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yeni\Downloads\CACA\EXCEL\SESI 1\"/>
    </mc:Choice>
  </mc:AlternateContent>
  <xr:revisionPtr revIDLastSave="0" documentId="13_ncr:1_{A2E358BF-0437-495A-8274-D0107F68C163}" xr6:coauthVersionLast="36" xr6:coauthVersionMax="36" xr10:uidLastSave="{00000000-0000-0000-0000-000000000000}"/>
  <bookViews>
    <workbookView xWindow="0" yWindow="0" windowWidth="20490" windowHeight="7545" xr2:uid="{9C82180F-EDAB-46DA-BCFB-9B699FDBC734}"/>
  </bookViews>
  <sheets>
    <sheet name="Dashboard Karyawan" sheetId="11" r:id="rId1"/>
    <sheet name="Dashboard Penjualan" sheetId="9" r:id="rId2"/>
    <sheet name="Pivot Karyawan" sheetId="10" r:id="rId3"/>
    <sheet name="Pivot Penjualan" sheetId="8" r:id="rId4"/>
    <sheet name="Data Penjualan" sheetId="1" r:id="rId5"/>
    <sheet name="Data Employee" sheetId="7" r:id="rId6"/>
    <sheet name="Data Produk" sheetId="2" r:id="rId7"/>
    <sheet name="Data Outlet" sheetId="4" r:id="rId8"/>
    <sheet name="Data Account" sheetId="6" r:id="rId9"/>
  </sheets>
  <definedNames>
    <definedName name="_xlnm._FilterDatabase" localSheetId="4" hidden="1">'Data Penjualan'!$A$1:$L$8681</definedName>
    <definedName name="_xlnm._FilterDatabase" localSheetId="6" hidden="1">'Data Produk'!$A$1:$E$1</definedName>
    <definedName name="Slicer_Capai_Target1">#N/A</definedName>
    <definedName name="Slicer_Employee_Name">#N/A</definedName>
    <definedName name="Slicer_ID_Account">#N/A</definedName>
    <definedName name="Slicer_Kategori">#N/A</definedName>
    <definedName name="Slicer_Nama_Employee">#N/A</definedName>
    <definedName name="Slicer_Rajin_Ngga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7" l="1"/>
  <c r="I4" i="7"/>
  <c r="I5" i="7"/>
  <c r="I6" i="7"/>
  <c r="I7" i="7"/>
  <c r="I8" i="7"/>
  <c r="I9" i="7"/>
  <c r="I10" i="7"/>
  <c r="I11" i="7"/>
  <c r="I2" i="7"/>
  <c r="D9" i="10" l="1"/>
  <c r="D10" i="10"/>
  <c r="D11" i="10"/>
  <c r="D12" i="10"/>
  <c r="D13" i="10"/>
  <c r="D14" i="10"/>
  <c r="D15" i="10"/>
  <c r="D16" i="10"/>
  <c r="D17" i="10"/>
  <c r="D18" i="10"/>
  <c r="D8" i="10"/>
  <c r="C25" i="10"/>
  <c r="C26" i="10"/>
  <c r="C27" i="10"/>
  <c r="C28" i="10"/>
  <c r="C29" i="10"/>
  <c r="C30" i="10"/>
  <c r="C31" i="10"/>
  <c r="C32" i="10"/>
  <c r="C33" i="10"/>
  <c r="C24" i="10"/>
  <c r="B25" i="10"/>
  <c r="B26" i="10"/>
  <c r="B27" i="10"/>
  <c r="B28" i="10"/>
  <c r="B29" i="10"/>
  <c r="B30" i="10"/>
  <c r="B31" i="10"/>
  <c r="B32" i="10"/>
  <c r="B33" i="10"/>
  <c r="B24" i="10"/>
  <c r="E9" i="10"/>
  <c r="E10" i="10"/>
  <c r="E11" i="10"/>
  <c r="E12" i="10"/>
  <c r="E13" i="10"/>
  <c r="E14" i="10"/>
  <c r="E15" i="10"/>
  <c r="E16" i="10"/>
  <c r="E17" i="10"/>
  <c r="E18" i="10"/>
  <c r="E8" i="10"/>
  <c r="C9" i="10"/>
  <c r="C10" i="10"/>
  <c r="C11" i="10"/>
  <c r="C12" i="10"/>
  <c r="C13" i="10"/>
  <c r="C14" i="10"/>
  <c r="C15" i="10"/>
  <c r="C16" i="10"/>
  <c r="C17" i="10"/>
  <c r="C18" i="10"/>
  <c r="C8" i="10"/>
  <c r="E3" i="7" l="1"/>
  <c r="E4" i="7"/>
  <c r="E5" i="7"/>
  <c r="E6" i="7"/>
  <c r="E7" i="7"/>
  <c r="E8" i="7"/>
  <c r="E9" i="7"/>
  <c r="E10" i="7"/>
  <c r="E11" i="7"/>
  <c r="E2" i="7"/>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2" i="1"/>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2" i="1"/>
  <c r="D3" i="4" l="1"/>
  <c r="K7847" i="1" s="1"/>
  <c r="D4" i="4"/>
  <c r="D5" i="4"/>
  <c r="K6826" i="1" s="1"/>
  <c r="D6" i="4"/>
  <c r="D7" i="4"/>
  <c r="K6643" i="1" s="1"/>
  <c r="D8" i="4"/>
  <c r="D9" i="4"/>
  <c r="K6968" i="1" s="1"/>
  <c r="D10" i="4"/>
  <c r="D11" i="4"/>
  <c r="K6614" i="1" s="1"/>
  <c r="D12" i="4"/>
  <c r="D13" i="4"/>
  <c r="K6876" i="1" s="1"/>
  <c r="D14" i="4"/>
  <c r="D15" i="4"/>
  <c r="K7811" i="1" s="1"/>
  <c r="D16" i="4"/>
  <c r="D17" i="4"/>
  <c r="D2" i="4"/>
  <c r="K7833"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2" i="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H213" i="1" s="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H226" i="1" s="1"/>
  <c r="G227" i="1"/>
  <c r="H227" i="1" s="1"/>
  <c r="G228" i="1"/>
  <c r="H228" i="1" s="1"/>
  <c r="G229" i="1"/>
  <c r="H229" i="1" s="1"/>
  <c r="G230" i="1"/>
  <c r="H230" i="1" s="1"/>
  <c r="G231" i="1"/>
  <c r="H231" i="1" s="1"/>
  <c r="G232" i="1"/>
  <c r="H232" i="1" s="1"/>
  <c r="G233" i="1"/>
  <c r="H233" i="1" s="1"/>
  <c r="G234" i="1"/>
  <c r="H234" i="1" s="1"/>
  <c r="G235" i="1"/>
  <c r="H235" i="1" s="1"/>
  <c r="G236" i="1"/>
  <c r="H236" i="1" s="1"/>
  <c r="G237" i="1"/>
  <c r="H237" i="1" s="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H249" i="1" s="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H271" i="1" s="1"/>
  <c r="G272" i="1"/>
  <c r="H272" i="1" s="1"/>
  <c r="G273" i="1"/>
  <c r="H273" i="1" s="1"/>
  <c r="G274" i="1"/>
  <c r="H274" i="1" s="1"/>
  <c r="G275" i="1"/>
  <c r="H275" i="1" s="1"/>
  <c r="G276" i="1"/>
  <c r="H276" i="1" s="1"/>
  <c r="G277" i="1"/>
  <c r="H277" i="1" s="1"/>
  <c r="G278" i="1"/>
  <c r="H278" i="1" s="1"/>
  <c r="G279" i="1"/>
  <c r="H279" i="1" s="1"/>
  <c r="G280" i="1"/>
  <c r="H280" i="1" s="1"/>
  <c r="G281" i="1"/>
  <c r="H281" i="1" s="1"/>
  <c r="G282" i="1"/>
  <c r="H282" i="1" s="1"/>
  <c r="G283" i="1"/>
  <c r="H283" i="1" s="1"/>
  <c r="G284" i="1"/>
  <c r="H284" i="1" s="1"/>
  <c r="G285" i="1"/>
  <c r="H285" i="1" s="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H307" i="1" s="1"/>
  <c r="G308" i="1"/>
  <c r="H308" i="1" s="1"/>
  <c r="G309" i="1"/>
  <c r="H309" i="1" s="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H321" i="1" s="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H334" i="1" s="1"/>
  <c r="G335" i="1"/>
  <c r="H335" i="1" s="1"/>
  <c r="G336" i="1"/>
  <c r="H336" i="1" s="1"/>
  <c r="G337" i="1"/>
  <c r="H337" i="1" s="1"/>
  <c r="G338" i="1"/>
  <c r="H338" i="1" s="1"/>
  <c r="G339" i="1"/>
  <c r="H339" i="1" s="1"/>
  <c r="G340" i="1"/>
  <c r="H340" i="1" s="1"/>
  <c r="G341" i="1"/>
  <c r="H341" i="1" s="1"/>
  <c r="G342" i="1"/>
  <c r="H342" i="1" s="1"/>
  <c r="G343" i="1"/>
  <c r="H343" i="1" s="1"/>
  <c r="G344" i="1"/>
  <c r="H344" i="1" s="1"/>
  <c r="G345" i="1"/>
  <c r="H345" i="1" s="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H357" i="1" s="1"/>
  <c r="G358" i="1"/>
  <c r="H358" i="1" s="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H380" i="1" s="1"/>
  <c r="G381" i="1"/>
  <c r="H381" i="1" s="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H393" i="1" s="1"/>
  <c r="G394" i="1"/>
  <c r="H394" i="1" s="1"/>
  <c r="G395" i="1"/>
  <c r="H395" i="1" s="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H415" i="1" s="1"/>
  <c r="G416" i="1"/>
  <c r="H416" i="1" s="1"/>
  <c r="G417" i="1"/>
  <c r="H417" i="1" s="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H429" i="1" s="1"/>
  <c r="G430" i="1"/>
  <c r="H430" i="1" s="1"/>
  <c r="G431" i="1"/>
  <c r="H431" i="1" s="1"/>
  <c r="G432" i="1"/>
  <c r="H432" i="1" s="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H452" i="1" s="1"/>
  <c r="G453" i="1"/>
  <c r="H453" i="1" s="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H465" i="1" s="1"/>
  <c r="G466" i="1"/>
  <c r="H466" i="1" s="1"/>
  <c r="G467" i="1"/>
  <c r="H467" i="1" s="1"/>
  <c r="G468" i="1"/>
  <c r="H468" i="1" s="1"/>
  <c r="G469" i="1"/>
  <c r="H469" i="1" s="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H488" i="1" s="1"/>
  <c r="G489" i="1"/>
  <c r="H489" i="1" s="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H501" i="1" s="1"/>
  <c r="G502" i="1"/>
  <c r="H502" i="1" s="1"/>
  <c r="G503" i="1"/>
  <c r="H503" i="1" s="1"/>
  <c r="G504" i="1"/>
  <c r="H504" i="1" s="1"/>
  <c r="G505" i="1"/>
  <c r="H505" i="1" s="1"/>
  <c r="G506" i="1"/>
  <c r="H506" i="1" s="1"/>
  <c r="G507" i="1"/>
  <c r="H507" i="1" s="1"/>
  <c r="G508" i="1"/>
  <c r="H508" i="1" s="1"/>
  <c r="G509" i="1"/>
  <c r="H509" i="1" s="1"/>
  <c r="G510" i="1"/>
  <c r="H510" i="1" s="1"/>
  <c r="G511" i="1"/>
  <c r="H511" i="1" s="1"/>
  <c r="G512" i="1"/>
  <c r="H512" i="1" s="1"/>
  <c r="G513" i="1"/>
  <c r="H513" i="1" s="1"/>
  <c r="G514" i="1"/>
  <c r="H514" i="1" s="1"/>
  <c r="G515" i="1"/>
  <c r="H515" i="1" s="1"/>
  <c r="G516" i="1"/>
  <c r="H516" i="1" s="1"/>
  <c r="G517" i="1"/>
  <c r="H517" i="1" s="1"/>
  <c r="G518" i="1"/>
  <c r="H518" i="1" s="1"/>
  <c r="G519" i="1"/>
  <c r="H519" i="1" s="1"/>
  <c r="G520" i="1"/>
  <c r="H520" i="1" s="1"/>
  <c r="G521" i="1"/>
  <c r="H521" i="1" s="1"/>
  <c r="G522" i="1"/>
  <c r="H522" i="1" s="1"/>
  <c r="G523" i="1"/>
  <c r="H523" i="1" s="1"/>
  <c r="G524" i="1"/>
  <c r="H524" i="1" s="1"/>
  <c r="G525" i="1"/>
  <c r="H525" i="1" s="1"/>
  <c r="G526" i="1"/>
  <c r="H526" i="1" s="1"/>
  <c r="G527" i="1"/>
  <c r="H527" i="1" s="1"/>
  <c r="G528" i="1"/>
  <c r="H528" i="1" s="1"/>
  <c r="G529" i="1"/>
  <c r="H529" i="1" s="1"/>
  <c r="G530" i="1"/>
  <c r="H530" i="1" s="1"/>
  <c r="G531" i="1"/>
  <c r="H531" i="1" s="1"/>
  <c r="G532" i="1"/>
  <c r="H532" i="1" s="1"/>
  <c r="G533" i="1"/>
  <c r="H533" i="1" s="1"/>
  <c r="G534" i="1"/>
  <c r="H534" i="1" s="1"/>
  <c r="G535" i="1"/>
  <c r="H535" i="1" s="1"/>
  <c r="G536" i="1"/>
  <c r="H536" i="1" s="1"/>
  <c r="G537" i="1"/>
  <c r="H537" i="1" s="1"/>
  <c r="G538" i="1"/>
  <c r="H538" i="1" s="1"/>
  <c r="G539" i="1"/>
  <c r="H539" i="1" s="1"/>
  <c r="G540" i="1"/>
  <c r="H540" i="1" s="1"/>
  <c r="G541" i="1"/>
  <c r="H541" i="1" s="1"/>
  <c r="G542" i="1"/>
  <c r="H542" i="1" s="1"/>
  <c r="G543" i="1"/>
  <c r="H543" i="1" s="1"/>
  <c r="G544" i="1"/>
  <c r="H544" i="1" s="1"/>
  <c r="G545" i="1"/>
  <c r="H545" i="1" s="1"/>
  <c r="G546" i="1"/>
  <c r="H546" i="1" s="1"/>
  <c r="G547" i="1"/>
  <c r="H547" i="1" s="1"/>
  <c r="G548" i="1"/>
  <c r="H548" i="1" s="1"/>
  <c r="G549" i="1"/>
  <c r="H549" i="1" s="1"/>
  <c r="G550" i="1"/>
  <c r="H550" i="1" s="1"/>
  <c r="G551" i="1"/>
  <c r="H551" i="1" s="1"/>
  <c r="G552" i="1"/>
  <c r="H552" i="1" s="1"/>
  <c r="G553" i="1"/>
  <c r="H553" i="1" s="1"/>
  <c r="G554" i="1"/>
  <c r="H554" i="1" s="1"/>
  <c r="G555" i="1"/>
  <c r="H555" i="1" s="1"/>
  <c r="G556" i="1"/>
  <c r="H556" i="1" s="1"/>
  <c r="G557" i="1"/>
  <c r="H557" i="1" s="1"/>
  <c r="G558" i="1"/>
  <c r="H558" i="1" s="1"/>
  <c r="G559" i="1"/>
  <c r="H559" i="1" s="1"/>
  <c r="G560" i="1"/>
  <c r="H560" i="1" s="1"/>
  <c r="G561" i="1"/>
  <c r="H561" i="1" s="1"/>
  <c r="G562" i="1"/>
  <c r="H562" i="1" s="1"/>
  <c r="G563" i="1"/>
  <c r="H563" i="1" s="1"/>
  <c r="G564" i="1"/>
  <c r="H564" i="1" s="1"/>
  <c r="G565" i="1"/>
  <c r="H565" i="1" s="1"/>
  <c r="G566" i="1"/>
  <c r="H566" i="1" s="1"/>
  <c r="G567" i="1"/>
  <c r="H567" i="1" s="1"/>
  <c r="G568" i="1"/>
  <c r="H568" i="1" s="1"/>
  <c r="G569" i="1"/>
  <c r="H569" i="1" s="1"/>
  <c r="G570" i="1"/>
  <c r="H570" i="1" s="1"/>
  <c r="G571" i="1"/>
  <c r="H571" i="1" s="1"/>
  <c r="G572" i="1"/>
  <c r="H572" i="1" s="1"/>
  <c r="G573" i="1"/>
  <c r="H573" i="1" s="1"/>
  <c r="G574" i="1"/>
  <c r="H574" i="1" s="1"/>
  <c r="G575" i="1"/>
  <c r="H575" i="1" s="1"/>
  <c r="G576" i="1"/>
  <c r="H576" i="1" s="1"/>
  <c r="G577" i="1"/>
  <c r="H577" i="1" s="1"/>
  <c r="G578" i="1"/>
  <c r="H578" i="1" s="1"/>
  <c r="G579" i="1"/>
  <c r="H579" i="1" s="1"/>
  <c r="G580" i="1"/>
  <c r="H580" i="1" s="1"/>
  <c r="G581" i="1"/>
  <c r="H581" i="1" s="1"/>
  <c r="G582" i="1"/>
  <c r="H582" i="1" s="1"/>
  <c r="G583" i="1"/>
  <c r="H583" i="1" s="1"/>
  <c r="G584" i="1"/>
  <c r="H584" i="1" s="1"/>
  <c r="G585" i="1"/>
  <c r="H585" i="1" s="1"/>
  <c r="G586" i="1"/>
  <c r="H586" i="1" s="1"/>
  <c r="G587" i="1"/>
  <c r="H587" i="1" s="1"/>
  <c r="G588" i="1"/>
  <c r="H588" i="1" s="1"/>
  <c r="G589" i="1"/>
  <c r="H589" i="1" s="1"/>
  <c r="G590" i="1"/>
  <c r="H590" i="1" s="1"/>
  <c r="G591" i="1"/>
  <c r="H591" i="1" s="1"/>
  <c r="G592" i="1"/>
  <c r="H592" i="1" s="1"/>
  <c r="G593" i="1"/>
  <c r="H593" i="1" s="1"/>
  <c r="G594" i="1"/>
  <c r="H594" i="1" s="1"/>
  <c r="G595" i="1"/>
  <c r="H595" i="1" s="1"/>
  <c r="G596" i="1"/>
  <c r="H596" i="1" s="1"/>
  <c r="G597" i="1"/>
  <c r="H597" i="1" s="1"/>
  <c r="G598" i="1"/>
  <c r="H598" i="1" s="1"/>
  <c r="G599" i="1"/>
  <c r="H599" i="1" s="1"/>
  <c r="G600" i="1"/>
  <c r="H600" i="1" s="1"/>
  <c r="G601" i="1"/>
  <c r="H601" i="1" s="1"/>
  <c r="G602" i="1"/>
  <c r="H602" i="1" s="1"/>
  <c r="G603" i="1"/>
  <c r="H603" i="1" s="1"/>
  <c r="G604" i="1"/>
  <c r="H604" i="1" s="1"/>
  <c r="G605" i="1"/>
  <c r="H605" i="1" s="1"/>
  <c r="G606" i="1"/>
  <c r="H606" i="1" s="1"/>
  <c r="G607" i="1"/>
  <c r="H607" i="1" s="1"/>
  <c r="G608" i="1"/>
  <c r="H608" i="1" s="1"/>
  <c r="G609" i="1"/>
  <c r="H609" i="1" s="1"/>
  <c r="G610" i="1"/>
  <c r="H610" i="1" s="1"/>
  <c r="G611" i="1"/>
  <c r="H611" i="1" s="1"/>
  <c r="G612" i="1"/>
  <c r="H612" i="1" s="1"/>
  <c r="G613" i="1"/>
  <c r="H613" i="1" s="1"/>
  <c r="G614" i="1"/>
  <c r="H614" i="1" s="1"/>
  <c r="G615" i="1"/>
  <c r="H615" i="1" s="1"/>
  <c r="G616" i="1"/>
  <c r="H616" i="1" s="1"/>
  <c r="G617" i="1"/>
  <c r="H617" i="1" s="1"/>
  <c r="G618" i="1"/>
  <c r="H618" i="1" s="1"/>
  <c r="G619" i="1"/>
  <c r="H619" i="1" s="1"/>
  <c r="G620" i="1"/>
  <c r="H620" i="1" s="1"/>
  <c r="G621" i="1"/>
  <c r="H621" i="1" s="1"/>
  <c r="G622" i="1"/>
  <c r="H622" i="1" s="1"/>
  <c r="G623" i="1"/>
  <c r="H623" i="1" s="1"/>
  <c r="G624" i="1"/>
  <c r="H624" i="1" s="1"/>
  <c r="G625" i="1"/>
  <c r="H625" i="1" s="1"/>
  <c r="G626" i="1"/>
  <c r="H626" i="1" s="1"/>
  <c r="G627" i="1"/>
  <c r="H627" i="1" s="1"/>
  <c r="G628" i="1"/>
  <c r="H628" i="1" s="1"/>
  <c r="G629" i="1"/>
  <c r="H629" i="1" s="1"/>
  <c r="G630" i="1"/>
  <c r="H630" i="1" s="1"/>
  <c r="G631" i="1"/>
  <c r="H631" i="1" s="1"/>
  <c r="G632" i="1"/>
  <c r="H632" i="1" s="1"/>
  <c r="G633" i="1"/>
  <c r="H633" i="1" s="1"/>
  <c r="G634" i="1"/>
  <c r="H634" i="1" s="1"/>
  <c r="G635" i="1"/>
  <c r="H635" i="1" s="1"/>
  <c r="G636" i="1"/>
  <c r="H636" i="1" s="1"/>
  <c r="G637" i="1"/>
  <c r="H637" i="1" s="1"/>
  <c r="G638" i="1"/>
  <c r="H638" i="1" s="1"/>
  <c r="G639" i="1"/>
  <c r="H639" i="1" s="1"/>
  <c r="G640" i="1"/>
  <c r="H640" i="1" s="1"/>
  <c r="G641" i="1"/>
  <c r="H641" i="1" s="1"/>
  <c r="G642" i="1"/>
  <c r="H642" i="1" s="1"/>
  <c r="G643" i="1"/>
  <c r="H643" i="1" s="1"/>
  <c r="G644" i="1"/>
  <c r="H644" i="1" s="1"/>
  <c r="G645" i="1"/>
  <c r="H645" i="1" s="1"/>
  <c r="G646" i="1"/>
  <c r="H646" i="1" s="1"/>
  <c r="G647" i="1"/>
  <c r="H647" i="1" s="1"/>
  <c r="G648" i="1"/>
  <c r="H648" i="1" s="1"/>
  <c r="G649" i="1"/>
  <c r="H649" i="1" s="1"/>
  <c r="G650" i="1"/>
  <c r="H650" i="1" s="1"/>
  <c r="G651" i="1"/>
  <c r="H651" i="1" s="1"/>
  <c r="G652" i="1"/>
  <c r="H652" i="1" s="1"/>
  <c r="G653" i="1"/>
  <c r="H653" i="1" s="1"/>
  <c r="G654" i="1"/>
  <c r="H654" i="1" s="1"/>
  <c r="G655" i="1"/>
  <c r="H655" i="1" s="1"/>
  <c r="G656" i="1"/>
  <c r="H656" i="1" s="1"/>
  <c r="G657" i="1"/>
  <c r="H657" i="1" s="1"/>
  <c r="G658" i="1"/>
  <c r="H658" i="1" s="1"/>
  <c r="G659" i="1"/>
  <c r="H659" i="1" s="1"/>
  <c r="G660" i="1"/>
  <c r="H660" i="1" s="1"/>
  <c r="G661" i="1"/>
  <c r="H661" i="1" s="1"/>
  <c r="G662" i="1"/>
  <c r="H662" i="1" s="1"/>
  <c r="G663" i="1"/>
  <c r="H663" i="1" s="1"/>
  <c r="G664" i="1"/>
  <c r="H664" i="1" s="1"/>
  <c r="G665" i="1"/>
  <c r="H665" i="1" s="1"/>
  <c r="G666" i="1"/>
  <c r="H666" i="1" s="1"/>
  <c r="G667" i="1"/>
  <c r="H667" i="1" s="1"/>
  <c r="G668" i="1"/>
  <c r="H668" i="1" s="1"/>
  <c r="G669" i="1"/>
  <c r="H669" i="1" s="1"/>
  <c r="G670" i="1"/>
  <c r="H670" i="1" s="1"/>
  <c r="G671" i="1"/>
  <c r="H671" i="1" s="1"/>
  <c r="G672" i="1"/>
  <c r="H672" i="1" s="1"/>
  <c r="G673" i="1"/>
  <c r="H673" i="1" s="1"/>
  <c r="G674" i="1"/>
  <c r="H674" i="1" s="1"/>
  <c r="G675" i="1"/>
  <c r="H675" i="1" s="1"/>
  <c r="G676" i="1"/>
  <c r="H676" i="1" s="1"/>
  <c r="G677" i="1"/>
  <c r="H677" i="1" s="1"/>
  <c r="G678" i="1"/>
  <c r="H678" i="1" s="1"/>
  <c r="G679" i="1"/>
  <c r="H679" i="1" s="1"/>
  <c r="G680" i="1"/>
  <c r="H680" i="1" s="1"/>
  <c r="G681" i="1"/>
  <c r="H681" i="1" s="1"/>
  <c r="G682" i="1"/>
  <c r="H682" i="1" s="1"/>
  <c r="G683" i="1"/>
  <c r="H683" i="1" s="1"/>
  <c r="G684" i="1"/>
  <c r="H684" i="1" s="1"/>
  <c r="G685" i="1"/>
  <c r="H685" i="1" s="1"/>
  <c r="G686" i="1"/>
  <c r="H686" i="1" s="1"/>
  <c r="G687" i="1"/>
  <c r="H687" i="1" s="1"/>
  <c r="G688" i="1"/>
  <c r="H688" i="1" s="1"/>
  <c r="G689" i="1"/>
  <c r="H689" i="1" s="1"/>
  <c r="G690" i="1"/>
  <c r="H690" i="1" s="1"/>
  <c r="G691" i="1"/>
  <c r="H691" i="1" s="1"/>
  <c r="G692" i="1"/>
  <c r="H692" i="1" s="1"/>
  <c r="G693" i="1"/>
  <c r="H693" i="1" s="1"/>
  <c r="G694" i="1"/>
  <c r="H694" i="1" s="1"/>
  <c r="G695" i="1"/>
  <c r="H695" i="1" s="1"/>
  <c r="G696" i="1"/>
  <c r="H696" i="1" s="1"/>
  <c r="G697" i="1"/>
  <c r="H697" i="1" s="1"/>
  <c r="G698" i="1"/>
  <c r="H698" i="1" s="1"/>
  <c r="G699" i="1"/>
  <c r="H699" i="1" s="1"/>
  <c r="G700" i="1"/>
  <c r="H700" i="1" s="1"/>
  <c r="G701" i="1"/>
  <c r="H701" i="1" s="1"/>
  <c r="G702" i="1"/>
  <c r="H702" i="1" s="1"/>
  <c r="G703" i="1"/>
  <c r="H703" i="1" s="1"/>
  <c r="G704" i="1"/>
  <c r="H704" i="1" s="1"/>
  <c r="G705" i="1"/>
  <c r="H705" i="1" s="1"/>
  <c r="G706" i="1"/>
  <c r="H706" i="1" s="1"/>
  <c r="G707" i="1"/>
  <c r="H707" i="1" s="1"/>
  <c r="G708" i="1"/>
  <c r="H708" i="1" s="1"/>
  <c r="G709" i="1"/>
  <c r="H709" i="1" s="1"/>
  <c r="G710" i="1"/>
  <c r="H710" i="1" s="1"/>
  <c r="G711" i="1"/>
  <c r="H711" i="1" s="1"/>
  <c r="G712" i="1"/>
  <c r="H712" i="1" s="1"/>
  <c r="G713" i="1"/>
  <c r="H713" i="1" s="1"/>
  <c r="G714" i="1"/>
  <c r="H714" i="1" s="1"/>
  <c r="G715" i="1"/>
  <c r="H715" i="1" s="1"/>
  <c r="G716" i="1"/>
  <c r="H716" i="1" s="1"/>
  <c r="G717" i="1"/>
  <c r="H717" i="1" s="1"/>
  <c r="G718" i="1"/>
  <c r="H718" i="1" s="1"/>
  <c r="G719" i="1"/>
  <c r="H719" i="1" s="1"/>
  <c r="G720" i="1"/>
  <c r="H720" i="1" s="1"/>
  <c r="G721" i="1"/>
  <c r="H721" i="1" s="1"/>
  <c r="G722" i="1"/>
  <c r="H722" i="1" s="1"/>
  <c r="G723" i="1"/>
  <c r="H723" i="1" s="1"/>
  <c r="G724" i="1"/>
  <c r="H724" i="1" s="1"/>
  <c r="G725" i="1"/>
  <c r="H725" i="1" s="1"/>
  <c r="G726" i="1"/>
  <c r="H726" i="1" s="1"/>
  <c r="G727" i="1"/>
  <c r="H727" i="1" s="1"/>
  <c r="G728" i="1"/>
  <c r="H728" i="1" s="1"/>
  <c r="G729" i="1"/>
  <c r="H729" i="1" s="1"/>
  <c r="G730" i="1"/>
  <c r="H730" i="1" s="1"/>
  <c r="G731" i="1"/>
  <c r="H731" i="1" s="1"/>
  <c r="G732" i="1"/>
  <c r="H732" i="1" s="1"/>
  <c r="G733" i="1"/>
  <c r="H733" i="1" s="1"/>
  <c r="G734" i="1"/>
  <c r="H734" i="1" s="1"/>
  <c r="G735" i="1"/>
  <c r="H735" i="1" s="1"/>
  <c r="G736" i="1"/>
  <c r="H736" i="1" s="1"/>
  <c r="G737" i="1"/>
  <c r="H737" i="1" s="1"/>
  <c r="G738" i="1"/>
  <c r="H738" i="1" s="1"/>
  <c r="G739" i="1"/>
  <c r="H739" i="1" s="1"/>
  <c r="G740" i="1"/>
  <c r="H740" i="1" s="1"/>
  <c r="G741" i="1"/>
  <c r="H741" i="1" s="1"/>
  <c r="G742" i="1"/>
  <c r="H742" i="1" s="1"/>
  <c r="G743" i="1"/>
  <c r="H743" i="1" s="1"/>
  <c r="G744" i="1"/>
  <c r="H744" i="1" s="1"/>
  <c r="G745" i="1"/>
  <c r="H745" i="1" s="1"/>
  <c r="G746" i="1"/>
  <c r="H746" i="1" s="1"/>
  <c r="G747" i="1"/>
  <c r="H747" i="1" s="1"/>
  <c r="G748" i="1"/>
  <c r="H748" i="1" s="1"/>
  <c r="G749" i="1"/>
  <c r="H749" i="1" s="1"/>
  <c r="G750" i="1"/>
  <c r="H750" i="1" s="1"/>
  <c r="G751" i="1"/>
  <c r="H751" i="1" s="1"/>
  <c r="G752" i="1"/>
  <c r="H752" i="1" s="1"/>
  <c r="G753" i="1"/>
  <c r="H753" i="1" s="1"/>
  <c r="G754" i="1"/>
  <c r="H754" i="1" s="1"/>
  <c r="G755" i="1"/>
  <c r="H755" i="1" s="1"/>
  <c r="G756" i="1"/>
  <c r="H756" i="1" s="1"/>
  <c r="G757" i="1"/>
  <c r="H757" i="1" s="1"/>
  <c r="G758" i="1"/>
  <c r="H758" i="1" s="1"/>
  <c r="G759" i="1"/>
  <c r="H759" i="1" s="1"/>
  <c r="G760" i="1"/>
  <c r="H760" i="1" s="1"/>
  <c r="G761" i="1"/>
  <c r="H761" i="1" s="1"/>
  <c r="G762" i="1"/>
  <c r="H762" i="1" s="1"/>
  <c r="G763" i="1"/>
  <c r="H763" i="1" s="1"/>
  <c r="G764" i="1"/>
  <c r="H764" i="1" s="1"/>
  <c r="G765" i="1"/>
  <c r="H765" i="1" s="1"/>
  <c r="G766" i="1"/>
  <c r="H766" i="1" s="1"/>
  <c r="G767" i="1"/>
  <c r="H767" i="1" s="1"/>
  <c r="G768" i="1"/>
  <c r="H768" i="1" s="1"/>
  <c r="G769" i="1"/>
  <c r="H769" i="1" s="1"/>
  <c r="G770" i="1"/>
  <c r="H770" i="1" s="1"/>
  <c r="G771" i="1"/>
  <c r="H771" i="1" s="1"/>
  <c r="G772" i="1"/>
  <c r="H772" i="1" s="1"/>
  <c r="G773" i="1"/>
  <c r="H773" i="1" s="1"/>
  <c r="G774" i="1"/>
  <c r="H774" i="1" s="1"/>
  <c r="G775" i="1"/>
  <c r="H775" i="1" s="1"/>
  <c r="G776" i="1"/>
  <c r="H776" i="1" s="1"/>
  <c r="G777" i="1"/>
  <c r="H777" i="1" s="1"/>
  <c r="G778" i="1"/>
  <c r="H778" i="1" s="1"/>
  <c r="G779" i="1"/>
  <c r="H779" i="1" s="1"/>
  <c r="G780" i="1"/>
  <c r="H780" i="1" s="1"/>
  <c r="G781" i="1"/>
  <c r="H781" i="1" s="1"/>
  <c r="G782" i="1"/>
  <c r="H782" i="1" s="1"/>
  <c r="G783" i="1"/>
  <c r="H783" i="1" s="1"/>
  <c r="G784" i="1"/>
  <c r="H784" i="1" s="1"/>
  <c r="G785" i="1"/>
  <c r="H785" i="1" s="1"/>
  <c r="G786" i="1"/>
  <c r="H786" i="1" s="1"/>
  <c r="G787" i="1"/>
  <c r="H787" i="1" s="1"/>
  <c r="G788" i="1"/>
  <c r="H788" i="1" s="1"/>
  <c r="G789" i="1"/>
  <c r="H789" i="1" s="1"/>
  <c r="G790" i="1"/>
  <c r="H790" i="1" s="1"/>
  <c r="G791" i="1"/>
  <c r="H791" i="1" s="1"/>
  <c r="G792" i="1"/>
  <c r="H792" i="1" s="1"/>
  <c r="G793" i="1"/>
  <c r="H793" i="1" s="1"/>
  <c r="G794" i="1"/>
  <c r="H794" i="1" s="1"/>
  <c r="G795" i="1"/>
  <c r="H795" i="1" s="1"/>
  <c r="G796" i="1"/>
  <c r="H796" i="1" s="1"/>
  <c r="G797" i="1"/>
  <c r="H797" i="1" s="1"/>
  <c r="G798" i="1"/>
  <c r="H798" i="1" s="1"/>
  <c r="G799" i="1"/>
  <c r="H799" i="1" s="1"/>
  <c r="G800" i="1"/>
  <c r="H800" i="1" s="1"/>
  <c r="G801" i="1"/>
  <c r="H801" i="1" s="1"/>
  <c r="G802" i="1"/>
  <c r="H802" i="1" s="1"/>
  <c r="G803" i="1"/>
  <c r="H803" i="1" s="1"/>
  <c r="G804" i="1"/>
  <c r="H804" i="1" s="1"/>
  <c r="G805" i="1"/>
  <c r="H805" i="1" s="1"/>
  <c r="G806" i="1"/>
  <c r="H806" i="1" s="1"/>
  <c r="G807" i="1"/>
  <c r="H807" i="1" s="1"/>
  <c r="G808" i="1"/>
  <c r="H808" i="1" s="1"/>
  <c r="G809" i="1"/>
  <c r="H809" i="1" s="1"/>
  <c r="G810" i="1"/>
  <c r="H810" i="1" s="1"/>
  <c r="G811" i="1"/>
  <c r="H811" i="1" s="1"/>
  <c r="G812" i="1"/>
  <c r="H812" i="1" s="1"/>
  <c r="G813" i="1"/>
  <c r="H813" i="1" s="1"/>
  <c r="G814" i="1"/>
  <c r="H814" i="1" s="1"/>
  <c r="G815" i="1"/>
  <c r="H815" i="1" s="1"/>
  <c r="G816" i="1"/>
  <c r="H816" i="1" s="1"/>
  <c r="G817" i="1"/>
  <c r="H817" i="1" s="1"/>
  <c r="G818" i="1"/>
  <c r="H818" i="1" s="1"/>
  <c r="G819" i="1"/>
  <c r="H819" i="1" s="1"/>
  <c r="G820" i="1"/>
  <c r="H820" i="1" s="1"/>
  <c r="G821" i="1"/>
  <c r="H821" i="1" s="1"/>
  <c r="G822" i="1"/>
  <c r="H822" i="1" s="1"/>
  <c r="G823" i="1"/>
  <c r="H823" i="1" s="1"/>
  <c r="G824" i="1"/>
  <c r="H824" i="1" s="1"/>
  <c r="G825" i="1"/>
  <c r="H825" i="1" s="1"/>
  <c r="G826" i="1"/>
  <c r="H826" i="1" s="1"/>
  <c r="G827" i="1"/>
  <c r="H827" i="1" s="1"/>
  <c r="G828" i="1"/>
  <c r="H828" i="1" s="1"/>
  <c r="G829" i="1"/>
  <c r="H829" i="1" s="1"/>
  <c r="G830" i="1"/>
  <c r="H830" i="1" s="1"/>
  <c r="G831" i="1"/>
  <c r="H831" i="1" s="1"/>
  <c r="G832" i="1"/>
  <c r="H832" i="1" s="1"/>
  <c r="G833" i="1"/>
  <c r="H833" i="1" s="1"/>
  <c r="G834" i="1"/>
  <c r="H834" i="1" s="1"/>
  <c r="G835" i="1"/>
  <c r="H835" i="1" s="1"/>
  <c r="G836" i="1"/>
  <c r="H836" i="1" s="1"/>
  <c r="G837" i="1"/>
  <c r="H837" i="1" s="1"/>
  <c r="G838" i="1"/>
  <c r="H838" i="1" s="1"/>
  <c r="G839" i="1"/>
  <c r="H839" i="1" s="1"/>
  <c r="G840" i="1"/>
  <c r="H840" i="1" s="1"/>
  <c r="G841" i="1"/>
  <c r="H841" i="1" s="1"/>
  <c r="G842" i="1"/>
  <c r="H842" i="1" s="1"/>
  <c r="G843" i="1"/>
  <c r="H843" i="1" s="1"/>
  <c r="G844" i="1"/>
  <c r="H844" i="1" s="1"/>
  <c r="G845" i="1"/>
  <c r="H845" i="1" s="1"/>
  <c r="G846" i="1"/>
  <c r="H846" i="1" s="1"/>
  <c r="G847" i="1"/>
  <c r="H847" i="1" s="1"/>
  <c r="G848" i="1"/>
  <c r="H848" i="1" s="1"/>
  <c r="G849" i="1"/>
  <c r="H849" i="1" s="1"/>
  <c r="G850" i="1"/>
  <c r="H850" i="1" s="1"/>
  <c r="G851" i="1"/>
  <c r="H851" i="1" s="1"/>
  <c r="G852" i="1"/>
  <c r="H852" i="1" s="1"/>
  <c r="G853" i="1"/>
  <c r="H853" i="1" s="1"/>
  <c r="G854" i="1"/>
  <c r="H854" i="1" s="1"/>
  <c r="G855" i="1"/>
  <c r="H855" i="1" s="1"/>
  <c r="G856" i="1"/>
  <c r="H856" i="1" s="1"/>
  <c r="G857" i="1"/>
  <c r="H857" i="1" s="1"/>
  <c r="G858" i="1"/>
  <c r="H858" i="1" s="1"/>
  <c r="G859" i="1"/>
  <c r="H859" i="1" s="1"/>
  <c r="G860" i="1"/>
  <c r="H860" i="1" s="1"/>
  <c r="G861" i="1"/>
  <c r="H861" i="1" s="1"/>
  <c r="G862" i="1"/>
  <c r="H862" i="1" s="1"/>
  <c r="G863" i="1"/>
  <c r="H863" i="1" s="1"/>
  <c r="G864" i="1"/>
  <c r="H864" i="1" s="1"/>
  <c r="G865" i="1"/>
  <c r="H865" i="1" s="1"/>
  <c r="G866" i="1"/>
  <c r="H866" i="1" s="1"/>
  <c r="G867" i="1"/>
  <c r="H867" i="1" s="1"/>
  <c r="G868" i="1"/>
  <c r="H868" i="1" s="1"/>
  <c r="G869" i="1"/>
  <c r="H869" i="1" s="1"/>
  <c r="G870" i="1"/>
  <c r="H870" i="1" s="1"/>
  <c r="G871" i="1"/>
  <c r="H871" i="1" s="1"/>
  <c r="G872" i="1"/>
  <c r="H872" i="1" s="1"/>
  <c r="G873" i="1"/>
  <c r="H873" i="1" s="1"/>
  <c r="G874" i="1"/>
  <c r="H874" i="1" s="1"/>
  <c r="G875" i="1"/>
  <c r="H875" i="1" s="1"/>
  <c r="G876" i="1"/>
  <c r="H876" i="1" s="1"/>
  <c r="G877" i="1"/>
  <c r="H877" i="1" s="1"/>
  <c r="G878" i="1"/>
  <c r="H878" i="1" s="1"/>
  <c r="G879" i="1"/>
  <c r="H879" i="1" s="1"/>
  <c r="G880" i="1"/>
  <c r="H880" i="1" s="1"/>
  <c r="G881" i="1"/>
  <c r="H881" i="1" s="1"/>
  <c r="G882" i="1"/>
  <c r="H882" i="1" s="1"/>
  <c r="G883" i="1"/>
  <c r="H883" i="1" s="1"/>
  <c r="G884" i="1"/>
  <c r="H884" i="1" s="1"/>
  <c r="G885" i="1"/>
  <c r="H885" i="1" s="1"/>
  <c r="G886" i="1"/>
  <c r="H886" i="1" s="1"/>
  <c r="G887" i="1"/>
  <c r="H887" i="1" s="1"/>
  <c r="G888" i="1"/>
  <c r="H888" i="1" s="1"/>
  <c r="G889" i="1"/>
  <c r="H889" i="1" s="1"/>
  <c r="G890" i="1"/>
  <c r="H890" i="1" s="1"/>
  <c r="G891" i="1"/>
  <c r="H891" i="1" s="1"/>
  <c r="G892" i="1"/>
  <c r="H892" i="1" s="1"/>
  <c r="G893" i="1"/>
  <c r="H893" i="1" s="1"/>
  <c r="G894" i="1"/>
  <c r="H894" i="1" s="1"/>
  <c r="G895" i="1"/>
  <c r="H895" i="1" s="1"/>
  <c r="G896" i="1"/>
  <c r="H896" i="1" s="1"/>
  <c r="G897" i="1"/>
  <c r="H897" i="1" s="1"/>
  <c r="G898" i="1"/>
  <c r="H898" i="1" s="1"/>
  <c r="G899" i="1"/>
  <c r="H899" i="1" s="1"/>
  <c r="G900" i="1"/>
  <c r="H900" i="1" s="1"/>
  <c r="G901" i="1"/>
  <c r="H901" i="1" s="1"/>
  <c r="G902" i="1"/>
  <c r="H902" i="1" s="1"/>
  <c r="G903" i="1"/>
  <c r="H903" i="1" s="1"/>
  <c r="G904" i="1"/>
  <c r="H904" i="1" s="1"/>
  <c r="G905" i="1"/>
  <c r="H905" i="1" s="1"/>
  <c r="G906" i="1"/>
  <c r="H906" i="1" s="1"/>
  <c r="G907" i="1"/>
  <c r="H907" i="1" s="1"/>
  <c r="G908" i="1"/>
  <c r="H908" i="1" s="1"/>
  <c r="G909" i="1"/>
  <c r="H909" i="1" s="1"/>
  <c r="G910" i="1"/>
  <c r="H910" i="1" s="1"/>
  <c r="G911" i="1"/>
  <c r="H911" i="1" s="1"/>
  <c r="G912" i="1"/>
  <c r="H912" i="1" s="1"/>
  <c r="G913" i="1"/>
  <c r="H913" i="1" s="1"/>
  <c r="G914" i="1"/>
  <c r="H914" i="1" s="1"/>
  <c r="G915" i="1"/>
  <c r="H915" i="1" s="1"/>
  <c r="G916" i="1"/>
  <c r="H916" i="1" s="1"/>
  <c r="G917" i="1"/>
  <c r="H917" i="1" s="1"/>
  <c r="G918" i="1"/>
  <c r="H918" i="1" s="1"/>
  <c r="G919" i="1"/>
  <c r="H919" i="1" s="1"/>
  <c r="G920" i="1"/>
  <c r="H920" i="1" s="1"/>
  <c r="G921" i="1"/>
  <c r="H921" i="1" s="1"/>
  <c r="G922" i="1"/>
  <c r="H922" i="1" s="1"/>
  <c r="G923" i="1"/>
  <c r="H923" i="1" s="1"/>
  <c r="G924" i="1"/>
  <c r="H924" i="1" s="1"/>
  <c r="G925" i="1"/>
  <c r="H925" i="1" s="1"/>
  <c r="G926" i="1"/>
  <c r="H926" i="1" s="1"/>
  <c r="G927" i="1"/>
  <c r="H927" i="1" s="1"/>
  <c r="G928" i="1"/>
  <c r="H928" i="1" s="1"/>
  <c r="G929" i="1"/>
  <c r="H929" i="1" s="1"/>
  <c r="G930" i="1"/>
  <c r="H930" i="1" s="1"/>
  <c r="G931" i="1"/>
  <c r="H931" i="1" s="1"/>
  <c r="G932" i="1"/>
  <c r="H932" i="1" s="1"/>
  <c r="G933" i="1"/>
  <c r="H933" i="1" s="1"/>
  <c r="G934" i="1"/>
  <c r="H934" i="1" s="1"/>
  <c r="G935" i="1"/>
  <c r="H935" i="1" s="1"/>
  <c r="G936" i="1"/>
  <c r="H936" i="1" s="1"/>
  <c r="G937" i="1"/>
  <c r="H937" i="1" s="1"/>
  <c r="G938" i="1"/>
  <c r="H938" i="1" s="1"/>
  <c r="G939" i="1"/>
  <c r="H939" i="1" s="1"/>
  <c r="G940" i="1"/>
  <c r="H940" i="1" s="1"/>
  <c r="G941" i="1"/>
  <c r="H941" i="1" s="1"/>
  <c r="G942" i="1"/>
  <c r="H942" i="1" s="1"/>
  <c r="G943" i="1"/>
  <c r="H943" i="1" s="1"/>
  <c r="G944" i="1"/>
  <c r="H944" i="1" s="1"/>
  <c r="G945" i="1"/>
  <c r="H945" i="1" s="1"/>
  <c r="G946" i="1"/>
  <c r="H946" i="1" s="1"/>
  <c r="G947" i="1"/>
  <c r="H947" i="1" s="1"/>
  <c r="G948" i="1"/>
  <c r="H948" i="1" s="1"/>
  <c r="G949" i="1"/>
  <c r="H949" i="1" s="1"/>
  <c r="G950" i="1"/>
  <c r="H950" i="1" s="1"/>
  <c r="G951" i="1"/>
  <c r="H951" i="1" s="1"/>
  <c r="G952" i="1"/>
  <c r="H952" i="1" s="1"/>
  <c r="G953" i="1"/>
  <c r="H953" i="1" s="1"/>
  <c r="G954" i="1"/>
  <c r="H954" i="1" s="1"/>
  <c r="G955" i="1"/>
  <c r="H955" i="1" s="1"/>
  <c r="G956" i="1"/>
  <c r="H956" i="1" s="1"/>
  <c r="G957" i="1"/>
  <c r="H957" i="1" s="1"/>
  <c r="G958" i="1"/>
  <c r="H958" i="1" s="1"/>
  <c r="G959" i="1"/>
  <c r="H959" i="1" s="1"/>
  <c r="G960" i="1"/>
  <c r="H960" i="1" s="1"/>
  <c r="G961" i="1"/>
  <c r="H961" i="1" s="1"/>
  <c r="G962" i="1"/>
  <c r="H962" i="1" s="1"/>
  <c r="G963" i="1"/>
  <c r="H963" i="1" s="1"/>
  <c r="G964" i="1"/>
  <c r="H964" i="1" s="1"/>
  <c r="G965" i="1"/>
  <c r="H965" i="1" s="1"/>
  <c r="G966" i="1"/>
  <c r="H966" i="1" s="1"/>
  <c r="G967" i="1"/>
  <c r="H967" i="1" s="1"/>
  <c r="G968" i="1"/>
  <c r="H968" i="1" s="1"/>
  <c r="G969" i="1"/>
  <c r="H969" i="1" s="1"/>
  <c r="G970" i="1"/>
  <c r="H970" i="1" s="1"/>
  <c r="G971" i="1"/>
  <c r="H971" i="1" s="1"/>
  <c r="G972" i="1"/>
  <c r="H972" i="1" s="1"/>
  <c r="G973" i="1"/>
  <c r="H973" i="1" s="1"/>
  <c r="G974" i="1"/>
  <c r="H974" i="1" s="1"/>
  <c r="G975" i="1"/>
  <c r="H975" i="1" s="1"/>
  <c r="G976" i="1"/>
  <c r="H976" i="1" s="1"/>
  <c r="G977" i="1"/>
  <c r="H977" i="1" s="1"/>
  <c r="G978" i="1"/>
  <c r="H978" i="1" s="1"/>
  <c r="G979" i="1"/>
  <c r="H979" i="1" s="1"/>
  <c r="G980" i="1"/>
  <c r="H980" i="1" s="1"/>
  <c r="G981" i="1"/>
  <c r="H981" i="1" s="1"/>
  <c r="G982" i="1"/>
  <c r="H982" i="1" s="1"/>
  <c r="G983" i="1"/>
  <c r="H983" i="1" s="1"/>
  <c r="G984" i="1"/>
  <c r="H984" i="1" s="1"/>
  <c r="G985" i="1"/>
  <c r="H985" i="1" s="1"/>
  <c r="G986" i="1"/>
  <c r="H986" i="1" s="1"/>
  <c r="G987" i="1"/>
  <c r="H987" i="1" s="1"/>
  <c r="G988" i="1"/>
  <c r="H988" i="1" s="1"/>
  <c r="G989" i="1"/>
  <c r="H989" i="1" s="1"/>
  <c r="G990" i="1"/>
  <c r="H990" i="1" s="1"/>
  <c r="G991" i="1"/>
  <c r="H991" i="1" s="1"/>
  <c r="G992" i="1"/>
  <c r="H992" i="1" s="1"/>
  <c r="G993" i="1"/>
  <c r="H993" i="1" s="1"/>
  <c r="G994" i="1"/>
  <c r="H994" i="1" s="1"/>
  <c r="G995" i="1"/>
  <c r="H995" i="1" s="1"/>
  <c r="G996" i="1"/>
  <c r="H996" i="1" s="1"/>
  <c r="G997" i="1"/>
  <c r="H997" i="1" s="1"/>
  <c r="G998" i="1"/>
  <c r="H998" i="1" s="1"/>
  <c r="G999" i="1"/>
  <c r="H999" i="1" s="1"/>
  <c r="G1000" i="1"/>
  <c r="H1000" i="1" s="1"/>
  <c r="G1001" i="1"/>
  <c r="H1001" i="1" s="1"/>
  <c r="G1002" i="1"/>
  <c r="H1002" i="1" s="1"/>
  <c r="G1003" i="1"/>
  <c r="H1003" i="1" s="1"/>
  <c r="G1004" i="1"/>
  <c r="H1004" i="1" s="1"/>
  <c r="G1005" i="1"/>
  <c r="H1005" i="1" s="1"/>
  <c r="G1006" i="1"/>
  <c r="H1006" i="1" s="1"/>
  <c r="G1007" i="1"/>
  <c r="H1007" i="1" s="1"/>
  <c r="G1008" i="1"/>
  <c r="H1008" i="1" s="1"/>
  <c r="G1009" i="1"/>
  <c r="H1009" i="1" s="1"/>
  <c r="G1010" i="1"/>
  <c r="H1010" i="1" s="1"/>
  <c r="G1011" i="1"/>
  <c r="H1011" i="1" s="1"/>
  <c r="G1012" i="1"/>
  <c r="H1012" i="1" s="1"/>
  <c r="G1013" i="1"/>
  <c r="H1013" i="1" s="1"/>
  <c r="G1014" i="1"/>
  <c r="H1014" i="1" s="1"/>
  <c r="G1015" i="1"/>
  <c r="H1015" i="1" s="1"/>
  <c r="G1016" i="1"/>
  <c r="H1016" i="1" s="1"/>
  <c r="G1017" i="1"/>
  <c r="H1017" i="1" s="1"/>
  <c r="G1018" i="1"/>
  <c r="H1018" i="1" s="1"/>
  <c r="G1019" i="1"/>
  <c r="H1019" i="1" s="1"/>
  <c r="G1020" i="1"/>
  <c r="H1020" i="1" s="1"/>
  <c r="G1021" i="1"/>
  <c r="H1021" i="1" s="1"/>
  <c r="G1022" i="1"/>
  <c r="H1022" i="1" s="1"/>
  <c r="G1023" i="1"/>
  <c r="H1023" i="1" s="1"/>
  <c r="G1024" i="1"/>
  <c r="H1024" i="1" s="1"/>
  <c r="G1025" i="1"/>
  <c r="H1025" i="1" s="1"/>
  <c r="G1026" i="1"/>
  <c r="H1026" i="1" s="1"/>
  <c r="G1027" i="1"/>
  <c r="H1027" i="1" s="1"/>
  <c r="G1028" i="1"/>
  <c r="H1028" i="1" s="1"/>
  <c r="G1029" i="1"/>
  <c r="H1029" i="1" s="1"/>
  <c r="G1030" i="1"/>
  <c r="H1030" i="1" s="1"/>
  <c r="G1031" i="1"/>
  <c r="H1031" i="1" s="1"/>
  <c r="G1032" i="1"/>
  <c r="H1032" i="1" s="1"/>
  <c r="G1033" i="1"/>
  <c r="H1033" i="1" s="1"/>
  <c r="G1034" i="1"/>
  <c r="H1034" i="1" s="1"/>
  <c r="G1035" i="1"/>
  <c r="H1035" i="1" s="1"/>
  <c r="G1036" i="1"/>
  <c r="H1036" i="1" s="1"/>
  <c r="G1037" i="1"/>
  <c r="H1037" i="1" s="1"/>
  <c r="G1038" i="1"/>
  <c r="H1038" i="1" s="1"/>
  <c r="G1039" i="1"/>
  <c r="H1039" i="1" s="1"/>
  <c r="G1040" i="1"/>
  <c r="H1040" i="1" s="1"/>
  <c r="G1041" i="1"/>
  <c r="H1041" i="1" s="1"/>
  <c r="G1042" i="1"/>
  <c r="H1042" i="1" s="1"/>
  <c r="G1043" i="1"/>
  <c r="H1043" i="1" s="1"/>
  <c r="G1044" i="1"/>
  <c r="H1044" i="1" s="1"/>
  <c r="G1045" i="1"/>
  <c r="H1045" i="1" s="1"/>
  <c r="G1046" i="1"/>
  <c r="H1046" i="1" s="1"/>
  <c r="G1047" i="1"/>
  <c r="H1047" i="1" s="1"/>
  <c r="G1048" i="1"/>
  <c r="H1048" i="1" s="1"/>
  <c r="G1049" i="1"/>
  <c r="H1049" i="1" s="1"/>
  <c r="G1050" i="1"/>
  <c r="H1050" i="1" s="1"/>
  <c r="G1051" i="1"/>
  <c r="H1051" i="1" s="1"/>
  <c r="G1052" i="1"/>
  <c r="H1052" i="1" s="1"/>
  <c r="G1053" i="1"/>
  <c r="H1053" i="1" s="1"/>
  <c r="G1054" i="1"/>
  <c r="H1054" i="1" s="1"/>
  <c r="G1055" i="1"/>
  <c r="H1055" i="1" s="1"/>
  <c r="G1056" i="1"/>
  <c r="H1056" i="1" s="1"/>
  <c r="G1057" i="1"/>
  <c r="H1057" i="1" s="1"/>
  <c r="G1058" i="1"/>
  <c r="H1058" i="1" s="1"/>
  <c r="G1059" i="1"/>
  <c r="H1059" i="1" s="1"/>
  <c r="G1060" i="1"/>
  <c r="H1060" i="1" s="1"/>
  <c r="G1061" i="1"/>
  <c r="H1061" i="1" s="1"/>
  <c r="G1062" i="1"/>
  <c r="H1062" i="1" s="1"/>
  <c r="G1063" i="1"/>
  <c r="H1063" i="1" s="1"/>
  <c r="G1064" i="1"/>
  <c r="H1064" i="1" s="1"/>
  <c r="G1065" i="1"/>
  <c r="H1065" i="1" s="1"/>
  <c r="G1066" i="1"/>
  <c r="H1066" i="1" s="1"/>
  <c r="G1067" i="1"/>
  <c r="H1067" i="1" s="1"/>
  <c r="G1068" i="1"/>
  <c r="H1068" i="1" s="1"/>
  <c r="G1069" i="1"/>
  <c r="H1069" i="1" s="1"/>
  <c r="G1070" i="1"/>
  <c r="H1070" i="1" s="1"/>
  <c r="G1071" i="1"/>
  <c r="H1071" i="1" s="1"/>
  <c r="G1072" i="1"/>
  <c r="H1072" i="1" s="1"/>
  <c r="G1073" i="1"/>
  <c r="H1073" i="1" s="1"/>
  <c r="G1074" i="1"/>
  <c r="H1074" i="1" s="1"/>
  <c r="G1075" i="1"/>
  <c r="H1075" i="1" s="1"/>
  <c r="G1076" i="1"/>
  <c r="H1076" i="1" s="1"/>
  <c r="G1077" i="1"/>
  <c r="H1077" i="1" s="1"/>
  <c r="G1078" i="1"/>
  <c r="H1078" i="1" s="1"/>
  <c r="G1079" i="1"/>
  <c r="H1079" i="1" s="1"/>
  <c r="G1080" i="1"/>
  <c r="H1080" i="1" s="1"/>
  <c r="G1081" i="1"/>
  <c r="H1081" i="1" s="1"/>
  <c r="G1082" i="1"/>
  <c r="H1082" i="1" s="1"/>
  <c r="G1083" i="1"/>
  <c r="H1083" i="1" s="1"/>
  <c r="G1084" i="1"/>
  <c r="H1084" i="1" s="1"/>
  <c r="G1085" i="1"/>
  <c r="H1085" i="1" s="1"/>
  <c r="G1086" i="1"/>
  <c r="H1086" i="1" s="1"/>
  <c r="G1087" i="1"/>
  <c r="H1087" i="1" s="1"/>
  <c r="G1088" i="1"/>
  <c r="H1088" i="1" s="1"/>
  <c r="G1089" i="1"/>
  <c r="H1089" i="1" s="1"/>
  <c r="G1090" i="1"/>
  <c r="H1090" i="1" s="1"/>
  <c r="G1091" i="1"/>
  <c r="H1091" i="1" s="1"/>
  <c r="G1092" i="1"/>
  <c r="H1092" i="1" s="1"/>
  <c r="G1093" i="1"/>
  <c r="H1093" i="1" s="1"/>
  <c r="G1094" i="1"/>
  <c r="H1094" i="1" s="1"/>
  <c r="G1095" i="1"/>
  <c r="H1095" i="1" s="1"/>
  <c r="G1096" i="1"/>
  <c r="H1096" i="1" s="1"/>
  <c r="G1097" i="1"/>
  <c r="H1097" i="1" s="1"/>
  <c r="G1098" i="1"/>
  <c r="H1098" i="1" s="1"/>
  <c r="G1099" i="1"/>
  <c r="H1099" i="1" s="1"/>
  <c r="G1100" i="1"/>
  <c r="H1100" i="1" s="1"/>
  <c r="G1101" i="1"/>
  <c r="H1101" i="1" s="1"/>
  <c r="G1102" i="1"/>
  <c r="H1102" i="1" s="1"/>
  <c r="G1103" i="1"/>
  <c r="H1103" i="1" s="1"/>
  <c r="G1104" i="1"/>
  <c r="H1104" i="1" s="1"/>
  <c r="G1105" i="1"/>
  <c r="H1105" i="1" s="1"/>
  <c r="G1106" i="1"/>
  <c r="H1106" i="1" s="1"/>
  <c r="G1107" i="1"/>
  <c r="H1107" i="1" s="1"/>
  <c r="G1108" i="1"/>
  <c r="H1108" i="1" s="1"/>
  <c r="G1109" i="1"/>
  <c r="H1109" i="1" s="1"/>
  <c r="G1110" i="1"/>
  <c r="H1110" i="1" s="1"/>
  <c r="G1111" i="1"/>
  <c r="H1111" i="1" s="1"/>
  <c r="G1112" i="1"/>
  <c r="H1112" i="1" s="1"/>
  <c r="G1113" i="1"/>
  <c r="H1113" i="1" s="1"/>
  <c r="G1114" i="1"/>
  <c r="H1114" i="1" s="1"/>
  <c r="G1115" i="1"/>
  <c r="H1115" i="1" s="1"/>
  <c r="G1116" i="1"/>
  <c r="H1116" i="1" s="1"/>
  <c r="G1117" i="1"/>
  <c r="H1117" i="1" s="1"/>
  <c r="G1118" i="1"/>
  <c r="H1118" i="1" s="1"/>
  <c r="G1119" i="1"/>
  <c r="H1119" i="1" s="1"/>
  <c r="G1120" i="1"/>
  <c r="H1120" i="1" s="1"/>
  <c r="G1121" i="1"/>
  <c r="H1121" i="1" s="1"/>
  <c r="G1122" i="1"/>
  <c r="H1122" i="1" s="1"/>
  <c r="G1123" i="1"/>
  <c r="H1123" i="1" s="1"/>
  <c r="G1124" i="1"/>
  <c r="H1124" i="1" s="1"/>
  <c r="G1125" i="1"/>
  <c r="H1125" i="1" s="1"/>
  <c r="G1126" i="1"/>
  <c r="H1126" i="1" s="1"/>
  <c r="G1127" i="1"/>
  <c r="H1127" i="1" s="1"/>
  <c r="G1128" i="1"/>
  <c r="H1128" i="1" s="1"/>
  <c r="G1129" i="1"/>
  <c r="H1129" i="1" s="1"/>
  <c r="G1130" i="1"/>
  <c r="H1130" i="1" s="1"/>
  <c r="G1131" i="1"/>
  <c r="H1131" i="1" s="1"/>
  <c r="G1132" i="1"/>
  <c r="H1132" i="1" s="1"/>
  <c r="G1133" i="1"/>
  <c r="H1133" i="1" s="1"/>
  <c r="G1134" i="1"/>
  <c r="H1134" i="1" s="1"/>
  <c r="G1135" i="1"/>
  <c r="H1135" i="1" s="1"/>
  <c r="G1136" i="1"/>
  <c r="H1136" i="1" s="1"/>
  <c r="G1137" i="1"/>
  <c r="H1137" i="1" s="1"/>
  <c r="G1138" i="1"/>
  <c r="H1138" i="1" s="1"/>
  <c r="G1139" i="1"/>
  <c r="H1139" i="1" s="1"/>
  <c r="G1140" i="1"/>
  <c r="H1140" i="1" s="1"/>
  <c r="G1141" i="1"/>
  <c r="H1141" i="1" s="1"/>
  <c r="G1142" i="1"/>
  <c r="H1142" i="1" s="1"/>
  <c r="G1143" i="1"/>
  <c r="H1143" i="1" s="1"/>
  <c r="G1144" i="1"/>
  <c r="H1144" i="1" s="1"/>
  <c r="G1145" i="1"/>
  <c r="H1145" i="1" s="1"/>
  <c r="G1146" i="1"/>
  <c r="H1146" i="1" s="1"/>
  <c r="G1147" i="1"/>
  <c r="H1147" i="1" s="1"/>
  <c r="G1148" i="1"/>
  <c r="H1148" i="1" s="1"/>
  <c r="G1149" i="1"/>
  <c r="H1149" i="1" s="1"/>
  <c r="G1150" i="1"/>
  <c r="H1150" i="1" s="1"/>
  <c r="G1151" i="1"/>
  <c r="H1151" i="1" s="1"/>
  <c r="G1152" i="1"/>
  <c r="H1152" i="1" s="1"/>
  <c r="G1153" i="1"/>
  <c r="H1153" i="1" s="1"/>
  <c r="G1154" i="1"/>
  <c r="H1154" i="1" s="1"/>
  <c r="G1155" i="1"/>
  <c r="H1155" i="1" s="1"/>
  <c r="G1156" i="1"/>
  <c r="H1156" i="1" s="1"/>
  <c r="G1157" i="1"/>
  <c r="H1157" i="1" s="1"/>
  <c r="G1158" i="1"/>
  <c r="H1158" i="1" s="1"/>
  <c r="G1159" i="1"/>
  <c r="H1159" i="1" s="1"/>
  <c r="G1160" i="1"/>
  <c r="H1160" i="1" s="1"/>
  <c r="G1161" i="1"/>
  <c r="H1161" i="1" s="1"/>
  <c r="G1162" i="1"/>
  <c r="H1162" i="1" s="1"/>
  <c r="G1163" i="1"/>
  <c r="H1163" i="1" s="1"/>
  <c r="G1164" i="1"/>
  <c r="H1164" i="1" s="1"/>
  <c r="G1165" i="1"/>
  <c r="H1165" i="1" s="1"/>
  <c r="G1166" i="1"/>
  <c r="H1166" i="1" s="1"/>
  <c r="G1167" i="1"/>
  <c r="H1167" i="1" s="1"/>
  <c r="G1168" i="1"/>
  <c r="H1168" i="1" s="1"/>
  <c r="G1169" i="1"/>
  <c r="H1169" i="1" s="1"/>
  <c r="G1170" i="1"/>
  <c r="H1170" i="1" s="1"/>
  <c r="G1171" i="1"/>
  <c r="H1171" i="1" s="1"/>
  <c r="G1172" i="1"/>
  <c r="H1172" i="1" s="1"/>
  <c r="G1173" i="1"/>
  <c r="H1173" i="1" s="1"/>
  <c r="G1174" i="1"/>
  <c r="H1174" i="1" s="1"/>
  <c r="G1175" i="1"/>
  <c r="H1175" i="1" s="1"/>
  <c r="G1176" i="1"/>
  <c r="H1176" i="1" s="1"/>
  <c r="G1177" i="1"/>
  <c r="H1177" i="1" s="1"/>
  <c r="G1178" i="1"/>
  <c r="H1178" i="1" s="1"/>
  <c r="G1179" i="1"/>
  <c r="H1179" i="1" s="1"/>
  <c r="G1180" i="1"/>
  <c r="H1180" i="1" s="1"/>
  <c r="G1181" i="1"/>
  <c r="H1181" i="1" s="1"/>
  <c r="G1182" i="1"/>
  <c r="H1182" i="1" s="1"/>
  <c r="G1183" i="1"/>
  <c r="H1183" i="1" s="1"/>
  <c r="G1184" i="1"/>
  <c r="H1184" i="1" s="1"/>
  <c r="G1185" i="1"/>
  <c r="H1185" i="1" s="1"/>
  <c r="G1186" i="1"/>
  <c r="H1186" i="1" s="1"/>
  <c r="G1187" i="1"/>
  <c r="H1187" i="1" s="1"/>
  <c r="G1188" i="1"/>
  <c r="H1188" i="1" s="1"/>
  <c r="G1189" i="1"/>
  <c r="H1189" i="1" s="1"/>
  <c r="G1190" i="1"/>
  <c r="H1190" i="1" s="1"/>
  <c r="G1191" i="1"/>
  <c r="H1191" i="1" s="1"/>
  <c r="G1192" i="1"/>
  <c r="H1192" i="1" s="1"/>
  <c r="G1193" i="1"/>
  <c r="H1193" i="1" s="1"/>
  <c r="G1194" i="1"/>
  <c r="H1194" i="1" s="1"/>
  <c r="G1195" i="1"/>
  <c r="H1195" i="1" s="1"/>
  <c r="G1196" i="1"/>
  <c r="H1196" i="1" s="1"/>
  <c r="G1197" i="1"/>
  <c r="H1197" i="1" s="1"/>
  <c r="G1198" i="1"/>
  <c r="H1198" i="1" s="1"/>
  <c r="G1199" i="1"/>
  <c r="H1199" i="1" s="1"/>
  <c r="G1200" i="1"/>
  <c r="H1200" i="1" s="1"/>
  <c r="G1201" i="1"/>
  <c r="H1201" i="1" s="1"/>
  <c r="G1202" i="1"/>
  <c r="H1202" i="1" s="1"/>
  <c r="G1203" i="1"/>
  <c r="H1203" i="1" s="1"/>
  <c r="G1204" i="1"/>
  <c r="H1204" i="1" s="1"/>
  <c r="G1205" i="1"/>
  <c r="H1205" i="1" s="1"/>
  <c r="G1206" i="1"/>
  <c r="H1206" i="1" s="1"/>
  <c r="G1207" i="1"/>
  <c r="H1207" i="1" s="1"/>
  <c r="G1208" i="1"/>
  <c r="H1208" i="1" s="1"/>
  <c r="G1209" i="1"/>
  <c r="H1209" i="1" s="1"/>
  <c r="G1210" i="1"/>
  <c r="H1210" i="1" s="1"/>
  <c r="G1211" i="1"/>
  <c r="H1211" i="1" s="1"/>
  <c r="G1212" i="1"/>
  <c r="H1212" i="1" s="1"/>
  <c r="G1213" i="1"/>
  <c r="H1213" i="1" s="1"/>
  <c r="G1214" i="1"/>
  <c r="H1214" i="1" s="1"/>
  <c r="G1215" i="1"/>
  <c r="H1215" i="1" s="1"/>
  <c r="G1216" i="1"/>
  <c r="H1216" i="1" s="1"/>
  <c r="G1217" i="1"/>
  <c r="H1217" i="1" s="1"/>
  <c r="G1218" i="1"/>
  <c r="H1218" i="1" s="1"/>
  <c r="G1219" i="1"/>
  <c r="H1219" i="1" s="1"/>
  <c r="G1220" i="1"/>
  <c r="H1220" i="1" s="1"/>
  <c r="G1221" i="1"/>
  <c r="H1221" i="1" s="1"/>
  <c r="G1222" i="1"/>
  <c r="H1222" i="1" s="1"/>
  <c r="G1223" i="1"/>
  <c r="H1223" i="1" s="1"/>
  <c r="G1224" i="1"/>
  <c r="H1224" i="1" s="1"/>
  <c r="G1225" i="1"/>
  <c r="H1225" i="1" s="1"/>
  <c r="G1226" i="1"/>
  <c r="H1226" i="1" s="1"/>
  <c r="G1227" i="1"/>
  <c r="H1227" i="1" s="1"/>
  <c r="G1228" i="1"/>
  <c r="H1228" i="1" s="1"/>
  <c r="G1229" i="1"/>
  <c r="H1229" i="1" s="1"/>
  <c r="G1230" i="1"/>
  <c r="H1230" i="1" s="1"/>
  <c r="G1231" i="1"/>
  <c r="H1231" i="1" s="1"/>
  <c r="G1232" i="1"/>
  <c r="H1232" i="1" s="1"/>
  <c r="G1233" i="1"/>
  <c r="H1233" i="1" s="1"/>
  <c r="G1234" i="1"/>
  <c r="H1234" i="1" s="1"/>
  <c r="G1235" i="1"/>
  <c r="H1235" i="1" s="1"/>
  <c r="G1236" i="1"/>
  <c r="H1236" i="1" s="1"/>
  <c r="G1237" i="1"/>
  <c r="H1237" i="1" s="1"/>
  <c r="G1238" i="1"/>
  <c r="H1238" i="1" s="1"/>
  <c r="G1239" i="1"/>
  <c r="H1239" i="1" s="1"/>
  <c r="G1240" i="1"/>
  <c r="H1240" i="1" s="1"/>
  <c r="G1241" i="1"/>
  <c r="H1241" i="1" s="1"/>
  <c r="G1242" i="1"/>
  <c r="H1242" i="1" s="1"/>
  <c r="G1243" i="1"/>
  <c r="H1243" i="1" s="1"/>
  <c r="G1244" i="1"/>
  <c r="H1244" i="1" s="1"/>
  <c r="G1245" i="1"/>
  <c r="H1245" i="1" s="1"/>
  <c r="G1246" i="1"/>
  <c r="H1246" i="1" s="1"/>
  <c r="G1247" i="1"/>
  <c r="H1247" i="1" s="1"/>
  <c r="G1248" i="1"/>
  <c r="H1248" i="1" s="1"/>
  <c r="G1249" i="1"/>
  <c r="H1249" i="1" s="1"/>
  <c r="G1250" i="1"/>
  <c r="H1250" i="1" s="1"/>
  <c r="G1251" i="1"/>
  <c r="H1251" i="1" s="1"/>
  <c r="G1252" i="1"/>
  <c r="H1252" i="1" s="1"/>
  <c r="G1253" i="1"/>
  <c r="H1253" i="1" s="1"/>
  <c r="G1254" i="1"/>
  <c r="H1254" i="1" s="1"/>
  <c r="G1255" i="1"/>
  <c r="H1255" i="1" s="1"/>
  <c r="G1256" i="1"/>
  <c r="H1256" i="1" s="1"/>
  <c r="G1257" i="1"/>
  <c r="H1257" i="1" s="1"/>
  <c r="G1258" i="1"/>
  <c r="H1258" i="1" s="1"/>
  <c r="G1259" i="1"/>
  <c r="H1259" i="1" s="1"/>
  <c r="G1260" i="1"/>
  <c r="H1260" i="1" s="1"/>
  <c r="G1261" i="1"/>
  <c r="H1261" i="1" s="1"/>
  <c r="G1262" i="1"/>
  <c r="H1262" i="1" s="1"/>
  <c r="G1263" i="1"/>
  <c r="H1263" i="1" s="1"/>
  <c r="G1264" i="1"/>
  <c r="H1264" i="1" s="1"/>
  <c r="G1265" i="1"/>
  <c r="H1265" i="1" s="1"/>
  <c r="G1266" i="1"/>
  <c r="H1266" i="1" s="1"/>
  <c r="G1267" i="1"/>
  <c r="H1267" i="1" s="1"/>
  <c r="G1268" i="1"/>
  <c r="H1268" i="1" s="1"/>
  <c r="G1269" i="1"/>
  <c r="H1269" i="1" s="1"/>
  <c r="G1270" i="1"/>
  <c r="H1270" i="1" s="1"/>
  <c r="G1271" i="1"/>
  <c r="H1271" i="1" s="1"/>
  <c r="G1272" i="1"/>
  <c r="H1272" i="1" s="1"/>
  <c r="G1273" i="1"/>
  <c r="H1273" i="1" s="1"/>
  <c r="G1274" i="1"/>
  <c r="H1274" i="1" s="1"/>
  <c r="G1275" i="1"/>
  <c r="H1275" i="1" s="1"/>
  <c r="G1276" i="1"/>
  <c r="H1276" i="1" s="1"/>
  <c r="G1277" i="1"/>
  <c r="H1277" i="1" s="1"/>
  <c r="G1278" i="1"/>
  <c r="H1278" i="1" s="1"/>
  <c r="G1279" i="1"/>
  <c r="H1279" i="1" s="1"/>
  <c r="G1280" i="1"/>
  <c r="H1280" i="1" s="1"/>
  <c r="G1281" i="1"/>
  <c r="H1281" i="1" s="1"/>
  <c r="G1282" i="1"/>
  <c r="H1282" i="1" s="1"/>
  <c r="G1283" i="1"/>
  <c r="H1283" i="1" s="1"/>
  <c r="G1284" i="1"/>
  <c r="H1284" i="1" s="1"/>
  <c r="G1285" i="1"/>
  <c r="H1285" i="1" s="1"/>
  <c r="G1286" i="1"/>
  <c r="H1286" i="1" s="1"/>
  <c r="G1287" i="1"/>
  <c r="H1287" i="1" s="1"/>
  <c r="G1288" i="1"/>
  <c r="H1288" i="1" s="1"/>
  <c r="G1289" i="1"/>
  <c r="H1289" i="1" s="1"/>
  <c r="G1290" i="1"/>
  <c r="H1290" i="1" s="1"/>
  <c r="G1291" i="1"/>
  <c r="H1291" i="1" s="1"/>
  <c r="G1292" i="1"/>
  <c r="H1292" i="1" s="1"/>
  <c r="G1293" i="1"/>
  <c r="H1293" i="1" s="1"/>
  <c r="G1294" i="1"/>
  <c r="H1294" i="1" s="1"/>
  <c r="G1295" i="1"/>
  <c r="H1295" i="1" s="1"/>
  <c r="G1296" i="1"/>
  <c r="H1296" i="1" s="1"/>
  <c r="G1297" i="1"/>
  <c r="H1297" i="1" s="1"/>
  <c r="G1298" i="1"/>
  <c r="H1298" i="1" s="1"/>
  <c r="G1299" i="1"/>
  <c r="H1299" i="1" s="1"/>
  <c r="G1300" i="1"/>
  <c r="H1300" i="1" s="1"/>
  <c r="G1301" i="1"/>
  <c r="H1301" i="1" s="1"/>
  <c r="G1302" i="1"/>
  <c r="H1302" i="1" s="1"/>
  <c r="G1303" i="1"/>
  <c r="H1303" i="1" s="1"/>
  <c r="G1304" i="1"/>
  <c r="H1304" i="1" s="1"/>
  <c r="G1305" i="1"/>
  <c r="H1305" i="1" s="1"/>
  <c r="G1306" i="1"/>
  <c r="H1306" i="1" s="1"/>
  <c r="G1307" i="1"/>
  <c r="H1307" i="1" s="1"/>
  <c r="G1308" i="1"/>
  <c r="H1308" i="1" s="1"/>
  <c r="G1309" i="1"/>
  <c r="H1309" i="1" s="1"/>
  <c r="G1310" i="1"/>
  <c r="H1310" i="1" s="1"/>
  <c r="G1311" i="1"/>
  <c r="H1311" i="1" s="1"/>
  <c r="G1312" i="1"/>
  <c r="H1312" i="1" s="1"/>
  <c r="G1313" i="1"/>
  <c r="H1313" i="1" s="1"/>
  <c r="G1314" i="1"/>
  <c r="H1314" i="1" s="1"/>
  <c r="G1315" i="1"/>
  <c r="H1315" i="1" s="1"/>
  <c r="G1316" i="1"/>
  <c r="H1316" i="1" s="1"/>
  <c r="G1317" i="1"/>
  <c r="H1317" i="1" s="1"/>
  <c r="G1318" i="1"/>
  <c r="H1318" i="1" s="1"/>
  <c r="G1319" i="1"/>
  <c r="H1319" i="1" s="1"/>
  <c r="G1320" i="1"/>
  <c r="H1320" i="1" s="1"/>
  <c r="G1321" i="1"/>
  <c r="H1321" i="1" s="1"/>
  <c r="G1322" i="1"/>
  <c r="H1322" i="1" s="1"/>
  <c r="G1323" i="1"/>
  <c r="H1323" i="1" s="1"/>
  <c r="G1324" i="1"/>
  <c r="H1324" i="1" s="1"/>
  <c r="G1325" i="1"/>
  <c r="H1325" i="1" s="1"/>
  <c r="G1326" i="1"/>
  <c r="H1326" i="1" s="1"/>
  <c r="G1327" i="1"/>
  <c r="H1327" i="1" s="1"/>
  <c r="G1328" i="1"/>
  <c r="H1328" i="1" s="1"/>
  <c r="G1329" i="1"/>
  <c r="H1329" i="1" s="1"/>
  <c r="G1330" i="1"/>
  <c r="H1330" i="1" s="1"/>
  <c r="G1331" i="1"/>
  <c r="H1331" i="1" s="1"/>
  <c r="G1332" i="1"/>
  <c r="H1332" i="1" s="1"/>
  <c r="G1333" i="1"/>
  <c r="H1333" i="1" s="1"/>
  <c r="G1334" i="1"/>
  <c r="H1334" i="1" s="1"/>
  <c r="G1335" i="1"/>
  <c r="H1335" i="1" s="1"/>
  <c r="G1336" i="1"/>
  <c r="H1336" i="1" s="1"/>
  <c r="G1337" i="1"/>
  <c r="H1337" i="1" s="1"/>
  <c r="G1338" i="1"/>
  <c r="H1338" i="1" s="1"/>
  <c r="G1339" i="1"/>
  <c r="H1339" i="1" s="1"/>
  <c r="G1340" i="1"/>
  <c r="H1340" i="1" s="1"/>
  <c r="G1341" i="1"/>
  <c r="H1341" i="1" s="1"/>
  <c r="G1342" i="1"/>
  <c r="H1342" i="1" s="1"/>
  <c r="G1343" i="1"/>
  <c r="H1343" i="1" s="1"/>
  <c r="G1344" i="1"/>
  <c r="H1344" i="1" s="1"/>
  <c r="G1345" i="1"/>
  <c r="H1345" i="1" s="1"/>
  <c r="G1346" i="1"/>
  <c r="H1346" i="1" s="1"/>
  <c r="G1347" i="1"/>
  <c r="H1347" i="1" s="1"/>
  <c r="G1348" i="1"/>
  <c r="H1348" i="1" s="1"/>
  <c r="G1349" i="1"/>
  <c r="H1349" i="1" s="1"/>
  <c r="G1350" i="1"/>
  <c r="H1350" i="1" s="1"/>
  <c r="G1351" i="1"/>
  <c r="H1351" i="1" s="1"/>
  <c r="G1352" i="1"/>
  <c r="H1352" i="1" s="1"/>
  <c r="G1353" i="1"/>
  <c r="H1353" i="1" s="1"/>
  <c r="G1354" i="1"/>
  <c r="H1354" i="1" s="1"/>
  <c r="G1355" i="1"/>
  <c r="H1355" i="1" s="1"/>
  <c r="G1356" i="1"/>
  <c r="H1356" i="1" s="1"/>
  <c r="G1357" i="1"/>
  <c r="H1357" i="1" s="1"/>
  <c r="G1358" i="1"/>
  <c r="H1358" i="1" s="1"/>
  <c r="G1359" i="1"/>
  <c r="H1359" i="1" s="1"/>
  <c r="G1360" i="1"/>
  <c r="H1360" i="1" s="1"/>
  <c r="G1361" i="1"/>
  <c r="H1361" i="1" s="1"/>
  <c r="G1362" i="1"/>
  <c r="H1362" i="1" s="1"/>
  <c r="G1363" i="1"/>
  <c r="H1363" i="1" s="1"/>
  <c r="G1364" i="1"/>
  <c r="H1364" i="1" s="1"/>
  <c r="G1365" i="1"/>
  <c r="H1365" i="1" s="1"/>
  <c r="G1366" i="1"/>
  <c r="H1366" i="1" s="1"/>
  <c r="G1367" i="1"/>
  <c r="H1367" i="1" s="1"/>
  <c r="G1368" i="1"/>
  <c r="H1368" i="1" s="1"/>
  <c r="G1369" i="1"/>
  <c r="H1369" i="1" s="1"/>
  <c r="G1370" i="1"/>
  <c r="H1370" i="1" s="1"/>
  <c r="G1371" i="1"/>
  <c r="H1371" i="1" s="1"/>
  <c r="G1372" i="1"/>
  <c r="H1372" i="1" s="1"/>
  <c r="G1373" i="1"/>
  <c r="H1373" i="1" s="1"/>
  <c r="G1374" i="1"/>
  <c r="H1374" i="1" s="1"/>
  <c r="G1375" i="1"/>
  <c r="H1375" i="1" s="1"/>
  <c r="G1376" i="1"/>
  <c r="H1376" i="1" s="1"/>
  <c r="G1377" i="1"/>
  <c r="H1377" i="1" s="1"/>
  <c r="G1378" i="1"/>
  <c r="H1378" i="1" s="1"/>
  <c r="G1379" i="1"/>
  <c r="H1379" i="1" s="1"/>
  <c r="G1380" i="1"/>
  <c r="H1380" i="1" s="1"/>
  <c r="G1381" i="1"/>
  <c r="H1381" i="1" s="1"/>
  <c r="G1382" i="1"/>
  <c r="H1382" i="1" s="1"/>
  <c r="G1383" i="1"/>
  <c r="H1383" i="1" s="1"/>
  <c r="G1384" i="1"/>
  <c r="H1384" i="1" s="1"/>
  <c r="G1385" i="1"/>
  <c r="H1385" i="1" s="1"/>
  <c r="G1386" i="1"/>
  <c r="H1386" i="1" s="1"/>
  <c r="G1387" i="1"/>
  <c r="H1387" i="1" s="1"/>
  <c r="G1388" i="1"/>
  <c r="H1388" i="1" s="1"/>
  <c r="G1389" i="1"/>
  <c r="H1389" i="1" s="1"/>
  <c r="G1390" i="1"/>
  <c r="H1390" i="1" s="1"/>
  <c r="G1391" i="1"/>
  <c r="H1391" i="1" s="1"/>
  <c r="G1392" i="1"/>
  <c r="H1392" i="1" s="1"/>
  <c r="G1393" i="1"/>
  <c r="H1393" i="1" s="1"/>
  <c r="G1394" i="1"/>
  <c r="H1394" i="1" s="1"/>
  <c r="G1395" i="1"/>
  <c r="H1395" i="1" s="1"/>
  <c r="G1396" i="1"/>
  <c r="H1396" i="1" s="1"/>
  <c r="G1397" i="1"/>
  <c r="H1397" i="1" s="1"/>
  <c r="G1398" i="1"/>
  <c r="H1398" i="1" s="1"/>
  <c r="G1399" i="1"/>
  <c r="H1399" i="1" s="1"/>
  <c r="G1400" i="1"/>
  <c r="H1400" i="1" s="1"/>
  <c r="G1401" i="1"/>
  <c r="H1401" i="1" s="1"/>
  <c r="G1402" i="1"/>
  <c r="H1402" i="1" s="1"/>
  <c r="G1403" i="1"/>
  <c r="H1403" i="1" s="1"/>
  <c r="G1404" i="1"/>
  <c r="H1404" i="1" s="1"/>
  <c r="G1405" i="1"/>
  <c r="H1405" i="1" s="1"/>
  <c r="G1406" i="1"/>
  <c r="H1406" i="1" s="1"/>
  <c r="G1407" i="1"/>
  <c r="H1407" i="1" s="1"/>
  <c r="G1408" i="1"/>
  <c r="H1408" i="1" s="1"/>
  <c r="G1409" i="1"/>
  <c r="H1409" i="1" s="1"/>
  <c r="G1410" i="1"/>
  <c r="H1410" i="1" s="1"/>
  <c r="G1411" i="1"/>
  <c r="H1411" i="1" s="1"/>
  <c r="G1412" i="1"/>
  <c r="H1412" i="1" s="1"/>
  <c r="G1413" i="1"/>
  <c r="H1413" i="1" s="1"/>
  <c r="G1414" i="1"/>
  <c r="H1414" i="1" s="1"/>
  <c r="G1415" i="1"/>
  <c r="H1415" i="1" s="1"/>
  <c r="G1416" i="1"/>
  <c r="H1416" i="1" s="1"/>
  <c r="G1417" i="1"/>
  <c r="H1417" i="1" s="1"/>
  <c r="G1418" i="1"/>
  <c r="H1418" i="1" s="1"/>
  <c r="G1419" i="1"/>
  <c r="H1419" i="1" s="1"/>
  <c r="G1420" i="1"/>
  <c r="H1420" i="1" s="1"/>
  <c r="G1421" i="1"/>
  <c r="H1421" i="1" s="1"/>
  <c r="G1422" i="1"/>
  <c r="H1422" i="1" s="1"/>
  <c r="G1423" i="1"/>
  <c r="H1423" i="1" s="1"/>
  <c r="G1424" i="1"/>
  <c r="H1424" i="1" s="1"/>
  <c r="G1425" i="1"/>
  <c r="H1425" i="1" s="1"/>
  <c r="G1426" i="1"/>
  <c r="H1426" i="1" s="1"/>
  <c r="G1427" i="1"/>
  <c r="H1427" i="1" s="1"/>
  <c r="G1428" i="1"/>
  <c r="H1428" i="1" s="1"/>
  <c r="G1429" i="1"/>
  <c r="H1429" i="1" s="1"/>
  <c r="G1430" i="1"/>
  <c r="H1430" i="1" s="1"/>
  <c r="G1431" i="1"/>
  <c r="H1431" i="1" s="1"/>
  <c r="G1432" i="1"/>
  <c r="H1432" i="1" s="1"/>
  <c r="G1433" i="1"/>
  <c r="H1433" i="1" s="1"/>
  <c r="G1434" i="1"/>
  <c r="H1434" i="1" s="1"/>
  <c r="G1435" i="1"/>
  <c r="H1435" i="1" s="1"/>
  <c r="G1436" i="1"/>
  <c r="H1436" i="1" s="1"/>
  <c r="G1437" i="1"/>
  <c r="H1437" i="1" s="1"/>
  <c r="G1438" i="1"/>
  <c r="H1438" i="1" s="1"/>
  <c r="G1439" i="1"/>
  <c r="H1439" i="1" s="1"/>
  <c r="G1440" i="1"/>
  <c r="H1440" i="1" s="1"/>
  <c r="G1441" i="1"/>
  <c r="H1441" i="1" s="1"/>
  <c r="G1442" i="1"/>
  <c r="H1442" i="1" s="1"/>
  <c r="G1443" i="1"/>
  <c r="H1443" i="1" s="1"/>
  <c r="G1444" i="1"/>
  <c r="H1444" i="1" s="1"/>
  <c r="G1445" i="1"/>
  <c r="H1445" i="1" s="1"/>
  <c r="G1446" i="1"/>
  <c r="H1446" i="1" s="1"/>
  <c r="G1447" i="1"/>
  <c r="H1447" i="1" s="1"/>
  <c r="G1448" i="1"/>
  <c r="H1448" i="1" s="1"/>
  <c r="G1449" i="1"/>
  <c r="H1449" i="1" s="1"/>
  <c r="G1450" i="1"/>
  <c r="H1450" i="1" s="1"/>
  <c r="G1451" i="1"/>
  <c r="H1451" i="1" s="1"/>
  <c r="G1452" i="1"/>
  <c r="H1452" i="1" s="1"/>
  <c r="G1453" i="1"/>
  <c r="H1453" i="1" s="1"/>
  <c r="G1454" i="1"/>
  <c r="H1454" i="1" s="1"/>
  <c r="G1455" i="1"/>
  <c r="H1455" i="1" s="1"/>
  <c r="G1456" i="1"/>
  <c r="H1456" i="1" s="1"/>
  <c r="G1457" i="1"/>
  <c r="H1457" i="1" s="1"/>
  <c r="G1458" i="1"/>
  <c r="H1458" i="1" s="1"/>
  <c r="G1459" i="1"/>
  <c r="H1459" i="1" s="1"/>
  <c r="G1460" i="1"/>
  <c r="H1460" i="1" s="1"/>
  <c r="G1461" i="1"/>
  <c r="H1461" i="1" s="1"/>
  <c r="G1462" i="1"/>
  <c r="H1462" i="1" s="1"/>
  <c r="G1463" i="1"/>
  <c r="H1463" i="1" s="1"/>
  <c r="G1464" i="1"/>
  <c r="H1464" i="1" s="1"/>
  <c r="G1465" i="1"/>
  <c r="H1465" i="1" s="1"/>
  <c r="G1466" i="1"/>
  <c r="H1466" i="1" s="1"/>
  <c r="G1467" i="1"/>
  <c r="H1467" i="1" s="1"/>
  <c r="G1468" i="1"/>
  <c r="H1468" i="1" s="1"/>
  <c r="G1469" i="1"/>
  <c r="H1469" i="1" s="1"/>
  <c r="G1470" i="1"/>
  <c r="H1470" i="1" s="1"/>
  <c r="G1471" i="1"/>
  <c r="H1471" i="1" s="1"/>
  <c r="G1472" i="1"/>
  <c r="H1472" i="1" s="1"/>
  <c r="G1473" i="1"/>
  <c r="H1473" i="1" s="1"/>
  <c r="G1474" i="1"/>
  <c r="H1474" i="1" s="1"/>
  <c r="G1475" i="1"/>
  <c r="H1475" i="1" s="1"/>
  <c r="G1476" i="1"/>
  <c r="H1476" i="1" s="1"/>
  <c r="G1477" i="1"/>
  <c r="H1477" i="1" s="1"/>
  <c r="G1478" i="1"/>
  <c r="H1478" i="1" s="1"/>
  <c r="G1479" i="1"/>
  <c r="H1479" i="1" s="1"/>
  <c r="G1480" i="1"/>
  <c r="H1480" i="1" s="1"/>
  <c r="G1481" i="1"/>
  <c r="H1481" i="1" s="1"/>
  <c r="G1482" i="1"/>
  <c r="H1482" i="1" s="1"/>
  <c r="G1483" i="1"/>
  <c r="H1483" i="1" s="1"/>
  <c r="G1484" i="1"/>
  <c r="H1484" i="1" s="1"/>
  <c r="G1485" i="1"/>
  <c r="H1485" i="1" s="1"/>
  <c r="G1486" i="1"/>
  <c r="H1486" i="1" s="1"/>
  <c r="G1487" i="1"/>
  <c r="H1487" i="1" s="1"/>
  <c r="G1488" i="1"/>
  <c r="H1488" i="1" s="1"/>
  <c r="G1489" i="1"/>
  <c r="H1489" i="1" s="1"/>
  <c r="G1490" i="1"/>
  <c r="H1490" i="1" s="1"/>
  <c r="G1491" i="1"/>
  <c r="H1491" i="1" s="1"/>
  <c r="G1492" i="1"/>
  <c r="H1492" i="1" s="1"/>
  <c r="G1493" i="1"/>
  <c r="H1493" i="1" s="1"/>
  <c r="G1494" i="1"/>
  <c r="H1494" i="1" s="1"/>
  <c r="G1495" i="1"/>
  <c r="H1495" i="1" s="1"/>
  <c r="G1496" i="1"/>
  <c r="H1496" i="1" s="1"/>
  <c r="G1497" i="1"/>
  <c r="H1497" i="1" s="1"/>
  <c r="G1498" i="1"/>
  <c r="H1498" i="1" s="1"/>
  <c r="G1499" i="1"/>
  <c r="H1499" i="1" s="1"/>
  <c r="G1500" i="1"/>
  <c r="H1500" i="1" s="1"/>
  <c r="G1501" i="1"/>
  <c r="H1501" i="1" s="1"/>
  <c r="G1502" i="1"/>
  <c r="H1502" i="1" s="1"/>
  <c r="G1503" i="1"/>
  <c r="H1503" i="1" s="1"/>
  <c r="G1504" i="1"/>
  <c r="H1504" i="1" s="1"/>
  <c r="G1505" i="1"/>
  <c r="H1505" i="1" s="1"/>
  <c r="G1506" i="1"/>
  <c r="H1506" i="1" s="1"/>
  <c r="G1507" i="1"/>
  <c r="H1507" i="1" s="1"/>
  <c r="G1508" i="1"/>
  <c r="H1508" i="1" s="1"/>
  <c r="G1509" i="1"/>
  <c r="H1509" i="1" s="1"/>
  <c r="G1510" i="1"/>
  <c r="H1510" i="1" s="1"/>
  <c r="G1511" i="1"/>
  <c r="H1511" i="1" s="1"/>
  <c r="G1512" i="1"/>
  <c r="H1512" i="1" s="1"/>
  <c r="G1513" i="1"/>
  <c r="H1513" i="1" s="1"/>
  <c r="G1514" i="1"/>
  <c r="H1514" i="1" s="1"/>
  <c r="G1515" i="1"/>
  <c r="H1515" i="1" s="1"/>
  <c r="G1516" i="1"/>
  <c r="H1516" i="1" s="1"/>
  <c r="G1517" i="1"/>
  <c r="H1517" i="1" s="1"/>
  <c r="G1518" i="1"/>
  <c r="H1518" i="1" s="1"/>
  <c r="G1519" i="1"/>
  <c r="H1519" i="1" s="1"/>
  <c r="G1520" i="1"/>
  <c r="H1520" i="1" s="1"/>
  <c r="G1521" i="1"/>
  <c r="H1521" i="1" s="1"/>
  <c r="G1522" i="1"/>
  <c r="H1522" i="1" s="1"/>
  <c r="G1523" i="1"/>
  <c r="H1523" i="1" s="1"/>
  <c r="G1524" i="1"/>
  <c r="H1524" i="1" s="1"/>
  <c r="G1525" i="1"/>
  <c r="H1525" i="1" s="1"/>
  <c r="G1526" i="1"/>
  <c r="H1526" i="1" s="1"/>
  <c r="G1527" i="1"/>
  <c r="H1527" i="1" s="1"/>
  <c r="G1528" i="1"/>
  <c r="H1528" i="1" s="1"/>
  <c r="G1529" i="1"/>
  <c r="H1529" i="1" s="1"/>
  <c r="G1530" i="1"/>
  <c r="H1530" i="1" s="1"/>
  <c r="G1531" i="1"/>
  <c r="H1531" i="1" s="1"/>
  <c r="G1532" i="1"/>
  <c r="H1532" i="1" s="1"/>
  <c r="G1533" i="1"/>
  <c r="H1533" i="1" s="1"/>
  <c r="G1534" i="1"/>
  <c r="H1534" i="1" s="1"/>
  <c r="G1535" i="1"/>
  <c r="H1535" i="1" s="1"/>
  <c r="G1536" i="1"/>
  <c r="H1536" i="1" s="1"/>
  <c r="G1537" i="1"/>
  <c r="H1537" i="1" s="1"/>
  <c r="G1538" i="1"/>
  <c r="H1538" i="1" s="1"/>
  <c r="G1539" i="1"/>
  <c r="H1539" i="1" s="1"/>
  <c r="G1540" i="1"/>
  <c r="H1540" i="1" s="1"/>
  <c r="G1541" i="1"/>
  <c r="H1541" i="1" s="1"/>
  <c r="G1542" i="1"/>
  <c r="H1542" i="1" s="1"/>
  <c r="G1543" i="1"/>
  <c r="H1543" i="1" s="1"/>
  <c r="G1544" i="1"/>
  <c r="H1544" i="1" s="1"/>
  <c r="G1545" i="1"/>
  <c r="H1545" i="1" s="1"/>
  <c r="G1546" i="1"/>
  <c r="H1546" i="1" s="1"/>
  <c r="G1547" i="1"/>
  <c r="H1547" i="1" s="1"/>
  <c r="G1548" i="1"/>
  <c r="H1548" i="1" s="1"/>
  <c r="G1549" i="1"/>
  <c r="H1549" i="1" s="1"/>
  <c r="G1550" i="1"/>
  <c r="H1550" i="1" s="1"/>
  <c r="G1551" i="1"/>
  <c r="H1551" i="1" s="1"/>
  <c r="G1552" i="1"/>
  <c r="H1552" i="1" s="1"/>
  <c r="G1553" i="1"/>
  <c r="H1553" i="1" s="1"/>
  <c r="G1554" i="1"/>
  <c r="H1554" i="1" s="1"/>
  <c r="G1555" i="1"/>
  <c r="H1555" i="1" s="1"/>
  <c r="G1556" i="1"/>
  <c r="H1556" i="1" s="1"/>
  <c r="G1557" i="1"/>
  <c r="H1557" i="1" s="1"/>
  <c r="G1558" i="1"/>
  <c r="H1558" i="1" s="1"/>
  <c r="G1559" i="1"/>
  <c r="H1559" i="1" s="1"/>
  <c r="G1560" i="1"/>
  <c r="H1560" i="1" s="1"/>
  <c r="G1561" i="1"/>
  <c r="H1561" i="1" s="1"/>
  <c r="G1562" i="1"/>
  <c r="H1562" i="1" s="1"/>
  <c r="G1563" i="1"/>
  <c r="H1563" i="1" s="1"/>
  <c r="G1564" i="1"/>
  <c r="H1564" i="1" s="1"/>
  <c r="G1565" i="1"/>
  <c r="H1565" i="1" s="1"/>
  <c r="G1566" i="1"/>
  <c r="H1566" i="1" s="1"/>
  <c r="G1567" i="1"/>
  <c r="H1567" i="1" s="1"/>
  <c r="G1568" i="1"/>
  <c r="H1568" i="1" s="1"/>
  <c r="G1569" i="1"/>
  <c r="H1569" i="1" s="1"/>
  <c r="G1570" i="1"/>
  <c r="H1570" i="1" s="1"/>
  <c r="G1571" i="1"/>
  <c r="H1571" i="1" s="1"/>
  <c r="G1572" i="1"/>
  <c r="H1572" i="1" s="1"/>
  <c r="G1573" i="1"/>
  <c r="H1573" i="1" s="1"/>
  <c r="G1574" i="1"/>
  <c r="H1574" i="1" s="1"/>
  <c r="G1575" i="1"/>
  <c r="H1575" i="1" s="1"/>
  <c r="G1576" i="1"/>
  <c r="H1576" i="1" s="1"/>
  <c r="G1577" i="1"/>
  <c r="H1577" i="1" s="1"/>
  <c r="G1578" i="1"/>
  <c r="H1578" i="1" s="1"/>
  <c r="G1579" i="1"/>
  <c r="H1579" i="1" s="1"/>
  <c r="G1580" i="1"/>
  <c r="H1580" i="1" s="1"/>
  <c r="G1581" i="1"/>
  <c r="H1581" i="1" s="1"/>
  <c r="G1582" i="1"/>
  <c r="H1582" i="1" s="1"/>
  <c r="G1583" i="1"/>
  <c r="H1583" i="1" s="1"/>
  <c r="G1584" i="1"/>
  <c r="H1584" i="1" s="1"/>
  <c r="G1585" i="1"/>
  <c r="H1585" i="1" s="1"/>
  <c r="G1586" i="1"/>
  <c r="H1586" i="1" s="1"/>
  <c r="G1587" i="1"/>
  <c r="H1587" i="1" s="1"/>
  <c r="G1588" i="1"/>
  <c r="H1588" i="1" s="1"/>
  <c r="G1589" i="1"/>
  <c r="H1589" i="1" s="1"/>
  <c r="G1590" i="1"/>
  <c r="H1590" i="1" s="1"/>
  <c r="G1591" i="1"/>
  <c r="H1591" i="1" s="1"/>
  <c r="G1592" i="1"/>
  <c r="H1592" i="1" s="1"/>
  <c r="G1593" i="1"/>
  <c r="H1593" i="1" s="1"/>
  <c r="G1594" i="1"/>
  <c r="H1594" i="1" s="1"/>
  <c r="G1595" i="1"/>
  <c r="H1595" i="1" s="1"/>
  <c r="G1596" i="1"/>
  <c r="H1596" i="1" s="1"/>
  <c r="G1597" i="1"/>
  <c r="H1597" i="1" s="1"/>
  <c r="G1598" i="1"/>
  <c r="H1598" i="1" s="1"/>
  <c r="G1599" i="1"/>
  <c r="H1599" i="1" s="1"/>
  <c r="G1600" i="1"/>
  <c r="H1600" i="1" s="1"/>
  <c r="G1601" i="1"/>
  <c r="H1601" i="1" s="1"/>
  <c r="G1602" i="1"/>
  <c r="H1602" i="1" s="1"/>
  <c r="G1603" i="1"/>
  <c r="H1603" i="1" s="1"/>
  <c r="G1604" i="1"/>
  <c r="H1604" i="1" s="1"/>
  <c r="G1605" i="1"/>
  <c r="H1605" i="1" s="1"/>
  <c r="G1606" i="1"/>
  <c r="H1606" i="1" s="1"/>
  <c r="G1607" i="1"/>
  <c r="H1607" i="1" s="1"/>
  <c r="G1608" i="1"/>
  <c r="H1608" i="1" s="1"/>
  <c r="G1609" i="1"/>
  <c r="H1609" i="1" s="1"/>
  <c r="G1610" i="1"/>
  <c r="H1610" i="1" s="1"/>
  <c r="G1611" i="1"/>
  <c r="H1611" i="1" s="1"/>
  <c r="G1612" i="1"/>
  <c r="H1612" i="1" s="1"/>
  <c r="G1613" i="1"/>
  <c r="H1613" i="1" s="1"/>
  <c r="G1614" i="1"/>
  <c r="H1614" i="1" s="1"/>
  <c r="G1615" i="1"/>
  <c r="H1615" i="1" s="1"/>
  <c r="G1616" i="1"/>
  <c r="H1616" i="1" s="1"/>
  <c r="G1617" i="1"/>
  <c r="H1617" i="1" s="1"/>
  <c r="G1618" i="1"/>
  <c r="H1618" i="1" s="1"/>
  <c r="G1619" i="1"/>
  <c r="H1619" i="1" s="1"/>
  <c r="G1620" i="1"/>
  <c r="H1620" i="1" s="1"/>
  <c r="G1621" i="1"/>
  <c r="H1621" i="1" s="1"/>
  <c r="G1622" i="1"/>
  <c r="H1622" i="1" s="1"/>
  <c r="G1623" i="1"/>
  <c r="H1623" i="1" s="1"/>
  <c r="G1624" i="1"/>
  <c r="H1624" i="1" s="1"/>
  <c r="G1625" i="1"/>
  <c r="H1625" i="1" s="1"/>
  <c r="G1626" i="1"/>
  <c r="H1626" i="1" s="1"/>
  <c r="G1627" i="1"/>
  <c r="H1627" i="1" s="1"/>
  <c r="G1628" i="1"/>
  <c r="H1628" i="1" s="1"/>
  <c r="G1629" i="1"/>
  <c r="H1629" i="1" s="1"/>
  <c r="G1630" i="1"/>
  <c r="H1630" i="1" s="1"/>
  <c r="G1631" i="1"/>
  <c r="H1631" i="1" s="1"/>
  <c r="G1632" i="1"/>
  <c r="H1632" i="1" s="1"/>
  <c r="G1633" i="1"/>
  <c r="H1633" i="1" s="1"/>
  <c r="G1634" i="1"/>
  <c r="H1634" i="1" s="1"/>
  <c r="G1635" i="1"/>
  <c r="H1635" i="1" s="1"/>
  <c r="G1636" i="1"/>
  <c r="H1636" i="1" s="1"/>
  <c r="G1637" i="1"/>
  <c r="H1637" i="1" s="1"/>
  <c r="G1638" i="1"/>
  <c r="H1638" i="1" s="1"/>
  <c r="G1639" i="1"/>
  <c r="H1639" i="1" s="1"/>
  <c r="G1640" i="1"/>
  <c r="H1640" i="1" s="1"/>
  <c r="G1641" i="1"/>
  <c r="H1641" i="1" s="1"/>
  <c r="G1642" i="1"/>
  <c r="H1642" i="1" s="1"/>
  <c r="G1643" i="1"/>
  <c r="H1643" i="1" s="1"/>
  <c r="G1644" i="1"/>
  <c r="H1644" i="1" s="1"/>
  <c r="G1645" i="1"/>
  <c r="H1645" i="1" s="1"/>
  <c r="G1646" i="1"/>
  <c r="H1646" i="1" s="1"/>
  <c r="G1647" i="1"/>
  <c r="H1647" i="1" s="1"/>
  <c r="G1648" i="1"/>
  <c r="H1648" i="1" s="1"/>
  <c r="G1649" i="1"/>
  <c r="H1649" i="1" s="1"/>
  <c r="G1650" i="1"/>
  <c r="H1650" i="1" s="1"/>
  <c r="G1651" i="1"/>
  <c r="H1651" i="1" s="1"/>
  <c r="G1652" i="1"/>
  <c r="H1652" i="1" s="1"/>
  <c r="G1653" i="1"/>
  <c r="H1653" i="1" s="1"/>
  <c r="G1654" i="1"/>
  <c r="H1654" i="1" s="1"/>
  <c r="G1655" i="1"/>
  <c r="H1655" i="1" s="1"/>
  <c r="G1656" i="1"/>
  <c r="H1656" i="1" s="1"/>
  <c r="G1657" i="1"/>
  <c r="H1657" i="1" s="1"/>
  <c r="G1658" i="1"/>
  <c r="H1658" i="1" s="1"/>
  <c r="G1659" i="1"/>
  <c r="H1659" i="1" s="1"/>
  <c r="G1660" i="1"/>
  <c r="H1660" i="1" s="1"/>
  <c r="G1661" i="1"/>
  <c r="H1661" i="1" s="1"/>
  <c r="G1662" i="1"/>
  <c r="H1662" i="1" s="1"/>
  <c r="G1663" i="1"/>
  <c r="H1663" i="1" s="1"/>
  <c r="G1664" i="1"/>
  <c r="H1664" i="1" s="1"/>
  <c r="G1665" i="1"/>
  <c r="H1665" i="1" s="1"/>
  <c r="G1666" i="1"/>
  <c r="H1666" i="1" s="1"/>
  <c r="G1667" i="1"/>
  <c r="H1667" i="1" s="1"/>
  <c r="G1668" i="1"/>
  <c r="H1668" i="1" s="1"/>
  <c r="G1669" i="1"/>
  <c r="H1669" i="1" s="1"/>
  <c r="G1670" i="1"/>
  <c r="H1670" i="1" s="1"/>
  <c r="G1671" i="1"/>
  <c r="H1671" i="1" s="1"/>
  <c r="G1672" i="1"/>
  <c r="H1672" i="1" s="1"/>
  <c r="G1673" i="1"/>
  <c r="H1673" i="1" s="1"/>
  <c r="G1674" i="1"/>
  <c r="H1674" i="1" s="1"/>
  <c r="G1675" i="1"/>
  <c r="H1675" i="1" s="1"/>
  <c r="G1676" i="1"/>
  <c r="H1676" i="1" s="1"/>
  <c r="G1677" i="1"/>
  <c r="H1677" i="1" s="1"/>
  <c r="G1678" i="1"/>
  <c r="H1678" i="1" s="1"/>
  <c r="G1679" i="1"/>
  <c r="H1679" i="1" s="1"/>
  <c r="G1680" i="1"/>
  <c r="H1680" i="1" s="1"/>
  <c r="G1681" i="1"/>
  <c r="H1681" i="1" s="1"/>
  <c r="G1682" i="1"/>
  <c r="H1682" i="1" s="1"/>
  <c r="G1683" i="1"/>
  <c r="H1683" i="1" s="1"/>
  <c r="G1684" i="1"/>
  <c r="H1684" i="1" s="1"/>
  <c r="G1685" i="1"/>
  <c r="H1685" i="1" s="1"/>
  <c r="G1686" i="1"/>
  <c r="H1686" i="1" s="1"/>
  <c r="G1687" i="1"/>
  <c r="H1687" i="1" s="1"/>
  <c r="G1688" i="1"/>
  <c r="H1688" i="1" s="1"/>
  <c r="G1689" i="1"/>
  <c r="H1689" i="1" s="1"/>
  <c r="G1690" i="1"/>
  <c r="H1690" i="1" s="1"/>
  <c r="G1691" i="1"/>
  <c r="H1691" i="1" s="1"/>
  <c r="G1692" i="1"/>
  <c r="H1692" i="1" s="1"/>
  <c r="G1693" i="1"/>
  <c r="H1693" i="1" s="1"/>
  <c r="G1694" i="1"/>
  <c r="H1694" i="1" s="1"/>
  <c r="G1695" i="1"/>
  <c r="H1695" i="1" s="1"/>
  <c r="G1696" i="1"/>
  <c r="H1696" i="1" s="1"/>
  <c r="G1697" i="1"/>
  <c r="H1697" i="1" s="1"/>
  <c r="G1698" i="1"/>
  <c r="H1698" i="1" s="1"/>
  <c r="G1699" i="1"/>
  <c r="H1699" i="1" s="1"/>
  <c r="G1700" i="1"/>
  <c r="H1700" i="1" s="1"/>
  <c r="G1701" i="1"/>
  <c r="H1701" i="1" s="1"/>
  <c r="G1702" i="1"/>
  <c r="H1702" i="1" s="1"/>
  <c r="G1703" i="1"/>
  <c r="H1703" i="1" s="1"/>
  <c r="G1704" i="1"/>
  <c r="H1704" i="1" s="1"/>
  <c r="G1705" i="1"/>
  <c r="H1705" i="1" s="1"/>
  <c r="G1706" i="1"/>
  <c r="H1706" i="1" s="1"/>
  <c r="G1707" i="1"/>
  <c r="H1707" i="1" s="1"/>
  <c r="G1708" i="1"/>
  <c r="H1708" i="1" s="1"/>
  <c r="G1709" i="1"/>
  <c r="H1709" i="1" s="1"/>
  <c r="G1710" i="1"/>
  <c r="H1710" i="1" s="1"/>
  <c r="G1711" i="1"/>
  <c r="H1711" i="1" s="1"/>
  <c r="G1712" i="1"/>
  <c r="H1712" i="1" s="1"/>
  <c r="G1713" i="1"/>
  <c r="H1713" i="1" s="1"/>
  <c r="G1714" i="1"/>
  <c r="H1714" i="1" s="1"/>
  <c r="G1715" i="1"/>
  <c r="H1715" i="1" s="1"/>
  <c r="G1716" i="1"/>
  <c r="H1716" i="1" s="1"/>
  <c r="G1717" i="1"/>
  <c r="H1717" i="1" s="1"/>
  <c r="G1718" i="1"/>
  <c r="H1718" i="1" s="1"/>
  <c r="G1719" i="1"/>
  <c r="H1719" i="1" s="1"/>
  <c r="G1720" i="1"/>
  <c r="H1720" i="1" s="1"/>
  <c r="G1721" i="1"/>
  <c r="H1721" i="1" s="1"/>
  <c r="G1722" i="1"/>
  <c r="H1722" i="1" s="1"/>
  <c r="G1723" i="1"/>
  <c r="H1723" i="1" s="1"/>
  <c r="G1724" i="1"/>
  <c r="H1724" i="1" s="1"/>
  <c r="G1725" i="1"/>
  <c r="H1725" i="1" s="1"/>
  <c r="G1726" i="1"/>
  <c r="H1726" i="1" s="1"/>
  <c r="G1727" i="1"/>
  <c r="H1727" i="1" s="1"/>
  <c r="G1728" i="1"/>
  <c r="H1728" i="1" s="1"/>
  <c r="G1729" i="1"/>
  <c r="H1729" i="1" s="1"/>
  <c r="G1730" i="1"/>
  <c r="H1730" i="1" s="1"/>
  <c r="G1731" i="1"/>
  <c r="H1731" i="1" s="1"/>
  <c r="G1732" i="1"/>
  <c r="H1732" i="1" s="1"/>
  <c r="G1733" i="1"/>
  <c r="H1733" i="1" s="1"/>
  <c r="G1734" i="1"/>
  <c r="H1734" i="1" s="1"/>
  <c r="G1735" i="1"/>
  <c r="H1735" i="1" s="1"/>
  <c r="G1736" i="1"/>
  <c r="H1736" i="1" s="1"/>
  <c r="G1737" i="1"/>
  <c r="H1737" i="1" s="1"/>
  <c r="G1738" i="1"/>
  <c r="H1738" i="1" s="1"/>
  <c r="G1739" i="1"/>
  <c r="H1739" i="1" s="1"/>
  <c r="G1740" i="1"/>
  <c r="H1740" i="1" s="1"/>
  <c r="G1741" i="1"/>
  <c r="H1741" i="1" s="1"/>
  <c r="G1742" i="1"/>
  <c r="H1742" i="1" s="1"/>
  <c r="G1743" i="1"/>
  <c r="H1743" i="1" s="1"/>
  <c r="G1744" i="1"/>
  <c r="H1744" i="1" s="1"/>
  <c r="G1745" i="1"/>
  <c r="H1745" i="1" s="1"/>
  <c r="G1746" i="1"/>
  <c r="H1746" i="1" s="1"/>
  <c r="G1747" i="1"/>
  <c r="H1747" i="1" s="1"/>
  <c r="G1748" i="1"/>
  <c r="H1748" i="1" s="1"/>
  <c r="G1749" i="1"/>
  <c r="H1749" i="1" s="1"/>
  <c r="G1750" i="1"/>
  <c r="H1750" i="1" s="1"/>
  <c r="G1751" i="1"/>
  <c r="H1751" i="1" s="1"/>
  <c r="G1752" i="1"/>
  <c r="H1752" i="1" s="1"/>
  <c r="G1753" i="1"/>
  <c r="H1753" i="1" s="1"/>
  <c r="G1754" i="1"/>
  <c r="H1754" i="1" s="1"/>
  <c r="G1755" i="1"/>
  <c r="H1755" i="1" s="1"/>
  <c r="G1756" i="1"/>
  <c r="H1756" i="1" s="1"/>
  <c r="G1757" i="1"/>
  <c r="H1757" i="1" s="1"/>
  <c r="G1758" i="1"/>
  <c r="H1758" i="1" s="1"/>
  <c r="G1759" i="1"/>
  <c r="H1759" i="1" s="1"/>
  <c r="G1760" i="1"/>
  <c r="H1760" i="1" s="1"/>
  <c r="G1761" i="1"/>
  <c r="H1761" i="1" s="1"/>
  <c r="G1762" i="1"/>
  <c r="H1762" i="1" s="1"/>
  <c r="G1763" i="1"/>
  <c r="H1763" i="1" s="1"/>
  <c r="G1764" i="1"/>
  <c r="H1764" i="1" s="1"/>
  <c r="G1765" i="1"/>
  <c r="H1765" i="1" s="1"/>
  <c r="G1766" i="1"/>
  <c r="H1766" i="1" s="1"/>
  <c r="G1767" i="1"/>
  <c r="H1767" i="1" s="1"/>
  <c r="G1768" i="1"/>
  <c r="H1768" i="1" s="1"/>
  <c r="G1769" i="1"/>
  <c r="H1769" i="1" s="1"/>
  <c r="G1770" i="1"/>
  <c r="H1770" i="1" s="1"/>
  <c r="G1771" i="1"/>
  <c r="H1771" i="1" s="1"/>
  <c r="G1772" i="1"/>
  <c r="H1772" i="1" s="1"/>
  <c r="G1773" i="1"/>
  <c r="H1773" i="1" s="1"/>
  <c r="G1774" i="1"/>
  <c r="H1774" i="1" s="1"/>
  <c r="G1775" i="1"/>
  <c r="H1775" i="1" s="1"/>
  <c r="G1776" i="1"/>
  <c r="H1776" i="1" s="1"/>
  <c r="G1777" i="1"/>
  <c r="H1777" i="1" s="1"/>
  <c r="G1778" i="1"/>
  <c r="H1778" i="1" s="1"/>
  <c r="G1779" i="1"/>
  <c r="H1779" i="1" s="1"/>
  <c r="G1780" i="1"/>
  <c r="H1780" i="1" s="1"/>
  <c r="G1781" i="1"/>
  <c r="H1781" i="1" s="1"/>
  <c r="G1782" i="1"/>
  <c r="H1782" i="1" s="1"/>
  <c r="G1783" i="1"/>
  <c r="H1783" i="1" s="1"/>
  <c r="G1784" i="1"/>
  <c r="H1784" i="1" s="1"/>
  <c r="G1785" i="1"/>
  <c r="H1785" i="1" s="1"/>
  <c r="G1786" i="1"/>
  <c r="H1786" i="1" s="1"/>
  <c r="G1787" i="1"/>
  <c r="H1787" i="1" s="1"/>
  <c r="G1788" i="1"/>
  <c r="H1788" i="1" s="1"/>
  <c r="G1789" i="1"/>
  <c r="H1789" i="1" s="1"/>
  <c r="G1790" i="1"/>
  <c r="H1790" i="1" s="1"/>
  <c r="G1791" i="1"/>
  <c r="H1791" i="1" s="1"/>
  <c r="G1792" i="1"/>
  <c r="H1792" i="1" s="1"/>
  <c r="G1793" i="1"/>
  <c r="H1793" i="1" s="1"/>
  <c r="G1794" i="1"/>
  <c r="H1794" i="1" s="1"/>
  <c r="G1795" i="1"/>
  <c r="H1795" i="1" s="1"/>
  <c r="G1796" i="1"/>
  <c r="H1796" i="1" s="1"/>
  <c r="G1797" i="1"/>
  <c r="H1797" i="1" s="1"/>
  <c r="G1798" i="1"/>
  <c r="H1798" i="1" s="1"/>
  <c r="G1799" i="1"/>
  <c r="H1799" i="1" s="1"/>
  <c r="G1800" i="1"/>
  <c r="H1800" i="1" s="1"/>
  <c r="G1801" i="1"/>
  <c r="H1801" i="1" s="1"/>
  <c r="G1802" i="1"/>
  <c r="H1802" i="1" s="1"/>
  <c r="G1803" i="1"/>
  <c r="H1803" i="1" s="1"/>
  <c r="G1804" i="1"/>
  <c r="H1804" i="1" s="1"/>
  <c r="G1805" i="1"/>
  <c r="H1805" i="1" s="1"/>
  <c r="G1806" i="1"/>
  <c r="H1806" i="1" s="1"/>
  <c r="G1807" i="1"/>
  <c r="H1807" i="1" s="1"/>
  <c r="G1808" i="1"/>
  <c r="H1808" i="1" s="1"/>
  <c r="G1809" i="1"/>
  <c r="H1809" i="1" s="1"/>
  <c r="G1810" i="1"/>
  <c r="H1810" i="1" s="1"/>
  <c r="G1811" i="1"/>
  <c r="H1811" i="1" s="1"/>
  <c r="G1812" i="1"/>
  <c r="H1812" i="1" s="1"/>
  <c r="G1813" i="1"/>
  <c r="H1813" i="1" s="1"/>
  <c r="G1814" i="1"/>
  <c r="H1814" i="1" s="1"/>
  <c r="G1815" i="1"/>
  <c r="H1815" i="1" s="1"/>
  <c r="G1816" i="1"/>
  <c r="H1816" i="1" s="1"/>
  <c r="G1817" i="1"/>
  <c r="H1817" i="1" s="1"/>
  <c r="G1818" i="1"/>
  <c r="H1818" i="1" s="1"/>
  <c r="G1819" i="1"/>
  <c r="H1819" i="1" s="1"/>
  <c r="G1820" i="1"/>
  <c r="H1820" i="1" s="1"/>
  <c r="G1821" i="1"/>
  <c r="H1821" i="1" s="1"/>
  <c r="G1822" i="1"/>
  <c r="H1822" i="1" s="1"/>
  <c r="G1823" i="1"/>
  <c r="H1823" i="1" s="1"/>
  <c r="G1824" i="1"/>
  <c r="H1824" i="1" s="1"/>
  <c r="G1825" i="1"/>
  <c r="H1825" i="1" s="1"/>
  <c r="G1826" i="1"/>
  <c r="H1826" i="1" s="1"/>
  <c r="G1827" i="1"/>
  <c r="H1827" i="1" s="1"/>
  <c r="G1828" i="1"/>
  <c r="H1828" i="1" s="1"/>
  <c r="G1829" i="1"/>
  <c r="H1829" i="1" s="1"/>
  <c r="G1830" i="1"/>
  <c r="H1830" i="1" s="1"/>
  <c r="G1831" i="1"/>
  <c r="H1831" i="1" s="1"/>
  <c r="G1832" i="1"/>
  <c r="H1832" i="1" s="1"/>
  <c r="G1833" i="1"/>
  <c r="H1833" i="1" s="1"/>
  <c r="G1834" i="1"/>
  <c r="H1834" i="1" s="1"/>
  <c r="G1835" i="1"/>
  <c r="H1835" i="1" s="1"/>
  <c r="G1836" i="1"/>
  <c r="H1836" i="1" s="1"/>
  <c r="G1837" i="1"/>
  <c r="H1837" i="1" s="1"/>
  <c r="G1838" i="1"/>
  <c r="H1838" i="1" s="1"/>
  <c r="G1839" i="1"/>
  <c r="H1839" i="1" s="1"/>
  <c r="G1840" i="1"/>
  <c r="H1840" i="1" s="1"/>
  <c r="G1841" i="1"/>
  <c r="H1841" i="1" s="1"/>
  <c r="G1842" i="1"/>
  <c r="H1842" i="1" s="1"/>
  <c r="G1843" i="1"/>
  <c r="H1843" i="1" s="1"/>
  <c r="G1844" i="1"/>
  <c r="H1844" i="1" s="1"/>
  <c r="G1845" i="1"/>
  <c r="H1845" i="1" s="1"/>
  <c r="G1846" i="1"/>
  <c r="H1846" i="1" s="1"/>
  <c r="G1847" i="1"/>
  <c r="H1847" i="1" s="1"/>
  <c r="G1848" i="1"/>
  <c r="H1848" i="1" s="1"/>
  <c r="G1849" i="1"/>
  <c r="H1849" i="1" s="1"/>
  <c r="G1850" i="1"/>
  <c r="H1850" i="1" s="1"/>
  <c r="G1851" i="1"/>
  <c r="H1851" i="1" s="1"/>
  <c r="G1852" i="1"/>
  <c r="H1852" i="1" s="1"/>
  <c r="G1853" i="1"/>
  <c r="H1853" i="1" s="1"/>
  <c r="G1854" i="1"/>
  <c r="H1854" i="1" s="1"/>
  <c r="G1855" i="1"/>
  <c r="H1855" i="1" s="1"/>
  <c r="G1856" i="1"/>
  <c r="H1856" i="1" s="1"/>
  <c r="G1857" i="1"/>
  <c r="H1857" i="1" s="1"/>
  <c r="G1858" i="1"/>
  <c r="H1858" i="1" s="1"/>
  <c r="G1859" i="1"/>
  <c r="H1859" i="1" s="1"/>
  <c r="G1860" i="1"/>
  <c r="H1860" i="1" s="1"/>
  <c r="G1861" i="1"/>
  <c r="H1861" i="1" s="1"/>
  <c r="G1862" i="1"/>
  <c r="H1862" i="1" s="1"/>
  <c r="G1863" i="1"/>
  <c r="H1863" i="1" s="1"/>
  <c r="G1864" i="1"/>
  <c r="H1864" i="1" s="1"/>
  <c r="G1865" i="1"/>
  <c r="H1865" i="1" s="1"/>
  <c r="G1866" i="1"/>
  <c r="H1866" i="1" s="1"/>
  <c r="G1867" i="1"/>
  <c r="H1867" i="1" s="1"/>
  <c r="G1868" i="1"/>
  <c r="H1868" i="1" s="1"/>
  <c r="G1869" i="1"/>
  <c r="H1869" i="1" s="1"/>
  <c r="G1870" i="1"/>
  <c r="H1870" i="1" s="1"/>
  <c r="G1871" i="1"/>
  <c r="H1871" i="1" s="1"/>
  <c r="G1872" i="1"/>
  <c r="H1872" i="1" s="1"/>
  <c r="G1873" i="1"/>
  <c r="H1873" i="1" s="1"/>
  <c r="G1874" i="1"/>
  <c r="H1874" i="1" s="1"/>
  <c r="G1875" i="1"/>
  <c r="H1875" i="1" s="1"/>
  <c r="G1876" i="1"/>
  <c r="H1876" i="1" s="1"/>
  <c r="G1877" i="1"/>
  <c r="H1877" i="1" s="1"/>
  <c r="G1878" i="1"/>
  <c r="H1878" i="1" s="1"/>
  <c r="G1879" i="1"/>
  <c r="H1879" i="1" s="1"/>
  <c r="G1880" i="1"/>
  <c r="H1880" i="1" s="1"/>
  <c r="G1881" i="1"/>
  <c r="H1881" i="1" s="1"/>
  <c r="G1882" i="1"/>
  <c r="H1882" i="1" s="1"/>
  <c r="G1883" i="1"/>
  <c r="H1883" i="1" s="1"/>
  <c r="G1884" i="1"/>
  <c r="H1884" i="1" s="1"/>
  <c r="G1885" i="1"/>
  <c r="H1885" i="1" s="1"/>
  <c r="G1886" i="1"/>
  <c r="H1886" i="1" s="1"/>
  <c r="G1887" i="1"/>
  <c r="H1887" i="1" s="1"/>
  <c r="G1888" i="1"/>
  <c r="H1888" i="1" s="1"/>
  <c r="G1889" i="1"/>
  <c r="H1889" i="1" s="1"/>
  <c r="G1890" i="1"/>
  <c r="H1890" i="1" s="1"/>
  <c r="G1891" i="1"/>
  <c r="H1891" i="1" s="1"/>
  <c r="G1892" i="1"/>
  <c r="H1892" i="1" s="1"/>
  <c r="G1893" i="1"/>
  <c r="H1893" i="1" s="1"/>
  <c r="G1894" i="1"/>
  <c r="H1894" i="1" s="1"/>
  <c r="G1895" i="1"/>
  <c r="H1895" i="1" s="1"/>
  <c r="G1896" i="1"/>
  <c r="H1896" i="1" s="1"/>
  <c r="G1897" i="1"/>
  <c r="H1897" i="1" s="1"/>
  <c r="G1898" i="1"/>
  <c r="H1898" i="1" s="1"/>
  <c r="G1899" i="1"/>
  <c r="H1899" i="1" s="1"/>
  <c r="G1900" i="1"/>
  <c r="H1900" i="1" s="1"/>
  <c r="G1901" i="1"/>
  <c r="H1901" i="1" s="1"/>
  <c r="G1902" i="1"/>
  <c r="H1902" i="1" s="1"/>
  <c r="G1903" i="1"/>
  <c r="H1903" i="1" s="1"/>
  <c r="G1904" i="1"/>
  <c r="H1904" i="1" s="1"/>
  <c r="G1905" i="1"/>
  <c r="H1905" i="1" s="1"/>
  <c r="G1906" i="1"/>
  <c r="H1906" i="1" s="1"/>
  <c r="G1907" i="1"/>
  <c r="H1907" i="1" s="1"/>
  <c r="G1908" i="1"/>
  <c r="H1908" i="1" s="1"/>
  <c r="G1909" i="1"/>
  <c r="H1909" i="1" s="1"/>
  <c r="G1910" i="1"/>
  <c r="H1910" i="1" s="1"/>
  <c r="G1911" i="1"/>
  <c r="H1911" i="1" s="1"/>
  <c r="G1912" i="1"/>
  <c r="H1912" i="1" s="1"/>
  <c r="G1913" i="1"/>
  <c r="H1913" i="1" s="1"/>
  <c r="G1914" i="1"/>
  <c r="H1914" i="1" s="1"/>
  <c r="G1915" i="1"/>
  <c r="H1915" i="1" s="1"/>
  <c r="G1916" i="1"/>
  <c r="H1916" i="1" s="1"/>
  <c r="G1917" i="1"/>
  <c r="H1917" i="1" s="1"/>
  <c r="G1918" i="1"/>
  <c r="H1918" i="1" s="1"/>
  <c r="G1919" i="1"/>
  <c r="H1919" i="1" s="1"/>
  <c r="G1920" i="1"/>
  <c r="H1920" i="1" s="1"/>
  <c r="G1921" i="1"/>
  <c r="H1921" i="1" s="1"/>
  <c r="G1922" i="1"/>
  <c r="H1922" i="1" s="1"/>
  <c r="G1923" i="1"/>
  <c r="H1923" i="1" s="1"/>
  <c r="G1924" i="1"/>
  <c r="H1924" i="1" s="1"/>
  <c r="G1925" i="1"/>
  <c r="H1925" i="1" s="1"/>
  <c r="G1926" i="1"/>
  <c r="H1926" i="1" s="1"/>
  <c r="G1927" i="1"/>
  <c r="H1927" i="1" s="1"/>
  <c r="G1928" i="1"/>
  <c r="H1928" i="1" s="1"/>
  <c r="G1929" i="1"/>
  <c r="H1929" i="1" s="1"/>
  <c r="G1930" i="1"/>
  <c r="H1930" i="1" s="1"/>
  <c r="G1931" i="1"/>
  <c r="H1931" i="1" s="1"/>
  <c r="G1932" i="1"/>
  <c r="H1932" i="1" s="1"/>
  <c r="G1933" i="1"/>
  <c r="H1933" i="1" s="1"/>
  <c r="G1934" i="1"/>
  <c r="H1934" i="1" s="1"/>
  <c r="G1935" i="1"/>
  <c r="H1935" i="1" s="1"/>
  <c r="G1936" i="1"/>
  <c r="H1936" i="1" s="1"/>
  <c r="G1937" i="1"/>
  <c r="H1937" i="1" s="1"/>
  <c r="G1938" i="1"/>
  <c r="H1938" i="1" s="1"/>
  <c r="G1939" i="1"/>
  <c r="H1939" i="1" s="1"/>
  <c r="G1940" i="1"/>
  <c r="H1940" i="1" s="1"/>
  <c r="G1941" i="1"/>
  <c r="H1941" i="1" s="1"/>
  <c r="G1942" i="1"/>
  <c r="H1942" i="1" s="1"/>
  <c r="G1943" i="1"/>
  <c r="H1943" i="1" s="1"/>
  <c r="G1944" i="1"/>
  <c r="H1944" i="1" s="1"/>
  <c r="G1945" i="1"/>
  <c r="H1945" i="1" s="1"/>
  <c r="G1946" i="1"/>
  <c r="H1946" i="1" s="1"/>
  <c r="G1947" i="1"/>
  <c r="H1947" i="1" s="1"/>
  <c r="G1948" i="1"/>
  <c r="H1948" i="1" s="1"/>
  <c r="G1949" i="1"/>
  <c r="H1949" i="1" s="1"/>
  <c r="G1950" i="1"/>
  <c r="H1950" i="1" s="1"/>
  <c r="G1951" i="1"/>
  <c r="H1951" i="1" s="1"/>
  <c r="G1952" i="1"/>
  <c r="H1952" i="1" s="1"/>
  <c r="G1953" i="1"/>
  <c r="H1953" i="1" s="1"/>
  <c r="G1954" i="1"/>
  <c r="H1954" i="1" s="1"/>
  <c r="G1955" i="1"/>
  <c r="H1955" i="1" s="1"/>
  <c r="G1956" i="1"/>
  <c r="H1956" i="1" s="1"/>
  <c r="G1957" i="1"/>
  <c r="H1957" i="1" s="1"/>
  <c r="G1958" i="1"/>
  <c r="H1958" i="1" s="1"/>
  <c r="G1959" i="1"/>
  <c r="H1959" i="1" s="1"/>
  <c r="G1960" i="1"/>
  <c r="H1960" i="1" s="1"/>
  <c r="G1961" i="1"/>
  <c r="H1961" i="1" s="1"/>
  <c r="G1962" i="1"/>
  <c r="H1962" i="1" s="1"/>
  <c r="G1963" i="1"/>
  <c r="H1963" i="1" s="1"/>
  <c r="G1964" i="1"/>
  <c r="H1964" i="1" s="1"/>
  <c r="G1965" i="1"/>
  <c r="H1965" i="1" s="1"/>
  <c r="G1966" i="1"/>
  <c r="H1966" i="1" s="1"/>
  <c r="G1967" i="1"/>
  <c r="H1967" i="1" s="1"/>
  <c r="G1968" i="1"/>
  <c r="H1968" i="1" s="1"/>
  <c r="G1969" i="1"/>
  <c r="H1969" i="1" s="1"/>
  <c r="G1970" i="1"/>
  <c r="H1970" i="1" s="1"/>
  <c r="G1971" i="1"/>
  <c r="H1971" i="1" s="1"/>
  <c r="G1972" i="1"/>
  <c r="H1972" i="1" s="1"/>
  <c r="G1973" i="1"/>
  <c r="H1973" i="1" s="1"/>
  <c r="G1974" i="1"/>
  <c r="H1974" i="1" s="1"/>
  <c r="G1975" i="1"/>
  <c r="H1975" i="1" s="1"/>
  <c r="G1976" i="1"/>
  <c r="H1976" i="1" s="1"/>
  <c r="G1977" i="1"/>
  <c r="H1977" i="1" s="1"/>
  <c r="G1978" i="1"/>
  <c r="H1978" i="1" s="1"/>
  <c r="G1979" i="1"/>
  <c r="H1979" i="1" s="1"/>
  <c r="G1980" i="1"/>
  <c r="H1980" i="1" s="1"/>
  <c r="G1981" i="1"/>
  <c r="H1981" i="1" s="1"/>
  <c r="G1982" i="1"/>
  <c r="H1982" i="1" s="1"/>
  <c r="G1983" i="1"/>
  <c r="H1983" i="1" s="1"/>
  <c r="G1984" i="1"/>
  <c r="H1984" i="1" s="1"/>
  <c r="G1985" i="1"/>
  <c r="H1985" i="1" s="1"/>
  <c r="G1986" i="1"/>
  <c r="H1986" i="1" s="1"/>
  <c r="G1987" i="1"/>
  <c r="H1987" i="1" s="1"/>
  <c r="G1988" i="1"/>
  <c r="H1988" i="1" s="1"/>
  <c r="G1989" i="1"/>
  <c r="H1989" i="1" s="1"/>
  <c r="G1990" i="1"/>
  <c r="H1990" i="1" s="1"/>
  <c r="G1991" i="1"/>
  <c r="H1991" i="1" s="1"/>
  <c r="G1992" i="1"/>
  <c r="H1992" i="1" s="1"/>
  <c r="G1993" i="1"/>
  <c r="H1993" i="1" s="1"/>
  <c r="G1994" i="1"/>
  <c r="H1994" i="1" s="1"/>
  <c r="G1995" i="1"/>
  <c r="H1995" i="1" s="1"/>
  <c r="G1996" i="1"/>
  <c r="H1996" i="1" s="1"/>
  <c r="G1997" i="1"/>
  <c r="H1997" i="1" s="1"/>
  <c r="G1998" i="1"/>
  <c r="H1998" i="1" s="1"/>
  <c r="G1999" i="1"/>
  <c r="H1999" i="1" s="1"/>
  <c r="G2000" i="1"/>
  <c r="H2000" i="1" s="1"/>
  <c r="G2001" i="1"/>
  <c r="H2001" i="1" s="1"/>
  <c r="G2002" i="1"/>
  <c r="H2002" i="1" s="1"/>
  <c r="G2003" i="1"/>
  <c r="H2003" i="1" s="1"/>
  <c r="G2004" i="1"/>
  <c r="H2004" i="1" s="1"/>
  <c r="G2005" i="1"/>
  <c r="H2005" i="1" s="1"/>
  <c r="G2006" i="1"/>
  <c r="H2006" i="1" s="1"/>
  <c r="G2007" i="1"/>
  <c r="H2007" i="1" s="1"/>
  <c r="G2008" i="1"/>
  <c r="H2008" i="1" s="1"/>
  <c r="G2009" i="1"/>
  <c r="H2009" i="1" s="1"/>
  <c r="G2010" i="1"/>
  <c r="H2010" i="1" s="1"/>
  <c r="G2011" i="1"/>
  <c r="H2011" i="1" s="1"/>
  <c r="G2012" i="1"/>
  <c r="H2012" i="1" s="1"/>
  <c r="G2013" i="1"/>
  <c r="H2013" i="1" s="1"/>
  <c r="G2014" i="1"/>
  <c r="H2014" i="1" s="1"/>
  <c r="G2015" i="1"/>
  <c r="H2015" i="1" s="1"/>
  <c r="G2016" i="1"/>
  <c r="H2016" i="1" s="1"/>
  <c r="G2017" i="1"/>
  <c r="H2017" i="1" s="1"/>
  <c r="G2018" i="1"/>
  <c r="H2018" i="1" s="1"/>
  <c r="G2019" i="1"/>
  <c r="H2019" i="1" s="1"/>
  <c r="G2020" i="1"/>
  <c r="H2020" i="1" s="1"/>
  <c r="G2021" i="1"/>
  <c r="H2021" i="1" s="1"/>
  <c r="G2022" i="1"/>
  <c r="H2022" i="1" s="1"/>
  <c r="G2023" i="1"/>
  <c r="H2023" i="1" s="1"/>
  <c r="G2024" i="1"/>
  <c r="H2024" i="1" s="1"/>
  <c r="G2025" i="1"/>
  <c r="H2025" i="1" s="1"/>
  <c r="G2026" i="1"/>
  <c r="H2026" i="1" s="1"/>
  <c r="G2027" i="1"/>
  <c r="H2027" i="1" s="1"/>
  <c r="G2028" i="1"/>
  <c r="H2028" i="1" s="1"/>
  <c r="G2029" i="1"/>
  <c r="H2029" i="1" s="1"/>
  <c r="G2030" i="1"/>
  <c r="H2030" i="1" s="1"/>
  <c r="G2031" i="1"/>
  <c r="H2031" i="1" s="1"/>
  <c r="G2032" i="1"/>
  <c r="H2032" i="1" s="1"/>
  <c r="G2033" i="1"/>
  <c r="H2033" i="1" s="1"/>
  <c r="G2034" i="1"/>
  <c r="H2034" i="1" s="1"/>
  <c r="G2035" i="1"/>
  <c r="H2035" i="1" s="1"/>
  <c r="G2036" i="1"/>
  <c r="H2036" i="1" s="1"/>
  <c r="G2037" i="1"/>
  <c r="H2037" i="1" s="1"/>
  <c r="G2038" i="1"/>
  <c r="H2038" i="1" s="1"/>
  <c r="G2039" i="1"/>
  <c r="H2039" i="1" s="1"/>
  <c r="G2040" i="1"/>
  <c r="H2040" i="1" s="1"/>
  <c r="G2041" i="1"/>
  <c r="H2041" i="1" s="1"/>
  <c r="G2042" i="1"/>
  <c r="H2042" i="1" s="1"/>
  <c r="G2043" i="1"/>
  <c r="H2043" i="1" s="1"/>
  <c r="G2044" i="1"/>
  <c r="H2044" i="1" s="1"/>
  <c r="G2045" i="1"/>
  <c r="H2045" i="1" s="1"/>
  <c r="G2046" i="1"/>
  <c r="H2046" i="1" s="1"/>
  <c r="G2047" i="1"/>
  <c r="H2047" i="1" s="1"/>
  <c r="G2048" i="1"/>
  <c r="H2048" i="1" s="1"/>
  <c r="G2049" i="1"/>
  <c r="H2049" i="1" s="1"/>
  <c r="G2050" i="1"/>
  <c r="H2050" i="1" s="1"/>
  <c r="G2051" i="1"/>
  <c r="H2051" i="1" s="1"/>
  <c r="G2052" i="1"/>
  <c r="H2052" i="1" s="1"/>
  <c r="G2053" i="1"/>
  <c r="H2053" i="1" s="1"/>
  <c r="G2054" i="1"/>
  <c r="H2054" i="1" s="1"/>
  <c r="G2055" i="1"/>
  <c r="H2055" i="1" s="1"/>
  <c r="G2056" i="1"/>
  <c r="H2056" i="1" s="1"/>
  <c r="G2057" i="1"/>
  <c r="H2057" i="1" s="1"/>
  <c r="G2058" i="1"/>
  <c r="H2058" i="1" s="1"/>
  <c r="G2059" i="1"/>
  <c r="H2059" i="1" s="1"/>
  <c r="G2060" i="1"/>
  <c r="H2060" i="1" s="1"/>
  <c r="G2061" i="1"/>
  <c r="H2061" i="1" s="1"/>
  <c r="G2062" i="1"/>
  <c r="H2062" i="1" s="1"/>
  <c r="G2063" i="1"/>
  <c r="H2063" i="1" s="1"/>
  <c r="G2064" i="1"/>
  <c r="H2064" i="1" s="1"/>
  <c r="G2065" i="1"/>
  <c r="H2065" i="1" s="1"/>
  <c r="G2066" i="1"/>
  <c r="H2066" i="1" s="1"/>
  <c r="G2067" i="1"/>
  <c r="H2067" i="1" s="1"/>
  <c r="G2068" i="1"/>
  <c r="H2068" i="1" s="1"/>
  <c r="G2069" i="1"/>
  <c r="H2069" i="1" s="1"/>
  <c r="G2070" i="1"/>
  <c r="H2070" i="1" s="1"/>
  <c r="G2071" i="1"/>
  <c r="H2071" i="1" s="1"/>
  <c r="G2072" i="1"/>
  <c r="H2072" i="1" s="1"/>
  <c r="G2073" i="1"/>
  <c r="H2073" i="1" s="1"/>
  <c r="G2074" i="1"/>
  <c r="H2074" i="1" s="1"/>
  <c r="G2075" i="1"/>
  <c r="H2075" i="1" s="1"/>
  <c r="G2076" i="1"/>
  <c r="H2076" i="1" s="1"/>
  <c r="G2077" i="1"/>
  <c r="H2077" i="1" s="1"/>
  <c r="G2078" i="1"/>
  <c r="H2078" i="1" s="1"/>
  <c r="G2079" i="1"/>
  <c r="H2079" i="1" s="1"/>
  <c r="G2080" i="1"/>
  <c r="H2080" i="1" s="1"/>
  <c r="G2081" i="1"/>
  <c r="H2081" i="1" s="1"/>
  <c r="G2082" i="1"/>
  <c r="H2082" i="1" s="1"/>
  <c r="G2083" i="1"/>
  <c r="H2083" i="1" s="1"/>
  <c r="G2084" i="1"/>
  <c r="H2084" i="1" s="1"/>
  <c r="G2085" i="1"/>
  <c r="H2085" i="1" s="1"/>
  <c r="G2086" i="1"/>
  <c r="H2086" i="1" s="1"/>
  <c r="G2087" i="1"/>
  <c r="H2087" i="1" s="1"/>
  <c r="G2088" i="1"/>
  <c r="H2088" i="1" s="1"/>
  <c r="G2089" i="1"/>
  <c r="H2089" i="1" s="1"/>
  <c r="G2090" i="1"/>
  <c r="H2090" i="1" s="1"/>
  <c r="G2091" i="1"/>
  <c r="H2091" i="1" s="1"/>
  <c r="G2092" i="1"/>
  <c r="H2092" i="1" s="1"/>
  <c r="G2093" i="1"/>
  <c r="H2093" i="1" s="1"/>
  <c r="G2094" i="1"/>
  <c r="H2094" i="1" s="1"/>
  <c r="G2095" i="1"/>
  <c r="H2095" i="1" s="1"/>
  <c r="G2096" i="1"/>
  <c r="H2096" i="1" s="1"/>
  <c r="G2097" i="1"/>
  <c r="H2097" i="1" s="1"/>
  <c r="G2098" i="1"/>
  <c r="H2098" i="1" s="1"/>
  <c r="G2099" i="1"/>
  <c r="H2099" i="1" s="1"/>
  <c r="G2100" i="1"/>
  <c r="H2100" i="1" s="1"/>
  <c r="G2101" i="1"/>
  <c r="H2101" i="1" s="1"/>
  <c r="G2102" i="1"/>
  <c r="H2102" i="1" s="1"/>
  <c r="G2103" i="1"/>
  <c r="H2103" i="1" s="1"/>
  <c r="G2104" i="1"/>
  <c r="H2104" i="1" s="1"/>
  <c r="G2105" i="1"/>
  <c r="H2105" i="1" s="1"/>
  <c r="G2106" i="1"/>
  <c r="H2106" i="1" s="1"/>
  <c r="G2107" i="1"/>
  <c r="H2107" i="1" s="1"/>
  <c r="G2108" i="1"/>
  <c r="H2108" i="1" s="1"/>
  <c r="G2109" i="1"/>
  <c r="H2109" i="1" s="1"/>
  <c r="G2110" i="1"/>
  <c r="H2110" i="1" s="1"/>
  <c r="G2111" i="1"/>
  <c r="H2111" i="1" s="1"/>
  <c r="G2112" i="1"/>
  <c r="H2112" i="1" s="1"/>
  <c r="G2113" i="1"/>
  <c r="H2113" i="1" s="1"/>
  <c r="G2114" i="1"/>
  <c r="H2114" i="1" s="1"/>
  <c r="G2115" i="1"/>
  <c r="H2115" i="1" s="1"/>
  <c r="G2116" i="1"/>
  <c r="H2116" i="1" s="1"/>
  <c r="G2117" i="1"/>
  <c r="H2117" i="1" s="1"/>
  <c r="G2118" i="1"/>
  <c r="H2118" i="1" s="1"/>
  <c r="G2119" i="1"/>
  <c r="H2119" i="1" s="1"/>
  <c r="G2120" i="1"/>
  <c r="H2120" i="1" s="1"/>
  <c r="G2121" i="1"/>
  <c r="H2121" i="1" s="1"/>
  <c r="G2122" i="1"/>
  <c r="H2122" i="1" s="1"/>
  <c r="G2123" i="1"/>
  <c r="H2123" i="1" s="1"/>
  <c r="G2124" i="1"/>
  <c r="H2124" i="1" s="1"/>
  <c r="G2125" i="1"/>
  <c r="H2125" i="1" s="1"/>
  <c r="G2126" i="1"/>
  <c r="H2126" i="1" s="1"/>
  <c r="G2127" i="1"/>
  <c r="H2127" i="1" s="1"/>
  <c r="G2128" i="1"/>
  <c r="H2128" i="1" s="1"/>
  <c r="G2129" i="1"/>
  <c r="H2129" i="1" s="1"/>
  <c r="G2130" i="1"/>
  <c r="H2130" i="1" s="1"/>
  <c r="G2131" i="1"/>
  <c r="H2131" i="1" s="1"/>
  <c r="G2132" i="1"/>
  <c r="H2132" i="1" s="1"/>
  <c r="G2133" i="1"/>
  <c r="H2133" i="1" s="1"/>
  <c r="G2134" i="1"/>
  <c r="H2134" i="1" s="1"/>
  <c r="G2135" i="1"/>
  <c r="H2135" i="1" s="1"/>
  <c r="G2136" i="1"/>
  <c r="H2136" i="1" s="1"/>
  <c r="G2137" i="1"/>
  <c r="H2137" i="1" s="1"/>
  <c r="G2138" i="1"/>
  <c r="H2138" i="1" s="1"/>
  <c r="G2139" i="1"/>
  <c r="H2139" i="1" s="1"/>
  <c r="G2140" i="1"/>
  <c r="H2140" i="1" s="1"/>
  <c r="G2141" i="1"/>
  <c r="H2141" i="1" s="1"/>
  <c r="G2142" i="1"/>
  <c r="H2142" i="1" s="1"/>
  <c r="G2143" i="1"/>
  <c r="H2143" i="1" s="1"/>
  <c r="G2144" i="1"/>
  <c r="H2144" i="1" s="1"/>
  <c r="G2145" i="1"/>
  <c r="H2145" i="1" s="1"/>
  <c r="G2146" i="1"/>
  <c r="H2146" i="1" s="1"/>
  <c r="G2147" i="1"/>
  <c r="H2147" i="1" s="1"/>
  <c r="G2148" i="1"/>
  <c r="H2148" i="1" s="1"/>
  <c r="G2149" i="1"/>
  <c r="H2149" i="1" s="1"/>
  <c r="G2150" i="1"/>
  <c r="H2150" i="1" s="1"/>
  <c r="G2151" i="1"/>
  <c r="H2151" i="1" s="1"/>
  <c r="G2152" i="1"/>
  <c r="H2152" i="1" s="1"/>
  <c r="G2153" i="1"/>
  <c r="H2153" i="1" s="1"/>
  <c r="G2154" i="1"/>
  <c r="H2154" i="1" s="1"/>
  <c r="G2155" i="1"/>
  <c r="H2155" i="1" s="1"/>
  <c r="G2156" i="1"/>
  <c r="H2156" i="1" s="1"/>
  <c r="G2157" i="1"/>
  <c r="H2157" i="1" s="1"/>
  <c r="G2158" i="1"/>
  <c r="H2158" i="1" s="1"/>
  <c r="G2159" i="1"/>
  <c r="H2159" i="1" s="1"/>
  <c r="G2160" i="1"/>
  <c r="H2160" i="1" s="1"/>
  <c r="G2161" i="1"/>
  <c r="H2161" i="1" s="1"/>
  <c r="G2162" i="1"/>
  <c r="H2162" i="1" s="1"/>
  <c r="G2163" i="1"/>
  <c r="H2163" i="1" s="1"/>
  <c r="G2164" i="1"/>
  <c r="H2164" i="1" s="1"/>
  <c r="G2165" i="1"/>
  <c r="H2165" i="1" s="1"/>
  <c r="G2166" i="1"/>
  <c r="H2166" i="1" s="1"/>
  <c r="G2167" i="1"/>
  <c r="H2167" i="1" s="1"/>
  <c r="G2168" i="1"/>
  <c r="H2168" i="1" s="1"/>
  <c r="G2169" i="1"/>
  <c r="H2169" i="1" s="1"/>
  <c r="G2170" i="1"/>
  <c r="H2170" i="1" s="1"/>
  <c r="G2171" i="1"/>
  <c r="H2171" i="1" s="1"/>
  <c r="G2172" i="1"/>
  <c r="H2172" i="1" s="1"/>
  <c r="G2173" i="1"/>
  <c r="H2173" i="1" s="1"/>
  <c r="G2174" i="1"/>
  <c r="H2174" i="1" s="1"/>
  <c r="G2175" i="1"/>
  <c r="H2175" i="1" s="1"/>
  <c r="G2176" i="1"/>
  <c r="H2176" i="1" s="1"/>
  <c r="G2177" i="1"/>
  <c r="H2177" i="1" s="1"/>
  <c r="G2178" i="1"/>
  <c r="H2178" i="1" s="1"/>
  <c r="G2179" i="1"/>
  <c r="H2179" i="1" s="1"/>
  <c r="G2180" i="1"/>
  <c r="H2180" i="1" s="1"/>
  <c r="G2181" i="1"/>
  <c r="H2181" i="1" s="1"/>
  <c r="G2182" i="1"/>
  <c r="H2182" i="1" s="1"/>
  <c r="G2183" i="1"/>
  <c r="H2183" i="1" s="1"/>
  <c r="G2184" i="1"/>
  <c r="H2184" i="1" s="1"/>
  <c r="G2185" i="1"/>
  <c r="H2185" i="1" s="1"/>
  <c r="G2186" i="1"/>
  <c r="H2186" i="1" s="1"/>
  <c r="G2187" i="1"/>
  <c r="H2187" i="1" s="1"/>
  <c r="G2188" i="1"/>
  <c r="H2188" i="1" s="1"/>
  <c r="G2189" i="1"/>
  <c r="H2189" i="1" s="1"/>
  <c r="G2190" i="1"/>
  <c r="H2190" i="1" s="1"/>
  <c r="G2191" i="1"/>
  <c r="H2191" i="1" s="1"/>
  <c r="G2192" i="1"/>
  <c r="H2192" i="1" s="1"/>
  <c r="G2193" i="1"/>
  <c r="H2193" i="1" s="1"/>
  <c r="G2194" i="1"/>
  <c r="H2194" i="1" s="1"/>
  <c r="G2195" i="1"/>
  <c r="H2195" i="1" s="1"/>
  <c r="G2196" i="1"/>
  <c r="H2196" i="1" s="1"/>
  <c r="G2197" i="1"/>
  <c r="H2197" i="1" s="1"/>
  <c r="G2198" i="1"/>
  <c r="H2198" i="1" s="1"/>
  <c r="G2199" i="1"/>
  <c r="H2199" i="1" s="1"/>
  <c r="G2200" i="1"/>
  <c r="H2200" i="1" s="1"/>
  <c r="G2201" i="1"/>
  <c r="H2201" i="1" s="1"/>
  <c r="G2202" i="1"/>
  <c r="H2202" i="1" s="1"/>
  <c r="G2203" i="1"/>
  <c r="H2203" i="1" s="1"/>
  <c r="G2204" i="1"/>
  <c r="H2204" i="1" s="1"/>
  <c r="G2205" i="1"/>
  <c r="H2205" i="1" s="1"/>
  <c r="G2206" i="1"/>
  <c r="H2206" i="1" s="1"/>
  <c r="G2207" i="1"/>
  <c r="H2207" i="1" s="1"/>
  <c r="G2208" i="1"/>
  <c r="H2208" i="1" s="1"/>
  <c r="G2209" i="1"/>
  <c r="H2209" i="1" s="1"/>
  <c r="G2210" i="1"/>
  <c r="H2210" i="1" s="1"/>
  <c r="G2211" i="1"/>
  <c r="H2211" i="1" s="1"/>
  <c r="G2212" i="1"/>
  <c r="H2212" i="1" s="1"/>
  <c r="G2213" i="1"/>
  <c r="H2213" i="1" s="1"/>
  <c r="G2214" i="1"/>
  <c r="H2214" i="1" s="1"/>
  <c r="G2215" i="1"/>
  <c r="H2215" i="1" s="1"/>
  <c r="G2216" i="1"/>
  <c r="H2216" i="1" s="1"/>
  <c r="G2217" i="1"/>
  <c r="H2217" i="1" s="1"/>
  <c r="G2218" i="1"/>
  <c r="H2218" i="1" s="1"/>
  <c r="G2219" i="1"/>
  <c r="H2219" i="1" s="1"/>
  <c r="G2220" i="1"/>
  <c r="H2220" i="1" s="1"/>
  <c r="G2221" i="1"/>
  <c r="H2221" i="1" s="1"/>
  <c r="G2222" i="1"/>
  <c r="H2222" i="1" s="1"/>
  <c r="G2223" i="1"/>
  <c r="H2223" i="1" s="1"/>
  <c r="G2224" i="1"/>
  <c r="H2224" i="1" s="1"/>
  <c r="G2225" i="1"/>
  <c r="H2225" i="1" s="1"/>
  <c r="G2226" i="1"/>
  <c r="H2226" i="1" s="1"/>
  <c r="G2227" i="1"/>
  <c r="H2227" i="1" s="1"/>
  <c r="G2228" i="1"/>
  <c r="H2228" i="1" s="1"/>
  <c r="G2229" i="1"/>
  <c r="H2229" i="1" s="1"/>
  <c r="G2230" i="1"/>
  <c r="H2230" i="1" s="1"/>
  <c r="G2231" i="1"/>
  <c r="H2231" i="1" s="1"/>
  <c r="G2232" i="1"/>
  <c r="H2232" i="1" s="1"/>
  <c r="G2233" i="1"/>
  <c r="H2233" i="1" s="1"/>
  <c r="G2234" i="1"/>
  <c r="H2234" i="1" s="1"/>
  <c r="G2235" i="1"/>
  <c r="H2235" i="1" s="1"/>
  <c r="G2236" i="1"/>
  <c r="H2236" i="1" s="1"/>
  <c r="G2237" i="1"/>
  <c r="H2237" i="1" s="1"/>
  <c r="G2238" i="1"/>
  <c r="H2238" i="1" s="1"/>
  <c r="G2239" i="1"/>
  <c r="H2239" i="1" s="1"/>
  <c r="G2240" i="1"/>
  <c r="H2240" i="1" s="1"/>
  <c r="G2241" i="1"/>
  <c r="H2241" i="1" s="1"/>
  <c r="G2242" i="1"/>
  <c r="H2242" i="1" s="1"/>
  <c r="G2243" i="1"/>
  <c r="H2243" i="1" s="1"/>
  <c r="G2244" i="1"/>
  <c r="H2244" i="1" s="1"/>
  <c r="G2245" i="1"/>
  <c r="H2245" i="1" s="1"/>
  <c r="G2246" i="1"/>
  <c r="H2246" i="1" s="1"/>
  <c r="G2247" i="1"/>
  <c r="H2247" i="1" s="1"/>
  <c r="G2248" i="1"/>
  <c r="H2248" i="1" s="1"/>
  <c r="G2249" i="1"/>
  <c r="H2249" i="1" s="1"/>
  <c r="G2250" i="1"/>
  <c r="H2250" i="1" s="1"/>
  <c r="G2251" i="1"/>
  <c r="H2251" i="1" s="1"/>
  <c r="G2252" i="1"/>
  <c r="H2252" i="1" s="1"/>
  <c r="G2253" i="1"/>
  <c r="H2253" i="1" s="1"/>
  <c r="G2254" i="1"/>
  <c r="H2254" i="1" s="1"/>
  <c r="G2255" i="1"/>
  <c r="H2255" i="1" s="1"/>
  <c r="G2256" i="1"/>
  <c r="H2256" i="1" s="1"/>
  <c r="G2257" i="1"/>
  <c r="H2257" i="1" s="1"/>
  <c r="G2258" i="1"/>
  <c r="H2258" i="1" s="1"/>
  <c r="G2259" i="1"/>
  <c r="H2259" i="1" s="1"/>
  <c r="G2260" i="1"/>
  <c r="H2260" i="1" s="1"/>
  <c r="G2261" i="1"/>
  <c r="H2261" i="1" s="1"/>
  <c r="G2262" i="1"/>
  <c r="H2262" i="1" s="1"/>
  <c r="G2263" i="1"/>
  <c r="H2263" i="1" s="1"/>
  <c r="G2264" i="1"/>
  <c r="H2264" i="1" s="1"/>
  <c r="G2265" i="1"/>
  <c r="H2265" i="1" s="1"/>
  <c r="G2266" i="1"/>
  <c r="H2266" i="1" s="1"/>
  <c r="G2267" i="1"/>
  <c r="H2267" i="1" s="1"/>
  <c r="G2268" i="1"/>
  <c r="H2268" i="1" s="1"/>
  <c r="G2269" i="1"/>
  <c r="H2269" i="1" s="1"/>
  <c r="G2270" i="1"/>
  <c r="H2270" i="1" s="1"/>
  <c r="G2271" i="1"/>
  <c r="H2271" i="1" s="1"/>
  <c r="G2272" i="1"/>
  <c r="H2272" i="1" s="1"/>
  <c r="G2273" i="1"/>
  <c r="H2273" i="1" s="1"/>
  <c r="G2274" i="1"/>
  <c r="H2274" i="1" s="1"/>
  <c r="G2275" i="1"/>
  <c r="H2275" i="1" s="1"/>
  <c r="G2276" i="1"/>
  <c r="H2276" i="1" s="1"/>
  <c r="G2277" i="1"/>
  <c r="H2277" i="1" s="1"/>
  <c r="G2278" i="1"/>
  <c r="H2278" i="1" s="1"/>
  <c r="G2279" i="1"/>
  <c r="H2279" i="1" s="1"/>
  <c r="G2280" i="1"/>
  <c r="H2280" i="1" s="1"/>
  <c r="G2281" i="1"/>
  <c r="H2281" i="1" s="1"/>
  <c r="G2282" i="1"/>
  <c r="H2282" i="1" s="1"/>
  <c r="G2283" i="1"/>
  <c r="H2283" i="1" s="1"/>
  <c r="G2284" i="1"/>
  <c r="H2284" i="1" s="1"/>
  <c r="G2285" i="1"/>
  <c r="H2285" i="1" s="1"/>
  <c r="G2286" i="1"/>
  <c r="H2286" i="1" s="1"/>
  <c r="G2287" i="1"/>
  <c r="H2287" i="1" s="1"/>
  <c r="G2288" i="1"/>
  <c r="H2288" i="1" s="1"/>
  <c r="G2289" i="1"/>
  <c r="H2289" i="1" s="1"/>
  <c r="G2290" i="1"/>
  <c r="H2290" i="1" s="1"/>
  <c r="G2291" i="1"/>
  <c r="H2291" i="1" s="1"/>
  <c r="G2292" i="1"/>
  <c r="H2292" i="1" s="1"/>
  <c r="G2293" i="1"/>
  <c r="H2293" i="1" s="1"/>
  <c r="G2294" i="1"/>
  <c r="H2294" i="1" s="1"/>
  <c r="G2295" i="1"/>
  <c r="H2295" i="1" s="1"/>
  <c r="G2296" i="1"/>
  <c r="H2296" i="1" s="1"/>
  <c r="G2297" i="1"/>
  <c r="H2297" i="1" s="1"/>
  <c r="G2298" i="1"/>
  <c r="H2298" i="1" s="1"/>
  <c r="G2299" i="1"/>
  <c r="H2299" i="1" s="1"/>
  <c r="G2300" i="1"/>
  <c r="H2300" i="1" s="1"/>
  <c r="G2301" i="1"/>
  <c r="H2301" i="1" s="1"/>
  <c r="G2302" i="1"/>
  <c r="H2302" i="1" s="1"/>
  <c r="G2303" i="1"/>
  <c r="H2303" i="1" s="1"/>
  <c r="G2304" i="1"/>
  <c r="H2304" i="1" s="1"/>
  <c r="G2305" i="1"/>
  <c r="H2305" i="1" s="1"/>
  <c r="G2306" i="1"/>
  <c r="H2306" i="1" s="1"/>
  <c r="G2307" i="1"/>
  <c r="H2307" i="1" s="1"/>
  <c r="G2308" i="1"/>
  <c r="H2308" i="1" s="1"/>
  <c r="G2309" i="1"/>
  <c r="H2309" i="1" s="1"/>
  <c r="G2310" i="1"/>
  <c r="H2310" i="1" s="1"/>
  <c r="G2311" i="1"/>
  <c r="H2311" i="1" s="1"/>
  <c r="G2312" i="1"/>
  <c r="H2312" i="1" s="1"/>
  <c r="G2313" i="1"/>
  <c r="H2313" i="1" s="1"/>
  <c r="G2314" i="1"/>
  <c r="H2314" i="1" s="1"/>
  <c r="G2315" i="1"/>
  <c r="H2315" i="1" s="1"/>
  <c r="G2316" i="1"/>
  <c r="H2316" i="1" s="1"/>
  <c r="G2317" i="1"/>
  <c r="H2317" i="1" s="1"/>
  <c r="G2318" i="1"/>
  <c r="H2318" i="1" s="1"/>
  <c r="G2319" i="1"/>
  <c r="H2319" i="1" s="1"/>
  <c r="G2320" i="1"/>
  <c r="H2320" i="1" s="1"/>
  <c r="G2321" i="1"/>
  <c r="H2321" i="1" s="1"/>
  <c r="G2322" i="1"/>
  <c r="H2322" i="1" s="1"/>
  <c r="G2323" i="1"/>
  <c r="H2323" i="1" s="1"/>
  <c r="G2324" i="1"/>
  <c r="H2324" i="1" s="1"/>
  <c r="G2325" i="1"/>
  <c r="H2325" i="1" s="1"/>
  <c r="G2326" i="1"/>
  <c r="H2326" i="1" s="1"/>
  <c r="G2327" i="1"/>
  <c r="H2327" i="1" s="1"/>
  <c r="G2328" i="1"/>
  <c r="H2328" i="1" s="1"/>
  <c r="G2329" i="1"/>
  <c r="H2329" i="1" s="1"/>
  <c r="G2330" i="1"/>
  <c r="H2330" i="1" s="1"/>
  <c r="G2331" i="1"/>
  <c r="H2331" i="1" s="1"/>
  <c r="G2332" i="1"/>
  <c r="H2332" i="1" s="1"/>
  <c r="G2333" i="1"/>
  <c r="H2333" i="1" s="1"/>
  <c r="G2334" i="1"/>
  <c r="H2334" i="1" s="1"/>
  <c r="G2335" i="1"/>
  <c r="H2335" i="1" s="1"/>
  <c r="G2336" i="1"/>
  <c r="H2336" i="1" s="1"/>
  <c r="G2337" i="1"/>
  <c r="H2337" i="1" s="1"/>
  <c r="G2338" i="1"/>
  <c r="H2338" i="1" s="1"/>
  <c r="G2339" i="1"/>
  <c r="H2339" i="1" s="1"/>
  <c r="G2340" i="1"/>
  <c r="H2340" i="1" s="1"/>
  <c r="G2341" i="1"/>
  <c r="H2341" i="1" s="1"/>
  <c r="G2342" i="1"/>
  <c r="H2342" i="1" s="1"/>
  <c r="G2343" i="1"/>
  <c r="H2343" i="1" s="1"/>
  <c r="G2344" i="1"/>
  <c r="H2344" i="1" s="1"/>
  <c r="G2345" i="1"/>
  <c r="H2345" i="1" s="1"/>
  <c r="G2346" i="1"/>
  <c r="H2346" i="1" s="1"/>
  <c r="G2347" i="1"/>
  <c r="H2347" i="1" s="1"/>
  <c r="G2348" i="1"/>
  <c r="H2348" i="1" s="1"/>
  <c r="G2349" i="1"/>
  <c r="H2349" i="1" s="1"/>
  <c r="G2350" i="1"/>
  <c r="H2350" i="1" s="1"/>
  <c r="G2351" i="1"/>
  <c r="H2351" i="1" s="1"/>
  <c r="G2352" i="1"/>
  <c r="H2352" i="1" s="1"/>
  <c r="G2353" i="1"/>
  <c r="H2353" i="1" s="1"/>
  <c r="G2354" i="1"/>
  <c r="H2354" i="1" s="1"/>
  <c r="G2355" i="1"/>
  <c r="H2355" i="1" s="1"/>
  <c r="G2356" i="1"/>
  <c r="H2356" i="1" s="1"/>
  <c r="G2357" i="1"/>
  <c r="H2357" i="1" s="1"/>
  <c r="G2358" i="1"/>
  <c r="H2358" i="1" s="1"/>
  <c r="G2359" i="1"/>
  <c r="H2359" i="1" s="1"/>
  <c r="G2360" i="1"/>
  <c r="H2360" i="1" s="1"/>
  <c r="G2361" i="1"/>
  <c r="H2361" i="1" s="1"/>
  <c r="G2362" i="1"/>
  <c r="H2362" i="1" s="1"/>
  <c r="G2363" i="1"/>
  <c r="H2363" i="1" s="1"/>
  <c r="G2364" i="1"/>
  <c r="H2364" i="1" s="1"/>
  <c r="G2365" i="1"/>
  <c r="H2365" i="1" s="1"/>
  <c r="G2366" i="1"/>
  <c r="H2366" i="1" s="1"/>
  <c r="G2367" i="1"/>
  <c r="H2367" i="1" s="1"/>
  <c r="G2368" i="1"/>
  <c r="H2368" i="1" s="1"/>
  <c r="G2369" i="1"/>
  <c r="H2369" i="1" s="1"/>
  <c r="G2370" i="1"/>
  <c r="H2370" i="1" s="1"/>
  <c r="G2371" i="1"/>
  <c r="H2371" i="1" s="1"/>
  <c r="G2372" i="1"/>
  <c r="H2372" i="1" s="1"/>
  <c r="G2373" i="1"/>
  <c r="H2373" i="1" s="1"/>
  <c r="G2374" i="1"/>
  <c r="H2374" i="1" s="1"/>
  <c r="G2375" i="1"/>
  <c r="H2375" i="1" s="1"/>
  <c r="G2376" i="1"/>
  <c r="H2376" i="1" s="1"/>
  <c r="G2377" i="1"/>
  <c r="H2377" i="1" s="1"/>
  <c r="G2378" i="1"/>
  <c r="H2378" i="1" s="1"/>
  <c r="G2379" i="1"/>
  <c r="H2379" i="1" s="1"/>
  <c r="G2380" i="1"/>
  <c r="H2380" i="1" s="1"/>
  <c r="G2381" i="1"/>
  <c r="H2381" i="1" s="1"/>
  <c r="G2382" i="1"/>
  <c r="H2382" i="1" s="1"/>
  <c r="G2383" i="1"/>
  <c r="H2383" i="1" s="1"/>
  <c r="G2384" i="1"/>
  <c r="H2384" i="1" s="1"/>
  <c r="G2385" i="1"/>
  <c r="H2385" i="1" s="1"/>
  <c r="G2386" i="1"/>
  <c r="H2386" i="1" s="1"/>
  <c r="G2387" i="1"/>
  <c r="H2387" i="1" s="1"/>
  <c r="G2388" i="1"/>
  <c r="H2388" i="1" s="1"/>
  <c r="G2389" i="1"/>
  <c r="H2389" i="1" s="1"/>
  <c r="G2390" i="1"/>
  <c r="H2390" i="1" s="1"/>
  <c r="G2391" i="1"/>
  <c r="H2391" i="1" s="1"/>
  <c r="G2392" i="1"/>
  <c r="H2392" i="1" s="1"/>
  <c r="G2393" i="1"/>
  <c r="H2393" i="1" s="1"/>
  <c r="G2394" i="1"/>
  <c r="H2394" i="1" s="1"/>
  <c r="G2395" i="1"/>
  <c r="H2395" i="1" s="1"/>
  <c r="G2396" i="1"/>
  <c r="H2396" i="1" s="1"/>
  <c r="G2397" i="1"/>
  <c r="H2397" i="1" s="1"/>
  <c r="G2398" i="1"/>
  <c r="H2398" i="1" s="1"/>
  <c r="G2399" i="1"/>
  <c r="H2399" i="1" s="1"/>
  <c r="G2400" i="1"/>
  <c r="H2400" i="1" s="1"/>
  <c r="G2401" i="1"/>
  <c r="H2401" i="1" s="1"/>
  <c r="G2402" i="1"/>
  <c r="H2402" i="1" s="1"/>
  <c r="G2403" i="1"/>
  <c r="H2403" i="1" s="1"/>
  <c r="G2404" i="1"/>
  <c r="H2404" i="1" s="1"/>
  <c r="G2405" i="1"/>
  <c r="H2405" i="1" s="1"/>
  <c r="G2406" i="1"/>
  <c r="H2406" i="1" s="1"/>
  <c r="G2407" i="1"/>
  <c r="H2407" i="1" s="1"/>
  <c r="G2408" i="1"/>
  <c r="H2408" i="1" s="1"/>
  <c r="G2409" i="1"/>
  <c r="H2409" i="1" s="1"/>
  <c r="G2410" i="1"/>
  <c r="H2410" i="1" s="1"/>
  <c r="G2411" i="1"/>
  <c r="H2411" i="1" s="1"/>
  <c r="G2412" i="1"/>
  <c r="H2412" i="1" s="1"/>
  <c r="G2413" i="1"/>
  <c r="H2413" i="1" s="1"/>
  <c r="G2414" i="1"/>
  <c r="H2414" i="1" s="1"/>
  <c r="G2415" i="1"/>
  <c r="H2415" i="1" s="1"/>
  <c r="G2416" i="1"/>
  <c r="H2416" i="1" s="1"/>
  <c r="G2417" i="1"/>
  <c r="H2417" i="1" s="1"/>
  <c r="G2418" i="1"/>
  <c r="H2418" i="1" s="1"/>
  <c r="G2419" i="1"/>
  <c r="H2419" i="1" s="1"/>
  <c r="G2420" i="1"/>
  <c r="H2420" i="1" s="1"/>
  <c r="G2421" i="1"/>
  <c r="H2421" i="1" s="1"/>
  <c r="G2422" i="1"/>
  <c r="H2422" i="1" s="1"/>
  <c r="G2423" i="1"/>
  <c r="H2423" i="1" s="1"/>
  <c r="G2424" i="1"/>
  <c r="H2424" i="1" s="1"/>
  <c r="G2425" i="1"/>
  <c r="H2425" i="1" s="1"/>
  <c r="G2426" i="1"/>
  <c r="H2426" i="1" s="1"/>
  <c r="G2427" i="1"/>
  <c r="H2427" i="1" s="1"/>
  <c r="G2428" i="1"/>
  <c r="H2428" i="1" s="1"/>
  <c r="G2429" i="1"/>
  <c r="H2429" i="1" s="1"/>
  <c r="G2430" i="1"/>
  <c r="H2430" i="1" s="1"/>
  <c r="G2431" i="1"/>
  <c r="H2431" i="1" s="1"/>
  <c r="G2432" i="1"/>
  <c r="H2432" i="1" s="1"/>
  <c r="G2433" i="1"/>
  <c r="H2433" i="1" s="1"/>
  <c r="G2434" i="1"/>
  <c r="H2434" i="1" s="1"/>
  <c r="G2435" i="1"/>
  <c r="H2435" i="1" s="1"/>
  <c r="G2436" i="1"/>
  <c r="H2436" i="1" s="1"/>
  <c r="G2437" i="1"/>
  <c r="H2437" i="1" s="1"/>
  <c r="G2438" i="1"/>
  <c r="H2438" i="1" s="1"/>
  <c r="G2439" i="1"/>
  <c r="H2439" i="1" s="1"/>
  <c r="G2440" i="1"/>
  <c r="H2440" i="1" s="1"/>
  <c r="G2441" i="1"/>
  <c r="H2441" i="1" s="1"/>
  <c r="G2442" i="1"/>
  <c r="H2442" i="1" s="1"/>
  <c r="G2443" i="1"/>
  <c r="H2443" i="1" s="1"/>
  <c r="G2444" i="1"/>
  <c r="H2444" i="1" s="1"/>
  <c r="G2445" i="1"/>
  <c r="H2445" i="1" s="1"/>
  <c r="G2446" i="1"/>
  <c r="H2446" i="1" s="1"/>
  <c r="G2447" i="1"/>
  <c r="H2447" i="1" s="1"/>
  <c r="G2448" i="1"/>
  <c r="H2448" i="1" s="1"/>
  <c r="G2449" i="1"/>
  <c r="H2449" i="1" s="1"/>
  <c r="G2450" i="1"/>
  <c r="H2450" i="1" s="1"/>
  <c r="G2451" i="1"/>
  <c r="H2451" i="1" s="1"/>
  <c r="G2452" i="1"/>
  <c r="H2452" i="1" s="1"/>
  <c r="G2453" i="1"/>
  <c r="H2453" i="1" s="1"/>
  <c r="G2454" i="1"/>
  <c r="H2454" i="1" s="1"/>
  <c r="G2455" i="1"/>
  <c r="H2455" i="1" s="1"/>
  <c r="G2456" i="1"/>
  <c r="H2456" i="1" s="1"/>
  <c r="G2457" i="1"/>
  <c r="H2457" i="1" s="1"/>
  <c r="G2458" i="1"/>
  <c r="H2458" i="1" s="1"/>
  <c r="G2459" i="1"/>
  <c r="H2459" i="1" s="1"/>
  <c r="G2460" i="1"/>
  <c r="H2460" i="1" s="1"/>
  <c r="G2461" i="1"/>
  <c r="H2461" i="1" s="1"/>
  <c r="G2462" i="1"/>
  <c r="H2462" i="1" s="1"/>
  <c r="G2463" i="1"/>
  <c r="H2463" i="1" s="1"/>
  <c r="G2464" i="1"/>
  <c r="H2464" i="1" s="1"/>
  <c r="G2465" i="1"/>
  <c r="H2465" i="1" s="1"/>
  <c r="G2466" i="1"/>
  <c r="H2466" i="1" s="1"/>
  <c r="G2467" i="1"/>
  <c r="H2467" i="1" s="1"/>
  <c r="G2468" i="1"/>
  <c r="H2468" i="1" s="1"/>
  <c r="G2469" i="1"/>
  <c r="H2469" i="1" s="1"/>
  <c r="G2470" i="1"/>
  <c r="H2470" i="1" s="1"/>
  <c r="G2471" i="1"/>
  <c r="H2471" i="1" s="1"/>
  <c r="G2472" i="1"/>
  <c r="H2472" i="1" s="1"/>
  <c r="G2473" i="1"/>
  <c r="H2473" i="1" s="1"/>
  <c r="G2474" i="1"/>
  <c r="H2474" i="1" s="1"/>
  <c r="G2475" i="1"/>
  <c r="H2475" i="1" s="1"/>
  <c r="G2476" i="1"/>
  <c r="H2476" i="1" s="1"/>
  <c r="G2477" i="1"/>
  <c r="H2477" i="1" s="1"/>
  <c r="G2478" i="1"/>
  <c r="H2478" i="1" s="1"/>
  <c r="G2479" i="1"/>
  <c r="H2479" i="1" s="1"/>
  <c r="G2480" i="1"/>
  <c r="H2480" i="1" s="1"/>
  <c r="G2481" i="1"/>
  <c r="H2481" i="1" s="1"/>
  <c r="G2482" i="1"/>
  <c r="H2482" i="1" s="1"/>
  <c r="G2483" i="1"/>
  <c r="H2483" i="1" s="1"/>
  <c r="G2484" i="1"/>
  <c r="H2484" i="1" s="1"/>
  <c r="G2485" i="1"/>
  <c r="H2485" i="1" s="1"/>
  <c r="G2486" i="1"/>
  <c r="H2486" i="1" s="1"/>
  <c r="G2487" i="1"/>
  <c r="H2487" i="1" s="1"/>
  <c r="G2488" i="1"/>
  <c r="H2488" i="1" s="1"/>
  <c r="G2489" i="1"/>
  <c r="H2489" i="1" s="1"/>
  <c r="G2490" i="1"/>
  <c r="H2490" i="1" s="1"/>
  <c r="G2491" i="1"/>
  <c r="H2491" i="1" s="1"/>
  <c r="G2492" i="1"/>
  <c r="H2492" i="1" s="1"/>
  <c r="G2493" i="1"/>
  <c r="H2493" i="1" s="1"/>
  <c r="G2494" i="1"/>
  <c r="H2494" i="1" s="1"/>
  <c r="G2495" i="1"/>
  <c r="H2495" i="1" s="1"/>
  <c r="G2496" i="1"/>
  <c r="H2496" i="1" s="1"/>
  <c r="G2497" i="1"/>
  <c r="H2497" i="1" s="1"/>
  <c r="G2498" i="1"/>
  <c r="H2498" i="1" s="1"/>
  <c r="G2499" i="1"/>
  <c r="H2499" i="1" s="1"/>
  <c r="G2500" i="1"/>
  <c r="H2500" i="1" s="1"/>
  <c r="G2501" i="1"/>
  <c r="H2501" i="1" s="1"/>
  <c r="G2502" i="1"/>
  <c r="H2502" i="1" s="1"/>
  <c r="G2503" i="1"/>
  <c r="H2503" i="1" s="1"/>
  <c r="G2504" i="1"/>
  <c r="H2504" i="1" s="1"/>
  <c r="G2505" i="1"/>
  <c r="H2505" i="1" s="1"/>
  <c r="G2506" i="1"/>
  <c r="H2506" i="1" s="1"/>
  <c r="G2507" i="1"/>
  <c r="H2507" i="1" s="1"/>
  <c r="G2508" i="1"/>
  <c r="H2508" i="1" s="1"/>
  <c r="G2509" i="1"/>
  <c r="H2509" i="1" s="1"/>
  <c r="G2510" i="1"/>
  <c r="H2510" i="1" s="1"/>
  <c r="G2511" i="1"/>
  <c r="H2511" i="1" s="1"/>
  <c r="G2512" i="1"/>
  <c r="H2512" i="1" s="1"/>
  <c r="G2513" i="1"/>
  <c r="H2513" i="1" s="1"/>
  <c r="G2514" i="1"/>
  <c r="H2514" i="1" s="1"/>
  <c r="G2515" i="1"/>
  <c r="H2515" i="1" s="1"/>
  <c r="G2516" i="1"/>
  <c r="H2516" i="1" s="1"/>
  <c r="G2517" i="1"/>
  <c r="H2517" i="1" s="1"/>
  <c r="G2518" i="1"/>
  <c r="H2518" i="1" s="1"/>
  <c r="G2519" i="1"/>
  <c r="H2519" i="1" s="1"/>
  <c r="G2520" i="1"/>
  <c r="H2520" i="1" s="1"/>
  <c r="G2521" i="1"/>
  <c r="H2521" i="1" s="1"/>
  <c r="G2522" i="1"/>
  <c r="H2522" i="1" s="1"/>
  <c r="G2523" i="1"/>
  <c r="H2523" i="1" s="1"/>
  <c r="G2524" i="1"/>
  <c r="H2524" i="1" s="1"/>
  <c r="G2525" i="1"/>
  <c r="H2525" i="1" s="1"/>
  <c r="G2526" i="1"/>
  <c r="H2526" i="1" s="1"/>
  <c r="G2527" i="1"/>
  <c r="H2527" i="1" s="1"/>
  <c r="G2528" i="1"/>
  <c r="H2528" i="1" s="1"/>
  <c r="G2529" i="1"/>
  <c r="H2529" i="1" s="1"/>
  <c r="G2530" i="1"/>
  <c r="H2530" i="1" s="1"/>
  <c r="G2531" i="1"/>
  <c r="H2531" i="1" s="1"/>
  <c r="G2532" i="1"/>
  <c r="H2532" i="1" s="1"/>
  <c r="G2533" i="1"/>
  <c r="H2533" i="1" s="1"/>
  <c r="G2534" i="1"/>
  <c r="H2534" i="1" s="1"/>
  <c r="G2535" i="1"/>
  <c r="H2535" i="1" s="1"/>
  <c r="G2536" i="1"/>
  <c r="H2536" i="1" s="1"/>
  <c r="G2537" i="1"/>
  <c r="H2537" i="1" s="1"/>
  <c r="G2538" i="1"/>
  <c r="H2538" i="1" s="1"/>
  <c r="G2539" i="1"/>
  <c r="H2539" i="1" s="1"/>
  <c r="G2540" i="1"/>
  <c r="H2540" i="1" s="1"/>
  <c r="G2541" i="1"/>
  <c r="H2541" i="1" s="1"/>
  <c r="G2542" i="1"/>
  <c r="H2542" i="1" s="1"/>
  <c r="G2543" i="1"/>
  <c r="H2543" i="1" s="1"/>
  <c r="G2544" i="1"/>
  <c r="H2544" i="1" s="1"/>
  <c r="G2545" i="1"/>
  <c r="H2545" i="1" s="1"/>
  <c r="G2546" i="1"/>
  <c r="H2546" i="1" s="1"/>
  <c r="G2547" i="1"/>
  <c r="H2547" i="1" s="1"/>
  <c r="G2548" i="1"/>
  <c r="H2548" i="1" s="1"/>
  <c r="G2549" i="1"/>
  <c r="H2549" i="1" s="1"/>
  <c r="G2550" i="1"/>
  <c r="H2550" i="1" s="1"/>
  <c r="G2551" i="1"/>
  <c r="H2551" i="1" s="1"/>
  <c r="G2552" i="1"/>
  <c r="H2552" i="1" s="1"/>
  <c r="G2553" i="1"/>
  <c r="H2553" i="1" s="1"/>
  <c r="G2554" i="1"/>
  <c r="H2554" i="1" s="1"/>
  <c r="G2555" i="1"/>
  <c r="H2555" i="1" s="1"/>
  <c r="G2556" i="1"/>
  <c r="H2556" i="1" s="1"/>
  <c r="G2557" i="1"/>
  <c r="H2557" i="1" s="1"/>
  <c r="G2558" i="1"/>
  <c r="H2558" i="1" s="1"/>
  <c r="G2559" i="1"/>
  <c r="H2559" i="1" s="1"/>
  <c r="G2560" i="1"/>
  <c r="H2560" i="1" s="1"/>
  <c r="G2561" i="1"/>
  <c r="H2561" i="1" s="1"/>
  <c r="G2562" i="1"/>
  <c r="H2562" i="1" s="1"/>
  <c r="G2563" i="1"/>
  <c r="H2563" i="1" s="1"/>
  <c r="G2564" i="1"/>
  <c r="H2564" i="1" s="1"/>
  <c r="G2565" i="1"/>
  <c r="H2565" i="1" s="1"/>
  <c r="G2566" i="1"/>
  <c r="H2566" i="1" s="1"/>
  <c r="G2567" i="1"/>
  <c r="H2567" i="1" s="1"/>
  <c r="G2568" i="1"/>
  <c r="H2568" i="1" s="1"/>
  <c r="G2569" i="1"/>
  <c r="H2569" i="1" s="1"/>
  <c r="G2570" i="1"/>
  <c r="H2570" i="1" s="1"/>
  <c r="G2571" i="1"/>
  <c r="H2571" i="1" s="1"/>
  <c r="G2572" i="1"/>
  <c r="H2572" i="1" s="1"/>
  <c r="G2573" i="1"/>
  <c r="H2573" i="1" s="1"/>
  <c r="G2574" i="1"/>
  <c r="H2574" i="1" s="1"/>
  <c r="G2575" i="1"/>
  <c r="H2575" i="1" s="1"/>
  <c r="G2576" i="1"/>
  <c r="H2576" i="1" s="1"/>
  <c r="G2577" i="1"/>
  <c r="H2577" i="1" s="1"/>
  <c r="G2578" i="1"/>
  <c r="H2578" i="1" s="1"/>
  <c r="G2579" i="1"/>
  <c r="H2579" i="1" s="1"/>
  <c r="G2580" i="1"/>
  <c r="H2580" i="1" s="1"/>
  <c r="G2581" i="1"/>
  <c r="H2581" i="1" s="1"/>
  <c r="G2582" i="1"/>
  <c r="H2582" i="1" s="1"/>
  <c r="G2583" i="1"/>
  <c r="H2583" i="1" s="1"/>
  <c r="G2584" i="1"/>
  <c r="H2584" i="1" s="1"/>
  <c r="G2585" i="1"/>
  <c r="H2585" i="1" s="1"/>
  <c r="G2586" i="1"/>
  <c r="H2586" i="1" s="1"/>
  <c r="G2587" i="1"/>
  <c r="H2587" i="1" s="1"/>
  <c r="G2588" i="1"/>
  <c r="H2588" i="1" s="1"/>
  <c r="G2589" i="1"/>
  <c r="H2589" i="1" s="1"/>
  <c r="G2590" i="1"/>
  <c r="H2590" i="1" s="1"/>
  <c r="G2591" i="1"/>
  <c r="H2591" i="1" s="1"/>
  <c r="G2592" i="1"/>
  <c r="H2592" i="1" s="1"/>
  <c r="G2593" i="1"/>
  <c r="H2593" i="1" s="1"/>
  <c r="G2594" i="1"/>
  <c r="H2594" i="1" s="1"/>
  <c r="G2595" i="1"/>
  <c r="H2595" i="1" s="1"/>
  <c r="G2596" i="1"/>
  <c r="H2596" i="1" s="1"/>
  <c r="G2597" i="1"/>
  <c r="H2597" i="1" s="1"/>
  <c r="G2598" i="1"/>
  <c r="H2598" i="1" s="1"/>
  <c r="G2599" i="1"/>
  <c r="H2599" i="1" s="1"/>
  <c r="G2600" i="1"/>
  <c r="H2600" i="1" s="1"/>
  <c r="G2601" i="1"/>
  <c r="H2601" i="1" s="1"/>
  <c r="G2602" i="1"/>
  <c r="H2602" i="1" s="1"/>
  <c r="G2603" i="1"/>
  <c r="H2603" i="1" s="1"/>
  <c r="G2604" i="1"/>
  <c r="H2604" i="1" s="1"/>
  <c r="G2605" i="1"/>
  <c r="H2605" i="1" s="1"/>
  <c r="G2606" i="1"/>
  <c r="H2606" i="1" s="1"/>
  <c r="G2607" i="1"/>
  <c r="H2607" i="1" s="1"/>
  <c r="G2608" i="1"/>
  <c r="H2608" i="1" s="1"/>
  <c r="G2609" i="1"/>
  <c r="H2609" i="1" s="1"/>
  <c r="G2610" i="1"/>
  <c r="H2610" i="1" s="1"/>
  <c r="G2611" i="1"/>
  <c r="H2611" i="1" s="1"/>
  <c r="G2612" i="1"/>
  <c r="H2612" i="1" s="1"/>
  <c r="G2613" i="1"/>
  <c r="H2613" i="1" s="1"/>
  <c r="G2614" i="1"/>
  <c r="H2614" i="1" s="1"/>
  <c r="G2615" i="1"/>
  <c r="H2615" i="1" s="1"/>
  <c r="G2616" i="1"/>
  <c r="H2616" i="1" s="1"/>
  <c r="G2617" i="1"/>
  <c r="H2617" i="1" s="1"/>
  <c r="G2618" i="1"/>
  <c r="H2618" i="1" s="1"/>
  <c r="G2619" i="1"/>
  <c r="H2619" i="1" s="1"/>
  <c r="G2620" i="1"/>
  <c r="H2620" i="1" s="1"/>
  <c r="G2621" i="1"/>
  <c r="H2621" i="1" s="1"/>
  <c r="G2622" i="1"/>
  <c r="H2622" i="1" s="1"/>
  <c r="G2623" i="1"/>
  <c r="H2623" i="1" s="1"/>
  <c r="G2624" i="1"/>
  <c r="H2624" i="1" s="1"/>
  <c r="G2625" i="1"/>
  <c r="H2625" i="1" s="1"/>
  <c r="G2626" i="1"/>
  <c r="H2626" i="1" s="1"/>
  <c r="G2627" i="1"/>
  <c r="H2627" i="1" s="1"/>
  <c r="G2628" i="1"/>
  <c r="H2628" i="1" s="1"/>
  <c r="G2629" i="1"/>
  <c r="H2629" i="1" s="1"/>
  <c r="G2630" i="1"/>
  <c r="H2630" i="1" s="1"/>
  <c r="G2631" i="1"/>
  <c r="H2631" i="1" s="1"/>
  <c r="G2632" i="1"/>
  <c r="H2632" i="1" s="1"/>
  <c r="G2633" i="1"/>
  <c r="H2633" i="1" s="1"/>
  <c r="G2634" i="1"/>
  <c r="H2634" i="1" s="1"/>
  <c r="G2635" i="1"/>
  <c r="H2635" i="1" s="1"/>
  <c r="G2636" i="1"/>
  <c r="H2636" i="1" s="1"/>
  <c r="G2637" i="1"/>
  <c r="H2637" i="1" s="1"/>
  <c r="G2638" i="1"/>
  <c r="H2638" i="1" s="1"/>
  <c r="G2639" i="1"/>
  <c r="H2639" i="1" s="1"/>
  <c r="G2640" i="1"/>
  <c r="H2640" i="1" s="1"/>
  <c r="G2641" i="1"/>
  <c r="H2641" i="1" s="1"/>
  <c r="G2642" i="1"/>
  <c r="H2642" i="1" s="1"/>
  <c r="G2643" i="1"/>
  <c r="H2643" i="1" s="1"/>
  <c r="G2644" i="1"/>
  <c r="H2644" i="1" s="1"/>
  <c r="G2645" i="1"/>
  <c r="H2645" i="1" s="1"/>
  <c r="G2646" i="1"/>
  <c r="H2646" i="1" s="1"/>
  <c r="G2647" i="1"/>
  <c r="H2647" i="1" s="1"/>
  <c r="G2648" i="1"/>
  <c r="H2648" i="1" s="1"/>
  <c r="G2649" i="1"/>
  <c r="H2649" i="1" s="1"/>
  <c r="G2650" i="1"/>
  <c r="H2650" i="1" s="1"/>
  <c r="G2651" i="1"/>
  <c r="H2651" i="1" s="1"/>
  <c r="G2652" i="1"/>
  <c r="H2652" i="1" s="1"/>
  <c r="G2653" i="1"/>
  <c r="H2653" i="1" s="1"/>
  <c r="G2654" i="1"/>
  <c r="H2654" i="1" s="1"/>
  <c r="G2655" i="1"/>
  <c r="H2655" i="1" s="1"/>
  <c r="G2656" i="1"/>
  <c r="H2656" i="1" s="1"/>
  <c r="G2657" i="1"/>
  <c r="H2657" i="1" s="1"/>
  <c r="G2658" i="1"/>
  <c r="H2658" i="1" s="1"/>
  <c r="G2659" i="1"/>
  <c r="H2659" i="1" s="1"/>
  <c r="G2660" i="1"/>
  <c r="H2660" i="1" s="1"/>
  <c r="G2661" i="1"/>
  <c r="H2661" i="1" s="1"/>
  <c r="G2662" i="1"/>
  <c r="H2662" i="1" s="1"/>
  <c r="G2663" i="1"/>
  <c r="H2663" i="1" s="1"/>
  <c r="G2664" i="1"/>
  <c r="H2664" i="1" s="1"/>
  <c r="G2665" i="1"/>
  <c r="H2665" i="1" s="1"/>
  <c r="G2666" i="1"/>
  <c r="H2666" i="1" s="1"/>
  <c r="G2667" i="1"/>
  <c r="H2667" i="1" s="1"/>
  <c r="G2668" i="1"/>
  <c r="H2668" i="1" s="1"/>
  <c r="G2669" i="1"/>
  <c r="H2669" i="1" s="1"/>
  <c r="G2670" i="1"/>
  <c r="H2670" i="1" s="1"/>
  <c r="G2671" i="1"/>
  <c r="H2671" i="1" s="1"/>
  <c r="G2672" i="1"/>
  <c r="H2672" i="1" s="1"/>
  <c r="G2673" i="1"/>
  <c r="H2673" i="1" s="1"/>
  <c r="G2674" i="1"/>
  <c r="H2674" i="1" s="1"/>
  <c r="G2675" i="1"/>
  <c r="H2675" i="1" s="1"/>
  <c r="G2676" i="1"/>
  <c r="H2676" i="1" s="1"/>
  <c r="G2677" i="1"/>
  <c r="H2677" i="1" s="1"/>
  <c r="G2678" i="1"/>
  <c r="H2678" i="1" s="1"/>
  <c r="G2679" i="1"/>
  <c r="H2679" i="1" s="1"/>
  <c r="G2680" i="1"/>
  <c r="H2680" i="1" s="1"/>
  <c r="G2681" i="1"/>
  <c r="H2681" i="1" s="1"/>
  <c r="G2682" i="1"/>
  <c r="H2682" i="1" s="1"/>
  <c r="G2683" i="1"/>
  <c r="H2683" i="1" s="1"/>
  <c r="G2684" i="1"/>
  <c r="H2684" i="1" s="1"/>
  <c r="G2685" i="1"/>
  <c r="H2685" i="1" s="1"/>
  <c r="G2686" i="1"/>
  <c r="H2686" i="1" s="1"/>
  <c r="G2687" i="1"/>
  <c r="H2687" i="1" s="1"/>
  <c r="G2688" i="1"/>
  <c r="H2688" i="1" s="1"/>
  <c r="G2689" i="1"/>
  <c r="H2689" i="1" s="1"/>
  <c r="G2690" i="1"/>
  <c r="H2690" i="1" s="1"/>
  <c r="G2691" i="1"/>
  <c r="H2691" i="1" s="1"/>
  <c r="G2692" i="1"/>
  <c r="H2692" i="1" s="1"/>
  <c r="G2693" i="1"/>
  <c r="H2693" i="1" s="1"/>
  <c r="G2694" i="1"/>
  <c r="H2694" i="1" s="1"/>
  <c r="G2695" i="1"/>
  <c r="H2695" i="1" s="1"/>
  <c r="G2696" i="1"/>
  <c r="H2696" i="1" s="1"/>
  <c r="G2697" i="1"/>
  <c r="H2697" i="1" s="1"/>
  <c r="G2698" i="1"/>
  <c r="H2698" i="1" s="1"/>
  <c r="G2699" i="1"/>
  <c r="H2699" i="1" s="1"/>
  <c r="G2700" i="1"/>
  <c r="H2700" i="1" s="1"/>
  <c r="G2701" i="1"/>
  <c r="H2701" i="1" s="1"/>
  <c r="G2702" i="1"/>
  <c r="H2702" i="1" s="1"/>
  <c r="G2703" i="1"/>
  <c r="H2703" i="1" s="1"/>
  <c r="G2704" i="1"/>
  <c r="H2704" i="1" s="1"/>
  <c r="G2705" i="1"/>
  <c r="H2705" i="1" s="1"/>
  <c r="G2706" i="1"/>
  <c r="H2706" i="1" s="1"/>
  <c r="G2707" i="1"/>
  <c r="H2707" i="1" s="1"/>
  <c r="G2708" i="1"/>
  <c r="H2708" i="1" s="1"/>
  <c r="G2709" i="1"/>
  <c r="H2709" i="1" s="1"/>
  <c r="G2710" i="1"/>
  <c r="H2710" i="1" s="1"/>
  <c r="G2711" i="1"/>
  <c r="H2711" i="1" s="1"/>
  <c r="G2712" i="1"/>
  <c r="H2712" i="1" s="1"/>
  <c r="G2713" i="1"/>
  <c r="H2713" i="1" s="1"/>
  <c r="G2714" i="1"/>
  <c r="H2714" i="1" s="1"/>
  <c r="G2715" i="1"/>
  <c r="H2715" i="1" s="1"/>
  <c r="G2716" i="1"/>
  <c r="H2716" i="1" s="1"/>
  <c r="G2717" i="1"/>
  <c r="H2717" i="1" s="1"/>
  <c r="G2718" i="1"/>
  <c r="H2718" i="1" s="1"/>
  <c r="G2719" i="1"/>
  <c r="H2719" i="1" s="1"/>
  <c r="G2720" i="1"/>
  <c r="H2720" i="1" s="1"/>
  <c r="G2721" i="1"/>
  <c r="H2721" i="1" s="1"/>
  <c r="G2722" i="1"/>
  <c r="H2722" i="1" s="1"/>
  <c r="G2723" i="1"/>
  <c r="H2723" i="1" s="1"/>
  <c r="G2724" i="1"/>
  <c r="H2724" i="1" s="1"/>
  <c r="G2725" i="1"/>
  <c r="H2725" i="1" s="1"/>
  <c r="G2726" i="1"/>
  <c r="H2726" i="1" s="1"/>
  <c r="G2727" i="1"/>
  <c r="H2727" i="1" s="1"/>
  <c r="G2728" i="1"/>
  <c r="H2728" i="1" s="1"/>
  <c r="G2729" i="1"/>
  <c r="H2729" i="1" s="1"/>
  <c r="G2730" i="1"/>
  <c r="H2730" i="1" s="1"/>
  <c r="G2731" i="1"/>
  <c r="H2731" i="1" s="1"/>
  <c r="G2732" i="1"/>
  <c r="H2732" i="1" s="1"/>
  <c r="G2733" i="1"/>
  <c r="H2733" i="1" s="1"/>
  <c r="G2734" i="1"/>
  <c r="H2734" i="1" s="1"/>
  <c r="G2735" i="1"/>
  <c r="H2735" i="1" s="1"/>
  <c r="G2736" i="1"/>
  <c r="H2736" i="1" s="1"/>
  <c r="G2737" i="1"/>
  <c r="H2737" i="1" s="1"/>
  <c r="G2738" i="1"/>
  <c r="H2738" i="1" s="1"/>
  <c r="G2739" i="1"/>
  <c r="H2739" i="1" s="1"/>
  <c r="G2740" i="1"/>
  <c r="H2740" i="1" s="1"/>
  <c r="G2741" i="1"/>
  <c r="H2741" i="1" s="1"/>
  <c r="G2742" i="1"/>
  <c r="H2742" i="1" s="1"/>
  <c r="G2743" i="1"/>
  <c r="H2743" i="1" s="1"/>
  <c r="G2744" i="1"/>
  <c r="H2744" i="1" s="1"/>
  <c r="G2745" i="1"/>
  <c r="H2745" i="1" s="1"/>
  <c r="G2746" i="1"/>
  <c r="H2746" i="1" s="1"/>
  <c r="G2747" i="1"/>
  <c r="H2747" i="1" s="1"/>
  <c r="G2748" i="1"/>
  <c r="H2748" i="1" s="1"/>
  <c r="G2749" i="1"/>
  <c r="H2749" i="1" s="1"/>
  <c r="G2750" i="1"/>
  <c r="H2750" i="1" s="1"/>
  <c r="G2751" i="1"/>
  <c r="H2751" i="1" s="1"/>
  <c r="G2752" i="1"/>
  <c r="H2752" i="1" s="1"/>
  <c r="G2753" i="1"/>
  <c r="H2753" i="1" s="1"/>
  <c r="G2754" i="1"/>
  <c r="H2754" i="1" s="1"/>
  <c r="G2755" i="1"/>
  <c r="H2755" i="1" s="1"/>
  <c r="G2756" i="1"/>
  <c r="H2756" i="1" s="1"/>
  <c r="G2757" i="1"/>
  <c r="H2757" i="1" s="1"/>
  <c r="G2758" i="1"/>
  <c r="H2758" i="1" s="1"/>
  <c r="G2759" i="1"/>
  <c r="H2759" i="1" s="1"/>
  <c r="G2760" i="1"/>
  <c r="H2760" i="1" s="1"/>
  <c r="G2761" i="1"/>
  <c r="H2761" i="1" s="1"/>
  <c r="G2762" i="1"/>
  <c r="H2762" i="1" s="1"/>
  <c r="G2763" i="1"/>
  <c r="H2763" i="1" s="1"/>
  <c r="G2764" i="1"/>
  <c r="H2764" i="1" s="1"/>
  <c r="G2765" i="1"/>
  <c r="H2765" i="1" s="1"/>
  <c r="G2766" i="1"/>
  <c r="H2766" i="1" s="1"/>
  <c r="G2767" i="1"/>
  <c r="H2767" i="1" s="1"/>
  <c r="G2768" i="1"/>
  <c r="H2768" i="1" s="1"/>
  <c r="G2769" i="1"/>
  <c r="H2769" i="1" s="1"/>
  <c r="G2770" i="1"/>
  <c r="H2770" i="1" s="1"/>
  <c r="G2771" i="1"/>
  <c r="H2771" i="1" s="1"/>
  <c r="G2772" i="1"/>
  <c r="H2772" i="1" s="1"/>
  <c r="G2773" i="1"/>
  <c r="H2773" i="1" s="1"/>
  <c r="G2774" i="1"/>
  <c r="H2774" i="1" s="1"/>
  <c r="G2775" i="1"/>
  <c r="H2775" i="1" s="1"/>
  <c r="G2776" i="1"/>
  <c r="H2776" i="1" s="1"/>
  <c r="G2777" i="1"/>
  <c r="H2777" i="1" s="1"/>
  <c r="G2778" i="1"/>
  <c r="H2778" i="1" s="1"/>
  <c r="G2779" i="1"/>
  <c r="H2779" i="1" s="1"/>
  <c r="G2780" i="1"/>
  <c r="H2780" i="1" s="1"/>
  <c r="G2781" i="1"/>
  <c r="H2781" i="1" s="1"/>
  <c r="G2782" i="1"/>
  <c r="H2782" i="1" s="1"/>
  <c r="G2783" i="1"/>
  <c r="H2783" i="1" s="1"/>
  <c r="G2784" i="1"/>
  <c r="H2784" i="1" s="1"/>
  <c r="G2785" i="1"/>
  <c r="H2785" i="1" s="1"/>
  <c r="G2786" i="1"/>
  <c r="H2786" i="1" s="1"/>
  <c r="G2787" i="1"/>
  <c r="H2787" i="1" s="1"/>
  <c r="G2788" i="1"/>
  <c r="H2788" i="1" s="1"/>
  <c r="G2789" i="1"/>
  <c r="H2789" i="1" s="1"/>
  <c r="G2790" i="1"/>
  <c r="H2790" i="1" s="1"/>
  <c r="G2791" i="1"/>
  <c r="H2791" i="1" s="1"/>
  <c r="G2792" i="1"/>
  <c r="H2792" i="1" s="1"/>
  <c r="G2793" i="1"/>
  <c r="H2793" i="1" s="1"/>
  <c r="G2794" i="1"/>
  <c r="H2794" i="1" s="1"/>
  <c r="G2795" i="1"/>
  <c r="H2795" i="1" s="1"/>
  <c r="G2796" i="1"/>
  <c r="H2796" i="1" s="1"/>
  <c r="G2797" i="1"/>
  <c r="H2797" i="1" s="1"/>
  <c r="G2798" i="1"/>
  <c r="H2798" i="1" s="1"/>
  <c r="G2799" i="1"/>
  <c r="H2799" i="1" s="1"/>
  <c r="G2800" i="1"/>
  <c r="H2800" i="1" s="1"/>
  <c r="G2801" i="1"/>
  <c r="H2801" i="1" s="1"/>
  <c r="G2802" i="1"/>
  <c r="H2802" i="1" s="1"/>
  <c r="G2803" i="1"/>
  <c r="H2803" i="1" s="1"/>
  <c r="G2804" i="1"/>
  <c r="H2804" i="1" s="1"/>
  <c r="G2805" i="1"/>
  <c r="H2805" i="1" s="1"/>
  <c r="G2806" i="1"/>
  <c r="H2806" i="1" s="1"/>
  <c r="G2807" i="1"/>
  <c r="H2807" i="1" s="1"/>
  <c r="G2808" i="1"/>
  <c r="H2808" i="1" s="1"/>
  <c r="G2809" i="1"/>
  <c r="H2809" i="1" s="1"/>
  <c r="G2810" i="1"/>
  <c r="H2810" i="1" s="1"/>
  <c r="G2811" i="1"/>
  <c r="H2811" i="1" s="1"/>
  <c r="G2812" i="1"/>
  <c r="H2812" i="1" s="1"/>
  <c r="G2813" i="1"/>
  <c r="H2813" i="1" s="1"/>
  <c r="G2814" i="1"/>
  <c r="H2814" i="1" s="1"/>
  <c r="G2815" i="1"/>
  <c r="H2815" i="1" s="1"/>
  <c r="G2816" i="1"/>
  <c r="H2816" i="1" s="1"/>
  <c r="G2817" i="1"/>
  <c r="H2817" i="1" s="1"/>
  <c r="G2818" i="1"/>
  <c r="H2818" i="1" s="1"/>
  <c r="G2819" i="1"/>
  <c r="H2819" i="1" s="1"/>
  <c r="G2820" i="1"/>
  <c r="H2820" i="1" s="1"/>
  <c r="G2821" i="1"/>
  <c r="H2821" i="1" s="1"/>
  <c r="G2822" i="1"/>
  <c r="H2822" i="1" s="1"/>
  <c r="G2823" i="1"/>
  <c r="H2823" i="1" s="1"/>
  <c r="G2824" i="1"/>
  <c r="H2824" i="1" s="1"/>
  <c r="G2825" i="1"/>
  <c r="H2825" i="1" s="1"/>
  <c r="G2826" i="1"/>
  <c r="H2826" i="1" s="1"/>
  <c r="G2827" i="1"/>
  <c r="H2827" i="1" s="1"/>
  <c r="G2828" i="1"/>
  <c r="H2828" i="1" s="1"/>
  <c r="G2829" i="1"/>
  <c r="H2829" i="1" s="1"/>
  <c r="G2830" i="1"/>
  <c r="H2830" i="1" s="1"/>
  <c r="G2831" i="1"/>
  <c r="H2831" i="1" s="1"/>
  <c r="G2832" i="1"/>
  <c r="H2832" i="1" s="1"/>
  <c r="G2833" i="1"/>
  <c r="H2833" i="1" s="1"/>
  <c r="G2834" i="1"/>
  <c r="H2834" i="1" s="1"/>
  <c r="G2835" i="1"/>
  <c r="H2835" i="1" s="1"/>
  <c r="G2836" i="1"/>
  <c r="H2836" i="1" s="1"/>
  <c r="G2837" i="1"/>
  <c r="H2837" i="1" s="1"/>
  <c r="G2838" i="1"/>
  <c r="H2838" i="1" s="1"/>
  <c r="G2839" i="1"/>
  <c r="H2839" i="1" s="1"/>
  <c r="G2840" i="1"/>
  <c r="H2840" i="1" s="1"/>
  <c r="G2841" i="1"/>
  <c r="H2841" i="1" s="1"/>
  <c r="G2842" i="1"/>
  <c r="H2842" i="1" s="1"/>
  <c r="G2843" i="1"/>
  <c r="H2843" i="1" s="1"/>
  <c r="G2844" i="1"/>
  <c r="H2844" i="1" s="1"/>
  <c r="G2845" i="1"/>
  <c r="H2845" i="1" s="1"/>
  <c r="G2846" i="1"/>
  <c r="H2846" i="1" s="1"/>
  <c r="G2847" i="1"/>
  <c r="H2847" i="1" s="1"/>
  <c r="G2848" i="1"/>
  <c r="H2848" i="1" s="1"/>
  <c r="G2849" i="1"/>
  <c r="H2849" i="1" s="1"/>
  <c r="G2850" i="1"/>
  <c r="H2850" i="1" s="1"/>
  <c r="G2851" i="1"/>
  <c r="H2851" i="1" s="1"/>
  <c r="G2852" i="1"/>
  <c r="H2852" i="1" s="1"/>
  <c r="G2853" i="1"/>
  <c r="H2853" i="1" s="1"/>
  <c r="G2854" i="1"/>
  <c r="H2854" i="1" s="1"/>
  <c r="G2855" i="1"/>
  <c r="H2855" i="1" s="1"/>
  <c r="G2856" i="1"/>
  <c r="H2856" i="1" s="1"/>
  <c r="G2857" i="1"/>
  <c r="H2857" i="1" s="1"/>
  <c r="G2858" i="1"/>
  <c r="H2858" i="1" s="1"/>
  <c r="G2859" i="1"/>
  <c r="H2859" i="1" s="1"/>
  <c r="G2860" i="1"/>
  <c r="H2860" i="1" s="1"/>
  <c r="G2861" i="1"/>
  <c r="H2861" i="1" s="1"/>
  <c r="G2862" i="1"/>
  <c r="H2862" i="1" s="1"/>
  <c r="G2863" i="1"/>
  <c r="H2863" i="1" s="1"/>
  <c r="G2864" i="1"/>
  <c r="H2864" i="1" s="1"/>
  <c r="G2865" i="1"/>
  <c r="H2865" i="1" s="1"/>
  <c r="G2866" i="1"/>
  <c r="H2866" i="1" s="1"/>
  <c r="G2867" i="1"/>
  <c r="H2867" i="1" s="1"/>
  <c r="G2868" i="1"/>
  <c r="H2868" i="1" s="1"/>
  <c r="G2869" i="1"/>
  <c r="H2869" i="1" s="1"/>
  <c r="G2870" i="1"/>
  <c r="H2870" i="1" s="1"/>
  <c r="G2871" i="1"/>
  <c r="H2871" i="1" s="1"/>
  <c r="G2872" i="1"/>
  <c r="H2872" i="1" s="1"/>
  <c r="G2873" i="1"/>
  <c r="H2873" i="1" s="1"/>
  <c r="G2874" i="1"/>
  <c r="H2874" i="1" s="1"/>
  <c r="G2875" i="1"/>
  <c r="H2875" i="1" s="1"/>
  <c r="G2876" i="1"/>
  <c r="H2876" i="1" s="1"/>
  <c r="G2877" i="1"/>
  <c r="H2877" i="1" s="1"/>
  <c r="G2878" i="1"/>
  <c r="H2878" i="1" s="1"/>
  <c r="G2879" i="1"/>
  <c r="H2879" i="1" s="1"/>
  <c r="G2880" i="1"/>
  <c r="H2880" i="1" s="1"/>
  <c r="G2881" i="1"/>
  <c r="H2881" i="1" s="1"/>
  <c r="G2882" i="1"/>
  <c r="H2882" i="1" s="1"/>
  <c r="G2883" i="1"/>
  <c r="H2883" i="1" s="1"/>
  <c r="G2884" i="1"/>
  <c r="H2884" i="1" s="1"/>
  <c r="G2885" i="1"/>
  <c r="H2885" i="1" s="1"/>
  <c r="G2886" i="1"/>
  <c r="H2886" i="1" s="1"/>
  <c r="G2887" i="1"/>
  <c r="H2887" i="1" s="1"/>
  <c r="G2888" i="1"/>
  <c r="H2888" i="1" s="1"/>
  <c r="G2889" i="1"/>
  <c r="H2889" i="1" s="1"/>
  <c r="G2890" i="1"/>
  <c r="H2890" i="1" s="1"/>
  <c r="G2891" i="1"/>
  <c r="H2891" i="1" s="1"/>
  <c r="G2892" i="1"/>
  <c r="H2892" i="1" s="1"/>
  <c r="G2893" i="1"/>
  <c r="H2893" i="1" s="1"/>
  <c r="G2894" i="1"/>
  <c r="H2894" i="1" s="1"/>
  <c r="G2895" i="1"/>
  <c r="H2895" i="1" s="1"/>
  <c r="G2896" i="1"/>
  <c r="H2896" i="1" s="1"/>
  <c r="G2897" i="1"/>
  <c r="H2897" i="1" s="1"/>
  <c r="G2898" i="1"/>
  <c r="H2898" i="1" s="1"/>
  <c r="G2899" i="1"/>
  <c r="H2899" i="1" s="1"/>
  <c r="G2900" i="1"/>
  <c r="H2900" i="1" s="1"/>
  <c r="G2901" i="1"/>
  <c r="H2901" i="1" s="1"/>
  <c r="G2902" i="1"/>
  <c r="H2902" i="1" s="1"/>
  <c r="G2903" i="1"/>
  <c r="H2903" i="1" s="1"/>
  <c r="G2904" i="1"/>
  <c r="H2904" i="1" s="1"/>
  <c r="G2905" i="1"/>
  <c r="H2905" i="1" s="1"/>
  <c r="G2906" i="1"/>
  <c r="H2906" i="1" s="1"/>
  <c r="G2907" i="1"/>
  <c r="H2907" i="1" s="1"/>
  <c r="G2908" i="1"/>
  <c r="H2908" i="1" s="1"/>
  <c r="G2909" i="1"/>
  <c r="H2909" i="1" s="1"/>
  <c r="G2910" i="1"/>
  <c r="H2910" i="1" s="1"/>
  <c r="G2911" i="1"/>
  <c r="H2911" i="1" s="1"/>
  <c r="G2912" i="1"/>
  <c r="H2912" i="1" s="1"/>
  <c r="G2913" i="1"/>
  <c r="H2913" i="1" s="1"/>
  <c r="G2914" i="1"/>
  <c r="H2914" i="1" s="1"/>
  <c r="G2915" i="1"/>
  <c r="H2915" i="1" s="1"/>
  <c r="G2916" i="1"/>
  <c r="H2916" i="1" s="1"/>
  <c r="G2917" i="1"/>
  <c r="H2917" i="1" s="1"/>
  <c r="G2918" i="1"/>
  <c r="H2918" i="1" s="1"/>
  <c r="G2919" i="1"/>
  <c r="H2919" i="1" s="1"/>
  <c r="G2920" i="1"/>
  <c r="H2920" i="1" s="1"/>
  <c r="G2921" i="1"/>
  <c r="H2921" i="1" s="1"/>
  <c r="G2922" i="1"/>
  <c r="H2922" i="1" s="1"/>
  <c r="G2923" i="1"/>
  <c r="H2923" i="1" s="1"/>
  <c r="G2924" i="1"/>
  <c r="H2924" i="1" s="1"/>
  <c r="G2925" i="1"/>
  <c r="H2925" i="1" s="1"/>
  <c r="G2926" i="1"/>
  <c r="H2926" i="1" s="1"/>
  <c r="G2927" i="1"/>
  <c r="H2927" i="1" s="1"/>
  <c r="G2928" i="1"/>
  <c r="H2928" i="1" s="1"/>
  <c r="G2929" i="1"/>
  <c r="H2929" i="1" s="1"/>
  <c r="G2930" i="1"/>
  <c r="H2930" i="1" s="1"/>
  <c r="G2931" i="1"/>
  <c r="H2931" i="1" s="1"/>
  <c r="G2932" i="1"/>
  <c r="H2932" i="1" s="1"/>
  <c r="G2933" i="1"/>
  <c r="H2933" i="1" s="1"/>
  <c r="G2934" i="1"/>
  <c r="H2934" i="1" s="1"/>
  <c r="G2935" i="1"/>
  <c r="H2935" i="1" s="1"/>
  <c r="G2936" i="1"/>
  <c r="H2936" i="1" s="1"/>
  <c r="G2937" i="1"/>
  <c r="H2937" i="1" s="1"/>
  <c r="G2938" i="1"/>
  <c r="H2938" i="1" s="1"/>
  <c r="G2939" i="1"/>
  <c r="H2939" i="1" s="1"/>
  <c r="G2940" i="1"/>
  <c r="H2940" i="1" s="1"/>
  <c r="G2941" i="1"/>
  <c r="H2941" i="1" s="1"/>
  <c r="G2942" i="1"/>
  <c r="H2942" i="1" s="1"/>
  <c r="G2943" i="1"/>
  <c r="H2943" i="1" s="1"/>
  <c r="G2944" i="1"/>
  <c r="H2944" i="1" s="1"/>
  <c r="G2945" i="1"/>
  <c r="H2945" i="1" s="1"/>
  <c r="G2946" i="1"/>
  <c r="H2946" i="1" s="1"/>
  <c r="G2947" i="1"/>
  <c r="H2947" i="1" s="1"/>
  <c r="G2948" i="1"/>
  <c r="H2948" i="1" s="1"/>
  <c r="G2949" i="1"/>
  <c r="H2949" i="1" s="1"/>
  <c r="G2950" i="1"/>
  <c r="H2950" i="1" s="1"/>
  <c r="G2951" i="1"/>
  <c r="H2951" i="1" s="1"/>
  <c r="G2952" i="1"/>
  <c r="H2952" i="1" s="1"/>
  <c r="G2953" i="1"/>
  <c r="H2953" i="1" s="1"/>
  <c r="G2954" i="1"/>
  <c r="H2954" i="1" s="1"/>
  <c r="G2955" i="1"/>
  <c r="H2955" i="1" s="1"/>
  <c r="G2956" i="1"/>
  <c r="H2956" i="1" s="1"/>
  <c r="G2957" i="1"/>
  <c r="H2957" i="1" s="1"/>
  <c r="G2958" i="1"/>
  <c r="H2958" i="1" s="1"/>
  <c r="G2959" i="1"/>
  <c r="H2959" i="1" s="1"/>
  <c r="G2960" i="1"/>
  <c r="H2960" i="1" s="1"/>
  <c r="G2961" i="1"/>
  <c r="H2961" i="1" s="1"/>
  <c r="G2962" i="1"/>
  <c r="H2962" i="1" s="1"/>
  <c r="G2963" i="1"/>
  <c r="H2963" i="1" s="1"/>
  <c r="G2964" i="1"/>
  <c r="H2964" i="1" s="1"/>
  <c r="G2965" i="1"/>
  <c r="H2965" i="1" s="1"/>
  <c r="G2966" i="1"/>
  <c r="H2966" i="1" s="1"/>
  <c r="G2967" i="1"/>
  <c r="H2967" i="1" s="1"/>
  <c r="G2968" i="1"/>
  <c r="H2968" i="1" s="1"/>
  <c r="G2969" i="1"/>
  <c r="H2969" i="1" s="1"/>
  <c r="G2970" i="1"/>
  <c r="H2970" i="1" s="1"/>
  <c r="G2971" i="1"/>
  <c r="H2971" i="1" s="1"/>
  <c r="G2972" i="1"/>
  <c r="H2972" i="1" s="1"/>
  <c r="G2973" i="1"/>
  <c r="H2973" i="1" s="1"/>
  <c r="G2974" i="1"/>
  <c r="H2974" i="1" s="1"/>
  <c r="G2975" i="1"/>
  <c r="H2975" i="1" s="1"/>
  <c r="G2976" i="1"/>
  <c r="H2976" i="1" s="1"/>
  <c r="G2977" i="1"/>
  <c r="H2977" i="1" s="1"/>
  <c r="G2978" i="1"/>
  <c r="H2978" i="1" s="1"/>
  <c r="G2979" i="1"/>
  <c r="H2979" i="1" s="1"/>
  <c r="G2980" i="1"/>
  <c r="H2980" i="1" s="1"/>
  <c r="G2981" i="1"/>
  <c r="H2981" i="1" s="1"/>
  <c r="G2982" i="1"/>
  <c r="H2982" i="1" s="1"/>
  <c r="G2983" i="1"/>
  <c r="H2983" i="1" s="1"/>
  <c r="G2984" i="1"/>
  <c r="H2984" i="1" s="1"/>
  <c r="G2985" i="1"/>
  <c r="H2985" i="1" s="1"/>
  <c r="G2986" i="1"/>
  <c r="H2986" i="1" s="1"/>
  <c r="G2987" i="1"/>
  <c r="H2987" i="1" s="1"/>
  <c r="G2988" i="1"/>
  <c r="H2988" i="1" s="1"/>
  <c r="G2989" i="1"/>
  <c r="H2989" i="1" s="1"/>
  <c r="G2990" i="1"/>
  <c r="H2990" i="1" s="1"/>
  <c r="G2991" i="1"/>
  <c r="H2991" i="1" s="1"/>
  <c r="G2992" i="1"/>
  <c r="H2992" i="1" s="1"/>
  <c r="G2993" i="1"/>
  <c r="H2993" i="1" s="1"/>
  <c r="G2994" i="1"/>
  <c r="H2994" i="1" s="1"/>
  <c r="G2995" i="1"/>
  <c r="H2995" i="1" s="1"/>
  <c r="G2996" i="1"/>
  <c r="H2996" i="1" s="1"/>
  <c r="G2997" i="1"/>
  <c r="H2997" i="1" s="1"/>
  <c r="G2998" i="1"/>
  <c r="H2998" i="1" s="1"/>
  <c r="G2999" i="1"/>
  <c r="H2999" i="1" s="1"/>
  <c r="G3000" i="1"/>
  <c r="H3000" i="1" s="1"/>
  <c r="G3001" i="1"/>
  <c r="H3001" i="1" s="1"/>
  <c r="G3002" i="1"/>
  <c r="H3002" i="1" s="1"/>
  <c r="G3003" i="1"/>
  <c r="H3003" i="1" s="1"/>
  <c r="G3004" i="1"/>
  <c r="H3004" i="1" s="1"/>
  <c r="G3005" i="1"/>
  <c r="H3005" i="1" s="1"/>
  <c r="G3006" i="1"/>
  <c r="H3006" i="1" s="1"/>
  <c r="G3007" i="1"/>
  <c r="H3007" i="1" s="1"/>
  <c r="G3008" i="1"/>
  <c r="H3008" i="1" s="1"/>
  <c r="G3009" i="1"/>
  <c r="H3009" i="1" s="1"/>
  <c r="G3010" i="1"/>
  <c r="H3010" i="1" s="1"/>
  <c r="G3011" i="1"/>
  <c r="H3011" i="1" s="1"/>
  <c r="G3012" i="1"/>
  <c r="H3012" i="1" s="1"/>
  <c r="G3013" i="1"/>
  <c r="H3013" i="1" s="1"/>
  <c r="G3014" i="1"/>
  <c r="H3014" i="1" s="1"/>
  <c r="G3015" i="1"/>
  <c r="H3015" i="1" s="1"/>
  <c r="G3016" i="1"/>
  <c r="H3016" i="1" s="1"/>
  <c r="G3017" i="1"/>
  <c r="H3017" i="1" s="1"/>
  <c r="G3018" i="1"/>
  <c r="H3018" i="1" s="1"/>
  <c r="G3019" i="1"/>
  <c r="H3019" i="1" s="1"/>
  <c r="G3020" i="1"/>
  <c r="H3020" i="1" s="1"/>
  <c r="G3021" i="1"/>
  <c r="H3021" i="1" s="1"/>
  <c r="G3022" i="1"/>
  <c r="H3022" i="1" s="1"/>
  <c r="G3023" i="1"/>
  <c r="H3023" i="1" s="1"/>
  <c r="G3024" i="1"/>
  <c r="H3024" i="1" s="1"/>
  <c r="G3025" i="1"/>
  <c r="H3025" i="1" s="1"/>
  <c r="G3026" i="1"/>
  <c r="H3026" i="1" s="1"/>
  <c r="G3027" i="1"/>
  <c r="H3027" i="1" s="1"/>
  <c r="G3028" i="1"/>
  <c r="H3028" i="1" s="1"/>
  <c r="G3029" i="1"/>
  <c r="H3029" i="1" s="1"/>
  <c r="G3030" i="1"/>
  <c r="H3030" i="1" s="1"/>
  <c r="G3031" i="1"/>
  <c r="H3031" i="1" s="1"/>
  <c r="G3032" i="1"/>
  <c r="H3032" i="1" s="1"/>
  <c r="G3033" i="1"/>
  <c r="H3033" i="1" s="1"/>
  <c r="G3034" i="1"/>
  <c r="H3034" i="1" s="1"/>
  <c r="G3035" i="1"/>
  <c r="H3035" i="1" s="1"/>
  <c r="G3036" i="1"/>
  <c r="H3036" i="1" s="1"/>
  <c r="G3037" i="1"/>
  <c r="H3037" i="1" s="1"/>
  <c r="G3038" i="1"/>
  <c r="H3038" i="1" s="1"/>
  <c r="G3039" i="1"/>
  <c r="H3039" i="1" s="1"/>
  <c r="G3040" i="1"/>
  <c r="H3040" i="1" s="1"/>
  <c r="G3041" i="1"/>
  <c r="H3041" i="1" s="1"/>
  <c r="G3042" i="1"/>
  <c r="H3042" i="1" s="1"/>
  <c r="G3043" i="1"/>
  <c r="H3043" i="1" s="1"/>
  <c r="G3044" i="1"/>
  <c r="H3044" i="1" s="1"/>
  <c r="G3045" i="1"/>
  <c r="H3045" i="1" s="1"/>
  <c r="G3046" i="1"/>
  <c r="H3046" i="1" s="1"/>
  <c r="G3047" i="1"/>
  <c r="H3047" i="1" s="1"/>
  <c r="G3048" i="1"/>
  <c r="H3048" i="1" s="1"/>
  <c r="G3049" i="1"/>
  <c r="H3049" i="1" s="1"/>
  <c r="G3050" i="1"/>
  <c r="H3050" i="1" s="1"/>
  <c r="G3051" i="1"/>
  <c r="H3051" i="1" s="1"/>
  <c r="G3052" i="1"/>
  <c r="H3052" i="1" s="1"/>
  <c r="G3053" i="1"/>
  <c r="H3053" i="1" s="1"/>
  <c r="G3054" i="1"/>
  <c r="H3054" i="1" s="1"/>
  <c r="G3055" i="1"/>
  <c r="H3055" i="1" s="1"/>
  <c r="G3056" i="1"/>
  <c r="H3056" i="1" s="1"/>
  <c r="G3057" i="1"/>
  <c r="H3057" i="1" s="1"/>
  <c r="G3058" i="1"/>
  <c r="H3058" i="1" s="1"/>
  <c r="G3059" i="1"/>
  <c r="H3059" i="1" s="1"/>
  <c r="G3060" i="1"/>
  <c r="H3060" i="1" s="1"/>
  <c r="G3061" i="1"/>
  <c r="H3061" i="1" s="1"/>
  <c r="G3062" i="1"/>
  <c r="H3062" i="1" s="1"/>
  <c r="G3063" i="1"/>
  <c r="H3063" i="1" s="1"/>
  <c r="G3064" i="1"/>
  <c r="H3064" i="1" s="1"/>
  <c r="G3065" i="1"/>
  <c r="H3065" i="1" s="1"/>
  <c r="G3066" i="1"/>
  <c r="H3066" i="1" s="1"/>
  <c r="G3067" i="1"/>
  <c r="H3067" i="1" s="1"/>
  <c r="G3068" i="1"/>
  <c r="H3068" i="1" s="1"/>
  <c r="G3069" i="1"/>
  <c r="H3069" i="1" s="1"/>
  <c r="G3070" i="1"/>
  <c r="H3070" i="1" s="1"/>
  <c r="G3071" i="1"/>
  <c r="H3071" i="1" s="1"/>
  <c r="G3072" i="1"/>
  <c r="H3072" i="1" s="1"/>
  <c r="G3073" i="1"/>
  <c r="H3073" i="1" s="1"/>
  <c r="G3074" i="1"/>
  <c r="H3074" i="1" s="1"/>
  <c r="G3075" i="1"/>
  <c r="H3075" i="1" s="1"/>
  <c r="G3076" i="1"/>
  <c r="H3076" i="1" s="1"/>
  <c r="G3077" i="1"/>
  <c r="H3077" i="1" s="1"/>
  <c r="G3078" i="1"/>
  <c r="H3078" i="1" s="1"/>
  <c r="G3079" i="1"/>
  <c r="H3079" i="1" s="1"/>
  <c r="G3080" i="1"/>
  <c r="H3080" i="1" s="1"/>
  <c r="G3081" i="1"/>
  <c r="H3081" i="1" s="1"/>
  <c r="G3082" i="1"/>
  <c r="H3082" i="1" s="1"/>
  <c r="G3083" i="1"/>
  <c r="H3083" i="1" s="1"/>
  <c r="G3084" i="1"/>
  <c r="H3084" i="1" s="1"/>
  <c r="G3085" i="1"/>
  <c r="H3085" i="1" s="1"/>
  <c r="G3086" i="1"/>
  <c r="H3086" i="1" s="1"/>
  <c r="G3087" i="1"/>
  <c r="H3087" i="1" s="1"/>
  <c r="G3088" i="1"/>
  <c r="H3088" i="1" s="1"/>
  <c r="G3089" i="1"/>
  <c r="H3089" i="1" s="1"/>
  <c r="G3090" i="1"/>
  <c r="H3090" i="1" s="1"/>
  <c r="G3091" i="1"/>
  <c r="H3091" i="1" s="1"/>
  <c r="G3092" i="1"/>
  <c r="H3092" i="1" s="1"/>
  <c r="G3093" i="1"/>
  <c r="H3093" i="1" s="1"/>
  <c r="G3094" i="1"/>
  <c r="H3094" i="1" s="1"/>
  <c r="G3095" i="1"/>
  <c r="H3095" i="1" s="1"/>
  <c r="G3096" i="1"/>
  <c r="H3096" i="1" s="1"/>
  <c r="G3097" i="1"/>
  <c r="H3097" i="1" s="1"/>
  <c r="G3098" i="1"/>
  <c r="H3098" i="1" s="1"/>
  <c r="G3099" i="1"/>
  <c r="H3099" i="1" s="1"/>
  <c r="G3100" i="1"/>
  <c r="H3100" i="1" s="1"/>
  <c r="G3101" i="1"/>
  <c r="H3101" i="1" s="1"/>
  <c r="G3102" i="1"/>
  <c r="H3102" i="1" s="1"/>
  <c r="G3103" i="1"/>
  <c r="H3103" i="1" s="1"/>
  <c r="G3104" i="1"/>
  <c r="H3104" i="1" s="1"/>
  <c r="G3105" i="1"/>
  <c r="H3105" i="1" s="1"/>
  <c r="G3106" i="1"/>
  <c r="H3106" i="1" s="1"/>
  <c r="G3107" i="1"/>
  <c r="H3107" i="1" s="1"/>
  <c r="G3108" i="1"/>
  <c r="H3108" i="1" s="1"/>
  <c r="G3109" i="1"/>
  <c r="H3109" i="1" s="1"/>
  <c r="G3110" i="1"/>
  <c r="H3110" i="1" s="1"/>
  <c r="G3111" i="1"/>
  <c r="H3111" i="1" s="1"/>
  <c r="G3112" i="1"/>
  <c r="H3112" i="1" s="1"/>
  <c r="G3113" i="1"/>
  <c r="H3113" i="1" s="1"/>
  <c r="G3114" i="1"/>
  <c r="H3114" i="1" s="1"/>
  <c r="G3115" i="1"/>
  <c r="H3115" i="1" s="1"/>
  <c r="G3116" i="1"/>
  <c r="H3116" i="1" s="1"/>
  <c r="G3117" i="1"/>
  <c r="H3117" i="1" s="1"/>
  <c r="G3118" i="1"/>
  <c r="H3118" i="1" s="1"/>
  <c r="G3119" i="1"/>
  <c r="H3119" i="1" s="1"/>
  <c r="G3120" i="1"/>
  <c r="H3120" i="1" s="1"/>
  <c r="G3121" i="1"/>
  <c r="H3121" i="1" s="1"/>
  <c r="G3122" i="1"/>
  <c r="H3122" i="1" s="1"/>
  <c r="G3123" i="1"/>
  <c r="H3123" i="1" s="1"/>
  <c r="G3124" i="1"/>
  <c r="H3124" i="1" s="1"/>
  <c r="G3125" i="1"/>
  <c r="H3125" i="1" s="1"/>
  <c r="G3126" i="1"/>
  <c r="H3126" i="1" s="1"/>
  <c r="G3127" i="1"/>
  <c r="H3127" i="1" s="1"/>
  <c r="G3128" i="1"/>
  <c r="H3128" i="1" s="1"/>
  <c r="G3129" i="1"/>
  <c r="H3129" i="1" s="1"/>
  <c r="G3130" i="1"/>
  <c r="H3130" i="1" s="1"/>
  <c r="G3131" i="1"/>
  <c r="H3131" i="1" s="1"/>
  <c r="G3132" i="1"/>
  <c r="H3132" i="1" s="1"/>
  <c r="G3133" i="1"/>
  <c r="H3133" i="1" s="1"/>
  <c r="G3134" i="1"/>
  <c r="H3134" i="1" s="1"/>
  <c r="G3135" i="1"/>
  <c r="H3135" i="1" s="1"/>
  <c r="G3136" i="1"/>
  <c r="H3136" i="1" s="1"/>
  <c r="G3137" i="1"/>
  <c r="H3137" i="1" s="1"/>
  <c r="G3138" i="1"/>
  <c r="H3138" i="1" s="1"/>
  <c r="G3139" i="1"/>
  <c r="H3139" i="1" s="1"/>
  <c r="G3140" i="1"/>
  <c r="H3140" i="1" s="1"/>
  <c r="G3141" i="1"/>
  <c r="H3141" i="1" s="1"/>
  <c r="G3142" i="1"/>
  <c r="H3142" i="1" s="1"/>
  <c r="G3143" i="1"/>
  <c r="H3143" i="1" s="1"/>
  <c r="G3144" i="1"/>
  <c r="H3144" i="1" s="1"/>
  <c r="G3145" i="1"/>
  <c r="H3145" i="1" s="1"/>
  <c r="G3146" i="1"/>
  <c r="H3146" i="1" s="1"/>
  <c r="G3147" i="1"/>
  <c r="H3147" i="1" s="1"/>
  <c r="G3148" i="1"/>
  <c r="H3148" i="1" s="1"/>
  <c r="G3149" i="1"/>
  <c r="H3149" i="1" s="1"/>
  <c r="G3150" i="1"/>
  <c r="H3150" i="1" s="1"/>
  <c r="G3151" i="1"/>
  <c r="H3151" i="1" s="1"/>
  <c r="G3152" i="1"/>
  <c r="H3152" i="1" s="1"/>
  <c r="G3153" i="1"/>
  <c r="H3153" i="1" s="1"/>
  <c r="G3154" i="1"/>
  <c r="H3154" i="1" s="1"/>
  <c r="G3155" i="1"/>
  <c r="H3155" i="1" s="1"/>
  <c r="G3156" i="1"/>
  <c r="H3156" i="1" s="1"/>
  <c r="G3157" i="1"/>
  <c r="H3157" i="1" s="1"/>
  <c r="G3158" i="1"/>
  <c r="H3158" i="1" s="1"/>
  <c r="G3159" i="1"/>
  <c r="H3159" i="1" s="1"/>
  <c r="G3160" i="1"/>
  <c r="H3160" i="1" s="1"/>
  <c r="G3161" i="1"/>
  <c r="H3161" i="1" s="1"/>
  <c r="G3162" i="1"/>
  <c r="H3162" i="1" s="1"/>
  <c r="G3163" i="1"/>
  <c r="H3163" i="1" s="1"/>
  <c r="G3164" i="1"/>
  <c r="H3164" i="1" s="1"/>
  <c r="G3165" i="1"/>
  <c r="H3165" i="1" s="1"/>
  <c r="G3166" i="1"/>
  <c r="H3166" i="1" s="1"/>
  <c r="G3167" i="1"/>
  <c r="H3167" i="1" s="1"/>
  <c r="G3168" i="1"/>
  <c r="H3168" i="1" s="1"/>
  <c r="G3169" i="1"/>
  <c r="H3169" i="1" s="1"/>
  <c r="G3170" i="1"/>
  <c r="H3170" i="1" s="1"/>
  <c r="G3171" i="1"/>
  <c r="H3171" i="1" s="1"/>
  <c r="G3172" i="1"/>
  <c r="H3172" i="1" s="1"/>
  <c r="G3173" i="1"/>
  <c r="H3173" i="1" s="1"/>
  <c r="G3174" i="1"/>
  <c r="H3174" i="1" s="1"/>
  <c r="G3175" i="1"/>
  <c r="H3175" i="1" s="1"/>
  <c r="G3176" i="1"/>
  <c r="H3176" i="1" s="1"/>
  <c r="G3177" i="1"/>
  <c r="H3177" i="1" s="1"/>
  <c r="G3178" i="1"/>
  <c r="H3178" i="1" s="1"/>
  <c r="G3179" i="1"/>
  <c r="H3179" i="1" s="1"/>
  <c r="G3180" i="1"/>
  <c r="H3180" i="1" s="1"/>
  <c r="G3181" i="1"/>
  <c r="H3181" i="1" s="1"/>
  <c r="G3182" i="1"/>
  <c r="H3182" i="1" s="1"/>
  <c r="G3183" i="1"/>
  <c r="H3183" i="1" s="1"/>
  <c r="G3184" i="1"/>
  <c r="H3184" i="1" s="1"/>
  <c r="G3185" i="1"/>
  <c r="H3185" i="1" s="1"/>
  <c r="G3186" i="1"/>
  <c r="H3186" i="1" s="1"/>
  <c r="G3187" i="1"/>
  <c r="H3187" i="1" s="1"/>
  <c r="G3188" i="1"/>
  <c r="H3188" i="1" s="1"/>
  <c r="G3189" i="1"/>
  <c r="H3189" i="1" s="1"/>
  <c r="G3190" i="1"/>
  <c r="H3190" i="1" s="1"/>
  <c r="G3191" i="1"/>
  <c r="H3191" i="1" s="1"/>
  <c r="G3192" i="1"/>
  <c r="H3192" i="1" s="1"/>
  <c r="G3193" i="1"/>
  <c r="H3193" i="1" s="1"/>
  <c r="G3194" i="1"/>
  <c r="H3194" i="1" s="1"/>
  <c r="G3195" i="1"/>
  <c r="H3195" i="1" s="1"/>
  <c r="G3196" i="1"/>
  <c r="H3196" i="1" s="1"/>
  <c r="G3197" i="1"/>
  <c r="H3197" i="1" s="1"/>
  <c r="G3198" i="1"/>
  <c r="H3198" i="1" s="1"/>
  <c r="G3199" i="1"/>
  <c r="H3199" i="1" s="1"/>
  <c r="G3200" i="1"/>
  <c r="H3200" i="1" s="1"/>
  <c r="G3201" i="1"/>
  <c r="H3201" i="1" s="1"/>
  <c r="G3202" i="1"/>
  <c r="H3202" i="1" s="1"/>
  <c r="G3203" i="1"/>
  <c r="H3203" i="1" s="1"/>
  <c r="G3204" i="1"/>
  <c r="H3204" i="1" s="1"/>
  <c r="G3205" i="1"/>
  <c r="H3205" i="1" s="1"/>
  <c r="G3206" i="1"/>
  <c r="H3206" i="1" s="1"/>
  <c r="G3207" i="1"/>
  <c r="H3207" i="1" s="1"/>
  <c r="G3208" i="1"/>
  <c r="H3208" i="1" s="1"/>
  <c r="G3209" i="1"/>
  <c r="H3209" i="1" s="1"/>
  <c r="G3210" i="1"/>
  <c r="H3210" i="1" s="1"/>
  <c r="G3211" i="1"/>
  <c r="H3211" i="1" s="1"/>
  <c r="G3212" i="1"/>
  <c r="H3212" i="1" s="1"/>
  <c r="G3213" i="1"/>
  <c r="H3213" i="1" s="1"/>
  <c r="G3214" i="1"/>
  <c r="H3214" i="1" s="1"/>
  <c r="G3215" i="1"/>
  <c r="H3215" i="1" s="1"/>
  <c r="G3216" i="1"/>
  <c r="H3216" i="1" s="1"/>
  <c r="G3217" i="1"/>
  <c r="H3217" i="1" s="1"/>
  <c r="G3218" i="1"/>
  <c r="H3218" i="1" s="1"/>
  <c r="G3219" i="1"/>
  <c r="H3219" i="1" s="1"/>
  <c r="G3220" i="1"/>
  <c r="H3220" i="1" s="1"/>
  <c r="G3221" i="1"/>
  <c r="H3221" i="1" s="1"/>
  <c r="G3222" i="1"/>
  <c r="H3222" i="1" s="1"/>
  <c r="G3223" i="1"/>
  <c r="H3223" i="1" s="1"/>
  <c r="G3224" i="1"/>
  <c r="H3224" i="1" s="1"/>
  <c r="G3225" i="1"/>
  <c r="H3225" i="1" s="1"/>
  <c r="G3226" i="1"/>
  <c r="H3226" i="1" s="1"/>
  <c r="G3227" i="1"/>
  <c r="H3227" i="1" s="1"/>
  <c r="G3228" i="1"/>
  <c r="H3228" i="1" s="1"/>
  <c r="G3229" i="1"/>
  <c r="H3229" i="1" s="1"/>
  <c r="G3230" i="1"/>
  <c r="H3230" i="1" s="1"/>
  <c r="G3231" i="1"/>
  <c r="H3231" i="1" s="1"/>
  <c r="G3232" i="1"/>
  <c r="H3232" i="1" s="1"/>
  <c r="G3233" i="1"/>
  <c r="H3233" i="1" s="1"/>
  <c r="G3234" i="1"/>
  <c r="H3234" i="1" s="1"/>
  <c r="G3235" i="1"/>
  <c r="H3235" i="1" s="1"/>
  <c r="G3236" i="1"/>
  <c r="H3236" i="1" s="1"/>
  <c r="G3237" i="1"/>
  <c r="H3237" i="1" s="1"/>
  <c r="G3238" i="1"/>
  <c r="H3238" i="1" s="1"/>
  <c r="G3239" i="1"/>
  <c r="H3239" i="1" s="1"/>
  <c r="G3240" i="1"/>
  <c r="H3240" i="1" s="1"/>
  <c r="G3241" i="1"/>
  <c r="H3241" i="1" s="1"/>
  <c r="G3242" i="1"/>
  <c r="H3242" i="1" s="1"/>
  <c r="G3243" i="1"/>
  <c r="H3243" i="1" s="1"/>
  <c r="G3244" i="1"/>
  <c r="H3244" i="1" s="1"/>
  <c r="G3245" i="1"/>
  <c r="H3245" i="1" s="1"/>
  <c r="G3246" i="1"/>
  <c r="H3246" i="1" s="1"/>
  <c r="G3247" i="1"/>
  <c r="H3247" i="1" s="1"/>
  <c r="G3248" i="1"/>
  <c r="H3248" i="1" s="1"/>
  <c r="G3249" i="1"/>
  <c r="H3249" i="1" s="1"/>
  <c r="G3250" i="1"/>
  <c r="H3250" i="1" s="1"/>
  <c r="G3251" i="1"/>
  <c r="H3251" i="1" s="1"/>
  <c r="G3252" i="1"/>
  <c r="H3252" i="1" s="1"/>
  <c r="G3253" i="1"/>
  <c r="H3253" i="1" s="1"/>
  <c r="G3254" i="1"/>
  <c r="H3254" i="1" s="1"/>
  <c r="G3255" i="1"/>
  <c r="H3255" i="1" s="1"/>
  <c r="G3256" i="1"/>
  <c r="H3256" i="1" s="1"/>
  <c r="G3257" i="1"/>
  <c r="H3257" i="1" s="1"/>
  <c r="G3258" i="1"/>
  <c r="H3258" i="1" s="1"/>
  <c r="G3259" i="1"/>
  <c r="H3259" i="1" s="1"/>
  <c r="G3260" i="1"/>
  <c r="H3260" i="1" s="1"/>
  <c r="G3261" i="1"/>
  <c r="H3261" i="1" s="1"/>
  <c r="G3262" i="1"/>
  <c r="H3262" i="1" s="1"/>
  <c r="G3263" i="1"/>
  <c r="H3263" i="1" s="1"/>
  <c r="G3264" i="1"/>
  <c r="H3264" i="1" s="1"/>
  <c r="G3265" i="1"/>
  <c r="H3265" i="1" s="1"/>
  <c r="G3266" i="1"/>
  <c r="H3266" i="1" s="1"/>
  <c r="G3267" i="1"/>
  <c r="H3267" i="1" s="1"/>
  <c r="G3268" i="1"/>
  <c r="H3268" i="1" s="1"/>
  <c r="G3269" i="1"/>
  <c r="H3269" i="1" s="1"/>
  <c r="G3270" i="1"/>
  <c r="H3270" i="1" s="1"/>
  <c r="G3271" i="1"/>
  <c r="H3271" i="1" s="1"/>
  <c r="G3272" i="1"/>
  <c r="H3272" i="1" s="1"/>
  <c r="G3273" i="1"/>
  <c r="H3273" i="1" s="1"/>
  <c r="G3274" i="1"/>
  <c r="H3274" i="1" s="1"/>
  <c r="G3275" i="1"/>
  <c r="H3275" i="1" s="1"/>
  <c r="G3276" i="1"/>
  <c r="H3276" i="1" s="1"/>
  <c r="G3277" i="1"/>
  <c r="H3277" i="1" s="1"/>
  <c r="G3278" i="1"/>
  <c r="H3278" i="1" s="1"/>
  <c r="G3279" i="1"/>
  <c r="H3279" i="1" s="1"/>
  <c r="G3280" i="1"/>
  <c r="H3280" i="1" s="1"/>
  <c r="G3281" i="1"/>
  <c r="H3281" i="1" s="1"/>
  <c r="G3282" i="1"/>
  <c r="H3282" i="1" s="1"/>
  <c r="G3283" i="1"/>
  <c r="H3283" i="1" s="1"/>
  <c r="G3284" i="1"/>
  <c r="H3284" i="1" s="1"/>
  <c r="G3285" i="1"/>
  <c r="H3285" i="1" s="1"/>
  <c r="G3286" i="1"/>
  <c r="H3286" i="1" s="1"/>
  <c r="G3287" i="1"/>
  <c r="H3287" i="1" s="1"/>
  <c r="G3288" i="1"/>
  <c r="H3288" i="1" s="1"/>
  <c r="G3289" i="1"/>
  <c r="H3289" i="1" s="1"/>
  <c r="G3290" i="1"/>
  <c r="H3290" i="1" s="1"/>
  <c r="G3291" i="1"/>
  <c r="H3291" i="1" s="1"/>
  <c r="G3292" i="1"/>
  <c r="H3292" i="1" s="1"/>
  <c r="G3293" i="1"/>
  <c r="H3293" i="1" s="1"/>
  <c r="G3294" i="1"/>
  <c r="H3294" i="1" s="1"/>
  <c r="G3295" i="1"/>
  <c r="H3295" i="1" s="1"/>
  <c r="G3296" i="1"/>
  <c r="H3296" i="1" s="1"/>
  <c r="G3297" i="1"/>
  <c r="H3297" i="1" s="1"/>
  <c r="G3298" i="1"/>
  <c r="H3298" i="1" s="1"/>
  <c r="G3299" i="1"/>
  <c r="H3299" i="1" s="1"/>
  <c r="G3300" i="1"/>
  <c r="H3300" i="1" s="1"/>
  <c r="G3301" i="1"/>
  <c r="H3301" i="1" s="1"/>
  <c r="G3302" i="1"/>
  <c r="H3302" i="1" s="1"/>
  <c r="G3303" i="1"/>
  <c r="H3303" i="1" s="1"/>
  <c r="G3304" i="1"/>
  <c r="H3304" i="1" s="1"/>
  <c r="G3305" i="1"/>
  <c r="H3305" i="1" s="1"/>
  <c r="G3306" i="1"/>
  <c r="H3306" i="1" s="1"/>
  <c r="G3307" i="1"/>
  <c r="H3307" i="1" s="1"/>
  <c r="G3308" i="1"/>
  <c r="H3308" i="1" s="1"/>
  <c r="G3309" i="1"/>
  <c r="H3309" i="1" s="1"/>
  <c r="G3310" i="1"/>
  <c r="H3310" i="1" s="1"/>
  <c r="G3311" i="1"/>
  <c r="H3311" i="1" s="1"/>
  <c r="G3312" i="1"/>
  <c r="H3312" i="1" s="1"/>
  <c r="G3313" i="1"/>
  <c r="H3313" i="1" s="1"/>
  <c r="G3314" i="1"/>
  <c r="H3314" i="1" s="1"/>
  <c r="G3315" i="1"/>
  <c r="H3315" i="1" s="1"/>
  <c r="G3316" i="1"/>
  <c r="H3316" i="1" s="1"/>
  <c r="G3317" i="1"/>
  <c r="H3317" i="1" s="1"/>
  <c r="G3318" i="1"/>
  <c r="H3318" i="1" s="1"/>
  <c r="G3319" i="1"/>
  <c r="H3319" i="1" s="1"/>
  <c r="G3320" i="1"/>
  <c r="H3320" i="1" s="1"/>
  <c r="G3321" i="1"/>
  <c r="H3321" i="1" s="1"/>
  <c r="G3322" i="1"/>
  <c r="H3322" i="1" s="1"/>
  <c r="G3323" i="1"/>
  <c r="H3323" i="1" s="1"/>
  <c r="G3324" i="1"/>
  <c r="H3324" i="1" s="1"/>
  <c r="G3325" i="1"/>
  <c r="H3325" i="1" s="1"/>
  <c r="G3326" i="1"/>
  <c r="H3326" i="1" s="1"/>
  <c r="G3327" i="1"/>
  <c r="H3327" i="1" s="1"/>
  <c r="G3328" i="1"/>
  <c r="H3328" i="1" s="1"/>
  <c r="G3329" i="1"/>
  <c r="H3329" i="1" s="1"/>
  <c r="G3330" i="1"/>
  <c r="H3330" i="1" s="1"/>
  <c r="G3331" i="1"/>
  <c r="H3331" i="1" s="1"/>
  <c r="G3332" i="1"/>
  <c r="H3332" i="1" s="1"/>
  <c r="G3333" i="1"/>
  <c r="H3333" i="1" s="1"/>
  <c r="G3334" i="1"/>
  <c r="H3334" i="1" s="1"/>
  <c r="G3335" i="1"/>
  <c r="H3335" i="1" s="1"/>
  <c r="G3336" i="1"/>
  <c r="H3336" i="1" s="1"/>
  <c r="G3337" i="1"/>
  <c r="H3337" i="1" s="1"/>
  <c r="G3338" i="1"/>
  <c r="H3338" i="1" s="1"/>
  <c r="G3339" i="1"/>
  <c r="H3339" i="1" s="1"/>
  <c r="G3340" i="1"/>
  <c r="H3340" i="1" s="1"/>
  <c r="G3341" i="1"/>
  <c r="H3341" i="1" s="1"/>
  <c r="G3342" i="1"/>
  <c r="H3342" i="1" s="1"/>
  <c r="G3343" i="1"/>
  <c r="H3343" i="1" s="1"/>
  <c r="G3344" i="1"/>
  <c r="H3344" i="1" s="1"/>
  <c r="G3345" i="1"/>
  <c r="H3345" i="1" s="1"/>
  <c r="G3346" i="1"/>
  <c r="H3346" i="1" s="1"/>
  <c r="G3347" i="1"/>
  <c r="H3347" i="1" s="1"/>
  <c r="G3348" i="1"/>
  <c r="H3348" i="1" s="1"/>
  <c r="G3349" i="1"/>
  <c r="H3349" i="1" s="1"/>
  <c r="G3350" i="1"/>
  <c r="H3350" i="1" s="1"/>
  <c r="G3351" i="1"/>
  <c r="H3351" i="1" s="1"/>
  <c r="G3352" i="1"/>
  <c r="H3352" i="1" s="1"/>
  <c r="G3353" i="1"/>
  <c r="H3353" i="1" s="1"/>
  <c r="G3354" i="1"/>
  <c r="H3354" i="1" s="1"/>
  <c r="G3355" i="1"/>
  <c r="H3355" i="1" s="1"/>
  <c r="G3356" i="1"/>
  <c r="H3356" i="1" s="1"/>
  <c r="G3357" i="1"/>
  <c r="H3357" i="1" s="1"/>
  <c r="G3358" i="1"/>
  <c r="H3358" i="1" s="1"/>
  <c r="G3359" i="1"/>
  <c r="H3359" i="1" s="1"/>
  <c r="G3360" i="1"/>
  <c r="H3360" i="1" s="1"/>
  <c r="G3361" i="1"/>
  <c r="H3361" i="1" s="1"/>
  <c r="G3362" i="1"/>
  <c r="H3362" i="1" s="1"/>
  <c r="G3363" i="1"/>
  <c r="H3363" i="1" s="1"/>
  <c r="G3364" i="1"/>
  <c r="H3364" i="1" s="1"/>
  <c r="G3365" i="1"/>
  <c r="H3365" i="1" s="1"/>
  <c r="G3366" i="1"/>
  <c r="H3366" i="1" s="1"/>
  <c r="G3367" i="1"/>
  <c r="H3367" i="1" s="1"/>
  <c r="G3368" i="1"/>
  <c r="H3368" i="1" s="1"/>
  <c r="G3369" i="1"/>
  <c r="H3369" i="1" s="1"/>
  <c r="G3370" i="1"/>
  <c r="H3370" i="1" s="1"/>
  <c r="G3371" i="1"/>
  <c r="H3371" i="1" s="1"/>
  <c r="G3372" i="1"/>
  <c r="H3372" i="1" s="1"/>
  <c r="G3373" i="1"/>
  <c r="H3373" i="1" s="1"/>
  <c r="G3374" i="1"/>
  <c r="H3374" i="1" s="1"/>
  <c r="G3375" i="1"/>
  <c r="H3375" i="1" s="1"/>
  <c r="G3376" i="1"/>
  <c r="H3376" i="1" s="1"/>
  <c r="G3377" i="1"/>
  <c r="H3377" i="1" s="1"/>
  <c r="G3378" i="1"/>
  <c r="H3378" i="1" s="1"/>
  <c r="G3379" i="1"/>
  <c r="H3379" i="1" s="1"/>
  <c r="G3380" i="1"/>
  <c r="H3380" i="1" s="1"/>
  <c r="G3381" i="1"/>
  <c r="H3381" i="1" s="1"/>
  <c r="G3382" i="1"/>
  <c r="H3382" i="1" s="1"/>
  <c r="G3383" i="1"/>
  <c r="H3383" i="1" s="1"/>
  <c r="G3384" i="1"/>
  <c r="H3384" i="1" s="1"/>
  <c r="G3385" i="1"/>
  <c r="H3385" i="1" s="1"/>
  <c r="G3386" i="1"/>
  <c r="H3386" i="1" s="1"/>
  <c r="G3387" i="1"/>
  <c r="H3387" i="1" s="1"/>
  <c r="G3388" i="1"/>
  <c r="H3388" i="1" s="1"/>
  <c r="G3389" i="1"/>
  <c r="H3389" i="1" s="1"/>
  <c r="G3390" i="1"/>
  <c r="H3390" i="1" s="1"/>
  <c r="G3391" i="1"/>
  <c r="H3391" i="1" s="1"/>
  <c r="G3392" i="1"/>
  <c r="H3392" i="1" s="1"/>
  <c r="G3393" i="1"/>
  <c r="H3393" i="1" s="1"/>
  <c r="G3394" i="1"/>
  <c r="H3394" i="1" s="1"/>
  <c r="G3395" i="1"/>
  <c r="H3395" i="1" s="1"/>
  <c r="G3396" i="1"/>
  <c r="H3396" i="1" s="1"/>
  <c r="G3397" i="1"/>
  <c r="H3397" i="1" s="1"/>
  <c r="G3398" i="1"/>
  <c r="H3398" i="1" s="1"/>
  <c r="G3399" i="1"/>
  <c r="H3399" i="1" s="1"/>
  <c r="G3400" i="1"/>
  <c r="H3400" i="1" s="1"/>
  <c r="G3401" i="1"/>
  <c r="H3401" i="1" s="1"/>
  <c r="G3402" i="1"/>
  <c r="H3402" i="1" s="1"/>
  <c r="G3403" i="1"/>
  <c r="H3403" i="1" s="1"/>
  <c r="G3404" i="1"/>
  <c r="H3404" i="1" s="1"/>
  <c r="G3405" i="1"/>
  <c r="H3405" i="1" s="1"/>
  <c r="G3406" i="1"/>
  <c r="H3406" i="1" s="1"/>
  <c r="G3407" i="1"/>
  <c r="H3407" i="1" s="1"/>
  <c r="G3408" i="1"/>
  <c r="H3408" i="1" s="1"/>
  <c r="G3409" i="1"/>
  <c r="H3409" i="1" s="1"/>
  <c r="G3410" i="1"/>
  <c r="H3410" i="1" s="1"/>
  <c r="G3411" i="1"/>
  <c r="H3411" i="1" s="1"/>
  <c r="G3412" i="1"/>
  <c r="H3412" i="1" s="1"/>
  <c r="G3413" i="1"/>
  <c r="H3413" i="1" s="1"/>
  <c r="G3414" i="1"/>
  <c r="H3414" i="1" s="1"/>
  <c r="G3415" i="1"/>
  <c r="H3415" i="1" s="1"/>
  <c r="G3416" i="1"/>
  <c r="H3416" i="1" s="1"/>
  <c r="G3417" i="1"/>
  <c r="H3417" i="1" s="1"/>
  <c r="G3418" i="1"/>
  <c r="H3418" i="1" s="1"/>
  <c r="G3419" i="1"/>
  <c r="H3419" i="1" s="1"/>
  <c r="G3420" i="1"/>
  <c r="H3420" i="1" s="1"/>
  <c r="G3421" i="1"/>
  <c r="H3421" i="1" s="1"/>
  <c r="G3422" i="1"/>
  <c r="H3422" i="1" s="1"/>
  <c r="G3423" i="1"/>
  <c r="H3423" i="1" s="1"/>
  <c r="G3424" i="1"/>
  <c r="H3424" i="1" s="1"/>
  <c r="G3425" i="1"/>
  <c r="H3425" i="1" s="1"/>
  <c r="G3426" i="1"/>
  <c r="H3426" i="1" s="1"/>
  <c r="G3427" i="1"/>
  <c r="H3427" i="1" s="1"/>
  <c r="G3428" i="1"/>
  <c r="H3428" i="1" s="1"/>
  <c r="G3429" i="1"/>
  <c r="H3429" i="1" s="1"/>
  <c r="G3430" i="1"/>
  <c r="H3430" i="1" s="1"/>
  <c r="G3431" i="1"/>
  <c r="H3431" i="1" s="1"/>
  <c r="G3432" i="1"/>
  <c r="H3432" i="1" s="1"/>
  <c r="G3433" i="1"/>
  <c r="H3433" i="1" s="1"/>
  <c r="G3434" i="1"/>
  <c r="H3434" i="1" s="1"/>
  <c r="G3435" i="1"/>
  <c r="H3435" i="1" s="1"/>
  <c r="G3436" i="1"/>
  <c r="H3436" i="1" s="1"/>
  <c r="G3437" i="1"/>
  <c r="H3437" i="1" s="1"/>
  <c r="G3438" i="1"/>
  <c r="H3438" i="1" s="1"/>
  <c r="G3439" i="1"/>
  <c r="H3439" i="1" s="1"/>
  <c r="G3440" i="1"/>
  <c r="H3440" i="1" s="1"/>
  <c r="G3441" i="1"/>
  <c r="H3441" i="1" s="1"/>
  <c r="G3442" i="1"/>
  <c r="H3442" i="1" s="1"/>
  <c r="G3443" i="1"/>
  <c r="H3443" i="1" s="1"/>
  <c r="G3444" i="1"/>
  <c r="H3444" i="1" s="1"/>
  <c r="G3445" i="1"/>
  <c r="H3445" i="1" s="1"/>
  <c r="G3446" i="1"/>
  <c r="H3446" i="1" s="1"/>
  <c r="G3447" i="1"/>
  <c r="H3447" i="1" s="1"/>
  <c r="G3448" i="1"/>
  <c r="H3448" i="1" s="1"/>
  <c r="G3449" i="1"/>
  <c r="H3449" i="1" s="1"/>
  <c r="G3450" i="1"/>
  <c r="H3450" i="1" s="1"/>
  <c r="G3451" i="1"/>
  <c r="H3451" i="1" s="1"/>
  <c r="G3452" i="1"/>
  <c r="H3452" i="1" s="1"/>
  <c r="G3453" i="1"/>
  <c r="H3453" i="1" s="1"/>
  <c r="G3454" i="1"/>
  <c r="H3454" i="1" s="1"/>
  <c r="G3455" i="1"/>
  <c r="H3455" i="1" s="1"/>
  <c r="G3456" i="1"/>
  <c r="H3456" i="1" s="1"/>
  <c r="G3457" i="1"/>
  <c r="H3457" i="1" s="1"/>
  <c r="G3458" i="1"/>
  <c r="H3458" i="1" s="1"/>
  <c r="G3459" i="1"/>
  <c r="H3459" i="1" s="1"/>
  <c r="G3460" i="1"/>
  <c r="H3460" i="1" s="1"/>
  <c r="G3461" i="1"/>
  <c r="H3461" i="1" s="1"/>
  <c r="G3462" i="1"/>
  <c r="H3462" i="1" s="1"/>
  <c r="G3463" i="1"/>
  <c r="H3463" i="1" s="1"/>
  <c r="G3464" i="1"/>
  <c r="H3464" i="1" s="1"/>
  <c r="G3465" i="1"/>
  <c r="H3465" i="1" s="1"/>
  <c r="G3466" i="1"/>
  <c r="H3466" i="1" s="1"/>
  <c r="G3467" i="1"/>
  <c r="H3467" i="1" s="1"/>
  <c r="G3468" i="1"/>
  <c r="H3468" i="1" s="1"/>
  <c r="G3469" i="1"/>
  <c r="H3469" i="1" s="1"/>
  <c r="G3470" i="1"/>
  <c r="H3470" i="1" s="1"/>
  <c r="G3471" i="1"/>
  <c r="H3471" i="1" s="1"/>
  <c r="G3472" i="1"/>
  <c r="H3472" i="1" s="1"/>
  <c r="G3473" i="1"/>
  <c r="H3473" i="1" s="1"/>
  <c r="G3474" i="1"/>
  <c r="H3474" i="1" s="1"/>
  <c r="G3475" i="1"/>
  <c r="H3475" i="1" s="1"/>
  <c r="G3476" i="1"/>
  <c r="H3476" i="1" s="1"/>
  <c r="G3477" i="1"/>
  <c r="H3477" i="1" s="1"/>
  <c r="G3478" i="1"/>
  <c r="H3478" i="1" s="1"/>
  <c r="G3479" i="1"/>
  <c r="H3479" i="1" s="1"/>
  <c r="G3480" i="1"/>
  <c r="H3480" i="1" s="1"/>
  <c r="G3481" i="1"/>
  <c r="H3481" i="1" s="1"/>
  <c r="G3482" i="1"/>
  <c r="H3482" i="1" s="1"/>
  <c r="G3483" i="1"/>
  <c r="H3483" i="1" s="1"/>
  <c r="G3484" i="1"/>
  <c r="H3484" i="1" s="1"/>
  <c r="G3485" i="1"/>
  <c r="H3485" i="1" s="1"/>
  <c r="G3486" i="1"/>
  <c r="H3486" i="1" s="1"/>
  <c r="G3487" i="1"/>
  <c r="H3487" i="1" s="1"/>
  <c r="G3488" i="1"/>
  <c r="H3488" i="1" s="1"/>
  <c r="G3489" i="1"/>
  <c r="H3489" i="1" s="1"/>
  <c r="G3490" i="1"/>
  <c r="H3490" i="1" s="1"/>
  <c r="G3491" i="1"/>
  <c r="H3491" i="1" s="1"/>
  <c r="G3492" i="1"/>
  <c r="H3492" i="1" s="1"/>
  <c r="G3493" i="1"/>
  <c r="H3493" i="1" s="1"/>
  <c r="G3494" i="1"/>
  <c r="H3494" i="1" s="1"/>
  <c r="G3495" i="1"/>
  <c r="H3495" i="1" s="1"/>
  <c r="G3496" i="1"/>
  <c r="H3496" i="1" s="1"/>
  <c r="G3497" i="1"/>
  <c r="H3497" i="1" s="1"/>
  <c r="G3498" i="1"/>
  <c r="H3498" i="1" s="1"/>
  <c r="G3499" i="1"/>
  <c r="H3499" i="1" s="1"/>
  <c r="G3500" i="1"/>
  <c r="H3500" i="1" s="1"/>
  <c r="G3501" i="1"/>
  <c r="H3501" i="1" s="1"/>
  <c r="G3502" i="1"/>
  <c r="H3502" i="1" s="1"/>
  <c r="G3503" i="1"/>
  <c r="H3503" i="1" s="1"/>
  <c r="G3504" i="1"/>
  <c r="H3504" i="1" s="1"/>
  <c r="G3505" i="1"/>
  <c r="H3505" i="1" s="1"/>
  <c r="G3506" i="1"/>
  <c r="H3506" i="1" s="1"/>
  <c r="G3507" i="1"/>
  <c r="H3507" i="1" s="1"/>
  <c r="G3508" i="1"/>
  <c r="H3508" i="1" s="1"/>
  <c r="G3509" i="1"/>
  <c r="H3509" i="1" s="1"/>
  <c r="G3510" i="1"/>
  <c r="H3510" i="1" s="1"/>
  <c r="G3511" i="1"/>
  <c r="H3511" i="1" s="1"/>
  <c r="G3512" i="1"/>
  <c r="H3512" i="1" s="1"/>
  <c r="G3513" i="1"/>
  <c r="H3513" i="1" s="1"/>
  <c r="G3514" i="1"/>
  <c r="H3514" i="1" s="1"/>
  <c r="G3515" i="1"/>
  <c r="H3515" i="1" s="1"/>
  <c r="G3516" i="1"/>
  <c r="H3516" i="1" s="1"/>
  <c r="G3517" i="1"/>
  <c r="H3517" i="1" s="1"/>
  <c r="G3518" i="1"/>
  <c r="H3518" i="1" s="1"/>
  <c r="G3519" i="1"/>
  <c r="H3519" i="1" s="1"/>
  <c r="G3520" i="1"/>
  <c r="H3520" i="1" s="1"/>
  <c r="G3521" i="1"/>
  <c r="H3521" i="1" s="1"/>
  <c r="G3522" i="1"/>
  <c r="H3522" i="1" s="1"/>
  <c r="G3523" i="1"/>
  <c r="H3523" i="1" s="1"/>
  <c r="G3524" i="1"/>
  <c r="H3524" i="1" s="1"/>
  <c r="G3525" i="1"/>
  <c r="H3525" i="1" s="1"/>
  <c r="G3526" i="1"/>
  <c r="H3526" i="1" s="1"/>
  <c r="G3527" i="1"/>
  <c r="H3527" i="1" s="1"/>
  <c r="G3528" i="1"/>
  <c r="H3528" i="1" s="1"/>
  <c r="G3529" i="1"/>
  <c r="H3529" i="1" s="1"/>
  <c r="G3530" i="1"/>
  <c r="H3530" i="1" s="1"/>
  <c r="G3531" i="1"/>
  <c r="H3531" i="1" s="1"/>
  <c r="G3532" i="1"/>
  <c r="H3532" i="1" s="1"/>
  <c r="G3533" i="1"/>
  <c r="H3533" i="1" s="1"/>
  <c r="G3534" i="1"/>
  <c r="H3534" i="1" s="1"/>
  <c r="G3535" i="1"/>
  <c r="H3535" i="1" s="1"/>
  <c r="G3536" i="1"/>
  <c r="H3536" i="1" s="1"/>
  <c r="G3537" i="1"/>
  <c r="H3537" i="1" s="1"/>
  <c r="G3538" i="1"/>
  <c r="H3538" i="1" s="1"/>
  <c r="G3539" i="1"/>
  <c r="H3539" i="1" s="1"/>
  <c r="G3540" i="1"/>
  <c r="H3540" i="1" s="1"/>
  <c r="G3541" i="1"/>
  <c r="H3541" i="1" s="1"/>
  <c r="G3542" i="1"/>
  <c r="H3542" i="1" s="1"/>
  <c r="G3543" i="1"/>
  <c r="H3543" i="1" s="1"/>
  <c r="G3544" i="1"/>
  <c r="H3544" i="1" s="1"/>
  <c r="G3545" i="1"/>
  <c r="H3545" i="1" s="1"/>
  <c r="G3546" i="1"/>
  <c r="H3546" i="1" s="1"/>
  <c r="G3547" i="1"/>
  <c r="H3547" i="1" s="1"/>
  <c r="G3548" i="1"/>
  <c r="H3548" i="1" s="1"/>
  <c r="G3549" i="1"/>
  <c r="H3549" i="1" s="1"/>
  <c r="G3550" i="1"/>
  <c r="H3550" i="1" s="1"/>
  <c r="G3551" i="1"/>
  <c r="H3551" i="1" s="1"/>
  <c r="G3552" i="1"/>
  <c r="H3552" i="1" s="1"/>
  <c r="G3553" i="1"/>
  <c r="H3553" i="1" s="1"/>
  <c r="G3554" i="1"/>
  <c r="H3554" i="1" s="1"/>
  <c r="G3555" i="1"/>
  <c r="H3555" i="1" s="1"/>
  <c r="G3556" i="1"/>
  <c r="H3556" i="1" s="1"/>
  <c r="G3557" i="1"/>
  <c r="H3557" i="1" s="1"/>
  <c r="G3558" i="1"/>
  <c r="H3558" i="1" s="1"/>
  <c r="G3559" i="1"/>
  <c r="H3559" i="1" s="1"/>
  <c r="G3560" i="1"/>
  <c r="H3560" i="1" s="1"/>
  <c r="G3561" i="1"/>
  <c r="H3561" i="1" s="1"/>
  <c r="G3562" i="1"/>
  <c r="H3562" i="1" s="1"/>
  <c r="G3563" i="1"/>
  <c r="H3563" i="1" s="1"/>
  <c r="G3564" i="1"/>
  <c r="H3564" i="1" s="1"/>
  <c r="G3565" i="1"/>
  <c r="H3565" i="1" s="1"/>
  <c r="G3566" i="1"/>
  <c r="H3566" i="1" s="1"/>
  <c r="G3567" i="1"/>
  <c r="H3567" i="1" s="1"/>
  <c r="G3568" i="1"/>
  <c r="H3568" i="1" s="1"/>
  <c r="G3569" i="1"/>
  <c r="H3569" i="1" s="1"/>
  <c r="G3570" i="1"/>
  <c r="H3570" i="1" s="1"/>
  <c r="G3571" i="1"/>
  <c r="H3571" i="1" s="1"/>
  <c r="G3572" i="1"/>
  <c r="H3572" i="1" s="1"/>
  <c r="G3573" i="1"/>
  <c r="H3573" i="1" s="1"/>
  <c r="G3574" i="1"/>
  <c r="H3574" i="1" s="1"/>
  <c r="G3575" i="1"/>
  <c r="H3575" i="1" s="1"/>
  <c r="G3576" i="1"/>
  <c r="H3576" i="1" s="1"/>
  <c r="G3577" i="1"/>
  <c r="H3577" i="1" s="1"/>
  <c r="G3578" i="1"/>
  <c r="H3578" i="1" s="1"/>
  <c r="G3579" i="1"/>
  <c r="H3579" i="1" s="1"/>
  <c r="G3580" i="1"/>
  <c r="H3580" i="1" s="1"/>
  <c r="G3581" i="1"/>
  <c r="H3581" i="1" s="1"/>
  <c r="G3582" i="1"/>
  <c r="H3582" i="1" s="1"/>
  <c r="G3583" i="1"/>
  <c r="H3583" i="1" s="1"/>
  <c r="G3584" i="1"/>
  <c r="H3584" i="1" s="1"/>
  <c r="G3585" i="1"/>
  <c r="H3585" i="1" s="1"/>
  <c r="G3586" i="1"/>
  <c r="H3586" i="1" s="1"/>
  <c r="G3587" i="1"/>
  <c r="H3587" i="1" s="1"/>
  <c r="G3588" i="1"/>
  <c r="H3588" i="1" s="1"/>
  <c r="G3589" i="1"/>
  <c r="H3589" i="1" s="1"/>
  <c r="G3590" i="1"/>
  <c r="H3590" i="1" s="1"/>
  <c r="G3591" i="1"/>
  <c r="H3591" i="1" s="1"/>
  <c r="G3592" i="1"/>
  <c r="H3592" i="1" s="1"/>
  <c r="G3593" i="1"/>
  <c r="H3593" i="1" s="1"/>
  <c r="G3594" i="1"/>
  <c r="H3594" i="1" s="1"/>
  <c r="G3595" i="1"/>
  <c r="H3595" i="1" s="1"/>
  <c r="G3596" i="1"/>
  <c r="H3596" i="1" s="1"/>
  <c r="G3597" i="1"/>
  <c r="H3597" i="1" s="1"/>
  <c r="G3598" i="1"/>
  <c r="H3598" i="1" s="1"/>
  <c r="G3599" i="1"/>
  <c r="H3599" i="1" s="1"/>
  <c r="G3600" i="1"/>
  <c r="H3600" i="1" s="1"/>
  <c r="G3601" i="1"/>
  <c r="H3601" i="1" s="1"/>
  <c r="G3602" i="1"/>
  <c r="H3602" i="1" s="1"/>
  <c r="G3603" i="1"/>
  <c r="H3603" i="1" s="1"/>
  <c r="G3604" i="1"/>
  <c r="H3604" i="1" s="1"/>
  <c r="G3605" i="1"/>
  <c r="H3605" i="1" s="1"/>
  <c r="G3606" i="1"/>
  <c r="H3606" i="1" s="1"/>
  <c r="G3607" i="1"/>
  <c r="H3607" i="1" s="1"/>
  <c r="G3608" i="1"/>
  <c r="H3608" i="1" s="1"/>
  <c r="G3609" i="1"/>
  <c r="H3609" i="1" s="1"/>
  <c r="G3610" i="1"/>
  <c r="H3610" i="1" s="1"/>
  <c r="G3611" i="1"/>
  <c r="H3611" i="1" s="1"/>
  <c r="G3612" i="1"/>
  <c r="H3612" i="1" s="1"/>
  <c r="G3613" i="1"/>
  <c r="H3613" i="1" s="1"/>
  <c r="G3614" i="1"/>
  <c r="H3614" i="1" s="1"/>
  <c r="G3615" i="1"/>
  <c r="H3615" i="1" s="1"/>
  <c r="G3616" i="1"/>
  <c r="H3616" i="1" s="1"/>
  <c r="G3617" i="1"/>
  <c r="H3617" i="1" s="1"/>
  <c r="G3618" i="1"/>
  <c r="H3618" i="1" s="1"/>
  <c r="G3619" i="1"/>
  <c r="H3619" i="1" s="1"/>
  <c r="G3620" i="1"/>
  <c r="H3620" i="1" s="1"/>
  <c r="G3621" i="1"/>
  <c r="H3621" i="1" s="1"/>
  <c r="G3622" i="1"/>
  <c r="H3622" i="1" s="1"/>
  <c r="G3623" i="1"/>
  <c r="H3623" i="1" s="1"/>
  <c r="G3624" i="1"/>
  <c r="H3624" i="1" s="1"/>
  <c r="G3625" i="1"/>
  <c r="H3625" i="1" s="1"/>
  <c r="G3626" i="1"/>
  <c r="H3626" i="1" s="1"/>
  <c r="G3627" i="1"/>
  <c r="H3627" i="1" s="1"/>
  <c r="G3628" i="1"/>
  <c r="H3628" i="1" s="1"/>
  <c r="G3629" i="1"/>
  <c r="H3629" i="1" s="1"/>
  <c r="G3630" i="1"/>
  <c r="H3630" i="1" s="1"/>
  <c r="G3631" i="1"/>
  <c r="H3631" i="1" s="1"/>
  <c r="G3632" i="1"/>
  <c r="H3632" i="1" s="1"/>
  <c r="G3633" i="1"/>
  <c r="H3633" i="1" s="1"/>
  <c r="G3634" i="1"/>
  <c r="H3634" i="1" s="1"/>
  <c r="G3635" i="1"/>
  <c r="H3635" i="1" s="1"/>
  <c r="G3636" i="1"/>
  <c r="H3636" i="1" s="1"/>
  <c r="G3637" i="1"/>
  <c r="H3637" i="1" s="1"/>
  <c r="G3638" i="1"/>
  <c r="H3638" i="1" s="1"/>
  <c r="G3639" i="1"/>
  <c r="H3639" i="1" s="1"/>
  <c r="G3640" i="1"/>
  <c r="H3640" i="1" s="1"/>
  <c r="G3641" i="1"/>
  <c r="H3641" i="1" s="1"/>
  <c r="G3642" i="1"/>
  <c r="H3642" i="1" s="1"/>
  <c r="G3643" i="1"/>
  <c r="H3643" i="1" s="1"/>
  <c r="G3644" i="1"/>
  <c r="H3644" i="1" s="1"/>
  <c r="G3645" i="1"/>
  <c r="H3645" i="1" s="1"/>
  <c r="G3646" i="1"/>
  <c r="H3646" i="1" s="1"/>
  <c r="G3647" i="1"/>
  <c r="H3647" i="1" s="1"/>
  <c r="G3648" i="1"/>
  <c r="H3648" i="1" s="1"/>
  <c r="G3649" i="1"/>
  <c r="H3649" i="1" s="1"/>
  <c r="G3650" i="1"/>
  <c r="H3650" i="1" s="1"/>
  <c r="G3651" i="1"/>
  <c r="H3651" i="1" s="1"/>
  <c r="G3652" i="1"/>
  <c r="H3652" i="1" s="1"/>
  <c r="G3653" i="1"/>
  <c r="H3653" i="1" s="1"/>
  <c r="G3654" i="1"/>
  <c r="H3654" i="1" s="1"/>
  <c r="G3655" i="1"/>
  <c r="H3655" i="1" s="1"/>
  <c r="G3656" i="1"/>
  <c r="H3656" i="1" s="1"/>
  <c r="G3657" i="1"/>
  <c r="H3657" i="1" s="1"/>
  <c r="G3658" i="1"/>
  <c r="H3658" i="1" s="1"/>
  <c r="G3659" i="1"/>
  <c r="H3659" i="1" s="1"/>
  <c r="G3660" i="1"/>
  <c r="H3660" i="1" s="1"/>
  <c r="G3661" i="1"/>
  <c r="H3661" i="1" s="1"/>
  <c r="G3662" i="1"/>
  <c r="H3662" i="1" s="1"/>
  <c r="G3663" i="1"/>
  <c r="H3663" i="1" s="1"/>
  <c r="G3664" i="1"/>
  <c r="H3664" i="1" s="1"/>
  <c r="G3665" i="1"/>
  <c r="H3665" i="1" s="1"/>
  <c r="G3666" i="1"/>
  <c r="H3666" i="1" s="1"/>
  <c r="G3667" i="1"/>
  <c r="H3667" i="1" s="1"/>
  <c r="G3668" i="1"/>
  <c r="H3668" i="1" s="1"/>
  <c r="G3669" i="1"/>
  <c r="H3669" i="1" s="1"/>
  <c r="G3670" i="1"/>
  <c r="H3670" i="1" s="1"/>
  <c r="G3671" i="1"/>
  <c r="H3671" i="1" s="1"/>
  <c r="G3672" i="1"/>
  <c r="H3672" i="1" s="1"/>
  <c r="G3673" i="1"/>
  <c r="H3673" i="1" s="1"/>
  <c r="G3674" i="1"/>
  <c r="H3674" i="1" s="1"/>
  <c r="G3675" i="1"/>
  <c r="H3675" i="1" s="1"/>
  <c r="G3676" i="1"/>
  <c r="H3676" i="1" s="1"/>
  <c r="G3677" i="1"/>
  <c r="H3677" i="1" s="1"/>
  <c r="G3678" i="1"/>
  <c r="H3678" i="1" s="1"/>
  <c r="G3679" i="1"/>
  <c r="H3679" i="1" s="1"/>
  <c r="G3680" i="1"/>
  <c r="H3680" i="1" s="1"/>
  <c r="G3681" i="1"/>
  <c r="H3681" i="1" s="1"/>
  <c r="G3682" i="1"/>
  <c r="H3682" i="1" s="1"/>
  <c r="G3683" i="1"/>
  <c r="H3683" i="1" s="1"/>
  <c r="G3684" i="1"/>
  <c r="H3684" i="1" s="1"/>
  <c r="G3685" i="1"/>
  <c r="H3685" i="1" s="1"/>
  <c r="G3686" i="1"/>
  <c r="H3686" i="1" s="1"/>
  <c r="G3687" i="1"/>
  <c r="H3687" i="1" s="1"/>
  <c r="G3688" i="1"/>
  <c r="H3688" i="1" s="1"/>
  <c r="G3689" i="1"/>
  <c r="H3689" i="1" s="1"/>
  <c r="G3690" i="1"/>
  <c r="H3690" i="1" s="1"/>
  <c r="G3691" i="1"/>
  <c r="H3691" i="1" s="1"/>
  <c r="G3692" i="1"/>
  <c r="H3692" i="1" s="1"/>
  <c r="G3693" i="1"/>
  <c r="H3693" i="1" s="1"/>
  <c r="G3694" i="1"/>
  <c r="H3694" i="1" s="1"/>
  <c r="G3695" i="1"/>
  <c r="H3695" i="1" s="1"/>
  <c r="G3696" i="1"/>
  <c r="H3696" i="1" s="1"/>
  <c r="G3697" i="1"/>
  <c r="H3697" i="1" s="1"/>
  <c r="G3698" i="1"/>
  <c r="H3698" i="1" s="1"/>
  <c r="G3699" i="1"/>
  <c r="H3699" i="1" s="1"/>
  <c r="G3700" i="1"/>
  <c r="H3700" i="1" s="1"/>
  <c r="G3701" i="1"/>
  <c r="H3701" i="1" s="1"/>
  <c r="G3702" i="1"/>
  <c r="H3702" i="1" s="1"/>
  <c r="G3703" i="1"/>
  <c r="H3703" i="1" s="1"/>
  <c r="G3704" i="1"/>
  <c r="H3704" i="1" s="1"/>
  <c r="G3705" i="1"/>
  <c r="H3705" i="1" s="1"/>
  <c r="G3706" i="1"/>
  <c r="H3706" i="1" s="1"/>
  <c r="G3707" i="1"/>
  <c r="H3707" i="1" s="1"/>
  <c r="G3708" i="1"/>
  <c r="H3708" i="1" s="1"/>
  <c r="G3709" i="1"/>
  <c r="H3709" i="1" s="1"/>
  <c r="G3710" i="1"/>
  <c r="H3710" i="1" s="1"/>
  <c r="G3711" i="1"/>
  <c r="H3711" i="1" s="1"/>
  <c r="G3712" i="1"/>
  <c r="H3712" i="1" s="1"/>
  <c r="G3713" i="1"/>
  <c r="H3713" i="1" s="1"/>
  <c r="G3714" i="1"/>
  <c r="H3714" i="1" s="1"/>
  <c r="G3715" i="1"/>
  <c r="H3715" i="1" s="1"/>
  <c r="G3716" i="1"/>
  <c r="H3716" i="1" s="1"/>
  <c r="G3717" i="1"/>
  <c r="H3717" i="1" s="1"/>
  <c r="G3718" i="1"/>
  <c r="H3718" i="1" s="1"/>
  <c r="G3719" i="1"/>
  <c r="H3719" i="1" s="1"/>
  <c r="G3720" i="1"/>
  <c r="H3720" i="1" s="1"/>
  <c r="G3721" i="1"/>
  <c r="H3721" i="1" s="1"/>
  <c r="G3722" i="1"/>
  <c r="H3722" i="1" s="1"/>
  <c r="G3723" i="1"/>
  <c r="H3723" i="1" s="1"/>
  <c r="G3724" i="1"/>
  <c r="H3724" i="1" s="1"/>
  <c r="G3725" i="1"/>
  <c r="H3725" i="1" s="1"/>
  <c r="G3726" i="1"/>
  <c r="H3726" i="1" s="1"/>
  <c r="G3727" i="1"/>
  <c r="H3727" i="1" s="1"/>
  <c r="G3728" i="1"/>
  <c r="H3728" i="1" s="1"/>
  <c r="G3729" i="1"/>
  <c r="H3729" i="1" s="1"/>
  <c r="G3730" i="1"/>
  <c r="H3730" i="1" s="1"/>
  <c r="G3731" i="1"/>
  <c r="H3731" i="1" s="1"/>
  <c r="G3732" i="1"/>
  <c r="H3732" i="1" s="1"/>
  <c r="G3733" i="1"/>
  <c r="H3733" i="1" s="1"/>
  <c r="G3734" i="1"/>
  <c r="H3734" i="1" s="1"/>
  <c r="G3735" i="1"/>
  <c r="H3735" i="1" s="1"/>
  <c r="G3736" i="1"/>
  <c r="H3736" i="1" s="1"/>
  <c r="G3737" i="1"/>
  <c r="H3737" i="1" s="1"/>
  <c r="G3738" i="1"/>
  <c r="H3738" i="1" s="1"/>
  <c r="G3739" i="1"/>
  <c r="H3739" i="1" s="1"/>
  <c r="G3740" i="1"/>
  <c r="H3740" i="1" s="1"/>
  <c r="G3741" i="1"/>
  <c r="H3741" i="1" s="1"/>
  <c r="G3742" i="1"/>
  <c r="H3742" i="1" s="1"/>
  <c r="G3743" i="1"/>
  <c r="H3743" i="1" s="1"/>
  <c r="G3744" i="1"/>
  <c r="H3744" i="1" s="1"/>
  <c r="G3745" i="1"/>
  <c r="H3745" i="1" s="1"/>
  <c r="G3746" i="1"/>
  <c r="H3746" i="1" s="1"/>
  <c r="G3747" i="1"/>
  <c r="H3747" i="1" s="1"/>
  <c r="G3748" i="1"/>
  <c r="H3748" i="1" s="1"/>
  <c r="G3749" i="1"/>
  <c r="H3749" i="1" s="1"/>
  <c r="G3750" i="1"/>
  <c r="H3750" i="1" s="1"/>
  <c r="G3751" i="1"/>
  <c r="H3751" i="1" s="1"/>
  <c r="G3752" i="1"/>
  <c r="H3752" i="1" s="1"/>
  <c r="G3753" i="1"/>
  <c r="H3753" i="1" s="1"/>
  <c r="G3754" i="1"/>
  <c r="H3754" i="1" s="1"/>
  <c r="G3755" i="1"/>
  <c r="H3755" i="1" s="1"/>
  <c r="G3756" i="1"/>
  <c r="H3756" i="1" s="1"/>
  <c r="G3757" i="1"/>
  <c r="H3757" i="1" s="1"/>
  <c r="G3758" i="1"/>
  <c r="H3758" i="1" s="1"/>
  <c r="G3759" i="1"/>
  <c r="H3759" i="1" s="1"/>
  <c r="G3760" i="1"/>
  <c r="H3760" i="1" s="1"/>
  <c r="G3761" i="1"/>
  <c r="H3761" i="1" s="1"/>
  <c r="G3762" i="1"/>
  <c r="H3762" i="1" s="1"/>
  <c r="G3763" i="1"/>
  <c r="H3763" i="1" s="1"/>
  <c r="G3764" i="1"/>
  <c r="H3764" i="1" s="1"/>
  <c r="G3765" i="1"/>
  <c r="H3765" i="1" s="1"/>
  <c r="G3766" i="1"/>
  <c r="H3766" i="1" s="1"/>
  <c r="G3767" i="1"/>
  <c r="H3767" i="1" s="1"/>
  <c r="G3768" i="1"/>
  <c r="H3768" i="1" s="1"/>
  <c r="G3769" i="1"/>
  <c r="H3769" i="1" s="1"/>
  <c r="G3770" i="1"/>
  <c r="H3770" i="1" s="1"/>
  <c r="G3771" i="1"/>
  <c r="H3771" i="1" s="1"/>
  <c r="G3772" i="1"/>
  <c r="H3772" i="1" s="1"/>
  <c r="G3773" i="1"/>
  <c r="H3773" i="1" s="1"/>
  <c r="G3774" i="1"/>
  <c r="H3774" i="1" s="1"/>
  <c r="G3775" i="1"/>
  <c r="H3775" i="1" s="1"/>
  <c r="G3776" i="1"/>
  <c r="H3776" i="1" s="1"/>
  <c r="G3777" i="1"/>
  <c r="H3777" i="1" s="1"/>
  <c r="G3778" i="1"/>
  <c r="H3778" i="1" s="1"/>
  <c r="G3779" i="1"/>
  <c r="H3779" i="1" s="1"/>
  <c r="G3780" i="1"/>
  <c r="H3780" i="1" s="1"/>
  <c r="G3781" i="1"/>
  <c r="H3781" i="1" s="1"/>
  <c r="G3782" i="1"/>
  <c r="H3782" i="1" s="1"/>
  <c r="G3783" i="1"/>
  <c r="H3783" i="1" s="1"/>
  <c r="G3784" i="1"/>
  <c r="H3784" i="1" s="1"/>
  <c r="G3785" i="1"/>
  <c r="H3785" i="1" s="1"/>
  <c r="G3786" i="1"/>
  <c r="H3786" i="1" s="1"/>
  <c r="G3787" i="1"/>
  <c r="H3787" i="1" s="1"/>
  <c r="G3788" i="1"/>
  <c r="H3788" i="1" s="1"/>
  <c r="G3789" i="1"/>
  <c r="H3789" i="1" s="1"/>
  <c r="G3790" i="1"/>
  <c r="H3790" i="1" s="1"/>
  <c r="G3791" i="1"/>
  <c r="H3791" i="1" s="1"/>
  <c r="G3792" i="1"/>
  <c r="H3792" i="1" s="1"/>
  <c r="G3793" i="1"/>
  <c r="H3793" i="1" s="1"/>
  <c r="G3794" i="1"/>
  <c r="H3794" i="1" s="1"/>
  <c r="G3795" i="1"/>
  <c r="H3795" i="1" s="1"/>
  <c r="G3796" i="1"/>
  <c r="H3796" i="1" s="1"/>
  <c r="G3797" i="1"/>
  <c r="H3797" i="1" s="1"/>
  <c r="G3798" i="1"/>
  <c r="H3798" i="1" s="1"/>
  <c r="G3799" i="1"/>
  <c r="H3799" i="1" s="1"/>
  <c r="G3800" i="1"/>
  <c r="H3800" i="1" s="1"/>
  <c r="G3801" i="1"/>
  <c r="H3801" i="1" s="1"/>
  <c r="G3802" i="1"/>
  <c r="H3802" i="1" s="1"/>
  <c r="G3803" i="1"/>
  <c r="H3803" i="1" s="1"/>
  <c r="G3804" i="1"/>
  <c r="H3804" i="1" s="1"/>
  <c r="G3805" i="1"/>
  <c r="H3805" i="1" s="1"/>
  <c r="G3806" i="1"/>
  <c r="H3806" i="1" s="1"/>
  <c r="G3807" i="1"/>
  <c r="H3807" i="1" s="1"/>
  <c r="G3808" i="1"/>
  <c r="H3808" i="1" s="1"/>
  <c r="G3809" i="1"/>
  <c r="H3809" i="1" s="1"/>
  <c r="G3810" i="1"/>
  <c r="H3810" i="1" s="1"/>
  <c r="G3811" i="1"/>
  <c r="H3811" i="1" s="1"/>
  <c r="G3812" i="1"/>
  <c r="H3812" i="1" s="1"/>
  <c r="G3813" i="1"/>
  <c r="H3813" i="1" s="1"/>
  <c r="G3814" i="1"/>
  <c r="H3814" i="1" s="1"/>
  <c r="G3815" i="1"/>
  <c r="H3815" i="1" s="1"/>
  <c r="G3816" i="1"/>
  <c r="H3816" i="1" s="1"/>
  <c r="G3817" i="1"/>
  <c r="H3817" i="1" s="1"/>
  <c r="G3818" i="1"/>
  <c r="H3818" i="1" s="1"/>
  <c r="G3819" i="1"/>
  <c r="H3819" i="1" s="1"/>
  <c r="G3820" i="1"/>
  <c r="H3820" i="1" s="1"/>
  <c r="G3821" i="1"/>
  <c r="H3821" i="1" s="1"/>
  <c r="G3822" i="1"/>
  <c r="H3822" i="1" s="1"/>
  <c r="G3823" i="1"/>
  <c r="H3823" i="1" s="1"/>
  <c r="G3824" i="1"/>
  <c r="H3824" i="1" s="1"/>
  <c r="G3825" i="1"/>
  <c r="H3825" i="1" s="1"/>
  <c r="G3826" i="1"/>
  <c r="H3826" i="1" s="1"/>
  <c r="G3827" i="1"/>
  <c r="H3827" i="1" s="1"/>
  <c r="G3828" i="1"/>
  <c r="H3828" i="1" s="1"/>
  <c r="G3829" i="1"/>
  <c r="H3829" i="1" s="1"/>
  <c r="G3830" i="1"/>
  <c r="H3830" i="1" s="1"/>
  <c r="G3831" i="1"/>
  <c r="H3831" i="1" s="1"/>
  <c r="G3832" i="1"/>
  <c r="H3832" i="1" s="1"/>
  <c r="G3833" i="1"/>
  <c r="H3833" i="1" s="1"/>
  <c r="G3834" i="1"/>
  <c r="H3834" i="1" s="1"/>
  <c r="G3835" i="1"/>
  <c r="H3835" i="1" s="1"/>
  <c r="G3836" i="1"/>
  <c r="H3836" i="1" s="1"/>
  <c r="G3837" i="1"/>
  <c r="H3837" i="1" s="1"/>
  <c r="G3838" i="1"/>
  <c r="H3838" i="1" s="1"/>
  <c r="G3839" i="1"/>
  <c r="H3839" i="1" s="1"/>
  <c r="G3840" i="1"/>
  <c r="H3840" i="1" s="1"/>
  <c r="G3841" i="1"/>
  <c r="H3841" i="1" s="1"/>
  <c r="G3842" i="1"/>
  <c r="H3842" i="1" s="1"/>
  <c r="G3843" i="1"/>
  <c r="H3843" i="1" s="1"/>
  <c r="G3844" i="1"/>
  <c r="H3844" i="1" s="1"/>
  <c r="G3845" i="1"/>
  <c r="H3845" i="1" s="1"/>
  <c r="G3846" i="1"/>
  <c r="H3846" i="1" s="1"/>
  <c r="G3847" i="1"/>
  <c r="H3847" i="1" s="1"/>
  <c r="G3848" i="1"/>
  <c r="H3848" i="1" s="1"/>
  <c r="G3849" i="1"/>
  <c r="H3849" i="1" s="1"/>
  <c r="G3850" i="1"/>
  <c r="H3850" i="1" s="1"/>
  <c r="G3851" i="1"/>
  <c r="H3851" i="1" s="1"/>
  <c r="G3852" i="1"/>
  <c r="H3852" i="1" s="1"/>
  <c r="G3853" i="1"/>
  <c r="H3853" i="1" s="1"/>
  <c r="G3854" i="1"/>
  <c r="H3854" i="1" s="1"/>
  <c r="G3855" i="1"/>
  <c r="H3855" i="1" s="1"/>
  <c r="G3856" i="1"/>
  <c r="H3856" i="1" s="1"/>
  <c r="G3857" i="1"/>
  <c r="H3857" i="1" s="1"/>
  <c r="G3858" i="1"/>
  <c r="H3858" i="1" s="1"/>
  <c r="G3859" i="1"/>
  <c r="H3859" i="1" s="1"/>
  <c r="G3860" i="1"/>
  <c r="H3860" i="1" s="1"/>
  <c r="G3861" i="1"/>
  <c r="H3861" i="1" s="1"/>
  <c r="G3862" i="1"/>
  <c r="H3862" i="1" s="1"/>
  <c r="G3863" i="1"/>
  <c r="H3863" i="1" s="1"/>
  <c r="G3864" i="1"/>
  <c r="H3864" i="1" s="1"/>
  <c r="G3865" i="1"/>
  <c r="H3865" i="1" s="1"/>
  <c r="G3866" i="1"/>
  <c r="H3866" i="1" s="1"/>
  <c r="G3867" i="1"/>
  <c r="H3867" i="1" s="1"/>
  <c r="G3868" i="1"/>
  <c r="H3868" i="1" s="1"/>
  <c r="G3869" i="1"/>
  <c r="H3869" i="1" s="1"/>
  <c r="G3870" i="1"/>
  <c r="H3870" i="1" s="1"/>
  <c r="G3871" i="1"/>
  <c r="H3871" i="1" s="1"/>
  <c r="G3872" i="1"/>
  <c r="H3872" i="1" s="1"/>
  <c r="G3873" i="1"/>
  <c r="H3873" i="1" s="1"/>
  <c r="G3874" i="1"/>
  <c r="H3874" i="1" s="1"/>
  <c r="G3875" i="1"/>
  <c r="H3875" i="1" s="1"/>
  <c r="G3876" i="1"/>
  <c r="H3876" i="1" s="1"/>
  <c r="G3877" i="1"/>
  <c r="H3877" i="1" s="1"/>
  <c r="G3878" i="1"/>
  <c r="H3878" i="1" s="1"/>
  <c r="G3879" i="1"/>
  <c r="H3879" i="1" s="1"/>
  <c r="G3880" i="1"/>
  <c r="H3880" i="1" s="1"/>
  <c r="G3881" i="1"/>
  <c r="H3881" i="1" s="1"/>
  <c r="G3882" i="1"/>
  <c r="H3882" i="1" s="1"/>
  <c r="G3883" i="1"/>
  <c r="H3883" i="1" s="1"/>
  <c r="G3884" i="1"/>
  <c r="H3884" i="1" s="1"/>
  <c r="G3885" i="1"/>
  <c r="H3885" i="1" s="1"/>
  <c r="G3886" i="1"/>
  <c r="H3886" i="1" s="1"/>
  <c r="G3887" i="1"/>
  <c r="H3887" i="1" s="1"/>
  <c r="G3888" i="1"/>
  <c r="H3888" i="1" s="1"/>
  <c r="G3889" i="1"/>
  <c r="H3889" i="1" s="1"/>
  <c r="G3890" i="1"/>
  <c r="H3890" i="1" s="1"/>
  <c r="G3891" i="1"/>
  <c r="H3891" i="1" s="1"/>
  <c r="G3892" i="1"/>
  <c r="H3892" i="1" s="1"/>
  <c r="G3893" i="1"/>
  <c r="H3893" i="1" s="1"/>
  <c r="G3894" i="1"/>
  <c r="H3894" i="1" s="1"/>
  <c r="G3895" i="1"/>
  <c r="H3895" i="1" s="1"/>
  <c r="G3896" i="1"/>
  <c r="H3896" i="1" s="1"/>
  <c r="G3897" i="1"/>
  <c r="H3897" i="1" s="1"/>
  <c r="G3898" i="1"/>
  <c r="H3898" i="1" s="1"/>
  <c r="G3899" i="1"/>
  <c r="H3899" i="1" s="1"/>
  <c r="G3900" i="1"/>
  <c r="H3900" i="1" s="1"/>
  <c r="G3901" i="1"/>
  <c r="H3901" i="1" s="1"/>
  <c r="G3902" i="1"/>
  <c r="H3902" i="1" s="1"/>
  <c r="G3903" i="1"/>
  <c r="H3903" i="1" s="1"/>
  <c r="G3904" i="1"/>
  <c r="H3904" i="1" s="1"/>
  <c r="G3905" i="1"/>
  <c r="H3905" i="1" s="1"/>
  <c r="G3906" i="1"/>
  <c r="H3906" i="1" s="1"/>
  <c r="G3907" i="1"/>
  <c r="H3907" i="1" s="1"/>
  <c r="G3908" i="1"/>
  <c r="H3908" i="1" s="1"/>
  <c r="G3909" i="1"/>
  <c r="H3909" i="1" s="1"/>
  <c r="G3910" i="1"/>
  <c r="H3910" i="1" s="1"/>
  <c r="G3911" i="1"/>
  <c r="H3911" i="1" s="1"/>
  <c r="G3912" i="1"/>
  <c r="H3912" i="1" s="1"/>
  <c r="G3913" i="1"/>
  <c r="H3913" i="1" s="1"/>
  <c r="G3914" i="1"/>
  <c r="H3914" i="1" s="1"/>
  <c r="G3915" i="1"/>
  <c r="H3915" i="1" s="1"/>
  <c r="G3916" i="1"/>
  <c r="H3916" i="1" s="1"/>
  <c r="G3917" i="1"/>
  <c r="H3917" i="1" s="1"/>
  <c r="G3918" i="1"/>
  <c r="H3918" i="1" s="1"/>
  <c r="G3919" i="1"/>
  <c r="H3919" i="1" s="1"/>
  <c r="G3920" i="1"/>
  <c r="H3920" i="1" s="1"/>
  <c r="G3921" i="1"/>
  <c r="H3921" i="1" s="1"/>
  <c r="G3922" i="1"/>
  <c r="H3922" i="1" s="1"/>
  <c r="G3923" i="1"/>
  <c r="H3923" i="1" s="1"/>
  <c r="G3924" i="1"/>
  <c r="H3924" i="1" s="1"/>
  <c r="G3925" i="1"/>
  <c r="H3925" i="1" s="1"/>
  <c r="G3926" i="1"/>
  <c r="H3926" i="1" s="1"/>
  <c r="G3927" i="1"/>
  <c r="H3927" i="1" s="1"/>
  <c r="G3928" i="1"/>
  <c r="H3928" i="1" s="1"/>
  <c r="G3929" i="1"/>
  <c r="H3929" i="1" s="1"/>
  <c r="G3930" i="1"/>
  <c r="H3930" i="1" s="1"/>
  <c r="G3931" i="1"/>
  <c r="H3931" i="1" s="1"/>
  <c r="G3932" i="1"/>
  <c r="H3932" i="1" s="1"/>
  <c r="G3933" i="1"/>
  <c r="H3933" i="1" s="1"/>
  <c r="G3934" i="1"/>
  <c r="H3934" i="1" s="1"/>
  <c r="G3935" i="1"/>
  <c r="H3935" i="1" s="1"/>
  <c r="G3936" i="1"/>
  <c r="H3936" i="1" s="1"/>
  <c r="G3937" i="1"/>
  <c r="H3937" i="1" s="1"/>
  <c r="G3938" i="1"/>
  <c r="H3938" i="1" s="1"/>
  <c r="G3939" i="1"/>
  <c r="H3939" i="1" s="1"/>
  <c r="G3940" i="1"/>
  <c r="H3940" i="1" s="1"/>
  <c r="G3941" i="1"/>
  <c r="H3941" i="1" s="1"/>
  <c r="G3942" i="1"/>
  <c r="H3942" i="1" s="1"/>
  <c r="G3943" i="1"/>
  <c r="H3943" i="1" s="1"/>
  <c r="G3944" i="1"/>
  <c r="H3944" i="1" s="1"/>
  <c r="G3945" i="1"/>
  <c r="H3945" i="1" s="1"/>
  <c r="G3946" i="1"/>
  <c r="H3946" i="1" s="1"/>
  <c r="G3947" i="1"/>
  <c r="H3947" i="1" s="1"/>
  <c r="G3948" i="1"/>
  <c r="H3948" i="1" s="1"/>
  <c r="G3949" i="1"/>
  <c r="H3949" i="1" s="1"/>
  <c r="G3950" i="1"/>
  <c r="H3950" i="1" s="1"/>
  <c r="G3951" i="1"/>
  <c r="H3951" i="1" s="1"/>
  <c r="G3952" i="1"/>
  <c r="H3952" i="1" s="1"/>
  <c r="G3953" i="1"/>
  <c r="H3953" i="1" s="1"/>
  <c r="G3954" i="1"/>
  <c r="H3954" i="1" s="1"/>
  <c r="G3955" i="1"/>
  <c r="H3955" i="1" s="1"/>
  <c r="G3956" i="1"/>
  <c r="H3956" i="1" s="1"/>
  <c r="G3957" i="1"/>
  <c r="H3957" i="1" s="1"/>
  <c r="G3958" i="1"/>
  <c r="H3958" i="1" s="1"/>
  <c r="G3959" i="1"/>
  <c r="H3959" i="1" s="1"/>
  <c r="G3960" i="1"/>
  <c r="H3960" i="1" s="1"/>
  <c r="G3961" i="1"/>
  <c r="H3961" i="1" s="1"/>
  <c r="G3962" i="1"/>
  <c r="H3962" i="1" s="1"/>
  <c r="G3963" i="1"/>
  <c r="H3963" i="1" s="1"/>
  <c r="G3964" i="1"/>
  <c r="H3964" i="1" s="1"/>
  <c r="G3965" i="1"/>
  <c r="H3965" i="1" s="1"/>
  <c r="G3966" i="1"/>
  <c r="H3966" i="1" s="1"/>
  <c r="G3967" i="1"/>
  <c r="H3967" i="1" s="1"/>
  <c r="G3968" i="1"/>
  <c r="H3968" i="1" s="1"/>
  <c r="G3969" i="1"/>
  <c r="H3969" i="1" s="1"/>
  <c r="G3970" i="1"/>
  <c r="H3970" i="1" s="1"/>
  <c r="G3971" i="1"/>
  <c r="H3971" i="1" s="1"/>
  <c r="G3972" i="1"/>
  <c r="H3972" i="1" s="1"/>
  <c r="G3973" i="1"/>
  <c r="H3973" i="1" s="1"/>
  <c r="G3974" i="1"/>
  <c r="H3974" i="1" s="1"/>
  <c r="G3975" i="1"/>
  <c r="H3975" i="1" s="1"/>
  <c r="G3976" i="1"/>
  <c r="H3976" i="1" s="1"/>
  <c r="G3977" i="1"/>
  <c r="H3977" i="1" s="1"/>
  <c r="G3978" i="1"/>
  <c r="H3978" i="1" s="1"/>
  <c r="G3979" i="1"/>
  <c r="H3979" i="1" s="1"/>
  <c r="G3980" i="1"/>
  <c r="H3980" i="1" s="1"/>
  <c r="G3981" i="1"/>
  <c r="H3981" i="1" s="1"/>
  <c r="G3982" i="1"/>
  <c r="H3982" i="1" s="1"/>
  <c r="G3983" i="1"/>
  <c r="H3983" i="1" s="1"/>
  <c r="G3984" i="1"/>
  <c r="H3984" i="1" s="1"/>
  <c r="G3985" i="1"/>
  <c r="H3985" i="1" s="1"/>
  <c r="G3986" i="1"/>
  <c r="H3986" i="1" s="1"/>
  <c r="G3987" i="1"/>
  <c r="H3987" i="1" s="1"/>
  <c r="G3988" i="1"/>
  <c r="H3988" i="1" s="1"/>
  <c r="G3989" i="1"/>
  <c r="H3989" i="1" s="1"/>
  <c r="G3990" i="1"/>
  <c r="H3990" i="1" s="1"/>
  <c r="G3991" i="1"/>
  <c r="H3991" i="1" s="1"/>
  <c r="G3992" i="1"/>
  <c r="H3992" i="1" s="1"/>
  <c r="G3993" i="1"/>
  <c r="H3993" i="1" s="1"/>
  <c r="G3994" i="1"/>
  <c r="H3994" i="1" s="1"/>
  <c r="G3995" i="1"/>
  <c r="H3995" i="1" s="1"/>
  <c r="G3996" i="1"/>
  <c r="H3996" i="1" s="1"/>
  <c r="G3997" i="1"/>
  <c r="H3997" i="1" s="1"/>
  <c r="G3998" i="1"/>
  <c r="H3998" i="1" s="1"/>
  <c r="G3999" i="1"/>
  <c r="H3999" i="1" s="1"/>
  <c r="G4000" i="1"/>
  <c r="H4000" i="1" s="1"/>
  <c r="G4001" i="1"/>
  <c r="H4001" i="1" s="1"/>
  <c r="G4002" i="1"/>
  <c r="H4002" i="1" s="1"/>
  <c r="G4003" i="1"/>
  <c r="H4003" i="1" s="1"/>
  <c r="G4004" i="1"/>
  <c r="H4004" i="1" s="1"/>
  <c r="G4005" i="1"/>
  <c r="H4005" i="1" s="1"/>
  <c r="G4006" i="1"/>
  <c r="H4006" i="1" s="1"/>
  <c r="G4007" i="1"/>
  <c r="H4007" i="1" s="1"/>
  <c r="G4008" i="1"/>
  <c r="H4008" i="1" s="1"/>
  <c r="G4009" i="1"/>
  <c r="H4009" i="1" s="1"/>
  <c r="G4010" i="1"/>
  <c r="H4010" i="1" s="1"/>
  <c r="G4011" i="1"/>
  <c r="H4011" i="1" s="1"/>
  <c r="G4012" i="1"/>
  <c r="H4012" i="1" s="1"/>
  <c r="G4013" i="1"/>
  <c r="H4013" i="1" s="1"/>
  <c r="G4014" i="1"/>
  <c r="H4014" i="1" s="1"/>
  <c r="G4015" i="1"/>
  <c r="H4015" i="1" s="1"/>
  <c r="G4016" i="1"/>
  <c r="H4016" i="1" s="1"/>
  <c r="G4017" i="1"/>
  <c r="H4017" i="1" s="1"/>
  <c r="G4018" i="1"/>
  <c r="H4018" i="1" s="1"/>
  <c r="G4019" i="1"/>
  <c r="H4019" i="1" s="1"/>
  <c r="G4020" i="1"/>
  <c r="H4020" i="1" s="1"/>
  <c r="G4021" i="1"/>
  <c r="H4021" i="1" s="1"/>
  <c r="G4022" i="1"/>
  <c r="H4022" i="1" s="1"/>
  <c r="G4023" i="1"/>
  <c r="H4023" i="1" s="1"/>
  <c r="G4024" i="1"/>
  <c r="H4024" i="1" s="1"/>
  <c r="G4025" i="1"/>
  <c r="H4025" i="1" s="1"/>
  <c r="G4026" i="1"/>
  <c r="H4026" i="1" s="1"/>
  <c r="G4027" i="1"/>
  <c r="H4027" i="1" s="1"/>
  <c r="G4028" i="1"/>
  <c r="H4028" i="1" s="1"/>
  <c r="G4029" i="1"/>
  <c r="H4029" i="1" s="1"/>
  <c r="G4030" i="1"/>
  <c r="H4030" i="1" s="1"/>
  <c r="G4031" i="1"/>
  <c r="H4031" i="1" s="1"/>
  <c r="G4032" i="1"/>
  <c r="H4032" i="1" s="1"/>
  <c r="G4033" i="1"/>
  <c r="H4033" i="1" s="1"/>
  <c r="G4034" i="1"/>
  <c r="H4034" i="1" s="1"/>
  <c r="G4035" i="1"/>
  <c r="H4035" i="1" s="1"/>
  <c r="G4036" i="1"/>
  <c r="H4036" i="1" s="1"/>
  <c r="G4037" i="1"/>
  <c r="H4037" i="1" s="1"/>
  <c r="G4038" i="1"/>
  <c r="H4038" i="1" s="1"/>
  <c r="G4039" i="1"/>
  <c r="H4039" i="1" s="1"/>
  <c r="G4040" i="1"/>
  <c r="H4040" i="1" s="1"/>
  <c r="G4041" i="1"/>
  <c r="H4041" i="1" s="1"/>
  <c r="G4042" i="1"/>
  <c r="H4042" i="1" s="1"/>
  <c r="G4043" i="1"/>
  <c r="H4043" i="1" s="1"/>
  <c r="G4044" i="1"/>
  <c r="H4044" i="1" s="1"/>
  <c r="G4045" i="1"/>
  <c r="H4045" i="1" s="1"/>
  <c r="G4046" i="1"/>
  <c r="H4046" i="1" s="1"/>
  <c r="G4047" i="1"/>
  <c r="H4047" i="1" s="1"/>
  <c r="G4048" i="1"/>
  <c r="H4048" i="1" s="1"/>
  <c r="G4049" i="1"/>
  <c r="H4049" i="1" s="1"/>
  <c r="G4050" i="1"/>
  <c r="H4050" i="1" s="1"/>
  <c r="G4051" i="1"/>
  <c r="H4051" i="1" s="1"/>
  <c r="G4052" i="1"/>
  <c r="H4052" i="1" s="1"/>
  <c r="G4053" i="1"/>
  <c r="H4053" i="1" s="1"/>
  <c r="G4054" i="1"/>
  <c r="H4054" i="1" s="1"/>
  <c r="G4055" i="1"/>
  <c r="H4055" i="1" s="1"/>
  <c r="G4056" i="1"/>
  <c r="H4056" i="1" s="1"/>
  <c r="G4057" i="1"/>
  <c r="H4057" i="1" s="1"/>
  <c r="G4058" i="1"/>
  <c r="H4058" i="1" s="1"/>
  <c r="G4059" i="1"/>
  <c r="H4059" i="1" s="1"/>
  <c r="G4060" i="1"/>
  <c r="H4060" i="1" s="1"/>
  <c r="G4061" i="1"/>
  <c r="H4061" i="1" s="1"/>
  <c r="G4062" i="1"/>
  <c r="H4062" i="1" s="1"/>
  <c r="G4063" i="1"/>
  <c r="H4063" i="1" s="1"/>
  <c r="G4064" i="1"/>
  <c r="H4064" i="1" s="1"/>
  <c r="G4065" i="1"/>
  <c r="H4065" i="1" s="1"/>
  <c r="G4066" i="1"/>
  <c r="H4066" i="1" s="1"/>
  <c r="G4067" i="1"/>
  <c r="H4067" i="1" s="1"/>
  <c r="G4068" i="1"/>
  <c r="H4068" i="1" s="1"/>
  <c r="G4069" i="1"/>
  <c r="H4069" i="1" s="1"/>
  <c r="G4070" i="1"/>
  <c r="H4070" i="1" s="1"/>
  <c r="G4071" i="1"/>
  <c r="H4071" i="1" s="1"/>
  <c r="G4072" i="1"/>
  <c r="H4072" i="1" s="1"/>
  <c r="G4073" i="1"/>
  <c r="H4073" i="1" s="1"/>
  <c r="G4074" i="1"/>
  <c r="H4074" i="1" s="1"/>
  <c r="G4075" i="1"/>
  <c r="H4075" i="1" s="1"/>
  <c r="G4076" i="1"/>
  <c r="H4076" i="1" s="1"/>
  <c r="G4077" i="1"/>
  <c r="H4077" i="1" s="1"/>
  <c r="G4078" i="1"/>
  <c r="H4078" i="1" s="1"/>
  <c r="G4079" i="1"/>
  <c r="H4079" i="1" s="1"/>
  <c r="G4080" i="1"/>
  <c r="H4080" i="1" s="1"/>
  <c r="G4081" i="1"/>
  <c r="H4081" i="1" s="1"/>
  <c r="G4082" i="1"/>
  <c r="H4082" i="1" s="1"/>
  <c r="G4083" i="1"/>
  <c r="H4083" i="1" s="1"/>
  <c r="G4084" i="1"/>
  <c r="H4084" i="1" s="1"/>
  <c r="G4085" i="1"/>
  <c r="H4085" i="1" s="1"/>
  <c r="G4086" i="1"/>
  <c r="H4086" i="1" s="1"/>
  <c r="G4087" i="1"/>
  <c r="H4087" i="1" s="1"/>
  <c r="G4088" i="1"/>
  <c r="H4088" i="1" s="1"/>
  <c r="G4089" i="1"/>
  <c r="H4089" i="1" s="1"/>
  <c r="G4090" i="1"/>
  <c r="H4090" i="1" s="1"/>
  <c r="G4091" i="1"/>
  <c r="H4091" i="1" s="1"/>
  <c r="G4092" i="1"/>
  <c r="H4092" i="1" s="1"/>
  <c r="G4093" i="1"/>
  <c r="H4093" i="1" s="1"/>
  <c r="G4094" i="1"/>
  <c r="H4094" i="1" s="1"/>
  <c r="G4095" i="1"/>
  <c r="H4095" i="1" s="1"/>
  <c r="G4096" i="1"/>
  <c r="H4096" i="1" s="1"/>
  <c r="G4097" i="1"/>
  <c r="H4097" i="1" s="1"/>
  <c r="G4098" i="1"/>
  <c r="H4098" i="1" s="1"/>
  <c r="G4099" i="1"/>
  <c r="H4099" i="1" s="1"/>
  <c r="G4100" i="1"/>
  <c r="H4100" i="1" s="1"/>
  <c r="G4101" i="1"/>
  <c r="H4101" i="1" s="1"/>
  <c r="G4102" i="1"/>
  <c r="H4102" i="1" s="1"/>
  <c r="G4103" i="1"/>
  <c r="H4103" i="1" s="1"/>
  <c r="G4104" i="1"/>
  <c r="H4104" i="1" s="1"/>
  <c r="G4105" i="1"/>
  <c r="H4105" i="1" s="1"/>
  <c r="G4106" i="1"/>
  <c r="H4106" i="1" s="1"/>
  <c r="G4107" i="1"/>
  <c r="H4107" i="1" s="1"/>
  <c r="G4108" i="1"/>
  <c r="H4108" i="1" s="1"/>
  <c r="G4109" i="1"/>
  <c r="H4109" i="1" s="1"/>
  <c r="G4110" i="1"/>
  <c r="H4110" i="1" s="1"/>
  <c r="G4111" i="1"/>
  <c r="H4111" i="1" s="1"/>
  <c r="G4112" i="1"/>
  <c r="H4112" i="1" s="1"/>
  <c r="G4113" i="1"/>
  <c r="H4113" i="1" s="1"/>
  <c r="G4114" i="1"/>
  <c r="H4114" i="1" s="1"/>
  <c r="G4115" i="1"/>
  <c r="H4115" i="1" s="1"/>
  <c r="G4116" i="1"/>
  <c r="H4116" i="1" s="1"/>
  <c r="G4117" i="1"/>
  <c r="H4117" i="1" s="1"/>
  <c r="G4118" i="1"/>
  <c r="H4118" i="1" s="1"/>
  <c r="G4119" i="1"/>
  <c r="H4119" i="1" s="1"/>
  <c r="G4120" i="1"/>
  <c r="H4120" i="1" s="1"/>
  <c r="G4121" i="1"/>
  <c r="H4121" i="1" s="1"/>
  <c r="G4122" i="1"/>
  <c r="H4122" i="1" s="1"/>
  <c r="G4123" i="1"/>
  <c r="H4123" i="1" s="1"/>
  <c r="G4124" i="1"/>
  <c r="H4124" i="1" s="1"/>
  <c r="G4125" i="1"/>
  <c r="H4125" i="1" s="1"/>
  <c r="G4126" i="1"/>
  <c r="H4126" i="1" s="1"/>
  <c r="G4127" i="1"/>
  <c r="H4127" i="1" s="1"/>
  <c r="G4128" i="1"/>
  <c r="H4128" i="1" s="1"/>
  <c r="G4129" i="1"/>
  <c r="H4129" i="1" s="1"/>
  <c r="G4130" i="1"/>
  <c r="H4130" i="1" s="1"/>
  <c r="G4131" i="1"/>
  <c r="H4131" i="1" s="1"/>
  <c r="G4132" i="1"/>
  <c r="H4132" i="1" s="1"/>
  <c r="G4133" i="1"/>
  <c r="H4133" i="1" s="1"/>
  <c r="G4134" i="1"/>
  <c r="H4134" i="1" s="1"/>
  <c r="G4135" i="1"/>
  <c r="H4135" i="1" s="1"/>
  <c r="G4136" i="1"/>
  <c r="H4136" i="1" s="1"/>
  <c r="G4137" i="1"/>
  <c r="H4137" i="1" s="1"/>
  <c r="G4138" i="1"/>
  <c r="H4138" i="1" s="1"/>
  <c r="G4139" i="1"/>
  <c r="H4139" i="1" s="1"/>
  <c r="G4140" i="1"/>
  <c r="H4140" i="1" s="1"/>
  <c r="G4141" i="1"/>
  <c r="H4141" i="1" s="1"/>
  <c r="G4142" i="1"/>
  <c r="H4142" i="1" s="1"/>
  <c r="G4143" i="1"/>
  <c r="H4143" i="1" s="1"/>
  <c r="G4144" i="1"/>
  <c r="H4144" i="1" s="1"/>
  <c r="G4145" i="1"/>
  <c r="H4145" i="1" s="1"/>
  <c r="G4146" i="1"/>
  <c r="H4146" i="1" s="1"/>
  <c r="G4147" i="1"/>
  <c r="H4147" i="1" s="1"/>
  <c r="G4148" i="1"/>
  <c r="H4148" i="1" s="1"/>
  <c r="G4149" i="1"/>
  <c r="H4149" i="1" s="1"/>
  <c r="G4150" i="1"/>
  <c r="H4150" i="1" s="1"/>
  <c r="G4151" i="1"/>
  <c r="H4151" i="1" s="1"/>
  <c r="G4152" i="1"/>
  <c r="H4152" i="1" s="1"/>
  <c r="G4153" i="1"/>
  <c r="H4153" i="1" s="1"/>
  <c r="G4154" i="1"/>
  <c r="H4154" i="1" s="1"/>
  <c r="G4155" i="1"/>
  <c r="H4155" i="1" s="1"/>
  <c r="G4156" i="1"/>
  <c r="H4156" i="1" s="1"/>
  <c r="G4157" i="1"/>
  <c r="H4157" i="1" s="1"/>
  <c r="G4158" i="1"/>
  <c r="H4158" i="1" s="1"/>
  <c r="G4159" i="1"/>
  <c r="H4159" i="1" s="1"/>
  <c r="G4160" i="1"/>
  <c r="H4160" i="1" s="1"/>
  <c r="G4161" i="1"/>
  <c r="H4161" i="1" s="1"/>
  <c r="G4162" i="1"/>
  <c r="H4162" i="1" s="1"/>
  <c r="G4163" i="1"/>
  <c r="H4163" i="1" s="1"/>
  <c r="G4164" i="1"/>
  <c r="H4164" i="1" s="1"/>
  <c r="G4165" i="1"/>
  <c r="H4165" i="1" s="1"/>
  <c r="G4166" i="1"/>
  <c r="H4166" i="1" s="1"/>
  <c r="G4167" i="1"/>
  <c r="H4167" i="1" s="1"/>
  <c r="G4168" i="1"/>
  <c r="H4168" i="1" s="1"/>
  <c r="G4169" i="1"/>
  <c r="H4169" i="1" s="1"/>
  <c r="G4170" i="1"/>
  <c r="H4170" i="1" s="1"/>
  <c r="G4171" i="1"/>
  <c r="H4171" i="1" s="1"/>
  <c r="G4172" i="1"/>
  <c r="H4172" i="1" s="1"/>
  <c r="G4173" i="1"/>
  <c r="H4173" i="1" s="1"/>
  <c r="G4174" i="1"/>
  <c r="H4174" i="1" s="1"/>
  <c r="G4175" i="1"/>
  <c r="H4175" i="1" s="1"/>
  <c r="G4176" i="1"/>
  <c r="H4176" i="1" s="1"/>
  <c r="G4177" i="1"/>
  <c r="H4177" i="1" s="1"/>
  <c r="G4178" i="1"/>
  <c r="H4178" i="1" s="1"/>
  <c r="G4179" i="1"/>
  <c r="H4179" i="1" s="1"/>
  <c r="G4180" i="1"/>
  <c r="H4180" i="1" s="1"/>
  <c r="G4181" i="1"/>
  <c r="H4181" i="1" s="1"/>
  <c r="G4182" i="1"/>
  <c r="H4182" i="1" s="1"/>
  <c r="G4183" i="1"/>
  <c r="H4183" i="1" s="1"/>
  <c r="G4184" i="1"/>
  <c r="H4184" i="1" s="1"/>
  <c r="G4185" i="1"/>
  <c r="H4185" i="1" s="1"/>
  <c r="G4186" i="1"/>
  <c r="H4186" i="1" s="1"/>
  <c r="G4187" i="1"/>
  <c r="H4187" i="1" s="1"/>
  <c r="G4188" i="1"/>
  <c r="H4188" i="1" s="1"/>
  <c r="G4189" i="1"/>
  <c r="H4189" i="1" s="1"/>
  <c r="G4190" i="1"/>
  <c r="H4190" i="1" s="1"/>
  <c r="G4191" i="1"/>
  <c r="H4191" i="1" s="1"/>
  <c r="G4192" i="1"/>
  <c r="H4192" i="1" s="1"/>
  <c r="G4193" i="1"/>
  <c r="H4193" i="1" s="1"/>
  <c r="G4194" i="1"/>
  <c r="H4194" i="1" s="1"/>
  <c r="G4195" i="1"/>
  <c r="H4195" i="1" s="1"/>
  <c r="G4196" i="1"/>
  <c r="H4196" i="1" s="1"/>
  <c r="G4197" i="1"/>
  <c r="H4197" i="1" s="1"/>
  <c r="G4198" i="1"/>
  <c r="H4198" i="1" s="1"/>
  <c r="G4199" i="1"/>
  <c r="H4199" i="1" s="1"/>
  <c r="G4200" i="1"/>
  <c r="H4200" i="1" s="1"/>
  <c r="G4201" i="1"/>
  <c r="H4201" i="1" s="1"/>
  <c r="G4202" i="1"/>
  <c r="H4202" i="1" s="1"/>
  <c r="G4203" i="1"/>
  <c r="H4203" i="1" s="1"/>
  <c r="G4204" i="1"/>
  <c r="H4204" i="1" s="1"/>
  <c r="G4205" i="1"/>
  <c r="H4205" i="1" s="1"/>
  <c r="G4206" i="1"/>
  <c r="H4206" i="1" s="1"/>
  <c r="G4207" i="1"/>
  <c r="H4207" i="1" s="1"/>
  <c r="G4208" i="1"/>
  <c r="H4208" i="1" s="1"/>
  <c r="G4209" i="1"/>
  <c r="H4209" i="1" s="1"/>
  <c r="G4210" i="1"/>
  <c r="H4210" i="1" s="1"/>
  <c r="G4211" i="1"/>
  <c r="H4211" i="1" s="1"/>
  <c r="G4212" i="1"/>
  <c r="H4212" i="1" s="1"/>
  <c r="G4213" i="1"/>
  <c r="H4213" i="1" s="1"/>
  <c r="G4214" i="1"/>
  <c r="H4214" i="1" s="1"/>
  <c r="G4215" i="1"/>
  <c r="H4215" i="1" s="1"/>
  <c r="G4216" i="1"/>
  <c r="H4216" i="1" s="1"/>
  <c r="G4217" i="1"/>
  <c r="H4217" i="1" s="1"/>
  <c r="G4218" i="1"/>
  <c r="H4218" i="1" s="1"/>
  <c r="G4219" i="1"/>
  <c r="H4219" i="1" s="1"/>
  <c r="G4220" i="1"/>
  <c r="H4220" i="1" s="1"/>
  <c r="G4221" i="1"/>
  <c r="H4221" i="1" s="1"/>
  <c r="G4222" i="1"/>
  <c r="H4222" i="1" s="1"/>
  <c r="G4223" i="1"/>
  <c r="H4223" i="1" s="1"/>
  <c r="G4224" i="1"/>
  <c r="H4224" i="1" s="1"/>
  <c r="G4225" i="1"/>
  <c r="H4225" i="1" s="1"/>
  <c r="G4226" i="1"/>
  <c r="H4226" i="1" s="1"/>
  <c r="G4227" i="1"/>
  <c r="H4227" i="1" s="1"/>
  <c r="G4228" i="1"/>
  <c r="H4228" i="1" s="1"/>
  <c r="G4229" i="1"/>
  <c r="H4229" i="1" s="1"/>
  <c r="G4230" i="1"/>
  <c r="H4230" i="1" s="1"/>
  <c r="G4231" i="1"/>
  <c r="H4231" i="1" s="1"/>
  <c r="G4232" i="1"/>
  <c r="H4232" i="1" s="1"/>
  <c r="G4233" i="1"/>
  <c r="H4233" i="1" s="1"/>
  <c r="G4234" i="1"/>
  <c r="H4234" i="1" s="1"/>
  <c r="G4235" i="1"/>
  <c r="H4235" i="1" s="1"/>
  <c r="G4236" i="1"/>
  <c r="H4236" i="1" s="1"/>
  <c r="G4237" i="1"/>
  <c r="H4237" i="1" s="1"/>
  <c r="G4238" i="1"/>
  <c r="H4238" i="1" s="1"/>
  <c r="G4239" i="1"/>
  <c r="H4239" i="1" s="1"/>
  <c r="G4240" i="1"/>
  <c r="H4240" i="1" s="1"/>
  <c r="G4241" i="1"/>
  <c r="H4241" i="1" s="1"/>
  <c r="G4242" i="1"/>
  <c r="H4242" i="1" s="1"/>
  <c r="G4243" i="1"/>
  <c r="H4243" i="1" s="1"/>
  <c r="G4244" i="1"/>
  <c r="H4244" i="1" s="1"/>
  <c r="G4245" i="1"/>
  <c r="H4245" i="1" s="1"/>
  <c r="G4246" i="1"/>
  <c r="H4246" i="1" s="1"/>
  <c r="G4247" i="1"/>
  <c r="H4247" i="1" s="1"/>
  <c r="G4248" i="1"/>
  <c r="H4248" i="1" s="1"/>
  <c r="G4249" i="1"/>
  <c r="H4249" i="1" s="1"/>
  <c r="G4250" i="1"/>
  <c r="H4250" i="1" s="1"/>
  <c r="G4251" i="1"/>
  <c r="H4251" i="1" s="1"/>
  <c r="G4252" i="1"/>
  <c r="H4252" i="1" s="1"/>
  <c r="G4253" i="1"/>
  <c r="H4253" i="1" s="1"/>
  <c r="G4254" i="1"/>
  <c r="H4254" i="1" s="1"/>
  <c r="G4255" i="1"/>
  <c r="H4255" i="1" s="1"/>
  <c r="G4256" i="1"/>
  <c r="H4256" i="1" s="1"/>
  <c r="G4257" i="1"/>
  <c r="H4257" i="1" s="1"/>
  <c r="G4258" i="1"/>
  <c r="H4258" i="1" s="1"/>
  <c r="G4259" i="1"/>
  <c r="H4259" i="1" s="1"/>
  <c r="G4260" i="1"/>
  <c r="H4260" i="1" s="1"/>
  <c r="G4261" i="1"/>
  <c r="H4261" i="1" s="1"/>
  <c r="G4262" i="1"/>
  <c r="H4262" i="1" s="1"/>
  <c r="G4263" i="1"/>
  <c r="H4263" i="1" s="1"/>
  <c r="G4264" i="1"/>
  <c r="H4264" i="1" s="1"/>
  <c r="G4265" i="1"/>
  <c r="H4265" i="1" s="1"/>
  <c r="G4266" i="1"/>
  <c r="H4266" i="1" s="1"/>
  <c r="G4267" i="1"/>
  <c r="H4267" i="1" s="1"/>
  <c r="G4268" i="1"/>
  <c r="H4268" i="1" s="1"/>
  <c r="G4269" i="1"/>
  <c r="H4269" i="1" s="1"/>
  <c r="G4270" i="1"/>
  <c r="H4270" i="1" s="1"/>
  <c r="G4271" i="1"/>
  <c r="H4271" i="1" s="1"/>
  <c r="G4272" i="1"/>
  <c r="H4272" i="1" s="1"/>
  <c r="G4273" i="1"/>
  <c r="H4273" i="1" s="1"/>
  <c r="G4274" i="1"/>
  <c r="H4274" i="1" s="1"/>
  <c r="G4275" i="1"/>
  <c r="H4275" i="1" s="1"/>
  <c r="G4276" i="1"/>
  <c r="H4276" i="1" s="1"/>
  <c r="G4277" i="1"/>
  <c r="H4277" i="1" s="1"/>
  <c r="G4278" i="1"/>
  <c r="H4278" i="1" s="1"/>
  <c r="G4279" i="1"/>
  <c r="H4279" i="1" s="1"/>
  <c r="G4280" i="1"/>
  <c r="H4280" i="1" s="1"/>
  <c r="G4281" i="1"/>
  <c r="H4281" i="1" s="1"/>
  <c r="G4282" i="1"/>
  <c r="H4282" i="1" s="1"/>
  <c r="G4283" i="1"/>
  <c r="H4283" i="1" s="1"/>
  <c r="G4284" i="1"/>
  <c r="H4284" i="1" s="1"/>
  <c r="G4285" i="1"/>
  <c r="H4285" i="1" s="1"/>
  <c r="G4286" i="1"/>
  <c r="H4286" i="1" s="1"/>
  <c r="G4287" i="1"/>
  <c r="H4287" i="1" s="1"/>
  <c r="G4288" i="1"/>
  <c r="H4288" i="1" s="1"/>
  <c r="G4289" i="1"/>
  <c r="H4289" i="1" s="1"/>
  <c r="G4290" i="1"/>
  <c r="H4290" i="1" s="1"/>
  <c r="G4291" i="1"/>
  <c r="H4291" i="1" s="1"/>
  <c r="G4292" i="1"/>
  <c r="H4292" i="1" s="1"/>
  <c r="G4293" i="1"/>
  <c r="H4293" i="1" s="1"/>
  <c r="G4294" i="1"/>
  <c r="H4294" i="1" s="1"/>
  <c r="G4295" i="1"/>
  <c r="H4295" i="1" s="1"/>
  <c r="G4296" i="1"/>
  <c r="H4296" i="1" s="1"/>
  <c r="G4297" i="1"/>
  <c r="H4297" i="1" s="1"/>
  <c r="G4298" i="1"/>
  <c r="H4298" i="1" s="1"/>
  <c r="G4299" i="1"/>
  <c r="H4299" i="1" s="1"/>
  <c r="G4300" i="1"/>
  <c r="H4300" i="1" s="1"/>
  <c r="G4301" i="1"/>
  <c r="H4301" i="1" s="1"/>
  <c r="G4302" i="1"/>
  <c r="H4302" i="1" s="1"/>
  <c r="G4303" i="1"/>
  <c r="H4303" i="1" s="1"/>
  <c r="G4304" i="1"/>
  <c r="H4304" i="1" s="1"/>
  <c r="G4305" i="1"/>
  <c r="H4305" i="1" s="1"/>
  <c r="G4306" i="1"/>
  <c r="H4306" i="1" s="1"/>
  <c r="G4307" i="1"/>
  <c r="H4307" i="1" s="1"/>
  <c r="G4308" i="1"/>
  <c r="H4308" i="1" s="1"/>
  <c r="G4309" i="1"/>
  <c r="H4309" i="1" s="1"/>
  <c r="G4310" i="1"/>
  <c r="H4310" i="1" s="1"/>
  <c r="G4311" i="1"/>
  <c r="H4311" i="1" s="1"/>
  <c r="G4312" i="1"/>
  <c r="H4312" i="1" s="1"/>
  <c r="G4313" i="1"/>
  <c r="H4313" i="1" s="1"/>
  <c r="G4314" i="1"/>
  <c r="H4314" i="1" s="1"/>
  <c r="G4315" i="1"/>
  <c r="H4315" i="1" s="1"/>
  <c r="G4316" i="1"/>
  <c r="H4316" i="1" s="1"/>
  <c r="G4317" i="1"/>
  <c r="H4317" i="1" s="1"/>
  <c r="G4318" i="1"/>
  <c r="H4318" i="1" s="1"/>
  <c r="G4319" i="1"/>
  <c r="H4319" i="1" s="1"/>
  <c r="G4320" i="1"/>
  <c r="H4320" i="1" s="1"/>
  <c r="G4321" i="1"/>
  <c r="H4321" i="1" s="1"/>
  <c r="G4322" i="1"/>
  <c r="H4322" i="1" s="1"/>
  <c r="G4323" i="1"/>
  <c r="H4323" i="1" s="1"/>
  <c r="G4324" i="1"/>
  <c r="H4324" i="1" s="1"/>
  <c r="G4325" i="1"/>
  <c r="H4325" i="1" s="1"/>
  <c r="G4326" i="1"/>
  <c r="H4326" i="1" s="1"/>
  <c r="G4327" i="1"/>
  <c r="H4327" i="1" s="1"/>
  <c r="G4328" i="1"/>
  <c r="H4328" i="1" s="1"/>
  <c r="G4329" i="1"/>
  <c r="H4329" i="1" s="1"/>
  <c r="G4330" i="1"/>
  <c r="H4330" i="1" s="1"/>
  <c r="G4331" i="1"/>
  <c r="H4331" i="1" s="1"/>
  <c r="G4332" i="1"/>
  <c r="H4332" i="1" s="1"/>
  <c r="G4333" i="1"/>
  <c r="H4333" i="1" s="1"/>
  <c r="G4334" i="1"/>
  <c r="H4334" i="1" s="1"/>
  <c r="G4335" i="1"/>
  <c r="H4335" i="1" s="1"/>
  <c r="G4336" i="1"/>
  <c r="H4336" i="1" s="1"/>
  <c r="G4337" i="1"/>
  <c r="H4337" i="1" s="1"/>
  <c r="G4338" i="1"/>
  <c r="H4338" i="1" s="1"/>
  <c r="G4339" i="1"/>
  <c r="H4339" i="1" s="1"/>
  <c r="G4340" i="1"/>
  <c r="H4340" i="1" s="1"/>
  <c r="G4341" i="1"/>
  <c r="H4341" i="1" s="1"/>
  <c r="G4342" i="1"/>
  <c r="H4342" i="1" s="1"/>
  <c r="G4343" i="1"/>
  <c r="H4343" i="1" s="1"/>
  <c r="G4344" i="1"/>
  <c r="H4344" i="1" s="1"/>
  <c r="G4345" i="1"/>
  <c r="H4345" i="1" s="1"/>
  <c r="G4346" i="1"/>
  <c r="H4346" i="1" s="1"/>
  <c r="G4347" i="1"/>
  <c r="H4347" i="1" s="1"/>
  <c r="G4348" i="1"/>
  <c r="H4348" i="1" s="1"/>
  <c r="G4349" i="1"/>
  <c r="H4349" i="1" s="1"/>
  <c r="G4350" i="1"/>
  <c r="H4350" i="1" s="1"/>
  <c r="G4351" i="1"/>
  <c r="H4351" i="1" s="1"/>
  <c r="G4352" i="1"/>
  <c r="H4352" i="1" s="1"/>
  <c r="G4353" i="1"/>
  <c r="H4353" i="1" s="1"/>
  <c r="G4354" i="1"/>
  <c r="H4354" i="1" s="1"/>
  <c r="G4355" i="1"/>
  <c r="H4355" i="1" s="1"/>
  <c r="G4356" i="1"/>
  <c r="H4356" i="1" s="1"/>
  <c r="G4357" i="1"/>
  <c r="H4357" i="1" s="1"/>
  <c r="G4358" i="1"/>
  <c r="H4358" i="1" s="1"/>
  <c r="G4359" i="1"/>
  <c r="H4359" i="1" s="1"/>
  <c r="G4360" i="1"/>
  <c r="H4360" i="1" s="1"/>
  <c r="G4361" i="1"/>
  <c r="H4361" i="1" s="1"/>
  <c r="G4362" i="1"/>
  <c r="H4362" i="1" s="1"/>
  <c r="G4363" i="1"/>
  <c r="H4363" i="1" s="1"/>
  <c r="G4364" i="1"/>
  <c r="H4364" i="1" s="1"/>
  <c r="G4365" i="1"/>
  <c r="H4365" i="1" s="1"/>
  <c r="G4366" i="1"/>
  <c r="H4366" i="1" s="1"/>
  <c r="G4367" i="1"/>
  <c r="H4367" i="1" s="1"/>
  <c r="G4368" i="1"/>
  <c r="H4368" i="1" s="1"/>
  <c r="G4369" i="1"/>
  <c r="H4369" i="1" s="1"/>
  <c r="G4370" i="1"/>
  <c r="H4370" i="1" s="1"/>
  <c r="G4371" i="1"/>
  <c r="H4371" i="1" s="1"/>
  <c r="G4372" i="1"/>
  <c r="H4372" i="1" s="1"/>
  <c r="G4373" i="1"/>
  <c r="H4373" i="1" s="1"/>
  <c r="G4374" i="1"/>
  <c r="H4374" i="1" s="1"/>
  <c r="G4375" i="1"/>
  <c r="H4375" i="1" s="1"/>
  <c r="G4376" i="1"/>
  <c r="H4376" i="1" s="1"/>
  <c r="G4377" i="1"/>
  <c r="H4377" i="1" s="1"/>
  <c r="G4378" i="1"/>
  <c r="H4378" i="1" s="1"/>
  <c r="G4379" i="1"/>
  <c r="H4379" i="1" s="1"/>
  <c r="G4380" i="1"/>
  <c r="H4380" i="1" s="1"/>
  <c r="G4381" i="1"/>
  <c r="H4381" i="1" s="1"/>
  <c r="G4382" i="1"/>
  <c r="H4382" i="1" s="1"/>
  <c r="G4383" i="1"/>
  <c r="H4383" i="1" s="1"/>
  <c r="G4384" i="1"/>
  <c r="H4384" i="1" s="1"/>
  <c r="G4385" i="1"/>
  <c r="H4385" i="1" s="1"/>
  <c r="G4386" i="1"/>
  <c r="H4386" i="1" s="1"/>
  <c r="G4387" i="1"/>
  <c r="H4387" i="1" s="1"/>
  <c r="G4388" i="1"/>
  <c r="H4388" i="1" s="1"/>
  <c r="G4389" i="1"/>
  <c r="H4389" i="1" s="1"/>
  <c r="G4390" i="1"/>
  <c r="H4390" i="1" s="1"/>
  <c r="G4391" i="1"/>
  <c r="H4391" i="1" s="1"/>
  <c r="G4392" i="1"/>
  <c r="H4392" i="1" s="1"/>
  <c r="G4393" i="1"/>
  <c r="H4393" i="1" s="1"/>
  <c r="G4394" i="1"/>
  <c r="H4394" i="1" s="1"/>
  <c r="G4395" i="1"/>
  <c r="H4395" i="1" s="1"/>
  <c r="G4396" i="1"/>
  <c r="H4396" i="1" s="1"/>
  <c r="G4397" i="1"/>
  <c r="H4397" i="1" s="1"/>
  <c r="G4398" i="1"/>
  <c r="H4398" i="1" s="1"/>
  <c r="G4399" i="1"/>
  <c r="H4399" i="1" s="1"/>
  <c r="G4400" i="1"/>
  <c r="H4400" i="1" s="1"/>
  <c r="G4401" i="1"/>
  <c r="H4401" i="1" s="1"/>
  <c r="G4402" i="1"/>
  <c r="H4402" i="1" s="1"/>
  <c r="G4403" i="1"/>
  <c r="H4403" i="1" s="1"/>
  <c r="G4404" i="1"/>
  <c r="H4404" i="1" s="1"/>
  <c r="G4405" i="1"/>
  <c r="H4405" i="1" s="1"/>
  <c r="G4406" i="1"/>
  <c r="H4406" i="1" s="1"/>
  <c r="G4407" i="1"/>
  <c r="H4407" i="1" s="1"/>
  <c r="G4408" i="1"/>
  <c r="H4408" i="1" s="1"/>
  <c r="G4409" i="1"/>
  <c r="H4409" i="1" s="1"/>
  <c r="G4410" i="1"/>
  <c r="H4410" i="1" s="1"/>
  <c r="G4411" i="1"/>
  <c r="H4411" i="1" s="1"/>
  <c r="G4412" i="1"/>
  <c r="H4412" i="1" s="1"/>
  <c r="G4413" i="1"/>
  <c r="H4413" i="1" s="1"/>
  <c r="G4414" i="1"/>
  <c r="H4414" i="1" s="1"/>
  <c r="G4415" i="1"/>
  <c r="H4415" i="1" s="1"/>
  <c r="G4416" i="1"/>
  <c r="H4416" i="1" s="1"/>
  <c r="G4417" i="1"/>
  <c r="H4417" i="1" s="1"/>
  <c r="G4418" i="1"/>
  <c r="H4418" i="1" s="1"/>
  <c r="G4419" i="1"/>
  <c r="H4419" i="1" s="1"/>
  <c r="G4420" i="1"/>
  <c r="H4420" i="1" s="1"/>
  <c r="G4421" i="1"/>
  <c r="H4421" i="1" s="1"/>
  <c r="G4422" i="1"/>
  <c r="H4422" i="1" s="1"/>
  <c r="G4423" i="1"/>
  <c r="H4423" i="1" s="1"/>
  <c r="G4424" i="1"/>
  <c r="H4424" i="1" s="1"/>
  <c r="G4425" i="1"/>
  <c r="H4425" i="1" s="1"/>
  <c r="G4426" i="1"/>
  <c r="H4426" i="1" s="1"/>
  <c r="G4427" i="1"/>
  <c r="H4427" i="1" s="1"/>
  <c r="G4428" i="1"/>
  <c r="H4428" i="1" s="1"/>
  <c r="G4429" i="1"/>
  <c r="H4429" i="1" s="1"/>
  <c r="G4430" i="1"/>
  <c r="H4430" i="1" s="1"/>
  <c r="G4431" i="1"/>
  <c r="H4431" i="1" s="1"/>
  <c r="G4432" i="1"/>
  <c r="H4432" i="1" s="1"/>
  <c r="G4433" i="1"/>
  <c r="H4433" i="1" s="1"/>
  <c r="G4434" i="1"/>
  <c r="H4434" i="1" s="1"/>
  <c r="G4435" i="1"/>
  <c r="H4435" i="1" s="1"/>
  <c r="G4436" i="1"/>
  <c r="H4436" i="1" s="1"/>
  <c r="G4437" i="1"/>
  <c r="H4437" i="1" s="1"/>
  <c r="G4438" i="1"/>
  <c r="H4438" i="1" s="1"/>
  <c r="G4439" i="1"/>
  <c r="H4439" i="1" s="1"/>
  <c r="G4440" i="1"/>
  <c r="H4440" i="1" s="1"/>
  <c r="G4441" i="1"/>
  <c r="H4441" i="1" s="1"/>
  <c r="G4442" i="1"/>
  <c r="H4442" i="1" s="1"/>
  <c r="G4443" i="1"/>
  <c r="H4443" i="1" s="1"/>
  <c r="G4444" i="1"/>
  <c r="H4444" i="1" s="1"/>
  <c r="G4445" i="1"/>
  <c r="H4445" i="1" s="1"/>
  <c r="G4446" i="1"/>
  <c r="H4446" i="1" s="1"/>
  <c r="G4447" i="1"/>
  <c r="H4447" i="1" s="1"/>
  <c r="G4448" i="1"/>
  <c r="H4448" i="1" s="1"/>
  <c r="G4449" i="1"/>
  <c r="H4449" i="1" s="1"/>
  <c r="G4450" i="1"/>
  <c r="H4450" i="1" s="1"/>
  <c r="G4451" i="1"/>
  <c r="H4451" i="1" s="1"/>
  <c r="G4452" i="1"/>
  <c r="H4452" i="1" s="1"/>
  <c r="G4453" i="1"/>
  <c r="H4453" i="1" s="1"/>
  <c r="G4454" i="1"/>
  <c r="H4454" i="1" s="1"/>
  <c r="G4455" i="1"/>
  <c r="H4455" i="1" s="1"/>
  <c r="G4456" i="1"/>
  <c r="H4456" i="1" s="1"/>
  <c r="G4457" i="1"/>
  <c r="H4457" i="1" s="1"/>
  <c r="G4458" i="1"/>
  <c r="H4458" i="1" s="1"/>
  <c r="G4459" i="1"/>
  <c r="H4459" i="1" s="1"/>
  <c r="G4460" i="1"/>
  <c r="H4460" i="1" s="1"/>
  <c r="G4461" i="1"/>
  <c r="H4461" i="1" s="1"/>
  <c r="G4462" i="1"/>
  <c r="H4462" i="1" s="1"/>
  <c r="G4463" i="1"/>
  <c r="H4463" i="1" s="1"/>
  <c r="G4464" i="1"/>
  <c r="H4464" i="1" s="1"/>
  <c r="G4465" i="1"/>
  <c r="H4465" i="1" s="1"/>
  <c r="G4466" i="1"/>
  <c r="H4466" i="1" s="1"/>
  <c r="G4467" i="1"/>
  <c r="H4467" i="1" s="1"/>
  <c r="G4468" i="1"/>
  <c r="H4468" i="1" s="1"/>
  <c r="G4469" i="1"/>
  <c r="H4469" i="1" s="1"/>
  <c r="G4470" i="1"/>
  <c r="H4470" i="1" s="1"/>
  <c r="G4471" i="1"/>
  <c r="H4471" i="1" s="1"/>
  <c r="G4472" i="1"/>
  <c r="H4472" i="1" s="1"/>
  <c r="G4473" i="1"/>
  <c r="H4473" i="1" s="1"/>
  <c r="G4474" i="1"/>
  <c r="H4474" i="1" s="1"/>
  <c r="G4475" i="1"/>
  <c r="H4475" i="1" s="1"/>
  <c r="G4476" i="1"/>
  <c r="H4476" i="1" s="1"/>
  <c r="G4477" i="1"/>
  <c r="H4477" i="1" s="1"/>
  <c r="G4478" i="1"/>
  <c r="H4478" i="1" s="1"/>
  <c r="G4479" i="1"/>
  <c r="H4479" i="1" s="1"/>
  <c r="G4480" i="1"/>
  <c r="H4480" i="1" s="1"/>
  <c r="G4481" i="1"/>
  <c r="H4481" i="1" s="1"/>
  <c r="G4482" i="1"/>
  <c r="H4482" i="1" s="1"/>
  <c r="G4483" i="1"/>
  <c r="H4483" i="1" s="1"/>
  <c r="G4484" i="1"/>
  <c r="H4484" i="1" s="1"/>
  <c r="G4485" i="1"/>
  <c r="H4485" i="1" s="1"/>
  <c r="G4486" i="1"/>
  <c r="H4486" i="1" s="1"/>
  <c r="G4487" i="1"/>
  <c r="H4487" i="1" s="1"/>
  <c r="G4488" i="1"/>
  <c r="H4488" i="1" s="1"/>
  <c r="G4489" i="1"/>
  <c r="H4489" i="1" s="1"/>
  <c r="G4490" i="1"/>
  <c r="H4490" i="1" s="1"/>
  <c r="G4491" i="1"/>
  <c r="H4491" i="1" s="1"/>
  <c r="G4492" i="1"/>
  <c r="H4492" i="1" s="1"/>
  <c r="G4493" i="1"/>
  <c r="H4493" i="1" s="1"/>
  <c r="G4494" i="1"/>
  <c r="H4494" i="1" s="1"/>
  <c r="G4495" i="1"/>
  <c r="H4495" i="1" s="1"/>
  <c r="G4496" i="1"/>
  <c r="H4496" i="1" s="1"/>
  <c r="G4497" i="1"/>
  <c r="H4497" i="1" s="1"/>
  <c r="G4498" i="1"/>
  <c r="H4498" i="1" s="1"/>
  <c r="G4499" i="1"/>
  <c r="H4499" i="1" s="1"/>
  <c r="G4500" i="1"/>
  <c r="H4500" i="1" s="1"/>
  <c r="G4501" i="1"/>
  <c r="H4501" i="1" s="1"/>
  <c r="G4502" i="1"/>
  <c r="H4502" i="1" s="1"/>
  <c r="G4503" i="1"/>
  <c r="H4503" i="1" s="1"/>
  <c r="G4504" i="1"/>
  <c r="H4504" i="1" s="1"/>
  <c r="G4505" i="1"/>
  <c r="H4505" i="1" s="1"/>
  <c r="G4506" i="1"/>
  <c r="H4506" i="1" s="1"/>
  <c r="G4507" i="1"/>
  <c r="H4507" i="1" s="1"/>
  <c r="G4508" i="1"/>
  <c r="H4508" i="1" s="1"/>
  <c r="G4509" i="1"/>
  <c r="H4509" i="1" s="1"/>
  <c r="G4510" i="1"/>
  <c r="H4510" i="1" s="1"/>
  <c r="G4511" i="1"/>
  <c r="H4511" i="1" s="1"/>
  <c r="G4512" i="1"/>
  <c r="H4512" i="1" s="1"/>
  <c r="G4513" i="1"/>
  <c r="H4513" i="1" s="1"/>
  <c r="G4514" i="1"/>
  <c r="H4514" i="1" s="1"/>
  <c r="G4515" i="1"/>
  <c r="H4515" i="1" s="1"/>
  <c r="G4516" i="1"/>
  <c r="H4516" i="1" s="1"/>
  <c r="G4517" i="1"/>
  <c r="H4517" i="1" s="1"/>
  <c r="G4518" i="1"/>
  <c r="H4518" i="1" s="1"/>
  <c r="G4519" i="1"/>
  <c r="H4519" i="1" s="1"/>
  <c r="G4520" i="1"/>
  <c r="H4520" i="1" s="1"/>
  <c r="G4521" i="1"/>
  <c r="H4521" i="1" s="1"/>
  <c r="G4522" i="1"/>
  <c r="H4522" i="1" s="1"/>
  <c r="G4523" i="1"/>
  <c r="H4523" i="1" s="1"/>
  <c r="G4524" i="1"/>
  <c r="H4524" i="1" s="1"/>
  <c r="G4525" i="1"/>
  <c r="H4525" i="1" s="1"/>
  <c r="G4526" i="1"/>
  <c r="H4526" i="1" s="1"/>
  <c r="G4527" i="1"/>
  <c r="H4527" i="1" s="1"/>
  <c r="G4528" i="1"/>
  <c r="H4528" i="1" s="1"/>
  <c r="G4529" i="1"/>
  <c r="H4529" i="1" s="1"/>
  <c r="G4530" i="1"/>
  <c r="H4530" i="1" s="1"/>
  <c r="G4531" i="1"/>
  <c r="H4531" i="1" s="1"/>
  <c r="G4532" i="1"/>
  <c r="H4532" i="1" s="1"/>
  <c r="G4533" i="1"/>
  <c r="H4533" i="1" s="1"/>
  <c r="G4534" i="1"/>
  <c r="H4534" i="1" s="1"/>
  <c r="G4535" i="1"/>
  <c r="H4535" i="1" s="1"/>
  <c r="G4536" i="1"/>
  <c r="H4536" i="1" s="1"/>
  <c r="G4537" i="1"/>
  <c r="H4537" i="1" s="1"/>
  <c r="G4538" i="1"/>
  <c r="H4538" i="1" s="1"/>
  <c r="G4539" i="1"/>
  <c r="H4539" i="1" s="1"/>
  <c r="G4540" i="1"/>
  <c r="H4540" i="1" s="1"/>
  <c r="G4541" i="1"/>
  <c r="H4541" i="1" s="1"/>
  <c r="G4542" i="1"/>
  <c r="H4542" i="1" s="1"/>
  <c r="G4543" i="1"/>
  <c r="H4543" i="1" s="1"/>
  <c r="G4544" i="1"/>
  <c r="H4544" i="1" s="1"/>
  <c r="G4545" i="1"/>
  <c r="H4545" i="1" s="1"/>
  <c r="G4546" i="1"/>
  <c r="H4546" i="1" s="1"/>
  <c r="G4547" i="1"/>
  <c r="H4547" i="1" s="1"/>
  <c r="G4548" i="1"/>
  <c r="H4548" i="1" s="1"/>
  <c r="G4549" i="1"/>
  <c r="H4549" i="1" s="1"/>
  <c r="G4550" i="1"/>
  <c r="H4550" i="1" s="1"/>
  <c r="G4551" i="1"/>
  <c r="H4551" i="1" s="1"/>
  <c r="G4552" i="1"/>
  <c r="H4552" i="1" s="1"/>
  <c r="G4553" i="1"/>
  <c r="H4553" i="1" s="1"/>
  <c r="G4554" i="1"/>
  <c r="H4554" i="1" s="1"/>
  <c r="G4555" i="1"/>
  <c r="H4555" i="1" s="1"/>
  <c r="G4556" i="1"/>
  <c r="H4556" i="1" s="1"/>
  <c r="G4557" i="1"/>
  <c r="H4557" i="1" s="1"/>
  <c r="G4558" i="1"/>
  <c r="H4558" i="1" s="1"/>
  <c r="G4559" i="1"/>
  <c r="H4559" i="1" s="1"/>
  <c r="G4560" i="1"/>
  <c r="H4560" i="1" s="1"/>
  <c r="G4561" i="1"/>
  <c r="H4561" i="1" s="1"/>
  <c r="G4562" i="1"/>
  <c r="H4562" i="1" s="1"/>
  <c r="G4563" i="1"/>
  <c r="H4563" i="1" s="1"/>
  <c r="G4564" i="1"/>
  <c r="H4564" i="1" s="1"/>
  <c r="G4565" i="1"/>
  <c r="H4565" i="1" s="1"/>
  <c r="G4566" i="1"/>
  <c r="H4566" i="1" s="1"/>
  <c r="G4567" i="1"/>
  <c r="H4567" i="1" s="1"/>
  <c r="G4568" i="1"/>
  <c r="H4568" i="1" s="1"/>
  <c r="G4569" i="1"/>
  <c r="H4569" i="1" s="1"/>
  <c r="G4570" i="1"/>
  <c r="H4570" i="1" s="1"/>
  <c r="G4571" i="1"/>
  <c r="H4571" i="1" s="1"/>
  <c r="G4572" i="1"/>
  <c r="H4572" i="1" s="1"/>
  <c r="G4573" i="1"/>
  <c r="H4573" i="1" s="1"/>
  <c r="G4574" i="1"/>
  <c r="H4574" i="1" s="1"/>
  <c r="G4575" i="1"/>
  <c r="H4575" i="1" s="1"/>
  <c r="G4576" i="1"/>
  <c r="H4576" i="1" s="1"/>
  <c r="G4577" i="1"/>
  <c r="H4577" i="1" s="1"/>
  <c r="G4578" i="1"/>
  <c r="H4578" i="1" s="1"/>
  <c r="G4579" i="1"/>
  <c r="H4579" i="1" s="1"/>
  <c r="G4580" i="1"/>
  <c r="H4580" i="1" s="1"/>
  <c r="G4581" i="1"/>
  <c r="H4581" i="1" s="1"/>
  <c r="G4582" i="1"/>
  <c r="H4582" i="1" s="1"/>
  <c r="G4583" i="1"/>
  <c r="H4583" i="1" s="1"/>
  <c r="G4584" i="1"/>
  <c r="H4584" i="1" s="1"/>
  <c r="G4585" i="1"/>
  <c r="H4585" i="1" s="1"/>
  <c r="G4586" i="1"/>
  <c r="H4586" i="1" s="1"/>
  <c r="G4587" i="1"/>
  <c r="H4587" i="1" s="1"/>
  <c r="G4588" i="1"/>
  <c r="H4588" i="1" s="1"/>
  <c r="G4589" i="1"/>
  <c r="H4589" i="1" s="1"/>
  <c r="G4590" i="1"/>
  <c r="H4590" i="1" s="1"/>
  <c r="G4591" i="1"/>
  <c r="H4591" i="1" s="1"/>
  <c r="G4592" i="1"/>
  <c r="H4592" i="1" s="1"/>
  <c r="G4593" i="1"/>
  <c r="H4593" i="1" s="1"/>
  <c r="G4594" i="1"/>
  <c r="H4594" i="1" s="1"/>
  <c r="G4595" i="1"/>
  <c r="H4595" i="1" s="1"/>
  <c r="G4596" i="1"/>
  <c r="H4596" i="1" s="1"/>
  <c r="G4597" i="1"/>
  <c r="H4597" i="1" s="1"/>
  <c r="G4598" i="1"/>
  <c r="H4598" i="1" s="1"/>
  <c r="G4599" i="1"/>
  <c r="H4599" i="1" s="1"/>
  <c r="G4600" i="1"/>
  <c r="H4600" i="1" s="1"/>
  <c r="G4601" i="1"/>
  <c r="H4601" i="1" s="1"/>
  <c r="G4602" i="1"/>
  <c r="H4602" i="1" s="1"/>
  <c r="G4603" i="1"/>
  <c r="H4603" i="1" s="1"/>
  <c r="G4604" i="1"/>
  <c r="H4604" i="1" s="1"/>
  <c r="G4605" i="1"/>
  <c r="H4605" i="1" s="1"/>
  <c r="G4606" i="1"/>
  <c r="H4606" i="1" s="1"/>
  <c r="G4607" i="1"/>
  <c r="H4607" i="1" s="1"/>
  <c r="G4608" i="1"/>
  <c r="H4608" i="1" s="1"/>
  <c r="G4609" i="1"/>
  <c r="H4609" i="1" s="1"/>
  <c r="G4610" i="1"/>
  <c r="H4610" i="1" s="1"/>
  <c r="G4611" i="1"/>
  <c r="H4611" i="1" s="1"/>
  <c r="G4612" i="1"/>
  <c r="H4612" i="1" s="1"/>
  <c r="G4613" i="1"/>
  <c r="H4613" i="1" s="1"/>
  <c r="G4614" i="1"/>
  <c r="H4614" i="1" s="1"/>
  <c r="G4615" i="1"/>
  <c r="H4615" i="1" s="1"/>
  <c r="G4616" i="1"/>
  <c r="H4616" i="1" s="1"/>
  <c r="G4617" i="1"/>
  <c r="H4617" i="1" s="1"/>
  <c r="G4618" i="1"/>
  <c r="H4618" i="1" s="1"/>
  <c r="G4619" i="1"/>
  <c r="H4619" i="1" s="1"/>
  <c r="G4620" i="1"/>
  <c r="H4620" i="1" s="1"/>
  <c r="G4621" i="1"/>
  <c r="H4621" i="1" s="1"/>
  <c r="G4622" i="1"/>
  <c r="H4622" i="1" s="1"/>
  <c r="G4623" i="1"/>
  <c r="H4623" i="1" s="1"/>
  <c r="G4624" i="1"/>
  <c r="H4624" i="1" s="1"/>
  <c r="G4625" i="1"/>
  <c r="H4625" i="1" s="1"/>
  <c r="G4626" i="1"/>
  <c r="H4626" i="1" s="1"/>
  <c r="G4627" i="1"/>
  <c r="H4627" i="1" s="1"/>
  <c r="G4628" i="1"/>
  <c r="H4628" i="1" s="1"/>
  <c r="G4629" i="1"/>
  <c r="H4629" i="1" s="1"/>
  <c r="G4630" i="1"/>
  <c r="H4630" i="1" s="1"/>
  <c r="G4631" i="1"/>
  <c r="H4631" i="1" s="1"/>
  <c r="G4632" i="1"/>
  <c r="H4632" i="1" s="1"/>
  <c r="G4633" i="1"/>
  <c r="H4633" i="1" s="1"/>
  <c r="G4634" i="1"/>
  <c r="H4634" i="1" s="1"/>
  <c r="G4635" i="1"/>
  <c r="H4635" i="1" s="1"/>
  <c r="G4636" i="1"/>
  <c r="H4636" i="1" s="1"/>
  <c r="G4637" i="1"/>
  <c r="H4637" i="1" s="1"/>
  <c r="G4638" i="1"/>
  <c r="H4638" i="1" s="1"/>
  <c r="G4639" i="1"/>
  <c r="H4639" i="1" s="1"/>
  <c r="G4640" i="1"/>
  <c r="H4640" i="1" s="1"/>
  <c r="G4641" i="1"/>
  <c r="H4641" i="1" s="1"/>
  <c r="G4642" i="1"/>
  <c r="H4642" i="1" s="1"/>
  <c r="G4643" i="1"/>
  <c r="H4643" i="1" s="1"/>
  <c r="G4644" i="1"/>
  <c r="H4644" i="1" s="1"/>
  <c r="G4645" i="1"/>
  <c r="H4645" i="1" s="1"/>
  <c r="G4646" i="1"/>
  <c r="H4646" i="1" s="1"/>
  <c r="G4647" i="1"/>
  <c r="H4647" i="1" s="1"/>
  <c r="G4648" i="1"/>
  <c r="H4648" i="1" s="1"/>
  <c r="G4649" i="1"/>
  <c r="H4649" i="1" s="1"/>
  <c r="G4650" i="1"/>
  <c r="H4650" i="1" s="1"/>
  <c r="G4651" i="1"/>
  <c r="H4651" i="1" s="1"/>
  <c r="G4652" i="1"/>
  <c r="H4652" i="1" s="1"/>
  <c r="G4653" i="1"/>
  <c r="H4653" i="1" s="1"/>
  <c r="G4654" i="1"/>
  <c r="H4654" i="1" s="1"/>
  <c r="G4655" i="1"/>
  <c r="H4655" i="1" s="1"/>
  <c r="G4656" i="1"/>
  <c r="H4656" i="1" s="1"/>
  <c r="G4657" i="1"/>
  <c r="H4657" i="1" s="1"/>
  <c r="G4658" i="1"/>
  <c r="H4658" i="1" s="1"/>
  <c r="G4659" i="1"/>
  <c r="H4659" i="1" s="1"/>
  <c r="G4660" i="1"/>
  <c r="H4660" i="1" s="1"/>
  <c r="G4661" i="1"/>
  <c r="H4661" i="1" s="1"/>
  <c r="G4662" i="1"/>
  <c r="H4662" i="1" s="1"/>
  <c r="G4663" i="1"/>
  <c r="H4663" i="1" s="1"/>
  <c r="G4664" i="1"/>
  <c r="H4664" i="1" s="1"/>
  <c r="G4665" i="1"/>
  <c r="H4665" i="1" s="1"/>
  <c r="G4666" i="1"/>
  <c r="H4666" i="1" s="1"/>
  <c r="G4667" i="1"/>
  <c r="H4667" i="1" s="1"/>
  <c r="G4668" i="1"/>
  <c r="H4668" i="1" s="1"/>
  <c r="G4669" i="1"/>
  <c r="H4669" i="1" s="1"/>
  <c r="G4670" i="1"/>
  <c r="H4670" i="1" s="1"/>
  <c r="G4671" i="1"/>
  <c r="H4671" i="1" s="1"/>
  <c r="G4672" i="1"/>
  <c r="H4672" i="1" s="1"/>
  <c r="G4673" i="1"/>
  <c r="H4673" i="1" s="1"/>
  <c r="G4674" i="1"/>
  <c r="H4674" i="1" s="1"/>
  <c r="G4675" i="1"/>
  <c r="H4675" i="1" s="1"/>
  <c r="G4676" i="1"/>
  <c r="H4676" i="1" s="1"/>
  <c r="G4677" i="1"/>
  <c r="H4677" i="1" s="1"/>
  <c r="G4678" i="1"/>
  <c r="H4678" i="1" s="1"/>
  <c r="G4679" i="1"/>
  <c r="H4679" i="1" s="1"/>
  <c r="G4680" i="1"/>
  <c r="H4680" i="1" s="1"/>
  <c r="G4681" i="1"/>
  <c r="H4681" i="1" s="1"/>
  <c r="G4682" i="1"/>
  <c r="H4682" i="1" s="1"/>
  <c r="G4683" i="1"/>
  <c r="H4683" i="1" s="1"/>
  <c r="G4684" i="1"/>
  <c r="H4684" i="1" s="1"/>
  <c r="G4685" i="1"/>
  <c r="H4685" i="1" s="1"/>
  <c r="G4686" i="1"/>
  <c r="H4686" i="1" s="1"/>
  <c r="G4687" i="1"/>
  <c r="H4687" i="1" s="1"/>
  <c r="G4688" i="1"/>
  <c r="H4688" i="1" s="1"/>
  <c r="G4689" i="1"/>
  <c r="H4689" i="1" s="1"/>
  <c r="G4690" i="1"/>
  <c r="H4690" i="1" s="1"/>
  <c r="G4691" i="1"/>
  <c r="H4691" i="1" s="1"/>
  <c r="G4692" i="1"/>
  <c r="H4692" i="1" s="1"/>
  <c r="G4693" i="1"/>
  <c r="H4693" i="1" s="1"/>
  <c r="G4694" i="1"/>
  <c r="H4694" i="1" s="1"/>
  <c r="G4695" i="1"/>
  <c r="H4695" i="1" s="1"/>
  <c r="G4696" i="1"/>
  <c r="H4696" i="1" s="1"/>
  <c r="G4697" i="1"/>
  <c r="H4697" i="1" s="1"/>
  <c r="G4698" i="1"/>
  <c r="H4698" i="1" s="1"/>
  <c r="G4699" i="1"/>
  <c r="H4699" i="1" s="1"/>
  <c r="G4700" i="1"/>
  <c r="H4700" i="1" s="1"/>
  <c r="G4701" i="1"/>
  <c r="H4701" i="1" s="1"/>
  <c r="G4702" i="1"/>
  <c r="H4702" i="1" s="1"/>
  <c r="G4703" i="1"/>
  <c r="H4703" i="1" s="1"/>
  <c r="G4704" i="1"/>
  <c r="H4704" i="1" s="1"/>
  <c r="G4705" i="1"/>
  <c r="H4705" i="1" s="1"/>
  <c r="G4706" i="1"/>
  <c r="H4706" i="1" s="1"/>
  <c r="G4707" i="1"/>
  <c r="H4707" i="1" s="1"/>
  <c r="G4708" i="1"/>
  <c r="H4708" i="1" s="1"/>
  <c r="G4709" i="1"/>
  <c r="H4709" i="1" s="1"/>
  <c r="G4710" i="1"/>
  <c r="H4710" i="1" s="1"/>
  <c r="G4711" i="1"/>
  <c r="H4711" i="1" s="1"/>
  <c r="G4712" i="1"/>
  <c r="H4712" i="1" s="1"/>
  <c r="G4713" i="1"/>
  <c r="H4713" i="1" s="1"/>
  <c r="G4714" i="1"/>
  <c r="H4714" i="1" s="1"/>
  <c r="G4715" i="1"/>
  <c r="H4715" i="1" s="1"/>
  <c r="G4716" i="1"/>
  <c r="H4716" i="1" s="1"/>
  <c r="G4717" i="1"/>
  <c r="H4717" i="1" s="1"/>
  <c r="G4718" i="1"/>
  <c r="H4718" i="1" s="1"/>
  <c r="G4719" i="1"/>
  <c r="H4719" i="1" s="1"/>
  <c r="G4720" i="1"/>
  <c r="H4720" i="1" s="1"/>
  <c r="G4721" i="1"/>
  <c r="H4721" i="1" s="1"/>
  <c r="G4722" i="1"/>
  <c r="H4722" i="1" s="1"/>
  <c r="G4723" i="1"/>
  <c r="H4723" i="1" s="1"/>
  <c r="G4724" i="1"/>
  <c r="H4724" i="1" s="1"/>
  <c r="G4725" i="1"/>
  <c r="H4725" i="1" s="1"/>
  <c r="G4726" i="1"/>
  <c r="H4726" i="1" s="1"/>
  <c r="G4727" i="1"/>
  <c r="H4727" i="1" s="1"/>
  <c r="G4728" i="1"/>
  <c r="H4728" i="1" s="1"/>
  <c r="G4729" i="1"/>
  <c r="H4729" i="1" s="1"/>
  <c r="G4730" i="1"/>
  <c r="H4730" i="1" s="1"/>
  <c r="G4731" i="1"/>
  <c r="H4731" i="1" s="1"/>
  <c r="G4732" i="1"/>
  <c r="H4732" i="1" s="1"/>
  <c r="G4733" i="1"/>
  <c r="H4733" i="1" s="1"/>
  <c r="G4734" i="1"/>
  <c r="H4734" i="1" s="1"/>
  <c r="G4735" i="1"/>
  <c r="H4735" i="1" s="1"/>
  <c r="G4736" i="1"/>
  <c r="H4736" i="1" s="1"/>
  <c r="G4737" i="1"/>
  <c r="H4737" i="1" s="1"/>
  <c r="G4738" i="1"/>
  <c r="H4738" i="1" s="1"/>
  <c r="G4739" i="1"/>
  <c r="H4739" i="1" s="1"/>
  <c r="G4740" i="1"/>
  <c r="H4740" i="1" s="1"/>
  <c r="G4741" i="1"/>
  <c r="H4741" i="1" s="1"/>
  <c r="G4742" i="1"/>
  <c r="H4742" i="1" s="1"/>
  <c r="G4743" i="1"/>
  <c r="H4743" i="1" s="1"/>
  <c r="G4744" i="1"/>
  <c r="H4744" i="1" s="1"/>
  <c r="G4745" i="1"/>
  <c r="H4745" i="1" s="1"/>
  <c r="G4746" i="1"/>
  <c r="H4746" i="1" s="1"/>
  <c r="G4747" i="1"/>
  <c r="H4747" i="1" s="1"/>
  <c r="G4748" i="1"/>
  <c r="H4748" i="1" s="1"/>
  <c r="G4749" i="1"/>
  <c r="H4749" i="1" s="1"/>
  <c r="G4750" i="1"/>
  <c r="H4750" i="1" s="1"/>
  <c r="G4751" i="1"/>
  <c r="H4751" i="1" s="1"/>
  <c r="G4752" i="1"/>
  <c r="H4752" i="1" s="1"/>
  <c r="G4753" i="1"/>
  <c r="H4753" i="1" s="1"/>
  <c r="G4754" i="1"/>
  <c r="H4754" i="1" s="1"/>
  <c r="G4755" i="1"/>
  <c r="H4755" i="1" s="1"/>
  <c r="G4756" i="1"/>
  <c r="H4756" i="1" s="1"/>
  <c r="G4757" i="1"/>
  <c r="H4757" i="1" s="1"/>
  <c r="G4758" i="1"/>
  <c r="H4758" i="1" s="1"/>
  <c r="G4759" i="1"/>
  <c r="H4759" i="1" s="1"/>
  <c r="G4760" i="1"/>
  <c r="H4760" i="1" s="1"/>
  <c r="G4761" i="1"/>
  <c r="H4761" i="1" s="1"/>
  <c r="G4762" i="1"/>
  <c r="H4762" i="1" s="1"/>
  <c r="G4763" i="1"/>
  <c r="H4763" i="1" s="1"/>
  <c r="G4764" i="1"/>
  <c r="H4764" i="1" s="1"/>
  <c r="G4765" i="1"/>
  <c r="H4765" i="1" s="1"/>
  <c r="G4766" i="1"/>
  <c r="H4766" i="1" s="1"/>
  <c r="G4767" i="1"/>
  <c r="H4767" i="1" s="1"/>
  <c r="G4768" i="1"/>
  <c r="H4768" i="1" s="1"/>
  <c r="G4769" i="1"/>
  <c r="H4769" i="1" s="1"/>
  <c r="G4770" i="1"/>
  <c r="H4770" i="1" s="1"/>
  <c r="G4771" i="1"/>
  <c r="H4771" i="1" s="1"/>
  <c r="G4772" i="1"/>
  <c r="H4772" i="1" s="1"/>
  <c r="G4773" i="1"/>
  <c r="H4773" i="1" s="1"/>
  <c r="G4774" i="1"/>
  <c r="H4774" i="1" s="1"/>
  <c r="G4775" i="1"/>
  <c r="H4775" i="1" s="1"/>
  <c r="G4776" i="1"/>
  <c r="H4776" i="1" s="1"/>
  <c r="G4777" i="1"/>
  <c r="H4777" i="1" s="1"/>
  <c r="G4778" i="1"/>
  <c r="H4778" i="1" s="1"/>
  <c r="G4779" i="1"/>
  <c r="H4779" i="1" s="1"/>
  <c r="G4780" i="1"/>
  <c r="H4780" i="1" s="1"/>
  <c r="G4781" i="1"/>
  <c r="H4781" i="1" s="1"/>
  <c r="G4782" i="1"/>
  <c r="H4782" i="1" s="1"/>
  <c r="G4783" i="1"/>
  <c r="H4783" i="1" s="1"/>
  <c r="G4784" i="1"/>
  <c r="H4784" i="1" s="1"/>
  <c r="G4785" i="1"/>
  <c r="H4785" i="1" s="1"/>
  <c r="G4786" i="1"/>
  <c r="H4786" i="1" s="1"/>
  <c r="G4787" i="1"/>
  <c r="H4787" i="1" s="1"/>
  <c r="G4788" i="1"/>
  <c r="H4788" i="1" s="1"/>
  <c r="G4789" i="1"/>
  <c r="H4789" i="1" s="1"/>
  <c r="G4790" i="1"/>
  <c r="H4790" i="1" s="1"/>
  <c r="G4791" i="1"/>
  <c r="H4791" i="1" s="1"/>
  <c r="G4792" i="1"/>
  <c r="H4792" i="1" s="1"/>
  <c r="G4793" i="1"/>
  <c r="H4793" i="1" s="1"/>
  <c r="G4794" i="1"/>
  <c r="H4794" i="1" s="1"/>
  <c r="G4795" i="1"/>
  <c r="H4795" i="1" s="1"/>
  <c r="G4796" i="1"/>
  <c r="H4796" i="1" s="1"/>
  <c r="G4797" i="1"/>
  <c r="H4797" i="1" s="1"/>
  <c r="G4798" i="1"/>
  <c r="H4798" i="1" s="1"/>
  <c r="G4799" i="1"/>
  <c r="H4799" i="1" s="1"/>
  <c r="G4800" i="1"/>
  <c r="H4800" i="1" s="1"/>
  <c r="G4801" i="1"/>
  <c r="H4801" i="1" s="1"/>
  <c r="G4802" i="1"/>
  <c r="H4802" i="1" s="1"/>
  <c r="G4803" i="1"/>
  <c r="H4803" i="1" s="1"/>
  <c r="G4804" i="1"/>
  <c r="H4804" i="1" s="1"/>
  <c r="G4805" i="1"/>
  <c r="H4805" i="1" s="1"/>
  <c r="G4806" i="1"/>
  <c r="H4806" i="1" s="1"/>
  <c r="G4807" i="1"/>
  <c r="H4807" i="1" s="1"/>
  <c r="G4808" i="1"/>
  <c r="H4808" i="1" s="1"/>
  <c r="G4809" i="1"/>
  <c r="H4809" i="1" s="1"/>
  <c r="G4810" i="1"/>
  <c r="H4810" i="1" s="1"/>
  <c r="G4811" i="1"/>
  <c r="H4811" i="1" s="1"/>
  <c r="G4812" i="1"/>
  <c r="H4812" i="1" s="1"/>
  <c r="G4813" i="1"/>
  <c r="H4813" i="1" s="1"/>
  <c r="G4814" i="1"/>
  <c r="H4814" i="1" s="1"/>
  <c r="G4815" i="1"/>
  <c r="H4815" i="1" s="1"/>
  <c r="G4816" i="1"/>
  <c r="H4816" i="1" s="1"/>
  <c r="G4817" i="1"/>
  <c r="H4817" i="1" s="1"/>
  <c r="G4818" i="1"/>
  <c r="H4818" i="1" s="1"/>
  <c r="G4819" i="1"/>
  <c r="H4819" i="1" s="1"/>
  <c r="G4820" i="1"/>
  <c r="H4820" i="1" s="1"/>
  <c r="G4821" i="1"/>
  <c r="H4821" i="1" s="1"/>
  <c r="G4822" i="1"/>
  <c r="H4822" i="1" s="1"/>
  <c r="G4823" i="1"/>
  <c r="H4823" i="1" s="1"/>
  <c r="G4824" i="1"/>
  <c r="H4824" i="1" s="1"/>
  <c r="G4825" i="1"/>
  <c r="H4825" i="1" s="1"/>
  <c r="G4826" i="1"/>
  <c r="H4826" i="1" s="1"/>
  <c r="G4827" i="1"/>
  <c r="H4827" i="1" s="1"/>
  <c r="G4828" i="1"/>
  <c r="H4828" i="1" s="1"/>
  <c r="G4829" i="1"/>
  <c r="H4829" i="1" s="1"/>
  <c r="G4830" i="1"/>
  <c r="H4830" i="1" s="1"/>
  <c r="G4831" i="1"/>
  <c r="H4831" i="1" s="1"/>
  <c r="G4832" i="1"/>
  <c r="H4832" i="1" s="1"/>
  <c r="G4833" i="1"/>
  <c r="H4833" i="1" s="1"/>
  <c r="G4834" i="1"/>
  <c r="H4834" i="1" s="1"/>
  <c r="G4835" i="1"/>
  <c r="H4835" i="1" s="1"/>
  <c r="G4836" i="1"/>
  <c r="H4836" i="1" s="1"/>
  <c r="G4837" i="1"/>
  <c r="H4837" i="1" s="1"/>
  <c r="G4838" i="1"/>
  <c r="H4838" i="1" s="1"/>
  <c r="G4839" i="1"/>
  <c r="H4839" i="1" s="1"/>
  <c r="G4840" i="1"/>
  <c r="H4840" i="1" s="1"/>
  <c r="G4841" i="1"/>
  <c r="H4841" i="1" s="1"/>
  <c r="G4842" i="1"/>
  <c r="H4842" i="1" s="1"/>
  <c r="G4843" i="1"/>
  <c r="H4843" i="1" s="1"/>
  <c r="G4844" i="1"/>
  <c r="H4844" i="1" s="1"/>
  <c r="G4845" i="1"/>
  <c r="H4845" i="1" s="1"/>
  <c r="G4846" i="1"/>
  <c r="H4846" i="1" s="1"/>
  <c r="G4847" i="1"/>
  <c r="H4847" i="1" s="1"/>
  <c r="G4848" i="1"/>
  <c r="H4848" i="1" s="1"/>
  <c r="G4849" i="1"/>
  <c r="H4849" i="1" s="1"/>
  <c r="G4850" i="1"/>
  <c r="H4850" i="1" s="1"/>
  <c r="G4851" i="1"/>
  <c r="H4851" i="1" s="1"/>
  <c r="G4852" i="1"/>
  <c r="H4852" i="1" s="1"/>
  <c r="G4853" i="1"/>
  <c r="H4853" i="1" s="1"/>
  <c r="G4854" i="1"/>
  <c r="H4854" i="1" s="1"/>
  <c r="G4855" i="1"/>
  <c r="H4855" i="1" s="1"/>
  <c r="G4856" i="1"/>
  <c r="H4856" i="1" s="1"/>
  <c r="G4857" i="1"/>
  <c r="H4857" i="1" s="1"/>
  <c r="G4858" i="1"/>
  <c r="H4858" i="1" s="1"/>
  <c r="G4859" i="1"/>
  <c r="H4859" i="1" s="1"/>
  <c r="G4860" i="1"/>
  <c r="H4860" i="1" s="1"/>
  <c r="G4861" i="1"/>
  <c r="H4861" i="1" s="1"/>
  <c r="G4862" i="1"/>
  <c r="H4862" i="1" s="1"/>
  <c r="G4863" i="1"/>
  <c r="H4863" i="1" s="1"/>
  <c r="G4864" i="1"/>
  <c r="H4864" i="1" s="1"/>
  <c r="G4865" i="1"/>
  <c r="H4865" i="1" s="1"/>
  <c r="G4866" i="1"/>
  <c r="H4866" i="1" s="1"/>
  <c r="G4867" i="1"/>
  <c r="H4867" i="1" s="1"/>
  <c r="G4868" i="1"/>
  <c r="H4868" i="1" s="1"/>
  <c r="G4869" i="1"/>
  <c r="H4869" i="1" s="1"/>
  <c r="G4870" i="1"/>
  <c r="H4870" i="1" s="1"/>
  <c r="G4871" i="1"/>
  <c r="H4871" i="1" s="1"/>
  <c r="G4872" i="1"/>
  <c r="H4872" i="1" s="1"/>
  <c r="G4873" i="1"/>
  <c r="H4873" i="1" s="1"/>
  <c r="G4874" i="1"/>
  <c r="H4874" i="1" s="1"/>
  <c r="G4875" i="1"/>
  <c r="H4875" i="1" s="1"/>
  <c r="G4876" i="1"/>
  <c r="H4876" i="1" s="1"/>
  <c r="G4877" i="1"/>
  <c r="H4877" i="1" s="1"/>
  <c r="G4878" i="1"/>
  <c r="H4878" i="1" s="1"/>
  <c r="G4879" i="1"/>
  <c r="H4879" i="1" s="1"/>
  <c r="G4880" i="1"/>
  <c r="H4880" i="1" s="1"/>
  <c r="G4881" i="1"/>
  <c r="H4881" i="1" s="1"/>
  <c r="G4882" i="1"/>
  <c r="H4882" i="1" s="1"/>
  <c r="G4883" i="1"/>
  <c r="H4883" i="1" s="1"/>
  <c r="G4884" i="1"/>
  <c r="H4884" i="1" s="1"/>
  <c r="G4885" i="1"/>
  <c r="H4885" i="1" s="1"/>
  <c r="G4886" i="1"/>
  <c r="H4886" i="1" s="1"/>
  <c r="G4887" i="1"/>
  <c r="H4887" i="1" s="1"/>
  <c r="G4888" i="1"/>
  <c r="H4888" i="1" s="1"/>
  <c r="G4889" i="1"/>
  <c r="H4889" i="1" s="1"/>
  <c r="G4890" i="1"/>
  <c r="H4890" i="1" s="1"/>
  <c r="G4891" i="1"/>
  <c r="H4891" i="1" s="1"/>
  <c r="G4892" i="1"/>
  <c r="H4892" i="1" s="1"/>
  <c r="G4893" i="1"/>
  <c r="H4893" i="1" s="1"/>
  <c r="G4894" i="1"/>
  <c r="H4894" i="1" s="1"/>
  <c r="G4895" i="1"/>
  <c r="H4895" i="1" s="1"/>
  <c r="G4896" i="1"/>
  <c r="H4896" i="1" s="1"/>
  <c r="G4897" i="1"/>
  <c r="H4897" i="1" s="1"/>
  <c r="G4898" i="1"/>
  <c r="H4898" i="1" s="1"/>
  <c r="G4899" i="1"/>
  <c r="H4899" i="1" s="1"/>
  <c r="G4900" i="1"/>
  <c r="H4900" i="1" s="1"/>
  <c r="G4901" i="1"/>
  <c r="H4901" i="1" s="1"/>
  <c r="G4902" i="1"/>
  <c r="H4902" i="1" s="1"/>
  <c r="G4903" i="1"/>
  <c r="H4903" i="1" s="1"/>
  <c r="G4904" i="1"/>
  <c r="H4904" i="1" s="1"/>
  <c r="G4905" i="1"/>
  <c r="H4905" i="1" s="1"/>
  <c r="G4906" i="1"/>
  <c r="H4906" i="1" s="1"/>
  <c r="G4907" i="1"/>
  <c r="H4907" i="1" s="1"/>
  <c r="G4908" i="1"/>
  <c r="H4908" i="1" s="1"/>
  <c r="G4909" i="1"/>
  <c r="H4909" i="1" s="1"/>
  <c r="G4910" i="1"/>
  <c r="H4910" i="1" s="1"/>
  <c r="G4911" i="1"/>
  <c r="H4911" i="1" s="1"/>
  <c r="G4912" i="1"/>
  <c r="H4912" i="1" s="1"/>
  <c r="G4913" i="1"/>
  <c r="H4913" i="1" s="1"/>
  <c r="G4914" i="1"/>
  <c r="H4914" i="1" s="1"/>
  <c r="G4915" i="1"/>
  <c r="H4915" i="1" s="1"/>
  <c r="G4916" i="1"/>
  <c r="H4916" i="1" s="1"/>
  <c r="G4917" i="1"/>
  <c r="H4917" i="1" s="1"/>
  <c r="G4918" i="1"/>
  <c r="H4918" i="1" s="1"/>
  <c r="G4919" i="1"/>
  <c r="H4919" i="1" s="1"/>
  <c r="G4920" i="1"/>
  <c r="H4920" i="1" s="1"/>
  <c r="G4921" i="1"/>
  <c r="H4921" i="1" s="1"/>
  <c r="G4922" i="1"/>
  <c r="H4922" i="1" s="1"/>
  <c r="G4923" i="1"/>
  <c r="H4923" i="1" s="1"/>
  <c r="G4924" i="1"/>
  <c r="H4924" i="1" s="1"/>
  <c r="G4925" i="1"/>
  <c r="H4925" i="1" s="1"/>
  <c r="G4926" i="1"/>
  <c r="H4926" i="1" s="1"/>
  <c r="G4927" i="1"/>
  <c r="H4927" i="1" s="1"/>
  <c r="G4928" i="1"/>
  <c r="H4928" i="1" s="1"/>
  <c r="G4929" i="1"/>
  <c r="H4929" i="1" s="1"/>
  <c r="G4930" i="1"/>
  <c r="H4930" i="1" s="1"/>
  <c r="G4931" i="1"/>
  <c r="H4931" i="1" s="1"/>
  <c r="G4932" i="1"/>
  <c r="H4932" i="1" s="1"/>
  <c r="G4933" i="1"/>
  <c r="H4933" i="1" s="1"/>
  <c r="G4934" i="1"/>
  <c r="H4934" i="1" s="1"/>
  <c r="G4935" i="1"/>
  <c r="H4935" i="1" s="1"/>
  <c r="G4936" i="1"/>
  <c r="H4936" i="1" s="1"/>
  <c r="G4937" i="1"/>
  <c r="H4937" i="1" s="1"/>
  <c r="G4938" i="1"/>
  <c r="H4938" i="1" s="1"/>
  <c r="G4939" i="1"/>
  <c r="H4939" i="1" s="1"/>
  <c r="G4940" i="1"/>
  <c r="H4940" i="1" s="1"/>
  <c r="G4941" i="1"/>
  <c r="H4941" i="1" s="1"/>
  <c r="G4942" i="1"/>
  <c r="H4942" i="1" s="1"/>
  <c r="G4943" i="1"/>
  <c r="H4943" i="1" s="1"/>
  <c r="G4944" i="1"/>
  <c r="H4944" i="1" s="1"/>
  <c r="G4945" i="1"/>
  <c r="H4945" i="1" s="1"/>
  <c r="G4946" i="1"/>
  <c r="H4946" i="1" s="1"/>
  <c r="G4947" i="1"/>
  <c r="H4947" i="1" s="1"/>
  <c r="G4948" i="1"/>
  <c r="H4948" i="1" s="1"/>
  <c r="G4949" i="1"/>
  <c r="H4949" i="1" s="1"/>
  <c r="G4950" i="1"/>
  <c r="H4950" i="1" s="1"/>
  <c r="G4951" i="1"/>
  <c r="H4951" i="1" s="1"/>
  <c r="G4952" i="1"/>
  <c r="H4952" i="1" s="1"/>
  <c r="G4953" i="1"/>
  <c r="H4953" i="1" s="1"/>
  <c r="G4954" i="1"/>
  <c r="H4954" i="1" s="1"/>
  <c r="G4955" i="1"/>
  <c r="H4955" i="1" s="1"/>
  <c r="G4956" i="1"/>
  <c r="H4956" i="1" s="1"/>
  <c r="G4957" i="1"/>
  <c r="H4957" i="1" s="1"/>
  <c r="G4958" i="1"/>
  <c r="H4958" i="1" s="1"/>
  <c r="G4959" i="1"/>
  <c r="H4959" i="1" s="1"/>
  <c r="G4960" i="1"/>
  <c r="H4960" i="1" s="1"/>
  <c r="G4961" i="1"/>
  <c r="H4961" i="1" s="1"/>
  <c r="G4962" i="1"/>
  <c r="H4962" i="1" s="1"/>
  <c r="G4963" i="1"/>
  <c r="H4963" i="1" s="1"/>
  <c r="G4964" i="1"/>
  <c r="H4964" i="1" s="1"/>
  <c r="G4965" i="1"/>
  <c r="H4965" i="1" s="1"/>
  <c r="G4966" i="1"/>
  <c r="H4966" i="1" s="1"/>
  <c r="G4967" i="1"/>
  <c r="H4967" i="1" s="1"/>
  <c r="G4968" i="1"/>
  <c r="H4968" i="1" s="1"/>
  <c r="G4969" i="1"/>
  <c r="H4969" i="1" s="1"/>
  <c r="G4970" i="1"/>
  <c r="H4970" i="1" s="1"/>
  <c r="G4971" i="1"/>
  <c r="H4971" i="1" s="1"/>
  <c r="G4972" i="1"/>
  <c r="H4972" i="1" s="1"/>
  <c r="G4973" i="1"/>
  <c r="H4973" i="1" s="1"/>
  <c r="G4974" i="1"/>
  <c r="H4974" i="1" s="1"/>
  <c r="G4975" i="1"/>
  <c r="H4975" i="1" s="1"/>
  <c r="G4976" i="1"/>
  <c r="H4976" i="1" s="1"/>
  <c r="G4977" i="1"/>
  <c r="H4977" i="1" s="1"/>
  <c r="G4978" i="1"/>
  <c r="H4978" i="1" s="1"/>
  <c r="G4979" i="1"/>
  <c r="H4979" i="1" s="1"/>
  <c r="G4980" i="1"/>
  <c r="H4980" i="1" s="1"/>
  <c r="G4981" i="1"/>
  <c r="H4981" i="1" s="1"/>
  <c r="G4982" i="1"/>
  <c r="H4982" i="1" s="1"/>
  <c r="G4983" i="1"/>
  <c r="H4983" i="1" s="1"/>
  <c r="G4984" i="1"/>
  <c r="H4984" i="1" s="1"/>
  <c r="G4985" i="1"/>
  <c r="H4985" i="1" s="1"/>
  <c r="G4986" i="1"/>
  <c r="H4986" i="1" s="1"/>
  <c r="G4987" i="1"/>
  <c r="H4987" i="1" s="1"/>
  <c r="G4988" i="1"/>
  <c r="H4988" i="1" s="1"/>
  <c r="G4989" i="1"/>
  <c r="H4989" i="1" s="1"/>
  <c r="G4990" i="1"/>
  <c r="H4990" i="1" s="1"/>
  <c r="G4991" i="1"/>
  <c r="H4991" i="1" s="1"/>
  <c r="G4992" i="1"/>
  <c r="H4992" i="1" s="1"/>
  <c r="G4993" i="1"/>
  <c r="H4993" i="1" s="1"/>
  <c r="G4994" i="1"/>
  <c r="H4994" i="1" s="1"/>
  <c r="G4995" i="1"/>
  <c r="H4995" i="1" s="1"/>
  <c r="G4996" i="1"/>
  <c r="H4996" i="1" s="1"/>
  <c r="G4997" i="1"/>
  <c r="H4997" i="1" s="1"/>
  <c r="G4998" i="1"/>
  <c r="H4998" i="1" s="1"/>
  <c r="G4999" i="1"/>
  <c r="H4999" i="1" s="1"/>
  <c r="G5000" i="1"/>
  <c r="H5000" i="1" s="1"/>
  <c r="G5001" i="1"/>
  <c r="H5001" i="1" s="1"/>
  <c r="G5002" i="1"/>
  <c r="H5002" i="1" s="1"/>
  <c r="G5003" i="1"/>
  <c r="H5003" i="1" s="1"/>
  <c r="G5004" i="1"/>
  <c r="H5004" i="1" s="1"/>
  <c r="G5005" i="1"/>
  <c r="H5005" i="1" s="1"/>
  <c r="G5006" i="1"/>
  <c r="H5006" i="1" s="1"/>
  <c r="G5007" i="1"/>
  <c r="H5007" i="1" s="1"/>
  <c r="G5008" i="1"/>
  <c r="H5008" i="1" s="1"/>
  <c r="G5009" i="1"/>
  <c r="H5009" i="1" s="1"/>
  <c r="G5010" i="1"/>
  <c r="H5010" i="1" s="1"/>
  <c r="G5011" i="1"/>
  <c r="H5011" i="1" s="1"/>
  <c r="G5012" i="1"/>
  <c r="H5012" i="1" s="1"/>
  <c r="G5013" i="1"/>
  <c r="H5013" i="1" s="1"/>
  <c r="G5014" i="1"/>
  <c r="H5014" i="1" s="1"/>
  <c r="G5015" i="1"/>
  <c r="H5015" i="1" s="1"/>
  <c r="G5016" i="1"/>
  <c r="H5016" i="1" s="1"/>
  <c r="G5017" i="1"/>
  <c r="H5017" i="1" s="1"/>
  <c r="G5018" i="1"/>
  <c r="H5018" i="1" s="1"/>
  <c r="G5019" i="1"/>
  <c r="H5019" i="1" s="1"/>
  <c r="G5020" i="1"/>
  <c r="H5020" i="1" s="1"/>
  <c r="G5021" i="1"/>
  <c r="H5021" i="1" s="1"/>
  <c r="G5022" i="1"/>
  <c r="H5022" i="1" s="1"/>
  <c r="G5023" i="1"/>
  <c r="H5023" i="1" s="1"/>
  <c r="G5024" i="1"/>
  <c r="H5024" i="1" s="1"/>
  <c r="G5025" i="1"/>
  <c r="H5025" i="1" s="1"/>
  <c r="G5026" i="1"/>
  <c r="H5026" i="1" s="1"/>
  <c r="G5027" i="1"/>
  <c r="H5027" i="1" s="1"/>
  <c r="G5028" i="1"/>
  <c r="H5028" i="1" s="1"/>
  <c r="G5029" i="1"/>
  <c r="H5029" i="1" s="1"/>
  <c r="G5030" i="1"/>
  <c r="H5030" i="1" s="1"/>
  <c r="G5031" i="1"/>
  <c r="H5031" i="1" s="1"/>
  <c r="G5032" i="1"/>
  <c r="H5032" i="1" s="1"/>
  <c r="G5033" i="1"/>
  <c r="H5033" i="1" s="1"/>
  <c r="G5034" i="1"/>
  <c r="H5034" i="1" s="1"/>
  <c r="G5035" i="1"/>
  <c r="H5035" i="1" s="1"/>
  <c r="G5036" i="1"/>
  <c r="H5036" i="1" s="1"/>
  <c r="G5037" i="1"/>
  <c r="H5037" i="1" s="1"/>
  <c r="G5038" i="1"/>
  <c r="H5038" i="1" s="1"/>
  <c r="G5039" i="1"/>
  <c r="H5039" i="1" s="1"/>
  <c r="G5040" i="1"/>
  <c r="H5040" i="1" s="1"/>
  <c r="G5041" i="1"/>
  <c r="H5041" i="1" s="1"/>
  <c r="G5042" i="1"/>
  <c r="H5042" i="1" s="1"/>
  <c r="G5043" i="1"/>
  <c r="H5043" i="1" s="1"/>
  <c r="G5044" i="1"/>
  <c r="H5044" i="1" s="1"/>
  <c r="G5045" i="1"/>
  <c r="H5045" i="1" s="1"/>
  <c r="G5046" i="1"/>
  <c r="H5046" i="1" s="1"/>
  <c r="G5047" i="1"/>
  <c r="H5047" i="1" s="1"/>
  <c r="G5048" i="1"/>
  <c r="H5048" i="1" s="1"/>
  <c r="G5049" i="1"/>
  <c r="H5049" i="1" s="1"/>
  <c r="G5050" i="1"/>
  <c r="H5050" i="1" s="1"/>
  <c r="G5051" i="1"/>
  <c r="H5051" i="1" s="1"/>
  <c r="G5052" i="1"/>
  <c r="H5052" i="1" s="1"/>
  <c r="G5053" i="1"/>
  <c r="H5053" i="1" s="1"/>
  <c r="G5054" i="1"/>
  <c r="H5054" i="1" s="1"/>
  <c r="G5055" i="1"/>
  <c r="H5055" i="1" s="1"/>
  <c r="G5056" i="1"/>
  <c r="H5056" i="1" s="1"/>
  <c r="G5057" i="1"/>
  <c r="H5057" i="1" s="1"/>
  <c r="G5058" i="1"/>
  <c r="H5058" i="1" s="1"/>
  <c r="G5059" i="1"/>
  <c r="H5059" i="1" s="1"/>
  <c r="G5060" i="1"/>
  <c r="H5060" i="1" s="1"/>
  <c r="G5061" i="1"/>
  <c r="H5061" i="1" s="1"/>
  <c r="G5062" i="1"/>
  <c r="H5062" i="1" s="1"/>
  <c r="G5063" i="1"/>
  <c r="H5063" i="1" s="1"/>
  <c r="G5064" i="1"/>
  <c r="H5064" i="1" s="1"/>
  <c r="G5065" i="1"/>
  <c r="H5065" i="1" s="1"/>
  <c r="G5066" i="1"/>
  <c r="H5066" i="1" s="1"/>
  <c r="G5067" i="1"/>
  <c r="H5067" i="1" s="1"/>
  <c r="G5068" i="1"/>
  <c r="H5068" i="1" s="1"/>
  <c r="G5069" i="1"/>
  <c r="H5069" i="1" s="1"/>
  <c r="G5070" i="1"/>
  <c r="H5070" i="1" s="1"/>
  <c r="G5071" i="1"/>
  <c r="H5071" i="1" s="1"/>
  <c r="G5072" i="1"/>
  <c r="H5072" i="1" s="1"/>
  <c r="G5073" i="1"/>
  <c r="H5073" i="1" s="1"/>
  <c r="G5074" i="1"/>
  <c r="H5074" i="1" s="1"/>
  <c r="G5075" i="1"/>
  <c r="H5075" i="1" s="1"/>
  <c r="G5076" i="1"/>
  <c r="H5076" i="1" s="1"/>
  <c r="G5077" i="1"/>
  <c r="H5077" i="1" s="1"/>
  <c r="G5078" i="1"/>
  <c r="H5078" i="1" s="1"/>
  <c r="G5079" i="1"/>
  <c r="H5079" i="1" s="1"/>
  <c r="G5080" i="1"/>
  <c r="H5080" i="1" s="1"/>
  <c r="G5081" i="1"/>
  <c r="H5081" i="1" s="1"/>
  <c r="G5082" i="1"/>
  <c r="H5082" i="1" s="1"/>
  <c r="G5083" i="1"/>
  <c r="H5083" i="1" s="1"/>
  <c r="G5084" i="1"/>
  <c r="H5084" i="1" s="1"/>
  <c r="G5085" i="1"/>
  <c r="H5085" i="1" s="1"/>
  <c r="G5086" i="1"/>
  <c r="H5086" i="1" s="1"/>
  <c r="G5087" i="1"/>
  <c r="H5087" i="1" s="1"/>
  <c r="G5088" i="1"/>
  <c r="H5088" i="1" s="1"/>
  <c r="G5089" i="1"/>
  <c r="H5089" i="1" s="1"/>
  <c r="G5090" i="1"/>
  <c r="H5090" i="1" s="1"/>
  <c r="G5091" i="1"/>
  <c r="H5091" i="1" s="1"/>
  <c r="G5092" i="1"/>
  <c r="H5092" i="1" s="1"/>
  <c r="G5093" i="1"/>
  <c r="H5093" i="1" s="1"/>
  <c r="G5094" i="1"/>
  <c r="H5094" i="1" s="1"/>
  <c r="G5095" i="1"/>
  <c r="H5095" i="1" s="1"/>
  <c r="G5096" i="1"/>
  <c r="H5096" i="1" s="1"/>
  <c r="G5097" i="1"/>
  <c r="H5097" i="1" s="1"/>
  <c r="G5098" i="1"/>
  <c r="H5098" i="1" s="1"/>
  <c r="G5099" i="1"/>
  <c r="H5099" i="1" s="1"/>
  <c r="G5100" i="1"/>
  <c r="H5100" i="1" s="1"/>
  <c r="G5101" i="1"/>
  <c r="H5101" i="1" s="1"/>
  <c r="G5102" i="1"/>
  <c r="H5102" i="1" s="1"/>
  <c r="G5103" i="1"/>
  <c r="H5103" i="1" s="1"/>
  <c r="G5104" i="1"/>
  <c r="H5104" i="1" s="1"/>
  <c r="G5105" i="1"/>
  <c r="H5105" i="1" s="1"/>
  <c r="G5106" i="1"/>
  <c r="H5106" i="1" s="1"/>
  <c r="G5107" i="1"/>
  <c r="H5107" i="1" s="1"/>
  <c r="G5108" i="1"/>
  <c r="H5108" i="1" s="1"/>
  <c r="G5109" i="1"/>
  <c r="H5109" i="1" s="1"/>
  <c r="G5110" i="1"/>
  <c r="H5110" i="1" s="1"/>
  <c r="G5111" i="1"/>
  <c r="H5111" i="1" s="1"/>
  <c r="G5112" i="1"/>
  <c r="H5112" i="1" s="1"/>
  <c r="G5113" i="1"/>
  <c r="H5113" i="1" s="1"/>
  <c r="G5114" i="1"/>
  <c r="H5114" i="1" s="1"/>
  <c r="G5115" i="1"/>
  <c r="H5115" i="1" s="1"/>
  <c r="G5116" i="1"/>
  <c r="H5116" i="1" s="1"/>
  <c r="G5117" i="1"/>
  <c r="H5117" i="1" s="1"/>
  <c r="G5118" i="1"/>
  <c r="H5118" i="1" s="1"/>
  <c r="G5119" i="1"/>
  <c r="H5119" i="1" s="1"/>
  <c r="G5120" i="1"/>
  <c r="H5120" i="1" s="1"/>
  <c r="G5121" i="1"/>
  <c r="H5121" i="1" s="1"/>
  <c r="G5122" i="1"/>
  <c r="H5122" i="1" s="1"/>
  <c r="G5123" i="1"/>
  <c r="H5123" i="1" s="1"/>
  <c r="G5124" i="1"/>
  <c r="H5124" i="1" s="1"/>
  <c r="G5125" i="1"/>
  <c r="H5125" i="1" s="1"/>
  <c r="G5126" i="1"/>
  <c r="H5126" i="1" s="1"/>
  <c r="G5127" i="1"/>
  <c r="H5127" i="1" s="1"/>
  <c r="G5128" i="1"/>
  <c r="H5128" i="1" s="1"/>
  <c r="G5129" i="1"/>
  <c r="H5129" i="1" s="1"/>
  <c r="G5130" i="1"/>
  <c r="H5130" i="1" s="1"/>
  <c r="G5131" i="1"/>
  <c r="H5131" i="1" s="1"/>
  <c r="G5132" i="1"/>
  <c r="H5132" i="1" s="1"/>
  <c r="G5133" i="1"/>
  <c r="H5133" i="1" s="1"/>
  <c r="G5134" i="1"/>
  <c r="H5134" i="1" s="1"/>
  <c r="G5135" i="1"/>
  <c r="H5135" i="1" s="1"/>
  <c r="G5136" i="1"/>
  <c r="H5136" i="1" s="1"/>
  <c r="G5137" i="1"/>
  <c r="H5137" i="1" s="1"/>
  <c r="G5138" i="1"/>
  <c r="H5138" i="1" s="1"/>
  <c r="G5139" i="1"/>
  <c r="H5139" i="1" s="1"/>
  <c r="G5140" i="1"/>
  <c r="H5140" i="1" s="1"/>
  <c r="G5141" i="1"/>
  <c r="H5141" i="1" s="1"/>
  <c r="G5142" i="1"/>
  <c r="H5142" i="1" s="1"/>
  <c r="G5143" i="1"/>
  <c r="H5143" i="1" s="1"/>
  <c r="G5144" i="1"/>
  <c r="H5144" i="1" s="1"/>
  <c r="G5145" i="1"/>
  <c r="H5145" i="1" s="1"/>
  <c r="G5146" i="1"/>
  <c r="H5146" i="1" s="1"/>
  <c r="G5147" i="1"/>
  <c r="H5147" i="1" s="1"/>
  <c r="G5148" i="1"/>
  <c r="H5148" i="1" s="1"/>
  <c r="G5149" i="1"/>
  <c r="H5149" i="1" s="1"/>
  <c r="G5150" i="1"/>
  <c r="H5150" i="1" s="1"/>
  <c r="G5151" i="1"/>
  <c r="H5151" i="1" s="1"/>
  <c r="G5152" i="1"/>
  <c r="H5152" i="1" s="1"/>
  <c r="G5153" i="1"/>
  <c r="H5153" i="1" s="1"/>
  <c r="G5154" i="1"/>
  <c r="H5154" i="1" s="1"/>
  <c r="G5155" i="1"/>
  <c r="H5155" i="1" s="1"/>
  <c r="G5156" i="1"/>
  <c r="H5156" i="1" s="1"/>
  <c r="G5157" i="1"/>
  <c r="H5157" i="1" s="1"/>
  <c r="G5158" i="1"/>
  <c r="H5158" i="1" s="1"/>
  <c r="G5159" i="1"/>
  <c r="H5159" i="1" s="1"/>
  <c r="G5160" i="1"/>
  <c r="H5160" i="1" s="1"/>
  <c r="G5161" i="1"/>
  <c r="H5161" i="1" s="1"/>
  <c r="G5162" i="1"/>
  <c r="H5162" i="1" s="1"/>
  <c r="G5163" i="1"/>
  <c r="H5163" i="1" s="1"/>
  <c r="G5164" i="1"/>
  <c r="H5164" i="1" s="1"/>
  <c r="G5165" i="1"/>
  <c r="H5165" i="1" s="1"/>
  <c r="G5166" i="1"/>
  <c r="H5166" i="1" s="1"/>
  <c r="G5167" i="1"/>
  <c r="H5167" i="1" s="1"/>
  <c r="G5168" i="1"/>
  <c r="H5168" i="1" s="1"/>
  <c r="G5169" i="1"/>
  <c r="H5169" i="1" s="1"/>
  <c r="G5170" i="1"/>
  <c r="H5170" i="1" s="1"/>
  <c r="G5171" i="1"/>
  <c r="H5171" i="1" s="1"/>
  <c r="G5172" i="1"/>
  <c r="H5172" i="1" s="1"/>
  <c r="G5173" i="1"/>
  <c r="H5173" i="1" s="1"/>
  <c r="G5174" i="1"/>
  <c r="H5174" i="1" s="1"/>
  <c r="G5175" i="1"/>
  <c r="H5175" i="1" s="1"/>
  <c r="G5176" i="1"/>
  <c r="H5176" i="1" s="1"/>
  <c r="G5177" i="1"/>
  <c r="H5177" i="1" s="1"/>
  <c r="G5178" i="1"/>
  <c r="H5178" i="1" s="1"/>
  <c r="G5179" i="1"/>
  <c r="H5179" i="1" s="1"/>
  <c r="G5180" i="1"/>
  <c r="H5180" i="1" s="1"/>
  <c r="G5181" i="1"/>
  <c r="H5181" i="1" s="1"/>
  <c r="G5182" i="1"/>
  <c r="H5182" i="1" s="1"/>
  <c r="G5183" i="1"/>
  <c r="H5183" i="1" s="1"/>
  <c r="G5184" i="1"/>
  <c r="H5184" i="1" s="1"/>
  <c r="G5185" i="1"/>
  <c r="H5185" i="1" s="1"/>
  <c r="G5186" i="1"/>
  <c r="H5186" i="1" s="1"/>
  <c r="G5187" i="1"/>
  <c r="H5187" i="1" s="1"/>
  <c r="G5188" i="1"/>
  <c r="H5188" i="1" s="1"/>
  <c r="G5189" i="1"/>
  <c r="H5189" i="1" s="1"/>
  <c r="G5190" i="1"/>
  <c r="H5190" i="1" s="1"/>
  <c r="G5191" i="1"/>
  <c r="H5191" i="1" s="1"/>
  <c r="G5192" i="1"/>
  <c r="H5192" i="1" s="1"/>
  <c r="G5193" i="1"/>
  <c r="H5193" i="1" s="1"/>
  <c r="G5194" i="1"/>
  <c r="H5194" i="1" s="1"/>
  <c r="G5195" i="1"/>
  <c r="H5195" i="1" s="1"/>
  <c r="G5196" i="1"/>
  <c r="H5196" i="1" s="1"/>
  <c r="G5197" i="1"/>
  <c r="H5197" i="1" s="1"/>
  <c r="G5198" i="1"/>
  <c r="H5198" i="1" s="1"/>
  <c r="G5199" i="1"/>
  <c r="H5199" i="1" s="1"/>
  <c r="G5200" i="1"/>
  <c r="H5200" i="1" s="1"/>
  <c r="G5201" i="1"/>
  <c r="H5201" i="1" s="1"/>
  <c r="G5202" i="1"/>
  <c r="H5202" i="1" s="1"/>
  <c r="G5203" i="1"/>
  <c r="H5203" i="1" s="1"/>
  <c r="G5204" i="1"/>
  <c r="H5204" i="1" s="1"/>
  <c r="G5205" i="1"/>
  <c r="H5205" i="1" s="1"/>
  <c r="G5206" i="1"/>
  <c r="H5206" i="1" s="1"/>
  <c r="G5207" i="1"/>
  <c r="H5207" i="1" s="1"/>
  <c r="G5208" i="1"/>
  <c r="H5208" i="1" s="1"/>
  <c r="G5209" i="1"/>
  <c r="H5209" i="1" s="1"/>
  <c r="G5210" i="1"/>
  <c r="H5210" i="1" s="1"/>
  <c r="G5211" i="1"/>
  <c r="H5211" i="1" s="1"/>
  <c r="G5212" i="1"/>
  <c r="H5212" i="1" s="1"/>
  <c r="G5213" i="1"/>
  <c r="H5213" i="1" s="1"/>
  <c r="G5214" i="1"/>
  <c r="H5214" i="1" s="1"/>
  <c r="G5215" i="1"/>
  <c r="H5215" i="1" s="1"/>
  <c r="G5216" i="1"/>
  <c r="H5216" i="1" s="1"/>
  <c r="G5217" i="1"/>
  <c r="H5217" i="1" s="1"/>
  <c r="G5218" i="1"/>
  <c r="H5218" i="1" s="1"/>
  <c r="G5219" i="1"/>
  <c r="H5219" i="1" s="1"/>
  <c r="G5220" i="1"/>
  <c r="H5220" i="1" s="1"/>
  <c r="G5221" i="1"/>
  <c r="H5221" i="1" s="1"/>
  <c r="G5222" i="1"/>
  <c r="H5222" i="1" s="1"/>
  <c r="G5223" i="1"/>
  <c r="H5223" i="1" s="1"/>
  <c r="G5224" i="1"/>
  <c r="H5224" i="1" s="1"/>
  <c r="G5225" i="1"/>
  <c r="H5225" i="1" s="1"/>
  <c r="G5226" i="1"/>
  <c r="H5226" i="1" s="1"/>
  <c r="G5227" i="1"/>
  <c r="H5227" i="1" s="1"/>
  <c r="G5228" i="1"/>
  <c r="H5228" i="1" s="1"/>
  <c r="G5229" i="1"/>
  <c r="H5229" i="1" s="1"/>
  <c r="G5230" i="1"/>
  <c r="H5230" i="1" s="1"/>
  <c r="G5231" i="1"/>
  <c r="H5231" i="1" s="1"/>
  <c r="G5232" i="1"/>
  <c r="H5232" i="1" s="1"/>
  <c r="G5233" i="1"/>
  <c r="H5233" i="1" s="1"/>
  <c r="G5234" i="1"/>
  <c r="H5234" i="1" s="1"/>
  <c r="G5235" i="1"/>
  <c r="H5235" i="1" s="1"/>
  <c r="G5236" i="1"/>
  <c r="H5236" i="1" s="1"/>
  <c r="G5237" i="1"/>
  <c r="H5237" i="1" s="1"/>
  <c r="G5238" i="1"/>
  <c r="H5238" i="1" s="1"/>
  <c r="G5239" i="1"/>
  <c r="H5239" i="1" s="1"/>
  <c r="G5240" i="1"/>
  <c r="H5240" i="1" s="1"/>
  <c r="G5241" i="1"/>
  <c r="H5241" i="1" s="1"/>
  <c r="G5242" i="1"/>
  <c r="H5242" i="1" s="1"/>
  <c r="G5243" i="1"/>
  <c r="H5243" i="1" s="1"/>
  <c r="G5244" i="1"/>
  <c r="H5244" i="1" s="1"/>
  <c r="G5245" i="1"/>
  <c r="H5245" i="1" s="1"/>
  <c r="G5246" i="1"/>
  <c r="H5246" i="1" s="1"/>
  <c r="G5247" i="1"/>
  <c r="H5247" i="1" s="1"/>
  <c r="G5248" i="1"/>
  <c r="H5248" i="1" s="1"/>
  <c r="G5249" i="1"/>
  <c r="H5249" i="1" s="1"/>
  <c r="G5250" i="1"/>
  <c r="H5250" i="1" s="1"/>
  <c r="G5251" i="1"/>
  <c r="H5251" i="1" s="1"/>
  <c r="G5252" i="1"/>
  <c r="H5252" i="1" s="1"/>
  <c r="G5253" i="1"/>
  <c r="H5253" i="1" s="1"/>
  <c r="G5254" i="1"/>
  <c r="H5254" i="1" s="1"/>
  <c r="G5255" i="1"/>
  <c r="H5255" i="1" s="1"/>
  <c r="G5256" i="1"/>
  <c r="H5256" i="1" s="1"/>
  <c r="G5257" i="1"/>
  <c r="H5257" i="1" s="1"/>
  <c r="G5258" i="1"/>
  <c r="H5258" i="1" s="1"/>
  <c r="G5259" i="1"/>
  <c r="H5259" i="1" s="1"/>
  <c r="G5260" i="1"/>
  <c r="H5260" i="1" s="1"/>
  <c r="G5261" i="1"/>
  <c r="H5261" i="1" s="1"/>
  <c r="G5262" i="1"/>
  <c r="H5262" i="1" s="1"/>
  <c r="G5263" i="1"/>
  <c r="H5263" i="1" s="1"/>
  <c r="G5264" i="1"/>
  <c r="H5264" i="1" s="1"/>
  <c r="G5265" i="1"/>
  <c r="H5265" i="1" s="1"/>
  <c r="G5266" i="1"/>
  <c r="H5266" i="1" s="1"/>
  <c r="G5267" i="1"/>
  <c r="H5267" i="1" s="1"/>
  <c r="G5268" i="1"/>
  <c r="H5268" i="1" s="1"/>
  <c r="G5269" i="1"/>
  <c r="H5269" i="1" s="1"/>
  <c r="G5270" i="1"/>
  <c r="H5270" i="1" s="1"/>
  <c r="G5271" i="1"/>
  <c r="H5271" i="1" s="1"/>
  <c r="G5272" i="1"/>
  <c r="H5272" i="1" s="1"/>
  <c r="G5273" i="1"/>
  <c r="H5273" i="1" s="1"/>
  <c r="G5274" i="1"/>
  <c r="H5274" i="1" s="1"/>
  <c r="G5275" i="1"/>
  <c r="H5275" i="1" s="1"/>
  <c r="G5276" i="1"/>
  <c r="H5276" i="1" s="1"/>
  <c r="G5277" i="1"/>
  <c r="H5277" i="1" s="1"/>
  <c r="G5278" i="1"/>
  <c r="H5278" i="1" s="1"/>
  <c r="G5279" i="1"/>
  <c r="H5279" i="1" s="1"/>
  <c r="G5280" i="1"/>
  <c r="H5280" i="1" s="1"/>
  <c r="G5281" i="1"/>
  <c r="H5281" i="1" s="1"/>
  <c r="G5282" i="1"/>
  <c r="H5282" i="1" s="1"/>
  <c r="G5283" i="1"/>
  <c r="H5283" i="1" s="1"/>
  <c r="G5284" i="1"/>
  <c r="H5284" i="1" s="1"/>
  <c r="G5285" i="1"/>
  <c r="H5285" i="1" s="1"/>
  <c r="G5286" i="1"/>
  <c r="H5286" i="1" s="1"/>
  <c r="G5287" i="1"/>
  <c r="H5287" i="1" s="1"/>
  <c r="G5288" i="1"/>
  <c r="H5288" i="1" s="1"/>
  <c r="G5289" i="1"/>
  <c r="H5289" i="1" s="1"/>
  <c r="G5290" i="1"/>
  <c r="H5290" i="1" s="1"/>
  <c r="G5291" i="1"/>
  <c r="H5291" i="1" s="1"/>
  <c r="G5292" i="1"/>
  <c r="H5292" i="1" s="1"/>
  <c r="G5293" i="1"/>
  <c r="H5293" i="1" s="1"/>
  <c r="G5294" i="1"/>
  <c r="H5294" i="1" s="1"/>
  <c r="G5295" i="1"/>
  <c r="H5295" i="1" s="1"/>
  <c r="G5296" i="1"/>
  <c r="H5296" i="1" s="1"/>
  <c r="G5297" i="1"/>
  <c r="H5297" i="1" s="1"/>
  <c r="G5298" i="1"/>
  <c r="H5298" i="1" s="1"/>
  <c r="G5299" i="1"/>
  <c r="H5299" i="1" s="1"/>
  <c r="G5300" i="1"/>
  <c r="H5300" i="1" s="1"/>
  <c r="G5301" i="1"/>
  <c r="H5301" i="1" s="1"/>
  <c r="G5302" i="1"/>
  <c r="H5302" i="1" s="1"/>
  <c r="G5303" i="1"/>
  <c r="H5303" i="1" s="1"/>
  <c r="G5304" i="1"/>
  <c r="H5304" i="1" s="1"/>
  <c r="G5305" i="1"/>
  <c r="H5305" i="1" s="1"/>
  <c r="G5306" i="1"/>
  <c r="H5306" i="1" s="1"/>
  <c r="G5307" i="1"/>
  <c r="H5307" i="1" s="1"/>
  <c r="G5308" i="1"/>
  <c r="H5308" i="1" s="1"/>
  <c r="G5309" i="1"/>
  <c r="H5309" i="1" s="1"/>
  <c r="G5310" i="1"/>
  <c r="H5310" i="1" s="1"/>
  <c r="G5311" i="1"/>
  <c r="H5311" i="1" s="1"/>
  <c r="G5312" i="1"/>
  <c r="H5312" i="1" s="1"/>
  <c r="G5313" i="1"/>
  <c r="H5313" i="1" s="1"/>
  <c r="G5314" i="1"/>
  <c r="H5314" i="1" s="1"/>
  <c r="G5315" i="1"/>
  <c r="H5315" i="1" s="1"/>
  <c r="G5316" i="1"/>
  <c r="H5316" i="1" s="1"/>
  <c r="G5317" i="1"/>
  <c r="H5317" i="1" s="1"/>
  <c r="G5318" i="1"/>
  <c r="H5318" i="1" s="1"/>
  <c r="G5319" i="1"/>
  <c r="H5319" i="1" s="1"/>
  <c r="G5320" i="1"/>
  <c r="H5320" i="1" s="1"/>
  <c r="G5321" i="1"/>
  <c r="H5321" i="1" s="1"/>
  <c r="G5322" i="1"/>
  <c r="H5322" i="1" s="1"/>
  <c r="G5323" i="1"/>
  <c r="H5323" i="1" s="1"/>
  <c r="G5324" i="1"/>
  <c r="H5324" i="1" s="1"/>
  <c r="G5325" i="1"/>
  <c r="H5325" i="1" s="1"/>
  <c r="G5326" i="1"/>
  <c r="H5326" i="1" s="1"/>
  <c r="G5327" i="1"/>
  <c r="H5327" i="1" s="1"/>
  <c r="G5328" i="1"/>
  <c r="H5328" i="1" s="1"/>
  <c r="G5329" i="1"/>
  <c r="H5329" i="1" s="1"/>
  <c r="G5330" i="1"/>
  <c r="H5330" i="1" s="1"/>
  <c r="G5331" i="1"/>
  <c r="H5331" i="1" s="1"/>
  <c r="G5332" i="1"/>
  <c r="H5332" i="1" s="1"/>
  <c r="G5333" i="1"/>
  <c r="H5333" i="1" s="1"/>
  <c r="G5334" i="1"/>
  <c r="H5334" i="1" s="1"/>
  <c r="G5335" i="1"/>
  <c r="H5335" i="1" s="1"/>
  <c r="G5336" i="1"/>
  <c r="H5336" i="1" s="1"/>
  <c r="G5337" i="1"/>
  <c r="H5337" i="1" s="1"/>
  <c r="G5338" i="1"/>
  <c r="H5338" i="1" s="1"/>
  <c r="G5339" i="1"/>
  <c r="H5339" i="1" s="1"/>
  <c r="G5340" i="1"/>
  <c r="H5340" i="1" s="1"/>
  <c r="G5341" i="1"/>
  <c r="H5341" i="1" s="1"/>
  <c r="G5342" i="1"/>
  <c r="H5342" i="1" s="1"/>
  <c r="G5343" i="1"/>
  <c r="H5343" i="1" s="1"/>
  <c r="G5344" i="1"/>
  <c r="H5344" i="1" s="1"/>
  <c r="G5345" i="1"/>
  <c r="H5345" i="1" s="1"/>
  <c r="G5346" i="1"/>
  <c r="H5346" i="1" s="1"/>
  <c r="G5347" i="1"/>
  <c r="H5347" i="1" s="1"/>
  <c r="G5348" i="1"/>
  <c r="H5348" i="1" s="1"/>
  <c r="G5349" i="1"/>
  <c r="H5349" i="1" s="1"/>
  <c r="G5350" i="1"/>
  <c r="H5350" i="1" s="1"/>
  <c r="G5351" i="1"/>
  <c r="H5351" i="1" s="1"/>
  <c r="G5352" i="1"/>
  <c r="H5352" i="1" s="1"/>
  <c r="G5353" i="1"/>
  <c r="H5353" i="1" s="1"/>
  <c r="G5354" i="1"/>
  <c r="H5354" i="1" s="1"/>
  <c r="G5355" i="1"/>
  <c r="H5355" i="1" s="1"/>
  <c r="G5356" i="1"/>
  <c r="H5356" i="1" s="1"/>
  <c r="G5357" i="1"/>
  <c r="H5357" i="1" s="1"/>
  <c r="G5358" i="1"/>
  <c r="H5358" i="1" s="1"/>
  <c r="G5359" i="1"/>
  <c r="H5359" i="1" s="1"/>
  <c r="G5360" i="1"/>
  <c r="H5360" i="1" s="1"/>
  <c r="G5361" i="1"/>
  <c r="H5361" i="1" s="1"/>
  <c r="G5362" i="1"/>
  <c r="H5362" i="1" s="1"/>
  <c r="G5363" i="1"/>
  <c r="H5363" i="1" s="1"/>
  <c r="G5364" i="1"/>
  <c r="H5364" i="1" s="1"/>
  <c r="G5365" i="1"/>
  <c r="H5365" i="1" s="1"/>
  <c r="G5366" i="1"/>
  <c r="H5366" i="1" s="1"/>
  <c r="G5367" i="1"/>
  <c r="H5367" i="1" s="1"/>
  <c r="G5368" i="1"/>
  <c r="H5368" i="1" s="1"/>
  <c r="G5369" i="1"/>
  <c r="H5369" i="1" s="1"/>
  <c r="G5370" i="1"/>
  <c r="H5370" i="1" s="1"/>
  <c r="G5371" i="1"/>
  <c r="H5371" i="1" s="1"/>
  <c r="G5372" i="1"/>
  <c r="H5372" i="1" s="1"/>
  <c r="G5373" i="1"/>
  <c r="H5373" i="1" s="1"/>
  <c r="G5374" i="1"/>
  <c r="H5374" i="1" s="1"/>
  <c r="G5375" i="1"/>
  <c r="H5375" i="1" s="1"/>
  <c r="G5376" i="1"/>
  <c r="H5376" i="1" s="1"/>
  <c r="G5377" i="1"/>
  <c r="H5377" i="1" s="1"/>
  <c r="G5378" i="1"/>
  <c r="H5378" i="1" s="1"/>
  <c r="G5379" i="1"/>
  <c r="H5379" i="1" s="1"/>
  <c r="G5380" i="1"/>
  <c r="H5380" i="1" s="1"/>
  <c r="G5381" i="1"/>
  <c r="H5381" i="1" s="1"/>
  <c r="G5382" i="1"/>
  <c r="H5382" i="1" s="1"/>
  <c r="G5383" i="1"/>
  <c r="H5383" i="1" s="1"/>
  <c r="G5384" i="1"/>
  <c r="H5384" i="1" s="1"/>
  <c r="G5385" i="1"/>
  <c r="H5385" i="1" s="1"/>
  <c r="G5386" i="1"/>
  <c r="H5386" i="1" s="1"/>
  <c r="G5387" i="1"/>
  <c r="H5387" i="1" s="1"/>
  <c r="G5388" i="1"/>
  <c r="H5388" i="1" s="1"/>
  <c r="G5389" i="1"/>
  <c r="H5389" i="1" s="1"/>
  <c r="G5390" i="1"/>
  <c r="H5390" i="1" s="1"/>
  <c r="G5391" i="1"/>
  <c r="H5391" i="1" s="1"/>
  <c r="G5392" i="1"/>
  <c r="H5392" i="1" s="1"/>
  <c r="G5393" i="1"/>
  <c r="H5393" i="1" s="1"/>
  <c r="G5394" i="1"/>
  <c r="H5394" i="1" s="1"/>
  <c r="G5395" i="1"/>
  <c r="H5395" i="1" s="1"/>
  <c r="G5396" i="1"/>
  <c r="H5396" i="1" s="1"/>
  <c r="G5397" i="1"/>
  <c r="H5397" i="1" s="1"/>
  <c r="G5398" i="1"/>
  <c r="H5398" i="1" s="1"/>
  <c r="G5399" i="1"/>
  <c r="H5399" i="1" s="1"/>
  <c r="G5400" i="1"/>
  <c r="H5400" i="1" s="1"/>
  <c r="G5401" i="1"/>
  <c r="H5401" i="1" s="1"/>
  <c r="G5402" i="1"/>
  <c r="H5402" i="1" s="1"/>
  <c r="G5403" i="1"/>
  <c r="H5403" i="1" s="1"/>
  <c r="G5404" i="1"/>
  <c r="H5404" i="1" s="1"/>
  <c r="G5405" i="1"/>
  <c r="H5405" i="1" s="1"/>
  <c r="G5406" i="1"/>
  <c r="H5406" i="1" s="1"/>
  <c r="G5407" i="1"/>
  <c r="H5407" i="1" s="1"/>
  <c r="G5408" i="1"/>
  <c r="H5408" i="1" s="1"/>
  <c r="G5409" i="1"/>
  <c r="H5409" i="1" s="1"/>
  <c r="G5410" i="1"/>
  <c r="H5410" i="1" s="1"/>
  <c r="G5411" i="1"/>
  <c r="H5411" i="1" s="1"/>
  <c r="G5412" i="1"/>
  <c r="H5412" i="1" s="1"/>
  <c r="G5413" i="1"/>
  <c r="H5413" i="1" s="1"/>
  <c r="G5414" i="1"/>
  <c r="H5414" i="1" s="1"/>
  <c r="G5415" i="1"/>
  <c r="H5415" i="1" s="1"/>
  <c r="G5416" i="1"/>
  <c r="H5416" i="1" s="1"/>
  <c r="G5417" i="1"/>
  <c r="H5417" i="1" s="1"/>
  <c r="G5418" i="1"/>
  <c r="H5418" i="1" s="1"/>
  <c r="G5419" i="1"/>
  <c r="H5419" i="1" s="1"/>
  <c r="G5420" i="1"/>
  <c r="H5420" i="1" s="1"/>
  <c r="G5421" i="1"/>
  <c r="H5421" i="1" s="1"/>
  <c r="G5422" i="1"/>
  <c r="H5422" i="1" s="1"/>
  <c r="G5423" i="1"/>
  <c r="H5423" i="1" s="1"/>
  <c r="G5424" i="1"/>
  <c r="H5424" i="1" s="1"/>
  <c r="G5425" i="1"/>
  <c r="H5425" i="1" s="1"/>
  <c r="G5426" i="1"/>
  <c r="H5426" i="1" s="1"/>
  <c r="G5427" i="1"/>
  <c r="H5427" i="1" s="1"/>
  <c r="G5428" i="1"/>
  <c r="H5428" i="1" s="1"/>
  <c r="G5429" i="1"/>
  <c r="H5429" i="1" s="1"/>
  <c r="G5430" i="1"/>
  <c r="H5430" i="1" s="1"/>
  <c r="G5431" i="1"/>
  <c r="H5431" i="1" s="1"/>
  <c r="G5432" i="1"/>
  <c r="H5432" i="1" s="1"/>
  <c r="G5433" i="1"/>
  <c r="H5433" i="1" s="1"/>
  <c r="G5434" i="1"/>
  <c r="H5434" i="1" s="1"/>
  <c r="G5435" i="1"/>
  <c r="H5435" i="1" s="1"/>
  <c r="G5436" i="1"/>
  <c r="H5436" i="1" s="1"/>
  <c r="G5437" i="1"/>
  <c r="H5437" i="1" s="1"/>
  <c r="G5438" i="1"/>
  <c r="H5438" i="1" s="1"/>
  <c r="G5439" i="1"/>
  <c r="H5439" i="1" s="1"/>
  <c r="G5440" i="1"/>
  <c r="H5440" i="1" s="1"/>
  <c r="G5441" i="1"/>
  <c r="H5441" i="1" s="1"/>
  <c r="G5442" i="1"/>
  <c r="H5442" i="1" s="1"/>
  <c r="G5443" i="1"/>
  <c r="H5443" i="1" s="1"/>
  <c r="G5444" i="1"/>
  <c r="H5444" i="1" s="1"/>
  <c r="G5445" i="1"/>
  <c r="H5445" i="1" s="1"/>
  <c r="G5446" i="1"/>
  <c r="H5446" i="1" s="1"/>
  <c r="G5447" i="1"/>
  <c r="H5447" i="1" s="1"/>
  <c r="G5448" i="1"/>
  <c r="H5448" i="1" s="1"/>
  <c r="G5449" i="1"/>
  <c r="H5449" i="1" s="1"/>
  <c r="G5450" i="1"/>
  <c r="H5450" i="1" s="1"/>
  <c r="G5451" i="1"/>
  <c r="H5451" i="1" s="1"/>
  <c r="G5452" i="1"/>
  <c r="H5452" i="1" s="1"/>
  <c r="G5453" i="1"/>
  <c r="H5453" i="1" s="1"/>
  <c r="G5454" i="1"/>
  <c r="H5454" i="1" s="1"/>
  <c r="G5455" i="1"/>
  <c r="H5455" i="1" s="1"/>
  <c r="G5456" i="1"/>
  <c r="H5456" i="1" s="1"/>
  <c r="G5457" i="1"/>
  <c r="H5457" i="1" s="1"/>
  <c r="G5458" i="1"/>
  <c r="H5458" i="1" s="1"/>
  <c r="G5459" i="1"/>
  <c r="H5459" i="1" s="1"/>
  <c r="G5460" i="1"/>
  <c r="H5460" i="1" s="1"/>
  <c r="G5461" i="1"/>
  <c r="H5461" i="1" s="1"/>
  <c r="G5462" i="1"/>
  <c r="H5462" i="1" s="1"/>
  <c r="G5463" i="1"/>
  <c r="H5463" i="1" s="1"/>
  <c r="G5464" i="1"/>
  <c r="H5464" i="1" s="1"/>
  <c r="G5465" i="1"/>
  <c r="H5465" i="1" s="1"/>
  <c r="G5466" i="1"/>
  <c r="H5466" i="1" s="1"/>
  <c r="G5467" i="1"/>
  <c r="H5467" i="1" s="1"/>
  <c r="G5468" i="1"/>
  <c r="H5468" i="1" s="1"/>
  <c r="G5469" i="1"/>
  <c r="H5469" i="1" s="1"/>
  <c r="G5470" i="1"/>
  <c r="H5470" i="1" s="1"/>
  <c r="G5471" i="1"/>
  <c r="H5471" i="1" s="1"/>
  <c r="G5472" i="1"/>
  <c r="H5472" i="1" s="1"/>
  <c r="G5473" i="1"/>
  <c r="H5473" i="1" s="1"/>
  <c r="G5474" i="1"/>
  <c r="H5474" i="1" s="1"/>
  <c r="G5475" i="1"/>
  <c r="H5475" i="1" s="1"/>
  <c r="G5476" i="1"/>
  <c r="H5476" i="1" s="1"/>
  <c r="G5477" i="1"/>
  <c r="H5477" i="1" s="1"/>
  <c r="G5478" i="1"/>
  <c r="H5478" i="1" s="1"/>
  <c r="G5479" i="1"/>
  <c r="H5479" i="1" s="1"/>
  <c r="G5480" i="1"/>
  <c r="H5480" i="1" s="1"/>
  <c r="G5481" i="1"/>
  <c r="H5481" i="1" s="1"/>
  <c r="G5482" i="1"/>
  <c r="H5482" i="1" s="1"/>
  <c r="G5483" i="1"/>
  <c r="H5483" i="1" s="1"/>
  <c r="G5484" i="1"/>
  <c r="H5484" i="1" s="1"/>
  <c r="G5485" i="1"/>
  <c r="H5485" i="1" s="1"/>
  <c r="G5486" i="1"/>
  <c r="H5486" i="1" s="1"/>
  <c r="G5487" i="1"/>
  <c r="H5487" i="1" s="1"/>
  <c r="G5488" i="1"/>
  <c r="H5488" i="1" s="1"/>
  <c r="G5489" i="1"/>
  <c r="H5489" i="1" s="1"/>
  <c r="G5490" i="1"/>
  <c r="H5490" i="1" s="1"/>
  <c r="G5491" i="1"/>
  <c r="H5491" i="1" s="1"/>
  <c r="G5492" i="1"/>
  <c r="H5492" i="1" s="1"/>
  <c r="G5493" i="1"/>
  <c r="H5493" i="1" s="1"/>
  <c r="G5494" i="1"/>
  <c r="H5494" i="1" s="1"/>
  <c r="G5495" i="1"/>
  <c r="H5495" i="1" s="1"/>
  <c r="G5496" i="1"/>
  <c r="H5496" i="1" s="1"/>
  <c r="G5497" i="1"/>
  <c r="H5497" i="1" s="1"/>
  <c r="G5498" i="1"/>
  <c r="H5498" i="1" s="1"/>
  <c r="G5499" i="1"/>
  <c r="H5499" i="1" s="1"/>
  <c r="G5500" i="1"/>
  <c r="H5500" i="1" s="1"/>
  <c r="G5501" i="1"/>
  <c r="H5501" i="1" s="1"/>
  <c r="G5502" i="1"/>
  <c r="H5502" i="1" s="1"/>
  <c r="G5503" i="1"/>
  <c r="H5503" i="1" s="1"/>
  <c r="G5504" i="1"/>
  <c r="H5504" i="1" s="1"/>
  <c r="G5505" i="1"/>
  <c r="H5505" i="1" s="1"/>
  <c r="G5506" i="1"/>
  <c r="H5506" i="1" s="1"/>
  <c r="G5507" i="1"/>
  <c r="H5507" i="1" s="1"/>
  <c r="G5508" i="1"/>
  <c r="H5508" i="1" s="1"/>
  <c r="G5509" i="1"/>
  <c r="H5509" i="1" s="1"/>
  <c r="G5510" i="1"/>
  <c r="H5510" i="1" s="1"/>
  <c r="G5511" i="1"/>
  <c r="H5511" i="1" s="1"/>
  <c r="G5512" i="1"/>
  <c r="H5512" i="1" s="1"/>
  <c r="G5513" i="1"/>
  <c r="H5513" i="1" s="1"/>
  <c r="G5514" i="1"/>
  <c r="H5514" i="1" s="1"/>
  <c r="G5515" i="1"/>
  <c r="H5515" i="1" s="1"/>
  <c r="G5516" i="1"/>
  <c r="H5516" i="1" s="1"/>
  <c r="G5517" i="1"/>
  <c r="H5517" i="1" s="1"/>
  <c r="G5518" i="1"/>
  <c r="H5518" i="1" s="1"/>
  <c r="G5519" i="1"/>
  <c r="H5519" i="1" s="1"/>
  <c r="G5520" i="1"/>
  <c r="H5520" i="1" s="1"/>
  <c r="G5521" i="1"/>
  <c r="H5521" i="1" s="1"/>
  <c r="G5522" i="1"/>
  <c r="H5522" i="1" s="1"/>
  <c r="G5523" i="1"/>
  <c r="H5523" i="1" s="1"/>
  <c r="G5524" i="1"/>
  <c r="H5524" i="1" s="1"/>
  <c r="G5525" i="1"/>
  <c r="H5525" i="1" s="1"/>
  <c r="G5526" i="1"/>
  <c r="H5526" i="1" s="1"/>
  <c r="G5527" i="1"/>
  <c r="H5527" i="1" s="1"/>
  <c r="G5528" i="1"/>
  <c r="H5528" i="1" s="1"/>
  <c r="G5529" i="1"/>
  <c r="H5529" i="1" s="1"/>
  <c r="G5530" i="1"/>
  <c r="H5530" i="1" s="1"/>
  <c r="G5531" i="1"/>
  <c r="H5531" i="1" s="1"/>
  <c r="G5532" i="1"/>
  <c r="H5532" i="1" s="1"/>
  <c r="G5533" i="1"/>
  <c r="H5533" i="1" s="1"/>
  <c r="G5534" i="1"/>
  <c r="H5534" i="1" s="1"/>
  <c r="G5535" i="1"/>
  <c r="H5535" i="1" s="1"/>
  <c r="G5536" i="1"/>
  <c r="H5536" i="1" s="1"/>
  <c r="G5537" i="1"/>
  <c r="H5537" i="1" s="1"/>
  <c r="G5538" i="1"/>
  <c r="H5538" i="1" s="1"/>
  <c r="G5539" i="1"/>
  <c r="H5539" i="1" s="1"/>
  <c r="G5540" i="1"/>
  <c r="H5540" i="1" s="1"/>
  <c r="G5541" i="1"/>
  <c r="H5541" i="1" s="1"/>
  <c r="G5542" i="1"/>
  <c r="H5542" i="1" s="1"/>
  <c r="G5543" i="1"/>
  <c r="H5543" i="1" s="1"/>
  <c r="G5544" i="1"/>
  <c r="H5544" i="1" s="1"/>
  <c r="G5545" i="1"/>
  <c r="H5545" i="1" s="1"/>
  <c r="G5546" i="1"/>
  <c r="H5546" i="1" s="1"/>
  <c r="G5547" i="1"/>
  <c r="H5547" i="1" s="1"/>
  <c r="G5548" i="1"/>
  <c r="H5548" i="1" s="1"/>
  <c r="G5549" i="1"/>
  <c r="H5549" i="1" s="1"/>
  <c r="G5550" i="1"/>
  <c r="H5550" i="1" s="1"/>
  <c r="G5551" i="1"/>
  <c r="H5551" i="1" s="1"/>
  <c r="G5552" i="1"/>
  <c r="H5552" i="1" s="1"/>
  <c r="G5553" i="1"/>
  <c r="H5553" i="1" s="1"/>
  <c r="G5554" i="1"/>
  <c r="H5554" i="1" s="1"/>
  <c r="G5555" i="1"/>
  <c r="H5555" i="1" s="1"/>
  <c r="G5556" i="1"/>
  <c r="H5556" i="1" s="1"/>
  <c r="G5557" i="1"/>
  <c r="H5557" i="1" s="1"/>
  <c r="G5558" i="1"/>
  <c r="H5558" i="1" s="1"/>
  <c r="G5559" i="1"/>
  <c r="H5559" i="1" s="1"/>
  <c r="G5560" i="1"/>
  <c r="H5560" i="1" s="1"/>
  <c r="G5561" i="1"/>
  <c r="H5561" i="1" s="1"/>
  <c r="G5562" i="1"/>
  <c r="H5562" i="1" s="1"/>
  <c r="G5563" i="1"/>
  <c r="H5563" i="1" s="1"/>
  <c r="G5564" i="1"/>
  <c r="H5564" i="1" s="1"/>
  <c r="G5565" i="1"/>
  <c r="H5565" i="1" s="1"/>
  <c r="G5566" i="1"/>
  <c r="H5566" i="1" s="1"/>
  <c r="G5567" i="1"/>
  <c r="H5567" i="1" s="1"/>
  <c r="G5568" i="1"/>
  <c r="H5568" i="1" s="1"/>
  <c r="G5569" i="1"/>
  <c r="H5569" i="1" s="1"/>
  <c r="G5570" i="1"/>
  <c r="H5570" i="1" s="1"/>
  <c r="G5571" i="1"/>
  <c r="H5571" i="1" s="1"/>
  <c r="G5572" i="1"/>
  <c r="H5572" i="1" s="1"/>
  <c r="G5573" i="1"/>
  <c r="H5573" i="1" s="1"/>
  <c r="G5574" i="1"/>
  <c r="H5574" i="1" s="1"/>
  <c r="G5575" i="1"/>
  <c r="H5575" i="1" s="1"/>
  <c r="G5576" i="1"/>
  <c r="H5576" i="1" s="1"/>
  <c r="G5577" i="1"/>
  <c r="H5577" i="1" s="1"/>
  <c r="G5578" i="1"/>
  <c r="H5578" i="1" s="1"/>
  <c r="G5579" i="1"/>
  <c r="H5579" i="1" s="1"/>
  <c r="G5580" i="1"/>
  <c r="H5580" i="1" s="1"/>
  <c r="G5581" i="1"/>
  <c r="H5581" i="1" s="1"/>
  <c r="G5582" i="1"/>
  <c r="H5582" i="1" s="1"/>
  <c r="G5583" i="1"/>
  <c r="H5583" i="1" s="1"/>
  <c r="G5584" i="1"/>
  <c r="H5584" i="1" s="1"/>
  <c r="G5585" i="1"/>
  <c r="H5585" i="1" s="1"/>
  <c r="G5586" i="1"/>
  <c r="H5586" i="1" s="1"/>
  <c r="G5587" i="1"/>
  <c r="H5587" i="1" s="1"/>
  <c r="G5588" i="1"/>
  <c r="H5588" i="1" s="1"/>
  <c r="G5589" i="1"/>
  <c r="H5589" i="1" s="1"/>
  <c r="G5590" i="1"/>
  <c r="H5590" i="1" s="1"/>
  <c r="G5591" i="1"/>
  <c r="H5591" i="1" s="1"/>
  <c r="G5592" i="1"/>
  <c r="H5592" i="1" s="1"/>
  <c r="G5593" i="1"/>
  <c r="H5593" i="1" s="1"/>
  <c r="G5594" i="1"/>
  <c r="H5594" i="1" s="1"/>
  <c r="G5595" i="1"/>
  <c r="H5595" i="1" s="1"/>
  <c r="G5596" i="1"/>
  <c r="H5596" i="1" s="1"/>
  <c r="G5597" i="1"/>
  <c r="H5597" i="1" s="1"/>
  <c r="G5598" i="1"/>
  <c r="H5598" i="1" s="1"/>
  <c r="G5599" i="1"/>
  <c r="H5599" i="1" s="1"/>
  <c r="G5600" i="1"/>
  <c r="H5600" i="1" s="1"/>
  <c r="G5601" i="1"/>
  <c r="H5601" i="1" s="1"/>
  <c r="G5602" i="1"/>
  <c r="H5602" i="1" s="1"/>
  <c r="G5603" i="1"/>
  <c r="H5603" i="1" s="1"/>
  <c r="G5604" i="1"/>
  <c r="H5604" i="1" s="1"/>
  <c r="G5605" i="1"/>
  <c r="H5605" i="1" s="1"/>
  <c r="G5606" i="1"/>
  <c r="H5606" i="1" s="1"/>
  <c r="G5607" i="1"/>
  <c r="H5607" i="1" s="1"/>
  <c r="G5608" i="1"/>
  <c r="H5608" i="1" s="1"/>
  <c r="G5609" i="1"/>
  <c r="H5609" i="1" s="1"/>
  <c r="G5610" i="1"/>
  <c r="H5610" i="1" s="1"/>
  <c r="G5611" i="1"/>
  <c r="H5611" i="1" s="1"/>
  <c r="G5612" i="1"/>
  <c r="H5612" i="1" s="1"/>
  <c r="G5613" i="1"/>
  <c r="H5613" i="1" s="1"/>
  <c r="G5614" i="1"/>
  <c r="H5614" i="1" s="1"/>
  <c r="G5615" i="1"/>
  <c r="H5615" i="1" s="1"/>
  <c r="G5616" i="1"/>
  <c r="H5616" i="1" s="1"/>
  <c r="G5617" i="1"/>
  <c r="H5617" i="1" s="1"/>
  <c r="G5618" i="1"/>
  <c r="H5618" i="1" s="1"/>
  <c r="G5619" i="1"/>
  <c r="H5619" i="1" s="1"/>
  <c r="G5620" i="1"/>
  <c r="H5620" i="1" s="1"/>
  <c r="G5621" i="1"/>
  <c r="H5621" i="1" s="1"/>
  <c r="G5622" i="1"/>
  <c r="H5622" i="1" s="1"/>
  <c r="G5623" i="1"/>
  <c r="H5623" i="1" s="1"/>
  <c r="G5624" i="1"/>
  <c r="H5624" i="1" s="1"/>
  <c r="G5625" i="1"/>
  <c r="H5625" i="1" s="1"/>
  <c r="G5626" i="1"/>
  <c r="H5626" i="1" s="1"/>
  <c r="G5627" i="1"/>
  <c r="H5627" i="1" s="1"/>
  <c r="G5628" i="1"/>
  <c r="H5628" i="1" s="1"/>
  <c r="G5629" i="1"/>
  <c r="H5629" i="1" s="1"/>
  <c r="G5630" i="1"/>
  <c r="H5630" i="1" s="1"/>
  <c r="G5631" i="1"/>
  <c r="H5631" i="1" s="1"/>
  <c r="G5632" i="1"/>
  <c r="H5632" i="1" s="1"/>
  <c r="G5633" i="1"/>
  <c r="H5633" i="1" s="1"/>
  <c r="G5634" i="1"/>
  <c r="H5634" i="1" s="1"/>
  <c r="G5635" i="1"/>
  <c r="H5635" i="1" s="1"/>
  <c r="G5636" i="1"/>
  <c r="H5636" i="1" s="1"/>
  <c r="G5637" i="1"/>
  <c r="H5637" i="1" s="1"/>
  <c r="G5638" i="1"/>
  <c r="H5638" i="1" s="1"/>
  <c r="G5639" i="1"/>
  <c r="H5639" i="1" s="1"/>
  <c r="G5640" i="1"/>
  <c r="H5640" i="1" s="1"/>
  <c r="G5641" i="1"/>
  <c r="H5641" i="1" s="1"/>
  <c r="G5642" i="1"/>
  <c r="H5642" i="1" s="1"/>
  <c r="G5643" i="1"/>
  <c r="H5643" i="1" s="1"/>
  <c r="G5644" i="1"/>
  <c r="H5644" i="1" s="1"/>
  <c r="G5645" i="1"/>
  <c r="H5645" i="1" s="1"/>
  <c r="G5646" i="1"/>
  <c r="H5646" i="1" s="1"/>
  <c r="G5647" i="1"/>
  <c r="H5647" i="1" s="1"/>
  <c r="G5648" i="1"/>
  <c r="H5648" i="1" s="1"/>
  <c r="G5649" i="1"/>
  <c r="H5649" i="1" s="1"/>
  <c r="G5650" i="1"/>
  <c r="H5650" i="1" s="1"/>
  <c r="G5651" i="1"/>
  <c r="H5651" i="1" s="1"/>
  <c r="G5652" i="1"/>
  <c r="H5652" i="1" s="1"/>
  <c r="G5653" i="1"/>
  <c r="H5653" i="1" s="1"/>
  <c r="G5654" i="1"/>
  <c r="H5654" i="1" s="1"/>
  <c r="G5655" i="1"/>
  <c r="H5655" i="1" s="1"/>
  <c r="G5656" i="1"/>
  <c r="H5656" i="1" s="1"/>
  <c r="G5657" i="1"/>
  <c r="H5657" i="1" s="1"/>
  <c r="G5658" i="1"/>
  <c r="H5658" i="1" s="1"/>
  <c r="G5659" i="1"/>
  <c r="H5659" i="1" s="1"/>
  <c r="G5660" i="1"/>
  <c r="H5660" i="1" s="1"/>
  <c r="G5661" i="1"/>
  <c r="H5661" i="1" s="1"/>
  <c r="G5662" i="1"/>
  <c r="H5662" i="1" s="1"/>
  <c r="G5663" i="1"/>
  <c r="H5663" i="1" s="1"/>
  <c r="G5664" i="1"/>
  <c r="H5664" i="1" s="1"/>
  <c r="G5665" i="1"/>
  <c r="H5665" i="1" s="1"/>
  <c r="G5666" i="1"/>
  <c r="H5666" i="1" s="1"/>
  <c r="G5667" i="1"/>
  <c r="H5667" i="1" s="1"/>
  <c r="G5668" i="1"/>
  <c r="H5668" i="1" s="1"/>
  <c r="G5669" i="1"/>
  <c r="H5669" i="1" s="1"/>
  <c r="G5670" i="1"/>
  <c r="H5670" i="1" s="1"/>
  <c r="G5671" i="1"/>
  <c r="H5671" i="1" s="1"/>
  <c r="G5672" i="1"/>
  <c r="H5672" i="1" s="1"/>
  <c r="G5673" i="1"/>
  <c r="H5673" i="1" s="1"/>
  <c r="G5674" i="1"/>
  <c r="H5674" i="1" s="1"/>
  <c r="G5675" i="1"/>
  <c r="H5675" i="1" s="1"/>
  <c r="G5676" i="1"/>
  <c r="H5676" i="1" s="1"/>
  <c r="G5677" i="1"/>
  <c r="H5677" i="1" s="1"/>
  <c r="G5678" i="1"/>
  <c r="H5678" i="1" s="1"/>
  <c r="G5679" i="1"/>
  <c r="H5679" i="1" s="1"/>
  <c r="G5680" i="1"/>
  <c r="H5680" i="1" s="1"/>
  <c r="G5681" i="1"/>
  <c r="H5681" i="1" s="1"/>
  <c r="G5682" i="1"/>
  <c r="H5682" i="1" s="1"/>
  <c r="G5683" i="1"/>
  <c r="H5683" i="1" s="1"/>
  <c r="G5684" i="1"/>
  <c r="H5684" i="1" s="1"/>
  <c r="G5685" i="1"/>
  <c r="H5685" i="1" s="1"/>
  <c r="G5686" i="1"/>
  <c r="H5686" i="1" s="1"/>
  <c r="G5687" i="1"/>
  <c r="H5687" i="1" s="1"/>
  <c r="G5688" i="1"/>
  <c r="H5688" i="1" s="1"/>
  <c r="G5689" i="1"/>
  <c r="H5689" i="1" s="1"/>
  <c r="G5690" i="1"/>
  <c r="H5690" i="1" s="1"/>
  <c r="G5691" i="1"/>
  <c r="H5691" i="1" s="1"/>
  <c r="G5692" i="1"/>
  <c r="H5692" i="1" s="1"/>
  <c r="G5693" i="1"/>
  <c r="H5693" i="1" s="1"/>
  <c r="G5694" i="1"/>
  <c r="H5694" i="1" s="1"/>
  <c r="G5695" i="1"/>
  <c r="H5695" i="1" s="1"/>
  <c r="G5696" i="1"/>
  <c r="H5696" i="1" s="1"/>
  <c r="G5697" i="1"/>
  <c r="H5697" i="1" s="1"/>
  <c r="G5698" i="1"/>
  <c r="H5698" i="1" s="1"/>
  <c r="G5699" i="1"/>
  <c r="H5699" i="1" s="1"/>
  <c r="G5700" i="1"/>
  <c r="H5700" i="1" s="1"/>
  <c r="G5701" i="1"/>
  <c r="H5701" i="1" s="1"/>
  <c r="G5702" i="1"/>
  <c r="H5702" i="1" s="1"/>
  <c r="G5703" i="1"/>
  <c r="H5703" i="1" s="1"/>
  <c r="G5704" i="1"/>
  <c r="H5704" i="1" s="1"/>
  <c r="G5705" i="1"/>
  <c r="H5705" i="1" s="1"/>
  <c r="G5706" i="1"/>
  <c r="H5706" i="1" s="1"/>
  <c r="G5707" i="1"/>
  <c r="H5707" i="1" s="1"/>
  <c r="G5708" i="1"/>
  <c r="H5708" i="1" s="1"/>
  <c r="G5709" i="1"/>
  <c r="H5709" i="1" s="1"/>
  <c r="G5710" i="1"/>
  <c r="H5710" i="1" s="1"/>
  <c r="G5711" i="1"/>
  <c r="H5711" i="1" s="1"/>
  <c r="G5712" i="1"/>
  <c r="H5712" i="1" s="1"/>
  <c r="G5713" i="1"/>
  <c r="H5713" i="1" s="1"/>
  <c r="G5714" i="1"/>
  <c r="H5714" i="1" s="1"/>
  <c r="G5715" i="1"/>
  <c r="H5715" i="1" s="1"/>
  <c r="G5716" i="1"/>
  <c r="H5716" i="1" s="1"/>
  <c r="G5717" i="1"/>
  <c r="H5717" i="1" s="1"/>
  <c r="G5718" i="1"/>
  <c r="H5718" i="1" s="1"/>
  <c r="G5719" i="1"/>
  <c r="H5719" i="1" s="1"/>
  <c r="G5720" i="1"/>
  <c r="H5720" i="1" s="1"/>
  <c r="G5721" i="1"/>
  <c r="H5721" i="1" s="1"/>
  <c r="G5722" i="1"/>
  <c r="H5722" i="1" s="1"/>
  <c r="G5723" i="1"/>
  <c r="H5723" i="1" s="1"/>
  <c r="G5724" i="1"/>
  <c r="H5724" i="1" s="1"/>
  <c r="G5725" i="1"/>
  <c r="H5725" i="1" s="1"/>
  <c r="G5726" i="1"/>
  <c r="H5726" i="1" s="1"/>
  <c r="G5727" i="1"/>
  <c r="H5727" i="1" s="1"/>
  <c r="G5728" i="1"/>
  <c r="H5728" i="1" s="1"/>
  <c r="G5729" i="1"/>
  <c r="H5729" i="1" s="1"/>
  <c r="G5730" i="1"/>
  <c r="H5730" i="1" s="1"/>
  <c r="G5731" i="1"/>
  <c r="H5731" i="1" s="1"/>
  <c r="G5732" i="1"/>
  <c r="H5732" i="1" s="1"/>
  <c r="G5733" i="1"/>
  <c r="H5733" i="1" s="1"/>
  <c r="G5734" i="1"/>
  <c r="H5734" i="1" s="1"/>
  <c r="G5735" i="1"/>
  <c r="H5735" i="1" s="1"/>
  <c r="G5736" i="1"/>
  <c r="H5736" i="1" s="1"/>
  <c r="G5737" i="1"/>
  <c r="H5737" i="1" s="1"/>
  <c r="G5738" i="1"/>
  <c r="H5738" i="1" s="1"/>
  <c r="G5739" i="1"/>
  <c r="H5739" i="1" s="1"/>
  <c r="G5740" i="1"/>
  <c r="H5740" i="1" s="1"/>
  <c r="G5741" i="1"/>
  <c r="H5741" i="1" s="1"/>
  <c r="G5742" i="1"/>
  <c r="H5742" i="1" s="1"/>
  <c r="G5743" i="1"/>
  <c r="H5743" i="1" s="1"/>
  <c r="G5744" i="1"/>
  <c r="H5744" i="1" s="1"/>
  <c r="G5745" i="1"/>
  <c r="H5745" i="1" s="1"/>
  <c r="G5746" i="1"/>
  <c r="H5746" i="1" s="1"/>
  <c r="G5747" i="1"/>
  <c r="H5747" i="1" s="1"/>
  <c r="G5748" i="1"/>
  <c r="H5748" i="1" s="1"/>
  <c r="G5749" i="1"/>
  <c r="H5749" i="1" s="1"/>
  <c r="G5750" i="1"/>
  <c r="H5750" i="1" s="1"/>
  <c r="G5751" i="1"/>
  <c r="H5751" i="1" s="1"/>
  <c r="G5752" i="1"/>
  <c r="H5752" i="1" s="1"/>
  <c r="G5753" i="1"/>
  <c r="H5753" i="1" s="1"/>
  <c r="G5754" i="1"/>
  <c r="H5754" i="1" s="1"/>
  <c r="G5755" i="1"/>
  <c r="H5755" i="1" s="1"/>
  <c r="G5756" i="1"/>
  <c r="H5756" i="1" s="1"/>
  <c r="G5757" i="1"/>
  <c r="H5757" i="1" s="1"/>
  <c r="G5758" i="1"/>
  <c r="H5758" i="1" s="1"/>
  <c r="G5759" i="1"/>
  <c r="H5759" i="1" s="1"/>
  <c r="G5760" i="1"/>
  <c r="H5760" i="1" s="1"/>
  <c r="G5761" i="1"/>
  <c r="H5761" i="1" s="1"/>
  <c r="G5762" i="1"/>
  <c r="H5762" i="1" s="1"/>
  <c r="G5763" i="1"/>
  <c r="H5763" i="1" s="1"/>
  <c r="G5764" i="1"/>
  <c r="H5764" i="1" s="1"/>
  <c r="G5765" i="1"/>
  <c r="H5765" i="1" s="1"/>
  <c r="G5766" i="1"/>
  <c r="H5766" i="1" s="1"/>
  <c r="G5767" i="1"/>
  <c r="H5767" i="1" s="1"/>
  <c r="G5768" i="1"/>
  <c r="H5768" i="1" s="1"/>
  <c r="G5769" i="1"/>
  <c r="H5769" i="1" s="1"/>
  <c r="G5770" i="1"/>
  <c r="H5770" i="1" s="1"/>
  <c r="G5771" i="1"/>
  <c r="H5771" i="1" s="1"/>
  <c r="G5772" i="1"/>
  <c r="H5772" i="1" s="1"/>
  <c r="G5773" i="1"/>
  <c r="H5773" i="1" s="1"/>
  <c r="G5774" i="1"/>
  <c r="H5774" i="1" s="1"/>
  <c r="G5775" i="1"/>
  <c r="H5775" i="1" s="1"/>
  <c r="G5776" i="1"/>
  <c r="H5776" i="1" s="1"/>
  <c r="G5777" i="1"/>
  <c r="H5777" i="1" s="1"/>
  <c r="G5778" i="1"/>
  <c r="H5778" i="1" s="1"/>
  <c r="G5779" i="1"/>
  <c r="H5779" i="1" s="1"/>
  <c r="G5780" i="1"/>
  <c r="H5780" i="1" s="1"/>
  <c r="G5781" i="1"/>
  <c r="H5781" i="1" s="1"/>
  <c r="G5782" i="1"/>
  <c r="H5782" i="1" s="1"/>
  <c r="G5783" i="1"/>
  <c r="H5783" i="1" s="1"/>
  <c r="G5784" i="1"/>
  <c r="H5784" i="1" s="1"/>
  <c r="G5785" i="1"/>
  <c r="H5785" i="1" s="1"/>
  <c r="G5786" i="1"/>
  <c r="H5786" i="1" s="1"/>
  <c r="G5787" i="1"/>
  <c r="H5787" i="1" s="1"/>
  <c r="G5788" i="1"/>
  <c r="H5788" i="1" s="1"/>
  <c r="G5789" i="1"/>
  <c r="H5789" i="1" s="1"/>
  <c r="G5790" i="1"/>
  <c r="H5790" i="1" s="1"/>
  <c r="G5791" i="1"/>
  <c r="H5791" i="1" s="1"/>
  <c r="G5792" i="1"/>
  <c r="H5792" i="1" s="1"/>
  <c r="G5793" i="1"/>
  <c r="H5793" i="1" s="1"/>
  <c r="G5794" i="1"/>
  <c r="H5794" i="1" s="1"/>
  <c r="G5795" i="1"/>
  <c r="H5795" i="1" s="1"/>
  <c r="G5796" i="1"/>
  <c r="H5796" i="1" s="1"/>
  <c r="G5797" i="1"/>
  <c r="H5797" i="1" s="1"/>
  <c r="G5798" i="1"/>
  <c r="H5798" i="1" s="1"/>
  <c r="G5799" i="1"/>
  <c r="H5799" i="1" s="1"/>
  <c r="G5800" i="1"/>
  <c r="H5800" i="1" s="1"/>
  <c r="G5801" i="1"/>
  <c r="H5801" i="1" s="1"/>
  <c r="G5802" i="1"/>
  <c r="H5802" i="1" s="1"/>
  <c r="G5803" i="1"/>
  <c r="H5803" i="1" s="1"/>
  <c r="G5804" i="1"/>
  <c r="H5804" i="1" s="1"/>
  <c r="G5805" i="1"/>
  <c r="H5805" i="1" s="1"/>
  <c r="G5806" i="1"/>
  <c r="H5806" i="1" s="1"/>
  <c r="G5807" i="1"/>
  <c r="H5807" i="1" s="1"/>
  <c r="G5808" i="1"/>
  <c r="H5808" i="1" s="1"/>
  <c r="G5809" i="1"/>
  <c r="H5809" i="1" s="1"/>
  <c r="G5810" i="1"/>
  <c r="H5810" i="1" s="1"/>
  <c r="G5811" i="1"/>
  <c r="H5811" i="1" s="1"/>
  <c r="G5812" i="1"/>
  <c r="H5812" i="1" s="1"/>
  <c r="G5813" i="1"/>
  <c r="H5813" i="1" s="1"/>
  <c r="G5814" i="1"/>
  <c r="H5814" i="1" s="1"/>
  <c r="G5815" i="1"/>
  <c r="H5815" i="1" s="1"/>
  <c r="G5816" i="1"/>
  <c r="H5816" i="1" s="1"/>
  <c r="G5817" i="1"/>
  <c r="H5817" i="1" s="1"/>
  <c r="G5818" i="1"/>
  <c r="H5818" i="1" s="1"/>
  <c r="G5819" i="1"/>
  <c r="H5819" i="1" s="1"/>
  <c r="G5820" i="1"/>
  <c r="H5820" i="1" s="1"/>
  <c r="G5821" i="1"/>
  <c r="H5821" i="1" s="1"/>
  <c r="G5822" i="1"/>
  <c r="H5822" i="1" s="1"/>
  <c r="G5823" i="1"/>
  <c r="H5823" i="1" s="1"/>
  <c r="G5824" i="1"/>
  <c r="H5824" i="1" s="1"/>
  <c r="G5825" i="1"/>
  <c r="H5825" i="1" s="1"/>
  <c r="G5826" i="1"/>
  <c r="H5826" i="1" s="1"/>
  <c r="G5827" i="1"/>
  <c r="H5827" i="1" s="1"/>
  <c r="G5828" i="1"/>
  <c r="H5828" i="1" s="1"/>
  <c r="G5829" i="1"/>
  <c r="H5829" i="1" s="1"/>
  <c r="G5830" i="1"/>
  <c r="H5830" i="1" s="1"/>
  <c r="G5831" i="1"/>
  <c r="H5831" i="1" s="1"/>
  <c r="G5832" i="1"/>
  <c r="H5832" i="1" s="1"/>
  <c r="G5833" i="1"/>
  <c r="H5833" i="1" s="1"/>
  <c r="G5834" i="1"/>
  <c r="H5834" i="1" s="1"/>
  <c r="G5835" i="1"/>
  <c r="H5835" i="1" s="1"/>
  <c r="G5836" i="1"/>
  <c r="H5836" i="1" s="1"/>
  <c r="G5837" i="1"/>
  <c r="H5837" i="1" s="1"/>
  <c r="G5838" i="1"/>
  <c r="H5838" i="1" s="1"/>
  <c r="G5839" i="1"/>
  <c r="H5839" i="1" s="1"/>
  <c r="G5840" i="1"/>
  <c r="H5840" i="1" s="1"/>
  <c r="G5841" i="1"/>
  <c r="H5841" i="1" s="1"/>
  <c r="G5842" i="1"/>
  <c r="H5842" i="1" s="1"/>
  <c r="G5843" i="1"/>
  <c r="H5843" i="1" s="1"/>
  <c r="G5844" i="1"/>
  <c r="H5844" i="1" s="1"/>
  <c r="G5845" i="1"/>
  <c r="H5845" i="1" s="1"/>
  <c r="G5846" i="1"/>
  <c r="H5846" i="1" s="1"/>
  <c r="G5847" i="1"/>
  <c r="H5847" i="1" s="1"/>
  <c r="G5848" i="1"/>
  <c r="H5848" i="1" s="1"/>
  <c r="G5849" i="1"/>
  <c r="H5849" i="1" s="1"/>
  <c r="G5850" i="1"/>
  <c r="H5850" i="1" s="1"/>
  <c r="G5851" i="1"/>
  <c r="H5851" i="1" s="1"/>
  <c r="G5852" i="1"/>
  <c r="H5852" i="1" s="1"/>
  <c r="G5853" i="1"/>
  <c r="H5853" i="1" s="1"/>
  <c r="G5854" i="1"/>
  <c r="H5854" i="1" s="1"/>
  <c r="G5855" i="1"/>
  <c r="H5855" i="1" s="1"/>
  <c r="G5856" i="1"/>
  <c r="H5856" i="1" s="1"/>
  <c r="G5857" i="1"/>
  <c r="H5857" i="1" s="1"/>
  <c r="G5858" i="1"/>
  <c r="H5858" i="1" s="1"/>
  <c r="G5859" i="1"/>
  <c r="H5859" i="1" s="1"/>
  <c r="G5860" i="1"/>
  <c r="H5860" i="1" s="1"/>
  <c r="G5861" i="1"/>
  <c r="H5861" i="1" s="1"/>
  <c r="G5862" i="1"/>
  <c r="H5862" i="1" s="1"/>
  <c r="G5863" i="1"/>
  <c r="H5863" i="1" s="1"/>
  <c r="G5864" i="1"/>
  <c r="H5864" i="1" s="1"/>
  <c r="G5865" i="1"/>
  <c r="H5865" i="1" s="1"/>
  <c r="G5866" i="1"/>
  <c r="H5866" i="1" s="1"/>
  <c r="G5867" i="1"/>
  <c r="H5867" i="1" s="1"/>
  <c r="G5868" i="1"/>
  <c r="H5868" i="1" s="1"/>
  <c r="G5869" i="1"/>
  <c r="H5869" i="1" s="1"/>
  <c r="G5870" i="1"/>
  <c r="H5870" i="1" s="1"/>
  <c r="G5871" i="1"/>
  <c r="H5871" i="1" s="1"/>
  <c r="G5872" i="1"/>
  <c r="H5872" i="1" s="1"/>
  <c r="G5873" i="1"/>
  <c r="H5873" i="1" s="1"/>
  <c r="G5874" i="1"/>
  <c r="H5874" i="1" s="1"/>
  <c r="G5875" i="1"/>
  <c r="H5875" i="1" s="1"/>
  <c r="G5876" i="1"/>
  <c r="H5876" i="1" s="1"/>
  <c r="G5877" i="1"/>
  <c r="H5877" i="1" s="1"/>
  <c r="G5878" i="1"/>
  <c r="H5878" i="1" s="1"/>
  <c r="G5879" i="1"/>
  <c r="H5879" i="1" s="1"/>
  <c r="G5880" i="1"/>
  <c r="H5880" i="1" s="1"/>
  <c r="G5881" i="1"/>
  <c r="H5881" i="1" s="1"/>
  <c r="G5882" i="1"/>
  <c r="H5882" i="1" s="1"/>
  <c r="G5883" i="1"/>
  <c r="H5883" i="1" s="1"/>
  <c r="G5884" i="1"/>
  <c r="H5884" i="1" s="1"/>
  <c r="G5885" i="1"/>
  <c r="H5885" i="1" s="1"/>
  <c r="G5886" i="1"/>
  <c r="H5886" i="1" s="1"/>
  <c r="G5887" i="1"/>
  <c r="H5887" i="1" s="1"/>
  <c r="G5888" i="1"/>
  <c r="H5888" i="1" s="1"/>
  <c r="G5889" i="1"/>
  <c r="H5889" i="1" s="1"/>
  <c r="G5890" i="1"/>
  <c r="H5890" i="1" s="1"/>
  <c r="G5891" i="1"/>
  <c r="H5891" i="1" s="1"/>
  <c r="G5892" i="1"/>
  <c r="H5892" i="1" s="1"/>
  <c r="G5893" i="1"/>
  <c r="H5893" i="1" s="1"/>
  <c r="G5894" i="1"/>
  <c r="H5894" i="1" s="1"/>
  <c r="G5895" i="1"/>
  <c r="H5895" i="1" s="1"/>
  <c r="G5896" i="1"/>
  <c r="H5896" i="1" s="1"/>
  <c r="G5897" i="1"/>
  <c r="H5897" i="1" s="1"/>
  <c r="G5898" i="1"/>
  <c r="H5898" i="1" s="1"/>
  <c r="G5899" i="1"/>
  <c r="H5899" i="1" s="1"/>
  <c r="G5900" i="1"/>
  <c r="H5900" i="1" s="1"/>
  <c r="G5901" i="1"/>
  <c r="H5901" i="1" s="1"/>
  <c r="G5902" i="1"/>
  <c r="H5902" i="1" s="1"/>
  <c r="G5903" i="1"/>
  <c r="H5903" i="1" s="1"/>
  <c r="G5904" i="1"/>
  <c r="H5904" i="1" s="1"/>
  <c r="G5905" i="1"/>
  <c r="H5905" i="1" s="1"/>
  <c r="G5906" i="1"/>
  <c r="H5906" i="1" s="1"/>
  <c r="G5907" i="1"/>
  <c r="H5907" i="1" s="1"/>
  <c r="G5908" i="1"/>
  <c r="H5908" i="1" s="1"/>
  <c r="G5909" i="1"/>
  <c r="H5909" i="1" s="1"/>
  <c r="G5910" i="1"/>
  <c r="H5910" i="1" s="1"/>
  <c r="G5911" i="1"/>
  <c r="H5911" i="1" s="1"/>
  <c r="G5912" i="1"/>
  <c r="H5912" i="1" s="1"/>
  <c r="G5913" i="1"/>
  <c r="H5913" i="1" s="1"/>
  <c r="G5914" i="1"/>
  <c r="H5914" i="1" s="1"/>
  <c r="G5915" i="1"/>
  <c r="H5915" i="1" s="1"/>
  <c r="G5916" i="1"/>
  <c r="H5916" i="1" s="1"/>
  <c r="G5917" i="1"/>
  <c r="H5917" i="1" s="1"/>
  <c r="G5918" i="1"/>
  <c r="H5918" i="1" s="1"/>
  <c r="G5919" i="1"/>
  <c r="H5919" i="1" s="1"/>
  <c r="G5920" i="1"/>
  <c r="H5920" i="1" s="1"/>
  <c r="G5921" i="1"/>
  <c r="H5921" i="1" s="1"/>
  <c r="G5922" i="1"/>
  <c r="H5922" i="1" s="1"/>
  <c r="G5923" i="1"/>
  <c r="H5923" i="1" s="1"/>
  <c r="G5924" i="1"/>
  <c r="H5924" i="1" s="1"/>
  <c r="G5925" i="1"/>
  <c r="H5925" i="1" s="1"/>
  <c r="G5926" i="1"/>
  <c r="H5926" i="1" s="1"/>
  <c r="G5927" i="1"/>
  <c r="H5927" i="1" s="1"/>
  <c r="G5928" i="1"/>
  <c r="H5928" i="1" s="1"/>
  <c r="G5929" i="1"/>
  <c r="H5929" i="1" s="1"/>
  <c r="G5930" i="1"/>
  <c r="H5930" i="1" s="1"/>
  <c r="G5931" i="1"/>
  <c r="H5931" i="1" s="1"/>
  <c r="G5932" i="1"/>
  <c r="H5932" i="1" s="1"/>
  <c r="G5933" i="1"/>
  <c r="H5933" i="1" s="1"/>
  <c r="G5934" i="1"/>
  <c r="H5934" i="1" s="1"/>
  <c r="G5935" i="1"/>
  <c r="H5935" i="1" s="1"/>
  <c r="G5936" i="1"/>
  <c r="H5936" i="1" s="1"/>
  <c r="G5937" i="1"/>
  <c r="H5937" i="1" s="1"/>
  <c r="G5938" i="1"/>
  <c r="H5938" i="1" s="1"/>
  <c r="G5939" i="1"/>
  <c r="H5939" i="1" s="1"/>
  <c r="G5940" i="1"/>
  <c r="H5940" i="1" s="1"/>
  <c r="G5941" i="1"/>
  <c r="H5941" i="1" s="1"/>
  <c r="G5942" i="1"/>
  <c r="H5942" i="1" s="1"/>
  <c r="G5943" i="1"/>
  <c r="H5943" i="1" s="1"/>
  <c r="G5944" i="1"/>
  <c r="H5944" i="1" s="1"/>
  <c r="G5945" i="1"/>
  <c r="H5945" i="1" s="1"/>
  <c r="G5946" i="1"/>
  <c r="H5946" i="1" s="1"/>
  <c r="G5947" i="1"/>
  <c r="H5947" i="1" s="1"/>
  <c r="G5948" i="1"/>
  <c r="H5948" i="1" s="1"/>
  <c r="G5949" i="1"/>
  <c r="H5949" i="1" s="1"/>
  <c r="G5950" i="1"/>
  <c r="H5950" i="1" s="1"/>
  <c r="G5951" i="1"/>
  <c r="H5951" i="1" s="1"/>
  <c r="G5952" i="1"/>
  <c r="H5952" i="1" s="1"/>
  <c r="G5953" i="1"/>
  <c r="H5953" i="1" s="1"/>
  <c r="G5954" i="1"/>
  <c r="H5954" i="1" s="1"/>
  <c r="G5955" i="1"/>
  <c r="H5955" i="1" s="1"/>
  <c r="G5956" i="1"/>
  <c r="H5956" i="1" s="1"/>
  <c r="G5957" i="1"/>
  <c r="H5957" i="1" s="1"/>
  <c r="G5958" i="1"/>
  <c r="H5958" i="1" s="1"/>
  <c r="G5959" i="1"/>
  <c r="H5959" i="1" s="1"/>
  <c r="G5960" i="1"/>
  <c r="H5960" i="1" s="1"/>
  <c r="G5961" i="1"/>
  <c r="H5961" i="1" s="1"/>
  <c r="G5962" i="1"/>
  <c r="H5962" i="1" s="1"/>
  <c r="G5963" i="1"/>
  <c r="H5963" i="1" s="1"/>
  <c r="G5964" i="1"/>
  <c r="H5964" i="1" s="1"/>
  <c r="G5965" i="1"/>
  <c r="H5965" i="1" s="1"/>
  <c r="G5966" i="1"/>
  <c r="H5966" i="1" s="1"/>
  <c r="G5967" i="1"/>
  <c r="H5967" i="1" s="1"/>
  <c r="G5968" i="1"/>
  <c r="H5968" i="1" s="1"/>
  <c r="G5969" i="1"/>
  <c r="H5969" i="1" s="1"/>
  <c r="G5970" i="1"/>
  <c r="H5970" i="1" s="1"/>
  <c r="G5971" i="1"/>
  <c r="H5971" i="1" s="1"/>
  <c r="G5972" i="1"/>
  <c r="H5972" i="1" s="1"/>
  <c r="G5973" i="1"/>
  <c r="H5973" i="1" s="1"/>
  <c r="G5974" i="1"/>
  <c r="H5974" i="1" s="1"/>
  <c r="G5975" i="1"/>
  <c r="H5975" i="1" s="1"/>
  <c r="G5976" i="1"/>
  <c r="H5976" i="1" s="1"/>
  <c r="G5977" i="1"/>
  <c r="H5977" i="1" s="1"/>
  <c r="G5978" i="1"/>
  <c r="H5978" i="1" s="1"/>
  <c r="G5979" i="1"/>
  <c r="H5979" i="1" s="1"/>
  <c r="G5980" i="1"/>
  <c r="H5980" i="1" s="1"/>
  <c r="G5981" i="1"/>
  <c r="H5981" i="1" s="1"/>
  <c r="G5982" i="1"/>
  <c r="H5982" i="1" s="1"/>
  <c r="G5983" i="1"/>
  <c r="H5983" i="1" s="1"/>
  <c r="G5984" i="1"/>
  <c r="H5984" i="1" s="1"/>
  <c r="G5985" i="1"/>
  <c r="H5985" i="1" s="1"/>
  <c r="G5986" i="1"/>
  <c r="H5986" i="1" s="1"/>
  <c r="G5987" i="1"/>
  <c r="H5987" i="1" s="1"/>
  <c r="G5988" i="1"/>
  <c r="H5988" i="1" s="1"/>
  <c r="G5989" i="1"/>
  <c r="H5989" i="1" s="1"/>
  <c r="G5990" i="1"/>
  <c r="H5990" i="1" s="1"/>
  <c r="G5991" i="1"/>
  <c r="H5991" i="1" s="1"/>
  <c r="G5992" i="1"/>
  <c r="H5992" i="1" s="1"/>
  <c r="G5993" i="1"/>
  <c r="H5993" i="1" s="1"/>
  <c r="G5994" i="1"/>
  <c r="H5994" i="1" s="1"/>
  <c r="G5995" i="1"/>
  <c r="H5995" i="1" s="1"/>
  <c r="G5996" i="1"/>
  <c r="H5996" i="1" s="1"/>
  <c r="G5997" i="1"/>
  <c r="H5997" i="1" s="1"/>
  <c r="G5998" i="1"/>
  <c r="H5998" i="1" s="1"/>
  <c r="G5999" i="1"/>
  <c r="H5999" i="1" s="1"/>
  <c r="G6000" i="1"/>
  <c r="H6000" i="1" s="1"/>
  <c r="G6001" i="1"/>
  <c r="H6001" i="1" s="1"/>
  <c r="G6002" i="1"/>
  <c r="H6002" i="1" s="1"/>
  <c r="G6003" i="1"/>
  <c r="H6003" i="1" s="1"/>
  <c r="G6004" i="1"/>
  <c r="H6004" i="1" s="1"/>
  <c r="G6005" i="1"/>
  <c r="H6005" i="1" s="1"/>
  <c r="G6006" i="1"/>
  <c r="H6006" i="1" s="1"/>
  <c r="G6007" i="1"/>
  <c r="H6007" i="1" s="1"/>
  <c r="G6008" i="1"/>
  <c r="H6008" i="1" s="1"/>
  <c r="G6009" i="1"/>
  <c r="H6009" i="1" s="1"/>
  <c r="G6010" i="1"/>
  <c r="H6010" i="1" s="1"/>
  <c r="G6011" i="1"/>
  <c r="H6011" i="1" s="1"/>
  <c r="G6012" i="1"/>
  <c r="H6012" i="1" s="1"/>
  <c r="G6013" i="1"/>
  <c r="H6013" i="1" s="1"/>
  <c r="G6014" i="1"/>
  <c r="H6014" i="1" s="1"/>
  <c r="G6015" i="1"/>
  <c r="H6015" i="1" s="1"/>
  <c r="G6016" i="1"/>
  <c r="H6016" i="1" s="1"/>
  <c r="G6017" i="1"/>
  <c r="H6017" i="1" s="1"/>
  <c r="G6018" i="1"/>
  <c r="H6018" i="1" s="1"/>
  <c r="G6019" i="1"/>
  <c r="H6019" i="1" s="1"/>
  <c r="G6020" i="1"/>
  <c r="H6020" i="1" s="1"/>
  <c r="G6021" i="1"/>
  <c r="H6021" i="1" s="1"/>
  <c r="G6022" i="1"/>
  <c r="H6022" i="1" s="1"/>
  <c r="G6023" i="1"/>
  <c r="H6023" i="1" s="1"/>
  <c r="G6024" i="1"/>
  <c r="H6024" i="1" s="1"/>
  <c r="G6025" i="1"/>
  <c r="H6025" i="1" s="1"/>
  <c r="G6026" i="1"/>
  <c r="H6026" i="1" s="1"/>
  <c r="G6027" i="1"/>
  <c r="H6027" i="1" s="1"/>
  <c r="G6028" i="1"/>
  <c r="H6028" i="1" s="1"/>
  <c r="G6029" i="1"/>
  <c r="H6029" i="1" s="1"/>
  <c r="G6030" i="1"/>
  <c r="H6030" i="1" s="1"/>
  <c r="G6031" i="1"/>
  <c r="H6031" i="1" s="1"/>
  <c r="G6032" i="1"/>
  <c r="H6032" i="1" s="1"/>
  <c r="G6033" i="1"/>
  <c r="H6033" i="1" s="1"/>
  <c r="G6034" i="1"/>
  <c r="H6034" i="1" s="1"/>
  <c r="G6035" i="1"/>
  <c r="H6035" i="1" s="1"/>
  <c r="G6036" i="1"/>
  <c r="H6036" i="1" s="1"/>
  <c r="G6037" i="1"/>
  <c r="H6037" i="1" s="1"/>
  <c r="G6038" i="1"/>
  <c r="H6038" i="1" s="1"/>
  <c r="G6039" i="1"/>
  <c r="H6039" i="1" s="1"/>
  <c r="G6040" i="1"/>
  <c r="H6040" i="1" s="1"/>
  <c r="G6041" i="1"/>
  <c r="H6041" i="1" s="1"/>
  <c r="G6042" i="1"/>
  <c r="H6042" i="1" s="1"/>
  <c r="G6043" i="1"/>
  <c r="H6043" i="1" s="1"/>
  <c r="G6044" i="1"/>
  <c r="H6044" i="1" s="1"/>
  <c r="G6045" i="1"/>
  <c r="H6045" i="1" s="1"/>
  <c r="G6046" i="1"/>
  <c r="H6046" i="1" s="1"/>
  <c r="G6047" i="1"/>
  <c r="H6047" i="1" s="1"/>
  <c r="G6048" i="1"/>
  <c r="H6048" i="1" s="1"/>
  <c r="G6049" i="1"/>
  <c r="H6049" i="1" s="1"/>
  <c r="G6050" i="1"/>
  <c r="H6050" i="1" s="1"/>
  <c r="G6051" i="1"/>
  <c r="H6051" i="1" s="1"/>
  <c r="G6052" i="1"/>
  <c r="H6052" i="1" s="1"/>
  <c r="G6053" i="1"/>
  <c r="H6053" i="1" s="1"/>
  <c r="G6054" i="1"/>
  <c r="H6054" i="1" s="1"/>
  <c r="G6055" i="1"/>
  <c r="H6055" i="1" s="1"/>
  <c r="G6056" i="1"/>
  <c r="H6056" i="1" s="1"/>
  <c r="G6057" i="1"/>
  <c r="H6057" i="1" s="1"/>
  <c r="G6058" i="1"/>
  <c r="H6058" i="1" s="1"/>
  <c r="G6059" i="1"/>
  <c r="H6059" i="1" s="1"/>
  <c r="G6060" i="1"/>
  <c r="H6060" i="1" s="1"/>
  <c r="G6061" i="1"/>
  <c r="H6061" i="1" s="1"/>
  <c r="G6062" i="1"/>
  <c r="H6062" i="1" s="1"/>
  <c r="G6063" i="1"/>
  <c r="H6063" i="1" s="1"/>
  <c r="G6064" i="1"/>
  <c r="H6064" i="1" s="1"/>
  <c r="G6065" i="1"/>
  <c r="H6065" i="1" s="1"/>
  <c r="G6066" i="1"/>
  <c r="H6066" i="1" s="1"/>
  <c r="G6067" i="1"/>
  <c r="H6067" i="1" s="1"/>
  <c r="G6068" i="1"/>
  <c r="H6068" i="1" s="1"/>
  <c r="G6069" i="1"/>
  <c r="H6069" i="1" s="1"/>
  <c r="G6070" i="1"/>
  <c r="H6070" i="1" s="1"/>
  <c r="G6071" i="1"/>
  <c r="H6071" i="1" s="1"/>
  <c r="G6072" i="1"/>
  <c r="H6072" i="1" s="1"/>
  <c r="G6073" i="1"/>
  <c r="H6073" i="1" s="1"/>
  <c r="G6074" i="1"/>
  <c r="H6074" i="1" s="1"/>
  <c r="G6075" i="1"/>
  <c r="H6075" i="1" s="1"/>
  <c r="G6076" i="1"/>
  <c r="H6076" i="1" s="1"/>
  <c r="G6077" i="1"/>
  <c r="H6077" i="1" s="1"/>
  <c r="G6078" i="1"/>
  <c r="H6078" i="1" s="1"/>
  <c r="G6079" i="1"/>
  <c r="H6079" i="1" s="1"/>
  <c r="G6080" i="1"/>
  <c r="H6080" i="1" s="1"/>
  <c r="G6081" i="1"/>
  <c r="H6081" i="1" s="1"/>
  <c r="G6082" i="1"/>
  <c r="H6082" i="1" s="1"/>
  <c r="G6083" i="1"/>
  <c r="H6083" i="1" s="1"/>
  <c r="G6084" i="1"/>
  <c r="H6084" i="1" s="1"/>
  <c r="G6085" i="1"/>
  <c r="H6085" i="1" s="1"/>
  <c r="G6086" i="1"/>
  <c r="H6086" i="1" s="1"/>
  <c r="G6087" i="1"/>
  <c r="H6087" i="1" s="1"/>
  <c r="G6088" i="1"/>
  <c r="H6088" i="1" s="1"/>
  <c r="G6089" i="1"/>
  <c r="H6089" i="1" s="1"/>
  <c r="G6090" i="1"/>
  <c r="H6090" i="1" s="1"/>
  <c r="G6091" i="1"/>
  <c r="H6091" i="1" s="1"/>
  <c r="G6092" i="1"/>
  <c r="H6092" i="1" s="1"/>
  <c r="G6093" i="1"/>
  <c r="H6093" i="1" s="1"/>
  <c r="G6094" i="1"/>
  <c r="H6094" i="1" s="1"/>
  <c r="G6095" i="1"/>
  <c r="H6095" i="1" s="1"/>
  <c r="G6096" i="1"/>
  <c r="H6096" i="1" s="1"/>
  <c r="G6097" i="1"/>
  <c r="H6097" i="1" s="1"/>
  <c r="G6098" i="1"/>
  <c r="H6098" i="1" s="1"/>
  <c r="G6099" i="1"/>
  <c r="H6099" i="1" s="1"/>
  <c r="G6100" i="1"/>
  <c r="H6100" i="1" s="1"/>
  <c r="G6101" i="1"/>
  <c r="H6101" i="1" s="1"/>
  <c r="G6102" i="1"/>
  <c r="H6102" i="1" s="1"/>
  <c r="G6103" i="1"/>
  <c r="H6103" i="1" s="1"/>
  <c r="G6104" i="1"/>
  <c r="H6104" i="1" s="1"/>
  <c r="G6105" i="1"/>
  <c r="H6105" i="1" s="1"/>
  <c r="G6106" i="1"/>
  <c r="H6106" i="1" s="1"/>
  <c r="G6107" i="1"/>
  <c r="H6107" i="1" s="1"/>
  <c r="G6108" i="1"/>
  <c r="H6108" i="1" s="1"/>
  <c r="G6109" i="1"/>
  <c r="H6109" i="1" s="1"/>
  <c r="G6110" i="1"/>
  <c r="H6110" i="1" s="1"/>
  <c r="G6111" i="1"/>
  <c r="H6111" i="1" s="1"/>
  <c r="G6112" i="1"/>
  <c r="H6112" i="1" s="1"/>
  <c r="G6113" i="1"/>
  <c r="H6113" i="1" s="1"/>
  <c r="G6114" i="1"/>
  <c r="H6114" i="1" s="1"/>
  <c r="G6115" i="1"/>
  <c r="H6115" i="1" s="1"/>
  <c r="G6116" i="1"/>
  <c r="H6116" i="1" s="1"/>
  <c r="G6117" i="1"/>
  <c r="H6117" i="1" s="1"/>
  <c r="G6118" i="1"/>
  <c r="H6118" i="1" s="1"/>
  <c r="G6119" i="1"/>
  <c r="H6119" i="1" s="1"/>
  <c r="G6120" i="1"/>
  <c r="H6120" i="1" s="1"/>
  <c r="G6121" i="1"/>
  <c r="H6121" i="1" s="1"/>
  <c r="G6122" i="1"/>
  <c r="H6122" i="1" s="1"/>
  <c r="G6123" i="1"/>
  <c r="H6123" i="1" s="1"/>
  <c r="G6124" i="1"/>
  <c r="H6124" i="1" s="1"/>
  <c r="G6125" i="1"/>
  <c r="H6125" i="1" s="1"/>
  <c r="G6126" i="1"/>
  <c r="H6126" i="1" s="1"/>
  <c r="G6127" i="1"/>
  <c r="H6127" i="1" s="1"/>
  <c r="G6128" i="1"/>
  <c r="H6128" i="1" s="1"/>
  <c r="G6129" i="1"/>
  <c r="H6129" i="1" s="1"/>
  <c r="G6130" i="1"/>
  <c r="H6130" i="1" s="1"/>
  <c r="G6131" i="1"/>
  <c r="H6131" i="1" s="1"/>
  <c r="G6132" i="1"/>
  <c r="H6132" i="1" s="1"/>
  <c r="G6133" i="1"/>
  <c r="H6133" i="1" s="1"/>
  <c r="G6134" i="1"/>
  <c r="H6134" i="1" s="1"/>
  <c r="G6135" i="1"/>
  <c r="H6135" i="1" s="1"/>
  <c r="G6136" i="1"/>
  <c r="H6136" i="1" s="1"/>
  <c r="G6137" i="1"/>
  <c r="H6137" i="1" s="1"/>
  <c r="G6138" i="1"/>
  <c r="H6138" i="1" s="1"/>
  <c r="G6139" i="1"/>
  <c r="H6139" i="1" s="1"/>
  <c r="G6140" i="1"/>
  <c r="H6140" i="1" s="1"/>
  <c r="G6141" i="1"/>
  <c r="H6141" i="1" s="1"/>
  <c r="G6142" i="1"/>
  <c r="H6142" i="1" s="1"/>
  <c r="G6143" i="1"/>
  <c r="H6143" i="1" s="1"/>
  <c r="G6144" i="1"/>
  <c r="H6144" i="1" s="1"/>
  <c r="G6145" i="1"/>
  <c r="H6145" i="1" s="1"/>
  <c r="G6146" i="1"/>
  <c r="H6146" i="1" s="1"/>
  <c r="G6147" i="1"/>
  <c r="H6147" i="1" s="1"/>
  <c r="G6148" i="1"/>
  <c r="H6148" i="1" s="1"/>
  <c r="G6149" i="1"/>
  <c r="H6149" i="1" s="1"/>
  <c r="G6150" i="1"/>
  <c r="H6150" i="1" s="1"/>
  <c r="G6151" i="1"/>
  <c r="H6151" i="1" s="1"/>
  <c r="G6152" i="1"/>
  <c r="H6152" i="1" s="1"/>
  <c r="G6153" i="1"/>
  <c r="H6153" i="1" s="1"/>
  <c r="G6154" i="1"/>
  <c r="H6154" i="1" s="1"/>
  <c r="G6155" i="1"/>
  <c r="H6155" i="1" s="1"/>
  <c r="G6156" i="1"/>
  <c r="H6156" i="1" s="1"/>
  <c r="G6157" i="1"/>
  <c r="H6157" i="1" s="1"/>
  <c r="G6158" i="1"/>
  <c r="H6158" i="1" s="1"/>
  <c r="G6159" i="1"/>
  <c r="H6159" i="1" s="1"/>
  <c r="G6160" i="1"/>
  <c r="H6160" i="1" s="1"/>
  <c r="G6161" i="1"/>
  <c r="H6161" i="1" s="1"/>
  <c r="G6162" i="1"/>
  <c r="H6162" i="1" s="1"/>
  <c r="G6163" i="1"/>
  <c r="H6163" i="1" s="1"/>
  <c r="G6164" i="1"/>
  <c r="H6164" i="1" s="1"/>
  <c r="G6165" i="1"/>
  <c r="H6165" i="1" s="1"/>
  <c r="G6166" i="1"/>
  <c r="H6166" i="1" s="1"/>
  <c r="G6167" i="1"/>
  <c r="H6167" i="1" s="1"/>
  <c r="G6168" i="1"/>
  <c r="H6168" i="1" s="1"/>
  <c r="G6169" i="1"/>
  <c r="H6169" i="1" s="1"/>
  <c r="G6170" i="1"/>
  <c r="H6170" i="1" s="1"/>
  <c r="G6171" i="1"/>
  <c r="H6171" i="1" s="1"/>
  <c r="G6172" i="1"/>
  <c r="H6172" i="1" s="1"/>
  <c r="G6173" i="1"/>
  <c r="H6173" i="1" s="1"/>
  <c r="G6174" i="1"/>
  <c r="H6174" i="1" s="1"/>
  <c r="G6175" i="1"/>
  <c r="H6175" i="1" s="1"/>
  <c r="G6176" i="1"/>
  <c r="H6176" i="1" s="1"/>
  <c r="G6177" i="1"/>
  <c r="H6177" i="1" s="1"/>
  <c r="G6178" i="1"/>
  <c r="H6178" i="1" s="1"/>
  <c r="G6179" i="1"/>
  <c r="H6179" i="1" s="1"/>
  <c r="G6180" i="1"/>
  <c r="H6180" i="1" s="1"/>
  <c r="G6181" i="1"/>
  <c r="H6181" i="1" s="1"/>
  <c r="G6182" i="1"/>
  <c r="H6182" i="1" s="1"/>
  <c r="G6183" i="1"/>
  <c r="H6183" i="1" s="1"/>
  <c r="G6184" i="1"/>
  <c r="H6184" i="1" s="1"/>
  <c r="G6185" i="1"/>
  <c r="H6185" i="1" s="1"/>
  <c r="G6186" i="1"/>
  <c r="H6186" i="1" s="1"/>
  <c r="G6187" i="1"/>
  <c r="H6187" i="1" s="1"/>
  <c r="G6188" i="1"/>
  <c r="H6188" i="1" s="1"/>
  <c r="G6189" i="1"/>
  <c r="H6189" i="1" s="1"/>
  <c r="G6190" i="1"/>
  <c r="H6190" i="1" s="1"/>
  <c r="G6191" i="1"/>
  <c r="H6191" i="1" s="1"/>
  <c r="G6192" i="1"/>
  <c r="H6192" i="1" s="1"/>
  <c r="G6193" i="1"/>
  <c r="H6193" i="1" s="1"/>
  <c r="G6194" i="1"/>
  <c r="H6194" i="1" s="1"/>
  <c r="G6195" i="1"/>
  <c r="H6195" i="1" s="1"/>
  <c r="G6196" i="1"/>
  <c r="H6196" i="1" s="1"/>
  <c r="G6197" i="1"/>
  <c r="H6197" i="1" s="1"/>
  <c r="G6198" i="1"/>
  <c r="H6198" i="1" s="1"/>
  <c r="G6199" i="1"/>
  <c r="H6199" i="1" s="1"/>
  <c r="G6200" i="1"/>
  <c r="H6200" i="1" s="1"/>
  <c r="G6201" i="1"/>
  <c r="H6201" i="1" s="1"/>
  <c r="G6202" i="1"/>
  <c r="H6202" i="1" s="1"/>
  <c r="G6203" i="1"/>
  <c r="H6203" i="1" s="1"/>
  <c r="G6204" i="1"/>
  <c r="H6204" i="1" s="1"/>
  <c r="G6205" i="1"/>
  <c r="H6205" i="1" s="1"/>
  <c r="G6206" i="1"/>
  <c r="H6206" i="1" s="1"/>
  <c r="G6207" i="1"/>
  <c r="H6207" i="1" s="1"/>
  <c r="G6208" i="1"/>
  <c r="H6208" i="1" s="1"/>
  <c r="G6209" i="1"/>
  <c r="H6209" i="1" s="1"/>
  <c r="G6210" i="1"/>
  <c r="H6210" i="1" s="1"/>
  <c r="G6211" i="1"/>
  <c r="H6211" i="1" s="1"/>
  <c r="G6212" i="1"/>
  <c r="H6212" i="1" s="1"/>
  <c r="G6213" i="1"/>
  <c r="H6213" i="1" s="1"/>
  <c r="G6214" i="1"/>
  <c r="H6214" i="1" s="1"/>
  <c r="G6215" i="1"/>
  <c r="H6215" i="1" s="1"/>
  <c r="G6216" i="1"/>
  <c r="H6216" i="1" s="1"/>
  <c r="G6217" i="1"/>
  <c r="H6217" i="1" s="1"/>
  <c r="G6218" i="1"/>
  <c r="H6218" i="1" s="1"/>
  <c r="G6219" i="1"/>
  <c r="H6219" i="1" s="1"/>
  <c r="G6220" i="1"/>
  <c r="H6220" i="1" s="1"/>
  <c r="G6221" i="1"/>
  <c r="H6221" i="1" s="1"/>
  <c r="G6222" i="1"/>
  <c r="H6222" i="1" s="1"/>
  <c r="G6223" i="1"/>
  <c r="H6223" i="1" s="1"/>
  <c r="G6224" i="1"/>
  <c r="H6224" i="1" s="1"/>
  <c r="G6225" i="1"/>
  <c r="H6225" i="1" s="1"/>
  <c r="G6226" i="1"/>
  <c r="H6226" i="1" s="1"/>
  <c r="G6227" i="1"/>
  <c r="H6227" i="1" s="1"/>
  <c r="G6228" i="1"/>
  <c r="H6228" i="1" s="1"/>
  <c r="G6229" i="1"/>
  <c r="H6229" i="1" s="1"/>
  <c r="G6230" i="1"/>
  <c r="H6230" i="1" s="1"/>
  <c r="G6231" i="1"/>
  <c r="H6231" i="1" s="1"/>
  <c r="G6232" i="1"/>
  <c r="H6232" i="1" s="1"/>
  <c r="G6233" i="1"/>
  <c r="H6233" i="1" s="1"/>
  <c r="G6234" i="1"/>
  <c r="H6234" i="1" s="1"/>
  <c r="G6235" i="1"/>
  <c r="H6235" i="1" s="1"/>
  <c r="G6236" i="1"/>
  <c r="H6236" i="1" s="1"/>
  <c r="G6237" i="1"/>
  <c r="H6237" i="1" s="1"/>
  <c r="G6238" i="1"/>
  <c r="H6238" i="1" s="1"/>
  <c r="G6239" i="1"/>
  <c r="H6239" i="1" s="1"/>
  <c r="G6240" i="1"/>
  <c r="H6240" i="1" s="1"/>
  <c r="G6241" i="1"/>
  <c r="H6241" i="1" s="1"/>
  <c r="G6242" i="1"/>
  <c r="H6242" i="1" s="1"/>
  <c r="G6243" i="1"/>
  <c r="H6243" i="1" s="1"/>
  <c r="G6244" i="1"/>
  <c r="H6244" i="1" s="1"/>
  <c r="G6245" i="1"/>
  <c r="H6245" i="1" s="1"/>
  <c r="G6246" i="1"/>
  <c r="H6246" i="1" s="1"/>
  <c r="G6247" i="1"/>
  <c r="H6247" i="1" s="1"/>
  <c r="G6248" i="1"/>
  <c r="H6248" i="1" s="1"/>
  <c r="G6249" i="1"/>
  <c r="H6249" i="1" s="1"/>
  <c r="G6250" i="1"/>
  <c r="H6250" i="1" s="1"/>
  <c r="G6251" i="1"/>
  <c r="H6251" i="1" s="1"/>
  <c r="G6252" i="1"/>
  <c r="H6252" i="1" s="1"/>
  <c r="G6253" i="1"/>
  <c r="H6253" i="1" s="1"/>
  <c r="G6254" i="1"/>
  <c r="H6254" i="1" s="1"/>
  <c r="G6255" i="1"/>
  <c r="H6255" i="1" s="1"/>
  <c r="G6256" i="1"/>
  <c r="H6256" i="1" s="1"/>
  <c r="G6257" i="1"/>
  <c r="H6257" i="1" s="1"/>
  <c r="G6258" i="1"/>
  <c r="H6258" i="1" s="1"/>
  <c r="G6259" i="1"/>
  <c r="H6259" i="1" s="1"/>
  <c r="G6260" i="1"/>
  <c r="H6260" i="1" s="1"/>
  <c r="G6261" i="1"/>
  <c r="H6261" i="1" s="1"/>
  <c r="G6262" i="1"/>
  <c r="H6262" i="1" s="1"/>
  <c r="G6263" i="1"/>
  <c r="H6263" i="1" s="1"/>
  <c r="G6264" i="1"/>
  <c r="H6264" i="1" s="1"/>
  <c r="G6265" i="1"/>
  <c r="H6265" i="1" s="1"/>
  <c r="G6266" i="1"/>
  <c r="H6266" i="1" s="1"/>
  <c r="G6267" i="1"/>
  <c r="H6267" i="1" s="1"/>
  <c r="G6268" i="1"/>
  <c r="H6268" i="1" s="1"/>
  <c r="G6269" i="1"/>
  <c r="H6269" i="1" s="1"/>
  <c r="G6270" i="1"/>
  <c r="H6270" i="1" s="1"/>
  <c r="G6271" i="1"/>
  <c r="H6271" i="1" s="1"/>
  <c r="G6272" i="1"/>
  <c r="H6272" i="1" s="1"/>
  <c r="G6273" i="1"/>
  <c r="H6273" i="1" s="1"/>
  <c r="G6274" i="1"/>
  <c r="H6274" i="1" s="1"/>
  <c r="G6275" i="1"/>
  <c r="H6275" i="1" s="1"/>
  <c r="G6276" i="1"/>
  <c r="H6276" i="1" s="1"/>
  <c r="G6277" i="1"/>
  <c r="H6277" i="1" s="1"/>
  <c r="G6278" i="1"/>
  <c r="H6278" i="1" s="1"/>
  <c r="G6279" i="1"/>
  <c r="H6279" i="1" s="1"/>
  <c r="G6280" i="1"/>
  <c r="H6280" i="1" s="1"/>
  <c r="G6281" i="1"/>
  <c r="H6281" i="1" s="1"/>
  <c r="G6282" i="1"/>
  <c r="H6282" i="1" s="1"/>
  <c r="G6283" i="1"/>
  <c r="H6283" i="1" s="1"/>
  <c r="G6284" i="1"/>
  <c r="H6284" i="1" s="1"/>
  <c r="G6285" i="1"/>
  <c r="H6285" i="1" s="1"/>
  <c r="G6286" i="1"/>
  <c r="H6286" i="1" s="1"/>
  <c r="G6287" i="1"/>
  <c r="H6287" i="1" s="1"/>
  <c r="G6288" i="1"/>
  <c r="H6288" i="1" s="1"/>
  <c r="G6289" i="1"/>
  <c r="H6289" i="1" s="1"/>
  <c r="G6290" i="1"/>
  <c r="H6290" i="1" s="1"/>
  <c r="G6291" i="1"/>
  <c r="H6291" i="1" s="1"/>
  <c r="G6292" i="1"/>
  <c r="H6292" i="1" s="1"/>
  <c r="G6293" i="1"/>
  <c r="H6293" i="1" s="1"/>
  <c r="G6294" i="1"/>
  <c r="H6294" i="1" s="1"/>
  <c r="G6295" i="1"/>
  <c r="H6295" i="1" s="1"/>
  <c r="G6296" i="1"/>
  <c r="H6296" i="1" s="1"/>
  <c r="G6297" i="1"/>
  <c r="H6297" i="1" s="1"/>
  <c r="G6298" i="1"/>
  <c r="H6298" i="1" s="1"/>
  <c r="G6299" i="1"/>
  <c r="H6299" i="1" s="1"/>
  <c r="G6300" i="1"/>
  <c r="H6300" i="1" s="1"/>
  <c r="G6301" i="1"/>
  <c r="H6301" i="1" s="1"/>
  <c r="G6302" i="1"/>
  <c r="H6302" i="1" s="1"/>
  <c r="G6303" i="1"/>
  <c r="H6303" i="1" s="1"/>
  <c r="G6304" i="1"/>
  <c r="H6304" i="1" s="1"/>
  <c r="G6305" i="1"/>
  <c r="H6305" i="1" s="1"/>
  <c r="G6306" i="1"/>
  <c r="H6306" i="1" s="1"/>
  <c r="G6307" i="1"/>
  <c r="H6307" i="1" s="1"/>
  <c r="G6308" i="1"/>
  <c r="H6308" i="1" s="1"/>
  <c r="G6309" i="1"/>
  <c r="H6309" i="1" s="1"/>
  <c r="G6310" i="1"/>
  <c r="H6310" i="1" s="1"/>
  <c r="G6311" i="1"/>
  <c r="H6311" i="1" s="1"/>
  <c r="G6312" i="1"/>
  <c r="H6312" i="1" s="1"/>
  <c r="G6313" i="1"/>
  <c r="H6313" i="1" s="1"/>
  <c r="G6314" i="1"/>
  <c r="H6314" i="1" s="1"/>
  <c r="G6315" i="1"/>
  <c r="H6315" i="1" s="1"/>
  <c r="G6316" i="1"/>
  <c r="H6316" i="1" s="1"/>
  <c r="G6317" i="1"/>
  <c r="H6317" i="1" s="1"/>
  <c r="G6318" i="1"/>
  <c r="H6318" i="1" s="1"/>
  <c r="G6319" i="1"/>
  <c r="H6319" i="1" s="1"/>
  <c r="G6320" i="1"/>
  <c r="H6320" i="1" s="1"/>
  <c r="G6321" i="1"/>
  <c r="H6321" i="1" s="1"/>
  <c r="G6322" i="1"/>
  <c r="H6322" i="1" s="1"/>
  <c r="G6323" i="1"/>
  <c r="H6323" i="1" s="1"/>
  <c r="G6324" i="1"/>
  <c r="H6324" i="1" s="1"/>
  <c r="G6325" i="1"/>
  <c r="H6325" i="1" s="1"/>
  <c r="G6326" i="1"/>
  <c r="H6326" i="1" s="1"/>
  <c r="G6327" i="1"/>
  <c r="H6327" i="1" s="1"/>
  <c r="G6328" i="1"/>
  <c r="H6328" i="1" s="1"/>
  <c r="G6329" i="1"/>
  <c r="H6329" i="1" s="1"/>
  <c r="G6330" i="1"/>
  <c r="H6330" i="1" s="1"/>
  <c r="G6331" i="1"/>
  <c r="H6331" i="1" s="1"/>
  <c r="G6332" i="1"/>
  <c r="H6332" i="1" s="1"/>
  <c r="G6333" i="1"/>
  <c r="H6333" i="1" s="1"/>
  <c r="G6334" i="1"/>
  <c r="H6334" i="1" s="1"/>
  <c r="G6335" i="1"/>
  <c r="H6335" i="1" s="1"/>
  <c r="G6336" i="1"/>
  <c r="H6336" i="1" s="1"/>
  <c r="G6337" i="1"/>
  <c r="H6337" i="1" s="1"/>
  <c r="G6338" i="1"/>
  <c r="H6338" i="1" s="1"/>
  <c r="G6339" i="1"/>
  <c r="H6339" i="1" s="1"/>
  <c r="G6340" i="1"/>
  <c r="H6340" i="1" s="1"/>
  <c r="G6341" i="1"/>
  <c r="H6341" i="1" s="1"/>
  <c r="G6342" i="1"/>
  <c r="H6342" i="1" s="1"/>
  <c r="G6343" i="1"/>
  <c r="H6343" i="1" s="1"/>
  <c r="G6344" i="1"/>
  <c r="H6344" i="1" s="1"/>
  <c r="G6345" i="1"/>
  <c r="H6345" i="1" s="1"/>
  <c r="G6346" i="1"/>
  <c r="H6346" i="1" s="1"/>
  <c r="G6347" i="1"/>
  <c r="H6347" i="1" s="1"/>
  <c r="G6348" i="1"/>
  <c r="H6348" i="1" s="1"/>
  <c r="G6349" i="1"/>
  <c r="H6349" i="1" s="1"/>
  <c r="G6350" i="1"/>
  <c r="H6350" i="1" s="1"/>
  <c r="G6351" i="1"/>
  <c r="H6351" i="1" s="1"/>
  <c r="G6352" i="1"/>
  <c r="H6352" i="1" s="1"/>
  <c r="G6353" i="1"/>
  <c r="H6353" i="1" s="1"/>
  <c r="G6354" i="1"/>
  <c r="H6354" i="1" s="1"/>
  <c r="G6355" i="1"/>
  <c r="H6355" i="1" s="1"/>
  <c r="G6356" i="1"/>
  <c r="H6356" i="1" s="1"/>
  <c r="G6357" i="1"/>
  <c r="H6357" i="1" s="1"/>
  <c r="G6358" i="1"/>
  <c r="H6358" i="1" s="1"/>
  <c r="G6359" i="1"/>
  <c r="H6359" i="1" s="1"/>
  <c r="G6360" i="1"/>
  <c r="H6360" i="1" s="1"/>
  <c r="G6361" i="1"/>
  <c r="H6361" i="1" s="1"/>
  <c r="G6362" i="1"/>
  <c r="H6362" i="1" s="1"/>
  <c r="G6363" i="1"/>
  <c r="H6363" i="1" s="1"/>
  <c r="G6364" i="1"/>
  <c r="H6364" i="1" s="1"/>
  <c r="G6365" i="1"/>
  <c r="H6365" i="1" s="1"/>
  <c r="G6366" i="1"/>
  <c r="H6366" i="1" s="1"/>
  <c r="G6367" i="1"/>
  <c r="H6367" i="1" s="1"/>
  <c r="G6368" i="1"/>
  <c r="H6368" i="1" s="1"/>
  <c r="G6369" i="1"/>
  <c r="H6369" i="1" s="1"/>
  <c r="G6370" i="1"/>
  <c r="H6370" i="1" s="1"/>
  <c r="G6371" i="1"/>
  <c r="H6371" i="1" s="1"/>
  <c r="G6372" i="1"/>
  <c r="H6372" i="1" s="1"/>
  <c r="G6373" i="1"/>
  <c r="H6373" i="1" s="1"/>
  <c r="G6374" i="1"/>
  <c r="H6374" i="1" s="1"/>
  <c r="G6375" i="1"/>
  <c r="H6375" i="1" s="1"/>
  <c r="G6376" i="1"/>
  <c r="H6376" i="1" s="1"/>
  <c r="G6377" i="1"/>
  <c r="H6377" i="1" s="1"/>
  <c r="G6378" i="1"/>
  <c r="H6378" i="1" s="1"/>
  <c r="G6379" i="1"/>
  <c r="H6379" i="1" s="1"/>
  <c r="G6380" i="1"/>
  <c r="H6380" i="1" s="1"/>
  <c r="G6381" i="1"/>
  <c r="H6381" i="1" s="1"/>
  <c r="G6382" i="1"/>
  <c r="H6382" i="1" s="1"/>
  <c r="G6383" i="1"/>
  <c r="H6383" i="1" s="1"/>
  <c r="G6384" i="1"/>
  <c r="H6384" i="1" s="1"/>
  <c r="G6385" i="1"/>
  <c r="H6385" i="1" s="1"/>
  <c r="G6386" i="1"/>
  <c r="H6386" i="1" s="1"/>
  <c r="G6387" i="1"/>
  <c r="H6387" i="1" s="1"/>
  <c r="G6388" i="1"/>
  <c r="H6388" i="1" s="1"/>
  <c r="G6389" i="1"/>
  <c r="H6389" i="1" s="1"/>
  <c r="G6390" i="1"/>
  <c r="H6390" i="1" s="1"/>
  <c r="G6391" i="1"/>
  <c r="H6391" i="1" s="1"/>
  <c r="G6392" i="1"/>
  <c r="H6392" i="1" s="1"/>
  <c r="G6393" i="1"/>
  <c r="H6393" i="1" s="1"/>
  <c r="G6394" i="1"/>
  <c r="H6394" i="1" s="1"/>
  <c r="G6395" i="1"/>
  <c r="H6395" i="1" s="1"/>
  <c r="G6396" i="1"/>
  <c r="H6396" i="1" s="1"/>
  <c r="G6397" i="1"/>
  <c r="H6397" i="1" s="1"/>
  <c r="G6398" i="1"/>
  <c r="H6398" i="1" s="1"/>
  <c r="G6399" i="1"/>
  <c r="H6399" i="1" s="1"/>
  <c r="G6400" i="1"/>
  <c r="H6400" i="1" s="1"/>
  <c r="G6401" i="1"/>
  <c r="H6401" i="1" s="1"/>
  <c r="G6402" i="1"/>
  <c r="H6402" i="1" s="1"/>
  <c r="G6403" i="1"/>
  <c r="H6403" i="1" s="1"/>
  <c r="G6404" i="1"/>
  <c r="H6404" i="1" s="1"/>
  <c r="G6405" i="1"/>
  <c r="H6405" i="1" s="1"/>
  <c r="G6406" i="1"/>
  <c r="H6406" i="1" s="1"/>
  <c r="G6407" i="1"/>
  <c r="H6407" i="1" s="1"/>
  <c r="G6408" i="1"/>
  <c r="H6408" i="1" s="1"/>
  <c r="G6409" i="1"/>
  <c r="H6409" i="1" s="1"/>
  <c r="G6410" i="1"/>
  <c r="H6410" i="1" s="1"/>
  <c r="G6411" i="1"/>
  <c r="H6411" i="1" s="1"/>
  <c r="G6412" i="1"/>
  <c r="H6412" i="1" s="1"/>
  <c r="G6413" i="1"/>
  <c r="H6413" i="1" s="1"/>
  <c r="G6414" i="1"/>
  <c r="H6414" i="1" s="1"/>
  <c r="G6415" i="1"/>
  <c r="H6415" i="1" s="1"/>
  <c r="G6416" i="1"/>
  <c r="H6416" i="1" s="1"/>
  <c r="G6417" i="1"/>
  <c r="H6417" i="1" s="1"/>
  <c r="G6418" i="1"/>
  <c r="H6418" i="1" s="1"/>
  <c r="G6419" i="1"/>
  <c r="H6419" i="1" s="1"/>
  <c r="G6420" i="1"/>
  <c r="H6420" i="1" s="1"/>
  <c r="G6421" i="1"/>
  <c r="H6421" i="1" s="1"/>
  <c r="G6422" i="1"/>
  <c r="H6422" i="1" s="1"/>
  <c r="G6423" i="1"/>
  <c r="H6423" i="1" s="1"/>
  <c r="G6424" i="1"/>
  <c r="H6424" i="1" s="1"/>
  <c r="G6425" i="1"/>
  <c r="H6425" i="1" s="1"/>
  <c r="G6426" i="1"/>
  <c r="H6426" i="1" s="1"/>
  <c r="G6427" i="1"/>
  <c r="H6427" i="1" s="1"/>
  <c r="G6428" i="1"/>
  <c r="H6428" i="1" s="1"/>
  <c r="G6429" i="1"/>
  <c r="H6429" i="1" s="1"/>
  <c r="G6430" i="1"/>
  <c r="H6430" i="1" s="1"/>
  <c r="G6431" i="1"/>
  <c r="H6431" i="1" s="1"/>
  <c r="G6432" i="1"/>
  <c r="H6432" i="1" s="1"/>
  <c r="G6433" i="1"/>
  <c r="H6433" i="1" s="1"/>
  <c r="G6434" i="1"/>
  <c r="H6434" i="1" s="1"/>
  <c r="G6435" i="1"/>
  <c r="H6435" i="1" s="1"/>
  <c r="G6436" i="1"/>
  <c r="H6436" i="1" s="1"/>
  <c r="G6437" i="1"/>
  <c r="H6437" i="1" s="1"/>
  <c r="G6438" i="1"/>
  <c r="H6438" i="1" s="1"/>
  <c r="G6439" i="1"/>
  <c r="H6439" i="1" s="1"/>
  <c r="G6440" i="1"/>
  <c r="H6440" i="1" s="1"/>
  <c r="G6441" i="1"/>
  <c r="H6441" i="1" s="1"/>
  <c r="G6442" i="1"/>
  <c r="H6442" i="1" s="1"/>
  <c r="G6443" i="1"/>
  <c r="H6443" i="1" s="1"/>
  <c r="G6444" i="1"/>
  <c r="H6444" i="1" s="1"/>
  <c r="G6445" i="1"/>
  <c r="H6445" i="1" s="1"/>
  <c r="G6446" i="1"/>
  <c r="H6446" i="1" s="1"/>
  <c r="G6447" i="1"/>
  <c r="H6447" i="1" s="1"/>
  <c r="G6448" i="1"/>
  <c r="H6448" i="1" s="1"/>
  <c r="G6449" i="1"/>
  <c r="H6449" i="1" s="1"/>
  <c r="G6450" i="1"/>
  <c r="H6450" i="1" s="1"/>
  <c r="G6451" i="1"/>
  <c r="H6451" i="1" s="1"/>
  <c r="G6452" i="1"/>
  <c r="H6452" i="1" s="1"/>
  <c r="G6453" i="1"/>
  <c r="H6453" i="1" s="1"/>
  <c r="G6454" i="1"/>
  <c r="H6454" i="1" s="1"/>
  <c r="G6455" i="1"/>
  <c r="H6455" i="1" s="1"/>
  <c r="G6456" i="1"/>
  <c r="H6456" i="1" s="1"/>
  <c r="G6457" i="1"/>
  <c r="H6457" i="1" s="1"/>
  <c r="G6458" i="1"/>
  <c r="H6458" i="1" s="1"/>
  <c r="G6459" i="1"/>
  <c r="H6459" i="1" s="1"/>
  <c r="G6460" i="1"/>
  <c r="H6460" i="1" s="1"/>
  <c r="G6461" i="1"/>
  <c r="H6461" i="1" s="1"/>
  <c r="G6462" i="1"/>
  <c r="H6462" i="1" s="1"/>
  <c r="G6463" i="1"/>
  <c r="H6463" i="1" s="1"/>
  <c r="G6464" i="1"/>
  <c r="H6464" i="1" s="1"/>
  <c r="G6465" i="1"/>
  <c r="H6465" i="1" s="1"/>
  <c r="G6466" i="1"/>
  <c r="H6466" i="1" s="1"/>
  <c r="G6467" i="1"/>
  <c r="H6467" i="1" s="1"/>
  <c r="G6468" i="1"/>
  <c r="H6468" i="1" s="1"/>
  <c r="G6469" i="1"/>
  <c r="H6469" i="1" s="1"/>
  <c r="G6470" i="1"/>
  <c r="H6470" i="1" s="1"/>
  <c r="G6471" i="1"/>
  <c r="H6471" i="1" s="1"/>
  <c r="G6472" i="1"/>
  <c r="H6472" i="1" s="1"/>
  <c r="G6473" i="1"/>
  <c r="H6473" i="1" s="1"/>
  <c r="G6474" i="1"/>
  <c r="H6474" i="1" s="1"/>
  <c r="G6475" i="1"/>
  <c r="H6475" i="1" s="1"/>
  <c r="G6476" i="1"/>
  <c r="H6476" i="1" s="1"/>
  <c r="G6477" i="1"/>
  <c r="H6477" i="1" s="1"/>
  <c r="G6478" i="1"/>
  <c r="H6478" i="1" s="1"/>
  <c r="G6479" i="1"/>
  <c r="H6479" i="1" s="1"/>
  <c r="G6480" i="1"/>
  <c r="H6480" i="1" s="1"/>
  <c r="G6481" i="1"/>
  <c r="H6481" i="1" s="1"/>
  <c r="G6482" i="1"/>
  <c r="H6482" i="1" s="1"/>
  <c r="G6483" i="1"/>
  <c r="H6483" i="1" s="1"/>
  <c r="G6484" i="1"/>
  <c r="H6484" i="1" s="1"/>
  <c r="G6485" i="1"/>
  <c r="H6485" i="1" s="1"/>
  <c r="G6486" i="1"/>
  <c r="H6486" i="1" s="1"/>
  <c r="G6487" i="1"/>
  <c r="H6487" i="1" s="1"/>
  <c r="G6488" i="1"/>
  <c r="H6488" i="1" s="1"/>
  <c r="G6489" i="1"/>
  <c r="H6489" i="1" s="1"/>
  <c r="G6490" i="1"/>
  <c r="H6490" i="1" s="1"/>
  <c r="G6491" i="1"/>
  <c r="H6491" i="1" s="1"/>
  <c r="G6492" i="1"/>
  <c r="H6492" i="1" s="1"/>
  <c r="G6493" i="1"/>
  <c r="H6493" i="1" s="1"/>
  <c r="G6494" i="1"/>
  <c r="H6494" i="1" s="1"/>
  <c r="G6495" i="1"/>
  <c r="H6495" i="1" s="1"/>
  <c r="G6496" i="1"/>
  <c r="H6496" i="1" s="1"/>
  <c r="G6497" i="1"/>
  <c r="H6497" i="1" s="1"/>
  <c r="G6498" i="1"/>
  <c r="H6498" i="1" s="1"/>
  <c r="G6499" i="1"/>
  <c r="H6499" i="1" s="1"/>
  <c r="G6500" i="1"/>
  <c r="H6500" i="1" s="1"/>
  <c r="G6501" i="1"/>
  <c r="H6501" i="1" s="1"/>
  <c r="G6502" i="1"/>
  <c r="H6502" i="1" s="1"/>
  <c r="G6503" i="1"/>
  <c r="H6503" i="1" s="1"/>
  <c r="G6504" i="1"/>
  <c r="H6504" i="1" s="1"/>
  <c r="G6505" i="1"/>
  <c r="H6505" i="1" s="1"/>
  <c r="G6506" i="1"/>
  <c r="H6506" i="1" s="1"/>
  <c r="G6507" i="1"/>
  <c r="H6507" i="1" s="1"/>
  <c r="G6508" i="1"/>
  <c r="H6508" i="1" s="1"/>
  <c r="G6509" i="1"/>
  <c r="H6509" i="1" s="1"/>
  <c r="G6510" i="1"/>
  <c r="H6510" i="1" s="1"/>
  <c r="G6511" i="1"/>
  <c r="H6511" i="1" s="1"/>
  <c r="G6512" i="1"/>
  <c r="H6512" i="1" s="1"/>
  <c r="G6513" i="1"/>
  <c r="H6513" i="1" s="1"/>
  <c r="G6514" i="1"/>
  <c r="H6514" i="1" s="1"/>
  <c r="G6515" i="1"/>
  <c r="H6515" i="1" s="1"/>
  <c r="G6516" i="1"/>
  <c r="H6516" i="1" s="1"/>
  <c r="G6517" i="1"/>
  <c r="H6517" i="1" s="1"/>
  <c r="G6518" i="1"/>
  <c r="H6518" i="1" s="1"/>
  <c r="G6519" i="1"/>
  <c r="H6519" i="1" s="1"/>
  <c r="G6520" i="1"/>
  <c r="H6520" i="1" s="1"/>
  <c r="G6521" i="1"/>
  <c r="H6521" i="1" s="1"/>
  <c r="G6522" i="1"/>
  <c r="H6522" i="1" s="1"/>
  <c r="G6523" i="1"/>
  <c r="H6523" i="1" s="1"/>
  <c r="G6524" i="1"/>
  <c r="H6524" i="1" s="1"/>
  <c r="G6525" i="1"/>
  <c r="H6525" i="1" s="1"/>
  <c r="G6526" i="1"/>
  <c r="H6526" i="1" s="1"/>
  <c r="G6527" i="1"/>
  <c r="H6527" i="1" s="1"/>
  <c r="G6528" i="1"/>
  <c r="H6528" i="1" s="1"/>
  <c r="G6529" i="1"/>
  <c r="H6529" i="1" s="1"/>
  <c r="G6530" i="1"/>
  <c r="H6530" i="1" s="1"/>
  <c r="G6531" i="1"/>
  <c r="H6531" i="1" s="1"/>
  <c r="G6532" i="1"/>
  <c r="H6532" i="1" s="1"/>
  <c r="G6533" i="1"/>
  <c r="H6533" i="1" s="1"/>
  <c r="G6534" i="1"/>
  <c r="H6534" i="1" s="1"/>
  <c r="G6535" i="1"/>
  <c r="H6535" i="1" s="1"/>
  <c r="G6536" i="1"/>
  <c r="H6536" i="1" s="1"/>
  <c r="G6537" i="1"/>
  <c r="H6537" i="1" s="1"/>
  <c r="G6538" i="1"/>
  <c r="H6538" i="1" s="1"/>
  <c r="G6539" i="1"/>
  <c r="H6539" i="1" s="1"/>
  <c r="G6540" i="1"/>
  <c r="H6540" i="1" s="1"/>
  <c r="G6541" i="1"/>
  <c r="H6541" i="1" s="1"/>
  <c r="G6542" i="1"/>
  <c r="H6542" i="1" s="1"/>
  <c r="G6543" i="1"/>
  <c r="H6543" i="1" s="1"/>
  <c r="G6544" i="1"/>
  <c r="H6544" i="1" s="1"/>
  <c r="G6545" i="1"/>
  <c r="H6545" i="1" s="1"/>
  <c r="G6546" i="1"/>
  <c r="H6546" i="1" s="1"/>
  <c r="G6547" i="1"/>
  <c r="H6547" i="1" s="1"/>
  <c r="G6548" i="1"/>
  <c r="H6548" i="1" s="1"/>
  <c r="G6549" i="1"/>
  <c r="H6549" i="1" s="1"/>
  <c r="G6550" i="1"/>
  <c r="H6550" i="1" s="1"/>
  <c r="G6551" i="1"/>
  <c r="H6551" i="1" s="1"/>
  <c r="G6552" i="1"/>
  <c r="H6552" i="1" s="1"/>
  <c r="G6553" i="1"/>
  <c r="H6553" i="1" s="1"/>
  <c r="G6554" i="1"/>
  <c r="H6554" i="1" s="1"/>
  <c r="G6555" i="1"/>
  <c r="H6555" i="1" s="1"/>
  <c r="G6556" i="1"/>
  <c r="H6556" i="1" s="1"/>
  <c r="G6557" i="1"/>
  <c r="H6557" i="1" s="1"/>
  <c r="G6558" i="1"/>
  <c r="H6558" i="1" s="1"/>
  <c r="G6559" i="1"/>
  <c r="H6559" i="1" s="1"/>
  <c r="G6560" i="1"/>
  <c r="H6560" i="1" s="1"/>
  <c r="G6561" i="1"/>
  <c r="H6561" i="1" s="1"/>
  <c r="G6562" i="1"/>
  <c r="H6562" i="1" s="1"/>
  <c r="G6563" i="1"/>
  <c r="H6563" i="1" s="1"/>
  <c r="G6564" i="1"/>
  <c r="H6564" i="1" s="1"/>
  <c r="G6565" i="1"/>
  <c r="H6565" i="1" s="1"/>
  <c r="G6566" i="1"/>
  <c r="H6566" i="1" s="1"/>
  <c r="G6567" i="1"/>
  <c r="H6567" i="1" s="1"/>
  <c r="G6568" i="1"/>
  <c r="H6568" i="1" s="1"/>
  <c r="G6569" i="1"/>
  <c r="H6569" i="1" s="1"/>
  <c r="G6570" i="1"/>
  <c r="H6570" i="1" s="1"/>
  <c r="G6571" i="1"/>
  <c r="H6571" i="1" s="1"/>
  <c r="G6572" i="1"/>
  <c r="H6572" i="1" s="1"/>
  <c r="G6573" i="1"/>
  <c r="H6573" i="1" s="1"/>
  <c r="G6574" i="1"/>
  <c r="H6574" i="1" s="1"/>
  <c r="G6575" i="1"/>
  <c r="H6575" i="1" s="1"/>
  <c r="G6576" i="1"/>
  <c r="H6576" i="1" s="1"/>
  <c r="G6577" i="1"/>
  <c r="H6577" i="1" s="1"/>
  <c r="G6578" i="1"/>
  <c r="H6578" i="1" s="1"/>
  <c r="G6579" i="1"/>
  <c r="H6579" i="1" s="1"/>
  <c r="G6580" i="1"/>
  <c r="H6580" i="1" s="1"/>
  <c r="G6581" i="1"/>
  <c r="H6581" i="1" s="1"/>
  <c r="G6582" i="1"/>
  <c r="H6582" i="1" s="1"/>
  <c r="G6583" i="1"/>
  <c r="H6583" i="1" s="1"/>
  <c r="G6584" i="1"/>
  <c r="H6584" i="1" s="1"/>
  <c r="G6585" i="1"/>
  <c r="H6585" i="1" s="1"/>
  <c r="G6586" i="1"/>
  <c r="H6586" i="1" s="1"/>
  <c r="G6587" i="1"/>
  <c r="H6587" i="1" s="1"/>
  <c r="G6588" i="1"/>
  <c r="H6588" i="1" s="1"/>
  <c r="G6589" i="1"/>
  <c r="H6589" i="1" s="1"/>
  <c r="G6590" i="1"/>
  <c r="H6590" i="1" s="1"/>
  <c r="G6591" i="1"/>
  <c r="H6591" i="1" s="1"/>
  <c r="G6592" i="1"/>
  <c r="H6592" i="1" s="1"/>
  <c r="G6593" i="1"/>
  <c r="H6593" i="1" s="1"/>
  <c r="G6594" i="1"/>
  <c r="H6594" i="1" s="1"/>
  <c r="G6595" i="1"/>
  <c r="H6595" i="1" s="1"/>
  <c r="G6596" i="1"/>
  <c r="H6596" i="1" s="1"/>
  <c r="G6597" i="1"/>
  <c r="H6597" i="1" s="1"/>
  <c r="G6598" i="1"/>
  <c r="H6598" i="1" s="1"/>
  <c r="G6599" i="1"/>
  <c r="H6599" i="1" s="1"/>
  <c r="G6600" i="1"/>
  <c r="H6600" i="1" s="1"/>
  <c r="G6601" i="1"/>
  <c r="H6601" i="1" s="1"/>
  <c r="G6602" i="1"/>
  <c r="H6602" i="1" s="1"/>
  <c r="G6603" i="1"/>
  <c r="H6603" i="1" s="1"/>
  <c r="G6604" i="1"/>
  <c r="H6604" i="1" s="1"/>
  <c r="G6605" i="1"/>
  <c r="H6605" i="1" s="1"/>
  <c r="G6606" i="1"/>
  <c r="H6606" i="1" s="1"/>
  <c r="G6607" i="1"/>
  <c r="H6607" i="1" s="1"/>
  <c r="G6608" i="1"/>
  <c r="H6608" i="1" s="1"/>
  <c r="G6609" i="1"/>
  <c r="H6609" i="1" s="1"/>
  <c r="G6610" i="1"/>
  <c r="H6610" i="1" s="1"/>
  <c r="G6611" i="1"/>
  <c r="H6611" i="1" s="1"/>
  <c r="G6612" i="1"/>
  <c r="H6612" i="1" s="1"/>
  <c r="G6613" i="1"/>
  <c r="H6613" i="1" s="1"/>
  <c r="G6614" i="1"/>
  <c r="H6614" i="1" s="1"/>
  <c r="G6615" i="1"/>
  <c r="H6615" i="1" s="1"/>
  <c r="G6616" i="1"/>
  <c r="H6616" i="1" s="1"/>
  <c r="G6617" i="1"/>
  <c r="H6617" i="1" s="1"/>
  <c r="G6618" i="1"/>
  <c r="H6618" i="1" s="1"/>
  <c r="G6619" i="1"/>
  <c r="H6619" i="1" s="1"/>
  <c r="G6620" i="1"/>
  <c r="H6620" i="1" s="1"/>
  <c r="G6621" i="1"/>
  <c r="H6621" i="1" s="1"/>
  <c r="G6622" i="1"/>
  <c r="H6622" i="1" s="1"/>
  <c r="G6623" i="1"/>
  <c r="H6623" i="1" s="1"/>
  <c r="G6624" i="1"/>
  <c r="H6624" i="1" s="1"/>
  <c r="G6625" i="1"/>
  <c r="H6625" i="1" s="1"/>
  <c r="G6626" i="1"/>
  <c r="H6626" i="1" s="1"/>
  <c r="G6627" i="1"/>
  <c r="H6627" i="1" s="1"/>
  <c r="G6628" i="1"/>
  <c r="H6628" i="1" s="1"/>
  <c r="G6629" i="1"/>
  <c r="H6629" i="1" s="1"/>
  <c r="G6630" i="1"/>
  <c r="H6630" i="1" s="1"/>
  <c r="G6631" i="1"/>
  <c r="H6631" i="1" s="1"/>
  <c r="G6632" i="1"/>
  <c r="H6632" i="1" s="1"/>
  <c r="G6633" i="1"/>
  <c r="H6633" i="1" s="1"/>
  <c r="G6634" i="1"/>
  <c r="H6634" i="1" s="1"/>
  <c r="G6635" i="1"/>
  <c r="H6635" i="1" s="1"/>
  <c r="G6636" i="1"/>
  <c r="H6636" i="1" s="1"/>
  <c r="G6637" i="1"/>
  <c r="H6637" i="1" s="1"/>
  <c r="G6638" i="1"/>
  <c r="H6638" i="1" s="1"/>
  <c r="G6639" i="1"/>
  <c r="H6639" i="1" s="1"/>
  <c r="G6640" i="1"/>
  <c r="H6640" i="1" s="1"/>
  <c r="G6641" i="1"/>
  <c r="H6641" i="1" s="1"/>
  <c r="G6642" i="1"/>
  <c r="H6642" i="1" s="1"/>
  <c r="G6643" i="1"/>
  <c r="H6643" i="1" s="1"/>
  <c r="G6644" i="1"/>
  <c r="H6644" i="1" s="1"/>
  <c r="G6645" i="1"/>
  <c r="H6645" i="1" s="1"/>
  <c r="G6646" i="1"/>
  <c r="H6646" i="1" s="1"/>
  <c r="G6647" i="1"/>
  <c r="H6647" i="1" s="1"/>
  <c r="G6648" i="1"/>
  <c r="H6648" i="1" s="1"/>
  <c r="G6649" i="1"/>
  <c r="H6649" i="1" s="1"/>
  <c r="G6650" i="1"/>
  <c r="H6650" i="1" s="1"/>
  <c r="G6651" i="1"/>
  <c r="H6651" i="1" s="1"/>
  <c r="G6652" i="1"/>
  <c r="H6652" i="1" s="1"/>
  <c r="G6653" i="1"/>
  <c r="H6653" i="1" s="1"/>
  <c r="G6654" i="1"/>
  <c r="H6654" i="1" s="1"/>
  <c r="G6655" i="1"/>
  <c r="H6655" i="1" s="1"/>
  <c r="G6656" i="1"/>
  <c r="H6656" i="1" s="1"/>
  <c r="G6657" i="1"/>
  <c r="H6657" i="1" s="1"/>
  <c r="G6658" i="1"/>
  <c r="H6658" i="1" s="1"/>
  <c r="G6659" i="1"/>
  <c r="H6659" i="1" s="1"/>
  <c r="G6660" i="1"/>
  <c r="H6660" i="1" s="1"/>
  <c r="G6661" i="1"/>
  <c r="H6661" i="1" s="1"/>
  <c r="G6662" i="1"/>
  <c r="H6662" i="1" s="1"/>
  <c r="G6663" i="1"/>
  <c r="H6663" i="1" s="1"/>
  <c r="G6664" i="1"/>
  <c r="H6664" i="1" s="1"/>
  <c r="G6665" i="1"/>
  <c r="H6665" i="1" s="1"/>
  <c r="G6666" i="1"/>
  <c r="H6666" i="1" s="1"/>
  <c r="G6667" i="1"/>
  <c r="H6667" i="1" s="1"/>
  <c r="G6668" i="1"/>
  <c r="H6668" i="1" s="1"/>
  <c r="G6669" i="1"/>
  <c r="H6669" i="1" s="1"/>
  <c r="G6670" i="1"/>
  <c r="H6670" i="1" s="1"/>
  <c r="G6671" i="1"/>
  <c r="H6671" i="1" s="1"/>
  <c r="G6672" i="1"/>
  <c r="H6672" i="1" s="1"/>
  <c r="G6673" i="1"/>
  <c r="H6673" i="1" s="1"/>
  <c r="G6674" i="1"/>
  <c r="H6674" i="1" s="1"/>
  <c r="G6675" i="1"/>
  <c r="H6675" i="1" s="1"/>
  <c r="G6676" i="1"/>
  <c r="H6676" i="1" s="1"/>
  <c r="G6677" i="1"/>
  <c r="H6677" i="1" s="1"/>
  <c r="G6678" i="1"/>
  <c r="H6678" i="1" s="1"/>
  <c r="G6679" i="1"/>
  <c r="H6679" i="1" s="1"/>
  <c r="G6680" i="1"/>
  <c r="H6680" i="1" s="1"/>
  <c r="G6681" i="1"/>
  <c r="H6681" i="1" s="1"/>
  <c r="G6682" i="1"/>
  <c r="H6682" i="1" s="1"/>
  <c r="G6683" i="1"/>
  <c r="H6683" i="1" s="1"/>
  <c r="G6684" i="1"/>
  <c r="H6684" i="1" s="1"/>
  <c r="G6685" i="1"/>
  <c r="H6685" i="1" s="1"/>
  <c r="G6686" i="1"/>
  <c r="H6686" i="1" s="1"/>
  <c r="G6687" i="1"/>
  <c r="H6687" i="1" s="1"/>
  <c r="G6688" i="1"/>
  <c r="H6688" i="1" s="1"/>
  <c r="G6689" i="1"/>
  <c r="H6689" i="1" s="1"/>
  <c r="G6690" i="1"/>
  <c r="H6690" i="1" s="1"/>
  <c r="G6691" i="1"/>
  <c r="H6691" i="1" s="1"/>
  <c r="G6692" i="1"/>
  <c r="H6692" i="1" s="1"/>
  <c r="G6693" i="1"/>
  <c r="H6693" i="1" s="1"/>
  <c r="G6694" i="1"/>
  <c r="H6694" i="1" s="1"/>
  <c r="G6695" i="1"/>
  <c r="H6695" i="1" s="1"/>
  <c r="G6696" i="1"/>
  <c r="H6696" i="1" s="1"/>
  <c r="G6697" i="1"/>
  <c r="H6697" i="1" s="1"/>
  <c r="G6698" i="1"/>
  <c r="H6698" i="1" s="1"/>
  <c r="G6699" i="1"/>
  <c r="H6699" i="1" s="1"/>
  <c r="G6700" i="1"/>
  <c r="H6700" i="1" s="1"/>
  <c r="G6701" i="1"/>
  <c r="H6701" i="1" s="1"/>
  <c r="G6702" i="1"/>
  <c r="H6702" i="1" s="1"/>
  <c r="G6703" i="1"/>
  <c r="H6703" i="1" s="1"/>
  <c r="G6704" i="1"/>
  <c r="H6704" i="1" s="1"/>
  <c r="G6705" i="1"/>
  <c r="H6705" i="1" s="1"/>
  <c r="G6706" i="1"/>
  <c r="H6706" i="1" s="1"/>
  <c r="G6707" i="1"/>
  <c r="H6707" i="1" s="1"/>
  <c r="G6708" i="1"/>
  <c r="H6708" i="1" s="1"/>
  <c r="G6709" i="1"/>
  <c r="H6709" i="1" s="1"/>
  <c r="G6710" i="1"/>
  <c r="H6710" i="1" s="1"/>
  <c r="G6711" i="1"/>
  <c r="H6711" i="1" s="1"/>
  <c r="G6712" i="1"/>
  <c r="H6712" i="1" s="1"/>
  <c r="G6713" i="1"/>
  <c r="H6713" i="1" s="1"/>
  <c r="G6714" i="1"/>
  <c r="H6714" i="1" s="1"/>
  <c r="G6715" i="1"/>
  <c r="H6715" i="1" s="1"/>
  <c r="G6716" i="1"/>
  <c r="H6716" i="1" s="1"/>
  <c r="G6717" i="1"/>
  <c r="H6717" i="1" s="1"/>
  <c r="G6718" i="1"/>
  <c r="H6718" i="1" s="1"/>
  <c r="G6719" i="1"/>
  <c r="H6719" i="1" s="1"/>
  <c r="G6720" i="1"/>
  <c r="H6720" i="1" s="1"/>
  <c r="G6721" i="1"/>
  <c r="H6721" i="1" s="1"/>
  <c r="G6722" i="1"/>
  <c r="H6722" i="1" s="1"/>
  <c r="G6723" i="1"/>
  <c r="H6723" i="1" s="1"/>
  <c r="G6724" i="1"/>
  <c r="H6724" i="1" s="1"/>
  <c r="G6725" i="1"/>
  <c r="H6725" i="1" s="1"/>
  <c r="G6726" i="1"/>
  <c r="H6726" i="1" s="1"/>
  <c r="G6727" i="1"/>
  <c r="H6727" i="1" s="1"/>
  <c r="G6728" i="1"/>
  <c r="H6728" i="1" s="1"/>
  <c r="G6729" i="1"/>
  <c r="H6729" i="1" s="1"/>
  <c r="G6730" i="1"/>
  <c r="H6730" i="1" s="1"/>
  <c r="G6731" i="1"/>
  <c r="H6731" i="1" s="1"/>
  <c r="G6732" i="1"/>
  <c r="H6732" i="1" s="1"/>
  <c r="G6733" i="1"/>
  <c r="H6733" i="1" s="1"/>
  <c r="G6734" i="1"/>
  <c r="H6734" i="1" s="1"/>
  <c r="G6735" i="1"/>
  <c r="H6735" i="1" s="1"/>
  <c r="G6736" i="1"/>
  <c r="H6736" i="1" s="1"/>
  <c r="G6737" i="1"/>
  <c r="H6737" i="1" s="1"/>
  <c r="G6738" i="1"/>
  <c r="H6738" i="1" s="1"/>
  <c r="G6739" i="1"/>
  <c r="H6739" i="1" s="1"/>
  <c r="G6740" i="1"/>
  <c r="H6740" i="1" s="1"/>
  <c r="G6741" i="1"/>
  <c r="H6741" i="1" s="1"/>
  <c r="G6742" i="1"/>
  <c r="H6742" i="1" s="1"/>
  <c r="G6743" i="1"/>
  <c r="H6743" i="1" s="1"/>
  <c r="G6744" i="1"/>
  <c r="H6744" i="1" s="1"/>
  <c r="G6745" i="1"/>
  <c r="H6745" i="1" s="1"/>
  <c r="G6746" i="1"/>
  <c r="H6746" i="1" s="1"/>
  <c r="G6747" i="1"/>
  <c r="H6747" i="1" s="1"/>
  <c r="G6748" i="1"/>
  <c r="H6748" i="1" s="1"/>
  <c r="G6749" i="1"/>
  <c r="H6749" i="1" s="1"/>
  <c r="G6750" i="1"/>
  <c r="H6750" i="1" s="1"/>
  <c r="G6751" i="1"/>
  <c r="H6751" i="1" s="1"/>
  <c r="G6752" i="1"/>
  <c r="H6752" i="1" s="1"/>
  <c r="G6753" i="1"/>
  <c r="H6753" i="1" s="1"/>
  <c r="G6754" i="1"/>
  <c r="H6754" i="1" s="1"/>
  <c r="G6755" i="1"/>
  <c r="H6755" i="1" s="1"/>
  <c r="G6756" i="1"/>
  <c r="H6756" i="1" s="1"/>
  <c r="G6757" i="1"/>
  <c r="H6757" i="1" s="1"/>
  <c r="G6758" i="1"/>
  <c r="H6758" i="1" s="1"/>
  <c r="G6759" i="1"/>
  <c r="H6759" i="1" s="1"/>
  <c r="G6760" i="1"/>
  <c r="H6760" i="1" s="1"/>
  <c r="G6761" i="1"/>
  <c r="H6761" i="1" s="1"/>
  <c r="G6762" i="1"/>
  <c r="H6762" i="1" s="1"/>
  <c r="G6763" i="1"/>
  <c r="H6763" i="1" s="1"/>
  <c r="G6764" i="1"/>
  <c r="H6764" i="1" s="1"/>
  <c r="G6765" i="1"/>
  <c r="H6765" i="1" s="1"/>
  <c r="G6766" i="1"/>
  <c r="H6766" i="1" s="1"/>
  <c r="G6767" i="1"/>
  <c r="H6767" i="1" s="1"/>
  <c r="G6768" i="1"/>
  <c r="H6768" i="1" s="1"/>
  <c r="G6769" i="1"/>
  <c r="H6769" i="1" s="1"/>
  <c r="G6770" i="1"/>
  <c r="H6770" i="1" s="1"/>
  <c r="G6771" i="1"/>
  <c r="H6771" i="1" s="1"/>
  <c r="G6772" i="1"/>
  <c r="H6772" i="1" s="1"/>
  <c r="G6773" i="1"/>
  <c r="H6773" i="1" s="1"/>
  <c r="G6774" i="1"/>
  <c r="H6774" i="1" s="1"/>
  <c r="G6775" i="1"/>
  <c r="H6775" i="1" s="1"/>
  <c r="G6776" i="1"/>
  <c r="H6776" i="1" s="1"/>
  <c r="G6777" i="1"/>
  <c r="H6777" i="1" s="1"/>
  <c r="G6778" i="1"/>
  <c r="H6778" i="1" s="1"/>
  <c r="G6779" i="1"/>
  <c r="H6779" i="1" s="1"/>
  <c r="G6780" i="1"/>
  <c r="H6780" i="1" s="1"/>
  <c r="G6781" i="1"/>
  <c r="H6781" i="1" s="1"/>
  <c r="G6782" i="1"/>
  <c r="H6782" i="1" s="1"/>
  <c r="G6783" i="1"/>
  <c r="H6783" i="1" s="1"/>
  <c r="G6784" i="1"/>
  <c r="H6784" i="1" s="1"/>
  <c r="G6785" i="1"/>
  <c r="H6785" i="1" s="1"/>
  <c r="G6786" i="1"/>
  <c r="H6786" i="1" s="1"/>
  <c r="G6787" i="1"/>
  <c r="H6787" i="1" s="1"/>
  <c r="G6788" i="1"/>
  <c r="H6788" i="1" s="1"/>
  <c r="G6789" i="1"/>
  <c r="H6789" i="1" s="1"/>
  <c r="G6790" i="1"/>
  <c r="H6790" i="1" s="1"/>
  <c r="G6791" i="1"/>
  <c r="H6791" i="1" s="1"/>
  <c r="G6792" i="1"/>
  <c r="H6792" i="1" s="1"/>
  <c r="G6793" i="1"/>
  <c r="H6793" i="1" s="1"/>
  <c r="G6794" i="1"/>
  <c r="H6794" i="1" s="1"/>
  <c r="G6795" i="1"/>
  <c r="H6795" i="1" s="1"/>
  <c r="G6796" i="1"/>
  <c r="H6796" i="1" s="1"/>
  <c r="G6797" i="1"/>
  <c r="H6797" i="1" s="1"/>
  <c r="G6798" i="1"/>
  <c r="H6798" i="1" s="1"/>
  <c r="G6799" i="1"/>
  <c r="H6799" i="1" s="1"/>
  <c r="G6800" i="1"/>
  <c r="H6800" i="1" s="1"/>
  <c r="G6801" i="1"/>
  <c r="H6801" i="1" s="1"/>
  <c r="G6802" i="1"/>
  <c r="H6802" i="1" s="1"/>
  <c r="G6803" i="1"/>
  <c r="H6803" i="1" s="1"/>
  <c r="G6804" i="1"/>
  <c r="H6804" i="1" s="1"/>
  <c r="G6805" i="1"/>
  <c r="H6805" i="1" s="1"/>
  <c r="G6806" i="1"/>
  <c r="H6806" i="1" s="1"/>
  <c r="G6807" i="1"/>
  <c r="H6807" i="1" s="1"/>
  <c r="G6808" i="1"/>
  <c r="H6808" i="1" s="1"/>
  <c r="G6809" i="1"/>
  <c r="H6809" i="1" s="1"/>
  <c r="G6810" i="1"/>
  <c r="H6810" i="1" s="1"/>
  <c r="G6811" i="1"/>
  <c r="H6811" i="1" s="1"/>
  <c r="G6812" i="1"/>
  <c r="H6812" i="1" s="1"/>
  <c r="G6813" i="1"/>
  <c r="H6813" i="1" s="1"/>
  <c r="G6814" i="1"/>
  <c r="H6814" i="1" s="1"/>
  <c r="G6815" i="1"/>
  <c r="H6815" i="1" s="1"/>
  <c r="G6816" i="1"/>
  <c r="H6816" i="1" s="1"/>
  <c r="G6817" i="1"/>
  <c r="H6817" i="1" s="1"/>
  <c r="G6818" i="1"/>
  <c r="H6818" i="1" s="1"/>
  <c r="G6819" i="1"/>
  <c r="H6819" i="1" s="1"/>
  <c r="G6820" i="1"/>
  <c r="H6820" i="1" s="1"/>
  <c r="G6821" i="1"/>
  <c r="H6821" i="1" s="1"/>
  <c r="G6822" i="1"/>
  <c r="H6822" i="1" s="1"/>
  <c r="G6823" i="1"/>
  <c r="H6823" i="1" s="1"/>
  <c r="G6824" i="1"/>
  <c r="H6824" i="1" s="1"/>
  <c r="G6825" i="1"/>
  <c r="H6825" i="1" s="1"/>
  <c r="G6826" i="1"/>
  <c r="H6826" i="1" s="1"/>
  <c r="G6827" i="1"/>
  <c r="H6827" i="1" s="1"/>
  <c r="G6828" i="1"/>
  <c r="H6828" i="1" s="1"/>
  <c r="G6829" i="1"/>
  <c r="H6829" i="1" s="1"/>
  <c r="G6830" i="1"/>
  <c r="H6830" i="1" s="1"/>
  <c r="G6831" i="1"/>
  <c r="H6831" i="1" s="1"/>
  <c r="G6832" i="1"/>
  <c r="H6832" i="1" s="1"/>
  <c r="G6833" i="1"/>
  <c r="H6833" i="1" s="1"/>
  <c r="G6834" i="1"/>
  <c r="H6834" i="1" s="1"/>
  <c r="G6835" i="1"/>
  <c r="H6835" i="1" s="1"/>
  <c r="G6836" i="1"/>
  <c r="H6836" i="1" s="1"/>
  <c r="G6837" i="1"/>
  <c r="H6837" i="1" s="1"/>
  <c r="G6838" i="1"/>
  <c r="H6838" i="1" s="1"/>
  <c r="G6839" i="1"/>
  <c r="H6839" i="1" s="1"/>
  <c r="G6840" i="1"/>
  <c r="H6840" i="1" s="1"/>
  <c r="G6841" i="1"/>
  <c r="H6841" i="1" s="1"/>
  <c r="G6842" i="1"/>
  <c r="H6842" i="1" s="1"/>
  <c r="G6843" i="1"/>
  <c r="H6843" i="1" s="1"/>
  <c r="G6844" i="1"/>
  <c r="H6844" i="1" s="1"/>
  <c r="G6845" i="1"/>
  <c r="H6845" i="1" s="1"/>
  <c r="G6846" i="1"/>
  <c r="H6846" i="1" s="1"/>
  <c r="G6847" i="1"/>
  <c r="H6847" i="1" s="1"/>
  <c r="G6848" i="1"/>
  <c r="H6848" i="1" s="1"/>
  <c r="G6849" i="1"/>
  <c r="H6849" i="1" s="1"/>
  <c r="G6850" i="1"/>
  <c r="H6850" i="1" s="1"/>
  <c r="G6851" i="1"/>
  <c r="H6851" i="1" s="1"/>
  <c r="G6852" i="1"/>
  <c r="H6852" i="1" s="1"/>
  <c r="G6853" i="1"/>
  <c r="H6853" i="1" s="1"/>
  <c r="G6854" i="1"/>
  <c r="H6854" i="1" s="1"/>
  <c r="G6855" i="1"/>
  <c r="H6855" i="1" s="1"/>
  <c r="G6856" i="1"/>
  <c r="H6856" i="1" s="1"/>
  <c r="G6857" i="1"/>
  <c r="H6857" i="1" s="1"/>
  <c r="G6858" i="1"/>
  <c r="H6858" i="1" s="1"/>
  <c r="G6859" i="1"/>
  <c r="H6859" i="1" s="1"/>
  <c r="G6860" i="1"/>
  <c r="H6860" i="1" s="1"/>
  <c r="G6861" i="1"/>
  <c r="H6861" i="1" s="1"/>
  <c r="G6862" i="1"/>
  <c r="H6862" i="1" s="1"/>
  <c r="G6863" i="1"/>
  <c r="H6863" i="1" s="1"/>
  <c r="G6864" i="1"/>
  <c r="H6864" i="1" s="1"/>
  <c r="G6865" i="1"/>
  <c r="H6865" i="1" s="1"/>
  <c r="G6866" i="1"/>
  <c r="H6866" i="1" s="1"/>
  <c r="G6867" i="1"/>
  <c r="H6867" i="1" s="1"/>
  <c r="G6868" i="1"/>
  <c r="H6868" i="1" s="1"/>
  <c r="G6869" i="1"/>
  <c r="H6869" i="1" s="1"/>
  <c r="G6870" i="1"/>
  <c r="H6870" i="1" s="1"/>
  <c r="G6871" i="1"/>
  <c r="H6871" i="1" s="1"/>
  <c r="G6872" i="1"/>
  <c r="H6872" i="1" s="1"/>
  <c r="G6873" i="1"/>
  <c r="H6873" i="1" s="1"/>
  <c r="G6874" i="1"/>
  <c r="H6874" i="1" s="1"/>
  <c r="G6875" i="1"/>
  <c r="H6875" i="1" s="1"/>
  <c r="G6876" i="1"/>
  <c r="H6876" i="1" s="1"/>
  <c r="G6877" i="1"/>
  <c r="H6877" i="1" s="1"/>
  <c r="G6878" i="1"/>
  <c r="H6878" i="1" s="1"/>
  <c r="G6879" i="1"/>
  <c r="H6879" i="1" s="1"/>
  <c r="G6880" i="1"/>
  <c r="H6880" i="1" s="1"/>
  <c r="G6881" i="1"/>
  <c r="H6881" i="1" s="1"/>
  <c r="G6882" i="1"/>
  <c r="H6882" i="1" s="1"/>
  <c r="G6883" i="1"/>
  <c r="H6883" i="1" s="1"/>
  <c r="G6884" i="1"/>
  <c r="H6884" i="1" s="1"/>
  <c r="G6885" i="1"/>
  <c r="H6885" i="1" s="1"/>
  <c r="G6886" i="1"/>
  <c r="H6886" i="1" s="1"/>
  <c r="G6887" i="1"/>
  <c r="H6887" i="1" s="1"/>
  <c r="G6888" i="1"/>
  <c r="H6888" i="1" s="1"/>
  <c r="G6889" i="1"/>
  <c r="H6889" i="1" s="1"/>
  <c r="G6890" i="1"/>
  <c r="H6890" i="1" s="1"/>
  <c r="G6891" i="1"/>
  <c r="H6891" i="1" s="1"/>
  <c r="G6892" i="1"/>
  <c r="H6892" i="1" s="1"/>
  <c r="G6893" i="1"/>
  <c r="H6893" i="1" s="1"/>
  <c r="G6894" i="1"/>
  <c r="H6894" i="1" s="1"/>
  <c r="G6895" i="1"/>
  <c r="H6895" i="1" s="1"/>
  <c r="G6896" i="1"/>
  <c r="H6896" i="1" s="1"/>
  <c r="G6897" i="1"/>
  <c r="H6897" i="1" s="1"/>
  <c r="G6898" i="1"/>
  <c r="H6898" i="1" s="1"/>
  <c r="G6899" i="1"/>
  <c r="H6899" i="1" s="1"/>
  <c r="G6900" i="1"/>
  <c r="H6900" i="1" s="1"/>
  <c r="G6901" i="1"/>
  <c r="H6901" i="1" s="1"/>
  <c r="G6902" i="1"/>
  <c r="H6902" i="1" s="1"/>
  <c r="G6903" i="1"/>
  <c r="H6903" i="1" s="1"/>
  <c r="G6904" i="1"/>
  <c r="H6904" i="1" s="1"/>
  <c r="G6905" i="1"/>
  <c r="H6905" i="1" s="1"/>
  <c r="G6906" i="1"/>
  <c r="H6906" i="1" s="1"/>
  <c r="G6907" i="1"/>
  <c r="H6907" i="1" s="1"/>
  <c r="G6908" i="1"/>
  <c r="H6908" i="1" s="1"/>
  <c r="G6909" i="1"/>
  <c r="H6909" i="1" s="1"/>
  <c r="G6910" i="1"/>
  <c r="H6910" i="1" s="1"/>
  <c r="G6911" i="1"/>
  <c r="H6911" i="1" s="1"/>
  <c r="G6912" i="1"/>
  <c r="H6912" i="1" s="1"/>
  <c r="G6913" i="1"/>
  <c r="H6913" i="1" s="1"/>
  <c r="G6914" i="1"/>
  <c r="H6914" i="1" s="1"/>
  <c r="G6915" i="1"/>
  <c r="H6915" i="1" s="1"/>
  <c r="G6916" i="1"/>
  <c r="H6916" i="1" s="1"/>
  <c r="G6917" i="1"/>
  <c r="H6917" i="1" s="1"/>
  <c r="G6918" i="1"/>
  <c r="H6918" i="1" s="1"/>
  <c r="G6919" i="1"/>
  <c r="H6919" i="1" s="1"/>
  <c r="G6920" i="1"/>
  <c r="H6920" i="1" s="1"/>
  <c r="G6921" i="1"/>
  <c r="H6921" i="1" s="1"/>
  <c r="G6922" i="1"/>
  <c r="H6922" i="1" s="1"/>
  <c r="G6923" i="1"/>
  <c r="H6923" i="1" s="1"/>
  <c r="G6924" i="1"/>
  <c r="H6924" i="1" s="1"/>
  <c r="G6925" i="1"/>
  <c r="H6925" i="1" s="1"/>
  <c r="G6926" i="1"/>
  <c r="H6926" i="1" s="1"/>
  <c r="G6927" i="1"/>
  <c r="H6927" i="1" s="1"/>
  <c r="G6928" i="1"/>
  <c r="H6928" i="1" s="1"/>
  <c r="G6929" i="1"/>
  <c r="H6929" i="1" s="1"/>
  <c r="G6930" i="1"/>
  <c r="H6930" i="1" s="1"/>
  <c r="G6931" i="1"/>
  <c r="H6931" i="1" s="1"/>
  <c r="G6932" i="1"/>
  <c r="H6932" i="1" s="1"/>
  <c r="G6933" i="1"/>
  <c r="H6933" i="1" s="1"/>
  <c r="G6934" i="1"/>
  <c r="H6934" i="1" s="1"/>
  <c r="G6935" i="1"/>
  <c r="H6935" i="1" s="1"/>
  <c r="G6936" i="1"/>
  <c r="H6936" i="1" s="1"/>
  <c r="G6937" i="1"/>
  <c r="H6937" i="1" s="1"/>
  <c r="G6938" i="1"/>
  <c r="H6938" i="1" s="1"/>
  <c r="G6939" i="1"/>
  <c r="H6939" i="1" s="1"/>
  <c r="G6940" i="1"/>
  <c r="H6940" i="1" s="1"/>
  <c r="G6941" i="1"/>
  <c r="H6941" i="1" s="1"/>
  <c r="G6942" i="1"/>
  <c r="H6942" i="1" s="1"/>
  <c r="G6943" i="1"/>
  <c r="H6943" i="1" s="1"/>
  <c r="G6944" i="1"/>
  <c r="H6944" i="1" s="1"/>
  <c r="G6945" i="1"/>
  <c r="H6945" i="1" s="1"/>
  <c r="G6946" i="1"/>
  <c r="H6946" i="1" s="1"/>
  <c r="G6947" i="1"/>
  <c r="H6947" i="1" s="1"/>
  <c r="G6948" i="1"/>
  <c r="H6948" i="1" s="1"/>
  <c r="G6949" i="1"/>
  <c r="H6949" i="1" s="1"/>
  <c r="G6950" i="1"/>
  <c r="H6950" i="1" s="1"/>
  <c r="G6951" i="1"/>
  <c r="H6951" i="1" s="1"/>
  <c r="G6952" i="1"/>
  <c r="H6952" i="1" s="1"/>
  <c r="G6953" i="1"/>
  <c r="H6953" i="1" s="1"/>
  <c r="G6954" i="1"/>
  <c r="H6954" i="1" s="1"/>
  <c r="G6955" i="1"/>
  <c r="H6955" i="1" s="1"/>
  <c r="G6956" i="1"/>
  <c r="H6956" i="1" s="1"/>
  <c r="G6957" i="1"/>
  <c r="H6957" i="1" s="1"/>
  <c r="G6958" i="1"/>
  <c r="H6958" i="1" s="1"/>
  <c r="G6959" i="1"/>
  <c r="H6959" i="1" s="1"/>
  <c r="G6960" i="1"/>
  <c r="H6960" i="1" s="1"/>
  <c r="G6961" i="1"/>
  <c r="H6961" i="1" s="1"/>
  <c r="G6962" i="1"/>
  <c r="H6962" i="1" s="1"/>
  <c r="G6963" i="1"/>
  <c r="H6963" i="1" s="1"/>
  <c r="G6964" i="1"/>
  <c r="H6964" i="1" s="1"/>
  <c r="G6965" i="1"/>
  <c r="H6965" i="1" s="1"/>
  <c r="G6966" i="1"/>
  <c r="H6966" i="1" s="1"/>
  <c r="G6967" i="1"/>
  <c r="H6967" i="1" s="1"/>
  <c r="G6968" i="1"/>
  <c r="H6968" i="1" s="1"/>
  <c r="G6969" i="1"/>
  <c r="H6969" i="1" s="1"/>
  <c r="G6970" i="1"/>
  <c r="H6970" i="1" s="1"/>
  <c r="G6971" i="1"/>
  <c r="H6971" i="1" s="1"/>
  <c r="G6972" i="1"/>
  <c r="H6972" i="1" s="1"/>
  <c r="G6973" i="1"/>
  <c r="H6973" i="1" s="1"/>
  <c r="G6974" i="1"/>
  <c r="H6974" i="1" s="1"/>
  <c r="G6975" i="1"/>
  <c r="H6975" i="1" s="1"/>
  <c r="G6976" i="1"/>
  <c r="H6976" i="1" s="1"/>
  <c r="G6977" i="1"/>
  <c r="H6977" i="1" s="1"/>
  <c r="G6978" i="1"/>
  <c r="H6978" i="1" s="1"/>
  <c r="G6979" i="1"/>
  <c r="H6979" i="1" s="1"/>
  <c r="G6980" i="1"/>
  <c r="H6980" i="1" s="1"/>
  <c r="G6981" i="1"/>
  <c r="H6981" i="1" s="1"/>
  <c r="G6982" i="1"/>
  <c r="H6982" i="1" s="1"/>
  <c r="G6983" i="1"/>
  <c r="H6983" i="1" s="1"/>
  <c r="G6984" i="1"/>
  <c r="H6984" i="1" s="1"/>
  <c r="G6985" i="1"/>
  <c r="H6985" i="1" s="1"/>
  <c r="G6986" i="1"/>
  <c r="H6986" i="1" s="1"/>
  <c r="G6987" i="1"/>
  <c r="H6987" i="1" s="1"/>
  <c r="G6988" i="1"/>
  <c r="H6988" i="1" s="1"/>
  <c r="G6989" i="1"/>
  <c r="H6989" i="1" s="1"/>
  <c r="G6990" i="1"/>
  <c r="H6990" i="1" s="1"/>
  <c r="G6991" i="1"/>
  <c r="H6991" i="1" s="1"/>
  <c r="G6992" i="1"/>
  <c r="H6992" i="1" s="1"/>
  <c r="G6993" i="1"/>
  <c r="H6993" i="1" s="1"/>
  <c r="G6994" i="1"/>
  <c r="H6994" i="1" s="1"/>
  <c r="G6995" i="1"/>
  <c r="H6995" i="1" s="1"/>
  <c r="G6996" i="1"/>
  <c r="H6996" i="1" s="1"/>
  <c r="G6997" i="1"/>
  <c r="H6997" i="1" s="1"/>
  <c r="G6998" i="1"/>
  <c r="H6998" i="1" s="1"/>
  <c r="G6999" i="1"/>
  <c r="H6999" i="1" s="1"/>
  <c r="G7000" i="1"/>
  <c r="H7000" i="1" s="1"/>
  <c r="G7001" i="1"/>
  <c r="H7001" i="1" s="1"/>
  <c r="G7002" i="1"/>
  <c r="H7002" i="1" s="1"/>
  <c r="G7003" i="1"/>
  <c r="H7003" i="1" s="1"/>
  <c r="G7004" i="1"/>
  <c r="H7004" i="1" s="1"/>
  <c r="G7005" i="1"/>
  <c r="H7005" i="1" s="1"/>
  <c r="G7006" i="1"/>
  <c r="H7006" i="1" s="1"/>
  <c r="G7007" i="1"/>
  <c r="H7007" i="1" s="1"/>
  <c r="G7008" i="1"/>
  <c r="H7008" i="1" s="1"/>
  <c r="G7009" i="1"/>
  <c r="H7009" i="1" s="1"/>
  <c r="G7010" i="1"/>
  <c r="H7010" i="1" s="1"/>
  <c r="G7011" i="1"/>
  <c r="H7011" i="1" s="1"/>
  <c r="G7012" i="1"/>
  <c r="H7012" i="1" s="1"/>
  <c r="G7013" i="1"/>
  <c r="H7013" i="1" s="1"/>
  <c r="G7014" i="1"/>
  <c r="H7014" i="1" s="1"/>
  <c r="G7015" i="1"/>
  <c r="H7015" i="1" s="1"/>
  <c r="G7016" i="1"/>
  <c r="H7016" i="1" s="1"/>
  <c r="G7017" i="1"/>
  <c r="H7017" i="1" s="1"/>
  <c r="G7018" i="1"/>
  <c r="H7018" i="1" s="1"/>
  <c r="G7019" i="1"/>
  <c r="H7019" i="1" s="1"/>
  <c r="G7020" i="1"/>
  <c r="H7020" i="1" s="1"/>
  <c r="G7021" i="1"/>
  <c r="H7021" i="1" s="1"/>
  <c r="G7022" i="1"/>
  <c r="H7022" i="1" s="1"/>
  <c r="G7023" i="1"/>
  <c r="H7023" i="1" s="1"/>
  <c r="G7024" i="1"/>
  <c r="H7024" i="1" s="1"/>
  <c r="G7025" i="1"/>
  <c r="H7025" i="1" s="1"/>
  <c r="G7026" i="1"/>
  <c r="H7026" i="1" s="1"/>
  <c r="G7027" i="1"/>
  <c r="H7027" i="1" s="1"/>
  <c r="G7028" i="1"/>
  <c r="H7028" i="1" s="1"/>
  <c r="G7029" i="1"/>
  <c r="H7029" i="1" s="1"/>
  <c r="G7030" i="1"/>
  <c r="H7030" i="1" s="1"/>
  <c r="G7031" i="1"/>
  <c r="H7031" i="1" s="1"/>
  <c r="G7032" i="1"/>
  <c r="H7032" i="1" s="1"/>
  <c r="G7033" i="1"/>
  <c r="H7033" i="1" s="1"/>
  <c r="G7034" i="1"/>
  <c r="H7034" i="1" s="1"/>
  <c r="G7035" i="1"/>
  <c r="H7035" i="1" s="1"/>
  <c r="G7036" i="1"/>
  <c r="H7036" i="1" s="1"/>
  <c r="G7037" i="1"/>
  <c r="H7037" i="1" s="1"/>
  <c r="G7038" i="1"/>
  <c r="H7038" i="1" s="1"/>
  <c r="G7039" i="1"/>
  <c r="H7039" i="1" s="1"/>
  <c r="G7040" i="1"/>
  <c r="H7040" i="1" s="1"/>
  <c r="G7041" i="1"/>
  <c r="H7041" i="1" s="1"/>
  <c r="G7042" i="1"/>
  <c r="H7042" i="1" s="1"/>
  <c r="G7043" i="1"/>
  <c r="H7043" i="1" s="1"/>
  <c r="G7044" i="1"/>
  <c r="H7044" i="1" s="1"/>
  <c r="G7045" i="1"/>
  <c r="H7045" i="1" s="1"/>
  <c r="G7046" i="1"/>
  <c r="H7046" i="1" s="1"/>
  <c r="G7047" i="1"/>
  <c r="H7047" i="1" s="1"/>
  <c r="G7048" i="1"/>
  <c r="H7048" i="1" s="1"/>
  <c r="G7049" i="1"/>
  <c r="H7049" i="1" s="1"/>
  <c r="G7050" i="1"/>
  <c r="H7050" i="1" s="1"/>
  <c r="G7051" i="1"/>
  <c r="H7051" i="1" s="1"/>
  <c r="G7052" i="1"/>
  <c r="H7052" i="1" s="1"/>
  <c r="G7053" i="1"/>
  <c r="H7053" i="1" s="1"/>
  <c r="G7054" i="1"/>
  <c r="H7054" i="1" s="1"/>
  <c r="G7055" i="1"/>
  <c r="H7055" i="1" s="1"/>
  <c r="G7056" i="1"/>
  <c r="H7056" i="1" s="1"/>
  <c r="G7057" i="1"/>
  <c r="H7057" i="1" s="1"/>
  <c r="G7058" i="1"/>
  <c r="H7058" i="1" s="1"/>
  <c r="G7059" i="1"/>
  <c r="H7059" i="1" s="1"/>
  <c r="G7060" i="1"/>
  <c r="H7060" i="1" s="1"/>
  <c r="G7061" i="1"/>
  <c r="H7061" i="1" s="1"/>
  <c r="G7062" i="1"/>
  <c r="H7062" i="1" s="1"/>
  <c r="G7063" i="1"/>
  <c r="H7063" i="1" s="1"/>
  <c r="G7064" i="1"/>
  <c r="H7064" i="1" s="1"/>
  <c r="G7065" i="1"/>
  <c r="H7065" i="1" s="1"/>
  <c r="G7066" i="1"/>
  <c r="H7066" i="1" s="1"/>
  <c r="G7067" i="1"/>
  <c r="H7067" i="1" s="1"/>
  <c r="G7068" i="1"/>
  <c r="H7068" i="1" s="1"/>
  <c r="G7069" i="1"/>
  <c r="H7069" i="1" s="1"/>
  <c r="G7070" i="1"/>
  <c r="H7070" i="1" s="1"/>
  <c r="G7071" i="1"/>
  <c r="H7071" i="1" s="1"/>
  <c r="G7072" i="1"/>
  <c r="H7072" i="1" s="1"/>
  <c r="G7073" i="1"/>
  <c r="H7073" i="1" s="1"/>
  <c r="G7074" i="1"/>
  <c r="H7074" i="1" s="1"/>
  <c r="G7075" i="1"/>
  <c r="H7075" i="1" s="1"/>
  <c r="G7076" i="1"/>
  <c r="H7076" i="1" s="1"/>
  <c r="G7077" i="1"/>
  <c r="H7077" i="1" s="1"/>
  <c r="G7078" i="1"/>
  <c r="H7078" i="1" s="1"/>
  <c r="G7079" i="1"/>
  <c r="H7079" i="1" s="1"/>
  <c r="G7080" i="1"/>
  <c r="H7080" i="1" s="1"/>
  <c r="G7081" i="1"/>
  <c r="H7081" i="1" s="1"/>
  <c r="G7082" i="1"/>
  <c r="H7082" i="1" s="1"/>
  <c r="G7083" i="1"/>
  <c r="H7083" i="1" s="1"/>
  <c r="G7084" i="1"/>
  <c r="H7084" i="1" s="1"/>
  <c r="G7085" i="1"/>
  <c r="H7085" i="1" s="1"/>
  <c r="G7086" i="1"/>
  <c r="H7086" i="1" s="1"/>
  <c r="G7087" i="1"/>
  <c r="H7087" i="1" s="1"/>
  <c r="G7088" i="1"/>
  <c r="H7088" i="1" s="1"/>
  <c r="G7089" i="1"/>
  <c r="H7089" i="1" s="1"/>
  <c r="G7090" i="1"/>
  <c r="H7090" i="1" s="1"/>
  <c r="G7091" i="1"/>
  <c r="H7091" i="1" s="1"/>
  <c r="G7092" i="1"/>
  <c r="H7092" i="1" s="1"/>
  <c r="G7093" i="1"/>
  <c r="H7093" i="1" s="1"/>
  <c r="G7094" i="1"/>
  <c r="H7094" i="1" s="1"/>
  <c r="G7095" i="1"/>
  <c r="H7095" i="1" s="1"/>
  <c r="G7096" i="1"/>
  <c r="H7096" i="1" s="1"/>
  <c r="G7097" i="1"/>
  <c r="H7097" i="1" s="1"/>
  <c r="G7098" i="1"/>
  <c r="H7098" i="1" s="1"/>
  <c r="G7099" i="1"/>
  <c r="H7099" i="1" s="1"/>
  <c r="G7100" i="1"/>
  <c r="H7100" i="1" s="1"/>
  <c r="G7101" i="1"/>
  <c r="H7101" i="1" s="1"/>
  <c r="G7102" i="1"/>
  <c r="H7102" i="1" s="1"/>
  <c r="G7103" i="1"/>
  <c r="H7103" i="1" s="1"/>
  <c r="G7104" i="1"/>
  <c r="H7104" i="1" s="1"/>
  <c r="G7105" i="1"/>
  <c r="H7105" i="1" s="1"/>
  <c r="G7106" i="1"/>
  <c r="H7106" i="1" s="1"/>
  <c r="G7107" i="1"/>
  <c r="H7107" i="1" s="1"/>
  <c r="G7108" i="1"/>
  <c r="H7108" i="1" s="1"/>
  <c r="G7109" i="1"/>
  <c r="H7109" i="1" s="1"/>
  <c r="G7110" i="1"/>
  <c r="H7110" i="1" s="1"/>
  <c r="G7111" i="1"/>
  <c r="H7111" i="1" s="1"/>
  <c r="G7112" i="1"/>
  <c r="H7112" i="1" s="1"/>
  <c r="G7113" i="1"/>
  <c r="H7113" i="1" s="1"/>
  <c r="G7114" i="1"/>
  <c r="H7114" i="1" s="1"/>
  <c r="G7115" i="1"/>
  <c r="H7115" i="1" s="1"/>
  <c r="G7116" i="1"/>
  <c r="H7116" i="1" s="1"/>
  <c r="G7117" i="1"/>
  <c r="H7117" i="1" s="1"/>
  <c r="G7118" i="1"/>
  <c r="H7118" i="1" s="1"/>
  <c r="G7119" i="1"/>
  <c r="H7119" i="1" s="1"/>
  <c r="G7120" i="1"/>
  <c r="H7120" i="1" s="1"/>
  <c r="G7121" i="1"/>
  <c r="H7121" i="1" s="1"/>
  <c r="G7122" i="1"/>
  <c r="H7122" i="1" s="1"/>
  <c r="G7123" i="1"/>
  <c r="H7123" i="1" s="1"/>
  <c r="G7124" i="1"/>
  <c r="H7124" i="1" s="1"/>
  <c r="G7125" i="1"/>
  <c r="H7125" i="1" s="1"/>
  <c r="G7126" i="1"/>
  <c r="H7126" i="1" s="1"/>
  <c r="G7127" i="1"/>
  <c r="H7127" i="1" s="1"/>
  <c r="G7128" i="1"/>
  <c r="H7128" i="1" s="1"/>
  <c r="G7129" i="1"/>
  <c r="H7129" i="1" s="1"/>
  <c r="G7130" i="1"/>
  <c r="H7130" i="1" s="1"/>
  <c r="G7131" i="1"/>
  <c r="H7131" i="1" s="1"/>
  <c r="G7132" i="1"/>
  <c r="H7132" i="1" s="1"/>
  <c r="G7133" i="1"/>
  <c r="H7133" i="1" s="1"/>
  <c r="G7134" i="1"/>
  <c r="H7134" i="1" s="1"/>
  <c r="G7135" i="1"/>
  <c r="H7135" i="1" s="1"/>
  <c r="G7136" i="1"/>
  <c r="H7136" i="1" s="1"/>
  <c r="G7137" i="1"/>
  <c r="H7137" i="1" s="1"/>
  <c r="G7138" i="1"/>
  <c r="H7138" i="1" s="1"/>
  <c r="G7139" i="1"/>
  <c r="H7139" i="1" s="1"/>
  <c r="G7140" i="1"/>
  <c r="H7140" i="1" s="1"/>
  <c r="G7141" i="1"/>
  <c r="H7141" i="1" s="1"/>
  <c r="G7142" i="1"/>
  <c r="H7142" i="1" s="1"/>
  <c r="G7143" i="1"/>
  <c r="H7143" i="1" s="1"/>
  <c r="G7144" i="1"/>
  <c r="H7144" i="1" s="1"/>
  <c r="G7145" i="1"/>
  <c r="H7145" i="1" s="1"/>
  <c r="G7146" i="1"/>
  <c r="H7146" i="1" s="1"/>
  <c r="G7147" i="1"/>
  <c r="H7147" i="1" s="1"/>
  <c r="G7148" i="1"/>
  <c r="H7148" i="1" s="1"/>
  <c r="G7149" i="1"/>
  <c r="H7149" i="1" s="1"/>
  <c r="G7150" i="1"/>
  <c r="H7150" i="1" s="1"/>
  <c r="G7151" i="1"/>
  <c r="H7151" i="1" s="1"/>
  <c r="G7152" i="1"/>
  <c r="H7152" i="1" s="1"/>
  <c r="G7153" i="1"/>
  <c r="H7153" i="1" s="1"/>
  <c r="G7154" i="1"/>
  <c r="H7154" i="1" s="1"/>
  <c r="G7155" i="1"/>
  <c r="H7155" i="1" s="1"/>
  <c r="G7156" i="1"/>
  <c r="H7156" i="1" s="1"/>
  <c r="G7157" i="1"/>
  <c r="H7157" i="1" s="1"/>
  <c r="G7158" i="1"/>
  <c r="H7158" i="1" s="1"/>
  <c r="G7159" i="1"/>
  <c r="H7159" i="1" s="1"/>
  <c r="G7160" i="1"/>
  <c r="H7160" i="1" s="1"/>
  <c r="G7161" i="1"/>
  <c r="H7161" i="1" s="1"/>
  <c r="G7162" i="1"/>
  <c r="H7162" i="1" s="1"/>
  <c r="G7163" i="1"/>
  <c r="H7163" i="1" s="1"/>
  <c r="G7164" i="1"/>
  <c r="H7164" i="1" s="1"/>
  <c r="G7165" i="1"/>
  <c r="H7165" i="1" s="1"/>
  <c r="G7166" i="1"/>
  <c r="H7166" i="1" s="1"/>
  <c r="G7167" i="1"/>
  <c r="H7167" i="1" s="1"/>
  <c r="G7168" i="1"/>
  <c r="H7168" i="1" s="1"/>
  <c r="G7169" i="1"/>
  <c r="H7169" i="1" s="1"/>
  <c r="G7170" i="1"/>
  <c r="H7170" i="1" s="1"/>
  <c r="G7171" i="1"/>
  <c r="H7171" i="1" s="1"/>
  <c r="G7172" i="1"/>
  <c r="H7172" i="1" s="1"/>
  <c r="G7173" i="1"/>
  <c r="H7173" i="1" s="1"/>
  <c r="G7174" i="1"/>
  <c r="H7174" i="1" s="1"/>
  <c r="G7175" i="1"/>
  <c r="H7175" i="1" s="1"/>
  <c r="G7176" i="1"/>
  <c r="H7176" i="1" s="1"/>
  <c r="G7177" i="1"/>
  <c r="H7177" i="1" s="1"/>
  <c r="G7178" i="1"/>
  <c r="H7178" i="1" s="1"/>
  <c r="G7179" i="1"/>
  <c r="H7179" i="1" s="1"/>
  <c r="G7180" i="1"/>
  <c r="H7180" i="1" s="1"/>
  <c r="G7181" i="1"/>
  <c r="H7181" i="1" s="1"/>
  <c r="G7182" i="1"/>
  <c r="H7182" i="1" s="1"/>
  <c r="G7183" i="1"/>
  <c r="H7183" i="1" s="1"/>
  <c r="G7184" i="1"/>
  <c r="H7184" i="1" s="1"/>
  <c r="G7185" i="1"/>
  <c r="H7185" i="1" s="1"/>
  <c r="G7186" i="1"/>
  <c r="H7186" i="1" s="1"/>
  <c r="G7187" i="1"/>
  <c r="H7187" i="1" s="1"/>
  <c r="G7188" i="1"/>
  <c r="H7188" i="1" s="1"/>
  <c r="G7189" i="1"/>
  <c r="H7189" i="1" s="1"/>
  <c r="G7190" i="1"/>
  <c r="H7190" i="1" s="1"/>
  <c r="G7191" i="1"/>
  <c r="H7191" i="1" s="1"/>
  <c r="G7192" i="1"/>
  <c r="H7192" i="1" s="1"/>
  <c r="G7193" i="1"/>
  <c r="H7193" i="1" s="1"/>
  <c r="G7194" i="1"/>
  <c r="H7194" i="1" s="1"/>
  <c r="G7195" i="1"/>
  <c r="H7195" i="1" s="1"/>
  <c r="G7196" i="1"/>
  <c r="H7196" i="1" s="1"/>
  <c r="G7197" i="1"/>
  <c r="H7197" i="1" s="1"/>
  <c r="G7198" i="1"/>
  <c r="H7198" i="1" s="1"/>
  <c r="G7199" i="1"/>
  <c r="H7199" i="1" s="1"/>
  <c r="G7200" i="1"/>
  <c r="H7200" i="1" s="1"/>
  <c r="G7201" i="1"/>
  <c r="H7201" i="1" s="1"/>
  <c r="G7202" i="1"/>
  <c r="H7202" i="1" s="1"/>
  <c r="G7203" i="1"/>
  <c r="H7203" i="1" s="1"/>
  <c r="G7204" i="1"/>
  <c r="H7204" i="1" s="1"/>
  <c r="G7205" i="1"/>
  <c r="H7205" i="1" s="1"/>
  <c r="G7206" i="1"/>
  <c r="H7206" i="1" s="1"/>
  <c r="G7207" i="1"/>
  <c r="H7207" i="1" s="1"/>
  <c r="G7208" i="1"/>
  <c r="H7208" i="1" s="1"/>
  <c r="G7209" i="1"/>
  <c r="H7209" i="1" s="1"/>
  <c r="G7210" i="1"/>
  <c r="H7210" i="1" s="1"/>
  <c r="G7211" i="1"/>
  <c r="H7211" i="1" s="1"/>
  <c r="G7212" i="1"/>
  <c r="H7212" i="1" s="1"/>
  <c r="G7213" i="1"/>
  <c r="H7213" i="1" s="1"/>
  <c r="G7214" i="1"/>
  <c r="H7214" i="1" s="1"/>
  <c r="G7215" i="1"/>
  <c r="H7215" i="1" s="1"/>
  <c r="G7216" i="1"/>
  <c r="H7216" i="1" s="1"/>
  <c r="G7217" i="1"/>
  <c r="H7217" i="1" s="1"/>
  <c r="G7218" i="1"/>
  <c r="H7218" i="1" s="1"/>
  <c r="G7219" i="1"/>
  <c r="H7219" i="1" s="1"/>
  <c r="G7220" i="1"/>
  <c r="H7220" i="1" s="1"/>
  <c r="G7221" i="1"/>
  <c r="H7221" i="1" s="1"/>
  <c r="G7222" i="1"/>
  <c r="H7222" i="1" s="1"/>
  <c r="G7223" i="1"/>
  <c r="H7223" i="1" s="1"/>
  <c r="G7224" i="1"/>
  <c r="H7224" i="1" s="1"/>
  <c r="G7225" i="1"/>
  <c r="H7225" i="1" s="1"/>
  <c r="G7226" i="1"/>
  <c r="H7226" i="1" s="1"/>
  <c r="G7227" i="1"/>
  <c r="H7227" i="1" s="1"/>
  <c r="G7228" i="1"/>
  <c r="H7228" i="1" s="1"/>
  <c r="G7229" i="1"/>
  <c r="H7229" i="1" s="1"/>
  <c r="G7230" i="1"/>
  <c r="H7230" i="1" s="1"/>
  <c r="G7231" i="1"/>
  <c r="H7231" i="1" s="1"/>
  <c r="G7232" i="1"/>
  <c r="H7232" i="1" s="1"/>
  <c r="G7233" i="1"/>
  <c r="H7233" i="1" s="1"/>
  <c r="G7234" i="1"/>
  <c r="H7234" i="1" s="1"/>
  <c r="G7235" i="1"/>
  <c r="H7235" i="1" s="1"/>
  <c r="G7236" i="1"/>
  <c r="H7236" i="1" s="1"/>
  <c r="G7237" i="1"/>
  <c r="H7237" i="1" s="1"/>
  <c r="G7238" i="1"/>
  <c r="H7238" i="1" s="1"/>
  <c r="G7239" i="1"/>
  <c r="H7239" i="1" s="1"/>
  <c r="G7240" i="1"/>
  <c r="H7240" i="1" s="1"/>
  <c r="G7241" i="1"/>
  <c r="H7241" i="1" s="1"/>
  <c r="G7242" i="1"/>
  <c r="H7242" i="1" s="1"/>
  <c r="G7243" i="1"/>
  <c r="H7243" i="1" s="1"/>
  <c r="G7244" i="1"/>
  <c r="H7244" i="1" s="1"/>
  <c r="G7245" i="1"/>
  <c r="H7245" i="1" s="1"/>
  <c r="G7246" i="1"/>
  <c r="H7246" i="1" s="1"/>
  <c r="G7247" i="1"/>
  <c r="H7247" i="1" s="1"/>
  <c r="G7248" i="1"/>
  <c r="H7248" i="1" s="1"/>
  <c r="G7249" i="1"/>
  <c r="H7249" i="1" s="1"/>
  <c r="G7250" i="1"/>
  <c r="H7250" i="1" s="1"/>
  <c r="G7251" i="1"/>
  <c r="H7251" i="1" s="1"/>
  <c r="G7252" i="1"/>
  <c r="H7252" i="1" s="1"/>
  <c r="G7253" i="1"/>
  <c r="H7253" i="1" s="1"/>
  <c r="G7254" i="1"/>
  <c r="H7254" i="1" s="1"/>
  <c r="G7255" i="1"/>
  <c r="H7255" i="1" s="1"/>
  <c r="G7256" i="1"/>
  <c r="H7256" i="1" s="1"/>
  <c r="G7257" i="1"/>
  <c r="H7257" i="1" s="1"/>
  <c r="G7258" i="1"/>
  <c r="H7258" i="1" s="1"/>
  <c r="G7259" i="1"/>
  <c r="H7259" i="1" s="1"/>
  <c r="G7260" i="1"/>
  <c r="H7260" i="1" s="1"/>
  <c r="G7261" i="1"/>
  <c r="H7261" i="1" s="1"/>
  <c r="G7262" i="1"/>
  <c r="H7262" i="1" s="1"/>
  <c r="G7263" i="1"/>
  <c r="H7263" i="1" s="1"/>
  <c r="G7264" i="1"/>
  <c r="H7264" i="1" s="1"/>
  <c r="G7265" i="1"/>
  <c r="H7265" i="1" s="1"/>
  <c r="G7266" i="1"/>
  <c r="H7266" i="1" s="1"/>
  <c r="G7267" i="1"/>
  <c r="H7267" i="1" s="1"/>
  <c r="G7268" i="1"/>
  <c r="H7268" i="1" s="1"/>
  <c r="G7269" i="1"/>
  <c r="H7269" i="1" s="1"/>
  <c r="G7270" i="1"/>
  <c r="H7270" i="1" s="1"/>
  <c r="G7271" i="1"/>
  <c r="H7271" i="1" s="1"/>
  <c r="G7272" i="1"/>
  <c r="H7272" i="1" s="1"/>
  <c r="G7273" i="1"/>
  <c r="H7273" i="1" s="1"/>
  <c r="G7274" i="1"/>
  <c r="H7274" i="1" s="1"/>
  <c r="G7275" i="1"/>
  <c r="H7275" i="1" s="1"/>
  <c r="G7276" i="1"/>
  <c r="H7276" i="1" s="1"/>
  <c r="G7277" i="1"/>
  <c r="H7277" i="1" s="1"/>
  <c r="G7278" i="1"/>
  <c r="H7278" i="1" s="1"/>
  <c r="G7279" i="1"/>
  <c r="H7279" i="1" s="1"/>
  <c r="G7280" i="1"/>
  <c r="H7280" i="1" s="1"/>
  <c r="G7281" i="1"/>
  <c r="H7281" i="1" s="1"/>
  <c r="G7282" i="1"/>
  <c r="H7282" i="1" s="1"/>
  <c r="G7283" i="1"/>
  <c r="H7283" i="1" s="1"/>
  <c r="G7284" i="1"/>
  <c r="H7284" i="1" s="1"/>
  <c r="G7285" i="1"/>
  <c r="H7285" i="1" s="1"/>
  <c r="G7286" i="1"/>
  <c r="H7286" i="1" s="1"/>
  <c r="G7287" i="1"/>
  <c r="H7287" i="1" s="1"/>
  <c r="G7288" i="1"/>
  <c r="H7288" i="1" s="1"/>
  <c r="G7289" i="1"/>
  <c r="H7289" i="1" s="1"/>
  <c r="G7290" i="1"/>
  <c r="H7290" i="1" s="1"/>
  <c r="G7291" i="1"/>
  <c r="H7291" i="1" s="1"/>
  <c r="G7292" i="1"/>
  <c r="H7292" i="1" s="1"/>
  <c r="G7293" i="1"/>
  <c r="H7293" i="1" s="1"/>
  <c r="G7294" i="1"/>
  <c r="H7294" i="1" s="1"/>
  <c r="G7295" i="1"/>
  <c r="H7295" i="1" s="1"/>
  <c r="G7296" i="1"/>
  <c r="H7296" i="1" s="1"/>
  <c r="G7297" i="1"/>
  <c r="H7297" i="1" s="1"/>
  <c r="G7298" i="1"/>
  <c r="H7298" i="1" s="1"/>
  <c r="G7299" i="1"/>
  <c r="H7299" i="1" s="1"/>
  <c r="G7300" i="1"/>
  <c r="H7300" i="1" s="1"/>
  <c r="G7301" i="1"/>
  <c r="H7301" i="1" s="1"/>
  <c r="G7302" i="1"/>
  <c r="H7302" i="1" s="1"/>
  <c r="G7303" i="1"/>
  <c r="H7303" i="1" s="1"/>
  <c r="G7304" i="1"/>
  <c r="H7304" i="1" s="1"/>
  <c r="G7305" i="1"/>
  <c r="H7305" i="1" s="1"/>
  <c r="G7306" i="1"/>
  <c r="H7306" i="1" s="1"/>
  <c r="G7307" i="1"/>
  <c r="H7307" i="1" s="1"/>
  <c r="G7308" i="1"/>
  <c r="H7308" i="1" s="1"/>
  <c r="G7309" i="1"/>
  <c r="H7309" i="1" s="1"/>
  <c r="G7310" i="1"/>
  <c r="H7310" i="1" s="1"/>
  <c r="G7311" i="1"/>
  <c r="H7311" i="1" s="1"/>
  <c r="G7312" i="1"/>
  <c r="H7312" i="1" s="1"/>
  <c r="G7313" i="1"/>
  <c r="H7313" i="1" s="1"/>
  <c r="G7314" i="1"/>
  <c r="H7314" i="1" s="1"/>
  <c r="G7315" i="1"/>
  <c r="H7315" i="1" s="1"/>
  <c r="G7316" i="1"/>
  <c r="H7316" i="1" s="1"/>
  <c r="G7317" i="1"/>
  <c r="H7317" i="1" s="1"/>
  <c r="G7318" i="1"/>
  <c r="H7318" i="1" s="1"/>
  <c r="G7319" i="1"/>
  <c r="H7319" i="1" s="1"/>
  <c r="G7320" i="1"/>
  <c r="H7320" i="1" s="1"/>
  <c r="G7321" i="1"/>
  <c r="H7321" i="1" s="1"/>
  <c r="G7322" i="1"/>
  <c r="H7322" i="1" s="1"/>
  <c r="G7323" i="1"/>
  <c r="H7323" i="1" s="1"/>
  <c r="G7324" i="1"/>
  <c r="H7324" i="1" s="1"/>
  <c r="G7325" i="1"/>
  <c r="H7325" i="1" s="1"/>
  <c r="G7326" i="1"/>
  <c r="H7326" i="1" s="1"/>
  <c r="G7327" i="1"/>
  <c r="H7327" i="1" s="1"/>
  <c r="G7328" i="1"/>
  <c r="H7328" i="1" s="1"/>
  <c r="G7329" i="1"/>
  <c r="H7329" i="1" s="1"/>
  <c r="G7330" i="1"/>
  <c r="H7330" i="1" s="1"/>
  <c r="G7331" i="1"/>
  <c r="H7331" i="1" s="1"/>
  <c r="G7332" i="1"/>
  <c r="H7332" i="1" s="1"/>
  <c r="G7333" i="1"/>
  <c r="H7333" i="1" s="1"/>
  <c r="G7334" i="1"/>
  <c r="H7334" i="1" s="1"/>
  <c r="G7335" i="1"/>
  <c r="H7335" i="1" s="1"/>
  <c r="G7336" i="1"/>
  <c r="H7336" i="1" s="1"/>
  <c r="G7337" i="1"/>
  <c r="H7337" i="1" s="1"/>
  <c r="G7338" i="1"/>
  <c r="H7338" i="1" s="1"/>
  <c r="G7339" i="1"/>
  <c r="H7339" i="1" s="1"/>
  <c r="G7340" i="1"/>
  <c r="H7340" i="1" s="1"/>
  <c r="G7341" i="1"/>
  <c r="H7341" i="1" s="1"/>
  <c r="G7342" i="1"/>
  <c r="H7342" i="1" s="1"/>
  <c r="G7343" i="1"/>
  <c r="H7343" i="1" s="1"/>
  <c r="G7344" i="1"/>
  <c r="H7344" i="1" s="1"/>
  <c r="G7345" i="1"/>
  <c r="H7345" i="1" s="1"/>
  <c r="G7346" i="1"/>
  <c r="H7346" i="1" s="1"/>
  <c r="G7347" i="1"/>
  <c r="H7347" i="1" s="1"/>
  <c r="G7348" i="1"/>
  <c r="H7348" i="1" s="1"/>
  <c r="G7349" i="1"/>
  <c r="H7349" i="1" s="1"/>
  <c r="G7350" i="1"/>
  <c r="H7350" i="1" s="1"/>
  <c r="G7351" i="1"/>
  <c r="H7351" i="1" s="1"/>
  <c r="G7352" i="1"/>
  <c r="H7352" i="1" s="1"/>
  <c r="G7353" i="1"/>
  <c r="H7353" i="1" s="1"/>
  <c r="G7354" i="1"/>
  <c r="H7354" i="1" s="1"/>
  <c r="G7355" i="1"/>
  <c r="H7355" i="1" s="1"/>
  <c r="G7356" i="1"/>
  <c r="H7356" i="1" s="1"/>
  <c r="G7357" i="1"/>
  <c r="H7357" i="1" s="1"/>
  <c r="G7358" i="1"/>
  <c r="H7358" i="1" s="1"/>
  <c r="G7359" i="1"/>
  <c r="H7359" i="1" s="1"/>
  <c r="G7360" i="1"/>
  <c r="H7360" i="1" s="1"/>
  <c r="G7361" i="1"/>
  <c r="H7361" i="1" s="1"/>
  <c r="G7362" i="1"/>
  <c r="H7362" i="1" s="1"/>
  <c r="G7363" i="1"/>
  <c r="H7363" i="1" s="1"/>
  <c r="G7364" i="1"/>
  <c r="H7364" i="1" s="1"/>
  <c r="G7365" i="1"/>
  <c r="H7365" i="1" s="1"/>
  <c r="G7366" i="1"/>
  <c r="H7366" i="1" s="1"/>
  <c r="G7367" i="1"/>
  <c r="H7367" i="1" s="1"/>
  <c r="G7368" i="1"/>
  <c r="H7368" i="1" s="1"/>
  <c r="G7369" i="1"/>
  <c r="H7369" i="1" s="1"/>
  <c r="G7370" i="1"/>
  <c r="H7370" i="1" s="1"/>
  <c r="G7371" i="1"/>
  <c r="H7371" i="1" s="1"/>
  <c r="G7372" i="1"/>
  <c r="H7372" i="1" s="1"/>
  <c r="G7373" i="1"/>
  <c r="H7373" i="1" s="1"/>
  <c r="G7374" i="1"/>
  <c r="H7374" i="1" s="1"/>
  <c r="G7375" i="1"/>
  <c r="H7375" i="1" s="1"/>
  <c r="G7376" i="1"/>
  <c r="H7376" i="1" s="1"/>
  <c r="G7377" i="1"/>
  <c r="H7377" i="1" s="1"/>
  <c r="G7378" i="1"/>
  <c r="H7378" i="1" s="1"/>
  <c r="G7379" i="1"/>
  <c r="H7379" i="1" s="1"/>
  <c r="G7380" i="1"/>
  <c r="H7380" i="1" s="1"/>
  <c r="G7381" i="1"/>
  <c r="H7381" i="1" s="1"/>
  <c r="G7382" i="1"/>
  <c r="H7382" i="1" s="1"/>
  <c r="G7383" i="1"/>
  <c r="H7383" i="1" s="1"/>
  <c r="G7384" i="1"/>
  <c r="H7384" i="1" s="1"/>
  <c r="G7385" i="1"/>
  <c r="H7385" i="1" s="1"/>
  <c r="G7386" i="1"/>
  <c r="H7386" i="1" s="1"/>
  <c r="G7387" i="1"/>
  <c r="H7387" i="1" s="1"/>
  <c r="G7388" i="1"/>
  <c r="H7388" i="1" s="1"/>
  <c r="G7389" i="1"/>
  <c r="H7389" i="1" s="1"/>
  <c r="G7390" i="1"/>
  <c r="H7390" i="1" s="1"/>
  <c r="G7391" i="1"/>
  <c r="H7391" i="1" s="1"/>
  <c r="G7392" i="1"/>
  <c r="H7392" i="1" s="1"/>
  <c r="G7393" i="1"/>
  <c r="H7393" i="1" s="1"/>
  <c r="G7394" i="1"/>
  <c r="H7394" i="1" s="1"/>
  <c r="G7395" i="1"/>
  <c r="H7395" i="1" s="1"/>
  <c r="G7396" i="1"/>
  <c r="H7396" i="1" s="1"/>
  <c r="G7397" i="1"/>
  <c r="H7397" i="1" s="1"/>
  <c r="G7398" i="1"/>
  <c r="H7398" i="1" s="1"/>
  <c r="G7399" i="1"/>
  <c r="H7399" i="1" s="1"/>
  <c r="G7400" i="1"/>
  <c r="H7400" i="1" s="1"/>
  <c r="G7401" i="1"/>
  <c r="H7401" i="1" s="1"/>
  <c r="G7402" i="1"/>
  <c r="H7402" i="1" s="1"/>
  <c r="G7403" i="1"/>
  <c r="H7403" i="1" s="1"/>
  <c r="G7404" i="1"/>
  <c r="H7404" i="1" s="1"/>
  <c r="G7405" i="1"/>
  <c r="H7405" i="1" s="1"/>
  <c r="G7406" i="1"/>
  <c r="H7406" i="1" s="1"/>
  <c r="G7407" i="1"/>
  <c r="H7407" i="1" s="1"/>
  <c r="G7408" i="1"/>
  <c r="H7408" i="1" s="1"/>
  <c r="G7409" i="1"/>
  <c r="H7409" i="1" s="1"/>
  <c r="G7410" i="1"/>
  <c r="H7410" i="1" s="1"/>
  <c r="G7411" i="1"/>
  <c r="H7411" i="1" s="1"/>
  <c r="G7412" i="1"/>
  <c r="H7412" i="1" s="1"/>
  <c r="G7413" i="1"/>
  <c r="H7413" i="1" s="1"/>
  <c r="G7414" i="1"/>
  <c r="H7414" i="1" s="1"/>
  <c r="G7415" i="1"/>
  <c r="H7415" i="1" s="1"/>
  <c r="G7416" i="1"/>
  <c r="H7416" i="1" s="1"/>
  <c r="G7417" i="1"/>
  <c r="H7417" i="1" s="1"/>
  <c r="G7418" i="1"/>
  <c r="H7418" i="1" s="1"/>
  <c r="G7419" i="1"/>
  <c r="H7419" i="1" s="1"/>
  <c r="G7420" i="1"/>
  <c r="H7420" i="1" s="1"/>
  <c r="G7421" i="1"/>
  <c r="H7421" i="1" s="1"/>
  <c r="G7422" i="1"/>
  <c r="H7422" i="1" s="1"/>
  <c r="G7423" i="1"/>
  <c r="H7423" i="1" s="1"/>
  <c r="G7424" i="1"/>
  <c r="H7424" i="1" s="1"/>
  <c r="G7425" i="1"/>
  <c r="H7425" i="1" s="1"/>
  <c r="G7426" i="1"/>
  <c r="H7426" i="1" s="1"/>
  <c r="G7427" i="1"/>
  <c r="H7427" i="1" s="1"/>
  <c r="G7428" i="1"/>
  <c r="H7428" i="1" s="1"/>
  <c r="G7429" i="1"/>
  <c r="H7429" i="1" s="1"/>
  <c r="G7430" i="1"/>
  <c r="H7430" i="1" s="1"/>
  <c r="G7431" i="1"/>
  <c r="H7431" i="1" s="1"/>
  <c r="G7432" i="1"/>
  <c r="H7432" i="1" s="1"/>
  <c r="G7433" i="1"/>
  <c r="H7433" i="1" s="1"/>
  <c r="G7434" i="1"/>
  <c r="H7434" i="1" s="1"/>
  <c r="G7435" i="1"/>
  <c r="H7435" i="1" s="1"/>
  <c r="G7436" i="1"/>
  <c r="H7436" i="1" s="1"/>
  <c r="G7437" i="1"/>
  <c r="H7437" i="1" s="1"/>
  <c r="G7438" i="1"/>
  <c r="H7438" i="1" s="1"/>
  <c r="G7439" i="1"/>
  <c r="H7439" i="1" s="1"/>
  <c r="G7440" i="1"/>
  <c r="H7440" i="1" s="1"/>
  <c r="G7441" i="1"/>
  <c r="H7441" i="1" s="1"/>
  <c r="G7442" i="1"/>
  <c r="H7442" i="1" s="1"/>
  <c r="G7443" i="1"/>
  <c r="H7443" i="1" s="1"/>
  <c r="G7444" i="1"/>
  <c r="H7444" i="1" s="1"/>
  <c r="G7445" i="1"/>
  <c r="H7445" i="1" s="1"/>
  <c r="G7446" i="1"/>
  <c r="H7446" i="1" s="1"/>
  <c r="G7447" i="1"/>
  <c r="H7447" i="1" s="1"/>
  <c r="G7448" i="1"/>
  <c r="H7448" i="1" s="1"/>
  <c r="G7449" i="1"/>
  <c r="H7449" i="1" s="1"/>
  <c r="G7450" i="1"/>
  <c r="H7450" i="1" s="1"/>
  <c r="G7451" i="1"/>
  <c r="H7451" i="1" s="1"/>
  <c r="G7452" i="1"/>
  <c r="H7452" i="1" s="1"/>
  <c r="G7453" i="1"/>
  <c r="H7453" i="1" s="1"/>
  <c r="G7454" i="1"/>
  <c r="H7454" i="1" s="1"/>
  <c r="G7455" i="1"/>
  <c r="H7455" i="1" s="1"/>
  <c r="G7456" i="1"/>
  <c r="H7456" i="1" s="1"/>
  <c r="G7457" i="1"/>
  <c r="H7457" i="1" s="1"/>
  <c r="G7458" i="1"/>
  <c r="H7458" i="1" s="1"/>
  <c r="G7459" i="1"/>
  <c r="H7459" i="1" s="1"/>
  <c r="G7460" i="1"/>
  <c r="H7460" i="1" s="1"/>
  <c r="G7461" i="1"/>
  <c r="H7461" i="1" s="1"/>
  <c r="G7462" i="1"/>
  <c r="H7462" i="1" s="1"/>
  <c r="G7463" i="1"/>
  <c r="H7463" i="1" s="1"/>
  <c r="G7464" i="1"/>
  <c r="H7464" i="1" s="1"/>
  <c r="G7465" i="1"/>
  <c r="H7465" i="1" s="1"/>
  <c r="G7466" i="1"/>
  <c r="H7466" i="1" s="1"/>
  <c r="G7467" i="1"/>
  <c r="H7467" i="1" s="1"/>
  <c r="G7468" i="1"/>
  <c r="H7468" i="1" s="1"/>
  <c r="G7469" i="1"/>
  <c r="H7469" i="1" s="1"/>
  <c r="G7470" i="1"/>
  <c r="H7470" i="1" s="1"/>
  <c r="G7471" i="1"/>
  <c r="H7471" i="1" s="1"/>
  <c r="G7472" i="1"/>
  <c r="H7472" i="1" s="1"/>
  <c r="G7473" i="1"/>
  <c r="H7473" i="1" s="1"/>
  <c r="G7474" i="1"/>
  <c r="H7474" i="1" s="1"/>
  <c r="G7475" i="1"/>
  <c r="H7475" i="1" s="1"/>
  <c r="G7476" i="1"/>
  <c r="H7476" i="1" s="1"/>
  <c r="G7477" i="1"/>
  <c r="H7477" i="1" s="1"/>
  <c r="G7478" i="1"/>
  <c r="H7478" i="1" s="1"/>
  <c r="G7479" i="1"/>
  <c r="H7479" i="1" s="1"/>
  <c r="G7480" i="1"/>
  <c r="H7480" i="1" s="1"/>
  <c r="G7481" i="1"/>
  <c r="H7481" i="1" s="1"/>
  <c r="G7482" i="1"/>
  <c r="H7482" i="1" s="1"/>
  <c r="G7483" i="1"/>
  <c r="H7483" i="1" s="1"/>
  <c r="G7484" i="1"/>
  <c r="H7484" i="1" s="1"/>
  <c r="G7485" i="1"/>
  <c r="H7485" i="1" s="1"/>
  <c r="G7486" i="1"/>
  <c r="H7486" i="1" s="1"/>
  <c r="G7487" i="1"/>
  <c r="H7487" i="1" s="1"/>
  <c r="G7488" i="1"/>
  <c r="H7488" i="1" s="1"/>
  <c r="G7489" i="1"/>
  <c r="H7489" i="1" s="1"/>
  <c r="G7490" i="1"/>
  <c r="H7490" i="1" s="1"/>
  <c r="G7491" i="1"/>
  <c r="H7491" i="1" s="1"/>
  <c r="G7492" i="1"/>
  <c r="H7492" i="1" s="1"/>
  <c r="G7493" i="1"/>
  <c r="H7493" i="1" s="1"/>
  <c r="G7494" i="1"/>
  <c r="H7494" i="1" s="1"/>
  <c r="G7495" i="1"/>
  <c r="H7495" i="1" s="1"/>
  <c r="G7496" i="1"/>
  <c r="H7496" i="1" s="1"/>
  <c r="G7497" i="1"/>
  <c r="H7497" i="1" s="1"/>
  <c r="G7498" i="1"/>
  <c r="H7498" i="1" s="1"/>
  <c r="G7499" i="1"/>
  <c r="H7499" i="1" s="1"/>
  <c r="G7500" i="1"/>
  <c r="H7500" i="1" s="1"/>
  <c r="G7501" i="1"/>
  <c r="H7501" i="1" s="1"/>
  <c r="G7502" i="1"/>
  <c r="H7502" i="1" s="1"/>
  <c r="G7503" i="1"/>
  <c r="H7503" i="1" s="1"/>
  <c r="G7504" i="1"/>
  <c r="H7504" i="1" s="1"/>
  <c r="G7505" i="1"/>
  <c r="H7505" i="1" s="1"/>
  <c r="G7506" i="1"/>
  <c r="H7506" i="1" s="1"/>
  <c r="G7507" i="1"/>
  <c r="H7507" i="1" s="1"/>
  <c r="G7508" i="1"/>
  <c r="H7508" i="1" s="1"/>
  <c r="G7509" i="1"/>
  <c r="H7509" i="1" s="1"/>
  <c r="G7510" i="1"/>
  <c r="H7510" i="1" s="1"/>
  <c r="G7511" i="1"/>
  <c r="H7511" i="1" s="1"/>
  <c r="G7512" i="1"/>
  <c r="H7512" i="1" s="1"/>
  <c r="G7513" i="1"/>
  <c r="H7513" i="1" s="1"/>
  <c r="G7514" i="1"/>
  <c r="H7514" i="1" s="1"/>
  <c r="G7515" i="1"/>
  <c r="H7515" i="1" s="1"/>
  <c r="G7516" i="1"/>
  <c r="H7516" i="1" s="1"/>
  <c r="G7517" i="1"/>
  <c r="H7517" i="1" s="1"/>
  <c r="G7518" i="1"/>
  <c r="H7518" i="1" s="1"/>
  <c r="G7519" i="1"/>
  <c r="H7519" i="1" s="1"/>
  <c r="G7520" i="1"/>
  <c r="H7520" i="1" s="1"/>
  <c r="G7521" i="1"/>
  <c r="H7521" i="1" s="1"/>
  <c r="G7522" i="1"/>
  <c r="H7522" i="1" s="1"/>
  <c r="G7523" i="1"/>
  <c r="H7523" i="1" s="1"/>
  <c r="G7524" i="1"/>
  <c r="H7524" i="1" s="1"/>
  <c r="G7525" i="1"/>
  <c r="H7525" i="1" s="1"/>
  <c r="G7526" i="1"/>
  <c r="H7526" i="1" s="1"/>
  <c r="G7527" i="1"/>
  <c r="H7527" i="1" s="1"/>
  <c r="G7528" i="1"/>
  <c r="H7528" i="1" s="1"/>
  <c r="G7529" i="1"/>
  <c r="H7529" i="1" s="1"/>
  <c r="G7530" i="1"/>
  <c r="H7530" i="1" s="1"/>
  <c r="G7531" i="1"/>
  <c r="H7531" i="1" s="1"/>
  <c r="G7532" i="1"/>
  <c r="H7532" i="1" s="1"/>
  <c r="G7533" i="1"/>
  <c r="H7533" i="1" s="1"/>
  <c r="G7534" i="1"/>
  <c r="H7534" i="1" s="1"/>
  <c r="G7535" i="1"/>
  <c r="H7535" i="1" s="1"/>
  <c r="G7536" i="1"/>
  <c r="H7536" i="1" s="1"/>
  <c r="G7537" i="1"/>
  <c r="H7537" i="1" s="1"/>
  <c r="G7538" i="1"/>
  <c r="H7538" i="1" s="1"/>
  <c r="G7539" i="1"/>
  <c r="H7539" i="1" s="1"/>
  <c r="G7540" i="1"/>
  <c r="H7540" i="1" s="1"/>
  <c r="G7541" i="1"/>
  <c r="H7541" i="1" s="1"/>
  <c r="G7542" i="1"/>
  <c r="H7542" i="1" s="1"/>
  <c r="G7543" i="1"/>
  <c r="H7543" i="1" s="1"/>
  <c r="G7544" i="1"/>
  <c r="H7544" i="1" s="1"/>
  <c r="G7545" i="1"/>
  <c r="H7545" i="1" s="1"/>
  <c r="G7546" i="1"/>
  <c r="H7546" i="1" s="1"/>
  <c r="G7547" i="1"/>
  <c r="H7547" i="1" s="1"/>
  <c r="G7548" i="1"/>
  <c r="H7548" i="1" s="1"/>
  <c r="G7549" i="1"/>
  <c r="H7549" i="1" s="1"/>
  <c r="G7550" i="1"/>
  <c r="H7550" i="1" s="1"/>
  <c r="G7551" i="1"/>
  <c r="H7551" i="1" s="1"/>
  <c r="G7552" i="1"/>
  <c r="H7552" i="1" s="1"/>
  <c r="G7553" i="1"/>
  <c r="H7553" i="1" s="1"/>
  <c r="G7554" i="1"/>
  <c r="H7554" i="1" s="1"/>
  <c r="G7555" i="1"/>
  <c r="H7555" i="1" s="1"/>
  <c r="G7556" i="1"/>
  <c r="H7556" i="1" s="1"/>
  <c r="G7557" i="1"/>
  <c r="H7557" i="1" s="1"/>
  <c r="G7558" i="1"/>
  <c r="H7558" i="1" s="1"/>
  <c r="G7559" i="1"/>
  <c r="H7559" i="1" s="1"/>
  <c r="G7560" i="1"/>
  <c r="H7560" i="1" s="1"/>
  <c r="G7561" i="1"/>
  <c r="H7561" i="1" s="1"/>
  <c r="G7562" i="1"/>
  <c r="H7562" i="1" s="1"/>
  <c r="G7563" i="1"/>
  <c r="H7563" i="1" s="1"/>
  <c r="G7564" i="1"/>
  <c r="H7564" i="1" s="1"/>
  <c r="G7565" i="1"/>
  <c r="H7565" i="1" s="1"/>
  <c r="G7566" i="1"/>
  <c r="H7566" i="1" s="1"/>
  <c r="G7567" i="1"/>
  <c r="H7567" i="1" s="1"/>
  <c r="G7568" i="1"/>
  <c r="H7568" i="1" s="1"/>
  <c r="G7569" i="1"/>
  <c r="H7569" i="1" s="1"/>
  <c r="G7570" i="1"/>
  <c r="H7570" i="1" s="1"/>
  <c r="G7571" i="1"/>
  <c r="H7571" i="1" s="1"/>
  <c r="G7572" i="1"/>
  <c r="H7572" i="1" s="1"/>
  <c r="G7573" i="1"/>
  <c r="H7573" i="1" s="1"/>
  <c r="G7574" i="1"/>
  <c r="H7574" i="1" s="1"/>
  <c r="G7575" i="1"/>
  <c r="H7575" i="1" s="1"/>
  <c r="G7576" i="1"/>
  <c r="H7576" i="1" s="1"/>
  <c r="G7577" i="1"/>
  <c r="H7577" i="1" s="1"/>
  <c r="G7578" i="1"/>
  <c r="H7578" i="1" s="1"/>
  <c r="G7579" i="1"/>
  <c r="H7579" i="1" s="1"/>
  <c r="G7580" i="1"/>
  <c r="H7580" i="1" s="1"/>
  <c r="G7581" i="1"/>
  <c r="H7581" i="1" s="1"/>
  <c r="G7582" i="1"/>
  <c r="H7582" i="1" s="1"/>
  <c r="G7583" i="1"/>
  <c r="H7583" i="1" s="1"/>
  <c r="G7584" i="1"/>
  <c r="H7584" i="1" s="1"/>
  <c r="G7585" i="1"/>
  <c r="H7585" i="1" s="1"/>
  <c r="G7586" i="1"/>
  <c r="H7586" i="1" s="1"/>
  <c r="G7587" i="1"/>
  <c r="H7587" i="1" s="1"/>
  <c r="G7588" i="1"/>
  <c r="H7588" i="1" s="1"/>
  <c r="G7589" i="1"/>
  <c r="H7589" i="1" s="1"/>
  <c r="G7590" i="1"/>
  <c r="H7590" i="1" s="1"/>
  <c r="G7591" i="1"/>
  <c r="H7591" i="1" s="1"/>
  <c r="G7592" i="1"/>
  <c r="H7592" i="1" s="1"/>
  <c r="G7593" i="1"/>
  <c r="H7593" i="1" s="1"/>
  <c r="G7594" i="1"/>
  <c r="H7594" i="1" s="1"/>
  <c r="G7595" i="1"/>
  <c r="H7595" i="1" s="1"/>
  <c r="G7596" i="1"/>
  <c r="H7596" i="1" s="1"/>
  <c r="G7597" i="1"/>
  <c r="H7597" i="1" s="1"/>
  <c r="G7598" i="1"/>
  <c r="H7598" i="1" s="1"/>
  <c r="G7599" i="1"/>
  <c r="H7599" i="1" s="1"/>
  <c r="G7600" i="1"/>
  <c r="H7600" i="1" s="1"/>
  <c r="G7601" i="1"/>
  <c r="H7601" i="1" s="1"/>
  <c r="G7602" i="1"/>
  <c r="H7602" i="1" s="1"/>
  <c r="G7603" i="1"/>
  <c r="H7603" i="1" s="1"/>
  <c r="G7604" i="1"/>
  <c r="H7604" i="1" s="1"/>
  <c r="G7605" i="1"/>
  <c r="H7605" i="1" s="1"/>
  <c r="G7606" i="1"/>
  <c r="H7606" i="1" s="1"/>
  <c r="G7607" i="1"/>
  <c r="H7607" i="1" s="1"/>
  <c r="G7608" i="1"/>
  <c r="H7608" i="1" s="1"/>
  <c r="G7609" i="1"/>
  <c r="H7609" i="1" s="1"/>
  <c r="G7610" i="1"/>
  <c r="H7610" i="1" s="1"/>
  <c r="G7611" i="1"/>
  <c r="H7611" i="1" s="1"/>
  <c r="G7612" i="1"/>
  <c r="H7612" i="1" s="1"/>
  <c r="G7613" i="1"/>
  <c r="H7613" i="1" s="1"/>
  <c r="G7614" i="1"/>
  <c r="H7614" i="1" s="1"/>
  <c r="G7615" i="1"/>
  <c r="H7615" i="1" s="1"/>
  <c r="G7616" i="1"/>
  <c r="H7616" i="1" s="1"/>
  <c r="G7617" i="1"/>
  <c r="H7617" i="1" s="1"/>
  <c r="G7618" i="1"/>
  <c r="H7618" i="1" s="1"/>
  <c r="G7619" i="1"/>
  <c r="H7619" i="1" s="1"/>
  <c r="G7620" i="1"/>
  <c r="H7620" i="1" s="1"/>
  <c r="G7621" i="1"/>
  <c r="H7621" i="1" s="1"/>
  <c r="G7622" i="1"/>
  <c r="H7622" i="1" s="1"/>
  <c r="G7623" i="1"/>
  <c r="H7623" i="1" s="1"/>
  <c r="G7624" i="1"/>
  <c r="H7624" i="1" s="1"/>
  <c r="G7625" i="1"/>
  <c r="H7625" i="1" s="1"/>
  <c r="G7626" i="1"/>
  <c r="H7626" i="1" s="1"/>
  <c r="G7627" i="1"/>
  <c r="H7627" i="1" s="1"/>
  <c r="G7628" i="1"/>
  <c r="H7628" i="1" s="1"/>
  <c r="G7629" i="1"/>
  <c r="H7629" i="1" s="1"/>
  <c r="G7630" i="1"/>
  <c r="H7630" i="1" s="1"/>
  <c r="G7631" i="1"/>
  <c r="H7631" i="1" s="1"/>
  <c r="G7632" i="1"/>
  <c r="H7632" i="1" s="1"/>
  <c r="G7633" i="1"/>
  <c r="H7633" i="1" s="1"/>
  <c r="G7634" i="1"/>
  <c r="H7634" i="1" s="1"/>
  <c r="G7635" i="1"/>
  <c r="H7635" i="1" s="1"/>
  <c r="G7636" i="1"/>
  <c r="H7636" i="1" s="1"/>
  <c r="G7637" i="1"/>
  <c r="H7637" i="1" s="1"/>
  <c r="G7638" i="1"/>
  <c r="H7638" i="1" s="1"/>
  <c r="G7639" i="1"/>
  <c r="H7639" i="1" s="1"/>
  <c r="G7640" i="1"/>
  <c r="H7640" i="1" s="1"/>
  <c r="G7641" i="1"/>
  <c r="H7641" i="1" s="1"/>
  <c r="G7642" i="1"/>
  <c r="H7642" i="1" s="1"/>
  <c r="G7643" i="1"/>
  <c r="H7643" i="1" s="1"/>
  <c r="G7644" i="1"/>
  <c r="H7644" i="1" s="1"/>
  <c r="G7645" i="1"/>
  <c r="H7645" i="1" s="1"/>
  <c r="G7646" i="1"/>
  <c r="H7646" i="1" s="1"/>
  <c r="G7647" i="1"/>
  <c r="H7647" i="1" s="1"/>
  <c r="G7648" i="1"/>
  <c r="H7648" i="1" s="1"/>
  <c r="G7649" i="1"/>
  <c r="H7649" i="1" s="1"/>
  <c r="G7650" i="1"/>
  <c r="H7650" i="1" s="1"/>
  <c r="G7651" i="1"/>
  <c r="H7651" i="1" s="1"/>
  <c r="G7652" i="1"/>
  <c r="H7652" i="1" s="1"/>
  <c r="G7653" i="1"/>
  <c r="H7653" i="1" s="1"/>
  <c r="G7654" i="1"/>
  <c r="H7654" i="1" s="1"/>
  <c r="G7655" i="1"/>
  <c r="H7655" i="1" s="1"/>
  <c r="G7656" i="1"/>
  <c r="H7656" i="1" s="1"/>
  <c r="G7657" i="1"/>
  <c r="H7657" i="1" s="1"/>
  <c r="G7658" i="1"/>
  <c r="H7658" i="1" s="1"/>
  <c r="G7659" i="1"/>
  <c r="H7659" i="1" s="1"/>
  <c r="G7660" i="1"/>
  <c r="H7660" i="1" s="1"/>
  <c r="G7661" i="1"/>
  <c r="H7661" i="1" s="1"/>
  <c r="G7662" i="1"/>
  <c r="H7662" i="1" s="1"/>
  <c r="G7663" i="1"/>
  <c r="H7663" i="1" s="1"/>
  <c r="G7664" i="1"/>
  <c r="H7664" i="1" s="1"/>
  <c r="G7665" i="1"/>
  <c r="H7665" i="1" s="1"/>
  <c r="G7666" i="1"/>
  <c r="H7666" i="1" s="1"/>
  <c r="G7667" i="1"/>
  <c r="H7667" i="1" s="1"/>
  <c r="G7668" i="1"/>
  <c r="H7668" i="1" s="1"/>
  <c r="G7669" i="1"/>
  <c r="H7669" i="1" s="1"/>
  <c r="G7670" i="1"/>
  <c r="H7670" i="1" s="1"/>
  <c r="G7671" i="1"/>
  <c r="H7671" i="1" s="1"/>
  <c r="G7672" i="1"/>
  <c r="H7672" i="1" s="1"/>
  <c r="G7673" i="1"/>
  <c r="H7673" i="1" s="1"/>
  <c r="G7674" i="1"/>
  <c r="H7674" i="1" s="1"/>
  <c r="G7675" i="1"/>
  <c r="H7675" i="1" s="1"/>
  <c r="G7676" i="1"/>
  <c r="H7676" i="1" s="1"/>
  <c r="G7677" i="1"/>
  <c r="H7677" i="1" s="1"/>
  <c r="G7678" i="1"/>
  <c r="H7678" i="1" s="1"/>
  <c r="G7679" i="1"/>
  <c r="H7679" i="1" s="1"/>
  <c r="G7680" i="1"/>
  <c r="H7680" i="1" s="1"/>
  <c r="G7681" i="1"/>
  <c r="H7681" i="1" s="1"/>
  <c r="G7682" i="1"/>
  <c r="H7682" i="1" s="1"/>
  <c r="G7683" i="1"/>
  <c r="H7683" i="1" s="1"/>
  <c r="G7684" i="1"/>
  <c r="H7684" i="1" s="1"/>
  <c r="G7685" i="1"/>
  <c r="H7685" i="1" s="1"/>
  <c r="G7686" i="1"/>
  <c r="H7686" i="1" s="1"/>
  <c r="G7687" i="1"/>
  <c r="H7687" i="1" s="1"/>
  <c r="G7688" i="1"/>
  <c r="H7688" i="1" s="1"/>
  <c r="G7689" i="1"/>
  <c r="H7689" i="1" s="1"/>
  <c r="G7690" i="1"/>
  <c r="H7690" i="1" s="1"/>
  <c r="G7691" i="1"/>
  <c r="H7691" i="1" s="1"/>
  <c r="G7692" i="1"/>
  <c r="H7692" i="1" s="1"/>
  <c r="G7693" i="1"/>
  <c r="H7693" i="1" s="1"/>
  <c r="G7694" i="1"/>
  <c r="H7694" i="1" s="1"/>
  <c r="G7695" i="1"/>
  <c r="H7695" i="1" s="1"/>
  <c r="G7696" i="1"/>
  <c r="H7696" i="1" s="1"/>
  <c r="G7697" i="1"/>
  <c r="H7697" i="1" s="1"/>
  <c r="G7698" i="1"/>
  <c r="H7698" i="1" s="1"/>
  <c r="G7699" i="1"/>
  <c r="H7699" i="1" s="1"/>
  <c r="G7700" i="1"/>
  <c r="H7700" i="1" s="1"/>
  <c r="G7701" i="1"/>
  <c r="H7701" i="1" s="1"/>
  <c r="G7702" i="1"/>
  <c r="H7702" i="1" s="1"/>
  <c r="G7703" i="1"/>
  <c r="H7703" i="1" s="1"/>
  <c r="G7704" i="1"/>
  <c r="H7704" i="1" s="1"/>
  <c r="G7705" i="1"/>
  <c r="H7705" i="1" s="1"/>
  <c r="G7706" i="1"/>
  <c r="H7706" i="1" s="1"/>
  <c r="G7707" i="1"/>
  <c r="H7707" i="1" s="1"/>
  <c r="G7708" i="1"/>
  <c r="H7708" i="1" s="1"/>
  <c r="G7709" i="1"/>
  <c r="H7709" i="1" s="1"/>
  <c r="G7710" i="1"/>
  <c r="H7710" i="1" s="1"/>
  <c r="G7711" i="1"/>
  <c r="H7711" i="1" s="1"/>
  <c r="G7712" i="1"/>
  <c r="H7712" i="1" s="1"/>
  <c r="G7713" i="1"/>
  <c r="H7713" i="1" s="1"/>
  <c r="G7714" i="1"/>
  <c r="H7714" i="1" s="1"/>
  <c r="G7715" i="1"/>
  <c r="H7715" i="1" s="1"/>
  <c r="G7716" i="1"/>
  <c r="H7716" i="1" s="1"/>
  <c r="G7717" i="1"/>
  <c r="H7717" i="1" s="1"/>
  <c r="G7718" i="1"/>
  <c r="H7718" i="1" s="1"/>
  <c r="G7719" i="1"/>
  <c r="H7719" i="1" s="1"/>
  <c r="G7720" i="1"/>
  <c r="H7720" i="1" s="1"/>
  <c r="G7721" i="1"/>
  <c r="H7721" i="1" s="1"/>
  <c r="G7722" i="1"/>
  <c r="H7722" i="1" s="1"/>
  <c r="G7723" i="1"/>
  <c r="H7723" i="1" s="1"/>
  <c r="G7724" i="1"/>
  <c r="H7724" i="1" s="1"/>
  <c r="G7725" i="1"/>
  <c r="H7725" i="1" s="1"/>
  <c r="G7726" i="1"/>
  <c r="H7726" i="1" s="1"/>
  <c r="G7727" i="1"/>
  <c r="H7727" i="1" s="1"/>
  <c r="G7728" i="1"/>
  <c r="H7728" i="1" s="1"/>
  <c r="G7729" i="1"/>
  <c r="H7729" i="1" s="1"/>
  <c r="G7730" i="1"/>
  <c r="H7730" i="1" s="1"/>
  <c r="G7731" i="1"/>
  <c r="H7731" i="1" s="1"/>
  <c r="G7732" i="1"/>
  <c r="H7732" i="1" s="1"/>
  <c r="G7733" i="1"/>
  <c r="H7733" i="1" s="1"/>
  <c r="G7734" i="1"/>
  <c r="H7734" i="1" s="1"/>
  <c r="G7735" i="1"/>
  <c r="H7735" i="1" s="1"/>
  <c r="G7736" i="1"/>
  <c r="H7736" i="1" s="1"/>
  <c r="G7737" i="1"/>
  <c r="H7737" i="1" s="1"/>
  <c r="G7738" i="1"/>
  <c r="H7738" i="1" s="1"/>
  <c r="G7739" i="1"/>
  <c r="H7739" i="1" s="1"/>
  <c r="G7740" i="1"/>
  <c r="H7740" i="1" s="1"/>
  <c r="G7741" i="1"/>
  <c r="H7741" i="1" s="1"/>
  <c r="G7742" i="1"/>
  <c r="H7742" i="1" s="1"/>
  <c r="G7743" i="1"/>
  <c r="H7743" i="1" s="1"/>
  <c r="G7744" i="1"/>
  <c r="H7744" i="1" s="1"/>
  <c r="G7745" i="1"/>
  <c r="H7745" i="1" s="1"/>
  <c r="G7746" i="1"/>
  <c r="H7746" i="1" s="1"/>
  <c r="G7747" i="1"/>
  <c r="H7747" i="1" s="1"/>
  <c r="G7748" i="1"/>
  <c r="H7748" i="1" s="1"/>
  <c r="G7749" i="1"/>
  <c r="H7749" i="1" s="1"/>
  <c r="G7750" i="1"/>
  <c r="H7750" i="1" s="1"/>
  <c r="G7751" i="1"/>
  <c r="H7751" i="1" s="1"/>
  <c r="G7752" i="1"/>
  <c r="H7752" i="1" s="1"/>
  <c r="G7753" i="1"/>
  <c r="H7753" i="1" s="1"/>
  <c r="G7754" i="1"/>
  <c r="H7754" i="1" s="1"/>
  <c r="G7755" i="1"/>
  <c r="H7755" i="1" s="1"/>
  <c r="G7756" i="1"/>
  <c r="H7756" i="1" s="1"/>
  <c r="G7757" i="1"/>
  <c r="H7757" i="1" s="1"/>
  <c r="G7758" i="1"/>
  <c r="H7758" i="1" s="1"/>
  <c r="G7759" i="1"/>
  <c r="H7759" i="1" s="1"/>
  <c r="G7760" i="1"/>
  <c r="H7760" i="1" s="1"/>
  <c r="G7761" i="1"/>
  <c r="H7761" i="1" s="1"/>
  <c r="G7762" i="1"/>
  <c r="H7762" i="1" s="1"/>
  <c r="G7763" i="1"/>
  <c r="H7763" i="1" s="1"/>
  <c r="G7764" i="1"/>
  <c r="H7764" i="1" s="1"/>
  <c r="G7765" i="1"/>
  <c r="H7765" i="1" s="1"/>
  <c r="G7766" i="1"/>
  <c r="H7766" i="1" s="1"/>
  <c r="G7767" i="1"/>
  <c r="H7767" i="1" s="1"/>
  <c r="G7768" i="1"/>
  <c r="H7768" i="1" s="1"/>
  <c r="G7769" i="1"/>
  <c r="H7769" i="1" s="1"/>
  <c r="G7770" i="1"/>
  <c r="H7770" i="1" s="1"/>
  <c r="G7771" i="1"/>
  <c r="H7771" i="1" s="1"/>
  <c r="G7772" i="1"/>
  <c r="H7772" i="1" s="1"/>
  <c r="G7773" i="1"/>
  <c r="H7773" i="1" s="1"/>
  <c r="G7774" i="1"/>
  <c r="H7774" i="1" s="1"/>
  <c r="G7775" i="1"/>
  <c r="H7775" i="1" s="1"/>
  <c r="G7776" i="1"/>
  <c r="H7776" i="1" s="1"/>
  <c r="G7777" i="1"/>
  <c r="H7777" i="1" s="1"/>
  <c r="G7778" i="1"/>
  <c r="H7778" i="1" s="1"/>
  <c r="G7779" i="1"/>
  <c r="H7779" i="1" s="1"/>
  <c r="G7780" i="1"/>
  <c r="H7780" i="1" s="1"/>
  <c r="G7781" i="1"/>
  <c r="H7781" i="1" s="1"/>
  <c r="G7782" i="1"/>
  <c r="H7782" i="1" s="1"/>
  <c r="G7783" i="1"/>
  <c r="H7783" i="1" s="1"/>
  <c r="G7784" i="1"/>
  <c r="H7784" i="1" s="1"/>
  <c r="G7785" i="1"/>
  <c r="H7785" i="1" s="1"/>
  <c r="G7786" i="1"/>
  <c r="H7786" i="1" s="1"/>
  <c r="G7787" i="1"/>
  <c r="H7787" i="1" s="1"/>
  <c r="G7788" i="1"/>
  <c r="H7788" i="1" s="1"/>
  <c r="G7789" i="1"/>
  <c r="H7789" i="1" s="1"/>
  <c r="G7790" i="1"/>
  <c r="H7790" i="1" s="1"/>
  <c r="G7791" i="1"/>
  <c r="H7791" i="1" s="1"/>
  <c r="G7792" i="1"/>
  <c r="H7792" i="1" s="1"/>
  <c r="G7793" i="1"/>
  <c r="H7793" i="1" s="1"/>
  <c r="G7794" i="1"/>
  <c r="H7794" i="1" s="1"/>
  <c r="G7795" i="1"/>
  <c r="H7795" i="1" s="1"/>
  <c r="G7796" i="1"/>
  <c r="H7796" i="1" s="1"/>
  <c r="G7797" i="1"/>
  <c r="H7797" i="1" s="1"/>
  <c r="G7798" i="1"/>
  <c r="H7798" i="1" s="1"/>
  <c r="G7799" i="1"/>
  <c r="H7799" i="1" s="1"/>
  <c r="G7800" i="1"/>
  <c r="H7800" i="1" s="1"/>
  <c r="G7801" i="1"/>
  <c r="H7801" i="1" s="1"/>
  <c r="G7802" i="1"/>
  <c r="H7802" i="1" s="1"/>
  <c r="G7803" i="1"/>
  <c r="H7803" i="1" s="1"/>
  <c r="G7804" i="1"/>
  <c r="H7804" i="1" s="1"/>
  <c r="G7805" i="1"/>
  <c r="H7805" i="1" s="1"/>
  <c r="G7806" i="1"/>
  <c r="H7806" i="1" s="1"/>
  <c r="G7807" i="1"/>
  <c r="H7807" i="1" s="1"/>
  <c r="G7808" i="1"/>
  <c r="H7808" i="1" s="1"/>
  <c r="G7809" i="1"/>
  <c r="H7809" i="1" s="1"/>
  <c r="G7810" i="1"/>
  <c r="H7810" i="1" s="1"/>
  <c r="G7811" i="1"/>
  <c r="H7811" i="1" s="1"/>
  <c r="G7812" i="1"/>
  <c r="H7812" i="1" s="1"/>
  <c r="G7813" i="1"/>
  <c r="H7813" i="1" s="1"/>
  <c r="G7814" i="1"/>
  <c r="H7814" i="1" s="1"/>
  <c r="G7815" i="1"/>
  <c r="H7815" i="1" s="1"/>
  <c r="G7816" i="1"/>
  <c r="H7816" i="1" s="1"/>
  <c r="G7817" i="1"/>
  <c r="H7817" i="1" s="1"/>
  <c r="G7818" i="1"/>
  <c r="H7818" i="1" s="1"/>
  <c r="G7819" i="1"/>
  <c r="H7819" i="1" s="1"/>
  <c r="G7820" i="1"/>
  <c r="H7820" i="1" s="1"/>
  <c r="G7821" i="1"/>
  <c r="H7821" i="1" s="1"/>
  <c r="G7822" i="1"/>
  <c r="H7822" i="1" s="1"/>
  <c r="G7823" i="1"/>
  <c r="H7823" i="1" s="1"/>
  <c r="G7824" i="1"/>
  <c r="H7824" i="1" s="1"/>
  <c r="G7825" i="1"/>
  <c r="H7825" i="1" s="1"/>
  <c r="G7826" i="1"/>
  <c r="H7826" i="1" s="1"/>
  <c r="G7827" i="1"/>
  <c r="H7827" i="1" s="1"/>
  <c r="G7828" i="1"/>
  <c r="H7828" i="1" s="1"/>
  <c r="G7829" i="1"/>
  <c r="H7829" i="1" s="1"/>
  <c r="G7830" i="1"/>
  <c r="H7830" i="1" s="1"/>
  <c r="G7831" i="1"/>
  <c r="H7831" i="1" s="1"/>
  <c r="G7832" i="1"/>
  <c r="H7832" i="1" s="1"/>
  <c r="G7833" i="1"/>
  <c r="H7833" i="1" s="1"/>
  <c r="G7834" i="1"/>
  <c r="H7834" i="1" s="1"/>
  <c r="G7835" i="1"/>
  <c r="H7835" i="1" s="1"/>
  <c r="G7836" i="1"/>
  <c r="H7836" i="1" s="1"/>
  <c r="G7837" i="1"/>
  <c r="H7837" i="1" s="1"/>
  <c r="G7838" i="1"/>
  <c r="H7838" i="1" s="1"/>
  <c r="G7839" i="1"/>
  <c r="H7839" i="1" s="1"/>
  <c r="G7840" i="1"/>
  <c r="H7840" i="1" s="1"/>
  <c r="G7841" i="1"/>
  <c r="H7841" i="1" s="1"/>
  <c r="G7842" i="1"/>
  <c r="H7842" i="1" s="1"/>
  <c r="G7843" i="1"/>
  <c r="H7843" i="1" s="1"/>
  <c r="G7844" i="1"/>
  <c r="H7844" i="1" s="1"/>
  <c r="G7845" i="1"/>
  <c r="H7845" i="1" s="1"/>
  <c r="G7846" i="1"/>
  <c r="H7846" i="1" s="1"/>
  <c r="G7847" i="1"/>
  <c r="H7847" i="1" s="1"/>
  <c r="G7848" i="1"/>
  <c r="H7848" i="1" s="1"/>
  <c r="G7849" i="1"/>
  <c r="H7849" i="1" s="1"/>
  <c r="G7850" i="1"/>
  <c r="H7850" i="1" s="1"/>
  <c r="G7851" i="1"/>
  <c r="H7851" i="1" s="1"/>
  <c r="G7852" i="1"/>
  <c r="H7852" i="1" s="1"/>
  <c r="G7853" i="1"/>
  <c r="H7853" i="1" s="1"/>
  <c r="G7854" i="1"/>
  <c r="H7854" i="1" s="1"/>
  <c r="G7855" i="1"/>
  <c r="H7855" i="1" s="1"/>
  <c r="G7856" i="1"/>
  <c r="H7856" i="1" s="1"/>
  <c r="G7857" i="1"/>
  <c r="H7857" i="1" s="1"/>
  <c r="G7858" i="1"/>
  <c r="H7858" i="1" s="1"/>
  <c r="G7859" i="1"/>
  <c r="H7859" i="1" s="1"/>
  <c r="G7860" i="1"/>
  <c r="H7860" i="1" s="1"/>
  <c r="G7861" i="1"/>
  <c r="H7861" i="1" s="1"/>
  <c r="G7862" i="1"/>
  <c r="H7862" i="1" s="1"/>
  <c r="G7863" i="1"/>
  <c r="H7863" i="1" s="1"/>
  <c r="G7864" i="1"/>
  <c r="H7864" i="1" s="1"/>
  <c r="G7865" i="1"/>
  <c r="H7865" i="1" s="1"/>
  <c r="G7866" i="1"/>
  <c r="H7866" i="1" s="1"/>
  <c r="G7867" i="1"/>
  <c r="H7867" i="1" s="1"/>
  <c r="G7868" i="1"/>
  <c r="H7868" i="1" s="1"/>
  <c r="G7869" i="1"/>
  <c r="H7869" i="1" s="1"/>
  <c r="G7870" i="1"/>
  <c r="H7870" i="1" s="1"/>
  <c r="G7871" i="1"/>
  <c r="H7871" i="1" s="1"/>
  <c r="G7872" i="1"/>
  <c r="H7872" i="1" s="1"/>
  <c r="G7873" i="1"/>
  <c r="H7873" i="1" s="1"/>
  <c r="G7874" i="1"/>
  <c r="H7874" i="1" s="1"/>
  <c r="G7875" i="1"/>
  <c r="H7875" i="1" s="1"/>
  <c r="G7876" i="1"/>
  <c r="H7876" i="1" s="1"/>
  <c r="G7877" i="1"/>
  <c r="H7877" i="1" s="1"/>
  <c r="G7878" i="1"/>
  <c r="H7878" i="1" s="1"/>
  <c r="G7879" i="1"/>
  <c r="H7879" i="1" s="1"/>
  <c r="G7880" i="1"/>
  <c r="H7880" i="1" s="1"/>
  <c r="G7881" i="1"/>
  <c r="H7881" i="1" s="1"/>
  <c r="G7882" i="1"/>
  <c r="H7882" i="1" s="1"/>
  <c r="G7883" i="1"/>
  <c r="H7883" i="1" s="1"/>
  <c r="G7884" i="1"/>
  <c r="H7884" i="1" s="1"/>
  <c r="G7885" i="1"/>
  <c r="H7885" i="1" s="1"/>
  <c r="G7886" i="1"/>
  <c r="H7886" i="1" s="1"/>
  <c r="G7887" i="1"/>
  <c r="H7887" i="1" s="1"/>
  <c r="G7888" i="1"/>
  <c r="H7888" i="1" s="1"/>
  <c r="G7889" i="1"/>
  <c r="H7889" i="1" s="1"/>
  <c r="G7890" i="1"/>
  <c r="H7890" i="1" s="1"/>
  <c r="G7891" i="1"/>
  <c r="H7891" i="1" s="1"/>
  <c r="G7892" i="1"/>
  <c r="H7892" i="1" s="1"/>
  <c r="G7893" i="1"/>
  <c r="H7893" i="1" s="1"/>
  <c r="G7894" i="1"/>
  <c r="H7894" i="1" s="1"/>
  <c r="G7895" i="1"/>
  <c r="H7895" i="1" s="1"/>
  <c r="G7896" i="1"/>
  <c r="H7896" i="1" s="1"/>
  <c r="G7897" i="1"/>
  <c r="H7897" i="1" s="1"/>
  <c r="G7898" i="1"/>
  <c r="H7898" i="1" s="1"/>
  <c r="G7899" i="1"/>
  <c r="H7899" i="1" s="1"/>
  <c r="G7900" i="1"/>
  <c r="H7900" i="1" s="1"/>
  <c r="G7901" i="1"/>
  <c r="H7901" i="1" s="1"/>
  <c r="G7902" i="1"/>
  <c r="H7902" i="1" s="1"/>
  <c r="G7903" i="1"/>
  <c r="H7903" i="1" s="1"/>
  <c r="G7904" i="1"/>
  <c r="H7904" i="1" s="1"/>
  <c r="G7905" i="1"/>
  <c r="H7905" i="1" s="1"/>
  <c r="G7906" i="1"/>
  <c r="H7906" i="1" s="1"/>
  <c r="G7907" i="1"/>
  <c r="H7907" i="1" s="1"/>
  <c r="G7908" i="1"/>
  <c r="H7908" i="1" s="1"/>
  <c r="G7909" i="1"/>
  <c r="H7909" i="1" s="1"/>
  <c r="G7910" i="1"/>
  <c r="H7910" i="1" s="1"/>
  <c r="G7911" i="1"/>
  <c r="H7911" i="1" s="1"/>
  <c r="G7912" i="1"/>
  <c r="H7912" i="1" s="1"/>
  <c r="G7913" i="1"/>
  <c r="H7913" i="1" s="1"/>
  <c r="G7914" i="1"/>
  <c r="H7914" i="1" s="1"/>
  <c r="G7915" i="1"/>
  <c r="H7915" i="1" s="1"/>
  <c r="G7916" i="1"/>
  <c r="H7916" i="1" s="1"/>
  <c r="G7917" i="1"/>
  <c r="H7917" i="1" s="1"/>
  <c r="G7918" i="1"/>
  <c r="H7918" i="1" s="1"/>
  <c r="G7919" i="1"/>
  <c r="H7919" i="1" s="1"/>
  <c r="G7920" i="1"/>
  <c r="H7920" i="1" s="1"/>
  <c r="G7921" i="1"/>
  <c r="H7921" i="1" s="1"/>
  <c r="G7922" i="1"/>
  <c r="H7922" i="1" s="1"/>
  <c r="G7923" i="1"/>
  <c r="H7923" i="1" s="1"/>
  <c r="G7924" i="1"/>
  <c r="H7924" i="1" s="1"/>
  <c r="G7925" i="1"/>
  <c r="H7925" i="1" s="1"/>
  <c r="G7926" i="1"/>
  <c r="H7926" i="1" s="1"/>
  <c r="G7927" i="1"/>
  <c r="H7927" i="1" s="1"/>
  <c r="G7928" i="1"/>
  <c r="H7928" i="1" s="1"/>
  <c r="G7929" i="1"/>
  <c r="H7929" i="1" s="1"/>
  <c r="G7930" i="1"/>
  <c r="H7930" i="1" s="1"/>
  <c r="G7931" i="1"/>
  <c r="H7931" i="1" s="1"/>
  <c r="G7932" i="1"/>
  <c r="H7932" i="1" s="1"/>
  <c r="G7933" i="1"/>
  <c r="H7933" i="1" s="1"/>
  <c r="G7934" i="1"/>
  <c r="H7934" i="1" s="1"/>
  <c r="G7935" i="1"/>
  <c r="H7935" i="1" s="1"/>
  <c r="G7936" i="1"/>
  <c r="H7936" i="1" s="1"/>
  <c r="G7937" i="1"/>
  <c r="H7937" i="1" s="1"/>
  <c r="G7938" i="1"/>
  <c r="H7938" i="1" s="1"/>
  <c r="G7939" i="1"/>
  <c r="H7939" i="1" s="1"/>
  <c r="G7940" i="1"/>
  <c r="H7940" i="1" s="1"/>
  <c r="G7941" i="1"/>
  <c r="H7941" i="1" s="1"/>
  <c r="G7942" i="1"/>
  <c r="H7942" i="1" s="1"/>
  <c r="G7943" i="1"/>
  <c r="H7943" i="1" s="1"/>
  <c r="G7944" i="1"/>
  <c r="H7944" i="1" s="1"/>
  <c r="G7945" i="1"/>
  <c r="H7945" i="1" s="1"/>
  <c r="G7946" i="1"/>
  <c r="H7946" i="1" s="1"/>
  <c r="G7947" i="1"/>
  <c r="H7947" i="1" s="1"/>
  <c r="G7948" i="1"/>
  <c r="H7948" i="1" s="1"/>
  <c r="G7949" i="1"/>
  <c r="H7949" i="1" s="1"/>
  <c r="G7950" i="1"/>
  <c r="H7950" i="1" s="1"/>
  <c r="G7951" i="1"/>
  <c r="H7951" i="1" s="1"/>
  <c r="G7952" i="1"/>
  <c r="H7952" i="1" s="1"/>
  <c r="G7953" i="1"/>
  <c r="H7953" i="1" s="1"/>
  <c r="G7954" i="1"/>
  <c r="H7954" i="1" s="1"/>
  <c r="G7955" i="1"/>
  <c r="H7955" i="1" s="1"/>
  <c r="G7956" i="1"/>
  <c r="H7956" i="1" s="1"/>
  <c r="G7957" i="1"/>
  <c r="H7957" i="1" s="1"/>
  <c r="G7958" i="1"/>
  <c r="H7958" i="1" s="1"/>
  <c r="G7959" i="1"/>
  <c r="H7959" i="1" s="1"/>
  <c r="G7960" i="1"/>
  <c r="H7960" i="1" s="1"/>
  <c r="G7961" i="1"/>
  <c r="H7961" i="1" s="1"/>
  <c r="G7962" i="1"/>
  <c r="H7962" i="1" s="1"/>
  <c r="G7963" i="1"/>
  <c r="H7963" i="1" s="1"/>
  <c r="G7964" i="1"/>
  <c r="H7964" i="1" s="1"/>
  <c r="G7965" i="1"/>
  <c r="H7965" i="1" s="1"/>
  <c r="G7966" i="1"/>
  <c r="H7966" i="1" s="1"/>
  <c r="G7967" i="1"/>
  <c r="H7967" i="1" s="1"/>
  <c r="G7968" i="1"/>
  <c r="H7968" i="1" s="1"/>
  <c r="G7969" i="1"/>
  <c r="H7969" i="1" s="1"/>
  <c r="G7970" i="1"/>
  <c r="H7970" i="1" s="1"/>
  <c r="G7971" i="1"/>
  <c r="H7971" i="1" s="1"/>
  <c r="G7972" i="1"/>
  <c r="H7972" i="1" s="1"/>
  <c r="G7973" i="1"/>
  <c r="H7973" i="1" s="1"/>
  <c r="G7974" i="1"/>
  <c r="H7974" i="1" s="1"/>
  <c r="G7975" i="1"/>
  <c r="H7975" i="1" s="1"/>
  <c r="G7976" i="1"/>
  <c r="H7976" i="1" s="1"/>
  <c r="G7977" i="1"/>
  <c r="H7977" i="1" s="1"/>
  <c r="G7978" i="1"/>
  <c r="H7978" i="1" s="1"/>
  <c r="G7979" i="1"/>
  <c r="H7979" i="1" s="1"/>
  <c r="G7980" i="1"/>
  <c r="H7980" i="1" s="1"/>
  <c r="G7981" i="1"/>
  <c r="H7981" i="1" s="1"/>
  <c r="G7982" i="1"/>
  <c r="H7982" i="1" s="1"/>
  <c r="G7983" i="1"/>
  <c r="H7983" i="1" s="1"/>
  <c r="G7984" i="1"/>
  <c r="H7984" i="1" s="1"/>
  <c r="G7985" i="1"/>
  <c r="H7985" i="1" s="1"/>
  <c r="G7986" i="1"/>
  <c r="H7986" i="1" s="1"/>
  <c r="G7987" i="1"/>
  <c r="H7987" i="1" s="1"/>
  <c r="G7988" i="1"/>
  <c r="H7988" i="1" s="1"/>
  <c r="G7989" i="1"/>
  <c r="H7989" i="1" s="1"/>
  <c r="G7990" i="1"/>
  <c r="H7990" i="1" s="1"/>
  <c r="G7991" i="1"/>
  <c r="H7991" i="1" s="1"/>
  <c r="G7992" i="1"/>
  <c r="H7992" i="1" s="1"/>
  <c r="G7993" i="1"/>
  <c r="H7993" i="1" s="1"/>
  <c r="G7994" i="1"/>
  <c r="H7994" i="1" s="1"/>
  <c r="G7995" i="1"/>
  <c r="H7995" i="1" s="1"/>
  <c r="G7996" i="1"/>
  <c r="H7996" i="1" s="1"/>
  <c r="G7997" i="1"/>
  <c r="H7997" i="1" s="1"/>
  <c r="G7998" i="1"/>
  <c r="H7998" i="1" s="1"/>
  <c r="G7999" i="1"/>
  <c r="H7999" i="1" s="1"/>
  <c r="G8000" i="1"/>
  <c r="H8000" i="1" s="1"/>
  <c r="G8001" i="1"/>
  <c r="H8001" i="1" s="1"/>
  <c r="G8002" i="1"/>
  <c r="H8002" i="1" s="1"/>
  <c r="G8003" i="1"/>
  <c r="H8003" i="1" s="1"/>
  <c r="G8004" i="1"/>
  <c r="H8004" i="1" s="1"/>
  <c r="G8005" i="1"/>
  <c r="H8005" i="1" s="1"/>
  <c r="G8006" i="1"/>
  <c r="H8006" i="1" s="1"/>
  <c r="G8007" i="1"/>
  <c r="H8007" i="1" s="1"/>
  <c r="G8008" i="1"/>
  <c r="H8008" i="1" s="1"/>
  <c r="G8009" i="1"/>
  <c r="H8009" i="1" s="1"/>
  <c r="G8010" i="1"/>
  <c r="H8010" i="1" s="1"/>
  <c r="G8011" i="1"/>
  <c r="H8011" i="1" s="1"/>
  <c r="G8012" i="1"/>
  <c r="H8012" i="1" s="1"/>
  <c r="G8013" i="1"/>
  <c r="H8013" i="1" s="1"/>
  <c r="G8014" i="1"/>
  <c r="H8014" i="1" s="1"/>
  <c r="G8015" i="1"/>
  <c r="H8015" i="1" s="1"/>
  <c r="G8016" i="1"/>
  <c r="H8016" i="1" s="1"/>
  <c r="G8017" i="1"/>
  <c r="H8017" i="1" s="1"/>
  <c r="G8018" i="1"/>
  <c r="H8018" i="1" s="1"/>
  <c r="G8019" i="1"/>
  <c r="H8019" i="1" s="1"/>
  <c r="G8020" i="1"/>
  <c r="H8020" i="1" s="1"/>
  <c r="G8021" i="1"/>
  <c r="H8021" i="1" s="1"/>
  <c r="G8022" i="1"/>
  <c r="H8022" i="1" s="1"/>
  <c r="G8023" i="1"/>
  <c r="H8023" i="1" s="1"/>
  <c r="G8024" i="1"/>
  <c r="H8024" i="1" s="1"/>
  <c r="G8025" i="1"/>
  <c r="H8025" i="1" s="1"/>
  <c r="G8026" i="1"/>
  <c r="H8026" i="1" s="1"/>
  <c r="G8027" i="1"/>
  <c r="H8027" i="1" s="1"/>
  <c r="G8028" i="1"/>
  <c r="H8028" i="1" s="1"/>
  <c r="G8029" i="1"/>
  <c r="H8029" i="1" s="1"/>
  <c r="G8030" i="1"/>
  <c r="H8030" i="1" s="1"/>
  <c r="G8031" i="1"/>
  <c r="H8031" i="1" s="1"/>
  <c r="G8032" i="1"/>
  <c r="H8032" i="1" s="1"/>
  <c r="G8033" i="1"/>
  <c r="H8033" i="1" s="1"/>
  <c r="G8034" i="1"/>
  <c r="H8034" i="1" s="1"/>
  <c r="G8035" i="1"/>
  <c r="H8035" i="1" s="1"/>
  <c r="G8036" i="1"/>
  <c r="H8036" i="1" s="1"/>
  <c r="G8037" i="1"/>
  <c r="H8037" i="1" s="1"/>
  <c r="G8038" i="1"/>
  <c r="H8038" i="1" s="1"/>
  <c r="G8039" i="1"/>
  <c r="H8039" i="1" s="1"/>
  <c r="G8040" i="1"/>
  <c r="H8040" i="1" s="1"/>
  <c r="G8041" i="1"/>
  <c r="H8041" i="1" s="1"/>
  <c r="G8042" i="1"/>
  <c r="H8042" i="1" s="1"/>
  <c r="G8043" i="1"/>
  <c r="H8043" i="1" s="1"/>
  <c r="G8044" i="1"/>
  <c r="H8044" i="1" s="1"/>
  <c r="G8045" i="1"/>
  <c r="H8045" i="1" s="1"/>
  <c r="G8046" i="1"/>
  <c r="H8046" i="1" s="1"/>
  <c r="G8047" i="1"/>
  <c r="H8047" i="1" s="1"/>
  <c r="G8048" i="1"/>
  <c r="H8048" i="1" s="1"/>
  <c r="G8049" i="1"/>
  <c r="H8049" i="1" s="1"/>
  <c r="G8050" i="1"/>
  <c r="H8050" i="1" s="1"/>
  <c r="G8051" i="1"/>
  <c r="H8051" i="1" s="1"/>
  <c r="G8052" i="1"/>
  <c r="H8052" i="1" s="1"/>
  <c r="G8053" i="1"/>
  <c r="H8053" i="1" s="1"/>
  <c r="G8054" i="1"/>
  <c r="H8054" i="1" s="1"/>
  <c r="G8055" i="1"/>
  <c r="H8055" i="1" s="1"/>
  <c r="G8056" i="1"/>
  <c r="H8056" i="1" s="1"/>
  <c r="G8057" i="1"/>
  <c r="H8057" i="1" s="1"/>
  <c r="G8058" i="1"/>
  <c r="H8058" i="1" s="1"/>
  <c r="G8059" i="1"/>
  <c r="H8059" i="1" s="1"/>
  <c r="G8060" i="1"/>
  <c r="H8060" i="1" s="1"/>
  <c r="G8061" i="1"/>
  <c r="H8061" i="1" s="1"/>
  <c r="G8062" i="1"/>
  <c r="H8062" i="1" s="1"/>
  <c r="G8063" i="1"/>
  <c r="H8063" i="1" s="1"/>
  <c r="G8064" i="1"/>
  <c r="H8064" i="1" s="1"/>
  <c r="G8065" i="1"/>
  <c r="H8065" i="1" s="1"/>
  <c r="G8066" i="1"/>
  <c r="H8066" i="1" s="1"/>
  <c r="G8067" i="1"/>
  <c r="H8067" i="1" s="1"/>
  <c r="G8068" i="1"/>
  <c r="H8068" i="1" s="1"/>
  <c r="G8069" i="1"/>
  <c r="H8069" i="1" s="1"/>
  <c r="G8070" i="1"/>
  <c r="H8070" i="1" s="1"/>
  <c r="G8071" i="1"/>
  <c r="H8071" i="1" s="1"/>
  <c r="G8072" i="1"/>
  <c r="H8072" i="1" s="1"/>
  <c r="G8073" i="1"/>
  <c r="H8073" i="1" s="1"/>
  <c r="G8074" i="1"/>
  <c r="H8074" i="1" s="1"/>
  <c r="G8075" i="1"/>
  <c r="H8075" i="1" s="1"/>
  <c r="G8076" i="1"/>
  <c r="H8076" i="1" s="1"/>
  <c r="G8077" i="1"/>
  <c r="H8077" i="1" s="1"/>
  <c r="G8078" i="1"/>
  <c r="H8078" i="1" s="1"/>
  <c r="G8079" i="1"/>
  <c r="H8079" i="1" s="1"/>
  <c r="G8080" i="1"/>
  <c r="H8080" i="1" s="1"/>
  <c r="G8081" i="1"/>
  <c r="H8081" i="1" s="1"/>
  <c r="G8082" i="1"/>
  <c r="H8082" i="1" s="1"/>
  <c r="G8083" i="1"/>
  <c r="H8083" i="1" s="1"/>
  <c r="G8084" i="1"/>
  <c r="H8084" i="1" s="1"/>
  <c r="G8085" i="1"/>
  <c r="H8085" i="1" s="1"/>
  <c r="G8086" i="1"/>
  <c r="H8086" i="1" s="1"/>
  <c r="G8087" i="1"/>
  <c r="H8087" i="1" s="1"/>
  <c r="G8088" i="1"/>
  <c r="H8088" i="1" s="1"/>
  <c r="G8089" i="1"/>
  <c r="H8089" i="1" s="1"/>
  <c r="G8090" i="1"/>
  <c r="H8090" i="1" s="1"/>
  <c r="G8091" i="1"/>
  <c r="H8091" i="1" s="1"/>
  <c r="G8092" i="1"/>
  <c r="H8092" i="1" s="1"/>
  <c r="G8093" i="1"/>
  <c r="H8093" i="1" s="1"/>
  <c r="G8094" i="1"/>
  <c r="H8094" i="1" s="1"/>
  <c r="G8095" i="1"/>
  <c r="H8095" i="1" s="1"/>
  <c r="G8096" i="1"/>
  <c r="H8096" i="1" s="1"/>
  <c r="G8097" i="1"/>
  <c r="H8097" i="1" s="1"/>
  <c r="G8098" i="1"/>
  <c r="H8098" i="1" s="1"/>
  <c r="G8099" i="1"/>
  <c r="H8099" i="1" s="1"/>
  <c r="G8100" i="1"/>
  <c r="H8100" i="1" s="1"/>
  <c r="G8101" i="1"/>
  <c r="H8101" i="1" s="1"/>
  <c r="G8102" i="1"/>
  <c r="H8102" i="1" s="1"/>
  <c r="G8103" i="1"/>
  <c r="H8103" i="1" s="1"/>
  <c r="G8104" i="1"/>
  <c r="H8104" i="1" s="1"/>
  <c r="G8105" i="1"/>
  <c r="H8105" i="1" s="1"/>
  <c r="G8106" i="1"/>
  <c r="H8106" i="1" s="1"/>
  <c r="G8107" i="1"/>
  <c r="H8107" i="1" s="1"/>
  <c r="G8108" i="1"/>
  <c r="H8108" i="1" s="1"/>
  <c r="G8109" i="1"/>
  <c r="H8109" i="1" s="1"/>
  <c r="G8110" i="1"/>
  <c r="H8110" i="1" s="1"/>
  <c r="G8111" i="1"/>
  <c r="H8111" i="1" s="1"/>
  <c r="G8112" i="1"/>
  <c r="H8112" i="1" s="1"/>
  <c r="G8113" i="1"/>
  <c r="H8113" i="1" s="1"/>
  <c r="G8114" i="1"/>
  <c r="H8114" i="1" s="1"/>
  <c r="G8115" i="1"/>
  <c r="H8115" i="1" s="1"/>
  <c r="G8116" i="1"/>
  <c r="H8116" i="1" s="1"/>
  <c r="G8117" i="1"/>
  <c r="H8117" i="1" s="1"/>
  <c r="G8118" i="1"/>
  <c r="H8118" i="1" s="1"/>
  <c r="G8119" i="1"/>
  <c r="H8119" i="1" s="1"/>
  <c r="G8120" i="1"/>
  <c r="H8120" i="1" s="1"/>
  <c r="G8121" i="1"/>
  <c r="H8121" i="1" s="1"/>
  <c r="G8122" i="1"/>
  <c r="H8122" i="1" s="1"/>
  <c r="G8123" i="1"/>
  <c r="H8123" i="1" s="1"/>
  <c r="G8124" i="1"/>
  <c r="H8124" i="1" s="1"/>
  <c r="G8125" i="1"/>
  <c r="H8125" i="1" s="1"/>
  <c r="G8126" i="1"/>
  <c r="H8126" i="1" s="1"/>
  <c r="G8127" i="1"/>
  <c r="H8127" i="1" s="1"/>
  <c r="G8128" i="1"/>
  <c r="H8128" i="1" s="1"/>
  <c r="G8129" i="1"/>
  <c r="H8129" i="1" s="1"/>
  <c r="G8130" i="1"/>
  <c r="H8130" i="1" s="1"/>
  <c r="G8131" i="1"/>
  <c r="H8131" i="1" s="1"/>
  <c r="G8132" i="1"/>
  <c r="H8132" i="1" s="1"/>
  <c r="G8133" i="1"/>
  <c r="H8133" i="1" s="1"/>
  <c r="G8134" i="1"/>
  <c r="H8134" i="1" s="1"/>
  <c r="G8135" i="1"/>
  <c r="H8135" i="1" s="1"/>
  <c r="G8136" i="1"/>
  <c r="H8136" i="1" s="1"/>
  <c r="G8137" i="1"/>
  <c r="H8137" i="1" s="1"/>
  <c r="G8138" i="1"/>
  <c r="H8138" i="1" s="1"/>
  <c r="G8139" i="1"/>
  <c r="H8139" i="1" s="1"/>
  <c r="G8140" i="1"/>
  <c r="H8140" i="1" s="1"/>
  <c r="G8141" i="1"/>
  <c r="H8141" i="1" s="1"/>
  <c r="G8142" i="1"/>
  <c r="H8142" i="1" s="1"/>
  <c r="G8143" i="1"/>
  <c r="H8143" i="1" s="1"/>
  <c r="G8144" i="1"/>
  <c r="H8144" i="1" s="1"/>
  <c r="G8145" i="1"/>
  <c r="H8145" i="1" s="1"/>
  <c r="G8146" i="1"/>
  <c r="H8146" i="1" s="1"/>
  <c r="G8147" i="1"/>
  <c r="H8147" i="1" s="1"/>
  <c r="G8148" i="1"/>
  <c r="H8148" i="1" s="1"/>
  <c r="G8149" i="1"/>
  <c r="H8149" i="1" s="1"/>
  <c r="G8150" i="1"/>
  <c r="H8150" i="1" s="1"/>
  <c r="G8151" i="1"/>
  <c r="H8151" i="1" s="1"/>
  <c r="G8152" i="1"/>
  <c r="H8152" i="1" s="1"/>
  <c r="G8153" i="1"/>
  <c r="H8153" i="1" s="1"/>
  <c r="G8154" i="1"/>
  <c r="H8154" i="1" s="1"/>
  <c r="G8155" i="1"/>
  <c r="H8155" i="1" s="1"/>
  <c r="G8156" i="1"/>
  <c r="H8156" i="1" s="1"/>
  <c r="G8157" i="1"/>
  <c r="H8157" i="1" s="1"/>
  <c r="G8158" i="1"/>
  <c r="H8158" i="1" s="1"/>
  <c r="G8159" i="1"/>
  <c r="H8159" i="1" s="1"/>
  <c r="G8160" i="1"/>
  <c r="H8160" i="1" s="1"/>
  <c r="G8161" i="1"/>
  <c r="H8161" i="1" s="1"/>
  <c r="G8162" i="1"/>
  <c r="H8162" i="1" s="1"/>
  <c r="G8163" i="1"/>
  <c r="H8163" i="1" s="1"/>
  <c r="G8164" i="1"/>
  <c r="H8164" i="1" s="1"/>
  <c r="G8165" i="1"/>
  <c r="H8165" i="1" s="1"/>
  <c r="G8166" i="1"/>
  <c r="H8166" i="1" s="1"/>
  <c r="G8167" i="1"/>
  <c r="H8167" i="1" s="1"/>
  <c r="G8168" i="1"/>
  <c r="H8168" i="1" s="1"/>
  <c r="G8169" i="1"/>
  <c r="H8169" i="1" s="1"/>
  <c r="G8170" i="1"/>
  <c r="H8170" i="1" s="1"/>
  <c r="G8171" i="1"/>
  <c r="H8171" i="1" s="1"/>
  <c r="G8172" i="1"/>
  <c r="H8172" i="1" s="1"/>
  <c r="G8173" i="1"/>
  <c r="H8173" i="1" s="1"/>
  <c r="G8174" i="1"/>
  <c r="H8174" i="1" s="1"/>
  <c r="G8175" i="1"/>
  <c r="H8175" i="1" s="1"/>
  <c r="G8176" i="1"/>
  <c r="H8176" i="1" s="1"/>
  <c r="G8177" i="1"/>
  <c r="H8177" i="1" s="1"/>
  <c r="G8178" i="1"/>
  <c r="H8178" i="1" s="1"/>
  <c r="G8179" i="1"/>
  <c r="H8179" i="1" s="1"/>
  <c r="G8180" i="1"/>
  <c r="H8180" i="1" s="1"/>
  <c r="G8181" i="1"/>
  <c r="H8181" i="1" s="1"/>
  <c r="G8182" i="1"/>
  <c r="H8182" i="1" s="1"/>
  <c r="G8183" i="1"/>
  <c r="H8183" i="1" s="1"/>
  <c r="G8184" i="1"/>
  <c r="H8184" i="1" s="1"/>
  <c r="G8185" i="1"/>
  <c r="H8185" i="1" s="1"/>
  <c r="G8186" i="1"/>
  <c r="H8186" i="1" s="1"/>
  <c r="G8187" i="1"/>
  <c r="H8187" i="1" s="1"/>
  <c r="G8188" i="1"/>
  <c r="H8188" i="1" s="1"/>
  <c r="G8189" i="1"/>
  <c r="H8189" i="1" s="1"/>
  <c r="G8190" i="1"/>
  <c r="H8190" i="1" s="1"/>
  <c r="G8191" i="1"/>
  <c r="H8191" i="1" s="1"/>
  <c r="G8192" i="1"/>
  <c r="H8192" i="1" s="1"/>
  <c r="G8193" i="1"/>
  <c r="H8193" i="1" s="1"/>
  <c r="G8194" i="1"/>
  <c r="H8194" i="1" s="1"/>
  <c r="G8195" i="1"/>
  <c r="H8195" i="1" s="1"/>
  <c r="G8196" i="1"/>
  <c r="H8196" i="1" s="1"/>
  <c r="G8197" i="1"/>
  <c r="H8197" i="1" s="1"/>
  <c r="G8198" i="1"/>
  <c r="H8198" i="1" s="1"/>
  <c r="G8199" i="1"/>
  <c r="H8199" i="1" s="1"/>
  <c r="G8200" i="1"/>
  <c r="H8200" i="1" s="1"/>
  <c r="G8201" i="1"/>
  <c r="H8201" i="1" s="1"/>
  <c r="G8202" i="1"/>
  <c r="H8202" i="1" s="1"/>
  <c r="G8203" i="1"/>
  <c r="H8203" i="1" s="1"/>
  <c r="G8204" i="1"/>
  <c r="H8204" i="1" s="1"/>
  <c r="G8205" i="1"/>
  <c r="H8205" i="1" s="1"/>
  <c r="G8206" i="1"/>
  <c r="H8206" i="1" s="1"/>
  <c r="G8207" i="1"/>
  <c r="H8207" i="1" s="1"/>
  <c r="G8208" i="1"/>
  <c r="H8208" i="1" s="1"/>
  <c r="G8209" i="1"/>
  <c r="H8209" i="1" s="1"/>
  <c r="G8210" i="1"/>
  <c r="H8210" i="1" s="1"/>
  <c r="G8211" i="1"/>
  <c r="H8211" i="1" s="1"/>
  <c r="G8212" i="1"/>
  <c r="H8212" i="1" s="1"/>
  <c r="G8213" i="1"/>
  <c r="H8213" i="1" s="1"/>
  <c r="G8214" i="1"/>
  <c r="H8214" i="1" s="1"/>
  <c r="G8215" i="1"/>
  <c r="H8215" i="1" s="1"/>
  <c r="G8216" i="1"/>
  <c r="H8216" i="1" s="1"/>
  <c r="G8217" i="1"/>
  <c r="H8217" i="1" s="1"/>
  <c r="G8218" i="1"/>
  <c r="H8218" i="1" s="1"/>
  <c r="G8219" i="1"/>
  <c r="H8219" i="1" s="1"/>
  <c r="G8220" i="1"/>
  <c r="H8220" i="1" s="1"/>
  <c r="G8221" i="1"/>
  <c r="H8221" i="1" s="1"/>
  <c r="G8222" i="1"/>
  <c r="H8222" i="1" s="1"/>
  <c r="G8223" i="1"/>
  <c r="H8223" i="1" s="1"/>
  <c r="G8224" i="1"/>
  <c r="H8224" i="1" s="1"/>
  <c r="G8225" i="1"/>
  <c r="H8225" i="1" s="1"/>
  <c r="G8226" i="1"/>
  <c r="H8226" i="1" s="1"/>
  <c r="G8227" i="1"/>
  <c r="H8227" i="1" s="1"/>
  <c r="G8228" i="1"/>
  <c r="H8228" i="1" s="1"/>
  <c r="G8229" i="1"/>
  <c r="H8229" i="1" s="1"/>
  <c r="G8230" i="1"/>
  <c r="H8230" i="1" s="1"/>
  <c r="G8231" i="1"/>
  <c r="H8231" i="1" s="1"/>
  <c r="G8232" i="1"/>
  <c r="H8232" i="1" s="1"/>
  <c r="G8233" i="1"/>
  <c r="H8233" i="1" s="1"/>
  <c r="G8234" i="1"/>
  <c r="H8234" i="1" s="1"/>
  <c r="G8235" i="1"/>
  <c r="H8235" i="1" s="1"/>
  <c r="G8236" i="1"/>
  <c r="H8236" i="1" s="1"/>
  <c r="G8237" i="1"/>
  <c r="H8237" i="1" s="1"/>
  <c r="G8238" i="1"/>
  <c r="H8238" i="1" s="1"/>
  <c r="G8239" i="1"/>
  <c r="H8239" i="1" s="1"/>
  <c r="G8240" i="1"/>
  <c r="H8240" i="1" s="1"/>
  <c r="G8241" i="1"/>
  <c r="H8241" i="1" s="1"/>
  <c r="G8242" i="1"/>
  <c r="H8242" i="1" s="1"/>
  <c r="G8243" i="1"/>
  <c r="H8243" i="1" s="1"/>
  <c r="G8244" i="1"/>
  <c r="H8244" i="1" s="1"/>
  <c r="G8245" i="1"/>
  <c r="H8245" i="1" s="1"/>
  <c r="G8246" i="1"/>
  <c r="H8246" i="1" s="1"/>
  <c r="G8247" i="1"/>
  <c r="H8247" i="1" s="1"/>
  <c r="G8248" i="1"/>
  <c r="H8248" i="1" s="1"/>
  <c r="G8249" i="1"/>
  <c r="H8249" i="1" s="1"/>
  <c r="G8250" i="1"/>
  <c r="H8250" i="1" s="1"/>
  <c r="G8251" i="1"/>
  <c r="H8251" i="1" s="1"/>
  <c r="G8252" i="1"/>
  <c r="H8252" i="1" s="1"/>
  <c r="G8253" i="1"/>
  <c r="H8253" i="1" s="1"/>
  <c r="G8254" i="1"/>
  <c r="H8254" i="1" s="1"/>
  <c r="G8255" i="1"/>
  <c r="H8255" i="1" s="1"/>
  <c r="G8256" i="1"/>
  <c r="H8256" i="1" s="1"/>
  <c r="G8257" i="1"/>
  <c r="H8257" i="1" s="1"/>
  <c r="G8258" i="1"/>
  <c r="H8258" i="1" s="1"/>
  <c r="G8259" i="1"/>
  <c r="H8259" i="1" s="1"/>
  <c r="G8260" i="1"/>
  <c r="H8260" i="1" s="1"/>
  <c r="G8261" i="1"/>
  <c r="H8261" i="1" s="1"/>
  <c r="G8262" i="1"/>
  <c r="H8262" i="1" s="1"/>
  <c r="G8263" i="1"/>
  <c r="H8263" i="1" s="1"/>
  <c r="G8264" i="1"/>
  <c r="H8264" i="1" s="1"/>
  <c r="G8265" i="1"/>
  <c r="H8265" i="1" s="1"/>
  <c r="G8266" i="1"/>
  <c r="H8266" i="1" s="1"/>
  <c r="G8267" i="1"/>
  <c r="H8267" i="1" s="1"/>
  <c r="G8268" i="1"/>
  <c r="H8268" i="1" s="1"/>
  <c r="G8269" i="1"/>
  <c r="H8269" i="1" s="1"/>
  <c r="G8270" i="1"/>
  <c r="H8270" i="1" s="1"/>
  <c r="G8271" i="1"/>
  <c r="H8271" i="1" s="1"/>
  <c r="G8272" i="1"/>
  <c r="H8272" i="1" s="1"/>
  <c r="G8273" i="1"/>
  <c r="H8273" i="1" s="1"/>
  <c r="G8274" i="1"/>
  <c r="H8274" i="1" s="1"/>
  <c r="G8275" i="1"/>
  <c r="H8275" i="1" s="1"/>
  <c r="G8276" i="1"/>
  <c r="H8276" i="1" s="1"/>
  <c r="G8277" i="1"/>
  <c r="H8277" i="1" s="1"/>
  <c r="G8278" i="1"/>
  <c r="H8278" i="1" s="1"/>
  <c r="G8279" i="1"/>
  <c r="H8279" i="1" s="1"/>
  <c r="G8280" i="1"/>
  <c r="H8280" i="1" s="1"/>
  <c r="G8281" i="1"/>
  <c r="H8281" i="1" s="1"/>
  <c r="G8282" i="1"/>
  <c r="H8282" i="1" s="1"/>
  <c r="G8283" i="1"/>
  <c r="H8283" i="1" s="1"/>
  <c r="G8284" i="1"/>
  <c r="H8284" i="1" s="1"/>
  <c r="G8285" i="1"/>
  <c r="H8285" i="1" s="1"/>
  <c r="G8286" i="1"/>
  <c r="H8286" i="1" s="1"/>
  <c r="G8287" i="1"/>
  <c r="H8287" i="1" s="1"/>
  <c r="G8288" i="1"/>
  <c r="H8288" i="1" s="1"/>
  <c r="G8289" i="1"/>
  <c r="H8289" i="1" s="1"/>
  <c r="G8290" i="1"/>
  <c r="H8290" i="1" s="1"/>
  <c r="G8291" i="1"/>
  <c r="H8291" i="1" s="1"/>
  <c r="G8292" i="1"/>
  <c r="H8292" i="1" s="1"/>
  <c r="G8293" i="1"/>
  <c r="H8293" i="1" s="1"/>
  <c r="G8294" i="1"/>
  <c r="H8294" i="1" s="1"/>
  <c r="G8295" i="1"/>
  <c r="H8295" i="1" s="1"/>
  <c r="G8296" i="1"/>
  <c r="H8296" i="1" s="1"/>
  <c r="G8297" i="1"/>
  <c r="H8297" i="1" s="1"/>
  <c r="G8298" i="1"/>
  <c r="H8298" i="1" s="1"/>
  <c r="G8299" i="1"/>
  <c r="H8299" i="1" s="1"/>
  <c r="G8300" i="1"/>
  <c r="H8300" i="1" s="1"/>
  <c r="G8301" i="1"/>
  <c r="H8301" i="1" s="1"/>
  <c r="G8302" i="1"/>
  <c r="H8302" i="1" s="1"/>
  <c r="G8303" i="1"/>
  <c r="H8303" i="1" s="1"/>
  <c r="G8304" i="1"/>
  <c r="H8304" i="1" s="1"/>
  <c r="G8305" i="1"/>
  <c r="H8305" i="1" s="1"/>
  <c r="G8306" i="1"/>
  <c r="H8306" i="1" s="1"/>
  <c r="G8307" i="1"/>
  <c r="H8307" i="1" s="1"/>
  <c r="G8308" i="1"/>
  <c r="H8308" i="1" s="1"/>
  <c r="G8309" i="1"/>
  <c r="H8309" i="1" s="1"/>
  <c r="G8310" i="1"/>
  <c r="H8310" i="1" s="1"/>
  <c r="G8311" i="1"/>
  <c r="H8311" i="1" s="1"/>
  <c r="G8312" i="1"/>
  <c r="H8312" i="1" s="1"/>
  <c r="G8313" i="1"/>
  <c r="H8313" i="1" s="1"/>
  <c r="G8314" i="1"/>
  <c r="H8314" i="1" s="1"/>
  <c r="G8315" i="1"/>
  <c r="H8315" i="1" s="1"/>
  <c r="G8316" i="1"/>
  <c r="H8316" i="1" s="1"/>
  <c r="G8317" i="1"/>
  <c r="H8317" i="1" s="1"/>
  <c r="G8318" i="1"/>
  <c r="H8318" i="1" s="1"/>
  <c r="G8319" i="1"/>
  <c r="H8319" i="1" s="1"/>
  <c r="G8320" i="1"/>
  <c r="H8320" i="1" s="1"/>
  <c r="G8321" i="1"/>
  <c r="H8321" i="1" s="1"/>
  <c r="G8322" i="1"/>
  <c r="H8322" i="1" s="1"/>
  <c r="G8323" i="1"/>
  <c r="H8323" i="1" s="1"/>
  <c r="G8324" i="1"/>
  <c r="H8324" i="1" s="1"/>
  <c r="G8325" i="1"/>
  <c r="H8325" i="1" s="1"/>
  <c r="G8326" i="1"/>
  <c r="H8326" i="1" s="1"/>
  <c r="G8327" i="1"/>
  <c r="H8327" i="1" s="1"/>
  <c r="G8328" i="1"/>
  <c r="H8328" i="1" s="1"/>
  <c r="G8329" i="1"/>
  <c r="H8329" i="1" s="1"/>
  <c r="G8330" i="1"/>
  <c r="H8330" i="1" s="1"/>
  <c r="G8331" i="1"/>
  <c r="H8331" i="1" s="1"/>
  <c r="G8332" i="1"/>
  <c r="H8332" i="1" s="1"/>
  <c r="G8333" i="1"/>
  <c r="H8333" i="1" s="1"/>
  <c r="G8334" i="1"/>
  <c r="H8334" i="1" s="1"/>
  <c r="G8335" i="1"/>
  <c r="H8335" i="1" s="1"/>
  <c r="G8336" i="1"/>
  <c r="H8336" i="1" s="1"/>
  <c r="G8337" i="1"/>
  <c r="H8337" i="1" s="1"/>
  <c r="G8338" i="1"/>
  <c r="H8338" i="1" s="1"/>
  <c r="G8339" i="1"/>
  <c r="H8339" i="1" s="1"/>
  <c r="G8340" i="1"/>
  <c r="H8340" i="1" s="1"/>
  <c r="G8341" i="1"/>
  <c r="H8341" i="1" s="1"/>
  <c r="G8342" i="1"/>
  <c r="H8342" i="1" s="1"/>
  <c r="G8343" i="1"/>
  <c r="H8343" i="1" s="1"/>
  <c r="G8344" i="1"/>
  <c r="H8344" i="1" s="1"/>
  <c r="G8345" i="1"/>
  <c r="H8345" i="1" s="1"/>
  <c r="G8346" i="1"/>
  <c r="H8346" i="1" s="1"/>
  <c r="G8347" i="1"/>
  <c r="H8347" i="1" s="1"/>
  <c r="G8348" i="1"/>
  <c r="H8348" i="1" s="1"/>
  <c r="G8349" i="1"/>
  <c r="H8349" i="1" s="1"/>
  <c r="G8350" i="1"/>
  <c r="H8350" i="1" s="1"/>
  <c r="G8351" i="1"/>
  <c r="H8351" i="1" s="1"/>
  <c r="G8352" i="1"/>
  <c r="H8352" i="1" s="1"/>
  <c r="G8353" i="1"/>
  <c r="H8353" i="1" s="1"/>
  <c r="G8354" i="1"/>
  <c r="H8354" i="1" s="1"/>
  <c r="G8355" i="1"/>
  <c r="H8355" i="1" s="1"/>
  <c r="G8356" i="1"/>
  <c r="H8356" i="1" s="1"/>
  <c r="G8357" i="1"/>
  <c r="H8357" i="1" s="1"/>
  <c r="G8358" i="1"/>
  <c r="H8358" i="1" s="1"/>
  <c r="G8359" i="1"/>
  <c r="H8359" i="1" s="1"/>
  <c r="G8360" i="1"/>
  <c r="H8360" i="1" s="1"/>
  <c r="G8361" i="1"/>
  <c r="H8361" i="1" s="1"/>
  <c r="G8362" i="1"/>
  <c r="H8362" i="1" s="1"/>
  <c r="G8363" i="1"/>
  <c r="H8363" i="1" s="1"/>
  <c r="G8364" i="1"/>
  <c r="H8364" i="1" s="1"/>
  <c r="G8365" i="1"/>
  <c r="H8365" i="1" s="1"/>
  <c r="G8366" i="1"/>
  <c r="H8366" i="1" s="1"/>
  <c r="G8367" i="1"/>
  <c r="H8367" i="1" s="1"/>
  <c r="G8368" i="1"/>
  <c r="H8368" i="1" s="1"/>
  <c r="G8369" i="1"/>
  <c r="H8369" i="1" s="1"/>
  <c r="G8370" i="1"/>
  <c r="H8370" i="1" s="1"/>
  <c r="G8371" i="1"/>
  <c r="H8371" i="1" s="1"/>
  <c r="G8372" i="1"/>
  <c r="H8372" i="1" s="1"/>
  <c r="G8373" i="1"/>
  <c r="H8373" i="1" s="1"/>
  <c r="G8374" i="1"/>
  <c r="H8374" i="1" s="1"/>
  <c r="G8375" i="1"/>
  <c r="H8375" i="1" s="1"/>
  <c r="G8376" i="1"/>
  <c r="H8376" i="1" s="1"/>
  <c r="G8377" i="1"/>
  <c r="H8377" i="1" s="1"/>
  <c r="G8378" i="1"/>
  <c r="H8378" i="1" s="1"/>
  <c r="G8379" i="1"/>
  <c r="H8379" i="1" s="1"/>
  <c r="G8380" i="1"/>
  <c r="H8380" i="1" s="1"/>
  <c r="G8381" i="1"/>
  <c r="H8381" i="1" s="1"/>
  <c r="G8382" i="1"/>
  <c r="H8382" i="1" s="1"/>
  <c r="G8383" i="1"/>
  <c r="H8383" i="1" s="1"/>
  <c r="G8384" i="1"/>
  <c r="H8384" i="1" s="1"/>
  <c r="G8385" i="1"/>
  <c r="H8385" i="1" s="1"/>
  <c r="G8386" i="1"/>
  <c r="H8386" i="1" s="1"/>
  <c r="G8387" i="1"/>
  <c r="H8387" i="1" s="1"/>
  <c r="G8388" i="1"/>
  <c r="H8388" i="1" s="1"/>
  <c r="G8389" i="1"/>
  <c r="H8389" i="1" s="1"/>
  <c r="G8390" i="1"/>
  <c r="H8390" i="1" s="1"/>
  <c r="G8391" i="1"/>
  <c r="H8391" i="1" s="1"/>
  <c r="G8392" i="1"/>
  <c r="H8392" i="1" s="1"/>
  <c r="G8393" i="1"/>
  <c r="H8393" i="1" s="1"/>
  <c r="G8394" i="1"/>
  <c r="H8394" i="1" s="1"/>
  <c r="G8395" i="1"/>
  <c r="H8395" i="1" s="1"/>
  <c r="G8396" i="1"/>
  <c r="H8396" i="1" s="1"/>
  <c r="G8397" i="1"/>
  <c r="H8397" i="1" s="1"/>
  <c r="G8398" i="1"/>
  <c r="H8398" i="1" s="1"/>
  <c r="G8399" i="1"/>
  <c r="H8399" i="1" s="1"/>
  <c r="G8400" i="1"/>
  <c r="H8400" i="1" s="1"/>
  <c r="G8401" i="1"/>
  <c r="H8401" i="1" s="1"/>
  <c r="G8402" i="1"/>
  <c r="H8402" i="1" s="1"/>
  <c r="G8403" i="1"/>
  <c r="H8403" i="1" s="1"/>
  <c r="G8404" i="1"/>
  <c r="H8404" i="1" s="1"/>
  <c r="G8405" i="1"/>
  <c r="H8405" i="1" s="1"/>
  <c r="G8406" i="1"/>
  <c r="H8406" i="1" s="1"/>
  <c r="G8407" i="1"/>
  <c r="H8407" i="1" s="1"/>
  <c r="G8408" i="1"/>
  <c r="H8408" i="1" s="1"/>
  <c r="G8409" i="1"/>
  <c r="H8409" i="1" s="1"/>
  <c r="G8410" i="1"/>
  <c r="H8410" i="1" s="1"/>
  <c r="G8411" i="1"/>
  <c r="H8411" i="1" s="1"/>
  <c r="G8412" i="1"/>
  <c r="H8412" i="1" s="1"/>
  <c r="G8413" i="1"/>
  <c r="H8413" i="1" s="1"/>
  <c r="G8414" i="1"/>
  <c r="H8414" i="1" s="1"/>
  <c r="G8415" i="1"/>
  <c r="H8415" i="1" s="1"/>
  <c r="G8416" i="1"/>
  <c r="H8416" i="1" s="1"/>
  <c r="G8417" i="1"/>
  <c r="H8417" i="1" s="1"/>
  <c r="G8418" i="1"/>
  <c r="H8418" i="1" s="1"/>
  <c r="G8419" i="1"/>
  <c r="H8419" i="1" s="1"/>
  <c r="G8420" i="1"/>
  <c r="H8420" i="1" s="1"/>
  <c r="G8421" i="1"/>
  <c r="H8421" i="1" s="1"/>
  <c r="G8422" i="1"/>
  <c r="H8422" i="1" s="1"/>
  <c r="G8423" i="1"/>
  <c r="H8423" i="1" s="1"/>
  <c r="G8424" i="1"/>
  <c r="H8424" i="1" s="1"/>
  <c r="G8425" i="1"/>
  <c r="H8425" i="1" s="1"/>
  <c r="G8426" i="1"/>
  <c r="H8426" i="1" s="1"/>
  <c r="G8427" i="1"/>
  <c r="H8427" i="1" s="1"/>
  <c r="G8428" i="1"/>
  <c r="H8428" i="1" s="1"/>
  <c r="G8429" i="1"/>
  <c r="H8429" i="1" s="1"/>
  <c r="G8430" i="1"/>
  <c r="H8430" i="1" s="1"/>
  <c r="G8431" i="1"/>
  <c r="H8431" i="1" s="1"/>
  <c r="G8432" i="1"/>
  <c r="H8432" i="1" s="1"/>
  <c r="G8433" i="1"/>
  <c r="H8433" i="1" s="1"/>
  <c r="G8434" i="1"/>
  <c r="H8434" i="1" s="1"/>
  <c r="G8435" i="1"/>
  <c r="H8435" i="1" s="1"/>
  <c r="G8436" i="1"/>
  <c r="H8436" i="1" s="1"/>
  <c r="G8437" i="1"/>
  <c r="H8437" i="1" s="1"/>
  <c r="G8438" i="1"/>
  <c r="H8438" i="1" s="1"/>
  <c r="G8439" i="1"/>
  <c r="H8439" i="1" s="1"/>
  <c r="G8440" i="1"/>
  <c r="H8440" i="1" s="1"/>
  <c r="G8441" i="1"/>
  <c r="H8441" i="1" s="1"/>
  <c r="G8442" i="1"/>
  <c r="H8442" i="1" s="1"/>
  <c r="G8443" i="1"/>
  <c r="H8443" i="1" s="1"/>
  <c r="G8444" i="1"/>
  <c r="H8444" i="1" s="1"/>
  <c r="G8445" i="1"/>
  <c r="H8445" i="1" s="1"/>
  <c r="G8446" i="1"/>
  <c r="H8446" i="1" s="1"/>
  <c r="G8447" i="1"/>
  <c r="H8447" i="1" s="1"/>
  <c r="G8448" i="1"/>
  <c r="H8448" i="1" s="1"/>
  <c r="G8449" i="1"/>
  <c r="H8449" i="1" s="1"/>
  <c r="G8450" i="1"/>
  <c r="H8450" i="1" s="1"/>
  <c r="G8451" i="1"/>
  <c r="H8451" i="1" s="1"/>
  <c r="G8452" i="1"/>
  <c r="H8452" i="1" s="1"/>
  <c r="G8453" i="1"/>
  <c r="H8453" i="1" s="1"/>
  <c r="G8454" i="1"/>
  <c r="H8454" i="1" s="1"/>
  <c r="G8455" i="1"/>
  <c r="H8455" i="1" s="1"/>
  <c r="G8456" i="1"/>
  <c r="H8456" i="1" s="1"/>
  <c r="G8457" i="1"/>
  <c r="H8457" i="1" s="1"/>
  <c r="G8458" i="1"/>
  <c r="H8458" i="1" s="1"/>
  <c r="G8459" i="1"/>
  <c r="H8459" i="1" s="1"/>
  <c r="G8460" i="1"/>
  <c r="H8460" i="1" s="1"/>
  <c r="G8461" i="1"/>
  <c r="H8461" i="1" s="1"/>
  <c r="G8462" i="1"/>
  <c r="H8462" i="1" s="1"/>
  <c r="G8463" i="1"/>
  <c r="H8463" i="1" s="1"/>
  <c r="G8464" i="1"/>
  <c r="H8464" i="1" s="1"/>
  <c r="G8465" i="1"/>
  <c r="H8465" i="1" s="1"/>
  <c r="G8466" i="1"/>
  <c r="H8466" i="1" s="1"/>
  <c r="G8467" i="1"/>
  <c r="H8467" i="1" s="1"/>
  <c r="G8468" i="1"/>
  <c r="H8468" i="1" s="1"/>
  <c r="G8469" i="1"/>
  <c r="H8469" i="1" s="1"/>
  <c r="G8470" i="1"/>
  <c r="H8470" i="1" s="1"/>
  <c r="G8471" i="1"/>
  <c r="H8471" i="1" s="1"/>
  <c r="G8472" i="1"/>
  <c r="H8472" i="1" s="1"/>
  <c r="G8473" i="1"/>
  <c r="H8473" i="1" s="1"/>
  <c r="G8474" i="1"/>
  <c r="H8474" i="1" s="1"/>
  <c r="G8475" i="1"/>
  <c r="H8475" i="1" s="1"/>
  <c r="G8476" i="1"/>
  <c r="H8476" i="1" s="1"/>
  <c r="G8477" i="1"/>
  <c r="H8477" i="1" s="1"/>
  <c r="G8478" i="1"/>
  <c r="H8478" i="1" s="1"/>
  <c r="G8479" i="1"/>
  <c r="H8479" i="1" s="1"/>
  <c r="G8480" i="1"/>
  <c r="H8480" i="1" s="1"/>
  <c r="G8481" i="1"/>
  <c r="H8481" i="1" s="1"/>
  <c r="G8482" i="1"/>
  <c r="H8482" i="1" s="1"/>
  <c r="G8483" i="1"/>
  <c r="H8483" i="1" s="1"/>
  <c r="G8484" i="1"/>
  <c r="H8484" i="1" s="1"/>
  <c r="G8485" i="1"/>
  <c r="H8485" i="1" s="1"/>
  <c r="G8486" i="1"/>
  <c r="H8486" i="1" s="1"/>
  <c r="G8487" i="1"/>
  <c r="H8487" i="1" s="1"/>
  <c r="G8488" i="1"/>
  <c r="H8488" i="1" s="1"/>
  <c r="G8489" i="1"/>
  <c r="H8489" i="1" s="1"/>
  <c r="G8490" i="1"/>
  <c r="H8490" i="1" s="1"/>
  <c r="G8491" i="1"/>
  <c r="H8491" i="1" s="1"/>
  <c r="G8492" i="1"/>
  <c r="H8492" i="1" s="1"/>
  <c r="G8493" i="1"/>
  <c r="H8493" i="1" s="1"/>
  <c r="G8494" i="1"/>
  <c r="H8494" i="1" s="1"/>
  <c r="G8495" i="1"/>
  <c r="H8495" i="1" s="1"/>
  <c r="G8496" i="1"/>
  <c r="H8496" i="1" s="1"/>
  <c r="G8497" i="1"/>
  <c r="H8497" i="1" s="1"/>
  <c r="G8498" i="1"/>
  <c r="H8498" i="1" s="1"/>
  <c r="G8499" i="1"/>
  <c r="H8499" i="1" s="1"/>
  <c r="G8500" i="1"/>
  <c r="H8500" i="1" s="1"/>
  <c r="G8501" i="1"/>
  <c r="H8501" i="1" s="1"/>
  <c r="G8502" i="1"/>
  <c r="H8502" i="1" s="1"/>
  <c r="G8503" i="1"/>
  <c r="H8503" i="1" s="1"/>
  <c r="G8504" i="1"/>
  <c r="H8504" i="1" s="1"/>
  <c r="G8505" i="1"/>
  <c r="H8505" i="1" s="1"/>
  <c r="G8506" i="1"/>
  <c r="H8506" i="1" s="1"/>
  <c r="G8507" i="1"/>
  <c r="H8507" i="1" s="1"/>
  <c r="G8508" i="1"/>
  <c r="H8508" i="1" s="1"/>
  <c r="G8509" i="1"/>
  <c r="H8509" i="1" s="1"/>
  <c r="G8510" i="1"/>
  <c r="H8510" i="1" s="1"/>
  <c r="G8511" i="1"/>
  <c r="H8511" i="1" s="1"/>
  <c r="G8512" i="1"/>
  <c r="H8512" i="1" s="1"/>
  <c r="G8513" i="1"/>
  <c r="H8513" i="1" s="1"/>
  <c r="G8514" i="1"/>
  <c r="H8514" i="1" s="1"/>
  <c r="G8515" i="1"/>
  <c r="H8515" i="1" s="1"/>
  <c r="G8516" i="1"/>
  <c r="H8516" i="1" s="1"/>
  <c r="G8517" i="1"/>
  <c r="H8517" i="1" s="1"/>
  <c r="G8518" i="1"/>
  <c r="H8518" i="1" s="1"/>
  <c r="G8519" i="1"/>
  <c r="H8519" i="1" s="1"/>
  <c r="G8520" i="1"/>
  <c r="H8520" i="1" s="1"/>
  <c r="G8521" i="1"/>
  <c r="H8521" i="1" s="1"/>
  <c r="G8522" i="1"/>
  <c r="H8522" i="1" s="1"/>
  <c r="G8523" i="1"/>
  <c r="H8523" i="1" s="1"/>
  <c r="G8524" i="1"/>
  <c r="H8524" i="1" s="1"/>
  <c r="G8525" i="1"/>
  <c r="H8525" i="1" s="1"/>
  <c r="G8526" i="1"/>
  <c r="H8526" i="1" s="1"/>
  <c r="G8527" i="1"/>
  <c r="H8527" i="1" s="1"/>
  <c r="G8528" i="1"/>
  <c r="H8528" i="1" s="1"/>
  <c r="G8529" i="1"/>
  <c r="H8529" i="1" s="1"/>
  <c r="G8530" i="1"/>
  <c r="H8530" i="1" s="1"/>
  <c r="G8531" i="1"/>
  <c r="H8531" i="1" s="1"/>
  <c r="G8532" i="1"/>
  <c r="H8532" i="1" s="1"/>
  <c r="G8533" i="1"/>
  <c r="H8533" i="1" s="1"/>
  <c r="G8534" i="1"/>
  <c r="H8534" i="1" s="1"/>
  <c r="G8535" i="1"/>
  <c r="H8535" i="1" s="1"/>
  <c r="G8536" i="1"/>
  <c r="H8536" i="1" s="1"/>
  <c r="G8537" i="1"/>
  <c r="H8537" i="1" s="1"/>
  <c r="G8538" i="1"/>
  <c r="H8538" i="1" s="1"/>
  <c r="G8539" i="1"/>
  <c r="H8539" i="1" s="1"/>
  <c r="G8540" i="1"/>
  <c r="H8540" i="1" s="1"/>
  <c r="G8541" i="1"/>
  <c r="H8541" i="1" s="1"/>
  <c r="G8542" i="1"/>
  <c r="H8542" i="1" s="1"/>
  <c r="G8543" i="1"/>
  <c r="H8543" i="1" s="1"/>
  <c r="G8544" i="1"/>
  <c r="H8544" i="1" s="1"/>
  <c r="G8545" i="1"/>
  <c r="H8545" i="1" s="1"/>
  <c r="G8546" i="1"/>
  <c r="H8546" i="1" s="1"/>
  <c r="G8547" i="1"/>
  <c r="H8547" i="1" s="1"/>
  <c r="G8548" i="1"/>
  <c r="H8548" i="1" s="1"/>
  <c r="G8549" i="1"/>
  <c r="H8549" i="1" s="1"/>
  <c r="G8550" i="1"/>
  <c r="H8550" i="1" s="1"/>
  <c r="G8551" i="1"/>
  <c r="H8551" i="1" s="1"/>
  <c r="G8552" i="1"/>
  <c r="H8552" i="1" s="1"/>
  <c r="G8553" i="1"/>
  <c r="H8553" i="1" s="1"/>
  <c r="G8554" i="1"/>
  <c r="H8554" i="1" s="1"/>
  <c r="G8555" i="1"/>
  <c r="H8555" i="1" s="1"/>
  <c r="G8556" i="1"/>
  <c r="H8556" i="1" s="1"/>
  <c r="G8557" i="1"/>
  <c r="H8557" i="1" s="1"/>
  <c r="G8558" i="1"/>
  <c r="H8558" i="1" s="1"/>
  <c r="G8559" i="1"/>
  <c r="H8559" i="1" s="1"/>
  <c r="G8560" i="1"/>
  <c r="H8560" i="1" s="1"/>
  <c r="G8561" i="1"/>
  <c r="H8561" i="1" s="1"/>
  <c r="G8562" i="1"/>
  <c r="H8562" i="1" s="1"/>
  <c r="G8563" i="1"/>
  <c r="H8563" i="1" s="1"/>
  <c r="G8564" i="1"/>
  <c r="H8564" i="1" s="1"/>
  <c r="G8565" i="1"/>
  <c r="H8565" i="1" s="1"/>
  <c r="G8566" i="1"/>
  <c r="H8566" i="1" s="1"/>
  <c r="G8567" i="1"/>
  <c r="H8567" i="1" s="1"/>
  <c r="G8568" i="1"/>
  <c r="H8568" i="1" s="1"/>
  <c r="G8569" i="1"/>
  <c r="H8569" i="1" s="1"/>
  <c r="G8570" i="1"/>
  <c r="H8570" i="1" s="1"/>
  <c r="G8571" i="1"/>
  <c r="H8571" i="1" s="1"/>
  <c r="G8572" i="1"/>
  <c r="H8572" i="1" s="1"/>
  <c r="G8573" i="1"/>
  <c r="H8573" i="1" s="1"/>
  <c r="G8574" i="1"/>
  <c r="H8574" i="1" s="1"/>
  <c r="G8575" i="1"/>
  <c r="H8575" i="1" s="1"/>
  <c r="G8576" i="1"/>
  <c r="H8576" i="1" s="1"/>
  <c r="G8577" i="1"/>
  <c r="H8577" i="1" s="1"/>
  <c r="G8578" i="1"/>
  <c r="H8578" i="1" s="1"/>
  <c r="G8579" i="1"/>
  <c r="H8579" i="1" s="1"/>
  <c r="G8580" i="1"/>
  <c r="H8580" i="1" s="1"/>
  <c r="G8581" i="1"/>
  <c r="H8581" i="1" s="1"/>
  <c r="G8582" i="1"/>
  <c r="H8582" i="1" s="1"/>
  <c r="G8583" i="1"/>
  <c r="H8583" i="1" s="1"/>
  <c r="G8584" i="1"/>
  <c r="H8584" i="1" s="1"/>
  <c r="G8585" i="1"/>
  <c r="H8585" i="1" s="1"/>
  <c r="G8586" i="1"/>
  <c r="H8586" i="1" s="1"/>
  <c r="G8587" i="1"/>
  <c r="H8587" i="1" s="1"/>
  <c r="G8588" i="1"/>
  <c r="H8588" i="1" s="1"/>
  <c r="G8589" i="1"/>
  <c r="H8589" i="1" s="1"/>
  <c r="G8590" i="1"/>
  <c r="H8590" i="1" s="1"/>
  <c r="G8591" i="1"/>
  <c r="H8591" i="1" s="1"/>
  <c r="G8592" i="1"/>
  <c r="H8592" i="1" s="1"/>
  <c r="G8593" i="1"/>
  <c r="H8593" i="1" s="1"/>
  <c r="G8594" i="1"/>
  <c r="H8594" i="1" s="1"/>
  <c r="G8595" i="1"/>
  <c r="H8595" i="1" s="1"/>
  <c r="G8596" i="1"/>
  <c r="H8596" i="1" s="1"/>
  <c r="G8597" i="1"/>
  <c r="H8597" i="1" s="1"/>
  <c r="G8598" i="1"/>
  <c r="H8598" i="1" s="1"/>
  <c r="G8599" i="1"/>
  <c r="H8599" i="1" s="1"/>
  <c r="G8600" i="1"/>
  <c r="H8600" i="1" s="1"/>
  <c r="G8601" i="1"/>
  <c r="H8601" i="1" s="1"/>
  <c r="G8602" i="1"/>
  <c r="H8602" i="1" s="1"/>
  <c r="G8603" i="1"/>
  <c r="H8603" i="1" s="1"/>
  <c r="G8604" i="1"/>
  <c r="H8604" i="1" s="1"/>
  <c r="G8605" i="1"/>
  <c r="H8605" i="1" s="1"/>
  <c r="G8606" i="1"/>
  <c r="H8606" i="1" s="1"/>
  <c r="G8607" i="1"/>
  <c r="H8607" i="1" s="1"/>
  <c r="G8608" i="1"/>
  <c r="H8608" i="1" s="1"/>
  <c r="G8609" i="1"/>
  <c r="H8609" i="1" s="1"/>
  <c r="G8610" i="1"/>
  <c r="H8610" i="1" s="1"/>
  <c r="G8611" i="1"/>
  <c r="H8611" i="1" s="1"/>
  <c r="G8612" i="1"/>
  <c r="H8612" i="1" s="1"/>
  <c r="G8613" i="1"/>
  <c r="H8613" i="1" s="1"/>
  <c r="G8614" i="1"/>
  <c r="H8614" i="1" s="1"/>
  <c r="G8615" i="1"/>
  <c r="H8615" i="1" s="1"/>
  <c r="G8616" i="1"/>
  <c r="H8616" i="1" s="1"/>
  <c r="G8617" i="1"/>
  <c r="H8617" i="1" s="1"/>
  <c r="G8618" i="1"/>
  <c r="H8618" i="1" s="1"/>
  <c r="G8619" i="1"/>
  <c r="H8619" i="1" s="1"/>
  <c r="G8620" i="1"/>
  <c r="H8620" i="1" s="1"/>
  <c r="G8621" i="1"/>
  <c r="H8621" i="1" s="1"/>
  <c r="G8622" i="1"/>
  <c r="H8622" i="1" s="1"/>
  <c r="G8623" i="1"/>
  <c r="H8623" i="1" s="1"/>
  <c r="G8624" i="1"/>
  <c r="H8624" i="1" s="1"/>
  <c r="G8625" i="1"/>
  <c r="H8625" i="1" s="1"/>
  <c r="G8626" i="1"/>
  <c r="H8626" i="1" s="1"/>
  <c r="G8627" i="1"/>
  <c r="H8627" i="1" s="1"/>
  <c r="G8628" i="1"/>
  <c r="H8628" i="1" s="1"/>
  <c r="G8629" i="1"/>
  <c r="H8629" i="1" s="1"/>
  <c r="G8630" i="1"/>
  <c r="H8630" i="1" s="1"/>
  <c r="G8631" i="1"/>
  <c r="H8631" i="1" s="1"/>
  <c r="G8632" i="1"/>
  <c r="H8632" i="1" s="1"/>
  <c r="G8633" i="1"/>
  <c r="H8633" i="1" s="1"/>
  <c r="G8634" i="1"/>
  <c r="H8634" i="1" s="1"/>
  <c r="G8635" i="1"/>
  <c r="H8635" i="1" s="1"/>
  <c r="G8636" i="1"/>
  <c r="H8636" i="1" s="1"/>
  <c r="G8637" i="1"/>
  <c r="H8637" i="1" s="1"/>
  <c r="G8638" i="1"/>
  <c r="H8638" i="1" s="1"/>
  <c r="G8639" i="1"/>
  <c r="H8639" i="1" s="1"/>
  <c r="G8640" i="1"/>
  <c r="H8640" i="1" s="1"/>
  <c r="G8641" i="1"/>
  <c r="H8641" i="1" s="1"/>
  <c r="G8642" i="1"/>
  <c r="H8642" i="1" s="1"/>
  <c r="G8643" i="1"/>
  <c r="H8643" i="1" s="1"/>
  <c r="G8644" i="1"/>
  <c r="H8644" i="1" s="1"/>
  <c r="G8645" i="1"/>
  <c r="H8645" i="1" s="1"/>
  <c r="G8646" i="1"/>
  <c r="H8646" i="1" s="1"/>
  <c r="G8647" i="1"/>
  <c r="H8647" i="1" s="1"/>
  <c r="G8648" i="1"/>
  <c r="H8648" i="1" s="1"/>
  <c r="G8649" i="1"/>
  <c r="H8649" i="1" s="1"/>
  <c r="G8650" i="1"/>
  <c r="H8650" i="1" s="1"/>
  <c r="G8651" i="1"/>
  <c r="H8651" i="1" s="1"/>
  <c r="G8652" i="1"/>
  <c r="H8652" i="1" s="1"/>
  <c r="G8653" i="1"/>
  <c r="H8653" i="1" s="1"/>
  <c r="G8654" i="1"/>
  <c r="H8654" i="1" s="1"/>
  <c r="G8655" i="1"/>
  <c r="H8655" i="1" s="1"/>
  <c r="G8656" i="1"/>
  <c r="H8656" i="1" s="1"/>
  <c r="G8657" i="1"/>
  <c r="H8657" i="1" s="1"/>
  <c r="G8658" i="1"/>
  <c r="H8658" i="1" s="1"/>
  <c r="G8659" i="1"/>
  <c r="H8659" i="1" s="1"/>
  <c r="G8660" i="1"/>
  <c r="H8660" i="1" s="1"/>
  <c r="G8661" i="1"/>
  <c r="H8661" i="1" s="1"/>
  <c r="G8662" i="1"/>
  <c r="H8662" i="1" s="1"/>
  <c r="G8663" i="1"/>
  <c r="H8663" i="1" s="1"/>
  <c r="G8664" i="1"/>
  <c r="H8664" i="1" s="1"/>
  <c r="G8665" i="1"/>
  <c r="H8665" i="1" s="1"/>
  <c r="G8666" i="1"/>
  <c r="H8666" i="1" s="1"/>
  <c r="G8667" i="1"/>
  <c r="H8667" i="1" s="1"/>
  <c r="G8668" i="1"/>
  <c r="H8668" i="1" s="1"/>
  <c r="G8669" i="1"/>
  <c r="H8669" i="1" s="1"/>
  <c r="G8670" i="1"/>
  <c r="H8670" i="1" s="1"/>
  <c r="G8671" i="1"/>
  <c r="H8671" i="1" s="1"/>
  <c r="G8672" i="1"/>
  <c r="H8672" i="1" s="1"/>
  <c r="G8673" i="1"/>
  <c r="H8673" i="1" s="1"/>
  <c r="G8674" i="1"/>
  <c r="H8674" i="1" s="1"/>
  <c r="G8675" i="1"/>
  <c r="H8675" i="1" s="1"/>
  <c r="G8676" i="1"/>
  <c r="H8676" i="1" s="1"/>
  <c r="G8677" i="1"/>
  <c r="H8677" i="1" s="1"/>
  <c r="G8678" i="1"/>
  <c r="H8678" i="1" s="1"/>
  <c r="G8679" i="1"/>
  <c r="H8679" i="1" s="1"/>
  <c r="G8680" i="1"/>
  <c r="H8680" i="1" s="1"/>
  <c r="G8681" i="1"/>
  <c r="H8681" i="1" s="1"/>
  <c r="G2" i="1"/>
  <c r="H2" i="1" s="1"/>
  <c r="K523" i="1" l="1"/>
  <c r="K531" i="1"/>
  <c r="K575" i="1"/>
  <c r="K595" i="1"/>
  <c r="K607" i="1"/>
  <c r="K615" i="1"/>
  <c r="K655" i="1"/>
  <c r="K659" i="1"/>
  <c r="K681" i="1"/>
  <c r="K564" i="1"/>
  <c r="K612" i="1"/>
  <c r="K628" i="1"/>
  <c r="K664" i="1"/>
  <c r="K683" i="1"/>
  <c r="K787" i="1"/>
  <c r="K815" i="1"/>
  <c r="K871" i="1"/>
  <c r="K935" i="1"/>
  <c r="K941" i="1"/>
  <c r="K945" i="1"/>
  <c r="K977" i="1"/>
  <c r="K997" i="1"/>
  <c r="K1057" i="1"/>
  <c r="K1063" i="1"/>
  <c r="K1067" i="1"/>
  <c r="K1071" i="1"/>
  <c r="K1085" i="1"/>
  <c r="K506" i="1"/>
  <c r="K514" i="1"/>
  <c r="K742" i="1"/>
  <c r="K802" i="1"/>
  <c r="K882" i="1"/>
  <c r="K890" i="1"/>
  <c r="K1090" i="1"/>
  <c r="K1212" i="1"/>
  <c r="K1256" i="1"/>
  <c r="K1268" i="1"/>
  <c r="K1276" i="1"/>
  <c r="K1356" i="1"/>
  <c r="K1384" i="1"/>
  <c r="K1386" i="1"/>
  <c r="K1398" i="1"/>
  <c r="K1402" i="1"/>
  <c r="K1488" i="1"/>
  <c r="K1502" i="1"/>
  <c r="K1504" i="1"/>
  <c r="K1522" i="1"/>
  <c r="K1540" i="1"/>
  <c r="K1582" i="1"/>
  <c r="K1584" i="1"/>
  <c r="K1608" i="1"/>
  <c r="K1676" i="1"/>
  <c r="K1680" i="1"/>
  <c r="K1734" i="1"/>
  <c r="K1768" i="1"/>
  <c r="K1778" i="1"/>
  <c r="K566" i="1"/>
  <c r="K744" i="1"/>
  <c r="K936" i="1"/>
  <c r="K944" i="1"/>
  <c r="K1080" i="1"/>
  <c r="K1229" i="1"/>
  <c r="K1237" i="1"/>
  <c r="K1317" i="1"/>
  <c r="K1373" i="1"/>
  <c r="K684" i="1"/>
  <c r="K884" i="1"/>
  <c r="K916" i="1"/>
  <c r="K1060" i="1"/>
  <c r="K1219" i="1"/>
  <c r="K1259" i="1"/>
  <c r="K1363" i="1"/>
  <c r="K1379" i="1"/>
  <c r="K1511" i="1"/>
  <c r="K1549" i="1"/>
  <c r="K1641" i="1"/>
  <c r="K1717" i="1"/>
  <c r="K1741" i="1"/>
  <c r="K1773" i="1"/>
  <c r="K2283" i="1"/>
  <c r="K2285" i="1"/>
  <c r="K2299" i="1"/>
  <c r="K2301" i="1"/>
  <c r="K2305" i="1"/>
  <c r="K2311" i="1"/>
  <c r="K2315" i="1"/>
  <c r="K2325" i="1"/>
  <c r="K2327" i="1"/>
  <c r="K2331" i="1"/>
  <c r="K2333" i="1"/>
  <c r="K2337" i="1"/>
  <c r="K2341" i="1"/>
  <c r="K2343" i="1"/>
  <c r="K2345" i="1"/>
  <c r="K2347" i="1"/>
  <c r="K2349" i="1"/>
  <c r="K2351" i="1"/>
  <c r="K2353" i="1"/>
  <c r="K2355" i="1"/>
  <c r="K2359" i="1"/>
  <c r="K2363" i="1"/>
  <c r="K1627" i="1"/>
  <c r="K1691" i="1"/>
  <c r="K1711" i="1"/>
  <c r="K1739" i="1"/>
  <c r="K1751" i="1"/>
  <c r="K2286" i="1"/>
  <c r="K2292" i="1"/>
  <c r="K2294" i="1"/>
  <c r="K2296" i="1"/>
  <c r="K2300" i="1"/>
  <c r="K2310" i="1"/>
  <c r="K2312" i="1"/>
  <c r="K2318" i="1"/>
  <c r="K2322" i="1"/>
  <c r="K2332" i="1"/>
  <c r="K2334" i="1"/>
  <c r="K2342" i="1"/>
  <c r="K2344" i="1"/>
  <c r="K2348" i="1"/>
  <c r="K2360" i="1"/>
  <c r="K2364" i="1"/>
  <c r="K2842" i="1"/>
  <c r="K2848" i="1"/>
  <c r="K2854" i="1"/>
  <c r="K2872" i="1"/>
  <c r="K2896" i="1"/>
  <c r="K2898" i="1"/>
  <c r="K2900" i="1"/>
  <c r="K2930" i="1"/>
  <c r="K2936" i="1"/>
  <c r="K2940" i="1"/>
  <c r="K2942" i="1"/>
  <c r="K2952" i="1"/>
  <c r="K2976" i="1"/>
  <c r="K2980" i="1"/>
  <c r="K3000" i="1"/>
  <c r="K3002" i="1"/>
  <c r="K3008" i="1"/>
  <c r="K3014" i="1"/>
  <c r="K3016" i="1"/>
  <c r="K3020" i="1"/>
  <c r="K3024" i="1"/>
  <c r="K3054" i="1"/>
  <c r="K3064" i="1"/>
  <c r="K3066" i="1"/>
  <c r="K3710" i="1"/>
  <c r="K3714" i="1"/>
  <c r="K3716" i="1"/>
  <c r="K3720" i="1"/>
  <c r="K3724" i="1"/>
  <c r="K3728" i="1"/>
  <c r="K3732" i="1"/>
  <c r="K3734" i="1"/>
  <c r="K3746" i="1"/>
  <c r="K3750" i="1"/>
  <c r="K3758" i="1"/>
  <c r="K3764" i="1"/>
  <c r="K3768" i="1"/>
  <c r="K3776" i="1"/>
  <c r="K3778" i="1"/>
  <c r="K3782" i="1"/>
  <c r="K3784" i="1"/>
  <c r="K3788" i="1"/>
  <c r="K3790" i="1"/>
  <c r="K3804" i="1"/>
  <c r="K3812" i="1"/>
  <c r="K3814" i="1"/>
  <c r="K3818" i="1"/>
  <c r="K3822" i="1"/>
  <c r="K3826" i="1"/>
  <c r="K3828" i="1"/>
  <c r="K2847" i="1"/>
  <c r="K2863" i="1"/>
  <c r="K2871" i="1"/>
  <c r="K2873" i="1"/>
  <c r="K2877" i="1"/>
  <c r="K2903" i="1"/>
  <c r="K2905" i="1"/>
  <c r="K2913" i="1"/>
  <c r="K2915" i="1"/>
  <c r="K2919" i="1"/>
  <c r="K2927" i="1"/>
  <c r="K2929" i="1"/>
  <c r="K2945" i="1"/>
  <c r="K2955" i="1"/>
  <c r="K2965" i="1"/>
  <c r="K2989" i="1"/>
  <c r="K3003" i="1"/>
  <c r="K3025" i="1"/>
  <c r="K3029" i="1"/>
  <c r="K3033" i="1"/>
  <c r="K3041" i="1"/>
  <c r="K3043" i="1"/>
  <c r="K3045" i="1"/>
  <c r="K3049" i="1"/>
  <c r="K3063" i="1"/>
  <c r="K3705" i="1"/>
  <c r="K3709" i="1"/>
  <c r="K3711" i="1"/>
  <c r="K3723" i="1"/>
  <c r="K3725" i="1"/>
  <c r="K3727" i="1"/>
  <c r="K3735" i="1"/>
  <c r="K3737" i="1"/>
  <c r="K3743" i="1"/>
  <c r="K3749" i="1"/>
  <c r="K3751" i="1"/>
  <c r="K3755" i="1"/>
  <c r="K3767" i="1"/>
  <c r="K3769" i="1"/>
  <c r="K3775" i="1"/>
  <c r="K3781" i="1"/>
  <c r="K3791" i="1"/>
  <c r="K3793" i="1"/>
  <c r="K3811" i="1"/>
  <c r="K3813" i="1"/>
  <c r="K3815" i="1"/>
  <c r="K3817" i="1"/>
  <c r="K3819" i="1"/>
  <c r="K3827" i="1"/>
  <c r="K3833" i="1"/>
  <c r="K3835" i="1"/>
  <c r="K4491" i="1"/>
  <c r="K4505" i="1"/>
  <c r="K4531" i="1"/>
  <c r="K4533" i="1"/>
  <c r="K4553" i="1"/>
  <c r="K4557" i="1"/>
  <c r="K4563" i="1"/>
  <c r="K4583" i="1"/>
  <c r="K4593" i="1"/>
  <c r="K4611" i="1"/>
  <c r="K4621" i="1"/>
  <c r="K4629" i="1"/>
  <c r="K4635" i="1"/>
  <c r="K4651" i="1"/>
  <c r="K4669" i="1"/>
  <c r="K4675" i="1"/>
  <c r="K4685" i="1"/>
  <c r="K5429" i="1"/>
  <c r="K5431" i="1"/>
  <c r="K5433" i="1"/>
  <c r="K5435" i="1"/>
  <c r="K5439" i="1"/>
  <c r="K5443" i="1"/>
  <c r="K5445" i="1"/>
  <c r="K5447" i="1"/>
  <c r="K5449" i="1"/>
  <c r="K5453" i="1"/>
  <c r="K5457" i="1"/>
  <c r="K5461" i="1"/>
  <c r="K5465" i="1"/>
  <c r="K5467" i="1"/>
  <c r="K5469" i="1"/>
  <c r="K5471" i="1"/>
  <c r="K5475" i="1"/>
  <c r="K5479" i="1"/>
  <c r="K5481" i="1"/>
  <c r="K5483" i="1"/>
  <c r="K5485" i="1"/>
  <c r="K5491" i="1"/>
  <c r="K5493" i="1"/>
  <c r="K5495" i="1"/>
  <c r="K5497" i="1"/>
  <c r="K5501" i="1"/>
  <c r="K5503" i="1"/>
  <c r="K5513" i="1"/>
  <c r="K5515" i="1"/>
  <c r="K5521" i="1"/>
  <c r="K5523" i="1"/>
  <c r="K5527" i="1"/>
  <c r="K5529" i="1"/>
  <c r="K5533" i="1"/>
  <c r="K5539" i="1"/>
  <c r="K5541" i="1"/>
  <c r="K5543" i="1"/>
  <c r="K5545" i="1"/>
  <c r="K5555" i="1"/>
  <c r="K5557" i="1"/>
  <c r="K5559" i="1"/>
  <c r="K5561" i="1"/>
  <c r="K5699" i="1"/>
  <c r="K5705" i="1"/>
  <c r="K5709" i="1"/>
  <c r="K5733" i="1"/>
  <c r="K5769" i="1"/>
  <c r="K5771" i="1"/>
  <c r="K5779" i="1"/>
  <c r="K5785" i="1"/>
  <c r="K5797" i="1"/>
  <c r="K5805" i="1"/>
  <c r="K5807" i="1"/>
  <c r="K5823" i="1"/>
  <c r="K5829" i="1"/>
  <c r="K5831" i="1"/>
  <c r="K5837" i="1"/>
  <c r="K5849" i="1"/>
  <c r="K5863" i="1"/>
  <c r="K5865" i="1"/>
  <c r="K5877" i="1"/>
  <c r="K5889" i="1"/>
  <c r="K5897" i="1"/>
  <c r="K5909" i="1"/>
  <c r="K5919" i="1"/>
  <c r="K5931" i="1"/>
  <c r="K5945" i="1"/>
  <c r="K4490" i="1"/>
  <c r="K4508" i="1"/>
  <c r="K4512" i="1"/>
  <c r="K4524" i="1"/>
  <c r="K4526" i="1"/>
  <c r="K4542" i="1"/>
  <c r="K4548" i="1"/>
  <c r="K4556" i="1"/>
  <c r="K4562" i="1"/>
  <c r="K4570" i="1"/>
  <c r="K4574" i="1"/>
  <c r="K4584" i="1"/>
  <c r="K4592" i="1"/>
  <c r="K4612" i="1"/>
  <c r="K4630" i="1"/>
  <c r="K4632" i="1"/>
  <c r="K4646" i="1"/>
  <c r="K4650" i="1"/>
  <c r="K4656" i="1"/>
  <c r="K4664" i="1"/>
  <c r="K4668" i="1"/>
  <c r="K4672" i="1"/>
  <c r="K5428" i="1"/>
  <c r="K5430" i="1"/>
  <c r="K5432" i="1"/>
  <c r="K5434" i="1"/>
  <c r="K5436" i="1"/>
  <c r="K5438" i="1"/>
  <c r="K5440" i="1"/>
  <c r="K5442" i="1"/>
  <c r="K5448" i="1"/>
  <c r="K5450" i="1"/>
  <c r="K5454" i="1"/>
  <c r="K5458" i="1"/>
  <c r="K5460" i="1"/>
  <c r="K5462" i="1"/>
  <c r="K5466" i="1"/>
  <c r="K5468" i="1"/>
  <c r="K5470" i="1"/>
  <c r="K5472" i="1"/>
  <c r="K5474" i="1"/>
  <c r="K5476" i="1"/>
  <c r="K5478" i="1"/>
  <c r="K5482" i="1"/>
  <c r="K5484" i="1"/>
  <c r="K5498" i="1"/>
  <c r="K5500" i="1"/>
  <c r="K5502" i="1"/>
  <c r="K5504" i="1"/>
  <c r="K5506" i="1"/>
  <c r="K5510" i="1"/>
  <c r="K5512" i="1"/>
  <c r="K5518" i="1"/>
  <c r="K5520" i="1"/>
  <c r="K5522" i="1"/>
  <c r="K5524" i="1"/>
  <c r="K5528" i="1"/>
  <c r="K5538" i="1"/>
  <c r="K5544" i="1"/>
  <c r="K5546" i="1"/>
  <c r="K5548" i="1"/>
  <c r="K5552" i="1"/>
  <c r="K5554" i="1"/>
  <c r="K5558" i="1"/>
  <c r="K5706" i="1"/>
  <c r="K5726" i="1"/>
  <c r="K5730" i="1"/>
  <c r="K5732" i="1"/>
  <c r="K5740" i="1"/>
  <c r="K5744" i="1"/>
  <c r="K5750" i="1"/>
  <c r="K5752" i="1"/>
  <c r="K5754" i="1"/>
  <c r="K5756" i="1"/>
  <c r="K5758" i="1"/>
  <c r="K5788" i="1"/>
  <c r="K5792" i="1"/>
  <c r="K5796" i="1"/>
  <c r="K5802" i="1"/>
  <c r="K5820" i="1"/>
  <c r="K5824" i="1"/>
  <c r="K5826" i="1"/>
  <c r="K5852" i="1"/>
  <c r="K5864" i="1"/>
  <c r="K5882" i="1"/>
  <c r="K5892" i="1"/>
  <c r="K5910" i="1"/>
  <c r="K5916" i="1"/>
  <c r="K5922" i="1"/>
  <c r="K5932" i="1"/>
  <c r="K5940" i="1"/>
  <c r="K5956" i="1"/>
  <c r="K7" i="1"/>
  <c r="K35" i="1"/>
  <c r="K37" i="1"/>
  <c r="K51" i="1"/>
  <c r="K55" i="1"/>
  <c r="K67" i="1"/>
  <c r="K75" i="1"/>
  <c r="K79" i="1"/>
  <c r="K97" i="1"/>
  <c r="K99" i="1"/>
  <c r="K107" i="1"/>
  <c r="K111" i="1"/>
  <c r="K113" i="1"/>
  <c r="K115" i="1"/>
  <c r="K121" i="1"/>
  <c r="K123" i="1"/>
  <c r="K127" i="1"/>
  <c r="K131" i="1"/>
  <c r="K141" i="1"/>
  <c r="K147" i="1"/>
  <c r="K153" i="1"/>
  <c r="K165" i="1"/>
  <c r="K6" i="1"/>
  <c r="K32" i="1"/>
  <c r="K38" i="1"/>
  <c r="K42" i="1"/>
  <c r="K54" i="1"/>
  <c r="K60" i="1"/>
  <c r="K64" i="1"/>
  <c r="K70" i="1"/>
  <c r="K78" i="1"/>
  <c r="K82" i="1"/>
  <c r="K86" i="1"/>
  <c r="K88" i="1"/>
  <c r="K90" i="1"/>
  <c r="K108" i="1"/>
  <c r="K120" i="1"/>
  <c r="K132" i="1"/>
  <c r="K134" i="1"/>
  <c r="K160" i="1"/>
  <c r="K162" i="1"/>
  <c r="K170" i="1"/>
  <c r="K174" i="1"/>
  <c r="K176" i="1"/>
  <c r="K186" i="1"/>
  <c r="K192" i="1"/>
  <c r="K196" i="1"/>
  <c r="K200" i="1"/>
  <c r="K204" i="1"/>
  <c r="K214" i="1"/>
  <c r="K216" i="1"/>
  <c r="K240" i="1"/>
  <c r="K244" i="1"/>
  <c r="K193" i="1"/>
  <c r="K201" i="1"/>
  <c r="K215" i="1"/>
  <c r="K219" i="1"/>
  <c r="K239" i="1"/>
  <c r="K251" i="1"/>
  <c r="K493" i="1"/>
  <c r="K495" i="1"/>
  <c r="K545" i="1"/>
  <c r="K567" i="1"/>
  <c r="K633" i="1"/>
  <c r="K669" i="1"/>
  <c r="K572" i="1"/>
  <c r="K624" i="1"/>
  <c r="K636" i="1"/>
  <c r="K640" i="1"/>
  <c r="K685" i="1"/>
  <c r="K697" i="1"/>
  <c r="K739" i="1"/>
  <c r="K761" i="1"/>
  <c r="K777" i="1"/>
  <c r="K797" i="1"/>
  <c r="K799" i="1"/>
  <c r="K807" i="1"/>
  <c r="K835" i="1"/>
  <c r="K851" i="1"/>
  <c r="K857" i="1"/>
  <c r="K859" i="1"/>
  <c r="K885" i="1"/>
  <c r="K897" i="1"/>
  <c r="K923" i="1"/>
  <c r="K943" i="1"/>
  <c r="K955" i="1"/>
  <c r="K963" i="1"/>
  <c r="K971" i="1"/>
  <c r="K975" i="1"/>
  <c r="K1011" i="1"/>
  <c r="K1055" i="1"/>
  <c r="K1091" i="1"/>
  <c r="K538" i="1"/>
  <c r="K578" i="1"/>
  <c r="K626" i="1"/>
  <c r="K682" i="1"/>
  <c r="K886" i="1"/>
  <c r="K1054" i="1"/>
  <c r="K1190" i="1"/>
  <c r="K1214" i="1"/>
  <c r="K1226" i="1"/>
  <c r="K1232" i="1"/>
  <c r="K1238" i="1"/>
  <c r="K1242" i="1"/>
  <c r="K1252" i="1"/>
  <c r="K1262" i="1"/>
  <c r="K1304" i="1"/>
  <c r="K1352" i="1"/>
  <c r="K1366" i="1"/>
  <c r="K1372" i="1"/>
  <c r="K1378" i="1"/>
  <c r="K1380" i="1"/>
  <c r="K1406" i="1"/>
  <c r="K1434" i="1"/>
  <c r="K1440" i="1"/>
  <c r="K1444" i="1"/>
  <c r="K1446" i="1"/>
  <c r="K1498" i="1"/>
  <c r="K1506" i="1"/>
  <c r="K1510" i="1"/>
  <c r="K1526" i="1"/>
  <c r="K1532" i="1"/>
  <c r="K1544" i="1"/>
  <c r="K1552" i="1"/>
  <c r="K1590" i="1"/>
  <c r="K1604" i="1"/>
  <c r="K1606" i="1"/>
  <c r="K1616" i="1"/>
  <c r="K1622" i="1"/>
  <c r="K1628" i="1"/>
  <c r="K1636" i="1"/>
  <c r="K1642" i="1"/>
  <c r="K1716" i="1"/>
  <c r="K1718" i="1"/>
  <c r="K1740" i="1"/>
  <c r="K1748" i="1"/>
  <c r="K1752" i="1"/>
  <c r="K1762" i="1"/>
  <c r="K598" i="1"/>
  <c r="K678" i="1"/>
  <c r="K696" i="1"/>
  <c r="K728" i="1"/>
  <c r="K1192" i="1"/>
  <c r="K1297" i="1"/>
  <c r="K1313" i="1"/>
  <c r="K1381" i="1"/>
  <c r="K1405" i="1"/>
  <c r="K1433" i="1"/>
  <c r="K1437" i="1"/>
  <c r="K1445" i="1"/>
  <c r="K1465" i="1"/>
  <c r="K542" i="1"/>
  <c r="K558" i="1"/>
  <c r="K638" i="1"/>
  <c r="K828" i="1"/>
  <c r="K836" i="1"/>
  <c r="K932" i="1"/>
  <c r="K1052" i="1"/>
  <c r="K1084" i="1"/>
  <c r="K1203" i="1"/>
  <c r="K1227" i="1"/>
  <c r="K1299" i="1"/>
  <c r="K1323" i="1"/>
  <c r="K1403" i="1"/>
  <c r="K1411" i="1"/>
  <c r="K1447" i="1"/>
  <c r="K1471" i="1"/>
  <c r="K1495" i="1"/>
  <c r="K1519" i="1"/>
  <c r="K1541" i="1"/>
  <c r="K1601" i="1"/>
  <c r="K1617" i="1"/>
  <c r="K1629" i="1"/>
  <c r="K1637" i="1"/>
  <c r="K1757" i="1"/>
  <c r="K2535" i="1"/>
  <c r="K2537" i="1"/>
  <c r="K1491" i="1"/>
  <c r="K1531" i="1"/>
  <c r="K1539" i="1"/>
  <c r="K1571" i="1"/>
  <c r="K1583" i="1"/>
  <c r="K1595" i="1"/>
  <c r="K1599" i="1"/>
  <c r="K1603" i="1"/>
  <c r="K1623" i="1"/>
  <c r="K1663" i="1"/>
  <c r="K1747" i="1"/>
  <c r="K2518" i="1"/>
  <c r="K2522" i="1"/>
  <c r="K2526" i="1"/>
  <c r="K2534" i="1"/>
  <c r="K2538" i="1"/>
  <c r="K2542" i="1"/>
  <c r="K2564" i="1"/>
  <c r="K2570" i="1"/>
  <c r="K2572" i="1"/>
  <c r="K2574" i="1"/>
  <c r="K2578" i="1"/>
  <c r="K2580" i="1"/>
  <c r="K2582" i="1"/>
  <c r="K2586" i="1"/>
  <c r="K2600" i="1"/>
  <c r="K2604" i="1"/>
  <c r="K2608" i="1"/>
  <c r="K2618" i="1"/>
  <c r="K2622" i="1"/>
  <c r="K2636" i="1"/>
  <c r="K2642" i="1"/>
  <c r="K2646" i="1"/>
  <c r="K2650" i="1"/>
  <c r="K2656" i="1"/>
  <c r="K2658" i="1"/>
  <c r="K2672" i="1"/>
  <c r="K2680" i="1"/>
  <c r="K2684" i="1"/>
  <c r="K2700" i="1"/>
  <c r="K2710" i="1"/>
  <c r="K2714" i="1"/>
  <c r="K2844" i="1"/>
  <c r="K2846" i="1"/>
  <c r="K2850" i="1"/>
  <c r="K2856" i="1"/>
  <c r="K2858" i="1"/>
  <c r="K2864" i="1"/>
  <c r="K2866" i="1"/>
  <c r="K2874" i="1"/>
  <c r="K2876" i="1"/>
  <c r="K2884" i="1"/>
  <c r="K2890" i="1"/>
  <c r="K2906" i="1"/>
  <c r="K2910" i="1"/>
  <c r="K2912" i="1"/>
  <c r="K2922" i="1"/>
  <c r="K2924" i="1"/>
  <c r="K2926" i="1"/>
  <c r="K2954" i="1"/>
  <c r="K2956" i="1"/>
  <c r="K2958" i="1"/>
  <c r="K2960" i="1"/>
  <c r="K2966" i="1"/>
  <c r="K2970" i="1"/>
  <c r="K2978" i="1"/>
  <c r="K2984" i="1"/>
  <c r="K2986" i="1"/>
  <c r="K2996" i="1"/>
  <c r="K3004" i="1"/>
  <c r="K3006" i="1"/>
  <c r="K3018" i="1"/>
  <c r="K3034" i="1"/>
  <c r="K3036" i="1"/>
  <c r="K3044" i="1"/>
  <c r="K3046" i="1"/>
  <c r="K3048" i="1"/>
  <c r="K3052" i="1"/>
  <c r="K3058" i="1"/>
  <c r="K3060" i="1"/>
  <c r="K3062" i="1"/>
  <c r="K3070" i="1"/>
  <c r="K3366" i="1"/>
  <c r="K3368" i="1"/>
  <c r="K3374" i="1"/>
  <c r="K3376" i="1"/>
  <c r="K3386" i="1"/>
  <c r="K3390" i="1"/>
  <c r="K3394" i="1"/>
  <c r="K3402" i="1"/>
  <c r="K3410" i="1"/>
  <c r="K3412" i="1"/>
  <c r="K3436" i="1"/>
  <c r="K3440" i="1"/>
  <c r="K3442" i="1"/>
  <c r="K3444" i="1"/>
  <c r="K3446" i="1"/>
  <c r="K3450" i="1"/>
  <c r="K3454" i="1"/>
  <c r="K3456" i="1"/>
  <c r="K3460" i="1"/>
  <c r="K3464" i="1"/>
  <c r="K3474" i="1"/>
  <c r="K3480" i="1"/>
  <c r="K3482" i="1"/>
  <c r="K3484" i="1"/>
  <c r="K2545" i="1"/>
  <c r="K2551" i="1"/>
  <c r="K2553" i="1"/>
  <c r="K2565" i="1"/>
  <c r="K2573" i="1"/>
  <c r="K2575" i="1"/>
  <c r="K2581" i="1"/>
  <c r="K2585" i="1"/>
  <c r="K2587" i="1"/>
  <c r="K2589" i="1"/>
  <c r="K2601" i="1"/>
  <c r="K2603" i="1"/>
  <c r="K2607" i="1"/>
  <c r="K2611" i="1"/>
  <c r="K2615" i="1"/>
  <c r="K2623" i="1"/>
  <c r="K2635" i="1"/>
  <c r="K2637" i="1"/>
  <c r="K2641" i="1"/>
  <c r="K2643" i="1"/>
  <c r="K2663" i="1"/>
  <c r="K2669" i="1"/>
  <c r="K2675" i="1"/>
  <c r="K2691" i="1"/>
  <c r="K2695" i="1"/>
  <c r="K2709" i="1"/>
  <c r="K2715" i="1"/>
  <c r="K2717" i="1"/>
  <c r="K2719" i="1"/>
  <c r="K2855" i="1"/>
  <c r="K2885" i="1"/>
  <c r="K2889" i="1"/>
  <c r="K2893" i="1"/>
  <c r="K2911" i="1"/>
  <c r="K2921" i="1"/>
  <c r="K2933" i="1"/>
  <c r="K2935" i="1"/>
  <c r="K2941" i="1"/>
  <c r="K2961" i="1"/>
  <c r="K2963" i="1"/>
  <c r="K2969" i="1"/>
  <c r="K2983" i="1"/>
  <c r="K2997" i="1"/>
  <c r="K2999" i="1"/>
  <c r="K3001" i="1"/>
  <c r="K3031" i="1"/>
  <c r="K3039" i="1"/>
  <c r="K3047" i="1"/>
  <c r="K3061" i="1"/>
  <c r="K3071" i="1"/>
  <c r="K3369" i="1"/>
  <c r="K3371" i="1"/>
  <c r="K3373" i="1"/>
  <c r="K3387" i="1"/>
  <c r="K3395" i="1"/>
  <c r="K3397" i="1"/>
  <c r="K3399" i="1"/>
  <c r="K3411" i="1"/>
  <c r="K3413" i="1"/>
  <c r="K3415" i="1"/>
  <c r="K3417" i="1"/>
  <c r="K3419" i="1"/>
  <c r="K3421" i="1"/>
  <c r="K3423" i="1"/>
  <c r="K3425" i="1"/>
  <c r="K3431" i="1"/>
  <c r="K3435" i="1"/>
  <c r="K3441" i="1"/>
  <c r="K3443" i="1"/>
  <c r="K3445" i="1"/>
  <c r="K3449" i="1"/>
  <c r="K3451" i="1"/>
  <c r="K3453" i="1"/>
  <c r="K3457" i="1"/>
  <c r="K3459" i="1"/>
  <c r="K3461" i="1"/>
  <c r="K3463" i="1"/>
  <c r="K3469" i="1"/>
  <c r="K3477" i="1"/>
  <c r="K3485" i="1"/>
  <c r="K4079" i="1"/>
  <c r="K4085" i="1"/>
  <c r="K4087" i="1"/>
  <c r="K4089" i="1"/>
  <c r="K4099" i="1"/>
  <c r="K4101" i="1"/>
  <c r="K4103" i="1"/>
  <c r="K4105" i="1"/>
  <c r="K4109" i="1"/>
  <c r="K4111" i="1"/>
  <c r="K4115" i="1"/>
  <c r="K4117" i="1"/>
  <c r="K4127" i="1"/>
  <c r="K4133" i="1"/>
  <c r="K4135" i="1"/>
  <c r="K4147" i="1"/>
  <c r="K4151" i="1"/>
  <c r="K4153" i="1"/>
  <c r="K4167" i="1"/>
  <c r="K4171" i="1"/>
  <c r="K4173" i="1"/>
  <c r="K4175" i="1"/>
  <c r="K4177" i="1"/>
  <c r="K4179" i="1"/>
  <c r="K4181" i="1"/>
  <c r="K4187" i="1"/>
  <c r="K4189" i="1"/>
  <c r="K4193" i="1"/>
  <c r="K4199" i="1"/>
  <c r="K4201" i="1"/>
  <c r="K4205" i="1"/>
  <c r="K4207" i="1"/>
  <c r="K4211" i="1"/>
  <c r="K4889" i="1"/>
  <c r="K4893" i="1"/>
  <c r="K4901" i="1"/>
  <c r="K4903" i="1"/>
  <c r="K4905" i="1"/>
  <c r="K4917" i="1"/>
  <c r="K4921" i="1"/>
  <c r="K4927" i="1"/>
  <c r="K4929" i="1"/>
  <c r="K4939" i="1"/>
  <c r="K4947" i="1"/>
  <c r="K4951" i="1"/>
  <c r="K4959" i="1"/>
  <c r="K4963" i="1"/>
  <c r="K4971" i="1"/>
  <c r="K4977" i="1"/>
  <c r="K4989" i="1"/>
  <c r="K5007" i="1"/>
  <c r="K5015" i="1"/>
  <c r="K5027" i="1"/>
  <c r="K5043" i="1"/>
  <c r="K5051" i="1"/>
  <c r="K5059" i="1"/>
  <c r="K5061" i="1"/>
  <c r="K5069" i="1"/>
  <c r="K5073" i="1"/>
  <c r="K5077" i="1"/>
  <c r="K5083" i="1"/>
  <c r="K5095" i="1"/>
  <c r="K5103" i="1"/>
  <c r="K5111" i="1"/>
  <c r="K5121" i="1"/>
  <c r="K5123" i="1"/>
  <c r="K6039" i="1"/>
  <c r="K6055" i="1"/>
  <c r="K6061" i="1"/>
  <c r="K6081" i="1"/>
  <c r="K6083" i="1"/>
  <c r="K6091" i="1"/>
  <c r="K6099" i="1"/>
  <c r="K6115" i="1"/>
  <c r="K6121" i="1"/>
  <c r="K6123" i="1"/>
  <c r="K6125" i="1"/>
  <c r="K6147" i="1"/>
  <c r="K6151" i="1"/>
  <c r="K6153" i="1"/>
  <c r="K6165" i="1"/>
  <c r="K6169" i="1"/>
  <c r="K6171" i="1"/>
  <c r="K6183" i="1"/>
  <c r="K6185" i="1"/>
  <c r="K6203" i="1"/>
  <c r="K6213" i="1"/>
  <c r="K6215" i="1"/>
  <c r="K6233" i="1"/>
  <c r="K4078" i="1"/>
  <c r="K4082" i="1"/>
  <c r="K4084" i="1"/>
  <c r="K4086" i="1"/>
  <c r="K4090" i="1"/>
  <c r="K4092" i="1"/>
  <c r="K4096" i="1"/>
  <c r="K4098" i="1"/>
  <c r="K4102" i="1"/>
  <c r="K4104" i="1"/>
  <c r="K4112" i="1"/>
  <c r="K4116" i="1"/>
  <c r="K4120" i="1"/>
  <c r="K4124" i="1"/>
  <c r="K4128" i="1"/>
  <c r="K4130" i="1"/>
  <c r="K4134" i="1"/>
  <c r="K4136" i="1"/>
  <c r="K4138" i="1"/>
  <c r="K4142" i="1"/>
  <c r="K4146" i="1"/>
  <c r="K4150" i="1"/>
  <c r="K4152" i="1"/>
  <c r="K4158" i="1"/>
  <c r="K4164" i="1"/>
  <c r="K4168" i="1"/>
  <c r="K4176" i="1"/>
  <c r="K4184" i="1"/>
  <c r="K4188" i="1"/>
  <c r="K4194" i="1"/>
  <c r="K4200" i="1"/>
  <c r="K4204" i="1"/>
  <c r="K4212" i="1"/>
  <c r="K4896" i="1"/>
  <c r="K4900" i="1"/>
  <c r="K4910" i="1"/>
  <c r="K4948" i="1"/>
  <c r="K4966" i="1"/>
  <c r="K4968" i="1"/>
  <c r="K4980" i="1"/>
  <c r="K4986" i="1"/>
  <c r="K4996" i="1"/>
  <c r="K5000" i="1"/>
  <c r="K5004" i="1"/>
  <c r="K5032" i="1"/>
  <c r="K5034" i="1"/>
  <c r="K5038" i="1"/>
  <c r="K5052" i="1"/>
  <c r="K5060" i="1"/>
  <c r="K5066" i="1"/>
  <c r="K5068" i="1"/>
  <c r="K5076" i="1"/>
  <c r="K5092" i="1"/>
  <c r="K5094" i="1"/>
  <c r="K5098" i="1"/>
  <c r="K5112" i="1"/>
  <c r="K6038" i="1"/>
  <c r="K6040" i="1"/>
  <c r="K6042" i="1"/>
  <c r="K6056" i="1"/>
  <c r="K6062" i="1"/>
  <c r="K6064" i="1"/>
  <c r="K6082" i="1"/>
  <c r="K6086" i="1"/>
  <c r="K6098" i="1"/>
  <c r="K6100" i="1"/>
  <c r="K6102" i="1"/>
  <c r="K6104" i="1"/>
  <c r="K6112" i="1"/>
  <c r="K6114" i="1"/>
  <c r="K6120" i="1"/>
  <c r="K6122" i="1"/>
  <c r="K6126" i="1"/>
  <c r="K6128" i="1"/>
  <c r="K6134" i="1"/>
  <c r="K6138" i="1"/>
  <c r="K6140" i="1"/>
  <c r="K6152" i="1"/>
  <c r="K6156" i="1"/>
  <c r="K6158" i="1"/>
  <c r="K6160" i="1"/>
  <c r="K6166" i="1"/>
  <c r="K6172" i="1"/>
  <c r="K6174" i="1"/>
  <c r="K6186" i="1"/>
  <c r="K6190" i="1"/>
  <c r="K6196" i="1"/>
  <c r="K6216" i="1"/>
  <c r="K6220" i="1"/>
  <c r="K6222" i="1"/>
  <c r="K6232" i="1"/>
  <c r="K6236" i="1"/>
  <c r="K6238" i="1"/>
  <c r="K6240" i="1"/>
  <c r="K439" i="1"/>
  <c r="K441" i="1"/>
  <c r="K443" i="1"/>
  <c r="K445" i="1"/>
  <c r="K447" i="1"/>
  <c r="K449" i="1"/>
  <c r="K451" i="1"/>
  <c r="K453" i="1"/>
  <c r="K455" i="1"/>
  <c r="K457" i="1"/>
  <c r="K459" i="1"/>
  <c r="K461" i="1"/>
  <c r="K463" i="1"/>
  <c r="K465" i="1"/>
  <c r="K467" i="1"/>
  <c r="K469" i="1"/>
  <c r="K471" i="1"/>
  <c r="K473" i="1"/>
  <c r="K475" i="1"/>
  <c r="K477" i="1"/>
  <c r="K479" i="1"/>
  <c r="K481" i="1"/>
  <c r="K483" i="1"/>
  <c r="K485" i="1"/>
  <c r="K487" i="1"/>
  <c r="K489" i="1"/>
  <c r="K491" i="1"/>
  <c r="K527" i="1"/>
  <c r="K551" i="1"/>
  <c r="K563" i="1"/>
  <c r="K579" i="1"/>
  <c r="K589" i="1"/>
  <c r="K619" i="1"/>
  <c r="K635" i="1"/>
  <c r="K645" i="1"/>
  <c r="K671" i="1"/>
  <c r="K440" i="1"/>
  <c r="K444" i="1"/>
  <c r="K448" i="1"/>
  <c r="K452" i="1"/>
  <c r="K456" i="1"/>
  <c r="K460" i="1"/>
  <c r="K464" i="1"/>
  <c r="K468" i="1"/>
  <c r="K472" i="1"/>
  <c r="K476" i="1"/>
  <c r="K480" i="1"/>
  <c r="K484" i="1"/>
  <c r="K488" i="1"/>
  <c r="K492" i="1"/>
  <c r="K528" i="1"/>
  <c r="K544" i="1"/>
  <c r="K560" i="1"/>
  <c r="K652" i="1"/>
  <c r="K701" i="1"/>
  <c r="K725" i="1"/>
  <c r="K795" i="1"/>
  <c r="K891" i="1"/>
  <c r="K903" i="1"/>
  <c r="K913" i="1"/>
  <c r="K939" i="1"/>
  <c r="K949" i="1"/>
  <c r="K951" i="1"/>
  <c r="K953" i="1"/>
  <c r="K983" i="1"/>
  <c r="K993" i="1"/>
  <c r="K1059" i="1"/>
  <c r="K442" i="1"/>
  <c r="K450" i="1"/>
  <c r="K458" i="1"/>
  <c r="K466" i="1"/>
  <c r="K474" i="1"/>
  <c r="K482" i="1"/>
  <c r="K490" i="1"/>
  <c r="K530" i="1"/>
  <c r="K602" i="1"/>
  <c r="K702" i="1"/>
  <c r="K734" i="1"/>
  <c r="K790" i="1"/>
  <c r="K810" i="1"/>
  <c r="K834" i="1"/>
  <c r="K910" i="1"/>
  <c r="K962" i="1"/>
  <c r="K986" i="1"/>
  <c r="K1042" i="1"/>
  <c r="K1086" i="1"/>
  <c r="K1094" i="1"/>
  <c r="K1228" i="1"/>
  <c r="K1230" i="1"/>
  <c r="K1280" i="1"/>
  <c r="K1284" i="1"/>
  <c r="K1290" i="1"/>
  <c r="K1314" i="1"/>
  <c r="K1338" i="1"/>
  <c r="K1350" i="1"/>
  <c r="K1376" i="1"/>
  <c r="K1396" i="1"/>
  <c r="K1404" i="1"/>
  <c r="K1408" i="1"/>
  <c r="K1428" i="1"/>
  <c r="K1432" i="1"/>
  <c r="K1466" i="1"/>
  <c r="K1470" i="1"/>
  <c r="K1472" i="1"/>
  <c r="K1476" i="1"/>
  <c r="K1484" i="1"/>
  <c r="K1500" i="1"/>
  <c r="K1550" i="1"/>
  <c r="K1576" i="1"/>
  <c r="K1618" i="1"/>
  <c r="K1662" i="1"/>
  <c r="K1666" i="1"/>
  <c r="K1670" i="1"/>
  <c r="K1686" i="1"/>
  <c r="K1712" i="1"/>
  <c r="K1732" i="1"/>
  <c r="K1756" i="1"/>
  <c r="K1804" i="1"/>
  <c r="K1810" i="1"/>
  <c r="K1816" i="1"/>
  <c r="K1824" i="1"/>
  <c r="K1830" i="1"/>
  <c r="K1834" i="1"/>
  <c r="K1842" i="1"/>
  <c r="K1858" i="1"/>
  <c r="K1868" i="1"/>
  <c r="K1870" i="1"/>
  <c r="K1878" i="1"/>
  <c r="K1880" i="1"/>
  <c r="K1900" i="1"/>
  <c r="K1904" i="1"/>
  <c r="K1912" i="1"/>
  <c r="K1930" i="1"/>
  <c r="K1966" i="1"/>
  <c r="K1968" i="1"/>
  <c r="K2006" i="1"/>
  <c r="K2008" i="1"/>
  <c r="K2010" i="1"/>
  <c r="K2016" i="1"/>
  <c r="K2032" i="1"/>
  <c r="K2046" i="1"/>
  <c r="K2052" i="1"/>
  <c r="K2064" i="1"/>
  <c r="K2066" i="1"/>
  <c r="K2070" i="1"/>
  <c r="K2086" i="1"/>
  <c r="K2098" i="1"/>
  <c r="K2112" i="1"/>
  <c r="K2116" i="1"/>
  <c r="K2136" i="1"/>
  <c r="K2138" i="1"/>
  <c r="K2144" i="1"/>
  <c r="K2152" i="1"/>
  <c r="K2160" i="1"/>
  <c r="K2164" i="1"/>
  <c r="K2166" i="1"/>
  <c r="K2170" i="1"/>
  <c r="K2176" i="1"/>
  <c r="K2180" i="1"/>
  <c r="K2182" i="1"/>
  <c r="K2184" i="1"/>
  <c r="K2186" i="1"/>
  <c r="K2192" i="1"/>
  <c r="K2200" i="1"/>
  <c r="K2208" i="1"/>
  <c r="K2210" i="1"/>
  <c r="K454" i="1"/>
  <c r="K470" i="1"/>
  <c r="K486" i="1"/>
  <c r="K968" i="1"/>
  <c r="K1213" i="1"/>
  <c r="K1253" i="1"/>
  <c r="K1277" i="1"/>
  <c r="K1397" i="1"/>
  <c r="K1489" i="1"/>
  <c r="K446" i="1"/>
  <c r="K462" i="1"/>
  <c r="K478" i="1"/>
  <c r="K670" i="1"/>
  <c r="K876" i="1"/>
  <c r="K1004" i="1"/>
  <c r="K1036" i="1"/>
  <c r="K1215" i="1"/>
  <c r="K1255" i="1"/>
  <c r="K1291" i="1"/>
  <c r="K1295" i="1"/>
  <c r="K1331" i="1"/>
  <c r="K1399" i="1"/>
  <c r="K1435" i="1"/>
  <c r="K1479" i="1"/>
  <c r="K1527" i="1"/>
  <c r="K1545" i="1"/>
  <c r="K1597" i="1"/>
  <c r="K1697" i="1"/>
  <c r="K1737" i="1"/>
  <c r="K1749" i="1"/>
  <c r="K1753" i="1"/>
  <c r="K1793" i="1"/>
  <c r="K1801" i="1"/>
  <c r="K1877" i="1"/>
  <c r="K1893" i="1"/>
  <c r="K1925" i="1"/>
  <c r="K1969" i="1"/>
  <c r="K1997" i="1"/>
  <c r="K2009" i="1"/>
  <c r="K2101" i="1"/>
  <c r="K2109" i="1"/>
  <c r="K2153" i="1"/>
  <c r="K2161" i="1"/>
  <c r="K2169" i="1"/>
  <c r="K2173" i="1"/>
  <c r="K2177" i="1"/>
  <c r="K2189" i="1"/>
  <c r="K2193" i="1"/>
  <c r="K2197" i="1"/>
  <c r="K2201" i="1"/>
  <c r="K2205" i="1"/>
  <c r="K2209" i="1"/>
  <c r="K2213" i="1"/>
  <c r="K2219" i="1"/>
  <c r="K2221" i="1"/>
  <c r="K2225" i="1"/>
  <c r="K2227" i="1"/>
  <c r="K2229" i="1"/>
  <c r="K2231" i="1"/>
  <c r="K2233" i="1"/>
  <c r="K2235" i="1"/>
  <c r="K2239" i="1"/>
  <c r="K1543" i="1"/>
  <c r="K1575" i="1"/>
  <c r="K1667" i="1"/>
  <c r="K1703" i="1"/>
  <c r="K1755" i="1"/>
  <c r="K1771" i="1"/>
  <c r="K1811" i="1"/>
  <c r="K1831" i="1"/>
  <c r="K1851" i="1"/>
  <c r="K1887" i="1"/>
  <c r="K1967" i="1"/>
  <c r="K2043" i="1"/>
  <c r="K2127" i="1"/>
  <c r="K2151" i="1"/>
  <c r="K2159" i="1"/>
  <c r="K2179" i="1"/>
  <c r="K2183" i="1"/>
  <c r="K2191" i="1"/>
  <c r="K2195" i="1"/>
  <c r="K2199" i="1"/>
  <c r="K2203" i="1"/>
  <c r="K2207" i="1"/>
  <c r="K2218" i="1"/>
  <c r="K2220" i="1"/>
  <c r="K2222" i="1"/>
  <c r="K2228" i="1"/>
  <c r="K2230" i="1"/>
  <c r="K2232" i="1"/>
  <c r="K2234" i="1"/>
  <c r="K2236" i="1"/>
  <c r="K2238" i="1"/>
  <c r="K2240" i="1"/>
  <c r="K3072" i="1"/>
  <c r="K3074" i="1"/>
  <c r="K3076" i="1"/>
  <c r="K3084" i="1"/>
  <c r="K3088" i="1"/>
  <c r="K3092" i="1"/>
  <c r="K3098" i="1"/>
  <c r="K3100" i="1"/>
  <c r="K3102" i="1"/>
  <c r="K3110" i="1"/>
  <c r="K3112" i="1"/>
  <c r="K3128" i="1"/>
  <c r="K3132" i="1"/>
  <c r="K3134" i="1"/>
  <c r="K3136" i="1"/>
  <c r="K3140" i="1"/>
  <c r="K3142" i="1"/>
  <c r="K3144" i="1"/>
  <c r="K3146" i="1"/>
  <c r="K3148" i="1"/>
  <c r="K3150" i="1"/>
  <c r="K3154" i="1"/>
  <c r="K3156" i="1"/>
  <c r="K3160" i="1"/>
  <c r="K3162" i="1"/>
  <c r="K3166" i="1"/>
  <c r="K3174" i="1"/>
  <c r="K3838" i="1"/>
  <c r="K3848" i="1"/>
  <c r="K3852" i="1"/>
  <c r="K3856" i="1"/>
  <c r="K3862" i="1"/>
  <c r="K3874" i="1"/>
  <c r="K3075" i="1"/>
  <c r="K3085" i="1"/>
  <c r="K3087" i="1"/>
  <c r="K3095" i="1"/>
  <c r="K3105" i="1"/>
  <c r="K3109" i="1"/>
  <c r="K3111" i="1"/>
  <c r="K3113" i="1"/>
  <c r="K3117" i="1"/>
  <c r="K3119" i="1"/>
  <c r="K3121" i="1"/>
  <c r="K3129" i="1"/>
  <c r="K3131" i="1"/>
  <c r="K3133" i="1"/>
  <c r="K3135" i="1"/>
  <c r="K3137" i="1"/>
  <c r="K3139" i="1"/>
  <c r="K3147" i="1"/>
  <c r="K3153" i="1"/>
  <c r="K3159" i="1"/>
  <c r="K3165" i="1"/>
  <c r="K3167" i="1"/>
  <c r="K3169" i="1"/>
  <c r="K3843" i="1"/>
  <c r="K3845" i="1"/>
  <c r="K3847" i="1"/>
  <c r="K3849" i="1"/>
  <c r="K3853" i="1"/>
  <c r="K3855" i="1"/>
  <c r="K3857" i="1"/>
  <c r="K3859" i="1"/>
  <c r="K3869" i="1"/>
  <c r="K3873" i="1"/>
  <c r="K3880" i="1"/>
  <c r="K3885" i="1"/>
  <c r="K3889" i="1"/>
  <c r="K3893" i="1"/>
  <c r="K3895" i="1"/>
  <c r="K3897" i="1"/>
  <c r="K3901" i="1"/>
  <c r="K3905" i="1"/>
  <c r="K3913" i="1"/>
  <c r="K3921" i="1"/>
  <c r="K3929" i="1"/>
  <c r="K3933" i="1"/>
  <c r="K3947" i="1"/>
  <c r="K3949" i="1"/>
  <c r="K3953" i="1"/>
  <c r="K3973" i="1"/>
  <c r="K4439" i="1"/>
  <c r="K4441" i="1"/>
  <c r="K4443" i="1"/>
  <c r="K4445" i="1"/>
  <c r="K4447" i="1"/>
  <c r="K4449" i="1"/>
  <c r="K4451" i="1"/>
  <c r="K4453" i="1"/>
  <c r="K4455" i="1"/>
  <c r="K4457" i="1"/>
  <c r="K4459" i="1"/>
  <c r="K4461" i="1"/>
  <c r="K4463" i="1"/>
  <c r="K4465" i="1"/>
  <c r="K4467" i="1"/>
  <c r="K4469" i="1"/>
  <c r="K4471" i="1"/>
  <c r="K4473" i="1"/>
  <c r="K4475" i="1"/>
  <c r="K4477" i="1"/>
  <c r="K4479" i="1"/>
  <c r="K4481" i="1"/>
  <c r="K4483" i="1"/>
  <c r="K4485" i="1"/>
  <c r="K4487" i="1"/>
  <c r="K4489" i="1"/>
  <c r="K4931" i="1"/>
  <c r="K4933" i="1"/>
  <c r="K4937" i="1"/>
  <c r="K4945" i="1"/>
  <c r="K4949" i="1"/>
  <c r="K4953" i="1"/>
  <c r="K4955" i="1"/>
  <c r="K4965" i="1"/>
  <c r="K4967" i="1"/>
  <c r="K4973" i="1"/>
  <c r="K4975" i="1"/>
  <c r="K4979" i="1"/>
  <c r="K4983" i="1"/>
  <c r="K5009" i="1"/>
  <c r="K5019" i="1"/>
  <c r="K5029" i="1"/>
  <c r="K5041" i="1"/>
  <c r="K5047" i="1"/>
  <c r="K5055" i="1"/>
  <c r="K5057" i="1"/>
  <c r="K5071" i="1"/>
  <c r="K5079" i="1"/>
  <c r="K5091" i="1"/>
  <c r="K5093" i="1"/>
  <c r="K5109" i="1"/>
  <c r="K5113" i="1"/>
  <c r="K3882" i="1"/>
  <c r="K3884" i="1"/>
  <c r="K3886" i="1"/>
  <c r="K3888" i="1"/>
  <c r="K3890" i="1"/>
  <c r="K3894" i="1"/>
  <c r="K3896" i="1"/>
  <c r="K3902" i="1"/>
  <c r="K3906" i="1"/>
  <c r="K3908" i="1"/>
  <c r="K3914" i="1"/>
  <c r="K3918" i="1"/>
  <c r="K3928" i="1"/>
  <c r="K3930" i="1"/>
  <c r="K3934" i="1"/>
  <c r="K3940" i="1"/>
  <c r="K3942" i="1"/>
  <c r="K3962" i="1"/>
  <c r="K3976" i="1"/>
  <c r="K3978" i="1"/>
  <c r="K3982" i="1"/>
  <c r="K3984" i="1"/>
  <c r="K3988" i="1"/>
  <c r="K3990" i="1"/>
  <c r="K3992" i="1"/>
  <c r="K4440" i="1"/>
  <c r="K4442" i="1"/>
  <c r="K4444" i="1"/>
  <c r="K4446" i="1"/>
  <c r="K4448" i="1"/>
  <c r="K4450" i="1"/>
  <c r="K4452" i="1"/>
  <c r="K4454" i="1"/>
  <c r="K4456" i="1"/>
  <c r="K4458" i="1"/>
  <c r="K4460" i="1"/>
  <c r="K4462" i="1"/>
  <c r="K4464" i="1"/>
  <c r="K4466" i="1"/>
  <c r="K4468" i="1"/>
  <c r="K4470" i="1"/>
  <c r="K4472" i="1"/>
  <c r="K4474" i="1"/>
  <c r="K4476" i="1"/>
  <c r="K4478" i="1"/>
  <c r="K4480" i="1"/>
  <c r="K4482" i="1"/>
  <c r="K4484" i="1"/>
  <c r="K4486" i="1"/>
  <c r="K4488" i="1"/>
  <c r="K4892" i="1"/>
  <c r="K4898" i="1"/>
  <c r="K4908" i="1"/>
  <c r="K4920" i="1"/>
  <c r="K4926" i="1"/>
  <c r="K4930" i="1"/>
  <c r="K4932" i="1"/>
  <c r="K4952" i="1"/>
  <c r="K4958" i="1"/>
  <c r="K4962" i="1"/>
  <c r="K4972" i="1"/>
  <c r="K4976" i="1"/>
  <c r="K4984" i="1"/>
  <c r="K5006" i="1"/>
  <c r="K5008" i="1"/>
  <c r="K5014" i="1"/>
  <c r="K5030" i="1"/>
  <c r="K5036" i="1"/>
  <c r="K5046" i="1"/>
  <c r="K5062" i="1"/>
  <c r="K5072" i="1"/>
  <c r="K5074" i="1"/>
  <c r="K5078" i="1"/>
  <c r="K5080" i="1"/>
  <c r="K5088" i="1"/>
  <c r="K5106" i="1"/>
  <c r="K5108" i="1"/>
  <c r="K5118" i="1"/>
  <c r="K501" i="1"/>
  <c r="K503" i="1"/>
  <c r="K529" i="1"/>
  <c r="K547" i="1"/>
  <c r="K585" i="1"/>
  <c r="K621" i="1"/>
  <c r="K667" i="1"/>
  <c r="K675" i="1"/>
  <c r="K600" i="1"/>
  <c r="K717" i="1"/>
  <c r="K721" i="1"/>
  <c r="K727" i="1"/>
  <c r="K771" i="1"/>
  <c r="K837" i="1"/>
  <c r="K843" i="1"/>
  <c r="K879" i="1"/>
  <c r="K927" i="1"/>
  <c r="K931" i="1"/>
  <c r="K961" i="1"/>
  <c r="K1007" i="1"/>
  <c r="K1015" i="1"/>
  <c r="K1025" i="1"/>
  <c r="K1039" i="1"/>
  <c r="K1081" i="1"/>
  <c r="K546" i="1"/>
  <c r="K618" i="1"/>
  <c r="K650" i="1"/>
  <c r="K690" i="1"/>
  <c r="K694" i="1"/>
  <c r="K730" i="1"/>
  <c r="K770" i="1"/>
  <c r="K806" i="1"/>
  <c r="K850" i="1"/>
  <c r="K922" i="1"/>
  <c r="K930" i="1"/>
  <c r="K942" i="1"/>
  <c r="K950" i="1"/>
  <c r="K966" i="1"/>
  <c r="K970" i="1"/>
  <c r="K1006" i="1"/>
  <c r="K1010" i="1"/>
  <c r="K1014" i="1"/>
  <c r="K1254" i="1"/>
  <c r="K1318" i="1"/>
  <c r="K1362" i="1"/>
  <c r="K1400" i="1"/>
  <c r="K1448" i="1"/>
  <c r="K1480" i="1"/>
  <c r="K1528" i="1"/>
  <c r="K1568" i="1"/>
  <c r="K1614" i="1"/>
  <c r="K1620" i="1"/>
  <c r="K1690" i="1"/>
  <c r="K1754" i="1"/>
  <c r="K1764" i="1"/>
  <c r="K1808" i="1"/>
  <c r="K1812" i="1"/>
  <c r="K1814" i="1"/>
  <c r="K1822" i="1"/>
  <c r="K1832" i="1"/>
  <c r="K1840" i="1"/>
  <c r="K1866" i="1"/>
  <c r="K1872" i="1"/>
  <c r="K1874" i="1"/>
  <c r="K1882" i="1"/>
  <c r="K1936" i="1"/>
  <c r="K1940" i="1"/>
  <c r="K1944" i="1"/>
  <c r="K1948" i="1"/>
  <c r="K1962" i="1"/>
  <c r="K1972" i="1"/>
  <c r="K1974" i="1"/>
  <c r="K1976" i="1"/>
  <c r="K2038" i="1"/>
  <c r="K2068" i="1"/>
  <c r="K2072" i="1"/>
  <c r="K2090" i="1"/>
  <c r="K2096" i="1"/>
  <c r="K2106" i="1"/>
  <c r="K2128" i="1"/>
  <c r="K784" i="1"/>
  <c r="K800" i="1"/>
  <c r="K816" i="1"/>
  <c r="K888" i="1"/>
  <c r="K992" i="1"/>
  <c r="K1000" i="1"/>
  <c r="K1040" i="1"/>
  <c r="K1088" i="1"/>
  <c r="K1281" i="1"/>
  <c r="K1301" i="1"/>
  <c r="K1333" i="1"/>
  <c r="K1401" i="1"/>
  <c r="K1501" i="1"/>
  <c r="K812" i="1"/>
  <c r="K956" i="1"/>
  <c r="K988" i="1"/>
  <c r="K1303" i="1"/>
  <c r="K1335" i="1"/>
  <c r="K1391" i="1"/>
  <c r="K1633" i="1"/>
  <c r="K1829" i="1"/>
  <c r="K1837" i="1"/>
  <c r="K1841" i="1"/>
  <c r="K1861" i="1"/>
  <c r="K1885" i="1"/>
  <c r="K1889" i="1"/>
  <c r="K1965" i="1"/>
  <c r="K2001" i="1"/>
  <c r="K2021" i="1"/>
  <c r="K2029" i="1"/>
  <c r="K2033" i="1"/>
  <c r="K2041" i="1"/>
  <c r="K2045" i="1"/>
  <c r="K2053" i="1"/>
  <c r="K2125" i="1"/>
  <c r="K2145" i="1"/>
  <c r="K2287" i="1"/>
  <c r="K2289" i="1"/>
  <c r="K2291" i="1"/>
  <c r="K2293" i="1"/>
  <c r="K2295" i="1"/>
  <c r="K2297" i="1"/>
  <c r="K2303" i="1"/>
  <c r="K2307" i="1"/>
  <c r="K2309" i="1"/>
  <c r="K2313" i="1"/>
  <c r="K2317" i="1"/>
  <c r="K2319" i="1"/>
  <c r="K2321" i="1"/>
  <c r="K2323" i="1"/>
  <c r="K2329" i="1"/>
  <c r="K2335" i="1"/>
  <c r="K2339" i="1"/>
  <c r="K2357" i="1"/>
  <c r="K2361" i="1"/>
  <c r="K2365" i="1"/>
  <c r="K1639" i="1"/>
  <c r="K1799" i="1"/>
  <c r="K1807" i="1"/>
  <c r="K1819" i="1"/>
  <c r="K1843" i="1"/>
  <c r="K1875" i="1"/>
  <c r="K1891" i="1"/>
  <c r="K1971" i="1"/>
  <c r="K2015" i="1"/>
  <c r="K2047" i="1"/>
  <c r="K2083" i="1"/>
  <c r="K2099" i="1"/>
  <c r="K2284" i="1"/>
  <c r="K2288" i="1"/>
  <c r="K2290" i="1"/>
  <c r="K2298" i="1"/>
  <c r="K2302" i="1"/>
  <c r="K2304" i="1"/>
  <c r="K2306" i="1"/>
  <c r="K2308" i="1"/>
  <c r="K2314" i="1"/>
  <c r="K2316" i="1"/>
  <c r="K2320" i="1"/>
  <c r="K2324" i="1"/>
  <c r="K2326" i="1"/>
  <c r="K2328" i="1"/>
  <c r="K2330" i="1"/>
  <c r="K2336" i="1"/>
  <c r="K2338" i="1"/>
  <c r="K2340" i="1"/>
  <c r="K2346" i="1"/>
  <c r="K2350" i="1"/>
  <c r="K2352" i="1"/>
  <c r="K2354" i="1"/>
  <c r="K2356" i="1"/>
  <c r="K2358" i="1"/>
  <c r="K2362" i="1"/>
  <c r="K2366" i="1"/>
  <c r="K2852" i="1"/>
  <c r="K2862" i="1"/>
  <c r="K2868" i="1"/>
  <c r="K2878" i="1"/>
  <c r="K2880" i="1"/>
  <c r="K2882" i="1"/>
  <c r="K2894" i="1"/>
  <c r="K2932" i="1"/>
  <c r="K2944" i="1"/>
  <c r="K2950" i="1"/>
  <c r="K2962" i="1"/>
  <c r="K2964" i="1"/>
  <c r="K2968" i="1"/>
  <c r="K2974" i="1"/>
  <c r="K3022" i="1"/>
  <c r="K3068" i="1"/>
  <c r="K3592" i="1"/>
  <c r="K3594" i="1"/>
  <c r="K3596" i="1"/>
  <c r="K3598" i="1"/>
  <c r="K3600" i="1"/>
  <c r="K3602" i="1"/>
  <c r="K3604" i="1"/>
  <c r="K3606" i="1"/>
  <c r="K3608" i="1"/>
  <c r="K3610" i="1"/>
  <c r="K3612" i="1"/>
  <c r="K3614" i="1"/>
  <c r="K3616" i="1"/>
  <c r="K3618" i="1"/>
  <c r="K3620" i="1"/>
  <c r="K3622" i="1"/>
  <c r="K3624" i="1"/>
  <c r="K3626" i="1"/>
  <c r="K3628" i="1"/>
  <c r="K3630" i="1"/>
  <c r="K3632" i="1"/>
  <c r="K3634" i="1"/>
  <c r="K3636" i="1"/>
  <c r="K3638" i="1"/>
  <c r="K3844" i="1"/>
  <c r="K3860" i="1"/>
  <c r="K3864" i="1"/>
  <c r="K3866" i="1"/>
  <c r="K3868" i="1"/>
  <c r="K3872" i="1"/>
  <c r="K3878" i="1"/>
  <c r="K2841" i="1"/>
  <c r="K2843" i="1"/>
  <c r="K2845" i="1"/>
  <c r="K2853" i="1"/>
  <c r="K2875" i="1"/>
  <c r="K2879" i="1"/>
  <c r="K2881" i="1"/>
  <c r="K2883" i="1"/>
  <c r="K2887" i="1"/>
  <c r="K2907" i="1"/>
  <c r="K2925" i="1"/>
  <c r="K2943" i="1"/>
  <c r="K2949" i="1"/>
  <c r="K2951" i="1"/>
  <c r="K2957" i="1"/>
  <c r="K2967" i="1"/>
  <c r="K2971" i="1"/>
  <c r="K2977" i="1"/>
  <c r="K2979" i="1"/>
  <c r="K2991" i="1"/>
  <c r="K2993" i="1"/>
  <c r="K3005" i="1"/>
  <c r="K3007" i="1"/>
  <c r="K3009" i="1"/>
  <c r="K3021" i="1"/>
  <c r="K3023" i="1"/>
  <c r="K3037" i="1"/>
  <c r="K3053" i="1"/>
  <c r="K3055" i="1"/>
  <c r="K3057" i="1"/>
  <c r="K3059" i="1"/>
  <c r="K3065" i="1"/>
  <c r="K3067" i="1"/>
  <c r="K3591" i="1"/>
  <c r="K3593" i="1"/>
  <c r="K3595" i="1"/>
  <c r="K3597" i="1"/>
  <c r="K3599" i="1"/>
  <c r="K3601" i="1"/>
  <c r="K3603" i="1"/>
  <c r="K3605" i="1"/>
  <c r="K3607" i="1"/>
  <c r="K3609" i="1"/>
  <c r="K3611" i="1"/>
  <c r="K3613" i="1"/>
  <c r="K3615" i="1"/>
  <c r="K3617" i="1"/>
  <c r="K3619" i="1"/>
  <c r="K3621" i="1"/>
  <c r="K3623" i="1"/>
  <c r="K3625" i="1"/>
  <c r="K3627" i="1"/>
  <c r="K3629" i="1"/>
  <c r="K3631" i="1"/>
  <c r="K3633" i="1"/>
  <c r="K3635" i="1"/>
  <c r="K3637" i="1"/>
  <c r="K3639" i="1"/>
  <c r="K3839" i="1"/>
  <c r="K3841" i="1"/>
  <c r="K3851" i="1"/>
  <c r="K3863" i="1"/>
  <c r="K3867" i="1"/>
  <c r="K3877" i="1"/>
  <c r="K3879" i="1"/>
  <c r="K3883" i="1"/>
  <c r="K3891" i="1"/>
  <c r="K3909" i="1"/>
  <c r="K3911" i="1"/>
  <c r="K3915" i="1"/>
  <c r="K3919" i="1"/>
  <c r="K3923" i="1"/>
  <c r="K3927" i="1"/>
  <c r="K3931" i="1"/>
  <c r="K3935" i="1"/>
  <c r="K3937" i="1"/>
  <c r="K3941" i="1"/>
  <c r="K3943" i="1"/>
  <c r="K3957" i="1"/>
  <c r="K3963" i="1"/>
  <c r="K3965" i="1"/>
  <c r="K3969" i="1"/>
  <c r="K3977" i="1"/>
  <c r="K3979" i="1"/>
  <c r="K3981" i="1"/>
  <c r="K3985" i="1"/>
  <c r="K3987" i="1"/>
  <c r="K3989" i="1"/>
  <c r="K3991" i="1"/>
  <c r="K3993" i="1"/>
  <c r="K4517" i="1"/>
  <c r="K4525" i="1"/>
  <c r="K4545" i="1"/>
  <c r="K4547" i="1"/>
  <c r="K4549" i="1"/>
  <c r="K4569" i="1"/>
  <c r="K4577" i="1"/>
  <c r="K4585" i="1"/>
  <c r="K4595" i="1"/>
  <c r="K4597" i="1"/>
  <c r="K4603" i="1"/>
  <c r="K4613" i="1"/>
  <c r="K4615" i="1"/>
  <c r="K4631" i="1"/>
  <c r="K4645" i="1"/>
  <c r="K4657" i="1"/>
  <c r="K4661" i="1"/>
  <c r="K4665" i="1"/>
  <c r="K4673" i="1"/>
  <c r="K4687" i="1"/>
  <c r="K4689" i="1"/>
  <c r="K4691" i="1"/>
  <c r="K4693" i="1"/>
  <c r="K4697" i="1"/>
  <c r="K4703" i="1"/>
  <c r="K4887" i="1"/>
  <c r="K4895" i="1"/>
  <c r="K4911" i="1"/>
  <c r="K4923" i="1"/>
  <c r="K4943" i="1"/>
  <c r="K4969" i="1"/>
  <c r="K4981" i="1"/>
  <c r="K4987" i="1"/>
  <c r="K4997" i="1"/>
  <c r="K5031" i="1"/>
  <c r="K5045" i="1"/>
  <c r="K5065" i="1"/>
  <c r="K5067" i="1"/>
  <c r="K5081" i="1"/>
  <c r="K5687" i="1"/>
  <c r="K5691" i="1"/>
  <c r="K5693" i="1"/>
  <c r="K5703" i="1"/>
  <c r="K5715" i="1"/>
  <c r="K5721" i="1"/>
  <c r="K5745" i="1"/>
  <c r="K5747" i="1"/>
  <c r="K5751" i="1"/>
  <c r="K5755" i="1"/>
  <c r="K5777" i="1"/>
  <c r="K5803" i="1"/>
  <c r="K5811" i="1"/>
  <c r="K5819" i="1"/>
  <c r="K5835" i="1"/>
  <c r="K5839" i="1"/>
  <c r="K5843" i="1"/>
  <c r="K5845" i="1"/>
  <c r="K5847" i="1"/>
  <c r="K5869" i="1"/>
  <c r="K5871" i="1"/>
  <c r="K5881" i="1"/>
  <c r="K5893" i="1"/>
  <c r="K5927" i="1"/>
  <c r="K5939" i="1"/>
  <c r="K5943" i="1"/>
  <c r="K3892" i="1"/>
  <c r="K3910" i="1"/>
  <c r="K3912" i="1"/>
  <c r="K3922" i="1"/>
  <c r="K3924" i="1"/>
  <c r="K3936" i="1"/>
  <c r="K3938" i="1"/>
  <c r="K3956" i="1"/>
  <c r="K3958" i="1"/>
  <c r="K3964" i="1"/>
  <c r="K3966" i="1"/>
  <c r="K3970" i="1"/>
  <c r="K3974" i="1"/>
  <c r="K3980" i="1"/>
  <c r="K3986" i="1"/>
  <c r="K4492" i="1"/>
  <c r="K4494" i="1"/>
  <c r="K4498" i="1"/>
  <c r="K4500" i="1"/>
  <c r="K4528" i="1"/>
  <c r="K4546" i="1"/>
  <c r="K4558" i="1"/>
  <c r="K4560" i="1"/>
  <c r="K4566" i="1"/>
  <c r="K4586" i="1"/>
  <c r="K4590" i="1"/>
  <c r="K4594" i="1"/>
  <c r="K4596" i="1"/>
  <c r="K4604" i="1"/>
  <c r="K4620" i="1"/>
  <c r="K4622" i="1"/>
  <c r="K4628" i="1"/>
  <c r="K4638" i="1"/>
  <c r="K4644" i="1"/>
  <c r="K4654" i="1"/>
  <c r="K4662" i="1"/>
  <c r="K4690" i="1"/>
  <c r="K4692" i="1"/>
  <c r="K4694" i="1"/>
  <c r="K4890" i="1"/>
  <c r="K4902" i="1"/>
  <c r="K4904" i="1"/>
  <c r="K4906" i="1"/>
  <c r="K4914" i="1"/>
  <c r="K4916" i="1"/>
  <c r="K4918" i="1"/>
  <c r="K4922" i="1"/>
  <c r="K4924" i="1"/>
  <c r="K4934" i="1"/>
  <c r="K4944" i="1"/>
  <c r="K4950" i="1"/>
  <c r="K4954" i="1"/>
  <c r="K4964" i="1"/>
  <c r="K4974" i="1"/>
  <c r="K4978" i="1"/>
  <c r="K4992" i="1"/>
  <c r="K4994" i="1"/>
  <c r="K5002" i="1"/>
  <c r="K5016" i="1"/>
  <c r="K5020" i="1"/>
  <c r="K5022" i="1"/>
  <c r="K5024" i="1"/>
  <c r="K5048" i="1"/>
  <c r="K5070" i="1"/>
  <c r="K5084" i="1"/>
  <c r="K5086" i="1"/>
  <c r="K5090" i="1"/>
  <c r="K5096" i="1"/>
  <c r="K5100" i="1"/>
  <c r="K5104" i="1"/>
  <c r="K5114" i="1"/>
  <c r="K5116" i="1"/>
  <c r="K5120" i="1"/>
  <c r="K5122" i="1"/>
  <c r="K5692" i="1"/>
  <c r="K5776" i="1"/>
  <c r="K5784" i="1"/>
  <c r="K5786" i="1"/>
  <c r="K5790" i="1"/>
  <c r="K5800" i="1"/>
  <c r="K5804" i="1"/>
  <c r="K5814" i="1"/>
  <c r="K5816" i="1"/>
  <c r="K5832" i="1"/>
  <c r="K5836" i="1"/>
  <c r="K5840" i="1"/>
  <c r="K5842" i="1"/>
  <c r="K5844" i="1"/>
  <c r="K5856" i="1"/>
  <c r="K5862" i="1"/>
  <c r="K5870" i="1"/>
  <c r="K5876" i="1"/>
  <c r="K5878" i="1"/>
  <c r="K5886" i="1"/>
  <c r="K5890" i="1"/>
  <c r="K5900" i="1"/>
  <c r="K5902" i="1"/>
  <c r="K5906" i="1"/>
  <c r="K5912" i="1"/>
  <c r="K5914" i="1"/>
  <c r="K5920" i="1"/>
  <c r="K5924" i="1"/>
  <c r="K5936" i="1"/>
  <c r="K5944" i="1"/>
  <c r="K308" i="1"/>
  <c r="K310" i="1"/>
  <c r="K312" i="1"/>
  <c r="K314" i="1"/>
  <c r="K316" i="1"/>
  <c r="K318" i="1"/>
  <c r="K320" i="1"/>
  <c r="K322" i="1"/>
  <c r="K324" i="1"/>
  <c r="K326" i="1"/>
  <c r="K328" i="1"/>
  <c r="K330" i="1"/>
  <c r="K332" i="1"/>
  <c r="K334" i="1"/>
  <c r="K336" i="1"/>
  <c r="K338" i="1"/>
  <c r="K340" i="1"/>
  <c r="K309" i="1"/>
  <c r="K311" i="1"/>
  <c r="K313" i="1"/>
  <c r="K315" i="1"/>
  <c r="K317" i="1"/>
  <c r="K319" i="1"/>
  <c r="K321" i="1"/>
  <c r="K323" i="1"/>
  <c r="K325" i="1"/>
  <c r="K327" i="1"/>
  <c r="K329" i="1"/>
  <c r="K331" i="1"/>
  <c r="K333" i="1"/>
  <c r="K335" i="1"/>
  <c r="K337" i="1"/>
  <c r="K339" i="1"/>
  <c r="K341" i="1"/>
  <c r="K343" i="1"/>
  <c r="K345" i="1"/>
  <c r="K347" i="1"/>
  <c r="K349" i="1"/>
  <c r="K351" i="1"/>
  <c r="K353" i="1"/>
  <c r="K355" i="1"/>
  <c r="K357" i="1"/>
  <c r="K359" i="1"/>
  <c r="K361" i="1"/>
  <c r="K363" i="1"/>
  <c r="K365" i="1"/>
  <c r="K367" i="1"/>
  <c r="K369" i="1"/>
  <c r="K371" i="1"/>
  <c r="K373" i="1"/>
  <c r="K375" i="1"/>
  <c r="K377" i="1"/>
  <c r="K379" i="1"/>
  <c r="K381" i="1"/>
  <c r="K497" i="1"/>
  <c r="K499" i="1"/>
  <c r="K525" i="1"/>
  <c r="K537" i="1"/>
  <c r="K565" i="1"/>
  <c r="K577" i="1"/>
  <c r="K587" i="1"/>
  <c r="K593" i="1"/>
  <c r="K597" i="1"/>
  <c r="K603" i="1"/>
  <c r="K611" i="1"/>
  <c r="K617" i="1"/>
  <c r="K344" i="1"/>
  <c r="K348" i="1"/>
  <c r="K352" i="1"/>
  <c r="K356" i="1"/>
  <c r="K360" i="1"/>
  <c r="K364" i="1"/>
  <c r="K368" i="1"/>
  <c r="K372" i="1"/>
  <c r="K376" i="1"/>
  <c r="K380" i="1"/>
  <c r="K504" i="1"/>
  <c r="K580" i="1"/>
  <c r="K588" i="1"/>
  <c r="K596" i="1"/>
  <c r="K620" i="1"/>
  <c r="K648" i="1"/>
  <c r="K656" i="1"/>
  <c r="K687" i="1"/>
  <c r="K699" i="1"/>
  <c r="K713" i="1"/>
  <c r="K737" i="1"/>
  <c r="K745" i="1"/>
  <c r="K757" i="1"/>
  <c r="K759" i="1"/>
  <c r="K767" i="1"/>
  <c r="K775" i="1"/>
  <c r="K781" i="1"/>
  <c r="K785" i="1"/>
  <c r="K839" i="1"/>
  <c r="K841" i="1"/>
  <c r="K847" i="1"/>
  <c r="K865" i="1"/>
  <c r="K867" i="1"/>
  <c r="K881" i="1"/>
  <c r="K893" i="1"/>
  <c r="K905" i="1"/>
  <c r="K921" i="1"/>
  <c r="K925" i="1"/>
  <c r="K959" i="1"/>
  <c r="K965" i="1"/>
  <c r="K1001" i="1"/>
  <c r="K1017" i="1"/>
  <c r="K1029" i="1"/>
  <c r="K1035" i="1"/>
  <c r="K1061" i="1"/>
  <c r="K1065" i="1"/>
  <c r="K1079" i="1"/>
  <c r="K1191" i="1"/>
  <c r="K346" i="1"/>
  <c r="K354" i="1"/>
  <c r="K362" i="1"/>
  <c r="K370" i="1"/>
  <c r="K378" i="1"/>
  <c r="K498" i="1"/>
  <c r="K658" i="1"/>
  <c r="K686" i="1"/>
  <c r="K698" i="1"/>
  <c r="K714" i="1"/>
  <c r="K758" i="1"/>
  <c r="K766" i="1"/>
  <c r="K798" i="1"/>
  <c r="K918" i="1"/>
  <c r="K958" i="1"/>
  <c r="K982" i="1"/>
  <c r="K1002" i="1"/>
  <c r="K1034" i="1"/>
  <c r="K1062" i="1"/>
  <c r="K1078" i="1"/>
  <c r="K1248" i="1"/>
  <c r="K1270" i="1"/>
  <c r="K1296" i="1"/>
  <c r="K1320" i="1"/>
  <c r="K1322" i="1"/>
  <c r="K1332" i="1"/>
  <c r="K1340" i="1"/>
  <c r="K1344" i="1"/>
  <c r="K1364" i="1"/>
  <c r="K1368" i="1"/>
  <c r="K1410" i="1"/>
  <c r="K1424" i="1"/>
  <c r="K1426" i="1"/>
  <c r="K1436" i="1"/>
  <c r="K1456" i="1"/>
  <c r="K1462" i="1"/>
  <c r="K1496" i="1"/>
  <c r="K1516" i="1"/>
  <c r="K1548" i="1"/>
  <c r="K1558" i="1"/>
  <c r="K1566" i="1"/>
  <c r="K1580" i="1"/>
  <c r="K1588" i="1"/>
  <c r="K1592" i="1"/>
  <c r="K1594" i="1"/>
  <c r="K1624" i="1"/>
  <c r="K1634" i="1"/>
  <c r="K1654" i="1"/>
  <c r="K1660" i="1"/>
  <c r="K1664" i="1"/>
  <c r="K1672" i="1"/>
  <c r="K1684" i="1"/>
  <c r="K1692" i="1"/>
  <c r="K1728" i="1"/>
  <c r="K1760" i="1"/>
  <c r="K1776" i="1"/>
  <c r="K1788" i="1"/>
  <c r="K1796" i="1"/>
  <c r="K1800" i="1"/>
  <c r="K1802" i="1"/>
  <c r="K1806" i="1"/>
  <c r="K1818" i="1"/>
  <c r="K1850" i="1"/>
  <c r="K1852" i="1"/>
  <c r="K1886" i="1"/>
  <c r="K1890" i="1"/>
  <c r="K1894" i="1"/>
  <c r="K1898" i="1"/>
  <c r="K1910" i="1"/>
  <c r="K1926" i="1"/>
  <c r="K1928" i="1"/>
  <c r="K1952" i="1"/>
  <c r="K1954" i="1"/>
  <c r="K1956" i="1"/>
  <c r="K1960" i="1"/>
  <c r="K1964" i="1"/>
  <c r="K1978" i="1"/>
  <c r="K1980" i="1"/>
  <c r="K1982" i="1"/>
  <c r="K1988" i="1"/>
  <c r="K2000" i="1"/>
  <c r="K2014" i="1"/>
  <c r="K2022" i="1"/>
  <c r="K2042" i="1"/>
  <c r="K2050" i="1"/>
  <c r="K2056" i="1"/>
  <c r="K2060" i="1"/>
  <c r="K2062" i="1"/>
  <c r="K2082" i="1"/>
  <c r="K2084" i="1"/>
  <c r="K2092" i="1"/>
  <c r="K2100" i="1"/>
  <c r="K2108" i="1"/>
  <c r="K2110" i="1"/>
  <c r="K2120" i="1"/>
  <c r="K2122" i="1"/>
  <c r="K2130" i="1"/>
  <c r="K2132" i="1"/>
  <c r="K2134" i="1"/>
  <c r="K2142" i="1"/>
  <c r="K2146" i="1"/>
  <c r="K342" i="1"/>
  <c r="K358" i="1"/>
  <c r="K374" i="1"/>
  <c r="K518" i="1"/>
  <c r="K582" i="1"/>
  <c r="K630" i="1"/>
  <c r="K720" i="1"/>
  <c r="K776" i="1"/>
  <c r="K840" i="1"/>
  <c r="K856" i="1"/>
  <c r="K864" i="1"/>
  <c r="K912" i="1"/>
  <c r="K960" i="1"/>
  <c r="K976" i="1"/>
  <c r="K1008" i="1"/>
  <c r="K1024" i="1"/>
  <c r="K1048" i="1"/>
  <c r="K1217" i="1"/>
  <c r="K1245" i="1"/>
  <c r="K1249" i="1"/>
  <c r="K1257" i="1"/>
  <c r="K1305" i="1"/>
  <c r="K1325" i="1"/>
  <c r="K1353" i="1"/>
  <c r="K1377" i="1"/>
  <c r="K1389" i="1"/>
  <c r="K1409" i="1"/>
  <c r="K1449" i="1"/>
  <c r="K1477" i="1"/>
  <c r="K1485" i="1"/>
  <c r="K1509" i="1"/>
  <c r="K350" i="1"/>
  <c r="K366" i="1"/>
  <c r="K724" i="1"/>
  <c r="K740" i="1"/>
  <c r="K820" i="1"/>
  <c r="K852" i="1"/>
  <c r="K948" i="1"/>
  <c r="K964" i="1"/>
  <c r="K980" i="1"/>
  <c r="K1044" i="1"/>
  <c r="K1307" i="1"/>
  <c r="K1319" i="1"/>
  <c r="K1327" i="1"/>
  <c r="K1339" i="1"/>
  <c r="K1359" i="1"/>
  <c r="K1423" i="1"/>
  <c r="K1439" i="1"/>
  <c r="K1443" i="1"/>
  <c r="K1455" i="1"/>
  <c r="K1561" i="1"/>
  <c r="K1565" i="1"/>
  <c r="K1577" i="1"/>
  <c r="K1581" i="1"/>
  <c r="K1585" i="1"/>
  <c r="K1589" i="1"/>
  <c r="K1593" i="1"/>
  <c r="K1657" i="1"/>
  <c r="K1665" i="1"/>
  <c r="K1689" i="1"/>
  <c r="K1705" i="1"/>
  <c r="K1713" i="1"/>
  <c r="K1761" i="1"/>
  <c r="K1777" i="1"/>
  <c r="K1813" i="1"/>
  <c r="K1853" i="1"/>
  <c r="K1881" i="1"/>
  <c r="K1909" i="1"/>
  <c r="K1913" i="1"/>
  <c r="K1917" i="1"/>
  <c r="K1921" i="1"/>
  <c r="K1945" i="1"/>
  <c r="K1957" i="1"/>
  <c r="K1961" i="1"/>
  <c r="K2005" i="1"/>
  <c r="K2017" i="1"/>
  <c r="K2081" i="1"/>
  <c r="K2085" i="1"/>
  <c r="K2097" i="1"/>
  <c r="K2129" i="1"/>
  <c r="K2137" i="1"/>
  <c r="K2367" i="1"/>
  <c r="K2369" i="1"/>
  <c r="K2371" i="1"/>
  <c r="K2373" i="1"/>
  <c r="K2375" i="1"/>
  <c r="K2377" i="1"/>
  <c r="K2379" i="1"/>
  <c r="K2381" i="1"/>
  <c r="K2383" i="1"/>
  <c r="K2385" i="1"/>
  <c r="K2387" i="1"/>
  <c r="K2389" i="1"/>
  <c r="K2391" i="1"/>
  <c r="K2393" i="1"/>
  <c r="K2395" i="1"/>
  <c r="K2397" i="1"/>
  <c r="K2399" i="1"/>
  <c r="K2401" i="1"/>
  <c r="K2403" i="1"/>
  <c r="K2405" i="1"/>
  <c r="K2407" i="1"/>
  <c r="K2409" i="1"/>
  <c r="K2411" i="1"/>
  <c r="K2413" i="1"/>
  <c r="K2415" i="1"/>
  <c r="K2417" i="1"/>
  <c r="K2419" i="1"/>
  <c r="K2421" i="1"/>
  <c r="K2423" i="1"/>
  <c r="K2425" i="1"/>
  <c r="K2427" i="1"/>
  <c r="K2429" i="1"/>
  <c r="K2431" i="1"/>
  <c r="K2433" i="1"/>
  <c r="K2435" i="1"/>
  <c r="K2437" i="1"/>
  <c r="K2439" i="1"/>
  <c r="K2441" i="1"/>
  <c r="K2443" i="1"/>
  <c r="K1535" i="1"/>
  <c r="K1555" i="1"/>
  <c r="K1567" i="1"/>
  <c r="K1615" i="1"/>
  <c r="K1655" i="1"/>
  <c r="K1687" i="1"/>
  <c r="K1695" i="1"/>
  <c r="K1699" i="1"/>
  <c r="K1743" i="1"/>
  <c r="K1759" i="1"/>
  <c r="K1815" i="1"/>
  <c r="K1835" i="1"/>
  <c r="K1859" i="1"/>
  <c r="K1907" i="1"/>
  <c r="K1919" i="1"/>
  <c r="K1931" i="1"/>
  <c r="K1951" i="1"/>
  <c r="K1959" i="1"/>
  <c r="K1987" i="1"/>
  <c r="K2007" i="1"/>
  <c r="K2027" i="1"/>
  <c r="K2031" i="1"/>
  <c r="K2055" i="1"/>
  <c r="K2059" i="1"/>
  <c r="K2103" i="1"/>
  <c r="K2111" i="1"/>
  <c r="K2123" i="1"/>
  <c r="K2135" i="1"/>
  <c r="K2143" i="1"/>
  <c r="K2368" i="1"/>
  <c r="K2370" i="1"/>
  <c r="K2372" i="1"/>
  <c r="K2374" i="1"/>
  <c r="K2376" i="1"/>
  <c r="K2378" i="1"/>
  <c r="K2380" i="1"/>
  <c r="K2382" i="1"/>
  <c r="K2384" i="1"/>
  <c r="K2386" i="1"/>
  <c r="K2388" i="1"/>
  <c r="K2390" i="1"/>
  <c r="K2392" i="1"/>
  <c r="K2394" i="1"/>
  <c r="K2396" i="1"/>
  <c r="K2398" i="1"/>
  <c r="K2400" i="1"/>
  <c r="K2402" i="1"/>
  <c r="K2404" i="1"/>
  <c r="K2406" i="1"/>
  <c r="K2408" i="1"/>
  <c r="K2410" i="1"/>
  <c r="K2412" i="1"/>
  <c r="K2414" i="1"/>
  <c r="K2416" i="1"/>
  <c r="K2418" i="1"/>
  <c r="K2420" i="1"/>
  <c r="K2422" i="1"/>
  <c r="K2424" i="1"/>
  <c r="K2426" i="1"/>
  <c r="K2428" i="1"/>
  <c r="K2430" i="1"/>
  <c r="K2432" i="1"/>
  <c r="K2434" i="1"/>
  <c r="K2436" i="1"/>
  <c r="K2438" i="1"/>
  <c r="K2440" i="1"/>
  <c r="K2442" i="1"/>
  <c r="K2860" i="1"/>
  <c r="K2870" i="1"/>
  <c r="K2886" i="1"/>
  <c r="K2888" i="1"/>
  <c r="K2892" i="1"/>
  <c r="K2902" i="1"/>
  <c r="K2904" i="1"/>
  <c r="K2908" i="1"/>
  <c r="K2914" i="1"/>
  <c r="K2916" i="1"/>
  <c r="K2918" i="1"/>
  <c r="K2920" i="1"/>
  <c r="K2928" i="1"/>
  <c r="K2934" i="1"/>
  <c r="K2938" i="1"/>
  <c r="K2946" i="1"/>
  <c r="K2948" i="1"/>
  <c r="K2972" i="1"/>
  <c r="K2982" i="1"/>
  <c r="K2988" i="1"/>
  <c r="K2990" i="1"/>
  <c r="K2992" i="1"/>
  <c r="K2994" i="1"/>
  <c r="K2998" i="1"/>
  <c r="K3010" i="1"/>
  <c r="K3012" i="1"/>
  <c r="K3026" i="1"/>
  <c r="K3028" i="1"/>
  <c r="K3030" i="1"/>
  <c r="K3032" i="1"/>
  <c r="K3038" i="1"/>
  <c r="K3040" i="1"/>
  <c r="K3042" i="1"/>
  <c r="K3050" i="1"/>
  <c r="K3056" i="1"/>
  <c r="K3286" i="1"/>
  <c r="K3288" i="1"/>
  <c r="K3290" i="1"/>
  <c r="K3292" i="1"/>
  <c r="K3294" i="1"/>
  <c r="K3296" i="1"/>
  <c r="K3298" i="1"/>
  <c r="K3300" i="1"/>
  <c r="K3302" i="1"/>
  <c r="K3304" i="1"/>
  <c r="K3306" i="1"/>
  <c r="K3308" i="1"/>
  <c r="K3310" i="1"/>
  <c r="K3312" i="1"/>
  <c r="K3314" i="1"/>
  <c r="K3316" i="1"/>
  <c r="K3318" i="1"/>
  <c r="K3320" i="1"/>
  <c r="K3322" i="1"/>
  <c r="K3324" i="1"/>
  <c r="K3326" i="1"/>
  <c r="K3328" i="1"/>
  <c r="K3330" i="1"/>
  <c r="K3332" i="1"/>
  <c r="K3334" i="1"/>
  <c r="K3336" i="1"/>
  <c r="K3338" i="1"/>
  <c r="K3340" i="1"/>
  <c r="K3342" i="1"/>
  <c r="K3344" i="1"/>
  <c r="K3346" i="1"/>
  <c r="K3348" i="1"/>
  <c r="K3350" i="1"/>
  <c r="K3352" i="1"/>
  <c r="K3354" i="1"/>
  <c r="K3356" i="1"/>
  <c r="K3358" i="1"/>
  <c r="K3360" i="1"/>
  <c r="K3362" i="1"/>
  <c r="K3364" i="1"/>
  <c r="K2849" i="1"/>
  <c r="K2851" i="1"/>
  <c r="K2857" i="1"/>
  <c r="K2859" i="1"/>
  <c r="K2861" i="1"/>
  <c r="K2865" i="1"/>
  <c r="K2867" i="1"/>
  <c r="K2869" i="1"/>
  <c r="K2891" i="1"/>
  <c r="K2895" i="1"/>
  <c r="K2897" i="1"/>
  <c r="K2899" i="1"/>
  <c r="K2901" i="1"/>
  <c r="K2909" i="1"/>
  <c r="K2917" i="1"/>
  <c r="K2923" i="1"/>
  <c r="K2931" i="1"/>
  <c r="K2937" i="1"/>
  <c r="K2939" i="1"/>
  <c r="K2947" i="1"/>
  <c r="K2953" i="1"/>
  <c r="K2959" i="1"/>
  <c r="K2973" i="1"/>
  <c r="K2975" i="1"/>
  <c r="K2981" i="1"/>
  <c r="K2985" i="1"/>
  <c r="K2987" i="1"/>
  <c r="K2995" i="1"/>
  <c r="K3011" i="1"/>
  <c r="K3013" i="1"/>
  <c r="K3015" i="1"/>
  <c r="K3017" i="1"/>
  <c r="K3019" i="1"/>
  <c r="K3027" i="1"/>
  <c r="K3035" i="1"/>
  <c r="K3051" i="1"/>
  <c r="K3069" i="1"/>
  <c r="K3285" i="1"/>
  <c r="K3287" i="1"/>
  <c r="K3289" i="1"/>
  <c r="K3291" i="1"/>
  <c r="K3293" i="1"/>
  <c r="K3295" i="1"/>
  <c r="K3297" i="1"/>
  <c r="K3299" i="1"/>
  <c r="K3301" i="1"/>
  <c r="K3303" i="1"/>
  <c r="K3305" i="1"/>
  <c r="K3307" i="1"/>
  <c r="K3309" i="1"/>
  <c r="K3311" i="1"/>
  <c r="K3313" i="1"/>
  <c r="K3315" i="1"/>
  <c r="K3317" i="1"/>
  <c r="K3319" i="1"/>
  <c r="K3321" i="1"/>
  <c r="K3323" i="1"/>
  <c r="K3325" i="1"/>
  <c r="K3327" i="1"/>
  <c r="K3329" i="1"/>
  <c r="K3331" i="1"/>
  <c r="K3333" i="1"/>
  <c r="K3335" i="1"/>
  <c r="K3337" i="1"/>
  <c r="K3339" i="1"/>
  <c r="K3341" i="1"/>
  <c r="K3343" i="1"/>
  <c r="K3345" i="1"/>
  <c r="K3347" i="1"/>
  <c r="K3349" i="1"/>
  <c r="K3351" i="1"/>
  <c r="K3353" i="1"/>
  <c r="K3355" i="1"/>
  <c r="K3357" i="1"/>
  <c r="K3359" i="1"/>
  <c r="K3361" i="1"/>
  <c r="K3363" i="1"/>
  <c r="K4213" i="1"/>
  <c r="K4215" i="1"/>
  <c r="K4225" i="1"/>
  <c r="K4237" i="1"/>
  <c r="K4241" i="1"/>
  <c r="K4245" i="1"/>
  <c r="K4249" i="1"/>
  <c r="K4257" i="1"/>
  <c r="K4261" i="1"/>
  <c r="K4265" i="1"/>
  <c r="K4275" i="1"/>
  <c r="K4279" i="1"/>
  <c r="K4281" i="1"/>
  <c r="K4283" i="1"/>
  <c r="K4287" i="1"/>
  <c r="K4293" i="1"/>
  <c r="K4297" i="1"/>
  <c r="K4299" i="1"/>
  <c r="K4301" i="1"/>
  <c r="K4303" i="1"/>
  <c r="K4307" i="1"/>
  <c r="K4315" i="1"/>
  <c r="K4317" i="1"/>
  <c r="K4321" i="1"/>
  <c r="K4323" i="1"/>
  <c r="K4325" i="1"/>
  <c r="K4327" i="1"/>
  <c r="K4333" i="1"/>
  <c r="K4341" i="1"/>
  <c r="K4355" i="1"/>
  <c r="K4359" i="1"/>
  <c r="K4363" i="1"/>
  <c r="K4375" i="1"/>
  <c r="K4377" i="1"/>
  <c r="K4379" i="1"/>
  <c r="K4381" i="1"/>
  <c r="K4383" i="1"/>
  <c r="K4395" i="1"/>
  <c r="K4397" i="1"/>
  <c r="K4399" i="1"/>
  <c r="K4401" i="1"/>
  <c r="K4403" i="1"/>
  <c r="K4411" i="1"/>
  <c r="K4413" i="1"/>
  <c r="K4427" i="1"/>
  <c r="K4429" i="1"/>
  <c r="K4437" i="1"/>
  <c r="K4717" i="1"/>
  <c r="K4721" i="1"/>
  <c r="K4723" i="1"/>
  <c r="K4725" i="1"/>
  <c r="K4727" i="1"/>
  <c r="K4729" i="1"/>
  <c r="K4731" i="1"/>
  <c r="K4735" i="1"/>
  <c r="K4737" i="1"/>
  <c r="K4739" i="1"/>
  <c r="K4741" i="1"/>
  <c r="K4745" i="1"/>
  <c r="K4747" i="1"/>
  <c r="K4749" i="1"/>
  <c r="K4751" i="1"/>
  <c r="K4755" i="1"/>
  <c r="K4759" i="1"/>
  <c r="K4765" i="1"/>
  <c r="K4767" i="1"/>
  <c r="K4773" i="1"/>
  <c r="K4775" i="1"/>
  <c r="K4777" i="1"/>
  <c r="K4779" i="1"/>
  <c r="K4783" i="1"/>
  <c r="K4787" i="1"/>
  <c r="K4789" i="1"/>
  <c r="K4791" i="1"/>
  <c r="K4793" i="1"/>
  <c r="K4803" i="1"/>
  <c r="K4811" i="1"/>
  <c r="K4813" i="1"/>
  <c r="K4815" i="1"/>
  <c r="K4817" i="1"/>
  <c r="K4819" i="1"/>
  <c r="K4827" i="1"/>
  <c r="K4829" i="1"/>
  <c r="K5251" i="1"/>
  <c r="K5253" i="1"/>
  <c r="K5257" i="1"/>
  <c r="K5261" i="1"/>
  <c r="K5263" i="1"/>
  <c r="K5277" i="1"/>
  <c r="K5279" i="1"/>
  <c r="K5283" i="1"/>
  <c r="K5295" i="1"/>
  <c r="K5297" i="1"/>
  <c r="K5301" i="1"/>
  <c r="K5305" i="1"/>
  <c r="K5313" i="1"/>
  <c r="K5315" i="1"/>
  <c r="K5329" i="1"/>
  <c r="K5335" i="1"/>
  <c r="K5339" i="1"/>
  <c r="K5341" i="1"/>
  <c r="K5343" i="1"/>
  <c r="K5365" i="1"/>
  <c r="K5367" i="1"/>
  <c r="K5369" i="1"/>
  <c r="K5371" i="1"/>
  <c r="K5377" i="1"/>
  <c r="K5381" i="1"/>
  <c r="K5383" i="1"/>
  <c r="K5385" i="1"/>
  <c r="K5391" i="1"/>
  <c r="K5393" i="1"/>
  <c r="K5397" i="1"/>
  <c r="K5407" i="1"/>
  <c r="K5417" i="1"/>
  <c r="K5419" i="1"/>
  <c r="K5423" i="1"/>
  <c r="K5427" i="1"/>
  <c r="K5621" i="1"/>
  <c r="K5623" i="1"/>
  <c r="K5625" i="1"/>
  <c r="K5627" i="1"/>
  <c r="K5629" i="1"/>
  <c r="K5631" i="1"/>
  <c r="K5633" i="1"/>
  <c r="K5635" i="1"/>
  <c r="K5637" i="1"/>
  <c r="K5639" i="1"/>
  <c r="K5641" i="1"/>
  <c r="K5643" i="1"/>
  <c r="K5645" i="1"/>
  <c r="K5647" i="1"/>
  <c r="K5649" i="1"/>
  <c r="K5651" i="1"/>
  <c r="K5653" i="1"/>
  <c r="K5655" i="1"/>
  <c r="K5657" i="1"/>
  <c r="K5659" i="1"/>
  <c r="K5661" i="1"/>
  <c r="K5663" i="1"/>
  <c r="K5665" i="1"/>
  <c r="K5667" i="1"/>
  <c r="K5669" i="1"/>
  <c r="K5671" i="1"/>
  <c r="K5673" i="1"/>
  <c r="K5675" i="1"/>
  <c r="K5677" i="1"/>
  <c r="K5679" i="1"/>
  <c r="K5681" i="1"/>
  <c r="K5683" i="1"/>
  <c r="K5685" i="1"/>
  <c r="K5695" i="1"/>
  <c r="K5697" i="1"/>
  <c r="K5763" i="1"/>
  <c r="K5791" i="1"/>
  <c r="K5795" i="1"/>
  <c r="K5809" i="1"/>
  <c r="K5899" i="1"/>
  <c r="K5911" i="1"/>
  <c r="K5917" i="1"/>
  <c r="K5935" i="1"/>
  <c r="K6043" i="1"/>
  <c r="K6049" i="1"/>
  <c r="K6085" i="1"/>
  <c r="K6093" i="1"/>
  <c r="K6103" i="1"/>
  <c r="K6113" i="1"/>
  <c r="K6117" i="1"/>
  <c r="K6133" i="1"/>
  <c r="K6137" i="1"/>
  <c r="K6141" i="1"/>
  <c r="K6145" i="1"/>
  <c r="K6149" i="1"/>
  <c r="K6161" i="1"/>
  <c r="K6163" i="1"/>
  <c r="K6173" i="1"/>
  <c r="K6193" i="1"/>
  <c r="K6195" i="1"/>
  <c r="K6199" i="1"/>
  <c r="K6217" i="1"/>
  <c r="K6229" i="1"/>
  <c r="K6231" i="1"/>
  <c r="K6235" i="1"/>
  <c r="K6245" i="1"/>
  <c r="K6249" i="1"/>
  <c r="K6263" i="1"/>
  <c r="K6265" i="1"/>
  <c r="K6267" i="1"/>
  <c r="K6271" i="1"/>
  <c r="K6273" i="1"/>
  <c r="K6275" i="1"/>
  <c r="K6281" i="1"/>
  <c r="K6283" i="1"/>
  <c r="K6289" i="1"/>
  <c r="K6309" i="1"/>
  <c r="K6313" i="1"/>
  <c r="K6317" i="1"/>
  <c r="K6321" i="1"/>
  <c r="K6333" i="1"/>
  <c r="K6337" i="1"/>
  <c r="K6347" i="1"/>
  <c r="K6355" i="1"/>
  <c r="K6359" i="1"/>
  <c r="K6367" i="1"/>
  <c r="K6373" i="1"/>
  <c r="K6379" i="1"/>
  <c r="K6383" i="1"/>
  <c r="K6385" i="1"/>
  <c r="K6391" i="1"/>
  <c r="K6395" i="1"/>
  <c r="K6397" i="1"/>
  <c r="K6401" i="1"/>
  <c r="K6409" i="1"/>
  <c r="K6411" i="1"/>
  <c r="K6417" i="1"/>
  <c r="K6419" i="1"/>
  <c r="K6421" i="1"/>
  <c r="K6423" i="1"/>
  <c r="K6435" i="1"/>
  <c r="K6439" i="1"/>
  <c r="K6469" i="1"/>
  <c r="K6471" i="1"/>
  <c r="K6473" i="1"/>
  <c r="K6481" i="1"/>
  <c r="K6501" i="1"/>
  <c r="K6513" i="1"/>
  <c r="K6519" i="1"/>
  <c r="K6525" i="1"/>
  <c r="K6547" i="1"/>
  <c r="K6551" i="1"/>
  <c r="K6555" i="1"/>
  <c r="K6559" i="1"/>
  <c r="K6573" i="1"/>
  <c r="K6585" i="1"/>
  <c r="K6591" i="1"/>
  <c r="K6595" i="1"/>
  <c r="K6603" i="1"/>
  <c r="K6607" i="1"/>
  <c r="K4220" i="1"/>
  <c r="K4222" i="1"/>
  <c r="K4226" i="1"/>
  <c r="K4232" i="1"/>
  <c r="K4240" i="1"/>
  <c r="K4242" i="1"/>
  <c r="K4250" i="1"/>
  <c r="K4268" i="1"/>
  <c r="K4270" i="1"/>
  <c r="K4272" i="1"/>
  <c r="K4280" i="1"/>
  <c r="K4288" i="1"/>
  <c r="K4290" i="1"/>
  <c r="K4294" i="1"/>
  <c r="K4300" i="1"/>
  <c r="K4304" i="1"/>
  <c r="K4306" i="1"/>
  <c r="K4316" i="1"/>
  <c r="K4318" i="1"/>
  <c r="K4326" i="1"/>
  <c r="K4336" i="1"/>
  <c r="K4340" i="1"/>
  <c r="K4342" i="1"/>
  <c r="K4346" i="1"/>
  <c r="K4366" i="1"/>
  <c r="K4368" i="1"/>
  <c r="K4374" i="1"/>
  <c r="K4378" i="1"/>
  <c r="K4390" i="1"/>
  <c r="K4392" i="1"/>
  <c r="K4394" i="1"/>
  <c r="K4396" i="1"/>
  <c r="K4402" i="1"/>
  <c r="K4422" i="1"/>
  <c r="K4424" i="1"/>
  <c r="K4426" i="1"/>
  <c r="K4430" i="1"/>
  <c r="K4434" i="1"/>
  <c r="K4706" i="1"/>
  <c r="K4708" i="1"/>
  <c r="K4710" i="1"/>
  <c r="K4718" i="1"/>
  <c r="K4722" i="1"/>
  <c r="K4724" i="1"/>
  <c r="K4726" i="1"/>
  <c r="K4738" i="1"/>
  <c r="K4740" i="1"/>
  <c r="K4744" i="1"/>
  <c r="K4748" i="1"/>
  <c r="K4756" i="1"/>
  <c r="K4758" i="1"/>
  <c r="K4764" i="1"/>
  <c r="K4768" i="1"/>
  <c r="K4770" i="1"/>
  <c r="K4774" i="1"/>
  <c r="K4776" i="1"/>
  <c r="K4780" i="1"/>
  <c r="K4782" i="1"/>
  <c r="K4784" i="1"/>
  <c r="K4788" i="1"/>
  <c r="K4792" i="1"/>
  <c r="K4794" i="1"/>
  <c r="K4800" i="1"/>
  <c r="K4802" i="1"/>
  <c r="K4806" i="1"/>
  <c r="K4808" i="1"/>
  <c r="K4816" i="1"/>
  <c r="K4822" i="1"/>
  <c r="K4824" i="1"/>
  <c r="K4826" i="1"/>
  <c r="K4828" i="1"/>
  <c r="K5230" i="1"/>
  <c r="K5234" i="1"/>
  <c r="K5240" i="1"/>
  <c r="K5242" i="1"/>
  <c r="K5244" i="1"/>
  <c r="K5246" i="1"/>
  <c r="K5250" i="1"/>
  <c r="K5252" i="1"/>
  <c r="K5254" i="1"/>
  <c r="K5256" i="1"/>
  <c r="K5258" i="1"/>
  <c r="K5260" i="1"/>
  <c r="K5272" i="1"/>
  <c r="K5280" i="1"/>
  <c r="K5286" i="1"/>
  <c r="K5290" i="1"/>
  <c r="K5294" i="1"/>
  <c r="K5304" i="1"/>
  <c r="K5306" i="1"/>
  <c r="K5318" i="1"/>
  <c r="K5336" i="1"/>
  <c r="K5344" i="1"/>
  <c r="K5346" i="1"/>
  <c r="K5350" i="1"/>
  <c r="K5354" i="1"/>
  <c r="K5356" i="1"/>
  <c r="K5362" i="1"/>
  <c r="K5364" i="1"/>
  <c r="K5370" i="1"/>
  <c r="K5372" i="1"/>
  <c r="K5378" i="1"/>
  <c r="K5382" i="1"/>
  <c r="K5384" i="1"/>
  <c r="K5392" i="1"/>
  <c r="K5394" i="1"/>
  <c r="K5396" i="1"/>
  <c r="K5402" i="1"/>
  <c r="K5404" i="1"/>
  <c r="K5418" i="1"/>
  <c r="K5420" i="1"/>
  <c r="K5426" i="1"/>
  <c r="K5620" i="1"/>
  <c r="K5622" i="1"/>
  <c r="K5624" i="1"/>
  <c r="K5626" i="1"/>
  <c r="K5628" i="1"/>
  <c r="K5630" i="1"/>
  <c r="K5632" i="1"/>
  <c r="K5634" i="1"/>
  <c r="K5636" i="1"/>
  <c r="K5638" i="1"/>
  <c r="K5640" i="1"/>
  <c r="K5642" i="1"/>
  <c r="K5644" i="1"/>
  <c r="K5646" i="1"/>
  <c r="K5648" i="1"/>
  <c r="K5650" i="1"/>
  <c r="K5652" i="1"/>
  <c r="K5654" i="1"/>
  <c r="K5656" i="1"/>
  <c r="K5658" i="1"/>
  <c r="K5660" i="1"/>
  <c r="K5662" i="1"/>
  <c r="K5664" i="1"/>
  <c r="K5666" i="1"/>
  <c r="K5668" i="1"/>
  <c r="K5670" i="1"/>
  <c r="K5672" i="1"/>
  <c r="K5674" i="1"/>
  <c r="K5676" i="1"/>
  <c r="K5678" i="1"/>
  <c r="K5680" i="1"/>
  <c r="K5682" i="1"/>
  <c r="K5684" i="1"/>
  <c r="K5686" i="1"/>
  <c r="K5694" i="1"/>
  <c r="K5696" i="1"/>
  <c r="K5700" i="1"/>
  <c r="K5702" i="1"/>
  <c r="K5716" i="1"/>
  <c r="K5728" i="1"/>
  <c r="K5798" i="1"/>
  <c r="K5808" i="1"/>
  <c r="K5822" i="1"/>
  <c r="K5860" i="1"/>
  <c r="K5896" i="1"/>
  <c r="K5908" i="1"/>
  <c r="K5948" i="1"/>
  <c r="K5952" i="1"/>
  <c r="K6044" i="1"/>
  <c r="K6050" i="1"/>
  <c r="K6058" i="1"/>
  <c r="K6068" i="1"/>
  <c r="K6070" i="1"/>
  <c r="K6076" i="1"/>
  <c r="K6078" i="1"/>
  <c r="K6080" i="1"/>
  <c r="K6084" i="1"/>
  <c r="K6096" i="1"/>
  <c r="K6110" i="1"/>
  <c r="K6116" i="1"/>
  <c r="K6144" i="1"/>
  <c r="K6154" i="1"/>
  <c r="K6162" i="1"/>
  <c r="K6164" i="1"/>
  <c r="K6168" i="1"/>
  <c r="K6180" i="1"/>
  <c r="K6188" i="1"/>
  <c r="K6194" i="1"/>
  <c r="K6200" i="1"/>
  <c r="K6212" i="1"/>
  <c r="K6214" i="1"/>
  <c r="K6230" i="1"/>
  <c r="K6234" i="1"/>
  <c r="K6252" i="1"/>
  <c r="K6256" i="1"/>
  <c r="K6264" i="1"/>
  <c r="K6270" i="1"/>
  <c r="K6274" i="1"/>
  <c r="K6284" i="1"/>
  <c r="K6288" i="1"/>
  <c r="K6298" i="1"/>
  <c r="K6302" i="1"/>
  <c r="K6310" i="1"/>
  <c r="K6314" i="1"/>
  <c r="K6318" i="1"/>
  <c r="K6322" i="1"/>
  <c r="K6340" i="1"/>
  <c r="K6358" i="1"/>
  <c r="K6360" i="1"/>
  <c r="K6362" i="1"/>
  <c r="K6370" i="1"/>
  <c r="K6374" i="1"/>
  <c r="K6378" i="1"/>
  <c r="K6392" i="1"/>
  <c r="K6396" i="1"/>
  <c r="K6402" i="1"/>
  <c r="K6416" i="1"/>
  <c r="K6418" i="1"/>
  <c r="K6420" i="1"/>
  <c r="K6426" i="1"/>
  <c r="K6440" i="1"/>
  <c r="K6470" i="1"/>
  <c r="K6474" i="1"/>
  <c r="K6484" i="1"/>
  <c r="K6490" i="1"/>
  <c r="K6492" i="1"/>
  <c r="K6494" i="1"/>
  <c r="K6498" i="1"/>
  <c r="K6500" i="1"/>
  <c r="K6504" i="1"/>
  <c r="K6508" i="1"/>
  <c r="K6516" i="1"/>
  <c r="K6520" i="1"/>
  <c r="K6522" i="1"/>
  <c r="K6526" i="1"/>
  <c r="K6528" i="1"/>
  <c r="K6530" i="1"/>
  <c r="K6534" i="1"/>
  <c r="K6536" i="1"/>
  <c r="K6544" i="1"/>
  <c r="K6550" i="1"/>
  <c r="K6554" i="1"/>
  <c r="K6556" i="1"/>
  <c r="K6558" i="1"/>
  <c r="K6560" i="1"/>
  <c r="K6562" i="1"/>
  <c r="K6568" i="1"/>
  <c r="K6580" i="1"/>
  <c r="K6582" i="1"/>
  <c r="K6584" i="1"/>
  <c r="K6586" i="1"/>
  <c r="K6592" i="1"/>
  <c r="K6596" i="1"/>
  <c r="K6598" i="1"/>
  <c r="K27" i="1"/>
  <c r="K31" i="1"/>
  <c r="K39" i="1"/>
  <c r="K41" i="1"/>
  <c r="K47" i="1"/>
  <c r="K59" i="1"/>
  <c r="K65" i="1"/>
  <c r="K83" i="1"/>
  <c r="K89" i="1"/>
  <c r="K91" i="1"/>
  <c r="K103" i="1"/>
  <c r="K149" i="1"/>
  <c r="K22" i="1"/>
  <c r="K28" i="1"/>
  <c r="K36" i="1"/>
  <c r="K40" i="1"/>
  <c r="K48" i="1"/>
  <c r="K96" i="1"/>
  <c r="K110" i="1"/>
  <c r="K118" i="1"/>
  <c r="K124" i="1"/>
  <c r="K130" i="1"/>
  <c r="K144" i="1"/>
  <c r="K148" i="1"/>
  <c r="K152" i="1"/>
  <c r="K166" i="1"/>
  <c r="K171" i="1"/>
  <c r="K182" i="1"/>
  <c r="K184" i="1"/>
  <c r="K202" i="1"/>
  <c r="K212" i="1"/>
  <c r="K220" i="1"/>
  <c r="K236" i="1"/>
  <c r="K252" i="1"/>
  <c r="K173" i="1"/>
  <c r="K179" i="1"/>
  <c r="K185" i="1"/>
  <c r="K211" i="1"/>
  <c r="K213" i="1"/>
  <c r="K243" i="1"/>
  <c r="K511" i="1"/>
  <c r="K557" i="1"/>
  <c r="K561" i="1"/>
  <c r="K573" i="1"/>
  <c r="K591" i="1"/>
  <c r="K605" i="1"/>
  <c r="K639" i="1"/>
  <c r="K680" i="1"/>
  <c r="K691" i="1"/>
  <c r="K711" i="1"/>
  <c r="K789" i="1"/>
  <c r="K823" i="1"/>
  <c r="K873" i="1"/>
  <c r="K917" i="1"/>
  <c r="K1003" i="1"/>
  <c r="K1009" i="1"/>
  <c r="K1019" i="1"/>
  <c r="K1051" i="1"/>
  <c r="K1077" i="1"/>
  <c r="K610" i="1"/>
  <c r="K706" i="1"/>
  <c r="K746" i="1"/>
  <c r="K754" i="1"/>
  <c r="K870" i="1"/>
  <c r="K874" i="1"/>
  <c r="K894" i="1"/>
  <c r="K902" i="1"/>
  <c r="K926" i="1"/>
  <c r="K934" i="1"/>
  <c r="K938" i="1"/>
  <c r="K978" i="1"/>
  <c r="K1022" i="1"/>
  <c r="K1198" i="1"/>
  <c r="K1206" i="1"/>
  <c r="K1236" i="1"/>
  <c r="K1240" i="1"/>
  <c r="K1250" i="1"/>
  <c r="K1260" i="1"/>
  <c r="K1282" i="1"/>
  <c r="K1286" i="1"/>
  <c r="K1302" i="1"/>
  <c r="K1324" i="1"/>
  <c r="K1342" i="1"/>
  <c r="K1358" i="1"/>
  <c r="K1360" i="1"/>
  <c r="K1370" i="1"/>
  <c r="K1394" i="1"/>
  <c r="K1414" i="1"/>
  <c r="K1420" i="1"/>
  <c r="K1442" i="1"/>
  <c r="K1452" i="1"/>
  <c r="K1460" i="1"/>
  <c r="K1478" i="1"/>
  <c r="K1494" i="1"/>
  <c r="K1534" i="1"/>
  <c r="K1538" i="1"/>
  <c r="K1546" i="1"/>
  <c r="K1586" i="1"/>
  <c r="K1602" i="1"/>
  <c r="K1610" i="1"/>
  <c r="K1640" i="1"/>
  <c r="K1650" i="1"/>
  <c r="K1652" i="1"/>
  <c r="K1656" i="1"/>
  <c r="K1658" i="1"/>
  <c r="K1668" i="1"/>
  <c r="K1678" i="1"/>
  <c r="K1702" i="1"/>
  <c r="K1706" i="1"/>
  <c r="K1746" i="1"/>
  <c r="K1770" i="1"/>
  <c r="K1782" i="1"/>
  <c r="K1786" i="1"/>
  <c r="K1838" i="1"/>
  <c r="K1856" i="1"/>
  <c r="K1888" i="1"/>
  <c r="K1908" i="1"/>
  <c r="K1916" i="1"/>
  <c r="K1938" i="1"/>
  <c r="K1946" i="1"/>
  <c r="K1950" i="1"/>
  <c r="K1958" i="1"/>
  <c r="K1990" i="1"/>
  <c r="K2002" i="1"/>
  <c r="K2044" i="1"/>
  <c r="K2080" i="1"/>
  <c r="K2088" i="1"/>
  <c r="K688" i="1"/>
  <c r="K760" i="1"/>
  <c r="K768" i="1"/>
  <c r="K792" i="1"/>
  <c r="K808" i="1"/>
  <c r="K872" i="1"/>
  <c r="K920" i="1"/>
  <c r="K1072" i="1"/>
  <c r="K1197" i="1"/>
  <c r="K1221" i="1"/>
  <c r="K1225" i="1"/>
  <c r="K1265" i="1"/>
  <c r="K1285" i="1"/>
  <c r="K1345" i="1"/>
  <c r="K1357" i="1"/>
  <c r="K1413" i="1"/>
  <c r="K1429" i="1"/>
  <c r="K1473" i="1"/>
  <c r="K510" i="1"/>
  <c r="K700" i="1"/>
  <c r="K780" i="1"/>
  <c r="K1199" i="1"/>
  <c r="K1267" i="1"/>
  <c r="K1387" i="1"/>
  <c r="K1415" i="1"/>
  <c r="K1419" i="1"/>
  <c r="K1451" i="1"/>
  <c r="K1503" i="1"/>
  <c r="K1553" i="1"/>
  <c r="K1557" i="1"/>
  <c r="K1613" i="1"/>
  <c r="K1653" i="1"/>
  <c r="K1661" i="1"/>
  <c r="K1681" i="1"/>
  <c r="K1701" i="1"/>
  <c r="K1725" i="1"/>
  <c r="K1745" i="1"/>
  <c r="K1769" i="1"/>
  <c r="K1873" i="1"/>
  <c r="K1897" i="1"/>
  <c r="K1901" i="1"/>
  <c r="K2025" i="1"/>
  <c r="K2037" i="1"/>
  <c r="K2049" i="1"/>
  <c r="K2113" i="1"/>
  <c r="K2117" i="1"/>
  <c r="K2121" i="1"/>
  <c r="K1523" i="1"/>
  <c r="K1551" i="1"/>
  <c r="K1587" i="1"/>
  <c r="K1635" i="1"/>
  <c r="K1679" i="1"/>
  <c r="K1683" i="1"/>
  <c r="K1707" i="1"/>
  <c r="K1775" i="1"/>
  <c r="K1783" i="1"/>
  <c r="K1867" i="1"/>
  <c r="K1883" i="1"/>
  <c r="K1911" i="1"/>
  <c r="K1943" i="1"/>
  <c r="K2019" i="1"/>
  <c r="K2035" i="1"/>
  <c r="K2067" i="1"/>
  <c r="K2071" i="1"/>
  <c r="K2107" i="1"/>
  <c r="K2115" i="1"/>
  <c r="K2131" i="1"/>
  <c r="K3180" i="1"/>
  <c r="K3190" i="1"/>
  <c r="K3192" i="1"/>
  <c r="K3194" i="1"/>
  <c r="K3200" i="1"/>
  <c r="K3202" i="1"/>
  <c r="K3204" i="1"/>
  <c r="K3206" i="1"/>
  <c r="K3208" i="1"/>
  <c r="K3212" i="1"/>
  <c r="K3214" i="1"/>
  <c r="K3218" i="1"/>
  <c r="K3220" i="1"/>
  <c r="K3222" i="1"/>
  <c r="K3224" i="1"/>
  <c r="K3228" i="1"/>
  <c r="K3236" i="1"/>
  <c r="K3238" i="1"/>
  <c r="K3244" i="1"/>
  <c r="K3250" i="1"/>
  <c r="K3252" i="1"/>
  <c r="K3254" i="1"/>
  <c r="K3268" i="1"/>
  <c r="K3272" i="1"/>
  <c r="K3274" i="1"/>
  <c r="K3278" i="1"/>
  <c r="K3280" i="1"/>
  <c r="K3282" i="1"/>
  <c r="K3488" i="1"/>
  <c r="K3500" i="1"/>
  <c r="K3502" i="1"/>
  <c r="K3504" i="1"/>
  <c r="K3508" i="1"/>
  <c r="K3512" i="1"/>
  <c r="K3522" i="1"/>
  <c r="K3528" i="1"/>
  <c r="K3530" i="1"/>
  <c r="K3534" i="1"/>
  <c r="K3538" i="1"/>
  <c r="K3540" i="1"/>
  <c r="K3552" i="1"/>
  <c r="K3554" i="1"/>
  <c r="K3556" i="1"/>
  <c r="K3560" i="1"/>
  <c r="K3564" i="1"/>
  <c r="K3576" i="1"/>
  <c r="K3588" i="1"/>
  <c r="K3590" i="1"/>
  <c r="K3183" i="1"/>
  <c r="K3185" i="1"/>
  <c r="K3187" i="1"/>
  <c r="K3189" i="1"/>
  <c r="K3191" i="1"/>
  <c r="K3197" i="1"/>
  <c r="K3209" i="1"/>
  <c r="K3221" i="1"/>
  <c r="K3227" i="1"/>
  <c r="K3251" i="1"/>
  <c r="K3253" i="1"/>
  <c r="K3261" i="1"/>
  <c r="K3267" i="1"/>
  <c r="K3277" i="1"/>
  <c r="K3279" i="1"/>
  <c r="K3281" i="1"/>
  <c r="K3283" i="1"/>
  <c r="K3489" i="1"/>
  <c r="K3491" i="1"/>
  <c r="K3499" i="1"/>
  <c r="K3501" i="1"/>
  <c r="K3503" i="1"/>
  <c r="K3509" i="1"/>
  <c r="K3511" i="1"/>
  <c r="K3513" i="1"/>
  <c r="K3517" i="1"/>
  <c r="K3519" i="1"/>
  <c r="K3521" i="1"/>
  <c r="K3523" i="1"/>
  <c r="K3531" i="1"/>
  <c r="K3539" i="1"/>
  <c r="K3543" i="1"/>
  <c r="K3549" i="1"/>
  <c r="K3553" i="1"/>
  <c r="K3559" i="1"/>
  <c r="K3565" i="1"/>
  <c r="K3569" i="1"/>
  <c r="K3573" i="1"/>
  <c r="K3581" i="1"/>
  <c r="K3587" i="1"/>
  <c r="K4217" i="1"/>
  <c r="K4219" i="1"/>
  <c r="K4223" i="1"/>
  <c r="K4229" i="1"/>
  <c r="K4231" i="1"/>
  <c r="K4233" i="1"/>
  <c r="K4235" i="1"/>
  <c r="K4239" i="1"/>
  <c r="K4267" i="1"/>
  <c r="K4277" i="1"/>
  <c r="K4319" i="1"/>
  <c r="K4331" i="1"/>
  <c r="K4335" i="1"/>
  <c r="K4337" i="1"/>
  <c r="K4343" i="1"/>
  <c r="K4345" i="1"/>
  <c r="K4353" i="1"/>
  <c r="K4357" i="1"/>
  <c r="K4365" i="1"/>
  <c r="K4369" i="1"/>
  <c r="K4371" i="1"/>
  <c r="K4389" i="1"/>
  <c r="K4391" i="1"/>
  <c r="K4393" i="1"/>
  <c r="K4405" i="1"/>
  <c r="K4407" i="1"/>
  <c r="K4409" i="1"/>
  <c r="K4417" i="1"/>
  <c r="K4421" i="1"/>
  <c r="K4425" i="1"/>
  <c r="K4435" i="1"/>
  <c r="K4705" i="1"/>
  <c r="K4707" i="1"/>
  <c r="K4709" i="1"/>
  <c r="K4711" i="1"/>
  <c r="K4713" i="1"/>
  <c r="K4715" i="1"/>
  <c r="K4719" i="1"/>
  <c r="K4733" i="1"/>
  <c r="K4743" i="1"/>
  <c r="K4753" i="1"/>
  <c r="K4757" i="1"/>
  <c r="K4761" i="1"/>
  <c r="K4763" i="1"/>
  <c r="K4769" i="1"/>
  <c r="K4771" i="1"/>
  <c r="K4781" i="1"/>
  <c r="K4785" i="1"/>
  <c r="K4795" i="1"/>
  <c r="K4797" i="1"/>
  <c r="K4799" i="1"/>
  <c r="K4801" i="1"/>
  <c r="K4805" i="1"/>
  <c r="K4807" i="1"/>
  <c r="K4809" i="1"/>
  <c r="K4821" i="1"/>
  <c r="K4823" i="1"/>
  <c r="K4825" i="1"/>
  <c r="K5125" i="1"/>
  <c r="K5127" i="1"/>
  <c r="K5137" i="1"/>
  <c r="K5147" i="1"/>
  <c r="K5149" i="1"/>
  <c r="K5153" i="1"/>
  <c r="K5163" i="1"/>
  <c r="K5165" i="1"/>
  <c r="K5175" i="1"/>
  <c r="K5177" i="1"/>
  <c r="K5183" i="1"/>
  <c r="K5185" i="1"/>
  <c r="K5187" i="1"/>
  <c r="K5189" i="1"/>
  <c r="K5193" i="1"/>
  <c r="K5199" i="1"/>
  <c r="K5201" i="1"/>
  <c r="K5203" i="1"/>
  <c r="K5207" i="1"/>
  <c r="K5209" i="1"/>
  <c r="K5213" i="1"/>
  <c r="K5217" i="1"/>
  <c r="K5221" i="1"/>
  <c r="K6037" i="1"/>
  <c r="K6041" i="1"/>
  <c r="K6045" i="1"/>
  <c r="K6047" i="1"/>
  <c r="K6057" i="1"/>
  <c r="K6059" i="1"/>
  <c r="K6063" i="1"/>
  <c r="K6065" i="1"/>
  <c r="K6067" i="1"/>
  <c r="K6073" i="1"/>
  <c r="K6075" i="1"/>
  <c r="K6077" i="1"/>
  <c r="K6079" i="1"/>
  <c r="K6089" i="1"/>
  <c r="K6095" i="1"/>
  <c r="K6097" i="1"/>
  <c r="K6101" i="1"/>
  <c r="K6105" i="1"/>
  <c r="K6107" i="1"/>
  <c r="K6109" i="1"/>
  <c r="K6111" i="1"/>
  <c r="K6119" i="1"/>
  <c r="K6139" i="1"/>
  <c r="K6143" i="1"/>
  <c r="K6155" i="1"/>
  <c r="K6157" i="1"/>
  <c r="K6179" i="1"/>
  <c r="K6187" i="1"/>
  <c r="K6189" i="1"/>
  <c r="K6191" i="1"/>
  <c r="K6201" i="1"/>
  <c r="K6221" i="1"/>
  <c r="K6223" i="1"/>
  <c r="K6225" i="1"/>
  <c r="K6239" i="1"/>
  <c r="K6441" i="1"/>
  <c r="K6457" i="1"/>
  <c r="K6485" i="1"/>
  <c r="K6493" i="1"/>
  <c r="K6495" i="1"/>
  <c r="K6499" i="1"/>
  <c r="K6503" i="1"/>
  <c r="K6535" i="1"/>
  <c r="K6543" i="1"/>
  <c r="K6545" i="1"/>
  <c r="K6561" i="1"/>
  <c r="K6563" i="1"/>
  <c r="K6565" i="1"/>
  <c r="K6575" i="1"/>
  <c r="K6597" i="1"/>
  <c r="K4214" i="1"/>
  <c r="K4228" i="1"/>
  <c r="K4234" i="1"/>
  <c r="K4236" i="1"/>
  <c r="K4260" i="1"/>
  <c r="K4262" i="1"/>
  <c r="K4264" i="1"/>
  <c r="K4286" i="1"/>
  <c r="K4296" i="1"/>
  <c r="K4298" i="1"/>
  <c r="K4314" i="1"/>
  <c r="K4330" i="1"/>
  <c r="K4348" i="1"/>
  <c r="K4354" i="1"/>
  <c r="K4370" i="1"/>
  <c r="K4380" i="1"/>
  <c r="K4384" i="1"/>
  <c r="K4408" i="1"/>
  <c r="K4418" i="1"/>
  <c r="K4420" i="1"/>
  <c r="K4436" i="1"/>
  <c r="K4704" i="1"/>
  <c r="K4712" i="1"/>
  <c r="K4714" i="1"/>
  <c r="K4716" i="1"/>
  <c r="K4720" i="1"/>
  <c r="K4728" i="1"/>
  <c r="K4730" i="1"/>
  <c r="K4732" i="1"/>
  <c r="K4734" i="1"/>
  <c r="K4736" i="1"/>
  <c r="K4742" i="1"/>
  <c r="K4746" i="1"/>
  <c r="K4750" i="1"/>
  <c r="K4752" i="1"/>
  <c r="K4754" i="1"/>
  <c r="K4760" i="1"/>
  <c r="K4762" i="1"/>
  <c r="K4766" i="1"/>
  <c r="K4772" i="1"/>
  <c r="K4778" i="1"/>
  <c r="K4786" i="1"/>
  <c r="K4790" i="1"/>
  <c r="K4796" i="1"/>
  <c r="K4798" i="1"/>
  <c r="K4804" i="1"/>
  <c r="K4810" i="1"/>
  <c r="K4812" i="1"/>
  <c r="K4814" i="1"/>
  <c r="K4818" i="1"/>
  <c r="K4820" i="1"/>
  <c r="K5124" i="1"/>
  <c r="K5132" i="1"/>
  <c r="K5142" i="1"/>
  <c r="K5150" i="1"/>
  <c r="K5152" i="1"/>
  <c r="K5154" i="1"/>
  <c r="K5160" i="1"/>
  <c r="K5170" i="1"/>
  <c r="K5172" i="1"/>
  <c r="K5174" i="1"/>
  <c r="K5184" i="1"/>
  <c r="K5186" i="1"/>
  <c r="K5190" i="1"/>
  <c r="K5192" i="1"/>
  <c r="K5200" i="1"/>
  <c r="K5208" i="1"/>
  <c r="K5210" i="1"/>
  <c r="K5214" i="1"/>
  <c r="K5216" i="1"/>
  <c r="K5222" i="1"/>
  <c r="K6048" i="1"/>
  <c r="K6052" i="1"/>
  <c r="K6054" i="1"/>
  <c r="K6060" i="1"/>
  <c r="K6066" i="1"/>
  <c r="K6074" i="1"/>
  <c r="K6090" i="1"/>
  <c r="K6094" i="1"/>
  <c r="K6118" i="1"/>
  <c r="K6130" i="1"/>
  <c r="K6142" i="1"/>
  <c r="K6146" i="1"/>
  <c r="K6148" i="1"/>
  <c r="K6150" i="1"/>
  <c r="K6170" i="1"/>
  <c r="K6176" i="1"/>
  <c r="K6192" i="1"/>
  <c r="K6202" i="1"/>
  <c r="K6206" i="1"/>
  <c r="K6208" i="1"/>
  <c r="K6218" i="1"/>
  <c r="K6244" i="1"/>
  <c r="K6432" i="1"/>
  <c r="K6434" i="1"/>
  <c r="K6442" i="1"/>
  <c r="K6452" i="1"/>
  <c r="K6454" i="1"/>
  <c r="K6468" i="1"/>
  <c r="K6496" i="1"/>
  <c r="K6514" i="1"/>
  <c r="K6532" i="1"/>
  <c r="K6578" i="1"/>
  <c r="K6606" i="1"/>
  <c r="K254" i="1"/>
  <c r="K256" i="1"/>
  <c r="K258" i="1"/>
  <c r="K260" i="1"/>
  <c r="K262" i="1"/>
  <c r="K264" i="1"/>
  <c r="K266" i="1"/>
  <c r="K268" i="1"/>
  <c r="K270" i="1"/>
  <c r="K272" i="1"/>
  <c r="K274" i="1"/>
  <c r="K276" i="1"/>
  <c r="K278" i="1"/>
  <c r="K280" i="1"/>
  <c r="K282" i="1"/>
  <c r="K284" i="1"/>
  <c r="K286" i="1"/>
  <c r="K288" i="1"/>
  <c r="K290" i="1"/>
  <c r="K292" i="1"/>
  <c r="K294" i="1"/>
  <c r="K296" i="1"/>
  <c r="K298" i="1"/>
  <c r="K300" i="1"/>
  <c r="K302" i="1"/>
  <c r="K304" i="1"/>
  <c r="K306" i="1"/>
  <c r="K253" i="1"/>
  <c r="K255" i="1"/>
  <c r="K257" i="1"/>
  <c r="K259" i="1"/>
  <c r="K261" i="1"/>
  <c r="K263" i="1"/>
  <c r="K265" i="1"/>
  <c r="K267" i="1"/>
  <c r="K269" i="1"/>
  <c r="K271" i="1"/>
  <c r="K273" i="1"/>
  <c r="K275" i="1"/>
  <c r="K277" i="1"/>
  <c r="K279" i="1"/>
  <c r="K281" i="1"/>
  <c r="K283" i="1"/>
  <c r="K285" i="1"/>
  <c r="K287" i="1"/>
  <c r="K289" i="1"/>
  <c r="K291" i="1"/>
  <c r="K293" i="1"/>
  <c r="K295" i="1"/>
  <c r="K297" i="1"/>
  <c r="K299" i="1"/>
  <c r="K301" i="1"/>
  <c r="K303" i="1"/>
  <c r="K305" i="1"/>
  <c r="K307" i="1"/>
  <c r="K1097" i="1"/>
  <c r="K1099" i="1"/>
  <c r="K1101" i="1"/>
  <c r="K1105" i="1"/>
  <c r="K1107" i="1"/>
  <c r="K1109" i="1"/>
  <c r="K1113" i="1"/>
  <c r="K1115" i="1"/>
  <c r="K1117" i="1"/>
  <c r="K1119" i="1"/>
  <c r="K1121" i="1"/>
  <c r="K1123" i="1"/>
  <c r="K1125" i="1"/>
  <c r="K1131" i="1"/>
  <c r="K1135" i="1"/>
  <c r="K1137" i="1"/>
  <c r="K1139" i="1"/>
  <c r="K1141" i="1"/>
  <c r="K1147" i="1"/>
  <c r="K1157" i="1"/>
  <c r="K1159" i="1"/>
  <c r="K1161" i="1"/>
  <c r="K1167" i="1"/>
  <c r="K1177" i="1"/>
  <c r="K1181" i="1"/>
  <c r="K1185" i="1"/>
  <c r="K1187" i="1"/>
  <c r="K1098" i="1"/>
  <c r="K1114" i="1"/>
  <c r="K1118" i="1"/>
  <c r="K1130" i="1"/>
  <c r="K1134" i="1"/>
  <c r="K1146" i="1"/>
  <c r="K1150" i="1"/>
  <c r="K1154" i="1"/>
  <c r="K1162" i="1"/>
  <c r="K1170" i="1"/>
  <c r="K1182" i="1"/>
  <c r="K1186" i="1"/>
  <c r="K1798" i="1"/>
  <c r="K1862" i="1"/>
  <c r="K1896" i="1"/>
  <c r="K1932" i="1"/>
  <c r="K1970" i="1"/>
  <c r="K1984" i="1"/>
  <c r="K1996" i="1"/>
  <c r="K1998" i="1"/>
  <c r="K2030" i="1"/>
  <c r="K2034" i="1"/>
  <c r="K2036" i="1"/>
  <c r="K2048" i="1"/>
  <c r="K2058" i="1"/>
  <c r="K2148" i="1"/>
  <c r="K1096" i="1"/>
  <c r="K1112" i="1"/>
  <c r="K1120" i="1"/>
  <c r="K1128" i="1"/>
  <c r="K1136" i="1"/>
  <c r="K1144" i="1"/>
  <c r="K1152" i="1"/>
  <c r="K1168" i="1"/>
  <c r="K1184" i="1"/>
  <c r="K1100" i="1"/>
  <c r="K1108" i="1"/>
  <c r="K1140" i="1"/>
  <c r="K1172" i="1"/>
  <c r="K1180" i="1"/>
  <c r="K1797" i="1"/>
  <c r="K1821" i="1"/>
  <c r="K1849" i="1"/>
  <c r="K1857" i="1"/>
  <c r="K1933" i="1"/>
  <c r="K1985" i="1"/>
  <c r="K1989" i="1"/>
  <c r="K2061" i="1"/>
  <c r="K2069" i="1"/>
  <c r="K2105" i="1"/>
  <c r="K2141" i="1"/>
  <c r="K2149" i="1"/>
  <c r="K2519" i="1"/>
  <c r="K2523" i="1"/>
  <c r="K2527" i="1"/>
  <c r="K2529" i="1"/>
  <c r="K1823" i="1"/>
  <c r="K1827" i="1"/>
  <c r="K1855" i="1"/>
  <c r="K1871" i="1"/>
  <c r="K1895" i="1"/>
  <c r="K1899" i="1"/>
  <c r="K1915" i="1"/>
  <c r="K1935" i="1"/>
  <c r="K1947" i="1"/>
  <c r="K1955" i="1"/>
  <c r="K1963" i="1"/>
  <c r="K1979" i="1"/>
  <c r="K1999" i="1"/>
  <c r="K2003" i="1"/>
  <c r="K2051" i="1"/>
  <c r="K2075" i="1"/>
  <c r="K2087" i="1"/>
  <c r="K2119" i="1"/>
  <c r="K2139" i="1"/>
  <c r="K2147" i="1"/>
  <c r="K2510" i="1"/>
  <c r="K2530" i="1"/>
  <c r="K2560" i="1"/>
  <c r="K2588" i="1"/>
  <c r="K2592" i="1"/>
  <c r="K2594" i="1"/>
  <c r="K2598" i="1"/>
  <c r="K2602" i="1"/>
  <c r="K2614" i="1"/>
  <c r="K2626" i="1"/>
  <c r="K2628" i="1"/>
  <c r="K2632" i="1"/>
  <c r="K2640" i="1"/>
  <c r="K2648" i="1"/>
  <c r="K2652" i="1"/>
  <c r="K2654" i="1"/>
  <c r="K2686" i="1"/>
  <c r="K2692" i="1"/>
  <c r="K2694" i="1"/>
  <c r="K2696" i="1"/>
  <c r="K2704" i="1"/>
  <c r="K2716" i="1"/>
  <c r="K2718" i="1"/>
  <c r="K2724" i="1"/>
  <c r="K2726" i="1"/>
  <c r="K2728" i="1"/>
  <c r="K2730" i="1"/>
  <c r="K2732" i="1"/>
  <c r="K2734" i="1"/>
  <c r="K2736" i="1"/>
  <c r="K2738" i="1"/>
  <c r="K2740" i="1"/>
  <c r="K2742" i="1"/>
  <c r="K2744" i="1"/>
  <c r="K2746" i="1"/>
  <c r="K2748" i="1"/>
  <c r="K2750" i="1"/>
  <c r="K2752" i="1"/>
  <c r="K2754" i="1"/>
  <c r="K2756" i="1"/>
  <c r="K2758" i="1"/>
  <c r="K2760" i="1"/>
  <c r="K2762" i="1"/>
  <c r="K2764" i="1"/>
  <c r="K2766" i="1"/>
  <c r="K2768" i="1"/>
  <c r="K2770" i="1"/>
  <c r="K3640" i="1"/>
  <c r="K3642" i="1"/>
  <c r="K3644" i="1"/>
  <c r="K3646" i="1"/>
  <c r="K3648" i="1"/>
  <c r="K3650" i="1"/>
  <c r="K3652" i="1"/>
  <c r="K3654" i="1"/>
  <c r="K3656" i="1"/>
  <c r="K3658" i="1"/>
  <c r="K3660" i="1"/>
  <c r="K3662" i="1"/>
  <c r="K3664" i="1"/>
  <c r="K3666" i="1"/>
  <c r="K3668" i="1"/>
  <c r="K3670" i="1"/>
  <c r="K3672" i="1"/>
  <c r="K3674" i="1"/>
  <c r="K3676" i="1"/>
  <c r="K3678" i="1"/>
  <c r="K3680" i="1"/>
  <c r="K3682" i="1"/>
  <c r="K3684" i="1"/>
  <c r="K3686" i="1"/>
  <c r="K3688" i="1"/>
  <c r="K3690" i="1"/>
  <c r="K3692" i="1"/>
  <c r="K3694" i="1"/>
  <c r="K3696" i="1"/>
  <c r="K3698" i="1"/>
  <c r="K3700" i="1"/>
  <c r="K3840" i="1"/>
  <c r="K3842" i="1"/>
  <c r="K3846" i="1"/>
  <c r="K3850" i="1"/>
  <c r="K3854" i="1"/>
  <c r="K3858" i="1"/>
  <c r="K3870" i="1"/>
  <c r="K3876" i="1"/>
  <c r="K2512" i="1"/>
  <c r="K2520" i="1"/>
  <c r="K2528" i="1"/>
  <c r="K2532" i="1"/>
  <c r="K2536" i="1"/>
  <c r="K2539" i="1"/>
  <c r="K2547" i="1"/>
  <c r="K2559" i="1"/>
  <c r="K2561" i="1"/>
  <c r="K2569" i="1"/>
  <c r="K2571" i="1"/>
  <c r="K2579" i="1"/>
  <c r="K2583" i="1"/>
  <c r="K2593" i="1"/>
  <c r="K2595" i="1"/>
  <c r="K2605" i="1"/>
  <c r="K2627" i="1"/>
  <c r="K2629" i="1"/>
  <c r="K2639" i="1"/>
  <c r="K2645" i="1"/>
  <c r="K2653" i="1"/>
  <c r="K2657" i="1"/>
  <c r="K2659" i="1"/>
  <c r="K2665" i="1"/>
  <c r="K2677" i="1"/>
  <c r="K2685" i="1"/>
  <c r="K2687" i="1"/>
  <c r="K2689" i="1"/>
  <c r="K2693" i="1"/>
  <c r="K2705" i="1"/>
  <c r="K2723" i="1"/>
  <c r="K2725" i="1"/>
  <c r="K2727" i="1"/>
  <c r="K2729" i="1"/>
  <c r="K2731" i="1"/>
  <c r="K2733" i="1"/>
  <c r="K2735" i="1"/>
  <c r="K2737" i="1"/>
  <c r="K2739" i="1"/>
  <c r="K2741" i="1"/>
  <c r="K2743" i="1"/>
  <c r="K2745" i="1"/>
  <c r="K2747" i="1"/>
  <c r="K2749" i="1"/>
  <c r="K2751" i="1"/>
  <c r="K2753" i="1"/>
  <c r="K2755" i="1"/>
  <c r="K2757" i="1"/>
  <c r="K2759" i="1"/>
  <c r="K2761" i="1"/>
  <c r="K2763" i="1"/>
  <c r="K2765" i="1"/>
  <c r="K2767" i="1"/>
  <c r="K2769" i="1"/>
  <c r="K2771" i="1"/>
  <c r="K3641" i="1"/>
  <c r="K3643" i="1"/>
  <c r="K3645" i="1"/>
  <c r="K3647" i="1"/>
  <c r="K3649" i="1"/>
  <c r="K3651" i="1"/>
  <c r="K3653" i="1"/>
  <c r="K3655" i="1"/>
  <c r="K3657" i="1"/>
  <c r="K3659" i="1"/>
  <c r="K3661" i="1"/>
  <c r="K3663" i="1"/>
  <c r="K3665" i="1"/>
  <c r="K3667" i="1"/>
  <c r="K3669" i="1"/>
  <c r="K3671" i="1"/>
  <c r="K3673" i="1"/>
  <c r="K3675" i="1"/>
  <c r="K3677" i="1"/>
  <c r="K3679" i="1"/>
  <c r="K3681" i="1"/>
  <c r="K3683" i="1"/>
  <c r="K3685" i="1"/>
  <c r="K3687" i="1"/>
  <c r="K3689" i="1"/>
  <c r="K3691" i="1"/>
  <c r="K3693" i="1"/>
  <c r="K3695" i="1"/>
  <c r="K3697" i="1"/>
  <c r="K3699" i="1"/>
  <c r="K3837" i="1"/>
  <c r="K3861" i="1"/>
  <c r="K3865" i="1"/>
  <c r="K3871" i="1"/>
  <c r="K3875" i="1"/>
  <c r="K3881" i="1"/>
  <c r="K3887" i="1"/>
  <c r="K3899" i="1"/>
  <c r="K3903" i="1"/>
  <c r="K3907" i="1"/>
  <c r="K3917" i="1"/>
  <c r="K3925" i="1"/>
  <c r="K3939" i="1"/>
  <c r="K3945" i="1"/>
  <c r="K3951" i="1"/>
  <c r="K3955" i="1"/>
  <c r="K3959" i="1"/>
  <c r="K3961" i="1"/>
  <c r="K3967" i="1"/>
  <c r="K3971" i="1"/>
  <c r="K3975" i="1"/>
  <c r="K3983" i="1"/>
  <c r="K4497" i="1"/>
  <c r="K4503" i="1"/>
  <c r="K4507" i="1"/>
  <c r="K4509" i="1"/>
  <c r="K4513" i="1"/>
  <c r="K4515" i="1"/>
  <c r="K4519" i="1"/>
  <c r="K4523" i="1"/>
  <c r="K4527" i="1"/>
  <c r="K4529" i="1"/>
  <c r="K4535" i="1"/>
  <c r="K4551" i="1"/>
  <c r="K4559" i="1"/>
  <c r="K4567" i="1"/>
  <c r="K4571" i="1"/>
  <c r="K4573" i="1"/>
  <c r="K4575" i="1"/>
  <c r="K4587" i="1"/>
  <c r="K4601" i="1"/>
  <c r="K4619" i="1"/>
  <c r="K4633" i="1"/>
  <c r="K4639" i="1"/>
  <c r="K4641" i="1"/>
  <c r="K4643" i="1"/>
  <c r="K4647" i="1"/>
  <c r="K4655" i="1"/>
  <c r="K4671" i="1"/>
  <c r="K4677" i="1"/>
  <c r="K4681" i="1"/>
  <c r="K4695" i="1"/>
  <c r="K5129" i="1"/>
  <c r="K5131" i="1"/>
  <c r="K5133" i="1"/>
  <c r="K5135" i="1"/>
  <c r="K5139" i="1"/>
  <c r="K5141" i="1"/>
  <c r="K5143" i="1"/>
  <c r="K5145" i="1"/>
  <c r="K5151" i="1"/>
  <c r="K5155" i="1"/>
  <c r="K5157" i="1"/>
  <c r="K5159" i="1"/>
  <c r="K5161" i="1"/>
  <c r="K5167" i="1"/>
  <c r="K5169" i="1"/>
  <c r="K5171" i="1"/>
  <c r="K5173" i="1"/>
  <c r="K5179" i="1"/>
  <c r="K5181" i="1"/>
  <c r="K5191" i="1"/>
  <c r="K5195" i="1"/>
  <c r="K5197" i="1"/>
  <c r="K5205" i="1"/>
  <c r="K5211" i="1"/>
  <c r="K5215" i="1"/>
  <c r="K5219" i="1"/>
  <c r="K5223" i="1"/>
  <c r="K5225" i="1"/>
  <c r="K5227" i="1"/>
  <c r="K5689" i="1"/>
  <c r="K5707" i="1"/>
  <c r="K5711" i="1"/>
  <c r="K5713" i="1"/>
  <c r="K5723" i="1"/>
  <c r="K5725" i="1"/>
  <c r="K5737" i="1"/>
  <c r="K5739" i="1"/>
  <c r="K5741" i="1"/>
  <c r="K5749" i="1"/>
  <c r="K5753" i="1"/>
  <c r="K5757" i="1"/>
  <c r="K5759" i="1"/>
  <c r="K5765" i="1"/>
  <c r="K5767" i="1"/>
  <c r="K5781" i="1"/>
  <c r="K5813" i="1"/>
  <c r="K5817" i="1"/>
  <c r="K5821" i="1"/>
  <c r="K5833" i="1"/>
  <c r="K5841" i="1"/>
  <c r="K5851" i="1"/>
  <c r="K5873" i="1"/>
  <c r="K5875" i="1"/>
  <c r="K5879" i="1"/>
  <c r="K5891" i="1"/>
  <c r="K5895" i="1"/>
  <c r="K5901" i="1"/>
  <c r="K5905" i="1"/>
  <c r="K5907" i="1"/>
  <c r="K5913" i="1"/>
  <c r="K5921" i="1"/>
  <c r="K5925" i="1"/>
  <c r="K5947" i="1"/>
  <c r="K5953" i="1"/>
  <c r="K5955" i="1"/>
  <c r="K6431" i="1"/>
  <c r="K6443" i="1"/>
  <c r="K6445" i="1"/>
  <c r="K6453" i="1"/>
  <c r="K6459" i="1"/>
  <c r="K6461" i="1"/>
  <c r="K6467" i="1"/>
  <c r="K6477" i="1"/>
  <c r="K6479" i="1"/>
  <c r="K6483" i="1"/>
  <c r="K6487" i="1"/>
  <c r="K6511" i="1"/>
  <c r="K6533" i="1"/>
  <c r="K6537" i="1"/>
  <c r="K6541" i="1"/>
  <c r="K6553" i="1"/>
  <c r="K6577" i="1"/>
  <c r="K6579" i="1"/>
  <c r="K6583" i="1"/>
  <c r="K6587" i="1"/>
  <c r="K6593" i="1"/>
  <c r="K6601" i="1"/>
  <c r="K3898" i="1"/>
  <c r="K3900" i="1"/>
  <c r="K3904" i="1"/>
  <c r="K3916" i="1"/>
  <c r="K3920" i="1"/>
  <c r="K3926" i="1"/>
  <c r="K3932" i="1"/>
  <c r="K3944" i="1"/>
  <c r="K3946" i="1"/>
  <c r="K3948" i="1"/>
  <c r="K3950" i="1"/>
  <c r="K3952" i="1"/>
  <c r="K3954" i="1"/>
  <c r="K3960" i="1"/>
  <c r="K3968" i="1"/>
  <c r="K3972" i="1"/>
  <c r="K4504" i="1"/>
  <c r="K4506" i="1"/>
  <c r="K4518" i="1"/>
  <c r="K4520" i="1"/>
  <c r="K4522" i="1"/>
  <c r="K4530" i="1"/>
  <c r="K4532" i="1"/>
  <c r="K4536" i="1"/>
  <c r="K4550" i="1"/>
  <c r="K4580" i="1"/>
  <c r="K4588" i="1"/>
  <c r="K4606" i="1"/>
  <c r="K4608" i="1"/>
  <c r="K4614" i="1"/>
  <c r="K4616" i="1"/>
  <c r="K4636" i="1"/>
  <c r="K4658" i="1"/>
  <c r="K4660" i="1"/>
  <c r="K4666" i="1"/>
  <c r="K4674" i="1"/>
  <c r="K4676" i="1"/>
  <c r="K4678" i="1"/>
  <c r="K4696" i="1"/>
  <c r="K4698" i="1"/>
  <c r="K4702" i="1"/>
  <c r="K5126" i="1"/>
  <c r="K5128" i="1"/>
  <c r="K5130" i="1"/>
  <c r="K5134" i="1"/>
  <c r="K5136" i="1"/>
  <c r="K5138" i="1"/>
  <c r="K5140" i="1"/>
  <c r="K5144" i="1"/>
  <c r="K5146" i="1"/>
  <c r="K5148" i="1"/>
  <c r="K5156" i="1"/>
  <c r="K5158" i="1"/>
  <c r="K5162" i="1"/>
  <c r="K5164" i="1"/>
  <c r="K5166" i="1"/>
  <c r="K5168" i="1"/>
  <c r="K5176" i="1"/>
  <c r="K5178" i="1"/>
  <c r="K5180" i="1"/>
  <c r="K5182" i="1"/>
  <c r="K5188" i="1"/>
  <c r="K5194" i="1"/>
  <c r="K5196" i="1"/>
  <c r="K5198" i="1"/>
  <c r="K5202" i="1"/>
  <c r="K5204" i="1"/>
  <c r="K5206" i="1"/>
  <c r="K5212" i="1"/>
  <c r="K5218" i="1"/>
  <c r="K5220" i="1"/>
  <c r="K5224" i="1"/>
  <c r="K5226" i="1"/>
  <c r="K5228" i="1"/>
  <c r="K5688" i="1"/>
  <c r="K5698" i="1"/>
  <c r="K5710" i="1"/>
  <c r="K5712" i="1"/>
  <c r="K5714" i="1"/>
  <c r="K5718" i="1"/>
  <c r="K5720" i="1"/>
  <c r="K5724" i="1"/>
  <c r="K5736" i="1"/>
  <c r="K5738" i="1"/>
  <c r="K5742" i="1"/>
  <c r="K5748" i="1"/>
  <c r="K5760" i="1"/>
  <c r="K5762" i="1"/>
  <c r="K5764" i="1"/>
  <c r="K5772" i="1"/>
  <c r="K5782" i="1"/>
  <c r="K5794" i="1"/>
  <c r="K5810" i="1"/>
  <c r="K5846" i="1"/>
  <c r="K5850" i="1"/>
  <c r="K5858" i="1"/>
  <c r="K5884" i="1"/>
  <c r="K5888" i="1"/>
  <c r="K5898" i="1"/>
  <c r="K5904" i="1"/>
  <c r="K5918" i="1"/>
  <c r="K5928" i="1"/>
  <c r="K5930" i="1"/>
  <c r="K5934" i="1"/>
  <c r="K5950" i="1"/>
  <c r="K5954" i="1"/>
  <c r="K6436" i="1"/>
  <c r="K6444" i="1"/>
  <c r="K6456" i="1"/>
  <c r="K6466" i="1"/>
  <c r="K6472" i="1"/>
  <c r="K6476" i="1"/>
  <c r="K6478" i="1"/>
  <c r="K6518" i="1"/>
  <c r="K6538" i="1"/>
  <c r="K6546" i="1"/>
  <c r="K6548" i="1"/>
  <c r="K6552" i="1"/>
  <c r="K6564" i="1"/>
  <c r="K6570" i="1"/>
  <c r="K6594" i="1"/>
  <c r="K6600" i="1"/>
  <c r="K6602" i="1"/>
  <c r="K6604" i="1"/>
  <c r="K6610" i="1"/>
  <c r="K2" i="1"/>
  <c r="K8680" i="1"/>
  <c r="K8678" i="1"/>
  <c r="K8676" i="1"/>
  <c r="K8674" i="1"/>
  <c r="K8672" i="1"/>
  <c r="K8670" i="1"/>
  <c r="K8668" i="1"/>
  <c r="K8666" i="1"/>
  <c r="K8664" i="1"/>
  <c r="K8662" i="1"/>
  <c r="K8660" i="1"/>
  <c r="K8658" i="1"/>
  <c r="K8656" i="1"/>
  <c r="K8654" i="1"/>
  <c r="K8652" i="1"/>
  <c r="K8650" i="1"/>
  <c r="K8648" i="1"/>
  <c r="K8646" i="1"/>
  <c r="K8644" i="1"/>
  <c r="K8642" i="1"/>
  <c r="K8640" i="1"/>
  <c r="K8638" i="1"/>
  <c r="K8636" i="1"/>
  <c r="K8634" i="1"/>
  <c r="K8632" i="1"/>
  <c r="K8630" i="1"/>
  <c r="K8628" i="1"/>
  <c r="K8626" i="1"/>
  <c r="K8624" i="1"/>
  <c r="K8622" i="1"/>
  <c r="K8620" i="1"/>
  <c r="K8618" i="1"/>
  <c r="K8616" i="1"/>
  <c r="K8614" i="1"/>
  <c r="K8612" i="1"/>
  <c r="K8610" i="1"/>
  <c r="K8608" i="1"/>
  <c r="K8606" i="1"/>
  <c r="K8604" i="1"/>
  <c r="K8602" i="1"/>
  <c r="K8600" i="1"/>
  <c r="K8598" i="1"/>
  <c r="K8596" i="1"/>
  <c r="K8594" i="1"/>
  <c r="K8592" i="1"/>
  <c r="K8590" i="1"/>
  <c r="K8588" i="1"/>
  <c r="K8586" i="1"/>
  <c r="K8584" i="1"/>
  <c r="K8582" i="1"/>
  <c r="K8580" i="1"/>
  <c r="K8578" i="1"/>
  <c r="K8576" i="1"/>
  <c r="K8574" i="1"/>
  <c r="K8572" i="1"/>
  <c r="K8570" i="1"/>
  <c r="K8568" i="1"/>
  <c r="K8566" i="1"/>
  <c r="K8564" i="1"/>
  <c r="K8562" i="1"/>
  <c r="K8560" i="1"/>
  <c r="K8558" i="1"/>
  <c r="K8556" i="1"/>
  <c r="K8554" i="1"/>
  <c r="K8552" i="1"/>
  <c r="K8550" i="1"/>
  <c r="K8548" i="1"/>
  <c r="K8546" i="1"/>
  <c r="K8544" i="1"/>
  <c r="K8542" i="1"/>
  <c r="K8540" i="1"/>
  <c r="K8538" i="1"/>
  <c r="K8536" i="1"/>
  <c r="K8534" i="1"/>
  <c r="K8532" i="1"/>
  <c r="K8530" i="1"/>
  <c r="K8528" i="1"/>
  <c r="K8526" i="1"/>
  <c r="K8524" i="1"/>
  <c r="K8522" i="1"/>
  <c r="K8520" i="1"/>
  <c r="K8518" i="1"/>
  <c r="K8516" i="1"/>
  <c r="K8514" i="1"/>
  <c r="K8512" i="1"/>
  <c r="K8510" i="1"/>
  <c r="K8508" i="1"/>
  <c r="K8506" i="1"/>
  <c r="K8504" i="1"/>
  <c r="K8502" i="1"/>
  <c r="K8500" i="1"/>
  <c r="K8498" i="1"/>
  <c r="K8496" i="1"/>
  <c r="K8494" i="1"/>
  <c r="K8492" i="1"/>
  <c r="K8490" i="1"/>
  <c r="K8488" i="1"/>
  <c r="K8486" i="1"/>
  <c r="K8484" i="1"/>
  <c r="K8482" i="1"/>
  <c r="K8480" i="1"/>
  <c r="K8478" i="1"/>
  <c r="K8476" i="1"/>
  <c r="K8474" i="1"/>
  <c r="K8472" i="1"/>
  <c r="K8470" i="1"/>
  <c r="K8468" i="1"/>
  <c r="K8466" i="1"/>
  <c r="K8464" i="1"/>
  <c r="K8462" i="1"/>
  <c r="K8460" i="1"/>
  <c r="K8458" i="1"/>
  <c r="K8456" i="1"/>
  <c r="K8454" i="1"/>
  <c r="K8452" i="1"/>
  <c r="K8450" i="1"/>
  <c r="K8448" i="1"/>
  <c r="K8446" i="1"/>
  <c r="K8444" i="1"/>
  <c r="K8442" i="1"/>
  <c r="K8440" i="1"/>
  <c r="K8438" i="1"/>
  <c r="K8436" i="1"/>
  <c r="K8434" i="1"/>
  <c r="K8432" i="1"/>
  <c r="K8430" i="1"/>
  <c r="K8428" i="1"/>
  <c r="K8426" i="1"/>
  <c r="K8424" i="1"/>
  <c r="K8422" i="1"/>
  <c r="K8420" i="1"/>
  <c r="K8418" i="1"/>
  <c r="K8416" i="1"/>
  <c r="K8414" i="1"/>
  <c r="K8412" i="1"/>
  <c r="K8410" i="1"/>
  <c r="K8408" i="1"/>
  <c r="K8406" i="1"/>
  <c r="K8404" i="1"/>
  <c r="K8402" i="1"/>
  <c r="K8400" i="1"/>
  <c r="K8398" i="1"/>
  <c r="K8396" i="1"/>
  <c r="K8394" i="1"/>
  <c r="K8392" i="1"/>
  <c r="K8390" i="1"/>
  <c r="K8388" i="1"/>
  <c r="K8386" i="1"/>
  <c r="K8384" i="1"/>
  <c r="K8382" i="1"/>
  <c r="K8380" i="1"/>
  <c r="K8378" i="1"/>
  <c r="K8376" i="1"/>
  <c r="K8374" i="1"/>
  <c r="K8372" i="1"/>
  <c r="K8370" i="1"/>
  <c r="K8368" i="1"/>
  <c r="K8366" i="1"/>
  <c r="K8364" i="1"/>
  <c r="K8362" i="1"/>
  <c r="K8360" i="1"/>
  <c r="K8358" i="1"/>
  <c r="K8356" i="1"/>
  <c r="K8354" i="1"/>
  <c r="K8352" i="1"/>
  <c r="K8350" i="1"/>
  <c r="K8348" i="1"/>
  <c r="K8346" i="1"/>
  <c r="K8344" i="1"/>
  <c r="K8342" i="1"/>
  <c r="K8340" i="1"/>
  <c r="K8338" i="1"/>
  <c r="K8336" i="1"/>
  <c r="K8334" i="1"/>
  <c r="K8332" i="1"/>
  <c r="K8330" i="1"/>
  <c r="K8328" i="1"/>
  <c r="K8326" i="1"/>
  <c r="K8324" i="1"/>
  <c r="K8322" i="1"/>
  <c r="K8320" i="1"/>
  <c r="K8318" i="1"/>
  <c r="K8316" i="1"/>
  <c r="K8314" i="1"/>
  <c r="K8312" i="1"/>
  <c r="K8310" i="1"/>
  <c r="K8308" i="1"/>
  <c r="K8306" i="1"/>
  <c r="K8304" i="1"/>
  <c r="K8302" i="1"/>
  <c r="K8300" i="1"/>
  <c r="K8298" i="1"/>
  <c r="K8296" i="1"/>
  <c r="K8294" i="1"/>
  <c r="K8292" i="1"/>
  <c r="K8290" i="1"/>
  <c r="K8288" i="1"/>
  <c r="K8286" i="1"/>
  <c r="K8284" i="1"/>
  <c r="K8282" i="1"/>
  <c r="K8280" i="1"/>
  <c r="K8278" i="1"/>
  <c r="K8276" i="1"/>
  <c r="K8274" i="1"/>
  <c r="K8272" i="1"/>
  <c r="K8270" i="1"/>
  <c r="K8268" i="1"/>
  <c r="K8266" i="1"/>
  <c r="K8264" i="1"/>
  <c r="K8262" i="1"/>
  <c r="K8260" i="1"/>
  <c r="K8258" i="1"/>
  <c r="K8256" i="1"/>
  <c r="K8254" i="1"/>
  <c r="K8252" i="1"/>
  <c r="K8250" i="1"/>
  <c r="K8248" i="1"/>
  <c r="K8246" i="1"/>
  <c r="K8244" i="1"/>
  <c r="K8242" i="1"/>
  <c r="K8240" i="1"/>
  <c r="K8238" i="1"/>
  <c r="K8236" i="1"/>
  <c r="K8234" i="1"/>
  <c r="K8232" i="1"/>
  <c r="K8230" i="1"/>
  <c r="K8228" i="1"/>
  <c r="K8226" i="1"/>
  <c r="K8224" i="1"/>
  <c r="K8222" i="1"/>
  <c r="K8220" i="1"/>
  <c r="K8218" i="1"/>
  <c r="K8216" i="1"/>
  <c r="K8214" i="1"/>
  <c r="K8212" i="1"/>
  <c r="K8210" i="1"/>
  <c r="K8208" i="1"/>
  <c r="K8206" i="1"/>
  <c r="K8204" i="1"/>
  <c r="K8202" i="1"/>
  <c r="K8200" i="1"/>
  <c r="K8198" i="1"/>
  <c r="K8196" i="1"/>
  <c r="K8194" i="1"/>
  <c r="K8192" i="1"/>
  <c r="K8190" i="1"/>
  <c r="K8188" i="1"/>
  <c r="K8186" i="1"/>
  <c r="K8184" i="1"/>
  <c r="K8182" i="1"/>
  <c r="K8180" i="1"/>
  <c r="K8178" i="1"/>
  <c r="K8176" i="1"/>
  <c r="K8174" i="1"/>
  <c r="K8172" i="1"/>
  <c r="K8170" i="1"/>
  <c r="K8168" i="1"/>
  <c r="K8166" i="1"/>
  <c r="K8164" i="1"/>
  <c r="K8162" i="1"/>
  <c r="K8160" i="1"/>
  <c r="K8158" i="1"/>
  <c r="K8156" i="1"/>
  <c r="K8154" i="1"/>
  <c r="K8152" i="1"/>
  <c r="K8150" i="1"/>
  <c r="K8148" i="1"/>
  <c r="K8146" i="1"/>
  <c r="K8144" i="1"/>
  <c r="K8142" i="1"/>
  <c r="K8140" i="1"/>
  <c r="K8138" i="1"/>
  <c r="K8136" i="1"/>
  <c r="K8134" i="1"/>
  <c r="K8132" i="1"/>
  <c r="K8130" i="1"/>
  <c r="K8128" i="1"/>
  <c r="K8126" i="1"/>
  <c r="K8124" i="1"/>
  <c r="K8122" i="1"/>
  <c r="K8120" i="1"/>
  <c r="K8118" i="1"/>
  <c r="K8116" i="1"/>
  <c r="K8114" i="1"/>
  <c r="K8112" i="1"/>
  <c r="K8110" i="1"/>
  <c r="K8108" i="1"/>
  <c r="K8106" i="1"/>
  <c r="K8104" i="1"/>
  <c r="K8102" i="1"/>
  <c r="K8100" i="1"/>
  <c r="K8098" i="1"/>
  <c r="K8096" i="1"/>
  <c r="K8094" i="1"/>
  <c r="K8092" i="1"/>
  <c r="K8090" i="1"/>
  <c r="K8088" i="1"/>
  <c r="K8086" i="1"/>
  <c r="K8084" i="1"/>
  <c r="K8082" i="1"/>
  <c r="K8080" i="1"/>
  <c r="K8078" i="1"/>
  <c r="K8076" i="1"/>
  <c r="K8074" i="1"/>
  <c r="K8072" i="1"/>
  <c r="K8070" i="1"/>
  <c r="K8068" i="1"/>
  <c r="K8066" i="1"/>
  <c r="K8064" i="1"/>
  <c r="K8062" i="1"/>
  <c r="K8060" i="1"/>
  <c r="K8058" i="1"/>
  <c r="K8056" i="1"/>
  <c r="K8054" i="1"/>
  <c r="K8052" i="1"/>
  <c r="K8050" i="1"/>
  <c r="K8048" i="1"/>
  <c r="K8046" i="1"/>
  <c r="K8044" i="1"/>
  <c r="K8042" i="1"/>
  <c r="K8040" i="1"/>
  <c r="K8038" i="1"/>
  <c r="K8036" i="1"/>
  <c r="K8034" i="1"/>
  <c r="K8032" i="1"/>
  <c r="K8030" i="1"/>
  <c r="K8028" i="1"/>
  <c r="K8026" i="1"/>
  <c r="K8024" i="1"/>
  <c r="K8022" i="1"/>
  <c r="K8020" i="1"/>
  <c r="K8018" i="1"/>
  <c r="K8016" i="1"/>
  <c r="K8014" i="1"/>
  <c r="K8012" i="1"/>
  <c r="K8010" i="1"/>
  <c r="K8008" i="1"/>
  <c r="K8006" i="1"/>
  <c r="K8004" i="1"/>
  <c r="K8002" i="1"/>
  <c r="K8000" i="1"/>
  <c r="K7998" i="1"/>
  <c r="K7996" i="1"/>
  <c r="K7994" i="1"/>
  <c r="K7992" i="1"/>
  <c r="K7990" i="1"/>
  <c r="K7988" i="1"/>
  <c r="K7986" i="1"/>
  <c r="K7984" i="1"/>
  <c r="K7982" i="1"/>
  <c r="K7980" i="1"/>
  <c r="K7978" i="1"/>
  <c r="K7976" i="1"/>
  <c r="K7974" i="1"/>
  <c r="K7972" i="1"/>
  <c r="K7970" i="1"/>
  <c r="K7968" i="1"/>
  <c r="K7966" i="1"/>
  <c r="K7964" i="1"/>
  <c r="K7962" i="1"/>
  <c r="K7960" i="1"/>
  <c r="K7958" i="1"/>
  <c r="K7956" i="1"/>
  <c r="K7954" i="1"/>
  <c r="K7952" i="1"/>
  <c r="K7950" i="1"/>
  <c r="K7948" i="1"/>
  <c r="K7946" i="1"/>
  <c r="K7944" i="1"/>
  <c r="K7942" i="1"/>
  <c r="K7940" i="1"/>
  <c r="K7938" i="1"/>
  <c r="K7936" i="1"/>
  <c r="K7934" i="1"/>
  <c r="K7932" i="1"/>
  <c r="K7930" i="1"/>
  <c r="K7928" i="1"/>
  <c r="K7926" i="1"/>
  <c r="K7924" i="1"/>
  <c r="K7922" i="1"/>
  <c r="K7920" i="1"/>
  <c r="K7918" i="1"/>
  <c r="K7916" i="1"/>
  <c r="K7914" i="1"/>
  <c r="K7912" i="1"/>
  <c r="K7910" i="1"/>
  <c r="K7908" i="1"/>
  <c r="K7906" i="1"/>
  <c r="K7904" i="1"/>
  <c r="K7902" i="1"/>
  <c r="K7900" i="1"/>
  <c r="K7898" i="1"/>
  <c r="K7896" i="1"/>
  <c r="K7894" i="1"/>
  <c r="K7892" i="1"/>
  <c r="K7890" i="1"/>
  <c r="K7888" i="1"/>
  <c r="K7886" i="1"/>
  <c r="K7884" i="1"/>
  <c r="K7882" i="1"/>
  <c r="K7880" i="1"/>
  <c r="K7878" i="1"/>
  <c r="K7876" i="1"/>
  <c r="K7874" i="1"/>
  <c r="K7872" i="1"/>
  <c r="K7870" i="1"/>
  <c r="K7868" i="1"/>
  <c r="K7866" i="1"/>
  <c r="K7864" i="1"/>
  <c r="K7862" i="1"/>
  <c r="K7860" i="1"/>
  <c r="K7858" i="1"/>
  <c r="K7856" i="1"/>
  <c r="K7854" i="1"/>
  <c r="K7852" i="1"/>
  <c r="K7850" i="1"/>
  <c r="K7848" i="1"/>
  <c r="K7846" i="1"/>
  <c r="K7844" i="1"/>
  <c r="K7842" i="1"/>
  <c r="K7840" i="1"/>
  <c r="K7838" i="1"/>
  <c r="K7836" i="1"/>
  <c r="K7834" i="1"/>
  <c r="K7832" i="1"/>
  <c r="K7830" i="1"/>
  <c r="K7828" i="1"/>
  <c r="K7826" i="1"/>
  <c r="K7824" i="1"/>
  <c r="K7822" i="1"/>
  <c r="K7820" i="1"/>
  <c r="K7818" i="1"/>
  <c r="K7816" i="1"/>
  <c r="K7814" i="1"/>
  <c r="K7812" i="1"/>
  <c r="K7810" i="1"/>
  <c r="K7808" i="1"/>
  <c r="K7806" i="1"/>
  <c r="K7804" i="1"/>
  <c r="K7802" i="1"/>
  <c r="K7800" i="1"/>
  <c r="K7798" i="1"/>
  <c r="K7796" i="1"/>
  <c r="K7794" i="1"/>
  <c r="K7792" i="1"/>
  <c r="K7790" i="1"/>
  <c r="K7788" i="1"/>
  <c r="K7786" i="1"/>
  <c r="K7784" i="1"/>
  <c r="K7782" i="1"/>
  <c r="K7780" i="1"/>
  <c r="K7778" i="1"/>
  <c r="K7776" i="1"/>
  <c r="K7774" i="1"/>
  <c r="K7772" i="1"/>
  <c r="K7770" i="1"/>
  <c r="K7768" i="1"/>
  <c r="K7766" i="1"/>
  <c r="K7764" i="1"/>
  <c r="K7762" i="1"/>
  <c r="K7760" i="1"/>
  <c r="K7758" i="1"/>
  <c r="K7756" i="1"/>
  <c r="K7754" i="1"/>
  <c r="K7752" i="1"/>
  <c r="K7750" i="1"/>
  <c r="K7748" i="1"/>
  <c r="K7746" i="1"/>
  <c r="K7744" i="1"/>
  <c r="K7742" i="1"/>
  <c r="K7740" i="1"/>
  <c r="K7738" i="1"/>
  <c r="K7736" i="1"/>
  <c r="K7734" i="1"/>
  <c r="K7732" i="1"/>
  <c r="K7730" i="1"/>
  <c r="K7728" i="1"/>
  <c r="K7726" i="1"/>
  <c r="K7724" i="1"/>
  <c r="K7722" i="1"/>
  <c r="K7720" i="1"/>
  <c r="K7718" i="1"/>
  <c r="K7716" i="1"/>
  <c r="K7714" i="1"/>
  <c r="K7712" i="1"/>
  <c r="K7710" i="1"/>
  <c r="K7708" i="1"/>
  <c r="K7706" i="1"/>
  <c r="K7704" i="1"/>
  <c r="K7702" i="1"/>
  <c r="K7700" i="1"/>
  <c r="K7698" i="1"/>
  <c r="K7696" i="1"/>
  <c r="K7694" i="1"/>
  <c r="K7692" i="1"/>
  <c r="K7690" i="1"/>
  <c r="K7688" i="1"/>
  <c r="K7686" i="1"/>
  <c r="K7684" i="1"/>
  <c r="K7682" i="1"/>
  <c r="K7680" i="1"/>
  <c r="K7678" i="1"/>
  <c r="K7676" i="1"/>
  <c r="K7674" i="1"/>
  <c r="K7672" i="1"/>
  <c r="K7670" i="1"/>
  <c r="K7668" i="1"/>
  <c r="K7666" i="1"/>
  <c r="K7664" i="1"/>
  <c r="K7662" i="1"/>
  <c r="K7660" i="1"/>
  <c r="K7658" i="1"/>
  <c r="K7656" i="1"/>
  <c r="K7654" i="1"/>
  <c r="K7652" i="1"/>
  <c r="K7650" i="1"/>
  <c r="K7648" i="1"/>
  <c r="K7646" i="1"/>
  <c r="K7644" i="1"/>
  <c r="K7642" i="1"/>
  <c r="K7640" i="1"/>
  <c r="K7638" i="1"/>
  <c r="K7636" i="1"/>
  <c r="K7634" i="1"/>
  <c r="K7632" i="1"/>
  <c r="K7630" i="1"/>
  <c r="K7628" i="1"/>
  <c r="K7626" i="1"/>
  <c r="K7624" i="1"/>
  <c r="K7622" i="1"/>
  <c r="K7620" i="1"/>
  <c r="K7618" i="1"/>
  <c r="K7616" i="1"/>
  <c r="K7614" i="1"/>
  <c r="K7612" i="1"/>
  <c r="K7610" i="1"/>
  <c r="K7608" i="1"/>
  <c r="K7606" i="1"/>
  <c r="K7604" i="1"/>
  <c r="K7602" i="1"/>
  <c r="K7600" i="1"/>
  <c r="K7598" i="1"/>
  <c r="K7596" i="1"/>
  <c r="K7594" i="1"/>
  <c r="K7592" i="1"/>
  <c r="K7590" i="1"/>
  <c r="K7588" i="1"/>
  <c r="K7586" i="1"/>
  <c r="K7584" i="1"/>
  <c r="K7582" i="1"/>
  <c r="K7580" i="1"/>
  <c r="K7578" i="1"/>
  <c r="K7576" i="1"/>
  <c r="K7574" i="1"/>
  <c r="K7572" i="1"/>
  <c r="K7570" i="1"/>
  <c r="K7568" i="1"/>
  <c r="K7566" i="1"/>
  <c r="K7564" i="1"/>
  <c r="K7562" i="1"/>
  <c r="K7560" i="1"/>
  <c r="K7558" i="1"/>
  <c r="K7556" i="1"/>
  <c r="K7554" i="1"/>
  <c r="K7552" i="1"/>
  <c r="K7550" i="1"/>
  <c r="K7548" i="1"/>
  <c r="K7546" i="1"/>
  <c r="K7544" i="1"/>
  <c r="K7542" i="1"/>
  <c r="K7540" i="1"/>
  <c r="K7538" i="1"/>
  <c r="K7536" i="1"/>
  <c r="K7534" i="1"/>
  <c r="K7532" i="1"/>
  <c r="K7530" i="1"/>
  <c r="K7528" i="1"/>
  <c r="K7526" i="1"/>
  <c r="K7524" i="1"/>
  <c r="K7522" i="1"/>
  <c r="K7520" i="1"/>
  <c r="K7518" i="1"/>
  <c r="K7516" i="1"/>
  <c r="K7514" i="1"/>
  <c r="K7512" i="1"/>
  <c r="K7510" i="1"/>
  <c r="K7508" i="1"/>
  <c r="K7506" i="1"/>
  <c r="K7504" i="1"/>
  <c r="K7502" i="1"/>
  <c r="K7500" i="1"/>
  <c r="K7498" i="1"/>
  <c r="K7496" i="1"/>
  <c r="K7494" i="1"/>
  <c r="K7492" i="1"/>
  <c r="K7490" i="1"/>
  <c r="K7488" i="1"/>
  <c r="K7486" i="1"/>
  <c r="K7484" i="1"/>
  <c r="K7482" i="1"/>
  <c r="K7480" i="1"/>
  <c r="K7478" i="1"/>
  <c r="K7476" i="1"/>
  <c r="K7474" i="1"/>
  <c r="K7472" i="1"/>
  <c r="K7470" i="1"/>
  <c r="K7468" i="1"/>
  <c r="K7466" i="1"/>
  <c r="K7464" i="1"/>
  <c r="K7462" i="1"/>
  <c r="K7460" i="1"/>
  <c r="K7458" i="1"/>
  <c r="K7456" i="1"/>
  <c r="K7454" i="1"/>
  <c r="K7452" i="1"/>
  <c r="K7450" i="1"/>
  <c r="K7448" i="1"/>
  <c r="K7446" i="1"/>
  <c r="K7444" i="1"/>
  <c r="K7442" i="1"/>
  <c r="K7440" i="1"/>
  <c r="K7438" i="1"/>
  <c r="K7436" i="1"/>
  <c r="K7434" i="1"/>
  <c r="K7432" i="1"/>
  <c r="K7430" i="1"/>
  <c r="K7428" i="1"/>
  <c r="K7426" i="1"/>
  <c r="K7424" i="1"/>
  <c r="K7422" i="1"/>
  <c r="K7420" i="1"/>
  <c r="K7418" i="1"/>
  <c r="K7416" i="1"/>
  <c r="K7414" i="1"/>
  <c r="K7412" i="1"/>
  <c r="K7410" i="1"/>
  <c r="K7408" i="1"/>
  <c r="K7406" i="1"/>
  <c r="K7404" i="1"/>
  <c r="K7402" i="1"/>
  <c r="K7400" i="1"/>
  <c r="K7398" i="1"/>
  <c r="K7396" i="1"/>
  <c r="K7394" i="1"/>
  <c r="K7392" i="1"/>
  <c r="K7390" i="1"/>
  <c r="K7388" i="1"/>
  <c r="K7386" i="1"/>
  <c r="K7384" i="1"/>
  <c r="K7382" i="1"/>
  <c r="K7380" i="1"/>
  <c r="K7378" i="1"/>
  <c r="K7376" i="1"/>
  <c r="K7374" i="1"/>
  <c r="K7372" i="1"/>
  <c r="K7370" i="1"/>
  <c r="K7368" i="1"/>
  <c r="K7366" i="1"/>
  <c r="K7364" i="1"/>
  <c r="K7362" i="1"/>
  <c r="K7360" i="1"/>
  <c r="K7358" i="1"/>
  <c r="K7356" i="1"/>
  <c r="K7354" i="1"/>
  <c r="K7352" i="1"/>
  <c r="K7350" i="1"/>
  <c r="K7348" i="1"/>
  <c r="K7346" i="1"/>
  <c r="K7344" i="1"/>
  <c r="K7342" i="1"/>
  <c r="K7340" i="1"/>
  <c r="K7338" i="1"/>
  <c r="K7336" i="1"/>
  <c r="K7334" i="1"/>
  <c r="K7332" i="1"/>
  <c r="K7330" i="1"/>
  <c r="K7328" i="1"/>
  <c r="K7326" i="1"/>
  <c r="K7324" i="1"/>
  <c r="K7322" i="1"/>
  <c r="K7320" i="1"/>
  <c r="K7318" i="1"/>
  <c r="K7316" i="1"/>
  <c r="K7314" i="1"/>
  <c r="K7312" i="1"/>
  <c r="K7310" i="1"/>
  <c r="K7308" i="1"/>
  <c r="K7306" i="1"/>
  <c r="K7304" i="1"/>
  <c r="K7302" i="1"/>
  <c r="K7300" i="1"/>
  <c r="K7298" i="1"/>
  <c r="K7296" i="1"/>
  <c r="K7294" i="1"/>
  <c r="K7292" i="1"/>
  <c r="K7290" i="1"/>
  <c r="K7288" i="1"/>
  <c r="K7286" i="1"/>
  <c r="K7284" i="1"/>
  <c r="K7282" i="1"/>
  <c r="K7280" i="1"/>
  <c r="K7278" i="1"/>
  <c r="K7276" i="1"/>
  <c r="K7274" i="1"/>
  <c r="K7272" i="1"/>
  <c r="K7270" i="1"/>
  <c r="K7268" i="1"/>
  <c r="K7266" i="1"/>
  <c r="K7264" i="1"/>
  <c r="K7262" i="1"/>
  <c r="K7260" i="1"/>
  <c r="K7258" i="1"/>
  <c r="K7256" i="1"/>
  <c r="K7254" i="1"/>
  <c r="K7252" i="1"/>
  <c r="K7250" i="1"/>
  <c r="K7248" i="1"/>
  <c r="K7246" i="1"/>
  <c r="K7244" i="1"/>
  <c r="K7242" i="1"/>
  <c r="K7240" i="1"/>
  <c r="K7238" i="1"/>
  <c r="K7236" i="1"/>
  <c r="K7234" i="1"/>
  <c r="K7232" i="1"/>
  <c r="K7230" i="1"/>
  <c r="K7228" i="1"/>
  <c r="K7226" i="1"/>
  <c r="K7224" i="1"/>
  <c r="K7222" i="1"/>
  <c r="K7220" i="1"/>
  <c r="K7218" i="1"/>
  <c r="K7216" i="1"/>
  <c r="K7214" i="1"/>
  <c r="K7212" i="1"/>
  <c r="K7210" i="1"/>
  <c r="K7208" i="1"/>
  <c r="K7206" i="1"/>
  <c r="K7204" i="1"/>
  <c r="K7202" i="1"/>
  <c r="K7200" i="1"/>
  <c r="K7198" i="1"/>
  <c r="K7196" i="1"/>
  <c r="K7194" i="1"/>
  <c r="K7192" i="1"/>
  <c r="K7190" i="1"/>
  <c r="K7188" i="1"/>
  <c r="K7186" i="1"/>
  <c r="K7184" i="1"/>
  <c r="K7182" i="1"/>
  <c r="K7180" i="1"/>
  <c r="K7178" i="1"/>
  <c r="K7176" i="1"/>
  <c r="K7174" i="1"/>
  <c r="K7172" i="1"/>
  <c r="K7170" i="1"/>
  <c r="K7168" i="1"/>
  <c r="K7166" i="1"/>
  <c r="K7164" i="1"/>
  <c r="K7162" i="1"/>
  <c r="K7160" i="1"/>
  <c r="K7158" i="1"/>
  <c r="K7156" i="1"/>
  <c r="K7154" i="1"/>
  <c r="K7152" i="1"/>
  <c r="K7150" i="1"/>
  <c r="K7148" i="1"/>
  <c r="K7146" i="1"/>
  <c r="K7144" i="1"/>
  <c r="K7142" i="1"/>
  <c r="K7140" i="1"/>
  <c r="K7138" i="1"/>
  <c r="K7136" i="1"/>
  <c r="K7134" i="1"/>
  <c r="K7132" i="1"/>
  <c r="K7130" i="1"/>
  <c r="K7128" i="1"/>
  <c r="K7126" i="1"/>
  <c r="K7124" i="1"/>
  <c r="K7122" i="1"/>
  <c r="K7120" i="1"/>
  <c r="K7118" i="1"/>
  <c r="K7116" i="1"/>
  <c r="K7114" i="1"/>
  <c r="K7112" i="1"/>
  <c r="K7110" i="1"/>
  <c r="K7108" i="1"/>
  <c r="K7106" i="1"/>
  <c r="K7104" i="1"/>
  <c r="K7102" i="1"/>
  <c r="K7100" i="1"/>
  <c r="K7098" i="1"/>
  <c r="K7096" i="1"/>
  <c r="K7094" i="1"/>
  <c r="K7092" i="1"/>
  <c r="K7090" i="1"/>
  <c r="K7088" i="1"/>
  <c r="K7086" i="1"/>
  <c r="K7084" i="1"/>
  <c r="K7082" i="1"/>
  <c r="K7080" i="1"/>
  <c r="K7078" i="1"/>
  <c r="K7076" i="1"/>
  <c r="K7074" i="1"/>
  <c r="K7072" i="1"/>
  <c r="K7070" i="1"/>
  <c r="K7068" i="1"/>
  <c r="K7066" i="1"/>
  <c r="K7064" i="1"/>
  <c r="K7062" i="1"/>
  <c r="K7060" i="1"/>
  <c r="K7058" i="1"/>
  <c r="K7056" i="1"/>
  <c r="K7054" i="1"/>
  <c r="K7052" i="1"/>
  <c r="K7050" i="1"/>
  <c r="K7048" i="1"/>
  <c r="K7046" i="1"/>
  <c r="K7044" i="1"/>
  <c r="K7042" i="1"/>
  <c r="K7040" i="1"/>
  <c r="K7038" i="1"/>
  <c r="K7036" i="1"/>
  <c r="K7034" i="1"/>
  <c r="K7032" i="1"/>
  <c r="K7030" i="1"/>
  <c r="K7028" i="1"/>
  <c r="K7026" i="1"/>
  <c r="K7024" i="1"/>
  <c r="K7022" i="1"/>
  <c r="K7020" i="1"/>
  <c r="K7018" i="1"/>
  <c r="K7016" i="1"/>
  <c r="K7014" i="1"/>
  <c r="K7012" i="1"/>
  <c r="K7010" i="1"/>
  <c r="K7008" i="1"/>
  <c r="K7006" i="1"/>
  <c r="K7004" i="1"/>
  <c r="K7002" i="1"/>
  <c r="K7000" i="1"/>
  <c r="K6998" i="1"/>
  <c r="K6996" i="1"/>
  <c r="K6994" i="1"/>
  <c r="K6992" i="1"/>
  <c r="K6990" i="1"/>
  <c r="K6988" i="1"/>
  <c r="K6986" i="1"/>
  <c r="K6984" i="1"/>
  <c r="K6982" i="1"/>
  <c r="K6980" i="1"/>
  <c r="K6978" i="1"/>
  <c r="K6976" i="1"/>
  <c r="K6974" i="1"/>
  <c r="K6972" i="1"/>
  <c r="K6970" i="1"/>
  <c r="K6966" i="1"/>
  <c r="K6964" i="1"/>
  <c r="K6962" i="1"/>
  <c r="K6960" i="1"/>
  <c r="K6958" i="1"/>
  <c r="K6956" i="1"/>
  <c r="K6954" i="1"/>
  <c r="K6952" i="1"/>
  <c r="K6950" i="1"/>
  <c r="K6948" i="1"/>
  <c r="K6946" i="1"/>
  <c r="K6944" i="1"/>
  <c r="K6942" i="1"/>
  <c r="K6940" i="1"/>
  <c r="K6938" i="1"/>
  <c r="K6936" i="1"/>
  <c r="K6934" i="1"/>
  <c r="K6932" i="1"/>
  <c r="K6930" i="1"/>
  <c r="K6928" i="1"/>
  <c r="K6926" i="1"/>
  <c r="K6924" i="1"/>
  <c r="K6922" i="1"/>
  <c r="K6920" i="1"/>
  <c r="K6918" i="1"/>
  <c r="K6916" i="1"/>
  <c r="K6914" i="1"/>
  <c r="K6912" i="1"/>
  <c r="K6910" i="1"/>
  <c r="K6908" i="1"/>
  <c r="K6906" i="1"/>
  <c r="K6904" i="1"/>
  <c r="K6902" i="1"/>
  <c r="K6900" i="1"/>
  <c r="K6898" i="1"/>
  <c r="K6896" i="1"/>
  <c r="K6894" i="1"/>
  <c r="K6892" i="1"/>
  <c r="K6890" i="1"/>
  <c r="K6888" i="1"/>
  <c r="K6886" i="1"/>
  <c r="K6884" i="1"/>
  <c r="K6882" i="1"/>
  <c r="K6880" i="1"/>
  <c r="K6878" i="1"/>
  <c r="K6874" i="1"/>
  <c r="K6872" i="1"/>
  <c r="K6870" i="1"/>
  <c r="K6868" i="1"/>
  <c r="K6866" i="1"/>
  <c r="K6864" i="1"/>
  <c r="K6862" i="1"/>
  <c r="K6860" i="1"/>
  <c r="K6858" i="1"/>
  <c r="K6856" i="1"/>
  <c r="K6854" i="1"/>
  <c r="K6852" i="1"/>
  <c r="K6850" i="1"/>
  <c r="K6848" i="1"/>
  <c r="K6846" i="1"/>
  <c r="K6844" i="1"/>
  <c r="K6842" i="1"/>
  <c r="K6840" i="1"/>
  <c r="K6838" i="1"/>
  <c r="K6836" i="1"/>
  <c r="K6834" i="1"/>
  <c r="K6832" i="1"/>
  <c r="K6830" i="1"/>
  <c r="K6828" i="1"/>
  <c r="K6824" i="1"/>
  <c r="K6822" i="1"/>
  <c r="K6820" i="1"/>
  <c r="K6818" i="1"/>
  <c r="K6816" i="1"/>
  <c r="K6814" i="1"/>
  <c r="K6812" i="1"/>
  <c r="K6810" i="1"/>
  <c r="K6808" i="1"/>
  <c r="K6806" i="1"/>
  <c r="K6804" i="1"/>
  <c r="K6802" i="1"/>
  <c r="K6800" i="1"/>
  <c r="K6798" i="1"/>
  <c r="K6796" i="1"/>
  <c r="K6794" i="1"/>
  <c r="K6792" i="1"/>
  <c r="K6790" i="1"/>
  <c r="K6788" i="1"/>
  <c r="K6786" i="1"/>
  <c r="K6784" i="1"/>
  <c r="K6782" i="1"/>
  <c r="K6780" i="1"/>
  <c r="K6778" i="1"/>
  <c r="K6776" i="1"/>
  <c r="K6774" i="1"/>
  <c r="K6772" i="1"/>
  <c r="K6770" i="1"/>
  <c r="K6768" i="1"/>
  <c r="K6766" i="1"/>
  <c r="K6764" i="1"/>
  <c r="K6762" i="1"/>
  <c r="K6760" i="1"/>
  <c r="K6758" i="1"/>
  <c r="K6756" i="1"/>
  <c r="K6754" i="1"/>
  <c r="K6752" i="1"/>
  <c r="K6750" i="1"/>
  <c r="K6748" i="1"/>
  <c r="K6746" i="1"/>
  <c r="K6744" i="1"/>
  <c r="K6742" i="1"/>
  <c r="K6740" i="1"/>
  <c r="K6738" i="1"/>
  <c r="K6736" i="1"/>
  <c r="K6734" i="1"/>
  <c r="K6732" i="1"/>
  <c r="K6730" i="1"/>
  <c r="K6728" i="1"/>
  <c r="K6726" i="1"/>
  <c r="K6724" i="1"/>
  <c r="K6722" i="1"/>
  <c r="K6720" i="1"/>
  <c r="K6718" i="1"/>
  <c r="K6716" i="1"/>
  <c r="K6714" i="1"/>
  <c r="K6712" i="1"/>
  <c r="K6710" i="1"/>
  <c r="K6708" i="1"/>
  <c r="K6706" i="1"/>
  <c r="K6704" i="1"/>
  <c r="K6702" i="1"/>
  <c r="K6700" i="1"/>
  <c r="K6698" i="1"/>
  <c r="K6696" i="1"/>
  <c r="K6694" i="1"/>
  <c r="K6692" i="1"/>
  <c r="K6690" i="1"/>
  <c r="K6688" i="1"/>
  <c r="K6686" i="1"/>
  <c r="K6684" i="1"/>
  <c r="K6682" i="1"/>
  <c r="K6680" i="1"/>
  <c r="K6678" i="1"/>
  <c r="K6676" i="1"/>
  <c r="K6674" i="1"/>
  <c r="K6672" i="1"/>
  <c r="K6670" i="1"/>
  <c r="K6668" i="1"/>
  <c r="K6666" i="1"/>
  <c r="K6664" i="1"/>
  <c r="K6662" i="1"/>
  <c r="K6660" i="1"/>
  <c r="K6658" i="1"/>
  <c r="K6656" i="1"/>
  <c r="K6654" i="1"/>
  <c r="K6652" i="1"/>
  <c r="K6650" i="1"/>
  <c r="K6648" i="1"/>
  <c r="K6646" i="1"/>
  <c r="K6644" i="1"/>
  <c r="K6642" i="1"/>
  <c r="K6640" i="1"/>
  <c r="K6638" i="1"/>
  <c r="K6636" i="1"/>
  <c r="K6634" i="1"/>
  <c r="K6632" i="1"/>
  <c r="K6630" i="1"/>
  <c r="K6628" i="1"/>
  <c r="K6626" i="1"/>
  <c r="K6624" i="1"/>
  <c r="K6622" i="1"/>
  <c r="K6620" i="1"/>
  <c r="K6618" i="1"/>
  <c r="K6616" i="1"/>
  <c r="K6612" i="1"/>
  <c r="K13" i="1"/>
  <c r="K15" i="1"/>
  <c r="K23" i="1"/>
  <c r="K25" i="1"/>
  <c r="K33" i="1"/>
  <c r="K61" i="1"/>
  <c r="K63" i="1"/>
  <c r="K69" i="1"/>
  <c r="K71" i="1"/>
  <c r="K81" i="1"/>
  <c r="K125" i="1"/>
  <c r="K129" i="1"/>
  <c r="K139" i="1"/>
  <c r="K143" i="1"/>
  <c r="K157" i="1"/>
  <c r="K161" i="1"/>
  <c r="K4" i="1"/>
  <c r="K16" i="1"/>
  <c r="K26" i="1"/>
  <c r="K30" i="1"/>
  <c r="K58" i="1"/>
  <c r="K72" i="1"/>
  <c r="K76" i="1"/>
  <c r="K80" i="1"/>
  <c r="K102" i="1"/>
  <c r="K104" i="1"/>
  <c r="K112" i="1"/>
  <c r="K114" i="1"/>
  <c r="K126" i="1"/>
  <c r="K138" i="1"/>
  <c r="K140" i="1"/>
  <c r="K178" i="1"/>
  <c r="K188" i="1"/>
  <c r="K198" i="1"/>
  <c r="K206" i="1"/>
  <c r="K208" i="1"/>
  <c r="K210" i="1"/>
  <c r="K226" i="1"/>
  <c r="K228" i="1"/>
  <c r="K232" i="1"/>
  <c r="K234" i="1"/>
  <c r="K246" i="1"/>
  <c r="K250" i="1"/>
  <c r="K175" i="1"/>
  <c r="K181" i="1"/>
  <c r="K183" i="1"/>
  <c r="K187" i="1"/>
  <c r="K195" i="1"/>
  <c r="K199" i="1"/>
  <c r="K207" i="1"/>
  <c r="K221" i="1"/>
  <c r="K233" i="1"/>
  <c r="K241" i="1"/>
  <c r="K247" i="1"/>
  <c r="K513" i="1"/>
  <c r="K521" i="1"/>
  <c r="K533" i="1"/>
  <c r="K535" i="1"/>
  <c r="K555" i="1"/>
  <c r="K559" i="1"/>
  <c r="K609" i="1"/>
  <c r="K623" i="1"/>
  <c r="K625" i="1"/>
  <c r="K637" i="1"/>
  <c r="K661" i="1"/>
  <c r="K665" i="1"/>
  <c r="K520" i="1"/>
  <c r="K576" i="1"/>
  <c r="K668" i="1"/>
  <c r="K672" i="1"/>
  <c r="K693" i="1"/>
  <c r="K709" i="1"/>
  <c r="K733" i="1"/>
  <c r="K769" i="1"/>
  <c r="K779" i="1"/>
  <c r="K803" i="1"/>
  <c r="K827" i="1"/>
  <c r="K831" i="1"/>
  <c r="K833" i="1"/>
  <c r="K849" i="1"/>
  <c r="K863" i="1"/>
  <c r="K877" i="1"/>
  <c r="K919" i="1"/>
  <c r="K969" i="1"/>
  <c r="K973" i="1"/>
  <c r="K979" i="1"/>
  <c r="K981" i="1"/>
  <c r="K987" i="1"/>
  <c r="K1013" i="1"/>
  <c r="K1027" i="1"/>
  <c r="K1031" i="1"/>
  <c r="K1047" i="1"/>
  <c r="K1069" i="1"/>
  <c r="K1075" i="1"/>
  <c r="K1093" i="1"/>
  <c r="K570" i="1"/>
  <c r="K854" i="1"/>
  <c r="K862" i="1"/>
  <c r="K1026" i="1"/>
  <c r="K1050" i="1"/>
  <c r="K1066" i="1"/>
  <c r="K1218" i="1"/>
  <c r="K1224" i="1"/>
  <c r="K1298" i="1"/>
  <c r="K1306" i="1"/>
  <c r="K1312" i="1"/>
  <c r="K1316" i="1"/>
  <c r="K1330" i="1"/>
  <c r="K1336" i="1"/>
  <c r="K1416" i="1"/>
  <c r="K1482" i="1"/>
  <c r="K1486" i="1"/>
  <c r="K1514" i="1"/>
  <c r="K1518" i="1"/>
  <c r="K1562" i="1"/>
  <c r="K1572" i="1"/>
  <c r="K1646" i="1"/>
  <c r="K1688" i="1"/>
  <c r="K1696" i="1"/>
  <c r="K1726" i="1"/>
  <c r="K1736" i="1"/>
  <c r="K1742" i="1"/>
  <c r="K1780" i="1"/>
  <c r="K1790" i="1"/>
  <c r="K1794" i="1"/>
  <c r="K534" i="1"/>
  <c r="K646" i="1"/>
  <c r="K928" i="1"/>
  <c r="K1201" i="1"/>
  <c r="K1289" i="1"/>
  <c r="K1309" i="1"/>
  <c r="K1349" i="1"/>
  <c r="K1393" i="1"/>
  <c r="K1421" i="1"/>
  <c r="K1513" i="1"/>
  <c r="K1521" i="1"/>
  <c r="K1529" i="1"/>
  <c r="K526" i="1"/>
  <c r="K574" i="1"/>
  <c r="K654" i="1"/>
  <c r="K708" i="1"/>
  <c r="K716" i="1"/>
  <c r="K868" i="1"/>
  <c r="K900" i="1"/>
  <c r="K1028" i="1"/>
  <c r="K1251" i="1"/>
  <c r="K1263" i="1"/>
  <c r="K1271" i="1"/>
  <c r="K1275" i="1"/>
  <c r="K1287" i="1"/>
  <c r="K1315" i="1"/>
  <c r="K1355" i="1"/>
  <c r="K1367" i="1"/>
  <c r="K1395" i="1"/>
  <c r="K1407" i="1"/>
  <c r="K1427" i="1"/>
  <c r="K1431" i="1"/>
  <c r="K1573" i="1"/>
  <c r="K1649" i="1"/>
  <c r="K1669" i="1"/>
  <c r="K1673" i="1"/>
  <c r="K1677" i="1"/>
  <c r="K1721" i="1"/>
  <c r="K1729" i="1"/>
  <c r="K2511" i="1"/>
  <c r="K2517" i="1"/>
  <c r="K2521" i="1"/>
  <c r="K2531" i="1"/>
  <c r="K1499" i="1"/>
  <c r="K1515" i="1"/>
  <c r="K1559" i="1"/>
  <c r="K1607" i="1"/>
  <c r="K1631" i="1"/>
  <c r="K1643" i="1"/>
  <c r="K1675" i="1"/>
  <c r="K1727" i="1"/>
  <c r="K1731" i="1"/>
  <c r="K1735" i="1"/>
  <c r="K1763" i="1"/>
  <c r="K1779" i="1"/>
  <c r="K2540" i="1"/>
  <c r="K2544" i="1"/>
  <c r="K2546" i="1"/>
  <c r="K2548" i="1"/>
  <c r="K2550" i="1"/>
  <c r="K2554" i="1"/>
  <c r="K2558" i="1"/>
  <c r="K2562" i="1"/>
  <c r="K2566" i="1"/>
  <c r="K2576" i="1"/>
  <c r="K2590" i="1"/>
  <c r="K2596" i="1"/>
  <c r="K2616" i="1"/>
  <c r="K2620" i="1"/>
  <c r="K2624" i="1"/>
  <c r="K2630" i="1"/>
  <c r="K2660" i="1"/>
  <c r="K2662" i="1"/>
  <c r="K2664" i="1"/>
  <c r="K2666" i="1"/>
  <c r="K2668" i="1"/>
  <c r="K2670" i="1"/>
  <c r="K2674" i="1"/>
  <c r="K2678" i="1"/>
  <c r="K2682" i="1"/>
  <c r="K2720" i="1"/>
  <c r="K2524" i="1"/>
  <c r="K2543" i="1"/>
  <c r="K2557" i="1"/>
  <c r="K2563" i="1"/>
  <c r="K2567" i="1"/>
  <c r="K2577" i="1"/>
  <c r="K2591" i="1"/>
  <c r="K2599" i="1"/>
  <c r="K2609" i="1"/>
  <c r="K2613" i="1"/>
  <c r="K2617" i="1"/>
  <c r="K2619" i="1"/>
  <c r="K2621" i="1"/>
  <c r="K2631" i="1"/>
  <c r="K2633" i="1"/>
  <c r="K2647" i="1"/>
  <c r="K2649" i="1"/>
  <c r="K2651" i="1"/>
  <c r="K2655" i="1"/>
  <c r="K2661" i="1"/>
  <c r="K2667" i="1"/>
  <c r="K2671" i="1"/>
  <c r="K2679" i="1"/>
  <c r="K2681" i="1"/>
  <c r="K2683" i="1"/>
  <c r="K2701" i="1"/>
  <c r="K2703" i="1"/>
  <c r="K2707" i="1"/>
  <c r="K2711" i="1"/>
  <c r="K2713" i="1"/>
  <c r="K2721" i="1"/>
  <c r="K6051" i="1"/>
  <c r="K6053" i="1"/>
  <c r="K6069" i="1"/>
  <c r="K6071" i="1"/>
  <c r="K6087" i="1"/>
  <c r="K6127" i="1"/>
  <c r="K6129" i="1"/>
  <c r="K6131" i="1"/>
  <c r="K6135" i="1"/>
  <c r="K6159" i="1"/>
  <c r="K6167" i="1"/>
  <c r="K6175" i="1"/>
  <c r="K6177" i="1"/>
  <c r="K6181" i="1"/>
  <c r="K6197" i="1"/>
  <c r="K6205" i="1"/>
  <c r="K6207" i="1"/>
  <c r="K6209" i="1"/>
  <c r="K6211" i="1"/>
  <c r="K6219" i="1"/>
  <c r="K6227" i="1"/>
  <c r="K6237" i="1"/>
  <c r="K6241" i="1"/>
  <c r="K6243" i="1"/>
  <c r="K6046" i="1"/>
  <c r="K6072" i="1"/>
  <c r="K6088" i="1"/>
  <c r="K6092" i="1"/>
  <c r="K6106" i="1"/>
  <c r="K6108" i="1"/>
  <c r="K6124" i="1"/>
  <c r="K6132" i="1"/>
  <c r="K6136" i="1"/>
  <c r="K6178" i="1"/>
  <c r="K6182" i="1"/>
  <c r="K6184" i="1"/>
  <c r="K6198" i="1"/>
  <c r="K6204" i="1"/>
  <c r="K6210" i="1"/>
  <c r="K6224" i="1"/>
  <c r="K6226" i="1"/>
  <c r="K6228" i="1"/>
  <c r="K6242" i="1"/>
  <c r="K631" i="1"/>
  <c r="K653" i="1"/>
  <c r="K657" i="1"/>
  <c r="K679" i="1"/>
  <c r="K532" i="1"/>
  <c r="K616" i="1"/>
  <c r="K632" i="1"/>
  <c r="K676" i="1"/>
  <c r="K773" i="1"/>
  <c r="K793" i="1"/>
  <c r="K813" i="1"/>
  <c r="K845" i="1"/>
  <c r="K889" i="1"/>
  <c r="K937" i="1"/>
  <c r="K586" i="1"/>
  <c r="K722" i="1"/>
  <c r="K726" i="1"/>
  <c r="K782" i="1"/>
  <c r="K826" i="1"/>
  <c r="K914" i="1"/>
  <c r="K954" i="1"/>
  <c r="K550" i="1"/>
  <c r="K704" i="1"/>
  <c r="K712" i="1"/>
  <c r="K984" i="1"/>
  <c r="K606" i="1"/>
  <c r="K692" i="1"/>
  <c r="K748" i="1"/>
  <c r="K764" i="1"/>
  <c r="K804" i="1"/>
  <c r="K2243" i="1"/>
  <c r="K2245" i="1"/>
  <c r="K2247" i="1"/>
  <c r="K2249" i="1"/>
  <c r="K2251" i="1"/>
  <c r="K2253" i="1"/>
  <c r="K2255" i="1"/>
  <c r="K2257" i="1"/>
  <c r="K2259" i="1"/>
  <c r="K2261" i="1"/>
  <c r="K2263" i="1"/>
  <c r="K2265" i="1"/>
  <c r="K2267" i="1"/>
  <c r="K2269" i="1"/>
  <c r="K2271" i="1"/>
  <c r="K2273" i="1"/>
  <c r="K2275" i="1"/>
  <c r="K2277" i="1"/>
  <c r="K2279" i="1"/>
  <c r="K2281" i="1"/>
  <c r="K2513" i="1"/>
  <c r="K2515" i="1"/>
  <c r="K2525" i="1"/>
  <c r="K2533" i="1"/>
  <c r="K2242" i="1"/>
  <c r="K2244" i="1"/>
  <c r="K2246" i="1"/>
  <c r="K2248" i="1"/>
  <c r="K2250" i="1"/>
  <c r="K2252" i="1"/>
  <c r="K2254" i="1"/>
  <c r="K2256" i="1"/>
  <c r="K2258" i="1"/>
  <c r="K2260" i="1"/>
  <c r="K2262" i="1"/>
  <c r="K2264" i="1"/>
  <c r="K2266" i="1"/>
  <c r="K2268" i="1"/>
  <c r="K2270" i="1"/>
  <c r="K2272" i="1"/>
  <c r="K2274" i="1"/>
  <c r="K2276" i="1"/>
  <c r="K2278" i="1"/>
  <c r="K2280" i="1"/>
  <c r="K2282" i="1"/>
  <c r="K2514" i="1"/>
  <c r="K2552" i="1"/>
  <c r="K2556" i="1"/>
  <c r="K2568" i="1"/>
  <c r="K2584" i="1"/>
  <c r="K2606" i="1"/>
  <c r="K2610" i="1"/>
  <c r="K2612" i="1"/>
  <c r="K2634" i="1"/>
  <c r="K2638" i="1"/>
  <c r="K2644" i="1"/>
  <c r="K2676" i="1"/>
  <c r="K2688" i="1"/>
  <c r="K2690" i="1"/>
  <c r="K2698" i="1"/>
  <c r="K2702" i="1"/>
  <c r="K2706" i="1"/>
  <c r="K2708" i="1"/>
  <c r="K2712" i="1"/>
  <c r="K2722" i="1"/>
  <c r="K3182" i="1"/>
  <c r="K3184" i="1"/>
  <c r="K3186" i="1"/>
  <c r="K3196" i="1"/>
  <c r="K3210" i="1"/>
  <c r="K3226" i="1"/>
  <c r="K3230" i="1"/>
  <c r="K3232" i="1"/>
  <c r="K3234" i="1"/>
  <c r="K3240" i="1"/>
  <c r="K3242" i="1"/>
  <c r="K3248" i="1"/>
  <c r="K3258" i="1"/>
  <c r="K3266" i="1"/>
  <c r="K3276" i="1"/>
  <c r="K3708" i="1"/>
  <c r="K3726" i="1"/>
  <c r="K3736" i="1"/>
  <c r="K3740" i="1"/>
  <c r="K3744" i="1"/>
  <c r="K3752" i="1"/>
  <c r="K3760" i="1"/>
  <c r="K3766" i="1"/>
  <c r="K3770" i="1"/>
  <c r="K3774" i="1"/>
  <c r="K3780" i="1"/>
  <c r="K3796" i="1"/>
  <c r="K3798" i="1"/>
  <c r="K3806" i="1"/>
  <c r="K3808" i="1"/>
  <c r="K3820" i="1"/>
  <c r="K3824" i="1"/>
  <c r="K3832" i="1"/>
  <c r="K3834" i="1"/>
  <c r="K3836" i="1"/>
  <c r="K2516" i="1"/>
  <c r="K2541" i="1"/>
  <c r="K2549" i="1"/>
  <c r="K2555" i="1"/>
  <c r="K2597" i="1"/>
  <c r="K2625" i="1"/>
  <c r="K2673" i="1"/>
  <c r="K2697" i="1"/>
  <c r="K2699" i="1"/>
  <c r="K3181" i="1"/>
  <c r="K3193" i="1"/>
  <c r="K3199" i="1"/>
  <c r="K3201" i="1"/>
  <c r="K3203" i="1"/>
  <c r="K3213" i="1"/>
  <c r="K3223" i="1"/>
  <c r="K3235" i="1"/>
  <c r="K3237" i="1"/>
  <c r="K3239" i="1"/>
  <c r="K3241" i="1"/>
  <c r="K3243" i="1"/>
  <c r="K3247" i="1"/>
  <c r="K3249" i="1"/>
  <c r="K3257" i="1"/>
  <c r="K3263" i="1"/>
  <c r="K3265" i="1"/>
  <c r="K3269" i="1"/>
  <c r="K3275" i="1"/>
  <c r="K3701" i="1"/>
  <c r="K3703" i="1"/>
  <c r="K3713" i="1"/>
  <c r="K3715" i="1"/>
  <c r="K3717" i="1"/>
  <c r="K3741" i="1"/>
  <c r="K3745" i="1"/>
  <c r="K3753" i="1"/>
  <c r="K3759" i="1"/>
  <c r="K3761" i="1"/>
  <c r="K3763" i="1"/>
  <c r="K3773" i="1"/>
  <c r="K3777" i="1"/>
  <c r="K3783" i="1"/>
  <c r="K3785" i="1"/>
  <c r="K3797" i="1"/>
  <c r="K3799" i="1"/>
  <c r="K3801" i="1"/>
  <c r="K3805" i="1"/>
  <c r="K3823" i="1"/>
  <c r="K3829" i="1"/>
  <c r="K3831" i="1"/>
  <c r="K4221" i="1"/>
  <c r="K4227" i="1"/>
  <c r="K4247" i="1"/>
  <c r="K4255" i="1"/>
  <c r="K4269" i="1"/>
  <c r="K4295" i="1"/>
  <c r="K4329" i="1"/>
  <c r="K4339" i="1"/>
  <c r="K4351" i="1"/>
  <c r="K4361" i="1"/>
  <c r="K4387" i="1"/>
  <c r="K4423" i="1"/>
  <c r="K5437" i="1"/>
  <c r="K5441" i="1"/>
  <c r="K5451" i="1"/>
  <c r="K5455" i="1"/>
  <c r="K5459" i="1"/>
  <c r="K5463" i="1"/>
  <c r="K5473" i="1"/>
  <c r="K5477" i="1"/>
  <c r="K5487" i="1"/>
  <c r="K5489" i="1"/>
  <c r="K5499" i="1"/>
  <c r="K5505" i="1"/>
  <c r="K5507" i="1"/>
  <c r="K5509" i="1"/>
  <c r="K5511" i="1"/>
  <c r="K5517" i="1"/>
  <c r="K5519" i="1"/>
  <c r="K5525" i="1"/>
  <c r="K5531" i="1"/>
  <c r="K5535" i="1"/>
  <c r="K5537" i="1"/>
  <c r="K5547" i="1"/>
  <c r="K5549" i="1"/>
  <c r="K5551" i="1"/>
  <c r="K5553" i="1"/>
  <c r="K4224" i="1"/>
  <c r="K4238" i="1"/>
  <c r="K4244" i="1"/>
  <c r="K4254" i="1"/>
  <c r="K4256" i="1"/>
  <c r="K4258" i="1"/>
  <c r="K4276" i="1"/>
  <c r="K4312" i="1"/>
  <c r="K4320" i="1"/>
  <c r="K4322" i="1"/>
  <c r="K4324" i="1"/>
  <c r="K4334" i="1"/>
  <c r="K4338" i="1"/>
  <c r="K4350" i="1"/>
  <c r="K4358" i="1"/>
  <c r="K4360" i="1"/>
  <c r="K4364" i="1"/>
  <c r="K4388" i="1"/>
  <c r="K4398" i="1"/>
  <c r="K4410" i="1"/>
  <c r="K4412" i="1"/>
  <c r="K4414" i="1"/>
  <c r="K5444" i="1"/>
  <c r="K5446" i="1"/>
  <c r="K5452" i="1"/>
  <c r="K5456" i="1"/>
  <c r="K5464" i="1"/>
  <c r="K5480" i="1"/>
  <c r="K5486" i="1"/>
  <c r="K5488" i="1"/>
  <c r="K5490" i="1"/>
  <c r="K5492" i="1"/>
  <c r="K5494" i="1"/>
  <c r="K5496" i="1"/>
  <c r="K5508" i="1"/>
  <c r="K5514" i="1"/>
  <c r="K5516" i="1"/>
  <c r="K5526" i="1"/>
  <c r="K5530" i="1"/>
  <c r="K5532" i="1"/>
  <c r="K5534" i="1"/>
  <c r="K5536" i="1"/>
  <c r="K5540" i="1"/>
  <c r="K5542" i="1"/>
  <c r="K5550" i="1"/>
  <c r="K5556" i="1"/>
  <c r="K5560" i="1"/>
  <c r="K5562" i="1"/>
  <c r="K3" i="1"/>
  <c r="K5" i="1"/>
  <c r="K9" i="1"/>
  <c r="K11" i="1"/>
  <c r="K17" i="1"/>
  <c r="K19" i="1"/>
  <c r="K21" i="1"/>
  <c r="K45" i="1"/>
  <c r="K77" i="1"/>
  <c r="K85" i="1"/>
  <c r="K87" i="1"/>
  <c r="K93" i="1"/>
  <c r="K101" i="1"/>
  <c r="K105" i="1"/>
  <c r="K109" i="1"/>
  <c r="K117" i="1"/>
  <c r="K133" i="1"/>
  <c r="K137" i="1"/>
  <c r="K145" i="1"/>
  <c r="K151" i="1"/>
  <c r="K155" i="1"/>
  <c r="K167" i="1"/>
  <c r="K8" i="1"/>
  <c r="K12" i="1"/>
  <c r="K18" i="1"/>
  <c r="K20" i="1"/>
  <c r="K50" i="1"/>
  <c r="K52" i="1"/>
  <c r="K62" i="1"/>
  <c r="K68" i="1"/>
  <c r="K84" i="1"/>
  <c r="K92" i="1"/>
  <c r="K98" i="1"/>
  <c r="K106" i="1"/>
  <c r="K116" i="1"/>
  <c r="K136" i="1"/>
  <c r="K142" i="1"/>
  <c r="K150" i="1"/>
  <c r="K154" i="1"/>
  <c r="K158" i="1"/>
  <c r="K164" i="1"/>
  <c r="K168" i="1"/>
  <c r="K172" i="1"/>
  <c r="K180" i="1"/>
  <c r="K190" i="1"/>
  <c r="K194" i="1"/>
  <c r="K222" i="1"/>
  <c r="K238" i="1"/>
  <c r="K248" i="1"/>
  <c r="K189" i="1"/>
  <c r="K209" i="1"/>
  <c r="K217" i="1"/>
  <c r="K223" i="1"/>
  <c r="K225" i="1"/>
  <c r="K227" i="1"/>
  <c r="K229" i="1"/>
  <c r="K231" i="1"/>
  <c r="K237" i="1"/>
  <c r="K245" i="1"/>
  <c r="K249" i="1"/>
  <c r="K505" i="1"/>
  <c r="K539" i="1"/>
  <c r="K553" i="1"/>
  <c r="K569" i="1"/>
  <c r="K571" i="1"/>
  <c r="K627" i="1"/>
  <c r="K548" i="1"/>
  <c r="K552" i="1"/>
  <c r="K592" i="1"/>
  <c r="K715" i="1"/>
  <c r="K719" i="1"/>
  <c r="K731" i="1"/>
  <c r="K741" i="1"/>
  <c r="K743" i="1"/>
  <c r="K751" i="1"/>
  <c r="K763" i="1"/>
  <c r="K809" i="1"/>
  <c r="K819" i="1"/>
  <c r="K821" i="1"/>
  <c r="K853" i="1"/>
  <c r="K855" i="1"/>
  <c r="K875" i="1"/>
  <c r="K883" i="1"/>
  <c r="K899" i="1"/>
  <c r="K907" i="1"/>
  <c r="K947" i="1"/>
  <c r="K985" i="1"/>
  <c r="K1021" i="1"/>
  <c r="K1023" i="1"/>
  <c r="K1043" i="1"/>
  <c r="K1087" i="1"/>
  <c r="K1193" i="1"/>
  <c r="K674" i="1"/>
  <c r="K710" i="1"/>
  <c r="K738" i="1"/>
  <c r="K762" i="1"/>
  <c r="K818" i="1"/>
  <c r="K838" i="1"/>
  <c r="K842" i="1"/>
  <c r="K846" i="1"/>
  <c r="K906" i="1"/>
  <c r="K990" i="1"/>
  <c r="K998" i="1"/>
  <c r="K1030" i="1"/>
  <c r="K1194" i="1"/>
  <c r="K1196" i="1"/>
  <c r="K1200" i="1"/>
  <c r="K1202" i="1"/>
  <c r="K1204" i="1"/>
  <c r="K1208" i="1"/>
  <c r="K1220" i="1"/>
  <c r="K1234" i="1"/>
  <c r="K1264" i="1"/>
  <c r="K1266" i="1"/>
  <c r="K1272" i="1"/>
  <c r="K1274" i="1"/>
  <c r="K1278" i="1"/>
  <c r="K1300" i="1"/>
  <c r="K1308" i="1"/>
  <c r="K1310" i="1"/>
  <c r="K1326" i="1"/>
  <c r="K1328" i="1"/>
  <c r="K1334" i="1"/>
  <c r="K1346" i="1"/>
  <c r="K1348" i="1"/>
  <c r="K1374" i="1"/>
  <c r="K1388" i="1"/>
  <c r="K1390" i="1"/>
  <c r="K1392" i="1"/>
  <c r="K1412" i="1"/>
  <c r="K1418" i="1"/>
  <c r="K1422" i="1"/>
  <c r="K1438" i="1"/>
  <c r="K1450" i="1"/>
  <c r="K1454" i="1"/>
  <c r="K1458" i="1"/>
  <c r="K1464" i="1"/>
  <c r="K1474" i="1"/>
  <c r="K1492" i="1"/>
  <c r="K1512" i="1"/>
  <c r="K1520" i="1"/>
  <c r="K1524" i="1"/>
  <c r="K1542" i="1"/>
  <c r="K1556" i="1"/>
  <c r="K1560" i="1"/>
  <c r="K1570" i="1"/>
  <c r="K1574" i="1"/>
  <c r="K1578" i="1"/>
  <c r="K1598" i="1"/>
  <c r="K1612" i="1"/>
  <c r="K1626" i="1"/>
  <c r="K1630" i="1"/>
  <c r="K1644" i="1"/>
  <c r="K1648" i="1"/>
  <c r="K1682" i="1"/>
  <c r="K1698" i="1"/>
  <c r="K1704" i="1"/>
  <c r="K1708" i="1"/>
  <c r="K1714" i="1"/>
  <c r="K1724" i="1"/>
  <c r="K1738" i="1"/>
  <c r="K1744" i="1"/>
  <c r="K1750" i="1"/>
  <c r="K1766" i="1"/>
  <c r="K1772" i="1"/>
  <c r="K1784" i="1"/>
  <c r="K1836" i="1"/>
  <c r="K1846" i="1"/>
  <c r="K1860" i="1"/>
  <c r="K1884" i="1"/>
  <c r="K1920" i="1"/>
  <c r="K1922" i="1"/>
  <c r="K1934" i="1"/>
  <c r="K1942" i="1"/>
  <c r="K1986" i="1"/>
  <c r="K2024" i="1"/>
  <c r="K2026" i="1"/>
  <c r="K2028" i="1"/>
  <c r="K2076" i="1"/>
  <c r="K2078" i="1"/>
  <c r="K2094" i="1"/>
  <c r="K2102" i="1"/>
  <c r="K2104" i="1"/>
  <c r="K2114" i="1"/>
  <c r="K2118" i="1"/>
  <c r="K2124" i="1"/>
  <c r="K2126" i="1"/>
  <c r="K2140" i="1"/>
  <c r="K2150" i="1"/>
  <c r="K502" i="1"/>
  <c r="K752" i="1"/>
  <c r="K832" i="1"/>
  <c r="K880" i="1"/>
  <c r="K952" i="1"/>
  <c r="K1064" i="1"/>
  <c r="K1205" i="1"/>
  <c r="K1209" i="1"/>
  <c r="K1233" i="1"/>
  <c r="K1241" i="1"/>
  <c r="K1261" i="1"/>
  <c r="K1293" i="1"/>
  <c r="K1337" i="1"/>
  <c r="K1341" i="1"/>
  <c r="K1365" i="1"/>
  <c r="K1369" i="1"/>
  <c r="K1417" i="1"/>
  <c r="K1441" i="1"/>
  <c r="K1453" i="1"/>
  <c r="K1457" i="1"/>
  <c r="K1461" i="1"/>
  <c r="K1481" i="1"/>
  <c r="K1493" i="1"/>
  <c r="K1497" i="1"/>
  <c r="K1505" i="1"/>
  <c r="K1517" i="1"/>
  <c r="K622" i="1"/>
  <c r="K756" i="1"/>
  <c r="K772" i="1"/>
  <c r="K788" i="1"/>
  <c r="K860" i="1"/>
  <c r="K924" i="1"/>
  <c r="K996" i="1"/>
  <c r="K1012" i="1"/>
  <c r="K1195" i="1"/>
  <c r="K1223" i="1"/>
  <c r="K1235" i="1"/>
  <c r="K1243" i="1"/>
  <c r="K1247" i="1"/>
  <c r="K1283" i="1"/>
  <c r="K1343" i="1"/>
  <c r="K1347" i="1"/>
  <c r="K1351" i="1"/>
  <c r="K1375" i="1"/>
  <c r="K1383" i="1"/>
  <c r="K1459" i="1"/>
  <c r="K1487" i="1"/>
  <c r="K1533" i="1"/>
  <c r="K1537" i="1"/>
  <c r="K1605" i="1"/>
  <c r="K1609" i="1"/>
  <c r="K1621" i="1"/>
  <c r="K1625" i="1"/>
  <c r="K1693" i="1"/>
  <c r="K1733" i="1"/>
  <c r="K1765" i="1"/>
  <c r="K1781" i="1"/>
  <c r="K1785" i="1"/>
  <c r="K1789" i="1"/>
  <c r="K1805" i="1"/>
  <c r="K1809" i="1"/>
  <c r="K1817" i="1"/>
  <c r="K1825" i="1"/>
  <c r="K1869" i="1"/>
  <c r="K1937" i="1"/>
  <c r="K1953" i="1"/>
  <c r="K1973" i="1"/>
  <c r="K1977" i="1"/>
  <c r="K1993" i="1"/>
  <c r="K2077" i="1"/>
  <c r="K2133" i="1"/>
  <c r="K2445" i="1"/>
  <c r="K2447" i="1"/>
  <c r="K2449" i="1"/>
  <c r="K2451" i="1"/>
  <c r="K2453" i="1"/>
  <c r="K2455" i="1"/>
  <c r="K2457" i="1"/>
  <c r="K2459" i="1"/>
  <c r="K2461" i="1"/>
  <c r="K2463" i="1"/>
  <c r="K2465" i="1"/>
  <c r="K2467" i="1"/>
  <c r="K2469" i="1"/>
  <c r="K2471" i="1"/>
  <c r="K2473" i="1"/>
  <c r="K2475" i="1"/>
  <c r="K2477" i="1"/>
  <c r="K2479" i="1"/>
  <c r="K2481" i="1"/>
  <c r="K2483" i="1"/>
  <c r="K2485" i="1"/>
  <c r="K2487" i="1"/>
  <c r="K2489" i="1"/>
  <c r="K2491" i="1"/>
  <c r="K2493" i="1"/>
  <c r="K2495" i="1"/>
  <c r="K2497" i="1"/>
  <c r="K2499" i="1"/>
  <c r="K2501" i="1"/>
  <c r="K2503" i="1"/>
  <c r="K2505" i="1"/>
  <c r="K2507" i="1"/>
  <c r="K2509" i="1"/>
  <c r="K1475" i="1"/>
  <c r="K1547" i="1"/>
  <c r="K1563" i="1"/>
  <c r="K1591" i="1"/>
  <c r="K1611" i="1"/>
  <c r="K1647" i="1"/>
  <c r="K1659" i="1"/>
  <c r="K1671" i="1"/>
  <c r="K1715" i="1"/>
  <c r="K1719" i="1"/>
  <c r="K1787" i="1"/>
  <c r="K1791" i="1"/>
  <c r="K1795" i="1"/>
  <c r="K1803" i="1"/>
  <c r="K1839" i="1"/>
  <c r="K1847" i="1"/>
  <c r="K1879" i="1"/>
  <c r="K1923" i="1"/>
  <c r="K1927" i="1"/>
  <c r="K1991" i="1"/>
  <c r="K2011" i="1"/>
  <c r="K2039" i="1"/>
  <c r="K2063" i="1"/>
  <c r="K2079" i="1"/>
  <c r="K2091" i="1"/>
  <c r="K2444" i="1"/>
  <c r="K2446" i="1"/>
  <c r="K2448" i="1"/>
  <c r="K2450" i="1"/>
  <c r="K2452" i="1"/>
  <c r="K2454" i="1"/>
  <c r="K2456" i="1"/>
  <c r="K2458" i="1"/>
  <c r="K2460" i="1"/>
  <c r="K2462" i="1"/>
  <c r="K2464" i="1"/>
  <c r="K2466" i="1"/>
  <c r="K2468" i="1"/>
  <c r="K2470" i="1"/>
  <c r="K2472" i="1"/>
  <c r="K2474" i="1"/>
  <c r="K2476" i="1"/>
  <c r="K2478" i="1"/>
  <c r="K2480" i="1"/>
  <c r="K2482" i="1"/>
  <c r="K2484" i="1"/>
  <c r="K2486" i="1"/>
  <c r="K2488" i="1"/>
  <c r="K2490" i="1"/>
  <c r="K2492" i="1"/>
  <c r="K2494" i="1"/>
  <c r="K2498" i="1"/>
  <c r="K2502" i="1"/>
  <c r="K2506" i="1"/>
  <c r="K2772" i="1"/>
  <c r="K2774" i="1"/>
  <c r="K2776" i="1"/>
  <c r="K2778" i="1"/>
  <c r="K2780" i="1"/>
  <c r="K2782" i="1"/>
  <c r="K2784" i="1"/>
  <c r="K2786" i="1"/>
  <c r="K2788" i="1"/>
  <c r="K2790" i="1"/>
  <c r="K2792" i="1"/>
  <c r="K2794" i="1"/>
  <c r="K2796" i="1"/>
  <c r="K2798" i="1"/>
  <c r="K2800" i="1"/>
  <c r="K2802" i="1"/>
  <c r="K2804" i="1"/>
  <c r="K2806" i="1"/>
  <c r="K2808" i="1"/>
  <c r="K2810" i="1"/>
  <c r="K2812" i="1"/>
  <c r="K2814" i="1"/>
  <c r="K2816" i="1"/>
  <c r="K2818" i="1"/>
  <c r="K2820" i="1"/>
  <c r="K2822" i="1"/>
  <c r="K2824" i="1"/>
  <c r="K2826" i="1"/>
  <c r="K2828" i="1"/>
  <c r="K2830" i="1"/>
  <c r="K2832" i="1"/>
  <c r="K2834" i="1"/>
  <c r="K2836" i="1"/>
  <c r="K2838" i="1"/>
  <c r="K2840" i="1"/>
  <c r="K3370" i="1"/>
  <c r="K3372" i="1"/>
  <c r="K3378" i="1"/>
  <c r="K3380" i="1"/>
  <c r="K3382" i="1"/>
  <c r="K3384" i="1"/>
  <c r="K3388" i="1"/>
  <c r="K3392" i="1"/>
  <c r="K3396" i="1"/>
  <c r="K3398" i="1"/>
  <c r="K3400" i="1"/>
  <c r="K3404" i="1"/>
  <c r="K3406" i="1"/>
  <c r="K3408" i="1"/>
  <c r="K3414" i="1"/>
  <c r="K3416" i="1"/>
  <c r="K3418" i="1"/>
  <c r="K3420" i="1"/>
  <c r="K3422" i="1"/>
  <c r="K3424" i="1"/>
  <c r="K3426" i="1"/>
  <c r="K3428" i="1"/>
  <c r="K3430" i="1"/>
  <c r="K3432" i="1"/>
  <c r="K3434" i="1"/>
  <c r="K3438" i="1"/>
  <c r="K3448" i="1"/>
  <c r="K3452" i="1"/>
  <c r="K3458" i="1"/>
  <c r="K3462" i="1"/>
  <c r="K3466" i="1"/>
  <c r="K3468" i="1"/>
  <c r="K3470" i="1"/>
  <c r="K3472" i="1"/>
  <c r="K3476" i="1"/>
  <c r="K3478" i="1"/>
  <c r="K2496" i="1"/>
  <c r="K2500" i="1"/>
  <c r="K2504" i="1"/>
  <c r="K2508" i="1"/>
  <c r="K2773" i="1"/>
  <c r="K2775" i="1"/>
  <c r="K2777" i="1"/>
  <c r="K2779" i="1"/>
  <c r="K2781" i="1"/>
  <c r="K2783" i="1"/>
  <c r="K2785" i="1"/>
  <c r="K2787" i="1"/>
  <c r="K2789" i="1"/>
  <c r="K2791" i="1"/>
  <c r="K2793" i="1"/>
  <c r="K2795" i="1"/>
  <c r="K2797" i="1"/>
  <c r="K2799" i="1"/>
  <c r="K2801" i="1"/>
  <c r="K2803" i="1"/>
  <c r="K2805" i="1"/>
  <c r="K2807" i="1"/>
  <c r="K2809" i="1"/>
  <c r="K2811" i="1"/>
  <c r="K2813" i="1"/>
  <c r="K2815" i="1"/>
  <c r="K2817" i="1"/>
  <c r="K2819" i="1"/>
  <c r="K2821" i="1"/>
  <c r="K2823" i="1"/>
  <c r="K2825" i="1"/>
  <c r="K2827" i="1"/>
  <c r="K2829" i="1"/>
  <c r="K2831" i="1"/>
  <c r="K2833" i="1"/>
  <c r="K2835" i="1"/>
  <c r="K2837" i="1"/>
  <c r="K2839" i="1"/>
  <c r="K3365" i="1"/>
  <c r="K3367" i="1"/>
  <c r="K3375" i="1"/>
  <c r="K3377" i="1"/>
  <c r="K3379" i="1"/>
  <c r="K3381" i="1"/>
  <c r="K3383" i="1"/>
  <c r="K3385" i="1"/>
  <c r="K3389" i="1"/>
  <c r="K3391" i="1"/>
  <c r="K3393" i="1"/>
  <c r="K3401" i="1"/>
  <c r="K3403" i="1"/>
  <c r="K3405" i="1"/>
  <c r="K3407" i="1"/>
  <c r="K3409" i="1"/>
  <c r="K3427" i="1"/>
  <c r="K3429" i="1"/>
  <c r="K3433" i="1"/>
  <c r="K3437" i="1"/>
  <c r="K3439" i="1"/>
  <c r="K3447" i="1"/>
  <c r="K3455" i="1"/>
  <c r="K3465" i="1"/>
  <c r="K3467" i="1"/>
  <c r="K3471" i="1"/>
  <c r="K3473" i="1"/>
  <c r="K3475" i="1"/>
  <c r="K3479" i="1"/>
  <c r="K3481" i="1"/>
  <c r="K3483" i="1"/>
  <c r="K3995" i="1"/>
  <c r="K3997" i="1"/>
  <c r="K3999" i="1"/>
  <c r="K4001" i="1"/>
  <c r="K4003" i="1"/>
  <c r="K4005" i="1"/>
  <c r="K4007" i="1"/>
  <c r="K4009" i="1"/>
  <c r="K4011" i="1"/>
  <c r="K4013" i="1"/>
  <c r="K4015" i="1"/>
  <c r="K4017" i="1"/>
  <c r="K4019" i="1"/>
  <c r="K4021" i="1"/>
  <c r="K4023" i="1"/>
  <c r="K4025" i="1"/>
  <c r="K4027" i="1"/>
  <c r="K4029" i="1"/>
  <c r="K4031" i="1"/>
  <c r="K4033" i="1"/>
  <c r="K4035" i="1"/>
  <c r="K4037" i="1"/>
  <c r="K4039" i="1"/>
  <c r="K4041" i="1"/>
  <c r="K4043" i="1"/>
  <c r="K4045" i="1"/>
  <c r="K4047" i="1"/>
  <c r="K4049" i="1"/>
  <c r="K4051" i="1"/>
  <c r="K4053" i="1"/>
  <c r="K4055" i="1"/>
  <c r="K4057" i="1"/>
  <c r="K4059" i="1"/>
  <c r="K4061" i="1"/>
  <c r="K4063" i="1"/>
  <c r="K4065" i="1"/>
  <c r="K4067" i="1"/>
  <c r="K4069" i="1"/>
  <c r="K4071" i="1"/>
  <c r="K4073" i="1"/>
  <c r="K4075" i="1"/>
  <c r="K4077" i="1"/>
  <c r="K4493" i="1"/>
  <c r="K4495" i="1"/>
  <c r="K4499" i="1"/>
  <c r="K4501" i="1"/>
  <c r="K4511" i="1"/>
  <c r="K4521" i="1"/>
  <c r="K4537" i="1"/>
  <c r="K4539" i="1"/>
  <c r="K4541" i="1"/>
  <c r="K4543" i="1"/>
  <c r="K4555" i="1"/>
  <c r="K4561" i="1"/>
  <c r="K4565" i="1"/>
  <c r="K4579" i="1"/>
  <c r="K4581" i="1"/>
  <c r="K4589" i="1"/>
  <c r="K4591" i="1"/>
  <c r="K4599" i="1"/>
  <c r="K4605" i="1"/>
  <c r="K4607" i="1"/>
  <c r="K4609" i="1"/>
  <c r="K4617" i="1"/>
  <c r="K4623" i="1"/>
  <c r="K4625" i="1"/>
  <c r="K4627" i="1"/>
  <c r="K4637" i="1"/>
  <c r="K4649" i="1"/>
  <c r="K4653" i="1"/>
  <c r="K4659" i="1"/>
  <c r="K4663" i="1"/>
  <c r="K4667" i="1"/>
  <c r="K4679" i="1"/>
  <c r="K4683" i="1"/>
  <c r="K4699" i="1"/>
  <c r="K4701" i="1"/>
  <c r="K4891" i="1"/>
  <c r="K4897" i="1"/>
  <c r="K4899" i="1"/>
  <c r="K4907" i="1"/>
  <c r="K4909" i="1"/>
  <c r="K4913" i="1"/>
  <c r="K4915" i="1"/>
  <c r="K4919" i="1"/>
  <c r="K4925" i="1"/>
  <c r="K4935" i="1"/>
  <c r="K4941" i="1"/>
  <c r="K4957" i="1"/>
  <c r="K4961" i="1"/>
  <c r="K4985" i="1"/>
  <c r="K4991" i="1"/>
  <c r="K4993" i="1"/>
  <c r="K4995" i="1"/>
  <c r="K4999" i="1"/>
  <c r="K5001" i="1"/>
  <c r="K5003" i="1"/>
  <c r="K5005" i="1"/>
  <c r="K5011" i="1"/>
  <c r="K5013" i="1"/>
  <c r="K5017" i="1"/>
  <c r="K5021" i="1"/>
  <c r="K5023" i="1"/>
  <c r="K5025" i="1"/>
  <c r="K5033" i="1"/>
  <c r="K5035" i="1"/>
  <c r="K5037" i="1"/>
  <c r="K5039" i="1"/>
  <c r="K5049" i="1"/>
  <c r="K5053" i="1"/>
  <c r="K5063" i="1"/>
  <c r="K5075" i="1"/>
  <c r="K5085" i="1"/>
  <c r="K5087" i="1"/>
  <c r="K5089" i="1"/>
  <c r="K5097" i="1"/>
  <c r="K5099" i="1"/>
  <c r="K5101" i="1"/>
  <c r="K5105" i="1"/>
  <c r="K5107" i="1"/>
  <c r="K5115" i="1"/>
  <c r="K5117" i="1"/>
  <c r="K5119" i="1"/>
  <c r="K5957" i="1"/>
  <c r="K5959" i="1"/>
  <c r="K5961" i="1"/>
  <c r="K5963" i="1"/>
  <c r="K5965" i="1"/>
  <c r="K5967" i="1"/>
  <c r="K5969" i="1"/>
  <c r="K5971" i="1"/>
  <c r="K5973" i="1"/>
  <c r="K5975" i="1"/>
  <c r="K5977" i="1"/>
  <c r="K5979" i="1"/>
  <c r="K5981" i="1"/>
  <c r="K5983" i="1"/>
  <c r="K5985" i="1"/>
  <c r="K5987" i="1"/>
  <c r="K5989" i="1"/>
  <c r="K5991" i="1"/>
  <c r="K5993" i="1"/>
  <c r="K5995" i="1"/>
  <c r="K5997" i="1"/>
  <c r="K5999" i="1"/>
  <c r="K6001" i="1"/>
  <c r="K6003" i="1"/>
  <c r="K6005" i="1"/>
  <c r="K6007" i="1"/>
  <c r="K6009" i="1"/>
  <c r="K6011" i="1"/>
  <c r="K6013" i="1"/>
  <c r="K6015" i="1"/>
  <c r="K6017" i="1"/>
  <c r="K6019" i="1"/>
  <c r="K6021" i="1"/>
  <c r="K6023" i="1"/>
  <c r="K6025" i="1"/>
  <c r="K6027" i="1"/>
  <c r="K6029" i="1"/>
  <c r="K6031" i="1"/>
  <c r="K6033" i="1"/>
  <c r="K6035" i="1"/>
  <c r="K6255" i="1"/>
  <c r="K6257" i="1"/>
  <c r="K6259" i="1"/>
  <c r="K6261" i="1"/>
  <c r="K6269" i="1"/>
  <c r="K6277" i="1"/>
  <c r="K6285" i="1"/>
  <c r="K6287" i="1"/>
  <c r="K6291" i="1"/>
  <c r="K6297" i="1"/>
  <c r="K6301" i="1"/>
  <c r="K6303" i="1"/>
  <c r="K6305" i="1"/>
  <c r="K6307" i="1"/>
  <c r="K6315" i="1"/>
  <c r="K6323" i="1"/>
  <c r="K6325" i="1"/>
  <c r="K6327" i="1"/>
  <c r="K6335" i="1"/>
  <c r="K6339" i="1"/>
  <c r="K6343" i="1"/>
  <c r="K6345" i="1"/>
  <c r="K6349" i="1"/>
  <c r="K6351" i="1"/>
  <c r="K6361" i="1"/>
  <c r="K6363" i="1"/>
  <c r="K6365" i="1"/>
  <c r="K6369" i="1"/>
  <c r="K6371" i="1"/>
  <c r="K6377" i="1"/>
  <c r="K6381" i="1"/>
  <c r="K6387" i="1"/>
  <c r="K6389" i="1"/>
  <c r="K6393" i="1"/>
  <c r="K6399" i="1"/>
  <c r="K6407" i="1"/>
  <c r="K6433" i="1"/>
  <c r="K6437" i="1"/>
  <c r="K6447" i="1"/>
  <c r="K6449" i="1"/>
  <c r="K6451" i="1"/>
  <c r="K6455" i="1"/>
  <c r="K6463" i="1"/>
  <c r="K6465" i="1"/>
  <c r="K6475" i="1"/>
  <c r="K6489" i="1"/>
  <c r="K6491" i="1"/>
  <c r="K6497" i="1"/>
  <c r="K6505" i="1"/>
  <c r="K6507" i="1"/>
  <c r="K6509" i="1"/>
  <c r="K6515" i="1"/>
  <c r="K6517" i="1"/>
  <c r="K6521" i="1"/>
  <c r="K6523" i="1"/>
  <c r="K6527" i="1"/>
  <c r="K6529" i="1"/>
  <c r="K6531" i="1"/>
  <c r="K6539" i="1"/>
  <c r="K6549" i="1"/>
  <c r="K6557" i="1"/>
  <c r="K6567" i="1"/>
  <c r="K6569" i="1"/>
  <c r="K6571" i="1"/>
  <c r="K6581" i="1"/>
  <c r="K6589" i="1"/>
  <c r="K6599" i="1"/>
  <c r="K6605" i="1"/>
  <c r="K6609" i="1"/>
  <c r="K3994" i="1"/>
  <c r="K3996" i="1"/>
  <c r="K3998" i="1"/>
  <c r="K4000" i="1"/>
  <c r="K4002" i="1"/>
  <c r="K4004" i="1"/>
  <c r="K4006" i="1"/>
  <c r="K4008" i="1"/>
  <c r="K4010" i="1"/>
  <c r="K4012" i="1"/>
  <c r="K4014" i="1"/>
  <c r="K4016" i="1"/>
  <c r="K4018" i="1"/>
  <c r="K4020" i="1"/>
  <c r="K4022" i="1"/>
  <c r="K4024" i="1"/>
  <c r="K4026" i="1"/>
  <c r="K4028" i="1"/>
  <c r="K4030" i="1"/>
  <c r="K4032" i="1"/>
  <c r="K4034" i="1"/>
  <c r="K4036" i="1"/>
  <c r="K4038" i="1"/>
  <c r="K4040" i="1"/>
  <c r="K4042" i="1"/>
  <c r="K4044" i="1"/>
  <c r="K4046" i="1"/>
  <c r="K4048" i="1"/>
  <c r="K4050" i="1"/>
  <c r="K4052" i="1"/>
  <c r="K4054" i="1"/>
  <c r="K4056" i="1"/>
  <c r="K4058" i="1"/>
  <c r="K4060" i="1"/>
  <c r="K4062" i="1"/>
  <c r="K4064" i="1"/>
  <c r="K4066" i="1"/>
  <c r="K4068" i="1"/>
  <c r="K4070" i="1"/>
  <c r="K4072" i="1"/>
  <c r="K4074" i="1"/>
  <c r="K4076" i="1"/>
  <c r="K4496" i="1"/>
  <c r="K4502" i="1"/>
  <c r="K4510" i="1"/>
  <c r="K4514" i="1"/>
  <c r="K4516" i="1"/>
  <c r="K4534" i="1"/>
  <c r="K4538" i="1"/>
  <c r="K4540" i="1"/>
  <c r="K4544" i="1"/>
  <c r="K4552" i="1"/>
  <c r="K4554" i="1"/>
  <c r="K4564" i="1"/>
  <c r="K4568" i="1"/>
  <c r="K4572" i="1"/>
  <c r="K4576" i="1"/>
  <c r="K4578" i="1"/>
  <c r="K4582" i="1"/>
  <c r="K4598" i="1"/>
  <c r="K4600" i="1"/>
  <c r="K4602" i="1"/>
  <c r="K4610" i="1"/>
  <c r="K4618" i="1"/>
  <c r="K4624" i="1"/>
  <c r="K4626" i="1"/>
  <c r="K4634" i="1"/>
  <c r="K4640" i="1"/>
  <c r="K4642" i="1"/>
  <c r="K4648" i="1"/>
  <c r="K4652" i="1"/>
  <c r="K4670" i="1"/>
  <c r="K4680" i="1"/>
  <c r="K4682" i="1"/>
  <c r="K4684" i="1"/>
  <c r="K4686" i="1"/>
  <c r="K4688" i="1"/>
  <c r="K4700" i="1"/>
  <c r="K4888" i="1"/>
  <c r="K4894" i="1"/>
  <c r="K4912" i="1"/>
  <c r="K4928" i="1"/>
  <c r="K4936" i="1"/>
  <c r="K4938" i="1"/>
  <c r="K4940" i="1"/>
  <c r="K4942" i="1"/>
  <c r="K4946" i="1"/>
  <c r="K4956" i="1"/>
  <c r="K4960" i="1"/>
  <c r="K4970" i="1"/>
  <c r="K4982" i="1"/>
  <c r="K4988" i="1"/>
  <c r="K4990" i="1"/>
  <c r="K4998" i="1"/>
  <c r="K5010" i="1"/>
  <c r="K5012" i="1"/>
  <c r="K5018" i="1"/>
  <c r="K5026" i="1"/>
  <c r="K5028" i="1"/>
  <c r="K5040" i="1"/>
  <c r="K5042" i="1"/>
  <c r="K5044" i="1"/>
  <c r="K5050" i="1"/>
  <c r="K5054" i="1"/>
  <c r="K5056" i="1"/>
  <c r="K5058" i="1"/>
  <c r="K5064" i="1"/>
  <c r="K5082" i="1"/>
  <c r="K5102" i="1"/>
  <c r="K5110" i="1"/>
  <c r="K5958" i="1"/>
  <c r="K5960" i="1"/>
  <c r="K5962" i="1"/>
  <c r="K5964" i="1"/>
  <c r="K5966" i="1"/>
  <c r="K5968" i="1"/>
  <c r="K5970" i="1"/>
  <c r="K5972" i="1"/>
  <c r="K5974" i="1"/>
  <c r="K5976" i="1"/>
  <c r="K5978" i="1"/>
  <c r="K5980" i="1"/>
  <c r="K5982" i="1"/>
  <c r="K5984" i="1"/>
  <c r="K5986" i="1"/>
  <c r="K5988" i="1"/>
  <c r="K5990" i="1"/>
  <c r="K5992" i="1"/>
  <c r="K5994" i="1"/>
  <c r="K5996" i="1"/>
  <c r="K5998" i="1"/>
  <c r="K6000" i="1"/>
  <c r="K6002" i="1"/>
  <c r="K6004" i="1"/>
  <c r="K6006" i="1"/>
  <c r="K6008" i="1"/>
  <c r="K6010" i="1"/>
  <c r="K6012" i="1"/>
  <c r="K6014" i="1"/>
  <c r="K6016" i="1"/>
  <c r="K6018" i="1"/>
  <c r="K6020" i="1"/>
  <c r="K6022" i="1"/>
  <c r="K6024" i="1"/>
  <c r="K6026" i="1"/>
  <c r="K6028" i="1"/>
  <c r="K6030" i="1"/>
  <c r="K6032" i="1"/>
  <c r="K6034" i="1"/>
  <c r="K6036" i="1"/>
  <c r="K6246" i="1"/>
  <c r="K6254" i="1"/>
  <c r="K6258" i="1"/>
  <c r="K6260" i="1"/>
  <c r="K6262" i="1"/>
  <c r="K6266" i="1"/>
  <c r="K6268" i="1"/>
  <c r="K6272" i="1"/>
  <c r="K6276" i="1"/>
  <c r="K6278" i="1"/>
  <c r="K6282" i="1"/>
  <c r="K6286" i="1"/>
  <c r="K6290" i="1"/>
  <c r="K6292" i="1"/>
  <c r="K6294" i="1"/>
  <c r="K6296" i="1"/>
  <c r="K6300" i="1"/>
  <c r="K6308" i="1"/>
  <c r="K6316" i="1"/>
  <c r="K6320" i="1"/>
  <c r="K6324" i="1"/>
  <c r="K6326" i="1"/>
  <c r="K6328" i="1"/>
  <c r="K6330" i="1"/>
  <c r="K6332" i="1"/>
  <c r="K6334" i="1"/>
  <c r="K6348" i="1"/>
  <c r="K6352" i="1"/>
  <c r="K6354" i="1"/>
  <c r="K6356" i="1"/>
  <c r="K6364" i="1"/>
  <c r="K6366" i="1"/>
  <c r="K6372" i="1"/>
  <c r="K6376" i="1"/>
  <c r="K6380" i="1"/>
  <c r="K6382" i="1"/>
  <c r="K6386" i="1"/>
  <c r="K6388" i="1"/>
  <c r="K6390" i="1"/>
  <c r="K6398" i="1"/>
  <c r="K6406" i="1"/>
  <c r="K6408" i="1"/>
  <c r="K6412" i="1"/>
  <c r="K6414" i="1"/>
  <c r="K6422" i="1"/>
  <c r="K6424" i="1"/>
  <c r="K6438" i="1"/>
  <c r="K6446" i="1"/>
  <c r="K6448" i="1"/>
  <c r="K6450" i="1"/>
  <c r="K6458" i="1"/>
  <c r="K6460" i="1"/>
  <c r="K6462" i="1"/>
  <c r="K6464" i="1"/>
  <c r="K6480" i="1"/>
  <c r="K6482" i="1"/>
  <c r="K6486" i="1"/>
  <c r="K6488" i="1"/>
  <c r="K6502" i="1"/>
  <c r="K6506" i="1"/>
  <c r="K6510" i="1"/>
  <c r="K6512" i="1"/>
  <c r="K6524" i="1"/>
  <c r="K6540" i="1"/>
  <c r="K6542" i="1"/>
  <c r="K6566" i="1"/>
  <c r="K6572" i="1"/>
  <c r="K6574" i="1"/>
  <c r="K6576" i="1"/>
  <c r="K6588" i="1"/>
  <c r="K6590" i="1"/>
  <c r="K6608" i="1"/>
  <c r="K383" i="1"/>
  <c r="K385" i="1"/>
  <c r="K387" i="1"/>
  <c r="K389" i="1"/>
  <c r="K391" i="1"/>
  <c r="K393" i="1"/>
  <c r="K395" i="1"/>
  <c r="K397" i="1"/>
  <c r="K399" i="1"/>
  <c r="K401" i="1"/>
  <c r="K403" i="1"/>
  <c r="K405" i="1"/>
  <c r="K407" i="1"/>
  <c r="K409" i="1"/>
  <c r="K411" i="1"/>
  <c r="K413" i="1"/>
  <c r="K415" i="1"/>
  <c r="K417" i="1"/>
  <c r="K419" i="1"/>
  <c r="K421" i="1"/>
  <c r="K423" i="1"/>
  <c r="K425" i="1"/>
  <c r="K427" i="1"/>
  <c r="K429" i="1"/>
  <c r="K431" i="1"/>
  <c r="K433" i="1"/>
  <c r="K435" i="1"/>
  <c r="K437" i="1"/>
  <c r="K507" i="1"/>
  <c r="K509" i="1"/>
  <c r="K515" i="1"/>
  <c r="K517" i="1"/>
  <c r="K541" i="1"/>
  <c r="K543" i="1"/>
  <c r="K549" i="1"/>
  <c r="K583" i="1"/>
  <c r="K599" i="1"/>
  <c r="K613" i="1"/>
  <c r="K641" i="1"/>
  <c r="K643" i="1"/>
  <c r="K647" i="1"/>
  <c r="K649" i="1"/>
  <c r="K651" i="1"/>
  <c r="K673" i="1"/>
  <c r="K677" i="1"/>
  <c r="K384" i="1"/>
  <c r="K388" i="1"/>
  <c r="K392" i="1"/>
  <c r="K396" i="1"/>
  <c r="K400" i="1"/>
  <c r="K404" i="1"/>
  <c r="K408" i="1"/>
  <c r="K412" i="1"/>
  <c r="K416" i="1"/>
  <c r="K420" i="1"/>
  <c r="K424" i="1"/>
  <c r="K428" i="1"/>
  <c r="K432" i="1"/>
  <c r="K436" i="1"/>
  <c r="K512" i="1"/>
  <c r="K516" i="1"/>
  <c r="K536" i="1"/>
  <c r="K556" i="1"/>
  <c r="K568" i="1"/>
  <c r="K584" i="1"/>
  <c r="K604" i="1"/>
  <c r="K608" i="1"/>
  <c r="K660" i="1"/>
  <c r="K695" i="1"/>
  <c r="K705" i="1"/>
  <c r="K707" i="1"/>
  <c r="K723" i="1"/>
  <c r="K735" i="1"/>
  <c r="K747" i="1"/>
  <c r="K765" i="1"/>
  <c r="K783" i="1"/>
  <c r="K791" i="1"/>
  <c r="K801" i="1"/>
  <c r="K805" i="1"/>
  <c r="K811" i="1"/>
  <c r="K817" i="1"/>
  <c r="K825" i="1"/>
  <c r="K861" i="1"/>
  <c r="K869" i="1"/>
  <c r="K887" i="1"/>
  <c r="K895" i="1"/>
  <c r="K901" i="1"/>
  <c r="K911" i="1"/>
  <c r="K915" i="1"/>
  <c r="K933" i="1"/>
  <c r="K967" i="1"/>
  <c r="K989" i="1"/>
  <c r="K995" i="1"/>
  <c r="K999" i="1"/>
  <c r="K1005" i="1"/>
  <c r="K1033" i="1"/>
  <c r="K1041" i="1"/>
  <c r="K1045" i="1"/>
  <c r="K1049" i="1"/>
  <c r="K1053" i="1"/>
  <c r="K1073" i="1"/>
  <c r="K1083" i="1"/>
  <c r="K386" i="1"/>
  <c r="K394" i="1"/>
  <c r="K402" i="1"/>
  <c r="K410" i="1"/>
  <c r="K418" i="1"/>
  <c r="K426" i="1"/>
  <c r="K434" i="1"/>
  <c r="K522" i="1"/>
  <c r="K554" i="1"/>
  <c r="K562" i="1"/>
  <c r="K634" i="1"/>
  <c r="K642" i="1"/>
  <c r="K666" i="1"/>
  <c r="K718" i="1"/>
  <c r="K750" i="1"/>
  <c r="K774" i="1"/>
  <c r="K786" i="1"/>
  <c r="K794" i="1"/>
  <c r="K814" i="1"/>
  <c r="K822" i="1"/>
  <c r="K830" i="1"/>
  <c r="K878" i="1"/>
  <c r="K898" i="1"/>
  <c r="K946" i="1"/>
  <c r="K974" i="1"/>
  <c r="K1038" i="1"/>
  <c r="K1046" i="1"/>
  <c r="K1058" i="1"/>
  <c r="K1074" i="1"/>
  <c r="K1082" i="1"/>
  <c r="K1210" i="1"/>
  <c r="K1216" i="1"/>
  <c r="K1222" i="1"/>
  <c r="K1244" i="1"/>
  <c r="K1246" i="1"/>
  <c r="K1258" i="1"/>
  <c r="K1288" i="1"/>
  <c r="K1292" i="1"/>
  <c r="K1294" i="1"/>
  <c r="K1354" i="1"/>
  <c r="K1382" i="1"/>
  <c r="K1430" i="1"/>
  <c r="K1468" i="1"/>
  <c r="K1490" i="1"/>
  <c r="K1508" i="1"/>
  <c r="K1530" i="1"/>
  <c r="K1536" i="1"/>
  <c r="K1554" i="1"/>
  <c r="K1564" i="1"/>
  <c r="K1596" i="1"/>
  <c r="K1600" i="1"/>
  <c r="K1632" i="1"/>
  <c r="K1638" i="1"/>
  <c r="K1674" i="1"/>
  <c r="K1694" i="1"/>
  <c r="K1700" i="1"/>
  <c r="K1710" i="1"/>
  <c r="K1720" i="1"/>
  <c r="K1722" i="1"/>
  <c r="K1730" i="1"/>
  <c r="K1758" i="1"/>
  <c r="K1774" i="1"/>
  <c r="K1792" i="1"/>
  <c r="K1820" i="1"/>
  <c r="K1826" i="1"/>
  <c r="K1828" i="1"/>
  <c r="K1844" i="1"/>
  <c r="K1848" i="1"/>
  <c r="K1854" i="1"/>
  <c r="K1864" i="1"/>
  <c r="K1876" i="1"/>
  <c r="K1892" i="1"/>
  <c r="K1902" i="1"/>
  <c r="K1906" i="1"/>
  <c r="K1914" i="1"/>
  <c r="K1918" i="1"/>
  <c r="K1924" i="1"/>
  <c r="K1992" i="1"/>
  <c r="K1994" i="1"/>
  <c r="K2004" i="1"/>
  <c r="K2012" i="1"/>
  <c r="K2018" i="1"/>
  <c r="K2020" i="1"/>
  <c r="K2040" i="1"/>
  <c r="K2054" i="1"/>
  <c r="K2074" i="1"/>
  <c r="K390" i="1"/>
  <c r="K406" i="1"/>
  <c r="K422" i="1"/>
  <c r="K438" i="1"/>
  <c r="K614" i="1"/>
  <c r="K662" i="1"/>
  <c r="K824" i="1"/>
  <c r="K848" i="1"/>
  <c r="K896" i="1"/>
  <c r="K904" i="1"/>
  <c r="K1016" i="1"/>
  <c r="K1032" i="1"/>
  <c r="K1056" i="1"/>
  <c r="K1269" i="1"/>
  <c r="K1273" i="1"/>
  <c r="K1321" i="1"/>
  <c r="K1329" i="1"/>
  <c r="K1361" i="1"/>
  <c r="K1385" i="1"/>
  <c r="K1425" i="1"/>
  <c r="K1469" i="1"/>
  <c r="K1525" i="1"/>
  <c r="K382" i="1"/>
  <c r="K398" i="1"/>
  <c r="K414" i="1"/>
  <c r="K430" i="1"/>
  <c r="K796" i="1"/>
  <c r="K844" i="1"/>
  <c r="K892" i="1"/>
  <c r="K908" i="1"/>
  <c r="K940" i="1"/>
  <c r="K972" i="1"/>
  <c r="K1092" i="1"/>
  <c r="K1207" i="1"/>
  <c r="K1211" i="1"/>
  <c r="K1231" i="1"/>
  <c r="K1239" i="1"/>
  <c r="K1279" i="1"/>
  <c r="K1311" i="1"/>
  <c r="K1371" i="1"/>
  <c r="K1463" i="1"/>
  <c r="K1569" i="1"/>
  <c r="K1645" i="1"/>
  <c r="K1685" i="1"/>
  <c r="K1709" i="1"/>
  <c r="K1833" i="1"/>
  <c r="K1845" i="1"/>
  <c r="K1865" i="1"/>
  <c r="K1905" i="1"/>
  <c r="K1929" i="1"/>
  <c r="K1941" i="1"/>
  <c r="K1949" i="1"/>
  <c r="K1981" i="1"/>
  <c r="K2013" i="1"/>
  <c r="K2057" i="1"/>
  <c r="K2065" i="1"/>
  <c r="K2073" i="1"/>
  <c r="K2089" i="1"/>
  <c r="K2093" i="1"/>
  <c r="K1467" i="1"/>
  <c r="K1483" i="1"/>
  <c r="K1507" i="1"/>
  <c r="K1579" i="1"/>
  <c r="K1619" i="1"/>
  <c r="K1651" i="1"/>
  <c r="K1723" i="1"/>
  <c r="K1767" i="1"/>
  <c r="K1863" i="1"/>
  <c r="K1903" i="1"/>
  <c r="K1939" i="1"/>
  <c r="K1975" i="1"/>
  <c r="K1983" i="1"/>
  <c r="K1995" i="1"/>
  <c r="K2023" i="1"/>
  <c r="K2095" i="1"/>
  <c r="K3078" i="1"/>
  <c r="K3080" i="1"/>
  <c r="K3082" i="1"/>
  <c r="K3086" i="1"/>
  <c r="K3090" i="1"/>
  <c r="K3094" i="1"/>
  <c r="K3096" i="1"/>
  <c r="K3104" i="1"/>
  <c r="K3106" i="1"/>
  <c r="K3108" i="1"/>
  <c r="K3114" i="1"/>
  <c r="K3116" i="1"/>
  <c r="K3118" i="1"/>
  <c r="K3120" i="1"/>
  <c r="K3122" i="1"/>
  <c r="K3124" i="1"/>
  <c r="K3126" i="1"/>
  <c r="K3130" i="1"/>
  <c r="K3138" i="1"/>
  <c r="K3152" i="1"/>
  <c r="K3158" i="1"/>
  <c r="K3164" i="1"/>
  <c r="K3168" i="1"/>
  <c r="K3170" i="1"/>
  <c r="K3172" i="1"/>
  <c r="K3176" i="1"/>
  <c r="K3178" i="1"/>
  <c r="K3486" i="1"/>
  <c r="K3490" i="1"/>
  <c r="K3492" i="1"/>
  <c r="K3494" i="1"/>
  <c r="K3496" i="1"/>
  <c r="K3498" i="1"/>
  <c r="K3506" i="1"/>
  <c r="K3510" i="1"/>
  <c r="K3514" i="1"/>
  <c r="K3516" i="1"/>
  <c r="K3518" i="1"/>
  <c r="K3520" i="1"/>
  <c r="K3524" i="1"/>
  <c r="K3526" i="1"/>
  <c r="K3532" i="1"/>
  <c r="K3536" i="1"/>
  <c r="K3542" i="1"/>
  <c r="K3544" i="1"/>
  <c r="K3546" i="1"/>
  <c r="K3548" i="1"/>
  <c r="K3550" i="1"/>
  <c r="K3558" i="1"/>
  <c r="K3562" i="1"/>
  <c r="K3566" i="1"/>
  <c r="K3568" i="1"/>
  <c r="K3570" i="1"/>
  <c r="K3572" i="1"/>
  <c r="K3574" i="1"/>
  <c r="K3578" i="1"/>
  <c r="K3580" i="1"/>
  <c r="K3582" i="1"/>
  <c r="K3584" i="1"/>
  <c r="K3586" i="1"/>
  <c r="K3073" i="1"/>
  <c r="K3077" i="1"/>
  <c r="K3079" i="1"/>
  <c r="K3081" i="1"/>
  <c r="K3083" i="1"/>
  <c r="K3089" i="1"/>
  <c r="K3091" i="1"/>
  <c r="K3093" i="1"/>
  <c r="K3097" i="1"/>
  <c r="K3099" i="1"/>
  <c r="K3101" i="1"/>
  <c r="K3103" i="1"/>
  <c r="K3107" i="1"/>
  <c r="K3115" i="1"/>
  <c r="K3123" i="1"/>
  <c r="K3125" i="1"/>
  <c r="K3127" i="1"/>
  <c r="K3141" i="1"/>
  <c r="K3143" i="1"/>
  <c r="K3145" i="1"/>
  <c r="K3149" i="1"/>
  <c r="K3151" i="1"/>
  <c r="K3155" i="1"/>
  <c r="K3157" i="1"/>
  <c r="K3161" i="1"/>
  <c r="K3163" i="1"/>
  <c r="K3171" i="1"/>
  <c r="K3173" i="1"/>
  <c r="K3175" i="1"/>
  <c r="K3177" i="1"/>
  <c r="K3179" i="1"/>
  <c r="K3487" i="1"/>
  <c r="K3493" i="1"/>
  <c r="K3495" i="1"/>
  <c r="K3497" i="1"/>
  <c r="K3505" i="1"/>
  <c r="K3507" i="1"/>
  <c r="K3515" i="1"/>
  <c r="K3525" i="1"/>
  <c r="K3527" i="1"/>
  <c r="K3529" i="1"/>
  <c r="K3533" i="1"/>
  <c r="K3535" i="1"/>
  <c r="K3537" i="1"/>
  <c r="K3541" i="1"/>
  <c r="K3545" i="1"/>
  <c r="K3547" i="1"/>
  <c r="K3551" i="1"/>
  <c r="K3555" i="1"/>
  <c r="K3557" i="1"/>
  <c r="K3561" i="1"/>
  <c r="K3563" i="1"/>
  <c r="K3567" i="1"/>
  <c r="K3571" i="1"/>
  <c r="K3575" i="1"/>
  <c r="K3577" i="1"/>
  <c r="K3579" i="1"/>
  <c r="K3583" i="1"/>
  <c r="K3585" i="1"/>
  <c r="K3589" i="1"/>
  <c r="K4081" i="1"/>
  <c r="K4083" i="1"/>
  <c r="K4091" i="1"/>
  <c r="K4093" i="1"/>
  <c r="K4095" i="1"/>
  <c r="K4097" i="1"/>
  <c r="K4107" i="1"/>
  <c r="K4113" i="1"/>
  <c r="K4119" i="1"/>
  <c r="K4121" i="1"/>
  <c r="K4123" i="1"/>
  <c r="K4125" i="1"/>
  <c r="K4129" i="1"/>
  <c r="K4131" i="1"/>
  <c r="K4137" i="1"/>
  <c r="K4139" i="1"/>
  <c r="K4141" i="1"/>
  <c r="K4143" i="1"/>
  <c r="K4145" i="1"/>
  <c r="K4149" i="1"/>
  <c r="K4155" i="1"/>
  <c r="K4157" i="1"/>
  <c r="K4159" i="1"/>
  <c r="K4161" i="1"/>
  <c r="K4163" i="1"/>
  <c r="K4165" i="1"/>
  <c r="K4169" i="1"/>
  <c r="K4183" i="1"/>
  <c r="K4185" i="1"/>
  <c r="K4191" i="1"/>
  <c r="K4195" i="1"/>
  <c r="K4197" i="1"/>
  <c r="K4203" i="1"/>
  <c r="K4209" i="1"/>
  <c r="K5233" i="1"/>
  <c r="K5237" i="1"/>
  <c r="K5241" i="1"/>
  <c r="K5243" i="1"/>
  <c r="K5249" i="1"/>
  <c r="K5255" i="1"/>
  <c r="K5265" i="1"/>
  <c r="K5267" i="1"/>
  <c r="K5269" i="1"/>
  <c r="K5271" i="1"/>
  <c r="K5273" i="1"/>
  <c r="K5281" i="1"/>
  <c r="K5287" i="1"/>
  <c r="K5289" i="1"/>
  <c r="K5291" i="1"/>
  <c r="K5299" i="1"/>
  <c r="K5303" i="1"/>
  <c r="K5307" i="1"/>
  <c r="K5311" i="1"/>
  <c r="K5325" i="1"/>
  <c r="K5327" i="1"/>
  <c r="K5331" i="1"/>
  <c r="K5337" i="1"/>
  <c r="K5345" i="1"/>
  <c r="K5347" i="1"/>
  <c r="K5351" i="1"/>
  <c r="K5353" i="1"/>
  <c r="K5355" i="1"/>
  <c r="K5359" i="1"/>
  <c r="K5373" i="1"/>
  <c r="K5387" i="1"/>
  <c r="K5395" i="1"/>
  <c r="K5399" i="1"/>
  <c r="K5401" i="1"/>
  <c r="K5403" i="1"/>
  <c r="K5405" i="1"/>
  <c r="K5413" i="1"/>
  <c r="K5415" i="1"/>
  <c r="K5425" i="1"/>
  <c r="K5563" i="1"/>
  <c r="K5565" i="1"/>
  <c r="K5567" i="1"/>
  <c r="K5569" i="1"/>
  <c r="K5571" i="1"/>
  <c r="K5573" i="1"/>
  <c r="K5575" i="1"/>
  <c r="K5577" i="1"/>
  <c r="K5579" i="1"/>
  <c r="K5581" i="1"/>
  <c r="K5583" i="1"/>
  <c r="K5585" i="1"/>
  <c r="K5587" i="1"/>
  <c r="K5589" i="1"/>
  <c r="K5591" i="1"/>
  <c r="K5593" i="1"/>
  <c r="K5595" i="1"/>
  <c r="K5597" i="1"/>
  <c r="K5599" i="1"/>
  <c r="K5601" i="1"/>
  <c r="K5603" i="1"/>
  <c r="K5605" i="1"/>
  <c r="K5607" i="1"/>
  <c r="K5609" i="1"/>
  <c r="K5611" i="1"/>
  <c r="K5613" i="1"/>
  <c r="K5615" i="1"/>
  <c r="K5617" i="1"/>
  <c r="K5619" i="1"/>
  <c r="K5701" i="1"/>
  <c r="K5717" i="1"/>
  <c r="K5719" i="1"/>
  <c r="K5727" i="1"/>
  <c r="K5729" i="1"/>
  <c r="K5731" i="1"/>
  <c r="K5735" i="1"/>
  <c r="K5743" i="1"/>
  <c r="K5761" i="1"/>
  <c r="K5773" i="1"/>
  <c r="K5775" i="1"/>
  <c r="K5783" i="1"/>
  <c r="K5787" i="1"/>
  <c r="K5789" i="1"/>
  <c r="K5793" i="1"/>
  <c r="K5799" i="1"/>
  <c r="K5801" i="1"/>
  <c r="K5815" i="1"/>
  <c r="K5825" i="1"/>
  <c r="K5827" i="1"/>
  <c r="K5853" i="1"/>
  <c r="K5855" i="1"/>
  <c r="K5857" i="1"/>
  <c r="K5859" i="1"/>
  <c r="K5861" i="1"/>
  <c r="K5867" i="1"/>
  <c r="K5883" i="1"/>
  <c r="K5885" i="1"/>
  <c r="K5887" i="1"/>
  <c r="K5903" i="1"/>
  <c r="K5915" i="1"/>
  <c r="K5923" i="1"/>
  <c r="K5929" i="1"/>
  <c r="K5933" i="1"/>
  <c r="K5937" i="1"/>
  <c r="K5941" i="1"/>
  <c r="K5949" i="1"/>
  <c r="K5951" i="1"/>
  <c r="K6247" i="1"/>
  <c r="K6251" i="1"/>
  <c r="K6253" i="1"/>
  <c r="K6279" i="1"/>
  <c r="K6293" i="1"/>
  <c r="K6295" i="1"/>
  <c r="K6299" i="1"/>
  <c r="K6311" i="1"/>
  <c r="K6319" i="1"/>
  <c r="K6329" i="1"/>
  <c r="K6331" i="1"/>
  <c r="K6341" i="1"/>
  <c r="K6353" i="1"/>
  <c r="K6357" i="1"/>
  <c r="K6375" i="1"/>
  <c r="K6403" i="1"/>
  <c r="K6405" i="1"/>
  <c r="K6413" i="1"/>
  <c r="K6415" i="1"/>
  <c r="K6425" i="1"/>
  <c r="K6427" i="1"/>
  <c r="K6429" i="1"/>
  <c r="K4080" i="1"/>
  <c r="K4088" i="1"/>
  <c r="K4094" i="1"/>
  <c r="K4100" i="1"/>
  <c r="K4106" i="1"/>
  <c r="K4108" i="1"/>
  <c r="K4110" i="1"/>
  <c r="K4114" i="1"/>
  <c r="K4118" i="1"/>
  <c r="K4122" i="1"/>
  <c r="K4126" i="1"/>
  <c r="K4132" i="1"/>
  <c r="K4140" i="1"/>
  <c r="K4144" i="1"/>
  <c r="K4148" i="1"/>
  <c r="K4154" i="1"/>
  <c r="K4156" i="1"/>
  <c r="K4160" i="1"/>
  <c r="K4162" i="1"/>
  <c r="K4166" i="1"/>
  <c r="K4170" i="1"/>
  <c r="K4172" i="1"/>
  <c r="K4174" i="1"/>
  <c r="K4178" i="1"/>
  <c r="K4180" i="1"/>
  <c r="K4182" i="1"/>
  <c r="K4186" i="1"/>
  <c r="K4190" i="1"/>
  <c r="K4192" i="1"/>
  <c r="K4196" i="1"/>
  <c r="K4198" i="1"/>
  <c r="K4202" i="1"/>
  <c r="K4206" i="1"/>
  <c r="K4208" i="1"/>
  <c r="K4210" i="1"/>
  <c r="K5236" i="1"/>
  <c r="K5262" i="1"/>
  <c r="K5264" i="1"/>
  <c r="K5266" i="1"/>
  <c r="K5270" i="1"/>
  <c r="K5276" i="1"/>
  <c r="K5282" i="1"/>
  <c r="K5284" i="1"/>
  <c r="K5296" i="1"/>
  <c r="K5302" i="1"/>
  <c r="K5312" i="1"/>
  <c r="K5314" i="1"/>
  <c r="K5316" i="1"/>
  <c r="K5320" i="1"/>
  <c r="K5328" i="1"/>
  <c r="K5330" i="1"/>
  <c r="K5332" i="1"/>
  <c r="K5334" i="1"/>
  <c r="K5338" i="1"/>
  <c r="K5348" i="1"/>
  <c r="K5358" i="1"/>
  <c r="K5360" i="1"/>
  <c r="K5374" i="1"/>
  <c r="K5376" i="1"/>
  <c r="K5386" i="1"/>
  <c r="K5390" i="1"/>
  <c r="K5400" i="1"/>
  <c r="K5408" i="1"/>
  <c r="K5410" i="1"/>
  <c r="K5412" i="1"/>
  <c r="K5414" i="1"/>
  <c r="K5416" i="1"/>
  <c r="K5422" i="1"/>
  <c r="K5564" i="1"/>
  <c r="K5566" i="1"/>
  <c r="K5568" i="1"/>
  <c r="K5570" i="1"/>
  <c r="K5572" i="1"/>
  <c r="K5574" i="1"/>
  <c r="K5576" i="1"/>
  <c r="K5578" i="1"/>
  <c r="K5580" i="1"/>
  <c r="K5582" i="1"/>
  <c r="K5584" i="1"/>
  <c r="K5586" i="1"/>
  <c r="K5588" i="1"/>
  <c r="K5590" i="1"/>
  <c r="K5592" i="1"/>
  <c r="K5594" i="1"/>
  <c r="K5596" i="1"/>
  <c r="K5598" i="1"/>
  <c r="K5600" i="1"/>
  <c r="K5602" i="1"/>
  <c r="K5604" i="1"/>
  <c r="K5606" i="1"/>
  <c r="K5608" i="1"/>
  <c r="K5610" i="1"/>
  <c r="K5612" i="1"/>
  <c r="K5614" i="1"/>
  <c r="K5616" i="1"/>
  <c r="K5618" i="1"/>
  <c r="K5690" i="1"/>
  <c r="K5704" i="1"/>
  <c r="K5708" i="1"/>
  <c r="K5722" i="1"/>
  <c r="K5734" i="1"/>
  <c r="K5746" i="1"/>
  <c r="K5766" i="1"/>
  <c r="K5768" i="1"/>
  <c r="K5770" i="1"/>
  <c r="K5774" i="1"/>
  <c r="K5778" i="1"/>
  <c r="K5780" i="1"/>
  <c r="K5806" i="1"/>
  <c r="K5812" i="1"/>
  <c r="K5818" i="1"/>
  <c r="K5828" i="1"/>
  <c r="K5830" i="1"/>
  <c r="K5834" i="1"/>
  <c r="K5838" i="1"/>
  <c r="K5848" i="1"/>
  <c r="K5854" i="1"/>
  <c r="K5866" i="1"/>
  <c r="K5868" i="1"/>
  <c r="K5872" i="1"/>
  <c r="K5874" i="1"/>
  <c r="K5880" i="1"/>
  <c r="K5894" i="1"/>
  <c r="K5926" i="1"/>
  <c r="K5938" i="1"/>
  <c r="K5942" i="1"/>
  <c r="K5946" i="1"/>
  <c r="K6248" i="1"/>
  <c r="K6250" i="1"/>
  <c r="K6280" i="1"/>
  <c r="K6304" i="1"/>
  <c r="K6306" i="1"/>
  <c r="K6312" i="1"/>
  <c r="K6336" i="1"/>
  <c r="K6338" i="1"/>
  <c r="K6342" i="1"/>
  <c r="K6344" i="1"/>
  <c r="K6346" i="1"/>
  <c r="K6350" i="1"/>
  <c r="K6368" i="1"/>
  <c r="K6384" i="1"/>
  <c r="K6394" i="1"/>
  <c r="K6400" i="1"/>
  <c r="K6404" i="1"/>
  <c r="K6410" i="1"/>
  <c r="K6428" i="1"/>
  <c r="K6430" i="1"/>
  <c r="K29" i="1"/>
  <c r="K43" i="1"/>
  <c r="K49" i="1"/>
  <c r="K53" i="1"/>
  <c r="K57" i="1"/>
  <c r="K73" i="1"/>
  <c r="K95" i="1"/>
  <c r="K119" i="1"/>
  <c r="K135" i="1"/>
  <c r="K159" i="1"/>
  <c r="K163" i="1"/>
  <c r="K169" i="1"/>
  <c r="K10" i="1"/>
  <c r="K14" i="1"/>
  <c r="K24" i="1"/>
  <c r="K34" i="1"/>
  <c r="K44" i="1"/>
  <c r="K46" i="1"/>
  <c r="K56" i="1"/>
  <c r="K66" i="1"/>
  <c r="K74" i="1"/>
  <c r="K94" i="1"/>
  <c r="K100" i="1"/>
  <c r="K122" i="1"/>
  <c r="K128" i="1"/>
  <c r="K146" i="1"/>
  <c r="K156" i="1"/>
  <c r="K218" i="1"/>
  <c r="K224" i="1"/>
  <c r="K230" i="1"/>
  <c r="K242" i="1"/>
  <c r="K177" i="1"/>
  <c r="K191" i="1"/>
  <c r="K197" i="1"/>
  <c r="K203" i="1"/>
  <c r="K205" i="1"/>
  <c r="K235" i="1"/>
  <c r="K519" i="1"/>
  <c r="K581" i="1"/>
  <c r="K601" i="1"/>
  <c r="K629" i="1"/>
  <c r="K663" i="1"/>
  <c r="K496" i="1"/>
  <c r="K500" i="1"/>
  <c r="K508" i="1"/>
  <c r="K524" i="1"/>
  <c r="K540" i="1"/>
  <c r="K644" i="1"/>
  <c r="K689" i="1"/>
  <c r="K703" i="1"/>
  <c r="K729" i="1"/>
  <c r="K749" i="1"/>
  <c r="K753" i="1"/>
  <c r="K755" i="1"/>
  <c r="K829" i="1"/>
  <c r="K909" i="1"/>
  <c r="K929" i="1"/>
  <c r="K957" i="1"/>
  <c r="K991" i="1"/>
  <c r="K1037" i="1"/>
  <c r="K1089" i="1"/>
  <c r="K1095" i="1"/>
  <c r="K1103" i="1"/>
  <c r="K1111" i="1"/>
  <c r="K1127" i="1"/>
  <c r="K1129" i="1"/>
  <c r="K1133" i="1"/>
  <c r="K1143" i="1"/>
  <c r="K1145" i="1"/>
  <c r="K1149" i="1"/>
  <c r="K1151" i="1"/>
  <c r="K1153" i="1"/>
  <c r="K1155" i="1"/>
  <c r="K1163" i="1"/>
  <c r="K1165" i="1"/>
  <c r="K1169" i="1"/>
  <c r="K1171" i="1"/>
  <c r="K1173" i="1"/>
  <c r="K1175" i="1"/>
  <c r="K1179" i="1"/>
  <c r="K1183" i="1"/>
  <c r="K1189" i="1"/>
  <c r="K594" i="1"/>
  <c r="K778" i="1"/>
  <c r="K858" i="1"/>
  <c r="K866" i="1"/>
  <c r="K994" i="1"/>
  <c r="K1018" i="1"/>
  <c r="K1070" i="1"/>
  <c r="K1102" i="1"/>
  <c r="K1106" i="1"/>
  <c r="K1110" i="1"/>
  <c r="K1122" i="1"/>
  <c r="K1126" i="1"/>
  <c r="K1138" i="1"/>
  <c r="K1142" i="1"/>
  <c r="K1158" i="1"/>
  <c r="K1166" i="1"/>
  <c r="K1174" i="1"/>
  <c r="K1178" i="1"/>
  <c r="K2154" i="1"/>
  <c r="K2156" i="1"/>
  <c r="K2158" i="1"/>
  <c r="K2162" i="1"/>
  <c r="K2168" i="1"/>
  <c r="K2172" i="1"/>
  <c r="K2174" i="1"/>
  <c r="K2178" i="1"/>
  <c r="K2188" i="1"/>
  <c r="K2190" i="1"/>
  <c r="K2194" i="1"/>
  <c r="K2196" i="1"/>
  <c r="K2198" i="1"/>
  <c r="K2202" i="1"/>
  <c r="K2204" i="1"/>
  <c r="K2206" i="1"/>
  <c r="K2212" i="1"/>
  <c r="K2214" i="1"/>
  <c r="K2216" i="1"/>
  <c r="K736" i="1"/>
  <c r="K1104" i="1"/>
  <c r="K1160" i="1"/>
  <c r="K1176" i="1"/>
  <c r="K494" i="1"/>
  <c r="K590" i="1"/>
  <c r="K732" i="1"/>
  <c r="K1020" i="1"/>
  <c r="K1068" i="1"/>
  <c r="K1076" i="1"/>
  <c r="K1116" i="1"/>
  <c r="K1124" i="1"/>
  <c r="K1132" i="1"/>
  <c r="K1148" i="1"/>
  <c r="K1156" i="1"/>
  <c r="K1164" i="1"/>
  <c r="K1188" i="1"/>
  <c r="K2157" i="1"/>
  <c r="K2165" i="1"/>
  <c r="K2181" i="1"/>
  <c r="K2185" i="1"/>
  <c r="K2217" i="1"/>
  <c r="K2223" i="1"/>
  <c r="K2237" i="1"/>
  <c r="K2241" i="1"/>
  <c r="K2155" i="1"/>
  <c r="K2163" i="1"/>
  <c r="K2167" i="1"/>
  <c r="K2171" i="1"/>
  <c r="K2175" i="1"/>
  <c r="K2187" i="1"/>
  <c r="K2211" i="1"/>
  <c r="K2215" i="1"/>
  <c r="K2224" i="1"/>
  <c r="K2226" i="1"/>
  <c r="K3188" i="1"/>
  <c r="K3198" i="1"/>
  <c r="K3216" i="1"/>
  <c r="K3246" i="1"/>
  <c r="K3256" i="1"/>
  <c r="K3260" i="1"/>
  <c r="K3262" i="1"/>
  <c r="K3264" i="1"/>
  <c r="K3270" i="1"/>
  <c r="K3284" i="1"/>
  <c r="K3702" i="1"/>
  <c r="K3704" i="1"/>
  <c r="K3706" i="1"/>
  <c r="K3712" i="1"/>
  <c r="K3718" i="1"/>
  <c r="K3722" i="1"/>
  <c r="K3730" i="1"/>
  <c r="K3738" i="1"/>
  <c r="K3742" i="1"/>
  <c r="K3748" i="1"/>
  <c r="K3754" i="1"/>
  <c r="K3756" i="1"/>
  <c r="K3762" i="1"/>
  <c r="K3772" i="1"/>
  <c r="K3786" i="1"/>
  <c r="K3792" i="1"/>
  <c r="K3794" i="1"/>
  <c r="K3800" i="1"/>
  <c r="K3802" i="1"/>
  <c r="K3810" i="1"/>
  <c r="K3816" i="1"/>
  <c r="K3830" i="1"/>
  <c r="K3195" i="1"/>
  <c r="K3205" i="1"/>
  <c r="K3207" i="1"/>
  <c r="K3211" i="1"/>
  <c r="K3215" i="1"/>
  <c r="K3217" i="1"/>
  <c r="K3219" i="1"/>
  <c r="K3225" i="1"/>
  <c r="K3229" i="1"/>
  <c r="K3231" i="1"/>
  <c r="K3233" i="1"/>
  <c r="K3245" i="1"/>
  <c r="K3255" i="1"/>
  <c r="K3259" i="1"/>
  <c r="K3271" i="1"/>
  <c r="K3273" i="1"/>
  <c r="K3707" i="1"/>
  <c r="K3719" i="1"/>
  <c r="K3721" i="1"/>
  <c r="K3729" i="1"/>
  <c r="K3731" i="1"/>
  <c r="K3733" i="1"/>
  <c r="K3739" i="1"/>
  <c r="K3747" i="1"/>
  <c r="K3757" i="1"/>
  <c r="K3765" i="1"/>
  <c r="K3771" i="1"/>
  <c r="K3779" i="1"/>
  <c r="K3787" i="1"/>
  <c r="K3789" i="1"/>
  <c r="K3795" i="1"/>
  <c r="K3803" i="1"/>
  <c r="K3807" i="1"/>
  <c r="K3809" i="1"/>
  <c r="K3821" i="1"/>
  <c r="K3825" i="1"/>
  <c r="K4243" i="1"/>
  <c r="K4251" i="1"/>
  <c r="K4253" i="1"/>
  <c r="K4259" i="1"/>
  <c r="K4263" i="1"/>
  <c r="K4271" i="1"/>
  <c r="K4273" i="1"/>
  <c r="K4285" i="1"/>
  <c r="K4289" i="1"/>
  <c r="K4291" i="1"/>
  <c r="K4305" i="1"/>
  <c r="K4309" i="1"/>
  <c r="K4311" i="1"/>
  <c r="K4313" i="1"/>
  <c r="K4347" i="1"/>
  <c r="K4349" i="1"/>
  <c r="K4367" i="1"/>
  <c r="K4373" i="1"/>
  <c r="K4385" i="1"/>
  <c r="K4415" i="1"/>
  <c r="K4419" i="1"/>
  <c r="K4431" i="1"/>
  <c r="K4433" i="1"/>
  <c r="K4831" i="1"/>
  <c r="K4833" i="1"/>
  <c r="K4835" i="1"/>
  <c r="K4837" i="1"/>
  <c r="K4839" i="1"/>
  <c r="K4841" i="1"/>
  <c r="K4843" i="1"/>
  <c r="K4845" i="1"/>
  <c r="K4847" i="1"/>
  <c r="K4849" i="1"/>
  <c r="K4851" i="1"/>
  <c r="K4853" i="1"/>
  <c r="K4855" i="1"/>
  <c r="K4857" i="1"/>
  <c r="K4859" i="1"/>
  <c r="K4861" i="1"/>
  <c r="K4863" i="1"/>
  <c r="K4865" i="1"/>
  <c r="K4867" i="1"/>
  <c r="K4869" i="1"/>
  <c r="K4871" i="1"/>
  <c r="K4873" i="1"/>
  <c r="K4875" i="1"/>
  <c r="K4877" i="1"/>
  <c r="K4879" i="1"/>
  <c r="K4881" i="1"/>
  <c r="K4883" i="1"/>
  <c r="K4885" i="1"/>
  <c r="K5229" i="1"/>
  <c r="K5231" i="1"/>
  <c r="K5235" i="1"/>
  <c r="K5239" i="1"/>
  <c r="K5245" i="1"/>
  <c r="K5247" i="1"/>
  <c r="K5259" i="1"/>
  <c r="K5275" i="1"/>
  <c r="K5285" i="1"/>
  <c r="K5293" i="1"/>
  <c r="K5309" i="1"/>
  <c r="K5317" i="1"/>
  <c r="K5319" i="1"/>
  <c r="K5321" i="1"/>
  <c r="K5323" i="1"/>
  <c r="K5333" i="1"/>
  <c r="K5349" i="1"/>
  <c r="K5357" i="1"/>
  <c r="K5361" i="1"/>
  <c r="K5363" i="1"/>
  <c r="K5375" i="1"/>
  <c r="K5379" i="1"/>
  <c r="K5389" i="1"/>
  <c r="K5409" i="1"/>
  <c r="K5411" i="1"/>
  <c r="K5421" i="1"/>
  <c r="K4216" i="1"/>
  <c r="K4218" i="1"/>
  <c r="K4230" i="1"/>
  <c r="K4246" i="1"/>
  <c r="K4248" i="1"/>
  <c r="K4252" i="1"/>
  <c r="K4266" i="1"/>
  <c r="K4274" i="1"/>
  <c r="K4278" i="1"/>
  <c r="K4282" i="1"/>
  <c r="K4284" i="1"/>
  <c r="K4292" i="1"/>
  <c r="K4302" i="1"/>
  <c r="K4308" i="1"/>
  <c r="K4310" i="1"/>
  <c r="K4328" i="1"/>
  <c r="K4332" i="1"/>
  <c r="K4344" i="1"/>
  <c r="K4352" i="1"/>
  <c r="K4356" i="1"/>
  <c r="K4362" i="1"/>
  <c r="K4372" i="1"/>
  <c r="K4376" i="1"/>
  <c r="K4382" i="1"/>
  <c r="K4386" i="1"/>
  <c r="K4400" i="1"/>
  <c r="K4404" i="1"/>
  <c r="K4406" i="1"/>
  <c r="K4416" i="1"/>
  <c r="K4428" i="1"/>
  <c r="K4432" i="1"/>
  <c r="K4438" i="1"/>
  <c r="K4830" i="1"/>
  <c r="K4832" i="1"/>
  <c r="K4834" i="1"/>
  <c r="K4836" i="1"/>
  <c r="K4838" i="1"/>
  <c r="K4840" i="1"/>
  <c r="K4842" i="1"/>
  <c r="K4844" i="1"/>
  <c r="K4846" i="1"/>
  <c r="K4848" i="1"/>
  <c r="K4850" i="1"/>
  <c r="K4852" i="1"/>
  <c r="K4854" i="1"/>
  <c r="K4856" i="1"/>
  <c r="K4858" i="1"/>
  <c r="K4860" i="1"/>
  <c r="K4862" i="1"/>
  <c r="K4864" i="1"/>
  <c r="K4866" i="1"/>
  <c r="K4868" i="1"/>
  <c r="K4870" i="1"/>
  <c r="K4872" i="1"/>
  <c r="K4874" i="1"/>
  <c r="K4876" i="1"/>
  <c r="K4878" i="1"/>
  <c r="K4880" i="1"/>
  <c r="K4882" i="1"/>
  <c r="K4884" i="1"/>
  <c r="K4886" i="1"/>
  <c r="K5232" i="1"/>
  <c r="K5238" i="1"/>
  <c r="K5248" i="1"/>
  <c r="K5268" i="1"/>
  <c r="K5274" i="1"/>
  <c r="K5278" i="1"/>
  <c r="K5288" i="1"/>
  <c r="K5292" i="1"/>
  <c r="K5298" i="1"/>
  <c r="K5300" i="1"/>
  <c r="K5308" i="1"/>
  <c r="K5310" i="1"/>
  <c r="K5322" i="1"/>
  <c r="K5324" i="1"/>
  <c r="K5326" i="1"/>
  <c r="K5340" i="1"/>
  <c r="K5342" i="1"/>
  <c r="K5352" i="1"/>
  <c r="K5366" i="1"/>
  <c r="K5368" i="1"/>
  <c r="K5380" i="1"/>
  <c r="K5388" i="1"/>
  <c r="K5398" i="1"/>
  <c r="K5406" i="1"/>
  <c r="K5424" i="1"/>
  <c r="K8681" i="1"/>
  <c r="K8679" i="1"/>
  <c r="K8677" i="1"/>
  <c r="K8675" i="1"/>
  <c r="K8673" i="1"/>
  <c r="K8671" i="1"/>
  <c r="K8669" i="1"/>
  <c r="K8667" i="1"/>
  <c r="K8665" i="1"/>
  <c r="K8663" i="1"/>
  <c r="K8661" i="1"/>
  <c r="K8659" i="1"/>
  <c r="K8657" i="1"/>
  <c r="K8655" i="1"/>
  <c r="K8653" i="1"/>
  <c r="K8651" i="1"/>
  <c r="K8649" i="1"/>
  <c r="K8647" i="1"/>
  <c r="K8645" i="1"/>
  <c r="K8643" i="1"/>
  <c r="K8641" i="1"/>
  <c r="K8639" i="1"/>
  <c r="K8637" i="1"/>
  <c r="K8635" i="1"/>
  <c r="K8633" i="1"/>
  <c r="K8631" i="1"/>
  <c r="K8629" i="1"/>
  <c r="K8627" i="1"/>
  <c r="K8625" i="1"/>
  <c r="K8623" i="1"/>
  <c r="K8621" i="1"/>
  <c r="K8619" i="1"/>
  <c r="K8617" i="1"/>
  <c r="K8615" i="1"/>
  <c r="K8613" i="1"/>
  <c r="K8611" i="1"/>
  <c r="K8609" i="1"/>
  <c r="K8607" i="1"/>
  <c r="K8605" i="1"/>
  <c r="K8603" i="1"/>
  <c r="K8601" i="1"/>
  <c r="K8599" i="1"/>
  <c r="K8597" i="1"/>
  <c r="K8595" i="1"/>
  <c r="K8593" i="1"/>
  <c r="K8591" i="1"/>
  <c r="K8589" i="1"/>
  <c r="K8587" i="1"/>
  <c r="K8585" i="1"/>
  <c r="K8583" i="1"/>
  <c r="K8581" i="1"/>
  <c r="K8579" i="1"/>
  <c r="K8577" i="1"/>
  <c r="K8575" i="1"/>
  <c r="K8573" i="1"/>
  <c r="K8571" i="1"/>
  <c r="K8569" i="1"/>
  <c r="K8567" i="1"/>
  <c r="K8565" i="1"/>
  <c r="K8563" i="1"/>
  <c r="K8561" i="1"/>
  <c r="K8559" i="1"/>
  <c r="K8557" i="1"/>
  <c r="K8555" i="1"/>
  <c r="K8553" i="1"/>
  <c r="K8551" i="1"/>
  <c r="K8549" i="1"/>
  <c r="K8547" i="1"/>
  <c r="K8545" i="1"/>
  <c r="K8543" i="1"/>
  <c r="K8541" i="1"/>
  <c r="K8539" i="1"/>
  <c r="K8537" i="1"/>
  <c r="K8535" i="1"/>
  <c r="K8533" i="1"/>
  <c r="K8531" i="1"/>
  <c r="K8529" i="1"/>
  <c r="K8527" i="1"/>
  <c r="K8525" i="1"/>
  <c r="K8523" i="1"/>
  <c r="K8521" i="1"/>
  <c r="K8519" i="1"/>
  <c r="K8517" i="1"/>
  <c r="K8515" i="1"/>
  <c r="K8513" i="1"/>
  <c r="K8511" i="1"/>
  <c r="K8509" i="1"/>
  <c r="K8507" i="1"/>
  <c r="K8505" i="1"/>
  <c r="K8503" i="1"/>
  <c r="K8501" i="1"/>
  <c r="K8499" i="1"/>
  <c r="K8497" i="1"/>
  <c r="K8495" i="1"/>
  <c r="K8493" i="1"/>
  <c r="K8491" i="1"/>
  <c r="K8489" i="1"/>
  <c r="K8487" i="1"/>
  <c r="K8485" i="1"/>
  <c r="K8483" i="1"/>
  <c r="K8481" i="1"/>
  <c r="K8479" i="1"/>
  <c r="K8477" i="1"/>
  <c r="K8475" i="1"/>
  <c r="K8473" i="1"/>
  <c r="K8471" i="1"/>
  <c r="K8469" i="1"/>
  <c r="K8467" i="1"/>
  <c r="K8465" i="1"/>
  <c r="K8463" i="1"/>
  <c r="K8461" i="1"/>
  <c r="K8459" i="1"/>
  <c r="K8457" i="1"/>
  <c r="K8455" i="1"/>
  <c r="K8453" i="1"/>
  <c r="K8451" i="1"/>
  <c r="K8449" i="1"/>
  <c r="K8447" i="1"/>
  <c r="K8445" i="1"/>
  <c r="K8443" i="1"/>
  <c r="K8441" i="1"/>
  <c r="K8439" i="1"/>
  <c r="K8437" i="1"/>
  <c r="K8435" i="1"/>
  <c r="K8433" i="1"/>
  <c r="K8431" i="1"/>
  <c r="K8429" i="1"/>
  <c r="K8427" i="1"/>
  <c r="K8425" i="1"/>
  <c r="K8423" i="1"/>
  <c r="K8421" i="1"/>
  <c r="K8419" i="1"/>
  <c r="K8417" i="1"/>
  <c r="K8415" i="1"/>
  <c r="K8413" i="1"/>
  <c r="K8411" i="1"/>
  <c r="K8409" i="1"/>
  <c r="K8407" i="1"/>
  <c r="K8405" i="1"/>
  <c r="K8403" i="1"/>
  <c r="K8401" i="1"/>
  <c r="K8399" i="1"/>
  <c r="K8397" i="1"/>
  <c r="K8395" i="1"/>
  <c r="K8393" i="1"/>
  <c r="K8391" i="1"/>
  <c r="K8389" i="1"/>
  <c r="K8387" i="1"/>
  <c r="K8385" i="1"/>
  <c r="K8383" i="1"/>
  <c r="K8381" i="1"/>
  <c r="K8379" i="1"/>
  <c r="K8377" i="1"/>
  <c r="K8375" i="1"/>
  <c r="K8373" i="1"/>
  <c r="K8371" i="1"/>
  <c r="K8369" i="1"/>
  <c r="K8367" i="1"/>
  <c r="K8365" i="1"/>
  <c r="K8363" i="1"/>
  <c r="K8361" i="1"/>
  <c r="K8359" i="1"/>
  <c r="K8357" i="1"/>
  <c r="K8355" i="1"/>
  <c r="K8353" i="1"/>
  <c r="K8351" i="1"/>
  <c r="K8349" i="1"/>
  <c r="K8347" i="1"/>
  <c r="K8345" i="1"/>
  <c r="K8343" i="1"/>
  <c r="K8341" i="1"/>
  <c r="K8339" i="1"/>
  <c r="K8337" i="1"/>
  <c r="K8335" i="1"/>
  <c r="K8333" i="1"/>
  <c r="K8331" i="1"/>
  <c r="K8329" i="1"/>
  <c r="K8327" i="1"/>
  <c r="K8325" i="1"/>
  <c r="K8323" i="1"/>
  <c r="K8321" i="1"/>
  <c r="K8319" i="1"/>
  <c r="K8317" i="1"/>
  <c r="K8315" i="1"/>
  <c r="K8313" i="1"/>
  <c r="K8311" i="1"/>
  <c r="K8309" i="1"/>
  <c r="K8307" i="1"/>
  <c r="K8305" i="1"/>
  <c r="K8303" i="1"/>
  <c r="K8301" i="1"/>
  <c r="K8299" i="1"/>
  <c r="K8297" i="1"/>
  <c r="K8295" i="1"/>
  <c r="K8293" i="1"/>
  <c r="K8291" i="1"/>
  <c r="K8289" i="1"/>
  <c r="K8287" i="1"/>
  <c r="K8285" i="1"/>
  <c r="K8283" i="1"/>
  <c r="K8281" i="1"/>
  <c r="K8279" i="1"/>
  <c r="K8277" i="1"/>
  <c r="K8275" i="1"/>
  <c r="K8273" i="1"/>
  <c r="K8271" i="1"/>
  <c r="K8269" i="1"/>
  <c r="K8267" i="1"/>
  <c r="K8265" i="1"/>
  <c r="K8263" i="1"/>
  <c r="K8261" i="1"/>
  <c r="K8259" i="1"/>
  <c r="K8257" i="1"/>
  <c r="K8255" i="1"/>
  <c r="K8253" i="1"/>
  <c r="K8251" i="1"/>
  <c r="K8249" i="1"/>
  <c r="K8247" i="1"/>
  <c r="K8245" i="1"/>
  <c r="K8243" i="1"/>
  <c r="K8241" i="1"/>
  <c r="K8239" i="1"/>
  <c r="K8237" i="1"/>
  <c r="K8235" i="1"/>
  <c r="K8233" i="1"/>
  <c r="K8231" i="1"/>
  <c r="K8229" i="1"/>
  <c r="K8227" i="1"/>
  <c r="K8225" i="1"/>
  <c r="K8223" i="1"/>
  <c r="K8221" i="1"/>
  <c r="K8219" i="1"/>
  <c r="K8217" i="1"/>
  <c r="K8215" i="1"/>
  <c r="K8213" i="1"/>
  <c r="K8211" i="1"/>
  <c r="K8209" i="1"/>
  <c r="K8207" i="1"/>
  <c r="K8205" i="1"/>
  <c r="K8203" i="1"/>
  <c r="K8201" i="1"/>
  <c r="K8199" i="1"/>
  <c r="K8197" i="1"/>
  <c r="K8195" i="1"/>
  <c r="K8193" i="1"/>
  <c r="K8191" i="1"/>
  <c r="K8189" i="1"/>
  <c r="K8187" i="1"/>
  <c r="K8185" i="1"/>
  <c r="K8183" i="1"/>
  <c r="K8181" i="1"/>
  <c r="K8179" i="1"/>
  <c r="K8177" i="1"/>
  <c r="K8175" i="1"/>
  <c r="K8173" i="1"/>
  <c r="K8171" i="1"/>
  <c r="K8169" i="1"/>
  <c r="K8167" i="1"/>
  <c r="K8165" i="1"/>
  <c r="K8163" i="1"/>
  <c r="K8161" i="1"/>
  <c r="K8159" i="1"/>
  <c r="K8157" i="1"/>
  <c r="K8155" i="1"/>
  <c r="K8153" i="1"/>
  <c r="K8151" i="1"/>
  <c r="K8149" i="1"/>
  <c r="K8147" i="1"/>
  <c r="K8145" i="1"/>
  <c r="K8143" i="1"/>
  <c r="K8141" i="1"/>
  <c r="K8139" i="1"/>
  <c r="K8137" i="1"/>
  <c r="K8135" i="1"/>
  <c r="K8133" i="1"/>
  <c r="K8131" i="1"/>
  <c r="K8129" i="1"/>
  <c r="K8127" i="1"/>
  <c r="K8125" i="1"/>
  <c r="K8123" i="1"/>
  <c r="K8121" i="1"/>
  <c r="K8119" i="1"/>
  <c r="K8117" i="1"/>
  <c r="K8115" i="1"/>
  <c r="K8113" i="1"/>
  <c r="K8111" i="1"/>
  <c r="K8109" i="1"/>
  <c r="K8107" i="1"/>
  <c r="K8105" i="1"/>
  <c r="K8103" i="1"/>
  <c r="K8101" i="1"/>
  <c r="K8099" i="1"/>
  <c r="K8097" i="1"/>
  <c r="K8095" i="1"/>
  <c r="K8093" i="1"/>
  <c r="K8091" i="1"/>
  <c r="K8089" i="1"/>
  <c r="K8087" i="1"/>
  <c r="K8085" i="1"/>
  <c r="K8083" i="1"/>
  <c r="K8081" i="1"/>
  <c r="K8079" i="1"/>
  <c r="K8077" i="1"/>
  <c r="K8075" i="1"/>
  <c r="K8073" i="1"/>
  <c r="K8071" i="1"/>
  <c r="K8069" i="1"/>
  <c r="K8067" i="1"/>
  <c r="K8065" i="1"/>
  <c r="K8063" i="1"/>
  <c r="K8061" i="1"/>
  <c r="K8059" i="1"/>
  <c r="K8057" i="1"/>
  <c r="K8055" i="1"/>
  <c r="K8053" i="1"/>
  <c r="K8051" i="1"/>
  <c r="K8049" i="1"/>
  <c r="K8047" i="1"/>
  <c r="K8045" i="1"/>
  <c r="K8043" i="1"/>
  <c r="K8041" i="1"/>
  <c r="K8039" i="1"/>
  <c r="K8037" i="1"/>
  <c r="K8035" i="1"/>
  <c r="K8033" i="1"/>
  <c r="K8031" i="1"/>
  <c r="K8029" i="1"/>
  <c r="K8027" i="1"/>
  <c r="K8025" i="1"/>
  <c r="K8023" i="1"/>
  <c r="K8021" i="1"/>
  <c r="K8019" i="1"/>
  <c r="K8017" i="1"/>
  <c r="K8015" i="1"/>
  <c r="K8013" i="1"/>
  <c r="K8011" i="1"/>
  <c r="K8009" i="1"/>
  <c r="K8007" i="1"/>
  <c r="K8005" i="1"/>
  <c r="K8003" i="1"/>
  <c r="K8001" i="1"/>
  <c r="K7999" i="1"/>
  <c r="K7997" i="1"/>
  <c r="K7995" i="1"/>
  <c r="K7993" i="1"/>
  <c r="K7991" i="1"/>
  <c r="K7989" i="1"/>
  <c r="K7987" i="1"/>
  <c r="K7985" i="1"/>
  <c r="K7983" i="1"/>
  <c r="K7981" i="1"/>
  <c r="K7979" i="1"/>
  <c r="K7977" i="1"/>
  <c r="K7975" i="1"/>
  <c r="K7973" i="1"/>
  <c r="K7971" i="1"/>
  <c r="K7969" i="1"/>
  <c r="K7967" i="1"/>
  <c r="K7965" i="1"/>
  <c r="K7963" i="1"/>
  <c r="K7961" i="1"/>
  <c r="K7959" i="1"/>
  <c r="K7957" i="1"/>
  <c r="K7955" i="1"/>
  <c r="K7953" i="1"/>
  <c r="K7951" i="1"/>
  <c r="K7949" i="1"/>
  <c r="K7947" i="1"/>
  <c r="K7945" i="1"/>
  <c r="K7943" i="1"/>
  <c r="K7941" i="1"/>
  <c r="K7939" i="1"/>
  <c r="K7937" i="1"/>
  <c r="K7935" i="1"/>
  <c r="K7933" i="1"/>
  <c r="K7931" i="1"/>
  <c r="K7929" i="1"/>
  <c r="K7927" i="1"/>
  <c r="K7925" i="1"/>
  <c r="K7923" i="1"/>
  <c r="K7921" i="1"/>
  <c r="K7919" i="1"/>
  <c r="K7917" i="1"/>
  <c r="K7915" i="1"/>
  <c r="K7913" i="1"/>
  <c r="K7911" i="1"/>
  <c r="K7909" i="1"/>
  <c r="K7907" i="1"/>
  <c r="K7905" i="1"/>
  <c r="K7903" i="1"/>
  <c r="K7901" i="1"/>
  <c r="K7899" i="1"/>
  <c r="K7897" i="1"/>
  <c r="K7895" i="1"/>
  <c r="K7893" i="1"/>
  <c r="K7891" i="1"/>
  <c r="K7889" i="1"/>
  <c r="K7887" i="1"/>
  <c r="K7885" i="1"/>
  <c r="K7883" i="1"/>
  <c r="K7881" i="1"/>
  <c r="K7879" i="1"/>
  <c r="K7877" i="1"/>
  <c r="K7875" i="1"/>
  <c r="K7873" i="1"/>
  <c r="K7871" i="1"/>
  <c r="K7869" i="1"/>
  <c r="K7867" i="1"/>
  <c r="K7865" i="1"/>
  <c r="K7863" i="1"/>
  <c r="K7861" i="1"/>
  <c r="K7859" i="1"/>
  <c r="K7857" i="1"/>
  <c r="K7855" i="1"/>
  <c r="K7853" i="1"/>
  <c r="K7851" i="1"/>
  <c r="K7849" i="1"/>
  <c r="K7845" i="1"/>
  <c r="K7843" i="1"/>
  <c r="K7841" i="1"/>
  <c r="K7839" i="1"/>
  <c r="K7837" i="1"/>
  <c r="K7835" i="1"/>
  <c r="K7831" i="1"/>
  <c r="K7829" i="1"/>
  <c r="K7827" i="1"/>
  <c r="K7825" i="1"/>
  <c r="K7823" i="1"/>
  <c r="K7821" i="1"/>
  <c r="K7819" i="1"/>
  <c r="K7817" i="1"/>
  <c r="K7815" i="1"/>
  <c r="K7813" i="1"/>
  <c r="K7809" i="1"/>
  <c r="K7807" i="1"/>
  <c r="K7805" i="1"/>
  <c r="K7803" i="1"/>
  <c r="K7801" i="1"/>
  <c r="K7799" i="1"/>
  <c r="K7797" i="1"/>
  <c r="K7795" i="1"/>
  <c r="K7793" i="1"/>
  <c r="K7791" i="1"/>
  <c r="K7789" i="1"/>
  <c r="K7787" i="1"/>
  <c r="K7785" i="1"/>
  <c r="K7783" i="1"/>
  <c r="K7781" i="1"/>
  <c r="K7779" i="1"/>
  <c r="K7777" i="1"/>
  <c r="K7775" i="1"/>
  <c r="K7773" i="1"/>
  <c r="K7771" i="1"/>
  <c r="K7769" i="1"/>
  <c r="K7767" i="1"/>
  <c r="K7765" i="1"/>
  <c r="K7763" i="1"/>
  <c r="K7761" i="1"/>
  <c r="K7759" i="1"/>
  <c r="K7757" i="1"/>
  <c r="K7755" i="1"/>
  <c r="K7753" i="1"/>
  <c r="K7751" i="1"/>
  <c r="K7749" i="1"/>
  <c r="K7747" i="1"/>
  <c r="K7745" i="1"/>
  <c r="K7743" i="1"/>
  <c r="K7741" i="1"/>
  <c r="K7739" i="1"/>
  <c r="K7737" i="1"/>
  <c r="K7735" i="1"/>
  <c r="K7733" i="1"/>
  <c r="K7731" i="1"/>
  <c r="K7729" i="1"/>
  <c r="K7727" i="1"/>
  <c r="K7725" i="1"/>
  <c r="K7723" i="1"/>
  <c r="K7721" i="1"/>
  <c r="K7719" i="1"/>
  <c r="K7717" i="1"/>
  <c r="K7715" i="1"/>
  <c r="K7713" i="1"/>
  <c r="K7711" i="1"/>
  <c r="K7709" i="1"/>
  <c r="K7707" i="1"/>
  <c r="K7705" i="1"/>
  <c r="K7703" i="1"/>
  <c r="K7701" i="1"/>
  <c r="K7699" i="1"/>
  <c r="K7697" i="1"/>
  <c r="K7695" i="1"/>
  <c r="K7693" i="1"/>
  <c r="K7691" i="1"/>
  <c r="K7689" i="1"/>
  <c r="K7687" i="1"/>
  <c r="K7685" i="1"/>
  <c r="K7683" i="1"/>
  <c r="K7681" i="1"/>
  <c r="K7679" i="1"/>
  <c r="K7677" i="1"/>
  <c r="K7675" i="1"/>
  <c r="K7673" i="1"/>
  <c r="K7671" i="1"/>
  <c r="K7669" i="1"/>
  <c r="K7667" i="1"/>
  <c r="K7665" i="1"/>
  <c r="K7663" i="1"/>
  <c r="K7661" i="1"/>
  <c r="K7659" i="1"/>
  <c r="K7657" i="1"/>
  <c r="K7655" i="1"/>
  <c r="K7653" i="1"/>
  <c r="K7651" i="1"/>
  <c r="K7649" i="1"/>
  <c r="K7647" i="1"/>
  <c r="K7645" i="1"/>
  <c r="K7643" i="1"/>
  <c r="K7641" i="1"/>
  <c r="K7639" i="1"/>
  <c r="K7637" i="1"/>
  <c r="K7635" i="1"/>
  <c r="K7633" i="1"/>
  <c r="K7631" i="1"/>
  <c r="K7629" i="1"/>
  <c r="K7627" i="1"/>
  <c r="K7625" i="1"/>
  <c r="K7623" i="1"/>
  <c r="K7621" i="1"/>
  <c r="K7619" i="1"/>
  <c r="K7617" i="1"/>
  <c r="K7615" i="1"/>
  <c r="K7613" i="1"/>
  <c r="K7611" i="1"/>
  <c r="K7609" i="1"/>
  <c r="K7607" i="1"/>
  <c r="K7605" i="1"/>
  <c r="K7603" i="1"/>
  <c r="K7601" i="1"/>
  <c r="K7599" i="1"/>
  <c r="K7597" i="1"/>
  <c r="K7595" i="1"/>
  <c r="K7593" i="1"/>
  <c r="K7591" i="1"/>
  <c r="K7589" i="1"/>
  <c r="K7587" i="1"/>
  <c r="K7585" i="1"/>
  <c r="K7583" i="1"/>
  <c r="K7581" i="1"/>
  <c r="K7579" i="1"/>
  <c r="K7577" i="1"/>
  <c r="K7575" i="1"/>
  <c r="K7573" i="1"/>
  <c r="K7571" i="1"/>
  <c r="K7569" i="1"/>
  <c r="K7567" i="1"/>
  <c r="K7565" i="1"/>
  <c r="K7563" i="1"/>
  <c r="K7561" i="1"/>
  <c r="K7559" i="1"/>
  <c r="K7557" i="1"/>
  <c r="K7555" i="1"/>
  <c r="K7553" i="1"/>
  <c r="K7551" i="1"/>
  <c r="K7549" i="1"/>
  <c r="K7547" i="1"/>
  <c r="K7545" i="1"/>
  <c r="K7543" i="1"/>
  <c r="K7541" i="1"/>
  <c r="K7539" i="1"/>
  <c r="K7537" i="1"/>
  <c r="K7535" i="1"/>
  <c r="K7533" i="1"/>
  <c r="K7531" i="1"/>
  <c r="K7529" i="1"/>
  <c r="K7527" i="1"/>
  <c r="K7525" i="1"/>
  <c r="K7523" i="1"/>
  <c r="K7521" i="1"/>
  <c r="K7519" i="1"/>
  <c r="K7517" i="1"/>
  <c r="K7515" i="1"/>
  <c r="K7513" i="1"/>
  <c r="K7511" i="1"/>
  <c r="K7509" i="1"/>
  <c r="K7507" i="1"/>
  <c r="K7505" i="1"/>
  <c r="K7503" i="1"/>
  <c r="K7501" i="1"/>
  <c r="K7499" i="1"/>
  <c r="K7497" i="1"/>
  <c r="K7495" i="1"/>
  <c r="K7493" i="1"/>
  <c r="K7491" i="1"/>
  <c r="K7489" i="1"/>
  <c r="K7487" i="1"/>
  <c r="K7485" i="1"/>
  <c r="K7483" i="1"/>
  <c r="K7481" i="1"/>
  <c r="K7479" i="1"/>
  <c r="K7477" i="1"/>
  <c r="K7475" i="1"/>
  <c r="K7473" i="1"/>
  <c r="K7471" i="1"/>
  <c r="K7469" i="1"/>
  <c r="K7467" i="1"/>
  <c r="K7465" i="1"/>
  <c r="K7463" i="1"/>
  <c r="K7461" i="1"/>
  <c r="K7459" i="1"/>
  <c r="K7457" i="1"/>
  <c r="K7455" i="1"/>
  <c r="K7453" i="1"/>
  <c r="K7451" i="1"/>
  <c r="K7449" i="1"/>
  <c r="K7447" i="1"/>
  <c r="K7445" i="1"/>
  <c r="K7443" i="1"/>
  <c r="K7441" i="1"/>
  <c r="K7439" i="1"/>
  <c r="K7437" i="1"/>
  <c r="K7435" i="1"/>
  <c r="K7433" i="1"/>
  <c r="K7431" i="1"/>
  <c r="K7429" i="1"/>
  <c r="K7427" i="1"/>
  <c r="K7425" i="1"/>
  <c r="K7423" i="1"/>
  <c r="K7421" i="1"/>
  <c r="K7419" i="1"/>
  <c r="K7417" i="1"/>
  <c r="K7415" i="1"/>
  <c r="K7413" i="1"/>
  <c r="K7411" i="1"/>
  <c r="K7409" i="1"/>
  <c r="K7407" i="1"/>
  <c r="K7405" i="1"/>
  <c r="K7403" i="1"/>
  <c r="K7401" i="1"/>
  <c r="K7399" i="1"/>
  <c r="K7397" i="1"/>
  <c r="K7395" i="1"/>
  <c r="K7393" i="1"/>
  <c r="K7391" i="1"/>
  <c r="K7389" i="1"/>
  <c r="K7387" i="1"/>
  <c r="K7385" i="1"/>
  <c r="K7383" i="1"/>
  <c r="K7381" i="1"/>
  <c r="K7379" i="1"/>
  <c r="K7377" i="1"/>
  <c r="K7375" i="1"/>
  <c r="K7373" i="1"/>
  <c r="K7371" i="1"/>
  <c r="K7369" i="1"/>
  <c r="K7367" i="1"/>
  <c r="K7365" i="1"/>
  <c r="K7363" i="1"/>
  <c r="K7361" i="1"/>
  <c r="K7359" i="1"/>
  <c r="K7357" i="1"/>
  <c r="K7355" i="1"/>
  <c r="K7353" i="1"/>
  <c r="K7351" i="1"/>
  <c r="K7349" i="1"/>
  <c r="K7347" i="1"/>
  <c r="K7345" i="1"/>
  <c r="K7343" i="1"/>
  <c r="K7341" i="1"/>
  <c r="K7339" i="1"/>
  <c r="K7337" i="1"/>
  <c r="K7335" i="1"/>
  <c r="K7333" i="1"/>
  <c r="K7331" i="1"/>
  <c r="K7329" i="1"/>
  <c r="K7327" i="1"/>
  <c r="K7325" i="1"/>
  <c r="K7323" i="1"/>
  <c r="K7321" i="1"/>
  <c r="K7319" i="1"/>
  <c r="K7317" i="1"/>
  <c r="K7315" i="1"/>
  <c r="K7313" i="1"/>
  <c r="K7311" i="1"/>
  <c r="K7309" i="1"/>
  <c r="K7307" i="1"/>
  <c r="K7305" i="1"/>
  <c r="K7303" i="1"/>
  <c r="K7301" i="1"/>
  <c r="K7299" i="1"/>
  <c r="K7297" i="1"/>
  <c r="K7295" i="1"/>
  <c r="K7293" i="1"/>
  <c r="K7291" i="1"/>
  <c r="K7289" i="1"/>
  <c r="K7287" i="1"/>
  <c r="K7285" i="1"/>
  <c r="K7283" i="1"/>
  <c r="K7281" i="1"/>
  <c r="K7279" i="1"/>
  <c r="K7277" i="1"/>
  <c r="K7275" i="1"/>
  <c r="K7273" i="1"/>
  <c r="K7271" i="1"/>
  <c r="K7269" i="1"/>
  <c r="K7267" i="1"/>
  <c r="K7265" i="1"/>
  <c r="K7263" i="1"/>
  <c r="K7261" i="1"/>
  <c r="K7259" i="1"/>
  <c r="K7257" i="1"/>
  <c r="K7255" i="1"/>
  <c r="K7253" i="1"/>
  <c r="K7251" i="1"/>
  <c r="K7249" i="1"/>
  <c r="K7247" i="1"/>
  <c r="K7245" i="1"/>
  <c r="K7243" i="1"/>
  <c r="K7241" i="1"/>
  <c r="K7239" i="1"/>
  <c r="K7237" i="1"/>
  <c r="K7235" i="1"/>
  <c r="K7233" i="1"/>
  <c r="K7231" i="1"/>
  <c r="K7229" i="1"/>
  <c r="K7227" i="1"/>
  <c r="K7225" i="1"/>
  <c r="K7223" i="1"/>
  <c r="K7221" i="1"/>
  <c r="K7219" i="1"/>
  <c r="K7217" i="1"/>
  <c r="K7215" i="1"/>
  <c r="K7213" i="1"/>
  <c r="K7211" i="1"/>
  <c r="K7209" i="1"/>
  <c r="K7207" i="1"/>
  <c r="K7205" i="1"/>
  <c r="K7203" i="1"/>
  <c r="K7201" i="1"/>
  <c r="K7199" i="1"/>
  <c r="K7197" i="1"/>
  <c r="K7195" i="1"/>
  <c r="K7193" i="1"/>
  <c r="K7191" i="1"/>
  <c r="K7189" i="1"/>
  <c r="K7187" i="1"/>
  <c r="K7185" i="1"/>
  <c r="K7183" i="1"/>
  <c r="K7181" i="1"/>
  <c r="K7179" i="1"/>
  <c r="K7177" i="1"/>
  <c r="K7175" i="1"/>
  <c r="K7173" i="1"/>
  <c r="K7171" i="1"/>
  <c r="K7169" i="1"/>
  <c r="K7167" i="1"/>
  <c r="K7165" i="1"/>
  <c r="K7163" i="1"/>
  <c r="K7161" i="1"/>
  <c r="K7159" i="1"/>
  <c r="K7157" i="1"/>
  <c r="K7155" i="1"/>
  <c r="K7153" i="1"/>
  <c r="K7151" i="1"/>
  <c r="K7149" i="1"/>
  <c r="K7147" i="1"/>
  <c r="K7145" i="1"/>
  <c r="K7143" i="1"/>
  <c r="K7141" i="1"/>
  <c r="K7139" i="1"/>
  <c r="K7137" i="1"/>
  <c r="K7135" i="1"/>
  <c r="K7133" i="1"/>
  <c r="K7131" i="1"/>
  <c r="K7129" i="1"/>
  <c r="K7127" i="1"/>
  <c r="K7125" i="1"/>
  <c r="K7123" i="1"/>
  <c r="K7121" i="1"/>
  <c r="K7119" i="1"/>
  <c r="K7117" i="1"/>
  <c r="K7115" i="1"/>
  <c r="K7113" i="1"/>
  <c r="K7111" i="1"/>
  <c r="K7109" i="1"/>
  <c r="K7107" i="1"/>
  <c r="K7105" i="1"/>
  <c r="K7103" i="1"/>
  <c r="K7101" i="1"/>
  <c r="K7099" i="1"/>
  <c r="K7097" i="1"/>
  <c r="K7095" i="1"/>
  <c r="K7093" i="1"/>
  <c r="K7091" i="1"/>
  <c r="K7089" i="1"/>
  <c r="K7087" i="1"/>
  <c r="K7085" i="1"/>
  <c r="K7083" i="1"/>
  <c r="K7081" i="1"/>
  <c r="K7079" i="1"/>
  <c r="K7077" i="1"/>
  <c r="K7075" i="1"/>
  <c r="K7073" i="1"/>
  <c r="K7071" i="1"/>
  <c r="K7069" i="1"/>
  <c r="K7067" i="1"/>
  <c r="K7065" i="1"/>
  <c r="K7063" i="1"/>
  <c r="K7061" i="1"/>
  <c r="K7059" i="1"/>
  <c r="K7057" i="1"/>
  <c r="K7055" i="1"/>
  <c r="K7053" i="1"/>
  <c r="K7051" i="1"/>
  <c r="K7049" i="1"/>
  <c r="K7047" i="1"/>
  <c r="K7045" i="1"/>
  <c r="K7043" i="1"/>
  <c r="K7041" i="1"/>
  <c r="K7039" i="1"/>
  <c r="K7037" i="1"/>
  <c r="K7035" i="1"/>
  <c r="K7033" i="1"/>
  <c r="K7031" i="1"/>
  <c r="K7029" i="1"/>
  <c r="K7027" i="1"/>
  <c r="K7025" i="1"/>
  <c r="K7023" i="1"/>
  <c r="K7021" i="1"/>
  <c r="K7019" i="1"/>
  <c r="K7017" i="1"/>
  <c r="K7015" i="1"/>
  <c r="K7013" i="1"/>
  <c r="K7011" i="1"/>
  <c r="K7009" i="1"/>
  <c r="K7007" i="1"/>
  <c r="K7005" i="1"/>
  <c r="K7003" i="1"/>
  <c r="K7001" i="1"/>
  <c r="K6999" i="1"/>
  <c r="K6997" i="1"/>
  <c r="K6995" i="1"/>
  <c r="K6993" i="1"/>
  <c r="K6991" i="1"/>
  <c r="K6989" i="1"/>
  <c r="K6987" i="1"/>
  <c r="K6985" i="1"/>
  <c r="K6983" i="1"/>
  <c r="K6981" i="1"/>
  <c r="K6979" i="1"/>
  <c r="K6977" i="1"/>
  <c r="K6975" i="1"/>
  <c r="K6973" i="1"/>
  <c r="K6971" i="1"/>
  <c r="K6969" i="1"/>
  <c r="K6967" i="1"/>
  <c r="K6965" i="1"/>
  <c r="K6963" i="1"/>
  <c r="K6961" i="1"/>
  <c r="K6959" i="1"/>
  <c r="K6957" i="1"/>
  <c r="K6955" i="1"/>
  <c r="K6953" i="1"/>
  <c r="K6951" i="1"/>
  <c r="K6949" i="1"/>
  <c r="K6947" i="1"/>
  <c r="K6945" i="1"/>
  <c r="K6943" i="1"/>
  <c r="K6941" i="1"/>
  <c r="K6939" i="1"/>
  <c r="K6937" i="1"/>
  <c r="K6935" i="1"/>
  <c r="K6933" i="1"/>
  <c r="K6931" i="1"/>
  <c r="K6929" i="1"/>
  <c r="K6927" i="1"/>
  <c r="K6925" i="1"/>
  <c r="K6923" i="1"/>
  <c r="K6921" i="1"/>
  <c r="K6919" i="1"/>
  <c r="K6917" i="1"/>
  <c r="K6915" i="1"/>
  <c r="K6913" i="1"/>
  <c r="K6911" i="1"/>
  <c r="K6909" i="1"/>
  <c r="K6907" i="1"/>
  <c r="K6905" i="1"/>
  <c r="K6903" i="1"/>
  <c r="K6901" i="1"/>
  <c r="K6899" i="1"/>
  <c r="K6897" i="1"/>
  <c r="K6895" i="1"/>
  <c r="K6893" i="1"/>
  <c r="K6891" i="1"/>
  <c r="K6889" i="1"/>
  <c r="K6887" i="1"/>
  <c r="K6885" i="1"/>
  <c r="K6883" i="1"/>
  <c r="K6881" i="1"/>
  <c r="K6879" i="1"/>
  <c r="K6877" i="1"/>
  <c r="K6875" i="1"/>
  <c r="K6873" i="1"/>
  <c r="K6871" i="1"/>
  <c r="K6869" i="1"/>
  <c r="K6867" i="1"/>
  <c r="K6865" i="1"/>
  <c r="K6863" i="1"/>
  <c r="K6861" i="1"/>
  <c r="K6859" i="1"/>
  <c r="K6857" i="1"/>
  <c r="K6855" i="1"/>
  <c r="K6853" i="1"/>
  <c r="K6851" i="1"/>
  <c r="K6849" i="1"/>
  <c r="K6847" i="1"/>
  <c r="K6845" i="1"/>
  <c r="K6843" i="1"/>
  <c r="K6841" i="1"/>
  <c r="K6839" i="1"/>
  <c r="K6837" i="1"/>
  <c r="K6835" i="1"/>
  <c r="K6833" i="1"/>
  <c r="K6831" i="1"/>
  <c r="K6829" i="1"/>
  <c r="K6827" i="1"/>
  <c r="K6825" i="1"/>
  <c r="K6823" i="1"/>
  <c r="K6821" i="1"/>
  <c r="K6819" i="1"/>
  <c r="K6817" i="1"/>
  <c r="K6815" i="1"/>
  <c r="K6813" i="1"/>
  <c r="K6811" i="1"/>
  <c r="K6809" i="1"/>
  <c r="K6807" i="1"/>
  <c r="K6805" i="1"/>
  <c r="K6803" i="1"/>
  <c r="K6801" i="1"/>
  <c r="K6799" i="1"/>
  <c r="K6797" i="1"/>
  <c r="K6795" i="1"/>
  <c r="K6793" i="1"/>
  <c r="K6791" i="1"/>
  <c r="K6789" i="1"/>
  <c r="K6787" i="1"/>
  <c r="K6785" i="1"/>
  <c r="K6783" i="1"/>
  <c r="K6781" i="1"/>
  <c r="K6779" i="1"/>
  <c r="K6777" i="1"/>
  <c r="K6775" i="1"/>
  <c r="K6773" i="1"/>
  <c r="K6771" i="1"/>
  <c r="K6769" i="1"/>
  <c r="K6767" i="1"/>
  <c r="K6765" i="1"/>
  <c r="K6763" i="1"/>
  <c r="K6761" i="1"/>
  <c r="K6759" i="1"/>
  <c r="K6757" i="1"/>
  <c r="K6755" i="1"/>
  <c r="K6753" i="1"/>
  <c r="K6751" i="1"/>
  <c r="K6749" i="1"/>
  <c r="K6747" i="1"/>
  <c r="K6745" i="1"/>
  <c r="K6743" i="1"/>
  <c r="K6741" i="1"/>
  <c r="K6739" i="1"/>
  <c r="K6737" i="1"/>
  <c r="K6735" i="1"/>
  <c r="K6733" i="1"/>
  <c r="K6731" i="1"/>
  <c r="K6729" i="1"/>
  <c r="K6727" i="1"/>
  <c r="K6725" i="1"/>
  <c r="K6723" i="1"/>
  <c r="K6721" i="1"/>
  <c r="K6719" i="1"/>
  <c r="K6717" i="1"/>
  <c r="K6715" i="1"/>
  <c r="K6713" i="1"/>
  <c r="K6711" i="1"/>
  <c r="K6709" i="1"/>
  <c r="K6707" i="1"/>
  <c r="K6705" i="1"/>
  <c r="K6703" i="1"/>
  <c r="K6701" i="1"/>
  <c r="K6699" i="1"/>
  <c r="K6697" i="1"/>
  <c r="K6695" i="1"/>
  <c r="K6693" i="1"/>
  <c r="K6691" i="1"/>
  <c r="K6689" i="1"/>
  <c r="K6687" i="1"/>
  <c r="K6685" i="1"/>
  <c r="K6683" i="1"/>
  <c r="K6681" i="1"/>
  <c r="K6679" i="1"/>
  <c r="K6677" i="1"/>
  <c r="K6675" i="1"/>
  <c r="K6673" i="1"/>
  <c r="K6671" i="1"/>
  <c r="K6669" i="1"/>
  <c r="K6667" i="1"/>
  <c r="K6665" i="1"/>
  <c r="K6663" i="1"/>
  <c r="K6661" i="1"/>
  <c r="K6659" i="1"/>
  <c r="K6657" i="1"/>
  <c r="K6655" i="1"/>
  <c r="K6653" i="1"/>
  <c r="K6651" i="1"/>
  <c r="K6649" i="1"/>
  <c r="K6647" i="1"/>
  <c r="K6645" i="1"/>
  <c r="K6641" i="1"/>
  <c r="K6639" i="1"/>
  <c r="K6637" i="1"/>
  <c r="K6635" i="1"/>
  <c r="K6633" i="1"/>
  <c r="K6631" i="1"/>
  <c r="K6629" i="1"/>
  <c r="K6627" i="1"/>
  <c r="K6625" i="1"/>
  <c r="K6623" i="1"/>
  <c r="K6621" i="1"/>
  <c r="K6619" i="1"/>
  <c r="K6617" i="1"/>
  <c r="K6615" i="1"/>
  <c r="K6613" i="1"/>
  <c r="K66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7210" i="1"/>
  <c r="A7211"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302"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71" i="1"/>
  <c r="A7372" i="1"/>
  <c r="A7373" i="1"/>
  <c r="A7374" i="1"/>
  <c r="A7375" i="1"/>
  <c r="A7376" i="1"/>
  <c r="A7377" i="1"/>
  <c r="A7378" i="1"/>
  <c r="A7379"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412" i="1"/>
  <c r="A7413" i="1"/>
  <c r="A7414" i="1"/>
  <c r="A7415" i="1"/>
  <c r="A7416" i="1"/>
  <c r="A7417" i="1"/>
  <c r="A7418" i="1"/>
  <c r="A7419" i="1"/>
  <c r="A7420" i="1"/>
  <c r="A7421" i="1"/>
  <c r="A7422" i="1"/>
  <c r="A7423" i="1"/>
  <c r="A7424" i="1"/>
  <c r="A7425" i="1"/>
  <c r="A7426" i="1"/>
  <c r="A7427" i="1"/>
  <c r="A7428" i="1"/>
  <c r="A7429" i="1"/>
  <c r="A7430" i="1"/>
  <c r="A7431" i="1"/>
  <c r="A7432" i="1"/>
  <c r="A7433" i="1"/>
  <c r="A7434" i="1"/>
  <c r="A7435" i="1"/>
  <c r="A7436" i="1"/>
  <c r="A7437" i="1"/>
  <c r="A7438" i="1"/>
  <c r="A7439" i="1"/>
  <c r="A7440"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6" i="1"/>
  <c r="A7467" i="1"/>
  <c r="A7468" i="1"/>
  <c r="A7469" i="1"/>
  <c r="A7470" i="1"/>
  <c r="A7471" i="1"/>
  <c r="A7472" i="1"/>
  <c r="A7473" i="1"/>
  <c r="A7474" i="1"/>
  <c r="A7475" i="1"/>
  <c r="A7476" i="1"/>
  <c r="A7477" i="1"/>
  <c r="A7478" i="1"/>
  <c r="A7479" i="1"/>
  <c r="A7480" i="1"/>
  <c r="A7481" i="1"/>
  <c r="A7482" i="1"/>
  <c r="A7483" i="1"/>
  <c r="A7484" i="1"/>
  <c r="A7485" i="1"/>
  <c r="A7486" i="1"/>
  <c r="A7487" i="1"/>
  <c r="A7488" i="1"/>
  <c r="A7489" i="1"/>
  <c r="A7490" i="1"/>
  <c r="A7491" i="1"/>
  <c r="A7492" i="1"/>
  <c r="A7493" i="1"/>
  <c r="A7494" i="1"/>
  <c r="A7495" i="1"/>
  <c r="A7496" i="1"/>
  <c r="A7497" i="1"/>
  <c r="A7498" i="1"/>
  <c r="A7499" i="1"/>
  <c r="A7500" i="1"/>
  <c r="A7501" i="1"/>
  <c r="A7502" i="1"/>
  <c r="A7503" i="1"/>
  <c r="A7504" i="1"/>
  <c r="A7505" i="1"/>
  <c r="A7506" i="1"/>
  <c r="A7507" i="1"/>
  <c r="A7508" i="1"/>
  <c r="A7509" i="1"/>
  <c r="A7510" i="1"/>
  <c r="A7511" i="1"/>
  <c r="A7512" i="1"/>
  <c r="A7513" i="1"/>
  <c r="A7514" i="1"/>
  <c r="A7515" i="1"/>
  <c r="A7516" i="1"/>
  <c r="A7517" i="1"/>
  <c r="A7518" i="1"/>
  <c r="A7519" i="1"/>
  <c r="A7520" i="1"/>
  <c r="A7521" i="1"/>
  <c r="A7522" i="1"/>
  <c r="A7523" i="1"/>
  <c r="A7524" i="1"/>
  <c r="A7525" i="1"/>
  <c r="A7526" i="1"/>
  <c r="A7527" i="1"/>
  <c r="A7528" i="1"/>
  <c r="A7529" i="1"/>
  <c r="A7530" i="1"/>
  <c r="A7531" i="1"/>
  <c r="A7532" i="1"/>
  <c r="A7533" i="1"/>
  <c r="A7534" i="1"/>
  <c r="A7535" i="1"/>
  <c r="A7536" i="1"/>
  <c r="A7537" i="1"/>
  <c r="A7538" i="1"/>
  <c r="A7539" i="1"/>
  <c r="A7540" i="1"/>
  <c r="A7541" i="1"/>
  <c r="A7542" i="1"/>
  <c r="A7543" i="1"/>
  <c r="A7544" i="1"/>
  <c r="A7545" i="1"/>
  <c r="A7546" i="1"/>
  <c r="A7547" i="1"/>
  <c r="A7548" i="1"/>
  <c r="A7549" i="1"/>
  <c r="A7550" i="1"/>
  <c r="A7551" i="1"/>
  <c r="A7552" i="1"/>
  <c r="A7553" i="1"/>
  <c r="A7554" i="1"/>
  <c r="A7555" i="1"/>
  <c r="A7556" i="1"/>
  <c r="A7557" i="1"/>
  <c r="A7558" i="1"/>
  <c r="A7559" i="1"/>
  <c r="A7560" i="1"/>
  <c r="A7561" i="1"/>
  <c r="A7562" i="1"/>
  <c r="A7563" i="1"/>
  <c r="A7564" i="1"/>
  <c r="A7565" i="1"/>
  <c r="A7566" i="1"/>
  <c r="A7567" i="1"/>
  <c r="A7568" i="1"/>
  <c r="A7569" i="1"/>
  <c r="A7570" i="1"/>
  <c r="A7571" i="1"/>
  <c r="A7572" i="1"/>
  <c r="A7573" i="1"/>
  <c r="A7574" i="1"/>
  <c r="A7575" i="1"/>
  <c r="A7576" i="1"/>
  <c r="A7577" i="1"/>
  <c r="A7578" i="1"/>
  <c r="A7579" i="1"/>
  <c r="A7580" i="1"/>
  <c r="A7581" i="1"/>
  <c r="A7582" i="1"/>
  <c r="A7583" i="1"/>
  <c r="A7584" i="1"/>
  <c r="A7585" i="1"/>
  <c r="A7586" i="1"/>
  <c r="A7587" i="1"/>
  <c r="A7588" i="1"/>
  <c r="A7589" i="1"/>
  <c r="A7590" i="1"/>
  <c r="A7591" i="1"/>
  <c r="A7592"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0" i="1"/>
  <c r="A7621" i="1"/>
  <c r="A7622" i="1"/>
  <c r="A7623" i="1"/>
  <c r="A7624" i="1"/>
  <c r="A7625" i="1"/>
  <c r="A7626" i="1"/>
  <c r="A7627" i="1"/>
  <c r="A7628" i="1"/>
  <c r="A7629" i="1"/>
  <c r="A7630" i="1"/>
  <c r="A7631" i="1"/>
  <c r="A7632" i="1"/>
  <c r="A7633" i="1"/>
  <c r="A7634" i="1"/>
  <c r="A7635" i="1"/>
  <c r="A7636" i="1"/>
  <c r="A7637" i="1"/>
  <c r="A7638" i="1"/>
  <c r="A7639" i="1"/>
  <c r="A7640" i="1"/>
  <c r="A7641" i="1"/>
  <c r="A7642" i="1"/>
  <c r="A7643" i="1"/>
  <c r="A7644" i="1"/>
  <c r="A7645" i="1"/>
  <c r="A7646" i="1"/>
  <c r="A7647" i="1"/>
  <c r="A7648" i="1"/>
  <c r="A7649" i="1"/>
  <c r="A7650" i="1"/>
  <c r="A7651" i="1"/>
  <c r="A7652" i="1"/>
  <c r="A7653" i="1"/>
  <c r="A7654" i="1"/>
  <c r="A7655" i="1"/>
  <c r="A7656" i="1"/>
  <c r="A7657" i="1"/>
  <c r="A7658" i="1"/>
  <c r="A7659" i="1"/>
  <c r="A7660" i="1"/>
  <c r="A7661" i="1"/>
  <c r="A7662" i="1"/>
  <c r="A7663" i="1"/>
  <c r="A7664" i="1"/>
  <c r="A7665" i="1"/>
  <c r="A7666" i="1"/>
  <c r="A7667" i="1"/>
  <c r="A7668" i="1"/>
  <c r="A7669" i="1"/>
  <c r="A7670" i="1"/>
  <c r="A7671" i="1"/>
  <c r="A7672" i="1"/>
  <c r="A7673" i="1"/>
  <c r="A7674" i="1"/>
  <c r="A7675" i="1"/>
  <c r="A7676" i="1"/>
  <c r="A7677" i="1"/>
  <c r="A7678" i="1"/>
  <c r="A7679" i="1"/>
  <c r="A7680" i="1"/>
  <c r="A7681" i="1"/>
  <c r="A7682" i="1"/>
  <c r="A7683" i="1"/>
  <c r="A7684" i="1"/>
  <c r="A7685" i="1"/>
  <c r="A7686" i="1"/>
  <c r="A7687" i="1"/>
  <c r="A7688" i="1"/>
  <c r="A7689" i="1"/>
  <c r="A7690" i="1"/>
  <c r="A7691" i="1"/>
  <c r="A7692" i="1"/>
  <c r="A7693" i="1"/>
  <c r="A7694" i="1"/>
  <c r="A7695" i="1"/>
  <c r="A7696" i="1"/>
  <c r="A7697" i="1"/>
  <c r="A7698" i="1"/>
  <c r="A7699" i="1"/>
  <c r="A7700" i="1"/>
  <c r="A7701" i="1"/>
  <c r="A7702" i="1"/>
  <c r="A7703" i="1"/>
  <c r="A7704" i="1"/>
  <c r="A7705" i="1"/>
  <c r="A7706" i="1"/>
  <c r="A7707" i="1"/>
  <c r="A7708" i="1"/>
  <c r="A7709" i="1"/>
  <c r="A7710" i="1"/>
  <c r="A7711" i="1"/>
  <c r="A7712" i="1"/>
  <c r="A7713" i="1"/>
  <c r="A7714" i="1"/>
  <c r="A7715" i="1"/>
  <c r="A7716" i="1"/>
  <c r="A7717" i="1"/>
  <c r="A7718" i="1"/>
  <c r="A7719"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7"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780" i="1"/>
  <c r="A7781" i="1"/>
  <c r="A7782" i="1"/>
  <c r="A7783" i="1"/>
  <c r="A7784" i="1"/>
  <c r="A7785" i="1"/>
  <c r="A7786" i="1"/>
  <c r="A7787" i="1"/>
  <c r="A7788" i="1"/>
  <c r="A7789" i="1"/>
  <c r="A7790" i="1"/>
  <c r="A7791" i="1"/>
  <c r="A7792" i="1"/>
  <c r="A7793" i="1"/>
  <c r="A7794" i="1"/>
  <c r="A7795" i="1"/>
  <c r="A7796" i="1"/>
  <c r="A7797" i="1"/>
  <c r="A7798" i="1"/>
  <c r="A7799" i="1"/>
  <c r="A7800" i="1"/>
  <c r="A7801" i="1"/>
  <c r="A7802" i="1"/>
  <c r="A7803" i="1"/>
  <c r="A7804" i="1"/>
  <c r="A7805" i="1"/>
  <c r="A7806" i="1"/>
  <c r="A7807" i="1"/>
  <c r="A7808" i="1"/>
  <c r="A7809" i="1"/>
  <c r="A7810" i="1"/>
  <c r="A7811" i="1"/>
  <c r="A7812" i="1"/>
  <c r="A7813" i="1"/>
  <c r="A7814" i="1"/>
  <c r="A7815" i="1"/>
  <c r="A7816" i="1"/>
  <c r="A7817" i="1"/>
  <c r="A7818" i="1"/>
  <c r="A7819" i="1"/>
  <c r="A7820" i="1"/>
  <c r="A7821" i="1"/>
  <c r="A7822" i="1"/>
  <c r="A7823" i="1"/>
  <c r="A7824" i="1"/>
  <c r="A7825" i="1"/>
  <c r="A7826" i="1"/>
  <c r="A7827" i="1"/>
  <c r="A7828" i="1"/>
  <c r="A7829"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71"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960" i="1"/>
  <c r="A7961" i="1"/>
  <c r="A7962" i="1"/>
  <c r="A7963" i="1"/>
  <c r="A7964" i="1"/>
  <c r="A7965" i="1"/>
  <c r="A7966" i="1"/>
  <c r="A7967" i="1"/>
  <c r="A7968" i="1"/>
  <c r="A7969" i="1"/>
  <c r="A7970" i="1"/>
  <c r="A7971" i="1"/>
  <c r="A7972" i="1"/>
  <c r="A7973" i="1"/>
  <c r="A7974" i="1"/>
  <c r="A7975" i="1"/>
  <c r="A7976" i="1"/>
  <c r="A7977" i="1"/>
  <c r="A7978" i="1"/>
  <c r="A7979" i="1"/>
  <c r="A7980" i="1"/>
  <c r="A7981" i="1"/>
  <c r="A7982" i="1"/>
  <c r="A7983" i="1"/>
  <c r="A7984" i="1"/>
  <c r="A7985" i="1"/>
  <c r="A7986" i="1"/>
  <c r="A7987" i="1"/>
  <c r="A7988" i="1"/>
  <c r="A7989" i="1"/>
  <c r="A7990" i="1"/>
  <c r="A7991" i="1"/>
  <c r="A7992" i="1"/>
  <c r="A7993" i="1"/>
  <c r="A7994" i="1"/>
  <c r="A7995" i="1"/>
  <c r="A7996" i="1"/>
  <c r="A7997" i="1"/>
  <c r="A7998" i="1"/>
  <c r="A7999" i="1"/>
  <c r="A8000" i="1"/>
  <c r="A8001" i="1"/>
  <c r="A8002" i="1"/>
  <c r="A8003" i="1"/>
  <c r="A8004" i="1"/>
  <c r="A8005" i="1"/>
  <c r="A8006" i="1"/>
  <c r="A8007" i="1"/>
  <c r="A8008" i="1"/>
  <c r="A8009" i="1"/>
  <c r="A8010" i="1"/>
  <c r="A8011" i="1"/>
  <c r="A8012" i="1"/>
  <c r="A8013" i="1"/>
  <c r="A8014" i="1"/>
  <c r="A8015" i="1"/>
  <c r="A8016" i="1"/>
  <c r="A8017" i="1"/>
  <c r="A8018" i="1"/>
  <c r="A8019" i="1"/>
  <c r="A8020" i="1"/>
  <c r="A8021" i="1"/>
  <c r="A8022" i="1"/>
  <c r="A8023" i="1"/>
  <c r="A8024" i="1"/>
  <c r="A8025" i="1"/>
  <c r="A8026" i="1"/>
  <c r="A8027" i="1"/>
  <c r="A8028" i="1"/>
  <c r="A8029" i="1"/>
  <c r="A8030" i="1"/>
  <c r="A8031" i="1"/>
  <c r="A8032" i="1"/>
  <c r="A8033" i="1"/>
  <c r="A8034"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A8103" i="1"/>
  <c r="A8104" i="1"/>
  <c r="A8105" i="1"/>
  <c r="A8106" i="1"/>
  <c r="A8107" i="1"/>
  <c r="A8108" i="1"/>
  <c r="A8109" i="1"/>
  <c r="A8110" i="1"/>
  <c r="A8111" i="1"/>
  <c r="A8112" i="1"/>
  <c r="A8113" i="1"/>
  <c r="A8114" i="1"/>
  <c r="A8115" i="1"/>
  <c r="A8116" i="1"/>
  <c r="A8117" i="1"/>
  <c r="A8118" i="1"/>
  <c r="A8119" i="1"/>
  <c r="A8120" i="1"/>
  <c r="A8121" i="1"/>
  <c r="A8122"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95"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225" i="1"/>
  <c r="A8226" i="1"/>
  <c r="A8227" i="1"/>
  <c r="A8228" i="1"/>
  <c r="A8229" i="1"/>
  <c r="A8230" i="1"/>
  <c r="A8231" i="1"/>
  <c r="A8232" i="1"/>
  <c r="A8233" i="1"/>
  <c r="A8234" i="1"/>
  <c r="A8235" i="1"/>
  <c r="A8236" i="1"/>
  <c r="A8237" i="1"/>
  <c r="A8238" i="1"/>
  <c r="A8239" i="1"/>
  <c r="A8240" i="1"/>
  <c r="A8241" i="1"/>
  <c r="A8242" i="1"/>
  <c r="A8243" i="1"/>
  <c r="A8244" i="1"/>
  <c r="A8245"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0" i="1"/>
  <c r="A8281" i="1"/>
  <c r="A8282" i="1"/>
  <c r="A8283" i="1"/>
  <c r="A8284" i="1"/>
  <c r="A8285" i="1"/>
  <c r="A8286" i="1"/>
  <c r="A8287" i="1"/>
  <c r="A8288" i="1"/>
  <c r="A8289" i="1"/>
  <c r="A8290" i="1"/>
  <c r="A8291" i="1"/>
  <c r="A8292" i="1"/>
  <c r="A8293" i="1"/>
  <c r="A8294" i="1"/>
  <c r="A8295" i="1"/>
  <c r="A8296" i="1"/>
  <c r="A8297" i="1"/>
  <c r="A8298" i="1"/>
  <c r="A8299" i="1"/>
  <c r="A8300" i="1"/>
  <c r="A8301" i="1"/>
  <c r="A8302" i="1"/>
  <c r="A8303"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486"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651" i="1"/>
  <c r="A8652" i="1"/>
  <c r="A8653" i="1"/>
  <c r="A8654" i="1"/>
  <c r="A8655" i="1"/>
  <c r="A8656" i="1"/>
  <c r="A8657" i="1"/>
  <c r="A8658" i="1"/>
  <c r="A8659" i="1"/>
  <c r="A8660" i="1"/>
  <c r="A8661" i="1"/>
  <c r="A8662" i="1"/>
  <c r="A8663" i="1"/>
  <c r="A8664" i="1"/>
  <c r="A8665" i="1"/>
  <c r="A8666" i="1"/>
  <c r="A8667" i="1"/>
  <c r="A8668" i="1"/>
  <c r="A8669" i="1"/>
  <c r="A8670" i="1"/>
  <c r="A8671" i="1"/>
  <c r="A8672" i="1"/>
  <c r="A8673" i="1"/>
  <c r="A8674" i="1"/>
  <c r="A8675" i="1"/>
  <c r="A8676" i="1"/>
  <c r="A8677" i="1"/>
  <c r="A8678" i="1"/>
  <c r="A8679" i="1"/>
  <c r="A8680" i="1"/>
  <c r="A8681" i="1"/>
  <c r="A11" i="1"/>
  <c r="A3" i="1"/>
  <c r="A4" i="1"/>
  <c r="A5" i="1"/>
  <c r="A6" i="1"/>
  <c r="A7" i="1"/>
  <c r="A8" i="1"/>
  <c r="A9" i="1"/>
  <c r="A10" i="1"/>
  <c r="A2" i="1"/>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11" i="2"/>
  <c r="A3" i="2"/>
  <c r="A4" i="2"/>
  <c r="A5" i="2"/>
  <c r="A6" i="2"/>
  <c r="A7" i="2"/>
  <c r="A8" i="2"/>
  <c r="A9" i="2"/>
  <c r="A10" i="2"/>
  <c r="A2" i="2"/>
  <c r="F3" i="7" l="1"/>
  <c r="G3" i="7" s="1"/>
  <c r="F5" i="7"/>
  <c r="G5" i="7" s="1"/>
  <c r="F7" i="7"/>
  <c r="G7" i="7" s="1"/>
  <c r="F9" i="7"/>
  <c r="G9" i="7" s="1"/>
  <c r="F11" i="7"/>
  <c r="G11" i="7" s="1"/>
  <c r="F4" i="7"/>
  <c r="G4" i="7" s="1"/>
  <c r="F6" i="7"/>
  <c r="G6" i="7" s="1"/>
  <c r="F8" i="7"/>
  <c r="G8" i="7" s="1"/>
  <c r="F10" i="7"/>
  <c r="G10" i="7" s="1"/>
  <c r="F2" i="7"/>
  <c r="G2" i="7" s="1"/>
  <c r="H2" i="7" l="1"/>
  <c r="H8" i="7"/>
  <c r="H4" i="7"/>
  <c r="H9" i="7"/>
  <c r="H5" i="7"/>
  <c r="H10" i="7"/>
  <c r="H6" i="7"/>
  <c r="H11" i="7"/>
  <c r="H7" i="7"/>
  <c r="H3" i="7"/>
</calcChain>
</file>

<file path=xl/sharedStrings.xml><?xml version="1.0" encoding="utf-8"?>
<sst xmlns="http://schemas.openxmlformats.org/spreadsheetml/2006/main" count="33836" uniqueCount="3038">
  <si>
    <t>Tanggal</t>
  </si>
  <si>
    <t>Nama Barang</t>
  </si>
  <si>
    <t>Kuantitas</t>
  </si>
  <si>
    <t>CABLE</t>
  </si>
  <si>
    <t>OFFICE COMBO</t>
  </si>
  <si>
    <t>CHARGER</t>
  </si>
  <si>
    <t>OFFICE MOUSE</t>
  </si>
  <si>
    <t>EARPHONE</t>
  </si>
  <si>
    <t>POWERBANK</t>
  </si>
  <si>
    <t>OTHER ACCESSORIES</t>
  </si>
  <si>
    <t>WIRELESS HEADSET</t>
  </si>
  <si>
    <t>KEYBOARD GAMING</t>
  </si>
  <si>
    <t>BASIC MOUSEPAD</t>
  </si>
  <si>
    <t>CAR &amp; TRAVEL CHARGER</t>
  </si>
  <si>
    <t>TWS</t>
  </si>
  <si>
    <t>MOUSE GAMING</t>
  </si>
  <si>
    <t>DESKMAT</t>
  </si>
  <si>
    <t>SMART LIFE</t>
  </si>
  <si>
    <t>GAMING HEADSET</t>
  </si>
  <si>
    <t>GAMING MOUSEPAD</t>
  </si>
  <si>
    <t>STREAMING DEVICES</t>
  </si>
  <si>
    <t>GAMEPAD</t>
  </si>
  <si>
    <t>ACK02 LUFFY Keycaps One Piece Original</t>
  </si>
  <si>
    <t>ACK02 ZORO Keycaps One Piece Original</t>
  </si>
  <si>
    <t>CN COOLER/ PC FAN ACC/ STAND LAPTOP</t>
  </si>
  <si>
    <t>ACK02 SANJI Keycaps One Piece Original</t>
  </si>
  <si>
    <t>GAMING COMBO</t>
  </si>
  <si>
    <t>OFFICE CHAIR</t>
  </si>
  <si>
    <t>DESK</t>
  </si>
  <si>
    <t>ID Produk</t>
  </si>
  <si>
    <t>Kategori Barang</t>
  </si>
  <si>
    <t>ID OUTLET</t>
  </si>
  <si>
    <t>Harga per Unit</t>
  </si>
  <si>
    <t>O-01</t>
  </si>
  <si>
    <t>O-02</t>
  </si>
  <si>
    <t>O-03</t>
  </si>
  <si>
    <t>O-04</t>
  </si>
  <si>
    <t>O-05</t>
  </si>
  <si>
    <t>O-06</t>
  </si>
  <si>
    <t>O-07</t>
  </si>
  <si>
    <t>O-08</t>
  </si>
  <si>
    <t>O-09</t>
  </si>
  <si>
    <t>O-10</t>
  </si>
  <si>
    <t>O-11</t>
  </si>
  <si>
    <t>O-12</t>
  </si>
  <si>
    <t>O-13</t>
  </si>
  <si>
    <t>O-14</t>
  </si>
  <si>
    <t>O-15</t>
  </si>
  <si>
    <t>O-16</t>
  </si>
  <si>
    <t>Lokasi Outlet</t>
  </si>
  <si>
    <t>AEON DELTAMAS CIKARANG</t>
  </si>
  <si>
    <t>AEON MALL BSD CITY</t>
  </si>
  <si>
    <t>BINTARO EXCHANGE</t>
  </si>
  <si>
    <t>CENTER POINT MEDAN</t>
  </si>
  <si>
    <t>CIBUBUR JUNCTION</t>
  </si>
  <si>
    <t>GRAND GALAXY PARK</t>
  </si>
  <si>
    <t>KOTA KASABLANKA</t>
  </si>
  <si>
    <t>LIPPO MALL KEMANG</t>
  </si>
  <si>
    <t>MALL GANDARIA CITY</t>
  </si>
  <si>
    <t>MALL KELAPA GADING</t>
  </si>
  <si>
    <t>MALL OF INDONESIA</t>
  </si>
  <si>
    <t>PAKUWON</t>
  </si>
  <si>
    <t>PIK AVENUE</t>
  </si>
  <si>
    <t>PONDOK INDAH MALL</t>
  </si>
  <si>
    <t>SUMARECON MALL BEKASI</t>
  </si>
  <si>
    <t>SUMARECON MALL SERPONG</t>
  </si>
  <si>
    <t>ID Outlet</t>
  </si>
  <si>
    <t>P-1955</t>
  </si>
  <si>
    <t>P-1401</t>
  </si>
  <si>
    <t>P-2396</t>
  </si>
  <si>
    <t>P-1441</t>
  </si>
  <si>
    <t>P-1854</t>
  </si>
  <si>
    <t>P-1914</t>
  </si>
  <si>
    <t>P-1312</t>
  </si>
  <si>
    <t>P-1416</t>
  </si>
  <si>
    <t>P-357</t>
  </si>
  <si>
    <t>P-1421</t>
  </si>
  <si>
    <t>P-1378</t>
  </si>
  <si>
    <t>P-2462</t>
  </si>
  <si>
    <t>P-265</t>
  </si>
  <si>
    <t>P-2508</t>
  </si>
  <si>
    <t>P-2430</t>
  </si>
  <si>
    <t>P-1375</t>
  </si>
  <si>
    <t>P-1431</t>
  </si>
  <si>
    <t>P-1407</t>
  </si>
  <si>
    <t>P-1445</t>
  </si>
  <si>
    <t>P-1299</t>
  </si>
  <si>
    <t>P-464</t>
  </si>
  <si>
    <t>P-2454</t>
  </si>
  <si>
    <t>P-402</t>
  </si>
  <si>
    <t>P-2438</t>
  </si>
  <si>
    <t>P-2455</t>
  </si>
  <si>
    <t>P-541</t>
  </si>
  <si>
    <t>P-443</t>
  </si>
  <si>
    <t>P-320</t>
  </si>
  <si>
    <t>P-2447</t>
  </si>
  <si>
    <t>P-512</t>
  </si>
  <si>
    <t>P-1888</t>
  </si>
  <si>
    <t>P-2484</t>
  </si>
  <si>
    <t>P-283</t>
  </si>
  <si>
    <t>P-1837</t>
  </si>
  <si>
    <t>P-544</t>
  </si>
  <si>
    <t>P-1909</t>
  </si>
  <si>
    <t>P-1951</t>
  </si>
  <si>
    <t>P-492</t>
  </si>
  <si>
    <t>P-540</t>
  </si>
  <si>
    <t>P-537</t>
  </si>
  <si>
    <t>P-1899</t>
  </si>
  <si>
    <t>P-273</t>
  </si>
  <si>
    <t>P-391</t>
  </si>
  <si>
    <t>P-1475</t>
  </si>
  <si>
    <t>P-289</t>
  </si>
  <si>
    <t>P-595</t>
  </si>
  <si>
    <t>P-545</t>
  </si>
  <si>
    <t>P-332</t>
  </si>
  <si>
    <t>P-1409</t>
  </si>
  <si>
    <t>P-1921</t>
  </si>
  <si>
    <t>P-1397</t>
  </si>
  <si>
    <t>P-368</t>
  </si>
  <si>
    <t>P-1880</t>
  </si>
  <si>
    <t>P-1857</t>
  </si>
  <si>
    <t>P-394</t>
  </si>
  <si>
    <t>P-340</t>
  </si>
  <si>
    <t>P-2485</t>
  </si>
  <si>
    <t>P-593</t>
  </si>
  <si>
    <t>P-1883</t>
  </si>
  <si>
    <t>P-2496</t>
  </si>
  <si>
    <t>P-1385</t>
  </si>
  <si>
    <t>P-2397</t>
  </si>
  <si>
    <t>P-1946</t>
  </si>
  <si>
    <t>P-590</t>
  </si>
  <si>
    <t>P-355</t>
  </si>
  <si>
    <t>P-1917</t>
  </si>
  <si>
    <t>P-1513</t>
  </si>
  <si>
    <t>P-2416</t>
  </si>
  <si>
    <t>P-1835</t>
  </si>
  <si>
    <t>P-2486</t>
  </si>
  <si>
    <t>P-2469</t>
  </si>
  <si>
    <t>P-393</t>
  </si>
  <si>
    <t>P-415</t>
  </si>
  <si>
    <t>P-1858</t>
  </si>
  <si>
    <t>P-2472</t>
  </si>
  <si>
    <t>P-1429</t>
  </si>
  <si>
    <t>P-1954</t>
  </si>
  <si>
    <t>P-1912</t>
  </si>
  <si>
    <t>P-2442</t>
  </si>
  <si>
    <t>P-2475</t>
  </si>
  <si>
    <t>P-1901</t>
  </si>
  <si>
    <t>P-445</t>
  </si>
  <si>
    <t>P-1493</t>
  </si>
  <si>
    <t>P-1319</t>
  </si>
  <si>
    <t>P-1806</t>
  </si>
  <si>
    <t>P-1314</t>
  </si>
  <si>
    <t>P-1953</t>
  </si>
  <si>
    <t>P-448</t>
  </si>
  <si>
    <t>P-1948</t>
  </si>
  <si>
    <t>P-506</t>
  </si>
  <si>
    <t>P-1417</t>
  </si>
  <si>
    <t>P-1297</t>
  </si>
  <si>
    <t>P-298</t>
  </si>
  <si>
    <t>P-290</t>
  </si>
  <si>
    <t>P-577</t>
  </si>
  <si>
    <t>P-1874</t>
  </si>
  <si>
    <t>P-1443</t>
  </si>
  <si>
    <t>P-1831</t>
  </si>
  <si>
    <t>P-266</t>
  </si>
  <si>
    <t>P-1309</t>
  </si>
  <si>
    <t>P-2445</t>
  </si>
  <si>
    <t>P-523</t>
  </si>
  <si>
    <t>P-2413</t>
  </si>
  <si>
    <t>P-1480</t>
  </si>
  <si>
    <t>P-1313</t>
  </si>
  <si>
    <t>P-1879</t>
  </si>
  <si>
    <t>P-1905</t>
  </si>
  <si>
    <t>P-1492</t>
  </si>
  <si>
    <t>P-514</t>
  </si>
  <si>
    <t>P-1950</t>
  </si>
  <si>
    <t>P-2421</t>
  </si>
  <si>
    <t>P-1908</t>
  </si>
  <si>
    <t>P-2497</t>
  </si>
  <si>
    <t>P-1881</t>
  </si>
  <si>
    <t>P-1289</t>
  </si>
  <si>
    <t>P-1408</t>
  </si>
  <si>
    <t>P-579</t>
  </si>
  <si>
    <t>P-280</t>
  </si>
  <si>
    <t>P-1889</t>
  </si>
  <si>
    <t>P-1863</t>
  </si>
  <si>
    <t>P-279</t>
  </si>
  <si>
    <t>P-1935</t>
  </si>
  <si>
    <t>P-536</t>
  </si>
  <si>
    <t>P-2393</t>
  </si>
  <si>
    <t>P-2418</t>
  </si>
  <si>
    <t>P-1836</t>
  </si>
  <si>
    <t>P-408</t>
  </si>
  <si>
    <t>P-2506</t>
  </si>
  <si>
    <t>P-505</t>
  </si>
  <si>
    <t>P-1938</t>
  </si>
  <si>
    <t>P-1868</t>
  </si>
  <si>
    <t>P-1380</t>
  </si>
  <si>
    <t>P-1882</t>
  </si>
  <si>
    <t>P-422</t>
  </si>
  <si>
    <t>P-1410</t>
  </si>
  <si>
    <t>P-1496</t>
  </si>
  <si>
    <t>P-2479</t>
  </si>
  <si>
    <t>P-2398</t>
  </si>
  <si>
    <t>P-2463</t>
  </si>
  <si>
    <t>P-1897</t>
  </si>
  <si>
    <t>P-1413</t>
  </si>
  <si>
    <t>P-2452</t>
  </si>
  <si>
    <t>P-588</t>
  </si>
  <si>
    <t>P-1448</t>
  </si>
  <si>
    <t>P-278</t>
  </si>
  <si>
    <t>P-1834</t>
  </si>
  <si>
    <t>P-556</t>
  </si>
  <si>
    <t>P-587</t>
  </si>
  <si>
    <t>P-1439</t>
  </si>
  <si>
    <t>P-1292</t>
  </si>
  <si>
    <t>P-519</t>
  </si>
  <si>
    <t>P-1941</t>
  </si>
  <si>
    <t>P-1406</t>
  </si>
  <si>
    <t>P-1379</t>
  </si>
  <si>
    <t>P-338</t>
  </si>
  <si>
    <t>P-2381</t>
  </si>
  <si>
    <t>P-1359</t>
  </si>
  <si>
    <t>P-300</t>
  </si>
  <si>
    <t>P-1842</t>
  </si>
  <si>
    <t>P-2422</t>
  </si>
  <si>
    <t>P-1906</t>
  </si>
  <si>
    <t>P-330</t>
  </si>
  <si>
    <t>P-1488</t>
  </si>
  <si>
    <t>P-1824</t>
  </si>
  <si>
    <t>P-539</t>
  </si>
  <si>
    <t>P-1451</t>
  </si>
  <si>
    <t>P-1484</t>
  </si>
  <si>
    <t>P-319</t>
  </si>
  <si>
    <t>P-1838</t>
  </si>
  <si>
    <t>P-513</t>
  </si>
  <si>
    <t>P-1399</t>
  </si>
  <si>
    <t>P-591</t>
  </si>
  <si>
    <t>P-1890</t>
  </si>
  <si>
    <t>P-2419</t>
  </si>
  <si>
    <t>P-1910</t>
  </si>
  <si>
    <t>P-404</t>
  </si>
  <si>
    <t>P-2509</t>
  </si>
  <si>
    <t>P-610</t>
  </si>
  <si>
    <t>P-1435</t>
  </si>
  <si>
    <t>P-2461</t>
  </si>
  <si>
    <t>P-424</t>
  </si>
  <si>
    <t>P-2488</t>
  </si>
  <si>
    <t>P-612</t>
  </si>
  <si>
    <t>P-538</t>
  </si>
  <si>
    <t>P-1952</t>
  </si>
  <si>
    <t>P-2446</t>
  </si>
  <si>
    <t>P-2487</t>
  </si>
  <si>
    <t>P-1405</t>
  </si>
  <si>
    <t>P-1434</t>
  </si>
  <si>
    <t>P-353</t>
  </si>
  <si>
    <t>P-1892</t>
  </si>
  <si>
    <t>P-1870</t>
  </si>
  <si>
    <t>P-1468</t>
  </si>
  <si>
    <t>P-2432</t>
  </si>
  <si>
    <t>P-1833</t>
  </si>
  <si>
    <t>P-267</t>
  </si>
  <si>
    <t>P-2440</t>
  </si>
  <si>
    <t>P-2433</t>
  </si>
  <si>
    <t>P-1826</t>
  </si>
  <si>
    <t>P-1862</t>
  </si>
  <si>
    <t>P-442</t>
  </si>
  <si>
    <t>P-312</t>
  </si>
  <si>
    <t>P-1933</t>
  </si>
  <si>
    <t>P-308</t>
  </si>
  <si>
    <t>P-2439</t>
  </si>
  <si>
    <t>P-2465</t>
  </si>
  <si>
    <t>P-2443</t>
  </si>
  <si>
    <t>P-1307</t>
  </si>
  <si>
    <t>P-2456</t>
  </si>
  <si>
    <t>P-441</t>
  </si>
  <si>
    <t>P-507</t>
  </si>
  <si>
    <t>P-574</t>
  </si>
  <si>
    <t>P-1904</t>
  </si>
  <si>
    <t>P-1947</t>
  </si>
  <si>
    <t>P-1872</t>
  </si>
  <si>
    <t>P-1310</t>
  </si>
  <si>
    <t>P-354</t>
  </si>
  <si>
    <t>P-1949</t>
  </si>
  <si>
    <t>P-592</t>
  </si>
  <si>
    <t>P-2394</t>
  </si>
  <si>
    <t>P-1315</t>
  </si>
  <si>
    <t>P-1311</t>
  </si>
  <si>
    <t>P-420</t>
  </si>
  <si>
    <t>P-1473</t>
  </si>
  <si>
    <t>P-2415</t>
  </si>
  <si>
    <t>P-1418</t>
  </si>
  <si>
    <t>P-2450</t>
  </si>
  <si>
    <t>P-1433</t>
  </si>
  <si>
    <t>P-387</t>
  </si>
  <si>
    <t>P-1440</t>
  </si>
  <si>
    <t>P-2514</t>
  </si>
  <si>
    <t>P-2444</t>
  </si>
  <si>
    <t>P-2468</t>
  </si>
  <si>
    <t>P-358</t>
  </si>
  <si>
    <t>P-553</t>
  </si>
  <si>
    <t>P-1415</t>
  </si>
  <si>
    <t>P-1316</t>
  </si>
  <si>
    <t>P-1939</t>
  </si>
  <si>
    <t>P-1829</t>
  </si>
  <si>
    <t>P-2471</t>
  </si>
  <si>
    <t>P-362</t>
  </si>
  <si>
    <t>P-576</t>
  </si>
  <si>
    <t>P-1903</t>
  </si>
  <si>
    <t>P-1395</t>
  </si>
  <si>
    <t>P-2510</t>
  </si>
  <si>
    <t>P-2395</t>
  </si>
  <si>
    <t>P-1437</t>
  </si>
  <si>
    <t>P-1296</t>
  </si>
  <si>
    <t>P-2431</t>
  </si>
  <si>
    <t>P-1902</t>
  </si>
  <si>
    <t>P-589</t>
  </si>
  <si>
    <t>P-188</t>
  </si>
  <si>
    <t>P-222</t>
  </si>
  <si>
    <t>P-92</t>
  </si>
  <si>
    <t>P-82</t>
  </si>
  <si>
    <t>P-91</t>
  </si>
  <si>
    <t>P-241</t>
  </si>
  <si>
    <t>P-95</t>
  </si>
  <si>
    <t>P-220</t>
  </si>
  <si>
    <t>P-161</t>
  </si>
  <si>
    <t>P-227</t>
  </si>
  <si>
    <t>P-235</t>
  </si>
  <si>
    <t>P-131</t>
  </si>
  <si>
    <t>P-253</t>
  </si>
  <si>
    <t>P-150</t>
  </si>
  <si>
    <t>P-189</t>
  </si>
  <si>
    <t>P-158</t>
  </si>
  <si>
    <t>P-167</t>
  </si>
  <si>
    <t>P-149</t>
  </si>
  <si>
    <t>P-257</t>
  </si>
  <si>
    <t>P-223</t>
  </si>
  <si>
    <t>P-179</t>
  </si>
  <si>
    <t>P-169</t>
  </si>
  <si>
    <t>P-90</t>
  </si>
  <si>
    <t>P-191</t>
  </si>
  <si>
    <t>P-196</t>
  </si>
  <si>
    <t>P-132</t>
  </si>
  <si>
    <t>P-240</t>
  </si>
  <si>
    <t>P-256</t>
  </si>
  <si>
    <t>P-93</t>
  </si>
  <si>
    <t>P-130</t>
  </si>
  <si>
    <t>P-137</t>
  </si>
  <si>
    <t>P-78</t>
  </si>
  <si>
    <t>P-170</t>
  </si>
  <si>
    <t>P-138</t>
  </si>
  <si>
    <t>P-139</t>
  </si>
  <si>
    <t>P-233</t>
  </si>
  <si>
    <t>P-224</t>
  </si>
  <si>
    <t>P-252</t>
  </si>
  <si>
    <t>P-201</t>
  </si>
  <si>
    <t>P-216</t>
  </si>
  <si>
    <t>P-226</t>
  </si>
  <si>
    <t>P-234</t>
  </si>
  <si>
    <t>P-163</t>
  </si>
  <si>
    <t>P-160</t>
  </si>
  <si>
    <t>P-166</t>
  </si>
  <si>
    <t>P-236</t>
  </si>
  <si>
    <t>P-218</t>
  </si>
  <si>
    <t>P-159</t>
  </si>
  <si>
    <t>P-198</t>
  </si>
  <si>
    <t>P-129</t>
  </si>
  <si>
    <t>P-228</t>
  </si>
  <si>
    <t>P-69</t>
  </si>
  <si>
    <t>P-225</t>
  </si>
  <si>
    <t>P-237</t>
  </si>
  <si>
    <t>P-185</t>
  </si>
  <si>
    <t>P-776</t>
  </si>
  <si>
    <t>P-798</t>
  </si>
  <si>
    <t>P-859</t>
  </si>
  <si>
    <t>P-878</t>
  </si>
  <si>
    <t>P-685</t>
  </si>
  <si>
    <t>P-883</t>
  </si>
  <si>
    <t>P-858</t>
  </si>
  <si>
    <t>P-741</t>
  </si>
  <si>
    <t>P-699</t>
  </si>
  <si>
    <t>P-870</t>
  </si>
  <si>
    <t>P-773</t>
  </si>
  <si>
    <t>P-875</t>
  </si>
  <si>
    <t>P-876</t>
  </si>
  <si>
    <t>P-803</t>
  </si>
  <si>
    <t>P-800</t>
  </si>
  <si>
    <t>P-872</t>
  </si>
  <si>
    <t>P-711</t>
  </si>
  <si>
    <t>P-799</t>
  </si>
  <si>
    <t>P-682</t>
  </si>
  <si>
    <t>P-802</t>
  </si>
  <si>
    <t>P-891</t>
  </si>
  <si>
    <t>P-881</t>
  </si>
  <si>
    <t>P-769</t>
  </si>
  <si>
    <t>P-882</t>
  </si>
  <si>
    <t>P-902</t>
  </si>
  <si>
    <t>P-812</t>
  </si>
  <si>
    <t>P-712</t>
  </si>
  <si>
    <t>P-845</t>
  </si>
  <si>
    <t>P-830</t>
  </si>
  <si>
    <t>P-806</t>
  </si>
  <si>
    <t>P-832</t>
  </si>
  <si>
    <t>P-884</t>
  </si>
  <si>
    <t>P-829</t>
  </si>
  <si>
    <t>P-771</t>
  </si>
  <si>
    <t>P-779</t>
  </si>
  <si>
    <t>P-715</t>
  </si>
  <si>
    <t>P-716</t>
  </si>
  <si>
    <t>P-906</t>
  </si>
  <si>
    <t>P-844</t>
  </si>
  <si>
    <t>P-801</t>
  </si>
  <si>
    <t>P-778</t>
  </si>
  <si>
    <t>P-831</t>
  </si>
  <si>
    <t>P-890</t>
  </si>
  <si>
    <t>P-704</t>
  </si>
  <si>
    <t>P-853</t>
  </si>
  <si>
    <t>P-835</t>
  </si>
  <si>
    <t>P-713</t>
  </si>
  <si>
    <t>P-871</t>
  </si>
  <si>
    <t>P-869</t>
  </si>
  <si>
    <t>P-907</t>
  </si>
  <si>
    <t>P-706</t>
  </si>
  <si>
    <t>P-834</t>
  </si>
  <si>
    <t>P-840</t>
  </si>
  <si>
    <t>P-772</t>
  </si>
  <si>
    <t>P-780</t>
  </si>
  <si>
    <t>P-828</t>
  </si>
  <si>
    <t>P-810</t>
  </si>
  <si>
    <t>P-868</t>
  </si>
  <si>
    <t>P-692</t>
  </si>
  <si>
    <t>P-809</t>
  </si>
  <si>
    <t>P-793</t>
  </si>
  <si>
    <t>P-826</t>
  </si>
  <si>
    <t>P-680</t>
  </si>
  <si>
    <t>P-684</t>
  </si>
  <si>
    <t>P-791</t>
  </si>
  <si>
    <t>P-805</t>
  </si>
  <si>
    <t>P-816</t>
  </si>
  <si>
    <t>P-873</t>
  </si>
  <si>
    <t>P-811</t>
  </si>
  <si>
    <t>P-714</t>
  </si>
  <si>
    <t>P-838</t>
  </si>
  <si>
    <t>P-797</t>
  </si>
  <si>
    <t>P-862</t>
  </si>
  <si>
    <t>P-790</t>
  </si>
  <si>
    <t>P-1089</t>
  </si>
  <si>
    <t>P-1046</t>
  </si>
  <si>
    <t>P-1015</t>
  </si>
  <si>
    <t>P-1048</t>
  </si>
  <si>
    <t>P-979</t>
  </si>
  <si>
    <t>P-942</t>
  </si>
  <si>
    <t>P-1069</t>
  </si>
  <si>
    <t>P-985</t>
  </si>
  <si>
    <t>P-1029</t>
  </si>
  <si>
    <t>P-935</t>
  </si>
  <si>
    <t>P-939</t>
  </si>
  <si>
    <t>P-941</t>
  </si>
  <si>
    <t>P-927</t>
  </si>
  <si>
    <t>P-983</t>
  </si>
  <si>
    <t>P-1085</t>
  </si>
  <si>
    <t>P-1035</t>
  </si>
  <si>
    <t>P-1087</t>
  </si>
  <si>
    <t>P-1025</t>
  </si>
  <si>
    <t>P-996</t>
  </si>
  <si>
    <t>P-1072</t>
  </si>
  <si>
    <t>P-944</t>
  </si>
  <si>
    <t>P-1045</t>
  </si>
  <si>
    <t>P-1006</t>
  </si>
  <si>
    <t>P-991</t>
  </si>
  <si>
    <t>P-940</t>
  </si>
  <si>
    <t>P-932</t>
  </si>
  <si>
    <t>P-1059</t>
  </si>
  <si>
    <t>P-1067</t>
  </si>
  <si>
    <t>P-1032</t>
  </si>
  <si>
    <t>P-936</t>
  </si>
  <si>
    <t>P-1083</t>
  </si>
  <si>
    <t>P-1043</t>
  </si>
  <si>
    <t>P-1008</t>
  </si>
  <si>
    <t>P-922</t>
  </si>
  <si>
    <t>P-1014</t>
  </si>
  <si>
    <t>P-1086</t>
  </si>
  <si>
    <t>P-1104</t>
  </si>
  <si>
    <t>P-978</t>
  </si>
  <si>
    <t>P-1028</t>
  </si>
  <si>
    <t>P-1007</t>
  </si>
  <si>
    <t>P-1002</t>
  </si>
  <si>
    <t>P-1063</t>
  </si>
  <si>
    <t>P-980</t>
  </si>
  <si>
    <t>P-1065</t>
  </si>
  <si>
    <t>P-934</t>
  </si>
  <si>
    <t>P-1027</t>
  </si>
  <si>
    <t>P-1017</t>
  </si>
  <si>
    <t>P-992</t>
  </si>
  <si>
    <t>P-917</t>
  </si>
  <si>
    <t>P-946</t>
  </si>
  <si>
    <t>P-945</t>
  </si>
  <si>
    <t>P-1013</t>
  </si>
  <si>
    <t>P-943</t>
  </si>
  <si>
    <t>P-1005</t>
  </si>
  <si>
    <t>P-1077</t>
  </si>
  <si>
    <t>P-1044</t>
  </si>
  <si>
    <t>P-1016</t>
  </si>
  <si>
    <t>P-1563</t>
  </si>
  <si>
    <t>P-1653</t>
  </si>
  <si>
    <t>P-1606</t>
  </si>
  <si>
    <t>P-1645</t>
  </si>
  <si>
    <t>P-1581</t>
  </si>
  <si>
    <t>P-1647</t>
  </si>
  <si>
    <t>P-1547</t>
  </si>
  <si>
    <t>P-1609</t>
  </si>
  <si>
    <t>P-1610</t>
  </si>
  <si>
    <t>P-1577</t>
  </si>
  <si>
    <t>P-1528</t>
  </si>
  <si>
    <t>P-1607</t>
  </si>
  <si>
    <t>P-1668</t>
  </si>
  <si>
    <t>P-1566</t>
  </si>
  <si>
    <t>P-1556</t>
  </si>
  <si>
    <t>P-1605</t>
  </si>
  <si>
    <t>P-1626</t>
  </si>
  <si>
    <t>P-1559</t>
  </si>
  <si>
    <t>P-1564</t>
  </si>
  <si>
    <t>P-1576</t>
  </si>
  <si>
    <t>P-1527</t>
  </si>
  <si>
    <t>P-1538</t>
  </si>
  <si>
    <t>P-1588</t>
  </si>
  <si>
    <t>P-1557</t>
  </si>
  <si>
    <t>P-1535</t>
  </si>
  <si>
    <t>P-1652</t>
  </si>
  <si>
    <t>P-1558</t>
  </si>
  <si>
    <t>P-1595</t>
  </si>
  <si>
    <t>P-1540</t>
  </si>
  <si>
    <t>P-1600</t>
  </si>
  <si>
    <t>P-1651</t>
  </si>
  <si>
    <t>P-1611</t>
  </si>
  <si>
    <t>P-1543</t>
  </si>
  <si>
    <t>P-1608</t>
  </si>
  <si>
    <t>P-1586</t>
  </si>
  <si>
    <t>P-1519</t>
  </si>
  <si>
    <t>P-1521</t>
  </si>
  <si>
    <t>P-1530</t>
  </si>
  <si>
    <t>P-1544</t>
  </si>
  <si>
    <t>P-1648</t>
  </si>
  <si>
    <t>P-1541</t>
  </si>
  <si>
    <t>P-1589</t>
  </si>
  <si>
    <t>P-1587</t>
  </si>
  <si>
    <t>P-1594</t>
  </si>
  <si>
    <t>P-1646</t>
  </si>
  <si>
    <t>P-1567</t>
  </si>
  <si>
    <t>P-1655</t>
  </si>
  <si>
    <t>P-1561</t>
  </si>
  <si>
    <t>P-1560</t>
  </si>
  <si>
    <t>P-1585</t>
  </si>
  <si>
    <t>P-1542</t>
  </si>
  <si>
    <t>P-1643</t>
  </si>
  <si>
    <t>P-1539</t>
  </si>
  <si>
    <t>P-1654</t>
  </si>
  <si>
    <t>P-1832</t>
  </si>
  <si>
    <t>P-421</t>
  </si>
  <si>
    <t>P-827</t>
  </si>
  <si>
    <t>P-856</t>
  </si>
  <si>
    <t>P-286</t>
  </si>
  <si>
    <t>P-1136</t>
  </si>
  <si>
    <t>P-1204</t>
  </si>
  <si>
    <t>P-1302</t>
  </si>
  <si>
    <t>P-2341</t>
  </si>
  <si>
    <t>P-350</t>
  </si>
  <si>
    <t>P-552</t>
  </si>
  <si>
    <t>P-2388</t>
  </si>
  <si>
    <t>P-2357</t>
  </si>
  <si>
    <t>P-847</t>
  </si>
  <si>
    <t>P-329</t>
  </si>
  <si>
    <t>P-2437</t>
  </si>
  <si>
    <t>P-1039</t>
  </si>
  <si>
    <t>P-2269</t>
  </si>
  <si>
    <t>P-381</t>
  </si>
  <si>
    <t>P-1257</t>
  </si>
  <si>
    <t>P-1665</t>
  </si>
  <si>
    <t>P-2292</t>
  </si>
  <si>
    <t>P-1723</t>
  </si>
  <si>
    <t>P-2423</t>
  </si>
  <si>
    <t>P-919</t>
  </si>
  <si>
    <t>P-370</t>
  </si>
  <si>
    <t>P-1828</t>
  </si>
  <si>
    <t>P-914</t>
  </si>
  <si>
    <t>P-1562</t>
  </si>
  <si>
    <t>P-1813</t>
  </si>
  <si>
    <t>P-1249</t>
  </si>
  <si>
    <t>P-1165</t>
  </si>
  <si>
    <t>P-963</t>
  </si>
  <si>
    <t>P-1800</t>
  </si>
  <si>
    <t>P-1633</t>
  </si>
  <si>
    <t>P-1010</t>
  </si>
  <si>
    <t>P-1649</t>
  </si>
  <si>
    <t>P-520</t>
  </si>
  <si>
    <t>P-1091</t>
  </si>
  <si>
    <t>P-2263</t>
  </si>
  <si>
    <t>P-2286</t>
  </si>
  <si>
    <t>P-1485</t>
  </si>
  <si>
    <t>P-1477</t>
  </si>
  <si>
    <t>P-1852</t>
  </si>
  <si>
    <t>P-501</t>
  </si>
  <si>
    <t>P-2265</t>
  </si>
  <si>
    <t>P-2458</t>
  </si>
  <si>
    <t>P-911</t>
  </si>
  <si>
    <t>P-1827</t>
  </si>
  <si>
    <t>P-1592</t>
  </si>
  <si>
    <t>P-1222</t>
  </si>
  <si>
    <t>P-1728</t>
  </si>
  <si>
    <t>P-263</t>
  </si>
  <si>
    <t>P-489</t>
  </si>
  <si>
    <t>P-1449</t>
  </si>
  <si>
    <t>P-2184</t>
  </si>
  <si>
    <t>P-688</t>
  </si>
  <si>
    <t>P-1258</t>
  </si>
  <si>
    <t>P-282</t>
  </si>
  <si>
    <t>P-988</t>
  </si>
  <si>
    <t>P-566</t>
  </si>
  <si>
    <t>P-1780</t>
  </si>
  <si>
    <t>P-2248</t>
  </si>
  <si>
    <t>P-1071</t>
  </si>
  <si>
    <t>P-2493</t>
  </si>
  <si>
    <t>P-703</t>
  </si>
  <si>
    <t>P-2251</t>
  </si>
  <si>
    <t>P-984</t>
  </si>
  <si>
    <t>P-994</t>
  </si>
  <si>
    <t>P-2172</t>
  </si>
  <si>
    <t>P-1712</t>
  </si>
  <si>
    <t>P-681</t>
  </si>
  <si>
    <t>P-1251</t>
  </si>
  <si>
    <t>P-1642</t>
  </si>
  <si>
    <t>P-777</t>
  </si>
  <si>
    <t>P-1201</t>
  </si>
  <si>
    <t>P-2467</t>
  </si>
  <si>
    <t>P-1887</t>
  </si>
  <si>
    <t>P-1388</t>
  </si>
  <si>
    <t>P-2238</t>
  </si>
  <si>
    <t>P-313</t>
  </si>
  <si>
    <t>P-782</t>
  </si>
  <si>
    <t>P-1736</t>
  </si>
  <si>
    <t>P-1703</t>
  </si>
  <si>
    <t>P-1816</t>
  </si>
  <si>
    <t>P-1660</t>
  </si>
  <si>
    <t>P-1885</t>
  </si>
  <si>
    <t>P-2420</t>
  </si>
  <si>
    <t>P-405</t>
  </si>
  <si>
    <t>P-1555</t>
  </si>
  <si>
    <t>P-977</t>
  </si>
  <si>
    <t>P-1232</t>
  </si>
  <si>
    <t>P-1730</t>
  </si>
  <si>
    <t>P-2412</t>
  </si>
  <si>
    <t>P-2255</t>
  </si>
  <si>
    <t>P-1756</t>
  </si>
  <si>
    <t>P-2294</t>
  </si>
  <si>
    <t>P-1106</t>
  </si>
  <si>
    <t>P-2480</t>
  </si>
  <si>
    <t>P-1073</t>
  </si>
  <si>
    <t>P-403</t>
  </si>
  <si>
    <t>P-2285</t>
  </si>
  <si>
    <t>P-2466</t>
  </si>
  <si>
    <t>P-976</t>
  </si>
  <si>
    <t>P-1203</t>
  </si>
  <si>
    <t>P-1657</t>
  </si>
  <si>
    <t>P-1009</t>
  </si>
  <si>
    <t>P-1183</t>
  </si>
  <si>
    <t>P-1687</t>
  </si>
  <si>
    <t>P-1096</t>
  </si>
  <si>
    <t>P-1751</t>
  </si>
  <si>
    <t>P-480</t>
  </si>
  <si>
    <t>P-2242</t>
  </si>
  <si>
    <t>P-2344</t>
  </si>
  <si>
    <t>P-2155</t>
  </si>
  <si>
    <t>P-352</t>
  </si>
  <si>
    <t>P-1263</t>
  </si>
  <si>
    <t>P-1724</t>
  </si>
  <si>
    <t>P-2392</t>
  </si>
  <si>
    <t>P-1217</t>
  </si>
  <si>
    <t>P-1110</t>
  </si>
  <si>
    <t>P-406</t>
  </si>
  <si>
    <t>P-1764</t>
  </si>
  <si>
    <t>P-1094</t>
  </si>
  <si>
    <t>P-517</t>
  </si>
  <si>
    <t>P-1001</t>
  </si>
  <si>
    <t>P-1377</t>
  </si>
  <si>
    <t>P-1727</t>
  </si>
  <si>
    <t>P-719</t>
  </si>
  <si>
    <t>P-1466</t>
  </si>
  <si>
    <t>P-1242</t>
  </si>
  <si>
    <t>P-1062</t>
  </si>
  <si>
    <t>P-1293</t>
  </si>
  <si>
    <t>P-1195</t>
  </si>
  <si>
    <t>P-1688</t>
  </si>
  <si>
    <t>P-1036</t>
  </si>
  <si>
    <t>P-866</t>
  </si>
  <si>
    <t>P-1565</t>
  </si>
  <si>
    <t>P-1689</t>
  </si>
  <si>
    <t>P-1229</t>
  </si>
  <si>
    <t>P-1968</t>
  </si>
  <si>
    <t>P-276</t>
  </si>
  <si>
    <t>P-1138</t>
  </si>
  <si>
    <t>P-1436</t>
  </si>
  <si>
    <t>P-336</t>
  </si>
  <si>
    <t>P-2482</t>
  </si>
  <si>
    <t>P-986</t>
  </si>
  <si>
    <t>P-386</t>
  </si>
  <si>
    <t>P-823</t>
  </si>
  <si>
    <t>P-1494</t>
  </si>
  <si>
    <t>P-2368</t>
  </si>
  <si>
    <t>P-2264</t>
  </si>
  <si>
    <t>P-483</t>
  </si>
  <si>
    <t>P-982</t>
  </si>
  <si>
    <t>P-1754</t>
  </si>
  <si>
    <t>P-274</t>
  </si>
  <si>
    <t>P-1102</t>
  </si>
  <si>
    <t>P-1381</t>
  </si>
  <si>
    <t>P-337</t>
  </si>
  <si>
    <t>P-439</t>
  </si>
  <si>
    <t>P-398</t>
  </si>
  <si>
    <t>P-775</t>
  </si>
  <si>
    <t>P-843</t>
  </si>
  <si>
    <t>P-586</t>
  </si>
  <si>
    <t>P-1864</t>
  </si>
  <si>
    <t>P-1750</t>
  </si>
  <si>
    <t>P-1074</t>
  </si>
  <si>
    <t>P-864</t>
  </si>
  <si>
    <t>P-495</t>
  </si>
  <si>
    <t>P-1142</t>
  </si>
  <si>
    <t>P-1219</t>
  </si>
  <si>
    <t>P-1428</t>
  </si>
  <si>
    <t>P-1749</t>
  </si>
  <si>
    <t>P-981</t>
  </si>
  <si>
    <t>P-807</t>
  </si>
  <si>
    <t>P-494</t>
  </si>
  <si>
    <t>P-1685</t>
  </si>
  <si>
    <t>P-1088</t>
  </si>
  <si>
    <t>P-1124</t>
  </si>
  <si>
    <t>P-836</t>
  </si>
  <si>
    <t>P-2159</t>
  </si>
  <si>
    <t>P-1430</t>
  </si>
  <si>
    <t>P-1084</t>
  </si>
  <si>
    <t>P-430</t>
  </si>
  <si>
    <t>P-1731</t>
  </si>
  <si>
    <t>P-1041</t>
  </si>
  <si>
    <t>P-1639</t>
  </si>
  <si>
    <t>P-1808</t>
  </si>
  <si>
    <t>P-1198</t>
  </si>
  <si>
    <t>P-2289</t>
  </si>
  <si>
    <t>P-2495</t>
  </si>
  <si>
    <t>P-1796</t>
  </si>
  <si>
    <t>P-1101</t>
  </si>
  <si>
    <t>P-1262</t>
  </si>
  <si>
    <t>P-440</t>
  </si>
  <si>
    <t>P-1667</t>
  </si>
  <si>
    <t>P-1202</t>
  </si>
  <si>
    <t>P-1679</t>
  </si>
  <si>
    <t>P-1033</t>
  </si>
  <si>
    <t>P-2272</t>
  </si>
  <si>
    <t>P-1173</t>
  </si>
  <si>
    <t>P-1420</t>
  </si>
  <si>
    <t>P-515</t>
  </si>
  <si>
    <t>P-1037</t>
  </si>
  <si>
    <t>P-1729</t>
  </si>
  <si>
    <t>P-1869</t>
  </si>
  <si>
    <t>P-417</t>
  </si>
  <si>
    <t>P-2459</t>
  </si>
  <si>
    <t>P-1860</t>
  </si>
  <si>
    <t>P-1224</t>
  </si>
  <si>
    <t>P-1432</t>
  </si>
  <si>
    <t>P-774</t>
  </si>
  <si>
    <t>P-1137</t>
  </si>
  <si>
    <t>P-947</t>
  </si>
  <si>
    <t>P-1700</t>
  </si>
  <si>
    <t>P-1453</t>
  </si>
  <si>
    <t>P-1076</t>
  </si>
  <si>
    <t>P-1189</t>
  </si>
  <si>
    <t>P-1326</t>
  </si>
  <si>
    <t>P-1961</t>
  </si>
  <si>
    <t>P-384</t>
  </si>
  <si>
    <t>P-1886</t>
  </si>
  <si>
    <t>P-2387</t>
  </si>
  <si>
    <t>P-321</t>
  </si>
  <si>
    <t>P-2481</t>
  </si>
  <si>
    <t>P-1034</t>
  </si>
  <si>
    <t>P-2371</t>
  </si>
  <si>
    <t>P-452</t>
  </si>
  <si>
    <t>P-525</t>
  </si>
  <si>
    <t>P-529</t>
  </si>
  <si>
    <t>P-1593</t>
  </si>
  <si>
    <t>P-1068</t>
  </si>
  <si>
    <t>P-1190</t>
  </si>
  <si>
    <t>P-702</t>
  </si>
  <si>
    <t>P-2189</t>
  </si>
  <si>
    <t>P-1497</t>
  </si>
  <si>
    <t>P-2233</t>
  </si>
  <si>
    <t>P-1900</t>
  </si>
  <si>
    <t>P-1929</t>
  </si>
  <si>
    <t>P-918</t>
  </si>
  <si>
    <t>P-1139</t>
  </si>
  <si>
    <t>P-1710</t>
  </si>
  <si>
    <t>P-2362</t>
  </si>
  <si>
    <t>P-1552</t>
  </si>
  <si>
    <t>P-1100</t>
  </si>
  <si>
    <t>P-925</t>
  </si>
  <si>
    <t>P-1018</t>
  </si>
  <si>
    <t>P-1412</t>
  </si>
  <si>
    <t>P-1075</t>
  </si>
  <si>
    <t>P-1670</t>
  </si>
  <si>
    <t>P-1082</t>
  </si>
  <si>
    <t>P-867</t>
  </si>
  <si>
    <t>P-1465</t>
  </si>
  <si>
    <t>P-1356</t>
  </si>
  <si>
    <t>P-1003</t>
  </si>
  <si>
    <t>P-306</t>
  </si>
  <si>
    <t>P-879</t>
  </si>
  <si>
    <t>P-1578</t>
  </si>
  <si>
    <t>P-1686</t>
  </si>
  <si>
    <t>P-2354</t>
  </si>
  <si>
    <t>P-485</t>
  </si>
  <si>
    <t>P-833</t>
  </si>
  <si>
    <t>P-2483</t>
  </si>
  <si>
    <t>P-1264</t>
  </si>
  <si>
    <t>P-1460</t>
  </si>
  <si>
    <t>P-851</t>
  </si>
  <si>
    <t>P-451</t>
  </si>
  <si>
    <t>P-1260</t>
  </si>
  <si>
    <t>P-2417</t>
  </si>
  <si>
    <t>P-388</t>
  </si>
  <si>
    <t>P-1218</t>
  </si>
  <si>
    <t>P-1216</t>
  </si>
  <si>
    <t>P-1070</t>
  </si>
  <si>
    <t>P-580</t>
  </si>
  <si>
    <t>P-2351</t>
  </si>
  <si>
    <t>P-2227</t>
  </si>
  <si>
    <t>P-1684</t>
  </si>
  <si>
    <t>P-488</t>
  </si>
  <si>
    <t>P-2346</t>
  </si>
  <si>
    <t>P-1135</t>
  </si>
  <si>
    <t>P-1805</t>
  </si>
  <si>
    <t>P-2345</t>
  </si>
  <si>
    <t>P-2261</t>
  </si>
  <si>
    <t>P-970</t>
  </si>
  <si>
    <t>P-1396</t>
  </si>
  <si>
    <t>P-768</t>
  </si>
  <si>
    <t>P-1620</t>
  </si>
  <si>
    <t>P-1164</t>
  </si>
  <si>
    <t>P-1591</t>
  </si>
  <si>
    <t>P-1801</t>
  </si>
  <si>
    <t>P-1259</t>
  </si>
  <si>
    <t>P-331</t>
  </si>
  <si>
    <t>P-814</t>
  </si>
  <si>
    <t>P-1247</t>
  </si>
  <si>
    <t>P-860</t>
  </si>
  <si>
    <t>P-1196</t>
  </si>
  <si>
    <t>P-915</t>
  </si>
  <si>
    <t>P-2383</t>
  </si>
  <si>
    <t>P-1134</t>
  </si>
  <si>
    <t>P-923</t>
  </si>
  <si>
    <t>P-1030</t>
  </si>
  <si>
    <t>P-2190</t>
  </si>
  <si>
    <t>P-487</t>
  </si>
  <si>
    <t>P-2391</t>
  </si>
  <si>
    <t>P-2513</t>
  </si>
  <si>
    <t>P-751</t>
  </si>
  <si>
    <t>P-1590</t>
  </si>
  <si>
    <t>P-1771</t>
  </si>
  <si>
    <t>P-2400</t>
  </si>
  <si>
    <t>P-1184</t>
  </si>
  <si>
    <t>P-1060</t>
  </si>
  <si>
    <t>P-1374</t>
  </si>
  <si>
    <t>P-1182</t>
  </si>
  <si>
    <t>P-1662</t>
  </si>
  <si>
    <t>P-262</t>
  </si>
  <si>
    <t>P-2175</t>
  </si>
  <si>
    <t>P-1105</t>
  </si>
  <si>
    <t>P-1193</t>
  </si>
  <si>
    <t>P-436</t>
  </si>
  <si>
    <t>P-1573</t>
  </si>
  <si>
    <t>P-924</t>
  </si>
  <si>
    <t>P-1230</t>
  </si>
  <si>
    <t>P-1170</t>
  </si>
  <si>
    <t>P-499</t>
  </si>
  <si>
    <t>P-1175</t>
  </si>
  <si>
    <t>P-1352</t>
  </si>
  <si>
    <t>P-1167</t>
  </si>
  <si>
    <t>P-1169</t>
  </si>
  <si>
    <t>P-1081</t>
  </si>
  <si>
    <t>P-885</t>
  </si>
  <si>
    <t>P-325</t>
  </si>
  <si>
    <t>P-522</t>
  </si>
  <si>
    <t>P-314</t>
  </si>
  <si>
    <t>P-534</t>
  </si>
  <si>
    <t>P-1508</t>
  </si>
  <si>
    <t>P-1199</t>
  </si>
  <si>
    <t>P-1290</t>
  </si>
  <si>
    <t>P-1058</t>
  </si>
  <si>
    <t>P-824</t>
  </si>
  <si>
    <t>P-349</t>
  </si>
  <si>
    <t>P-933</t>
  </si>
  <si>
    <t>P-1192</t>
  </si>
  <si>
    <t>P-1115</t>
  </si>
  <si>
    <t>P-1056</t>
  </si>
  <si>
    <t>P-696</t>
  </si>
  <si>
    <t>P-2489</t>
  </si>
  <si>
    <t>P-709</t>
  </si>
  <si>
    <t>P-2478</t>
  </si>
  <si>
    <t>P-444</t>
  </si>
  <si>
    <t>P-997</t>
  </si>
  <si>
    <t>P-2194</t>
  </si>
  <si>
    <t>P-1579</t>
  </si>
  <si>
    <t>P-2198</t>
  </si>
  <si>
    <t>P-710</t>
  </si>
  <si>
    <t>P-691</t>
  </si>
  <si>
    <t>P-2284</t>
  </si>
  <si>
    <t>P-2375</t>
  </si>
  <si>
    <t>P-324</t>
  </si>
  <si>
    <t>P-322</t>
  </si>
  <si>
    <t>P-2187</t>
  </si>
  <si>
    <t>P-554</t>
  </si>
  <si>
    <t>P-995</t>
  </si>
  <si>
    <t>P-2427</t>
  </si>
  <si>
    <t>P-339</t>
  </si>
  <si>
    <t>P-543</t>
  </si>
  <si>
    <t>P-2307</t>
  </si>
  <si>
    <t>P-1214</t>
  </si>
  <si>
    <t>P-1937</t>
  </si>
  <si>
    <t>P-2240</t>
  </si>
  <si>
    <t>P-1215</t>
  </si>
  <si>
    <t>P-392</t>
  </si>
  <si>
    <t>P-2355</t>
  </si>
  <si>
    <t>P-1635</t>
  </si>
  <si>
    <t>P-360</t>
  </si>
  <si>
    <t>P-184</t>
  </si>
  <si>
    <t>P-94</t>
  </si>
  <si>
    <t>P-183</t>
  </si>
  <si>
    <t>P-84</t>
  </si>
  <si>
    <t>P-83</t>
  </si>
  <si>
    <t>P-180</t>
  </si>
  <si>
    <t>P-345</t>
  </si>
  <si>
    <t>P-153</t>
  </si>
  <si>
    <t>P-151</t>
  </si>
  <si>
    <t>P-145</t>
  </si>
  <si>
    <t>P-397</t>
  </si>
  <si>
    <t>P-136</t>
  </si>
  <si>
    <t>P-127</t>
  </si>
  <si>
    <t>P-315</t>
  </si>
  <si>
    <t>P-192</t>
  </si>
  <si>
    <t>P-197</t>
  </si>
  <si>
    <t>P-407</t>
  </si>
  <si>
    <t>P-168</t>
  </si>
  <si>
    <t>P-238</t>
  </si>
  <si>
    <t>P-261</t>
  </si>
  <si>
    <t>P-207</t>
  </si>
  <si>
    <t>P-98</t>
  </si>
  <si>
    <t>P-347</t>
  </si>
  <si>
    <t>P-135</t>
  </si>
  <si>
    <t>P-199</t>
  </si>
  <si>
    <t>P-400</t>
  </si>
  <si>
    <t>P-335</t>
  </si>
  <si>
    <t>P-364</t>
  </si>
  <si>
    <t>P-109</t>
  </si>
  <si>
    <t>P-281</t>
  </si>
  <si>
    <t>P-341</t>
  </si>
  <si>
    <t>P-356</t>
  </si>
  <si>
    <t>P-334</t>
  </si>
  <si>
    <t>P-367</t>
  </si>
  <si>
    <t>P-193</t>
  </si>
  <si>
    <t>P-244</t>
  </si>
  <si>
    <t>P-177</t>
  </si>
  <si>
    <t>P-206</t>
  </si>
  <si>
    <t>P-239</t>
  </si>
  <si>
    <t>P-363</t>
  </si>
  <si>
    <t>P-1847</t>
  </si>
  <si>
    <t>P-1366</t>
  </si>
  <si>
    <t>P-1511</t>
  </si>
  <si>
    <t>P-438</t>
  </si>
  <si>
    <t>P-466</t>
  </si>
  <si>
    <t>P-1514</t>
  </si>
  <si>
    <t>P-2435</t>
  </si>
  <si>
    <t>P-1510</t>
  </si>
  <si>
    <t>P-1866</t>
  </si>
  <si>
    <t>P-547</t>
  </si>
  <si>
    <t>P-1491</t>
  </si>
  <si>
    <t>P-1812</t>
  </si>
  <si>
    <t>P-718</t>
  </si>
  <si>
    <t>P-594</t>
  </si>
  <si>
    <t>P-1505</t>
  </si>
  <si>
    <t>P-1848</t>
  </si>
  <si>
    <t>P-1830</t>
  </si>
  <si>
    <t>P-1303</t>
  </si>
  <si>
    <t>P-530</t>
  </si>
  <si>
    <t>P-2254</t>
  </si>
  <si>
    <t>P-1965</t>
  </si>
  <si>
    <t>P-1330</t>
  </si>
  <si>
    <t>P-1944</t>
  </si>
  <si>
    <t>P-1368</t>
  </si>
  <si>
    <t>P-749</t>
  </si>
  <si>
    <t>P-804</t>
  </si>
  <si>
    <t>P-708</t>
  </si>
  <si>
    <t>P-2491</t>
  </si>
  <si>
    <t>P-1873</t>
  </si>
  <si>
    <t>P-1272</t>
  </si>
  <si>
    <t>P-1669</t>
  </si>
  <si>
    <t>P-2369</t>
  </si>
  <si>
    <t>P-837</t>
  </si>
  <si>
    <t>P-478</t>
  </si>
  <si>
    <t>P-1288</t>
  </si>
  <si>
    <t>P-1928</t>
  </si>
  <si>
    <t>P-1495</t>
  </si>
  <si>
    <t>P-1345</t>
  </si>
  <si>
    <t>P-2243</t>
  </si>
  <si>
    <t>P-724</t>
  </si>
  <si>
    <t>P-1419</t>
  </si>
  <si>
    <t>P-2343</t>
  </si>
  <si>
    <t>P-1026</t>
  </si>
  <si>
    <t>P-1148</t>
  </si>
  <si>
    <t>P-1486</t>
  </si>
  <si>
    <t>P-469</t>
  </si>
  <si>
    <t>P-2490</t>
  </si>
  <si>
    <t>P-920</t>
  </si>
  <si>
    <t>P-1498</t>
  </si>
  <si>
    <t>P-1618</t>
  </si>
  <si>
    <t>P-737</t>
  </si>
  <si>
    <t>P-1825</t>
  </si>
  <si>
    <t>P-1507</t>
  </si>
  <si>
    <t>P-1158</t>
  </si>
  <si>
    <t>P-1269</t>
  </si>
  <si>
    <t>P-841</t>
  </si>
  <si>
    <t>P-854</t>
  </si>
  <si>
    <t>P-1414</t>
  </si>
  <si>
    <t>P-926</t>
  </si>
  <si>
    <t>P-1919</t>
  </si>
  <si>
    <t>P-2385</t>
  </si>
  <si>
    <t>P-2367</t>
  </si>
  <si>
    <t>P-1154</t>
  </si>
  <si>
    <t>P-707</t>
  </si>
  <si>
    <t>P-900</t>
  </si>
  <si>
    <t>P-1958</t>
  </si>
  <si>
    <t>P-473</t>
  </si>
  <si>
    <t>P-839</t>
  </si>
  <si>
    <t>P-1341</t>
  </si>
  <si>
    <t>P-896</t>
  </si>
  <si>
    <t>P-1343</t>
  </si>
  <si>
    <t>P-989</t>
  </si>
  <si>
    <t>P-738</t>
  </si>
  <si>
    <t>P-1207</t>
  </si>
  <si>
    <t>P-1454</t>
  </si>
  <si>
    <t>P-1276</t>
  </si>
  <si>
    <t>P-1499</t>
  </si>
  <si>
    <t>P-1574</t>
  </si>
  <si>
    <t>P-897</t>
  </si>
  <si>
    <t>P-745</t>
  </si>
  <si>
    <t>P-1447</t>
  </si>
  <si>
    <t>P-459</t>
  </si>
  <si>
    <t>P-815</t>
  </si>
  <si>
    <t>P-597</t>
  </si>
  <si>
    <t>P-1387</t>
  </si>
  <si>
    <t>P-1365</t>
  </si>
  <si>
    <t>P-1923</t>
  </si>
  <si>
    <t>P-746</t>
  </si>
  <si>
    <t>P-1012</t>
  </si>
  <si>
    <t>P-2384</t>
  </si>
  <si>
    <t>P-2258</t>
  </si>
  <si>
    <t>P-557</t>
  </si>
  <si>
    <t>P-562</t>
  </si>
  <si>
    <t>P-609</t>
  </si>
  <si>
    <t>P-1131</t>
  </si>
  <si>
    <t>P-2262</t>
  </si>
  <si>
    <t>P-1512</t>
  </si>
  <si>
    <t>P-1807</t>
  </si>
  <si>
    <t>P-766</t>
  </si>
  <si>
    <t>P-1011</t>
  </si>
  <si>
    <t>P-1932</t>
  </si>
  <si>
    <t>P-2249</t>
  </si>
  <si>
    <t>P-1604</t>
  </si>
  <si>
    <t>P-857</t>
  </si>
  <si>
    <t>P-2312</t>
  </si>
  <si>
    <t>P-2183</t>
  </si>
  <si>
    <t>P-2328</t>
  </si>
  <si>
    <t>P-521</t>
  </si>
  <si>
    <t>P-723</t>
  </si>
  <si>
    <t>P-1329</t>
  </si>
  <si>
    <t>P-1112</t>
  </si>
  <si>
    <t>P-1534</t>
  </si>
  <si>
    <t>P-2301</t>
  </si>
  <si>
    <t>P-1265</t>
  </si>
  <si>
    <t>P-1114</t>
  </si>
  <si>
    <t>P-1625</t>
  </si>
  <si>
    <t>P-1841</t>
  </si>
  <si>
    <t>P-1942</t>
  </si>
  <si>
    <t>P-1641</t>
  </si>
  <si>
    <t>P-813</t>
  </si>
  <si>
    <t>P-730</t>
  </si>
  <si>
    <t>P-1884</t>
  </si>
  <si>
    <t>P-433</t>
  </si>
  <si>
    <t>P-524</t>
  </si>
  <si>
    <t>P-2389</t>
  </si>
  <si>
    <t>P-1463</t>
  </si>
  <si>
    <t>P-758</t>
  </si>
  <si>
    <t>P-894</t>
  </si>
  <si>
    <t>P-1079</t>
  </si>
  <si>
    <t>P-2494</t>
  </si>
  <si>
    <t>P-2429</t>
  </si>
  <si>
    <t>P-1524</t>
  </si>
  <si>
    <t>P-767</t>
  </si>
  <si>
    <t>P-1894</t>
  </si>
  <si>
    <t>P-1515</t>
  </si>
  <si>
    <t>P-1943</t>
  </si>
  <si>
    <t>P-434</t>
  </si>
  <si>
    <t>P-748</t>
  </si>
  <si>
    <t>P-1861</t>
  </si>
  <si>
    <t>P-1957</t>
  </si>
  <si>
    <t>P-1129</t>
  </si>
  <si>
    <t>P-429</t>
  </si>
  <si>
    <t>P-453</t>
  </si>
  <si>
    <t>P-1483</t>
  </si>
  <si>
    <t>P-849</t>
  </si>
  <si>
    <t>P-756</t>
  </si>
  <si>
    <t>P-1411</t>
  </si>
  <si>
    <t>P-1353</t>
  </si>
  <si>
    <t>P-1444</t>
  </si>
  <si>
    <t>P-820</t>
  </si>
  <si>
    <t>P-1350</t>
  </si>
  <si>
    <t>P-1959</t>
  </si>
  <si>
    <t>P-930</t>
  </si>
  <si>
    <t>P-1638</t>
  </si>
  <si>
    <t>P-1962</t>
  </si>
  <si>
    <t>P-1526</t>
  </si>
  <si>
    <t>P-570</t>
  </si>
  <si>
    <t>P-1442</t>
  </si>
  <si>
    <t>P-502</t>
  </si>
  <si>
    <t>P-1223</t>
  </si>
  <si>
    <t>P-1287</t>
  </si>
  <si>
    <t>P-2246</t>
  </si>
  <si>
    <t>P-1522</t>
  </si>
  <si>
    <t>P-1340</t>
  </si>
  <si>
    <t>P-605</t>
  </si>
  <si>
    <t>P-742</t>
  </si>
  <si>
    <t>P-1966</t>
  </si>
  <si>
    <t>P-1241</t>
  </si>
  <si>
    <t>P-493</t>
  </si>
  <si>
    <t>P-2180</t>
  </si>
  <si>
    <t>P-1349</t>
  </si>
  <si>
    <t>P-1916</t>
  </si>
  <si>
    <t>P-740</t>
  </si>
  <si>
    <t>P-2152</t>
  </si>
  <si>
    <t>P-2424</t>
  </si>
  <si>
    <t>P-1500</t>
  </si>
  <si>
    <t>P-2499</t>
  </si>
  <si>
    <t>P-1501</t>
  </si>
  <si>
    <t>P-2474</t>
  </si>
  <si>
    <t>P-585</t>
  </si>
  <si>
    <t>P-1423</t>
  </si>
  <si>
    <t>P-1141</t>
  </si>
  <si>
    <t>P-2386</t>
  </si>
  <si>
    <t>P-998</t>
  </si>
  <si>
    <t>P-1940</t>
  </si>
  <si>
    <t>P-1324</t>
  </si>
  <si>
    <t>P-929</t>
  </si>
  <si>
    <t>P-1425</t>
  </si>
  <si>
    <t>P-511</t>
  </si>
  <si>
    <t>P-2153</t>
  </si>
  <si>
    <t>P-1603</t>
  </si>
  <si>
    <t>P-1478</t>
  </si>
  <si>
    <t>P-2326</t>
  </si>
  <si>
    <t>P-1644</t>
  </si>
  <si>
    <t>P-467</t>
  </si>
  <si>
    <t>P-1360</t>
  </si>
  <si>
    <t>P-1482</t>
  </si>
  <si>
    <t>P-903</t>
  </si>
  <si>
    <t>P-1426</t>
  </si>
  <si>
    <t>P-720</t>
  </si>
  <si>
    <t>P-728</t>
  </si>
  <si>
    <t>P-762</t>
  </si>
  <si>
    <t>P-1155</t>
  </si>
  <si>
    <t>P-822</t>
  </si>
  <si>
    <t>P-1502</t>
  </si>
  <si>
    <t>P-895</t>
  </si>
  <si>
    <t>P-848</t>
  </si>
  <si>
    <t>P-2352</t>
  </si>
  <si>
    <t>P-1898</t>
  </si>
  <si>
    <t>P-2245</t>
  </si>
  <si>
    <t>P-764</t>
  </si>
  <si>
    <t>P-600</t>
  </si>
  <si>
    <t>P-548</t>
  </si>
  <si>
    <t>P-735</t>
  </si>
  <si>
    <t>P-821</t>
  </si>
  <si>
    <t>P-855</t>
  </si>
  <si>
    <t>P-770</t>
  </si>
  <si>
    <t>P-1856</t>
  </si>
  <si>
    <t>P-1622</t>
  </si>
  <si>
    <t>P-1370</t>
  </si>
  <si>
    <t>P-1853</t>
  </si>
  <si>
    <t>P-1040</t>
  </si>
  <si>
    <t>P-1859</t>
  </si>
  <si>
    <t>P-449</t>
  </si>
  <si>
    <t>P-1373</t>
  </si>
  <si>
    <t>P-1963</t>
  </si>
  <si>
    <t>P-1467</t>
  </si>
  <si>
    <t>P-1509</t>
  </si>
  <si>
    <t>P-486</t>
  </si>
  <si>
    <t>P-1271</t>
  </si>
  <si>
    <t>P-910</t>
  </si>
  <si>
    <t>P-1275</t>
  </si>
  <si>
    <t>P-1446</t>
  </si>
  <si>
    <t>P-1517</t>
  </si>
  <si>
    <t>P-1128</t>
  </si>
  <si>
    <t>P-763</t>
  </si>
  <si>
    <t>P-1273</t>
  </si>
  <si>
    <t>P-596</t>
  </si>
  <si>
    <t>P-1371</t>
  </si>
  <si>
    <t>P-1367</t>
  </si>
  <si>
    <t>P-578</t>
  </si>
  <si>
    <t>P-743</t>
  </si>
  <si>
    <t>P-825</t>
  </si>
  <si>
    <t>P-765</t>
  </si>
  <si>
    <t>P-468</t>
  </si>
  <si>
    <t>P-905</t>
  </si>
  <si>
    <t>P-1580</t>
  </si>
  <si>
    <t>P-893</t>
  </si>
  <si>
    <t>P-690</t>
  </si>
  <si>
    <t>P-565</t>
  </si>
  <si>
    <t>P-2425</t>
  </si>
  <si>
    <t>P-1469</t>
  </si>
  <si>
    <t>P-2399</t>
  </si>
  <si>
    <t>P-2380</t>
  </si>
  <si>
    <t>P-603</t>
  </si>
  <si>
    <t>P-2273</t>
  </si>
  <si>
    <t>P-1504</t>
  </si>
  <si>
    <t>P-475</t>
  </si>
  <si>
    <t>P-898</t>
  </si>
  <si>
    <t>P-744</t>
  </si>
  <si>
    <t>P-817</t>
  </si>
  <si>
    <t>P-1250</t>
  </si>
  <si>
    <t>P-2363</t>
  </si>
  <si>
    <t>P-1506</t>
  </si>
  <si>
    <t>P-736</t>
  </si>
  <si>
    <t>P-2492</t>
  </si>
  <si>
    <t>P-733</t>
  </si>
  <si>
    <t>P-1055</t>
  </si>
  <si>
    <t>P-571</t>
  </si>
  <si>
    <t>P-1569</t>
  </si>
  <si>
    <t>P-1372</t>
  </si>
  <si>
    <t>P-904</t>
  </si>
  <si>
    <t>P-601</t>
  </si>
  <si>
    <t>P-990</t>
  </si>
  <si>
    <t>P-1031</t>
  </si>
  <si>
    <t>P-899</t>
  </si>
  <si>
    <t>P-1342</t>
  </si>
  <si>
    <t>P-1283</t>
  </si>
  <si>
    <t>P-2323</t>
  </si>
  <si>
    <t>P-1386</t>
  </si>
  <si>
    <t>P-937</t>
  </si>
  <si>
    <t>P-497</t>
  </si>
  <si>
    <t>P-717</t>
  </si>
  <si>
    <t>P-1634</t>
  </si>
  <si>
    <t>P-1479</t>
  </si>
  <si>
    <t>P-1628</t>
  </si>
  <si>
    <t>P-1926</t>
  </si>
  <si>
    <t>P-2196</t>
  </si>
  <si>
    <t>P-2441</t>
  </si>
  <si>
    <t>P-750</t>
  </si>
  <si>
    <t>P-1337</t>
  </si>
  <si>
    <t>P-563</t>
  </si>
  <si>
    <t>P-584</t>
  </si>
  <si>
    <t>P-1913</t>
  </si>
  <si>
    <t>P-1376</t>
  </si>
  <si>
    <t>P-1144</t>
  </si>
  <si>
    <t>P-1532</t>
  </si>
  <si>
    <t>P-892</t>
  </si>
  <si>
    <t>P-1266</t>
  </si>
  <si>
    <t>P-2161</t>
  </si>
  <si>
    <t>P-491</t>
  </si>
  <si>
    <t>P-1663</t>
  </si>
  <si>
    <t>P-2239</t>
  </si>
  <si>
    <t>P-599</t>
  </si>
  <si>
    <t>P-908</t>
  </si>
  <si>
    <t>P-729</t>
  </si>
  <si>
    <t>P-2426</t>
  </si>
  <si>
    <t>P-1402</t>
  </si>
  <si>
    <t>P-509</t>
  </si>
  <si>
    <t>P-1438</t>
  </si>
  <si>
    <t>P-901</t>
  </si>
  <si>
    <t>P-1384</t>
  </si>
  <si>
    <t>P-1339</t>
  </si>
  <si>
    <t>P-1658</t>
  </si>
  <si>
    <t>P-2498</t>
  </si>
  <si>
    <t>P-1503</t>
  </si>
  <si>
    <t>P-1200</t>
  </si>
  <si>
    <t>P-1598</t>
  </si>
  <si>
    <t>P-781</t>
  </si>
  <si>
    <t>P-1221</t>
  </si>
  <si>
    <t>P-1252</t>
  </si>
  <si>
    <t>P-232</t>
  </si>
  <si>
    <t>P-948</t>
  </si>
  <si>
    <t>P-1234</t>
  </si>
  <si>
    <t>P-886</t>
  </si>
  <si>
    <t>P-1253</t>
  </si>
  <si>
    <t>P-938</t>
  </si>
  <si>
    <t>P-949</t>
  </si>
  <si>
    <t>P-1103</t>
  </si>
  <si>
    <t>P-243</t>
  </si>
  <si>
    <t>P-1570</t>
  </si>
  <si>
    <t>P-964</t>
  </si>
  <si>
    <t>P-569</t>
  </si>
  <si>
    <t>P-1308</t>
  </si>
  <si>
    <t>P-1090</t>
  </si>
  <si>
    <t>P-1109</t>
  </si>
  <si>
    <t>P-965</t>
  </si>
  <si>
    <t>P-602</t>
  </si>
  <si>
    <t>P-1632</t>
  </si>
  <si>
    <t>P-1133</t>
  </si>
  <si>
    <t>P-1261</t>
  </si>
  <si>
    <t>P-1174</t>
  </si>
  <si>
    <t>P-1656</t>
  </si>
  <si>
    <t>P-141</t>
  </si>
  <si>
    <t>P-435</t>
  </si>
  <si>
    <t>P-482</t>
  </si>
  <si>
    <t>P-956</t>
  </si>
  <si>
    <t>P-887</t>
  </si>
  <si>
    <t>P-1596</t>
  </si>
  <si>
    <t>P-808</t>
  </si>
  <si>
    <t>P-1481</t>
  </si>
  <si>
    <t>P-1306</t>
  </si>
  <si>
    <t>P-874</t>
  </si>
  <si>
    <t>P-1099</t>
  </si>
  <si>
    <t>P-140</t>
  </si>
  <si>
    <t>P-246</t>
  </si>
  <si>
    <t>P-1278</t>
  </si>
  <si>
    <t>P-604</t>
  </si>
  <si>
    <t>P-1098</t>
  </si>
  <si>
    <t>P-568</t>
  </si>
  <si>
    <t>P-1119</t>
  </si>
  <si>
    <t>P-888</t>
  </si>
  <si>
    <t>P-116</t>
  </si>
  <si>
    <t>P-1191</t>
  </si>
  <si>
    <t>P-889</t>
  </si>
  <si>
    <t>P-1197</t>
  </si>
  <si>
    <t>P-1616</t>
  </si>
  <si>
    <t>P-1127</t>
  </si>
  <si>
    <t>P-1181</t>
  </si>
  <si>
    <t>P-1205</t>
  </si>
  <si>
    <t>P-1020</t>
  </si>
  <si>
    <t>P-1166</t>
  </si>
  <si>
    <t>P-966</t>
  </si>
  <si>
    <t>P-1093</t>
  </si>
  <si>
    <t>P-1322</t>
  </si>
  <si>
    <t>P-950</t>
  </si>
  <si>
    <t>P-961</t>
  </si>
  <si>
    <t>P-144</t>
  </si>
  <si>
    <t>P-210</t>
  </si>
  <si>
    <t>P-1630</t>
  </si>
  <si>
    <t>P-1097</t>
  </si>
  <si>
    <t>P-694</t>
  </si>
  <si>
    <t>P-1328</t>
  </si>
  <si>
    <t>P-472</t>
  </si>
  <si>
    <t>P-1254</t>
  </si>
  <si>
    <t>P-251</t>
  </si>
  <si>
    <t>P-432</t>
  </si>
  <si>
    <t>P-567</t>
  </si>
  <si>
    <t>P-1568</t>
  </si>
  <si>
    <t>P-470</t>
  </si>
  <si>
    <t>P-598</t>
  </si>
  <si>
    <t>P-1225</t>
  </si>
  <si>
    <t>P-1092</t>
  </si>
  <si>
    <t>P-789</t>
  </si>
  <si>
    <t>P-471</t>
  </si>
  <si>
    <t>P-463</t>
  </si>
  <si>
    <t>P-1361</t>
  </si>
  <si>
    <t>P-474</t>
  </si>
  <si>
    <t>P-68</t>
  </si>
  <si>
    <t>P-573</t>
  </si>
  <si>
    <t>P-1095</t>
  </si>
  <si>
    <t>P-1123</t>
  </si>
  <si>
    <t>P-1038</t>
  </si>
  <si>
    <t>P-1619</t>
  </si>
  <si>
    <t>P-1212</t>
  </si>
  <si>
    <t>P-88</t>
  </si>
  <si>
    <t>P-457</t>
  </si>
  <si>
    <t>P-695</t>
  </si>
  <si>
    <t>P-426</t>
  </si>
  <si>
    <t>P-1584</t>
  </si>
  <si>
    <t>P-181</t>
  </si>
  <si>
    <t>P-1130</t>
  </si>
  <si>
    <t>P-1664</t>
  </si>
  <si>
    <t>P-606</t>
  </si>
  <si>
    <t>P-880</t>
  </si>
  <si>
    <t>P-1220</t>
  </si>
  <si>
    <t>P-1575</t>
  </si>
  <si>
    <t>P-1624</t>
  </si>
  <si>
    <t>P-1614</t>
  </si>
  <si>
    <t>P-342</t>
  </si>
  <si>
    <t>P-351</t>
  </si>
  <si>
    <t>P-299</t>
  </si>
  <si>
    <t>P-1650</t>
  </si>
  <si>
    <t>P-1583</t>
  </si>
  <si>
    <t>P-396</t>
  </si>
  <si>
    <t>P-285</t>
  </si>
  <si>
    <t>P-401</t>
  </si>
  <si>
    <t>P-311</t>
  </si>
  <si>
    <t>P-411</t>
  </si>
  <si>
    <t>P-304</t>
  </si>
  <si>
    <t>P-419</t>
  </si>
  <si>
    <t>P-1572</t>
  </si>
  <si>
    <t>P-343</t>
  </si>
  <si>
    <t>P-409</t>
  </si>
  <si>
    <t>P-1537</t>
  </si>
  <si>
    <t>P-1582</t>
  </si>
  <si>
    <t>P-1531</t>
  </si>
  <si>
    <t>P-344</t>
  </si>
  <si>
    <t>P-1776</t>
  </si>
  <si>
    <t>P-1773</t>
  </si>
  <si>
    <t>P-1711</t>
  </si>
  <si>
    <t>P-1680</t>
  </si>
  <si>
    <t>P-1753</t>
  </si>
  <si>
    <t>P-1716</t>
  </si>
  <si>
    <t>P-1683</t>
  </si>
  <si>
    <t>P-1758</t>
  </si>
  <si>
    <t>P-1735</t>
  </si>
  <si>
    <t>P-1682</t>
  </si>
  <si>
    <t>P-1786</t>
  </si>
  <si>
    <t>P-1732</t>
  </si>
  <si>
    <t>P-1762</t>
  </si>
  <si>
    <t>P-1739</t>
  </si>
  <si>
    <t>P-1782</t>
  </si>
  <si>
    <t>P-1755</t>
  </si>
  <si>
    <t>P-1789</t>
  </si>
  <si>
    <t>P-1791</t>
  </si>
  <si>
    <t>P-1774</t>
  </si>
  <si>
    <t>P-1767</t>
  </si>
  <si>
    <t>P-1794</t>
  </si>
  <si>
    <t>P-1725</t>
  </si>
  <si>
    <t>P-1691</t>
  </si>
  <si>
    <t>P-2185</t>
  </si>
  <si>
    <t>P-1248</t>
  </si>
  <si>
    <t>P-1210</t>
  </si>
  <si>
    <t>P-1126</t>
  </si>
  <si>
    <t>P-1243</t>
  </si>
  <si>
    <t>P-2250</t>
  </si>
  <si>
    <t>P-2305</t>
  </si>
  <si>
    <t>P-1132</t>
  </si>
  <si>
    <t>P-1274</t>
  </si>
  <si>
    <t>P-2373</t>
  </si>
  <si>
    <t>P-2366</t>
  </si>
  <si>
    <t>P-2229</t>
  </si>
  <si>
    <t>P-1236</t>
  </si>
  <si>
    <t>P-2309</t>
  </si>
  <si>
    <t>P-1226</t>
  </si>
  <si>
    <t>P-2253</t>
  </si>
  <si>
    <t>P-1116</t>
  </si>
  <si>
    <t>P-1246</t>
  </si>
  <si>
    <t>P-2288</t>
  </si>
  <si>
    <t>P-2247</t>
  </si>
  <si>
    <t>P-1187</t>
  </si>
  <si>
    <t>P-1282</t>
  </si>
  <si>
    <t>P-2176</t>
  </si>
  <si>
    <t>P-2270</t>
  </si>
  <si>
    <t>P-1125</t>
  </si>
  <si>
    <t>P-2275</t>
  </si>
  <si>
    <t>P-1117</t>
  </si>
  <si>
    <t>P-1213</t>
  </si>
  <si>
    <t>P-2256</t>
  </si>
  <si>
    <t>P-2347</t>
  </si>
  <si>
    <t>P-2342</t>
  </si>
  <si>
    <t>P-796</t>
  </si>
  <si>
    <t>P-686</t>
  </si>
  <si>
    <t>P-863</t>
  </si>
  <si>
    <t>P-705</t>
  </si>
  <si>
    <t>P-794</t>
  </si>
  <si>
    <t>P-1490</t>
  </si>
  <si>
    <t>P-1390</t>
  </si>
  <si>
    <t>P-1472</t>
  </si>
  <si>
    <t>P-1476</t>
  </si>
  <si>
    <t>P-1295</t>
  </si>
  <si>
    <t>P-1470</t>
  </si>
  <si>
    <t>P-1398</t>
  </si>
  <si>
    <t>P-1284</t>
  </si>
  <si>
    <t>P-1382</t>
  </si>
  <si>
    <t>P-1392</t>
  </si>
  <si>
    <t>P-1294</t>
  </si>
  <si>
    <t>P-1335</t>
  </si>
  <si>
    <t>P-1403</t>
  </si>
  <si>
    <t>P-173</t>
  </si>
  <si>
    <t>P-1690</t>
  </si>
  <si>
    <t>P-1797</t>
  </si>
  <si>
    <t>P-1757</t>
  </si>
  <si>
    <t>P-219</t>
  </si>
  <si>
    <t>P-162</t>
  </si>
  <si>
    <t>P-182</t>
  </si>
  <si>
    <t>P-2436</t>
  </si>
  <si>
    <t>P-85</t>
  </si>
  <si>
    <t>P-212</t>
  </si>
  <si>
    <t>P-1760</t>
  </si>
  <si>
    <t>P-80</t>
  </si>
  <si>
    <t>P-2476</t>
  </si>
  <si>
    <t>P-1802</t>
  </si>
  <si>
    <t>P-2457</t>
  </si>
  <si>
    <t>P-133</t>
  </si>
  <si>
    <t>P-1720</t>
  </si>
  <si>
    <t>P-247</t>
  </si>
  <si>
    <t>P-1876</t>
  </si>
  <si>
    <t>P-1875</t>
  </si>
  <si>
    <t>P-1804</t>
  </si>
  <si>
    <t>P-2379</t>
  </si>
  <si>
    <t>P-73</t>
  </si>
  <si>
    <t>P-142</t>
  </si>
  <si>
    <t>P-1809</t>
  </si>
  <si>
    <t>P-1907</t>
  </si>
  <si>
    <t>P-1719</t>
  </si>
  <si>
    <t>P-1819</t>
  </si>
  <si>
    <t>P-1671</t>
  </si>
  <si>
    <t>P-2382</t>
  </si>
  <si>
    <t>P-1820</t>
  </si>
  <si>
    <t>P-2434</t>
  </si>
  <si>
    <t>P-2390</t>
  </si>
  <si>
    <t>P-1738</t>
  </si>
  <si>
    <t>P-154</t>
  </si>
  <si>
    <t>P-1877</t>
  </si>
  <si>
    <t>P-148</t>
  </si>
  <si>
    <t>P-86</t>
  </si>
  <si>
    <t>P-1817</t>
  </si>
  <si>
    <t>P-1709</t>
  </si>
  <si>
    <t>P-172</t>
  </si>
  <si>
    <t>P-1871</t>
  </si>
  <si>
    <t>P-77</t>
  </si>
  <si>
    <t>P-229</t>
  </si>
  <si>
    <t>P-2376</t>
  </si>
  <si>
    <t>P-1822</t>
  </si>
  <si>
    <t>P-1695</t>
  </si>
  <si>
    <t>P-2477</t>
  </si>
  <si>
    <t>P-164</t>
  </si>
  <si>
    <t>P-87</t>
  </si>
  <si>
    <t>P-1742</t>
  </si>
  <si>
    <t>P-211</t>
  </si>
  <si>
    <t>P-126</t>
  </si>
  <si>
    <t>P-1734</t>
  </si>
  <si>
    <t>P-1698</t>
  </si>
  <si>
    <t>P-1761</t>
  </si>
  <si>
    <t>P-1823</t>
  </si>
  <si>
    <t>P-2428</t>
  </si>
  <si>
    <t>P-215</t>
  </si>
  <si>
    <t>P-115</t>
  </si>
  <si>
    <t>P-74</t>
  </si>
  <si>
    <t>P-204</t>
  </si>
  <si>
    <t>P-147</t>
  </si>
  <si>
    <t>P-214</t>
  </si>
  <si>
    <t>P-146</t>
  </si>
  <si>
    <t>P-202</t>
  </si>
  <si>
    <t>P-248</t>
  </si>
  <si>
    <t>P-186</t>
  </si>
  <si>
    <t>P-1286</t>
  </si>
  <si>
    <t>P-1394</t>
  </si>
  <si>
    <t>P-1318</t>
  </si>
  <si>
    <t>P-1300</t>
  </si>
  <si>
    <t>P-1285</t>
  </si>
  <si>
    <t>P-1462</t>
  </si>
  <si>
    <t>P-1464</t>
  </si>
  <si>
    <t>P-1489</t>
  </si>
  <si>
    <t>P-1487</t>
  </si>
  <si>
    <t>P-1389</t>
  </si>
  <si>
    <t>P-1346</t>
  </si>
  <si>
    <t>P-1298</t>
  </si>
  <si>
    <t>P-1291</t>
  </si>
  <si>
    <t>P-1305</t>
  </si>
  <si>
    <t>P-1320</t>
  </si>
  <si>
    <t>P-2205</t>
  </si>
  <si>
    <t>P-2370</t>
  </si>
  <si>
    <t>P-1180</t>
  </si>
  <si>
    <t>P-2158</t>
  </si>
  <si>
    <t>P-1818</t>
  </si>
  <si>
    <t>P-2204</t>
  </si>
  <si>
    <t>P-2226</t>
  </si>
  <si>
    <t>P-1211</t>
  </si>
  <si>
    <t>P-1121</t>
  </si>
  <si>
    <t>P-1140</t>
  </si>
  <si>
    <t>P-1814</t>
  </si>
  <si>
    <t>P-792</t>
  </si>
  <si>
    <t>P-2222</t>
  </si>
  <si>
    <t>P-2297</t>
  </si>
  <si>
    <t>P-2241</t>
  </si>
  <si>
    <t>P-1815</t>
  </si>
  <si>
    <t>P-783</t>
  </si>
  <si>
    <t>P-2365</t>
  </si>
  <si>
    <t>P-2177</t>
  </si>
  <si>
    <t>P-1865</t>
  </si>
  <si>
    <t>P-2274</t>
  </si>
  <si>
    <t>P-1936</t>
  </si>
  <si>
    <t>P-2219</t>
  </si>
  <si>
    <t>P-1177</t>
  </si>
  <si>
    <t>P-1176</t>
  </si>
  <si>
    <t>P-1945</t>
  </si>
  <si>
    <t>P-2349</t>
  </si>
  <si>
    <t>P-683</t>
  </si>
  <si>
    <t>P-1855</t>
  </si>
  <si>
    <t>P-2291</t>
  </si>
  <si>
    <t>P-2298</t>
  </si>
  <si>
    <t>P-1179</t>
  </si>
  <si>
    <t>P-698</t>
  </si>
  <si>
    <t>P-2324</t>
  </si>
  <si>
    <t>P-2156</t>
  </si>
  <si>
    <t>P-700</t>
  </si>
  <si>
    <t>P-1186</t>
  </si>
  <si>
    <t>P-2230</t>
  </si>
  <si>
    <t>P-2304</t>
  </si>
  <si>
    <t>P-2332</t>
  </si>
  <si>
    <t>P-1279</t>
  </si>
  <si>
    <t>P-1150</t>
  </si>
  <si>
    <t>P-931</t>
  </si>
  <si>
    <t>P-928</t>
  </si>
  <si>
    <t>P-1529</t>
  </si>
  <si>
    <t>P-1520</t>
  </si>
  <si>
    <t>P-1080</t>
  </si>
  <si>
    <t>P-1599</t>
  </si>
  <si>
    <t>P-1525</t>
  </si>
  <si>
    <t>P-1549</t>
  </si>
  <si>
    <t>P-969</t>
  </si>
  <si>
    <t>P-1047</t>
  </si>
  <si>
    <t>P-1793</t>
  </si>
  <si>
    <t>P-1741</t>
  </si>
  <si>
    <t>P-498</t>
  </si>
  <si>
    <t>P-516</t>
  </si>
  <si>
    <t>P-1775</t>
  </si>
  <si>
    <t>P-1733</t>
  </si>
  <si>
    <t>P-504</t>
  </si>
  <si>
    <t>P-288</t>
  </si>
  <si>
    <t>P-287</t>
  </si>
  <si>
    <t>P-333</t>
  </si>
  <si>
    <t>P-270</t>
  </si>
  <si>
    <t>P-437</t>
  </si>
  <si>
    <t>P-526</t>
  </si>
  <si>
    <t>P-1781</t>
  </si>
  <si>
    <t>P-1674</t>
  </si>
  <si>
    <t>P-461</t>
  </si>
  <si>
    <t>P-1721</t>
  </si>
  <si>
    <t>P-1722</t>
  </si>
  <si>
    <t>P-1788</t>
  </si>
  <si>
    <t>P-412</t>
  </si>
  <si>
    <t>P-454</t>
  </si>
  <si>
    <t>P-427</t>
  </si>
  <si>
    <t>P-371</t>
  </si>
  <si>
    <t>P-1704</t>
  </si>
  <si>
    <t>P-369</t>
  </si>
  <si>
    <t>P-446</t>
  </si>
  <si>
    <t>P-382</t>
  </si>
  <si>
    <t>P-1705</t>
  </si>
  <si>
    <t>P-465</t>
  </si>
  <si>
    <t>P-1737</t>
  </si>
  <si>
    <t>P-582</t>
  </si>
  <si>
    <t>P-503</t>
  </si>
  <si>
    <t>P-1748</t>
  </si>
  <si>
    <t>P-447</t>
  </si>
  <si>
    <t>P-725</t>
  </si>
  <si>
    <t>P-752</t>
  </si>
  <si>
    <t>P-701</t>
  </si>
  <si>
    <t>P-877</t>
  </si>
  <si>
    <t>P-785</t>
  </si>
  <si>
    <t>P-787</t>
  </si>
  <si>
    <t>P-784</t>
  </si>
  <si>
    <t>P-687</t>
  </si>
  <si>
    <t>P-1810</t>
  </si>
  <si>
    <t>P-1347</t>
  </si>
  <si>
    <t>P-1934</t>
  </si>
  <si>
    <t>P-1878</t>
  </si>
  <si>
    <t>P-1391</t>
  </si>
  <si>
    <t>P-1301</t>
  </si>
  <si>
    <t>P-1400</t>
  </si>
  <si>
    <t>P-1518</t>
  </si>
  <si>
    <t>P-1304</t>
  </si>
  <si>
    <t>P-1458</t>
  </si>
  <si>
    <t>P-1351</t>
  </si>
  <si>
    <t>P-1393</t>
  </si>
  <si>
    <t>P-987</t>
  </si>
  <si>
    <t>P-912</t>
  </si>
  <si>
    <t>P-549</t>
  </si>
  <si>
    <t>P-559</t>
  </si>
  <si>
    <t>P-916</t>
  </si>
  <si>
    <t>P-993</t>
  </si>
  <si>
    <t>P-1057</t>
  </si>
  <si>
    <t>P-921</t>
  </si>
  <si>
    <t>P-1052</t>
  </si>
  <si>
    <t>P-561</t>
  </si>
  <si>
    <t>P-1066</t>
  </si>
  <si>
    <t>P-527</t>
  </si>
  <si>
    <t>P-1051</t>
  </si>
  <si>
    <t>P-428</t>
  </si>
  <si>
    <t>P-1255</t>
  </si>
  <si>
    <t>P-1209</t>
  </si>
  <si>
    <t>P-1178</t>
  </si>
  <si>
    <t>P-1172</t>
  </si>
  <si>
    <t>P-1206</t>
  </si>
  <si>
    <t>P-1120</t>
  </si>
  <si>
    <t>P-1233</t>
  </si>
  <si>
    <t>P-1185</t>
  </si>
  <si>
    <t>P-1171</t>
  </si>
  <si>
    <t>P-1113</t>
  </si>
  <si>
    <t>P-76</t>
  </si>
  <si>
    <t>P-81</t>
  </si>
  <si>
    <t>P-72</t>
  </si>
  <si>
    <t>P-102</t>
  </si>
  <si>
    <t>P-70</t>
  </si>
  <si>
    <t>P-231</t>
  </si>
  <si>
    <t>P-221</t>
  </si>
  <si>
    <t>P-143</t>
  </si>
  <si>
    <t>P-152</t>
  </si>
  <si>
    <t>P-75</t>
  </si>
  <si>
    <t>P-217</t>
  </si>
  <si>
    <t>P-79</t>
  </si>
  <si>
    <t>P-187</t>
  </si>
  <si>
    <t>P-1718</t>
  </si>
  <si>
    <t>P-264</t>
  </si>
  <si>
    <t>P-268</t>
  </si>
  <si>
    <t>P-1759</t>
  </si>
  <si>
    <t>P-2271</t>
  </si>
  <si>
    <t>P-2348</t>
  </si>
  <si>
    <t>P-2280</t>
  </si>
  <si>
    <t>P-2276</t>
  </si>
  <si>
    <t>P-373</t>
  </si>
  <si>
    <t>P-2364</t>
  </si>
  <si>
    <t>P-2182</t>
  </si>
  <si>
    <t>P-2178</t>
  </si>
  <si>
    <t>P-2300</t>
  </si>
  <si>
    <t>P-414</t>
  </si>
  <si>
    <t>P-1677</t>
  </si>
  <si>
    <t>P-2207</t>
  </si>
  <si>
    <t>P-1792</t>
  </si>
  <si>
    <t>P-2186</t>
  </si>
  <si>
    <t>P-2322</t>
  </si>
  <si>
    <t>P-1715</t>
  </si>
  <si>
    <t>P-1795</t>
  </si>
  <si>
    <t>P-1746</t>
  </si>
  <si>
    <t>P-418</t>
  </si>
  <si>
    <t>P-1770</t>
  </si>
  <si>
    <t>P-376</t>
  </si>
  <si>
    <t>P-1675</t>
  </si>
  <si>
    <t>P-2293</t>
  </si>
  <si>
    <t>P-2151</t>
  </si>
  <si>
    <t>P-2209</t>
  </si>
  <si>
    <t>P-1713</t>
  </si>
  <si>
    <t>P-323</t>
  </si>
  <si>
    <t>P-2214</t>
  </si>
  <si>
    <t>P-271</t>
  </si>
  <si>
    <t>P-303</t>
  </si>
  <si>
    <t>P-1752</t>
  </si>
  <si>
    <t>P-2325</t>
  </si>
  <si>
    <t>P-380</t>
  </si>
  <si>
    <t>P-2350</t>
  </si>
  <si>
    <t>P-2252</t>
  </si>
  <si>
    <t>P-413</t>
  </si>
  <si>
    <t>P-1787</t>
  </si>
  <si>
    <t>P-1799</t>
  </si>
  <si>
    <t>P-2331</t>
  </si>
  <si>
    <t>P-1151</t>
  </si>
  <si>
    <t>P-1612</t>
  </si>
  <si>
    <t>P-1267</t>
  </si>
  <si>
    <t>P-1194</t>
  </si>
  <si>
    <t>P-1613</t>
  </si>
  <si>
    <t>P-1551</t>
  </si>
  <si>
    <t>P-258</t>
  </si>
  <si>
    <t>P-171</t>
  </si>
  <si>
    <t>P-1118</t>
  </si>
  <si>
    <t>P-101</t>
  </si>
  <si>
    <t>P-1666</t>
  </si>
  <si>
    <t>P-1640</t>
  </si>
  <si>
    <t>P-1661</t>
  </si>
  <si>
    <t>P-1256</t>
  </si>
  <si>
    <t>P-1631</t>
  </si>
  <si>
    <t>P-1533</t>
  </si>
  <si>
    <t>P-1270</t>
  </si>
  <si>
    <t>P-71</t>
  </si>
  <si>
    <t>P-1237</t>
  </si>
  <si>
    <t>P-1602</t>
  </si>
  <si>
    <t>P-1111</t>
  </si>
  <si>
    <t>P-1571</t>
  </si>
  <si>
    <t>P-1383</t>
  </si>
  <si>
    <t>P-1457</t>
  </si>
  <si>
    <t>P-1357</t>
  </si>
  <si>
    <t>P-1456</t>
  </si>
  <si>
    <t>P-1471</t>
  </si>
  <si>
    <t>P-1078</t>
  </si>
  <si>
    <t>P-1821</t>
  </si>
  <si>
    <t>P-1931</t>
  </si>
  <si>
    <t>P-999</t>
  </si>
  <si>
    <t>P-1867</t>
  </si>
  <si>
    <t>P-913</t>
  </si>
  <si>
    <t>P-1811</t>
  </si>
  <si>
    <t>P-1891</t>
  </si>
  <si>
    <t>P-1843</t>
  </si>
  <si>
    <t>P-496</t>
  </si>
  <si>
    <t>P-395</t>
  </si>
  <si>
    <t>P-1785</t>
  </si>
  <si>
    <t>P-284</t>
  </si>
  <si>
    <t>P-1726</t>
  </si>
  <si>
    <t>P-359</t>
  </si>
  <si>
    <t>P-697</t>
  </si>
  <si>
    <t>P-375</t>
  </si>
  <si>
    <t>P-788</t>
  </si>
  <si>
    <t>P-297</t>
  </si>
  <si>
    <t>P-366</t>
  </si>
  <si>
    <t>P-272</t>
  </si>
  <si>
    <t>P-850</t>
  </si>
  <si>
    <t>P-1681</t>
  </si>
  <si>
    <t>P-294</t>
  </si>
  <si>
    <t>P-1769</t>
  </si>
  <si>
    <t>P-318</t>
  </si>
  <si>
    <t>P-1798</t>
  </si>
  <si>
    <t>P-1717</t>
  </si>
  <si>
    <t>P-390</t>
  </si>
  <si>
    <t>P-795</t>
  </si>
  <si>
    <t>P-327</t>
  </si>
  <si>
    <t>P-500</t>
  </si>
  <si>
    <t>P-575</t>
  </si>
  <si>
    <t>P-786</t>
  </si>
  <si>
    <t>P-726</t>
  </si>
  <si>
    <t>P-293</t>
  </si>
  <si>
    <t>P-1696</t>
  </si>
  <si>
    <t>P-484</t>
  </si>
  <si>
    <t>P-583</t>
  </si>
  <si>
    <t>P-416</t>
  </si>
  <si>
    <t>P-581</t>
  </si>
  <si>
    <t>P-1708</t>
  </si>
  <si>
    <t>P-1706</t>
  </si>
  <si>
    <t>P-1744</t>
  </si>
  <si>
    <t>P-399</t>
  </si>
  <si>
    <t>P-535</t>
  </si>
  <si>
    <t>P-1768</t>
  </si>
  <si>
    <t>P-693</t>
  </si>
  <si>
    <t>P-1597</t>
  </si>
  <si>
    <t>P-1629</t>
  </si>
  <si>
    <t>P-1636</t>
  </si>
  <si>
    <t>P-1536</t>
  </si>
  <si>
    <t>P-1548</t>
  </si>
  <si>
    <t>P-2217</t>
  </si>
  <si>
    <t>P-1157</t>
  </si>
  <si>
    <t>P-2268</t>
  </si>
  <si>
    <t>P-2336</t>
  </si>
  <si>
    <t>P-245</t>
  </si>
  <si>
    <t>P-89</t>
  </si>
  <si>
    <t>P-2314</t>
  </si>
  <si>
    <t>P-165</t>
  </si>
  <si>
    <t>P-2150</t>
  </si>
  <si>
    <t>P-1244</t>
  </si>
  <si>
    <t>P-1358</t>
  </si>
  <si>
    <t>P-2228</t>
  </si>
  <si>
    <t>P-1238</t>
  </si>
  <si>
    <t>P-1245</t>
  </si>
  <si>
    <t>P-2372</t>
  </si>
  <si>
    <t>P-2212</t>
  </si>
  <si>
    <t>P-134</t>
  </si>
  <si>
    <t>P-1168</t>
  </si>
  <si>
    <t>P-1143</t>
  </si>
  <si>
    <t>P-200</t>
  </si>
  <si>
    <t>P-460</t>
  </si>
  <si>
    <t>P-608</t>
  </si>
  <si>
    <t>P-542</t>
  </si>
  <si>
    <t>P-555</t>
  </si>
  <si>
    <t>P-508</t>
  </si>
  <si>
    <t>P-532</t>
  </si>
  <si>
    <t>P-558</t>
  </si>
  <si>
    <t>P-292</t>
  </si>
  <si>
    <t>P-317</t>
  </si>
  <si>
    <t>P-385</t>
  </si>
  <si>
    <t>P-361</t>
  </si>
  <si>
    <t>P-301</t>
  </si>
  <si>
    <t>P-275</t>
  </si>
  <si>
    <t>P-379</t>
  </si>
  <si>
    <t>P-383</t>
  </si>
  <si>
    <t>P-328</t>
  </si>
  <si>
    <t>P-316</t>
  </si>
  <si>
    <t>P-1461</t>
  </si>
  <si>
    <t>P-1550</t>
  </si>
  <si>
    <t>P-1452</t>
  </si>
  <si>
    <t>P-1227</t>
  </si>
  <si>
    <t>P-1922</t>
  </si>
  <si>
    <t>P-1621</t>
  </si>
  <si>
    <t>P-1122</t>
  </si>
  <si>
    <t>P-1188</t>
  </si>
  <si>
    <t>P-1627</t>
  </si>
  <si>
    <t>P-255</t>
  </si>
  <si>
    <t>P-254</t>
  </si>
  <si>
    <t>P-431</t>
  </si>
  <si>
    <t>P-490</t>
  </si>
  <si>
    <t>P-550</t>
  </si>
  <si>
    <t>P-195</t>
  </si>
  <si>
    <t>P-259</t>
  </si>
  <si>
    <t>P-572</t>
  </si>
  <si>
    <t>P-518</t>
  </si>
  <si>
    <t>P-209</t>
  </si>
  <si>
    <t>P-564</t>
  </si>
  <si>
    <t>P-205</t>
  </si>
  <si>
    <t>P-953</t>
  </si>
  <si>
    <t>P-378</t>
  </si>
  <si>
    <t>P-389</t>
  </si>
  <si>
    <t>P-296</t>
  </si>
  <si>
    <t>P-377</t>
  </si>
  <si>
    <t>P-1064</t>
  </si>
  <si>
    <t>P-842</t>
  </si>
  <si>
    <t>P-865</t>
  </si>
  <si>
    <t>P-410</t>
  </si>
  <si>
    <t>P-295</t>
  </si>
  <si>
    <t>P-1054</t>
  </si>
  <si>
    <t>P-689</t>
  </si>
  <si>
    <t>P-2218</t>
  </si>
  <si>
    <t>P-2220</t>
  </si>
  <si>
    <t>P-2374</t>
  </si>
  <si>
    <t>P-2327</t>
  </si>
  <si>
    <t>P-1694</t>
  </si>
  <si>
    <t>P-2310</t>
  </si>
  <si>
    <t>P-2244</t>
  </si>
  <si>
    <t>P-1672</t>
  </si>
  <si>
    <t>P-1702</t>
  </si>
  <si>
    <t>P-1678</t>
  </si>
  <si>
    <t>P-2224</t>
  </si>
  <si>
    <t>P-2319</t>
  </si>
  <si>
    <t>P-2277</t>
  </si>
  <si>
    <t>P-1673</t>
  </si>
  <si>
    <t>P-2320</t>
  </si>
  <si>
    <t>P-1745</t>
  </si>
  <si>
    <t>P-2203</t>
  </si>
  <si>
    <t>P-2282</t>
  </si>
  <si>
    <t>P-1697</t>
  </si>
  <si>
    <t>P-2308</t>
  </si>
  <si>
    <t>P-1779</t>
  </si>
  <si>
    <t>P-1714</t>
  </si>
  <si>
    <t>P-2257</t>
  </si>
  <si>
    <t>P-1777</t>
  </si>
  <si>
    <t>P-2221</t>
  </si>
  <si>
    <t>P-2208</t>
  </si>
  <si>
    <t>P-1790</t>
  </si>
  <si>
    <t>P-2206</t>
  </si>
  <si>
    <t>P-2225</t>
  </si>
  <si>
    <t>P-1783</t>
  </si>
  <si>
    <t>P-1766</t>
  </si>
  <si>
    <t>P-1740</t>
  </si>
  <si>
    <t>P-1692</t>
  </si>
  <si>
    <t>P-1676</t>
  </si>
  <si>
    <t>P-1784</t>
  </si>
  <si>
    <t>P-2200</t>
  </si>
  <si>
    <t>P-2160</t>
  </si>
  <si>
    <t>P-1778</t>
  </si>
  <si>
    <t>P-2316</t>
  </si>
  <si>
    <t>P-2259</t>
  </si>
  <si>
    <t>P-1763</t>
  </si>
  <si>
    <t>P-952</t>
  </si>
  <si>
    <t>P-1000</t>
  </si>
  <si>
    <t>P-754</t>
  </si>
  <si>
    <t>P-852</t>
  </si>
  <si>
    <t>P-1145</t>
  </si>
  <si>
    <t>P-155</t>
  </si>
  <si>
    <t>P-2201</t>
  </si>
  <si>
    <t>P-1228</t>
  </si>
  <si>
    <t>P-99</t>
  </si>
  <si>
    <t>P-1277</t>
  </si>
  <si>
    <t>P-156</t>
  </si>
  <si>
    <t>P-962</t>
  </si>
  <si>
    <t>P-176</t>
  </si>
  <si>
    <t>P-178</t>
  </si>
  <si>
    <t>P-1240</t>
  </si>
  <si>
    <t>P-2318</t>
  </si>
  <si>
    <t>P-230</t>
  </si>
  <si>
    <t>P-1050</t>
  </si>
  <si>
    <t>P-1049</t>
  </si>
  <si>
    <t>P-1239</t>
  </si>
  <si>
    <t>P-1053</t>
  </si>
  <si>
    <t>P-2296</t>
  </si>
  <si>
    <t>P-2211</t>
  </si>
  <si>
    <t>P-2311</t>
  </si>
  <si>
    <t>P-1019</t>
  </si>
  <si>
    <t>P-1280</t>
  </si>
  <si>
    <t>P-1281</t>
  </si>
  <si>
    <t>P-2215</t>
  </si>
  <si>
    <t>P-97</t>
  </si>
  <si>
    <t>P-2321</t>
  </si>
  <si>
    <t>P-110</t>
  </si>
  <si>
    <t>P-96</t>
  </si>
  <si>
    <t>P-2213</t>
  </si>
  <si>
    <t>P-2260</t>
  </si>
  <si>
    <t>P-1459</t>
  </si>
  <si>
    <t>P-1427</t>
  </si>
  <si>
    <t>P-1455</t>
  </si>
  <si>
    <t>P-1325</t>
  </si>
  <si>
    <t>P-2507</t>
  </si>
  <si>
    <t>P-2504</t>
  </si>
  <si>
    <t>P-2505</t>
  </si>
  <si>
    <t>P-2414</t>
  </si>
  <si>
    <t>P-2404</t>
  </si>
  <si>
    <t>P-560</t>
  </si>
  <si>
    <t>P-2515</t>
  </si>
  <si>
    <t>P-2516</t>
  </si>
  <si>
    <t>P-2448</t>
  </si>
  <si>
    <t>P-546</t>
  </si>
  <si>
    <t>P-1846</t>
  </si>
  <si>
    <t>P-1924</t>
  </si>
  <si>
    <t>P-2473</t>
  </si>
  <si>
    <t>P-761</t>
  </si>
  <si>
    <t>P-818</t>
  </si>
  <si>
    <t>P-722</t>
  </si>
  <si>
    <t>P-2502</t>
  </si>
  <si>
    <t>P-2409</t>
  </si>
  <si>
    <t>P-2451</t>
  </si>
  <si>
    <t>P-2511</t>
  </si>
  <si>
    <t>P-2470</t>
  </si>
  <si>
    <t>P-2403</t>
  </si>
  <si>
    <t>P-510</t>
  </si>
  <si>
    <t>P-1920</t>
  </si>
  <si>
    <t>P-727</t>
  </si>
  <si>
    <t>P-2500</t>
  </si>
  <si>
    <t>P-721</t>
  </si>
  <si>
    <t>P-2460</t>
  </si>
  <si>
    <t>P-2402</t>
  </si>
  <si>
    <t>P-2411</t>
  </si>
  <si>
    <t>P-2408</t>
  </si>
  <si>
    <t>P-2410</t>
  </si>
  <si>
    <t>P-2512</t>
  </si>
  <si>
    <t>P-2405</t>
  </si>
  <si>
    <t>P-2464</t>
  </si>
  <si>
    <t>P-2401</t>
  </si>
  <si>
    <t>P-2407</t>
  </si>
  <si>
    <t>P-2378</t>
  </si>
  <si>
    <t>P-1844</t>
  </si>
  <si>
    <t>P-2377</t>
  </si>
  <si>
    <t>P-462</t>
  </si>
  <si>
    <t>P-2503</t>
  </si>
  <si>
    <t>P-2449</t>
  </si>
  <si>
    <t>P-2453</t>
  </si>
  <si>
    <t>P-2501</t>
  </si>
  <si>
    <t>P-2406</t>
  </si>
  <si>
    <t>P-972</t>
  </si>
  <si>
    <t>P-954</t>
  </si>
  <si>
    <t>P-957</t>
  </si>
  <si>
    <t>P-1354</t>
  </si>
  <si>
    <t>P-734</t>
  </si>
  <si>
    <t>P-909</t>
  </si>
  <si>
    <t>P-1404</t>
  </si>
  <si>
    <t>P-1344</t>
  </si>
  <si>
    <t>P-1516</t>
  </si>
  <si>
    <t>P-747</t>
  </si>
  <si>
    <t>P-731</t>
  </si>
  <si>
    <t>P-1023</t>
  </si>
  <si>
    <t>P-974</t>
  </si>
  <si>
    <t>P-1338</t>
  </si>
  <si>
    <t>P-959</t>
  </si>
  <si>
    <t>P-1334</t>
  </si>
  <si>
    <t>P-960</t>
  </si>
  <si>
    <t>P-1331</t>
  </si>
  <si>
    <t>P-1422</t>
  </si>
  <si>
    <t>P-861</t>
  </si>
  <si>
    <t>P-1323</t>
  </si>
  <si>
    <t>P-1424</t>
  </si>
  <si>
    <t>P-1336</t>
  </si>
  <si>
    <t>P-755</t>
  </si>
  <si>
    <t>P-1107</t>
  </si>
  <si>
    <t>P-1327</t>
  </si>
  <si>
    <t>P-1021</t>
  </si>
  <si>
    <t>P-759</t>
  </si>
  <si>
    <t>P-1108</t>
  </si>
  <si>
    <t>P-1332</t>
  </si>
  <si>
    <t>P-1042</t>
  </si>
  <si>
    <t>P-975</t>
  </si>
  <si>
    <t>P-967</t>
  </si>
  <si>
    <t>P-955</t>
  </si>
  <si>
    <t>P-118</t>
  </si>
  <si>
    <t>P-551</t>
  </si>
  <si>
    <t>P-121</t>
  </si>
  <si>
    <t>P-477</t>
  </si>
  <si>
    <t>P-1363</t>
  </si>
  <si>
    <t>P-111</t>
  </si>
  <si>
    <t>P-106</t>
  </si>
  <si>
    <t>P-242</t>
  </si>
  <si>
    <t>P-456</t>
  </si>
  <si>
    <t>P-250</t>
  </si>
  <si>
    <t>P-249</t>
  </si>
  <si>
    <t>P-1321</t>
  </si>
  <si>
    <t>P-174</t>
  </si>
  <si>
    <t>P-213</t>
  </si>
  <si>
    <t>P-1362</t>
  </si>
  <si>
    <t>P-450</t>
  </si>
  <si>
    <t>P-104</t>
  </si>
  <si>
    <t>P-607</t>
  </si>
  <si>
    <t>P-1348</t>
  </si>
  <si>
    <t>P-117</t>
  </si>
  <si>
    <t>P-125</t>
  </si>
  <si>
    <t>P-819</t>
  </si>
  <si>
    <t>P-122</t>
  </si>
  <si>
    <t>P-120</t>
  </si>
  <si>
    <t>P-732</t>
  </si>
  <si>
    <t>P-100</t>
  </si>
  <si>
    <t>P-760</t>
  </si>
  <si>
    <t>P-112</t>
  </si>
  <si>
    <t>P-108</t>
  </si>
  <si>
    <t>P-757</t>
  </si>
  <si>
    <t>P-123</t>
  </si>
  <si>
    <t>P-128</t>
  </si>
  <si>
    <t>P-103</t>
  </si>
  <si>
    <t>P-739</t>
  </si>
  <si>
    <t>P-175</t>
  </si>
  <si>
    <t>P-531</t>
  </si>
  <si>
    <t>P-119</t>
  </si>
  <si>
    <t>P-113</t>
  </si>
  <si>
    <t>P-640</t>
  </si>
  <si>
    <t>P-647</t>
  </si>
  <si>
    <t>P-670</t>
  </si>
  <si>
    <t>P-1474</t>
  </si>
  <si>
    <t>P-662</t>
  </si>
  <si>
    <t>P-635</t>
  </si>
  <si>
    <t>P-672</t>
  </si>
  <si>
    <t>P-666</t>
  </si>
  <si>
    <t>P-663</t>
  </si>
  <si>
    <t>P-678</t>
  </si>
  <si>
    <t>P-665</t>
  </si>
  <si>
    <t>P-626</t>
  </si>
  <si>
    <t>P-630</t>
  </si>
  <si>
    <t>P-631</t>
  </si>
  <si>
    <t>P-1369</t>
  </si>
  <si>
    <t>P-632</t>
  </si>
  <si>
    <t>P-658</t>
  </si>
  <si>
    <t>P-664</t>
  </si>
  <si>
    <t>P-621</t>
  </si>
  <si>
    <t>P-627</t>
  </si>
  <si>
    <t>P-646</t>
  </si>
  <si>
    <t>P-674</t>
  </si>
  <si>
    <t>P-622</t>
  </si>
  <si>
    <t>P-636</t>
  </si>
  <si>
    <t>P-639</t>
  </si>
  <si>
    <t>P-649</t>
  </si>
  <si>
    <t>P-1355</t>
  </si>
  <si>
    <t>P-641</t>
  </si>
  <si>
    <t>P-637</t>
  </si>
  <si>
    <t>P-643</t>
  </si>
  <si>
    <t>P-671</t>
  </si>
  <si>
    <t>P-633</t>
  </si>
  <si>
    <t>P-653</t>
  </si>
  <si>
    <t>P-655</t>
  </si>
  <si>
    <t>P-656</t>
  </si>
  <si>
    <t>P-654</t>
  </si>
  <si>
    <t>P-1450</t>
  </si>
  <si>
    <t>P-679</t>
  </si>
  <si>
    <t>P-668</t>
  </si>
  <si>
    <t>P-645</t>
  </si>
  <si>
    <t>P-628</t>
  </si>
  <si>
    <t>P-623</t>
  </si>
  <si>
    <t>P-667</t>
  </si>
  <si>
    <t>P-638</t>
  </si>
  <si>
    <t>P-659</t>
  </si>
  <si>
    <t>P-614</t>
  </si>
  <si>
    <t>P-1967</t>
  </si>
  <si>
    <t>P-1915</t>
  </si>
  <si>
    <t>P-1850</t>
  </si>
  <si>
    <t>P-1930</t>
  </si>
  <si>
    <t>P-1925</t>
  </si>
  <si>
    <t>P-1964</t>
  </si>
  <si>
    <t>P-1956</t>
  </si>
  <si>
    <t>P-157</t>
  </si>
  <si>
    <t>P-190</t>
  </si>
  <si>
    <t>P-203</t>
  </si>
  <si>
    <t>P-124</t>
  </si>
  <si>
    <t>P-260</t>
  </si>
  <si>
    <t>P-107</t>
  </si>
  <si>
    <t>P-114</t>
  </si>
  <si>
    <t>P-309</t>
  </si>
  <si>
    <t>P-348</t>
  </si>
  <si>
    <t>P-346</t>
  </si>
  <si>
    <t>P-423</t>
  </si>
  <si>
    <t>P-291</t>
  </si>
  <si>
    <t>P-269</t>
  </si>
  <si>
    <t>P-326</t>
  </si>
  <si>
    <t>P-365</t>
  </si>
  <si>
    <t>P-374</t>
  </si>
  <si>
    <t>P-307</t>
  </si>
  <si>
    <t>P-310</t>
  </si>
  <si>
    <t>P-1693</t>
  </si>
  <si>
    <t>P-1699</t>
  </si>
  <si>
    <t>P-1765</t>
  </si>
  <si>
    <t>P-1523</t>
  </si>
  <si>
    <t>P-1659</t>
  </si>
  <si>
    <t>P-624</t>
  </si>
  <si>
    <t>P-677</t>
  </si>
  <si>
    <t>P-642</t>
  </si>
  <si>
    <t>P-652</t>
  </si>
  <si>
    <t>P-1553</t>
  </si>
  <si>
    <t>P-676</t>
  </si>
  <si>
    <t>P-615</t>
  </si>
  <si>
    <t>P-958</t>
  </si>
  <si>
    <t>P-973</t>
  </si>
  <si>
    <t>P-951</t>
  </si>
  <si>
    <t>P-1061</t>
  </si>
  <si>
    <t>P-1147</t>
  </si>
  <si>
    <t>P-1153</t>
  </si>
  <si>
    <t>P-2303</t>
  </si>
  <si>
    <t>P-1235</t>
  </si>
  <si>
    <t>P-2306</t>
  </si>
  <si>
    <t>P-2278</t>
  </si>
  <si>
    <t>P-1156</t>
  </si>
  <si>
    <t>P-1159</t>
  </si>
  <si>
    <t>P-1162</t>
  </si>
  <si>
    <t>P-2216</t>
  </si>
  <si>
    <t>P-1163</t>
  </si>
  <si>
    <t>P-753</t>
  </si>
  <si>
    <t>P-846</t>
  </si>
  <si>
    <t>P-611</t>
  </si>
  <si>
    <t>P-479</t>
  </si>
  <si>
    <t>P-533</t>
  </si>
  <si>
    <t>P-481</t>
  </si>
  <si>
    <t>P-1637</t>
  </si>
  <si>
    <t>P-1554</t>
  </si>
  <si>
    <t>P-372</t>
  </si>
  <si>
    <t>P-305</t>
  </si>
  <si>
    <t>P-625</t>
  </si>
  <si>
    <t>P-648</t>
  </si>
  <si>
    <t>P-629</t>
  </si>
  <si>
    <t>P-644</t>
  </si>
  <si>
    <t>P-619</t>
  </si>
  <si>
    <t>P-620</t>
  </si>
  <si>
    <t>P-657</t>
  </si>
  <si>
    <t>P-651</t>
  </si>
  <si>
    <t>P-660</t>
  </si>
  <si>
    <t>P-617</t>
  </si>
  <si>
    <t>P-613</t>
  </si>
  <si>
    <t>P-675</t>
  </si>
  <si>
    <t>P-616</t>
  </si>
  <si>
    <t>P-650</t>
  </si>
  <si>
    <t>P-1701</t>
  </si>
  <si>
    <t>P-669</t>
  </si>
  <si>
    <t>P-673</t>
  </si>
  <si>
    <t>P-661</t>
  </si>
  <si>
    <t>P-634</t>
  </si>
  <si>
    <t>P-1772</t>
  </si>
  <si>
    <t>P-618</t>
  </si>
  <si>
    <t>P-476</t>
  </si>
  <si>
    <t>P-194</t>
  </si>
  <si>
    <t>P-1317</t>
  </si>
  <si>
    <t>P-528</t>
  </si>
  <si>
    <t>P-105</t>
  </si>
  <si>
    <t>P-1364</t>
  </si>
  <si>
    <t>P-425</t>
  </si>
  <si>
    <t>P-458</t>
  </si>
  <si>
    <t>P-208</t>
  </si>
  <si>
    <t>P-455</t>
  </si>
  <si>
    <t>P-1927</t>
  </si>
  <si>
    <t>P-1849</t>
  </si>
  <si>
    <t>P-1960</t>
  </si>
  <si>
    <t>P-1896</t>
  </si>
  <si>
    <t>P-1918</t>
  </si>
  <si>
    <t>P-1840</t>
  </si>
  <si>
    <t>P-1911</t>
  </si>
  <si>
    <t>P-1851</t>
  </si>
  <si>
    <t>P-971</t>
  </si>
  <si>
    <t>P-1022</t>
  </si>
  <si>
    <t>P-1024</t>
  </si>
  <si>
    <t>P-968</t>
  </si>
  <si>
    <t>P-1004</t>
  </si>
  <si>
    <t>P-277</t>
  </si>
  <si>
    <t>P-302</t>
  </si>
  <si>
    <t>P-2210</t>
  </si>
  <si>
    <t>P-2223</t>
  </si>
  <si>
    <t>P-1160</t>
  </si>
  <si>
    <t>P-1208</t>
  </si>
  <si>
    <t>P-1803</t>
  </si>
  <si>
    <t>P-1615</t>
  </si>
  <si>
    <t>P-1617</t>
  </si>
  <si>
    <t>P-1747</t>
  </si>
  <si>
    <t>P-1546</t>
  </si>
  <si>
    <t>P-1601</t>
  </si>
  <si>
    <t>P-1707</t>
  </si>
  <si>
    <t>P-1743</t>
  </si>
  <si>
    <t>P-1545</t>
  </si>
  <si>
    <t>P-1623</t>
  </si>
  <si>
    <t>P-2295</t>
  </si>
  <si>
    <t>P-2315</t>
  </si>
  <si>
    <t>P-2361</t>
  </si>
  <si>
    <t>P-2231</t>
  </si>
  <si>
    <t>P-1333</t>
  </si>
  <si>
    <t>P-1146</t>
  </si>
  <si>
    <t>P-1149</t>
  </si>
  <si>
    <t>P-1893</t>
  </si>
  <si>
    <t>P-1161</t>
  </si>
  <si>
    <t>P-1845</t>
  </si>
  <si>
    <t>P-1268</t>
  </si>
  <si>
    <t>P-1231</t>
  </si>
  <si>
    <t>P-1152</t>
  </si>
  <si>
    <t>P-1895</t>
  </si>
  <si>
    <t>P-1839</t>
  </si>
  <si>
    <t>P-2283</t>
  </si>
  <si>
    <t>P-2329</t>
  </si>
  <si>
    <t>P-2266</t>
  </si>
  <si>
    <t>P-2339</t>
  </si>
  <si>
    <t>P-2279</t>
  </si>
  <si>
    <t>P-2330</t>
  </si>
  <si>
    <t>P-2163</t>
  </si>
  <si>
    <t>P-2234</t>
  </si>
  <si>
    <t>P-2181</t>
  </si>
  <si>
    <t>P-2340</t>
  </si>
  <si>
    <t>P-2317</t>
  </si>
  <si>
    <t>P-2166</t>
  </si>
  <si>
    <t>P-2335</t>
  </si>
  <si>
    <t>P-2267</t>
  </si>
  <si>
    <t>P-2167</t>
  </si>
  <si>
    <t>P-2157</t>
  </si>
  <si>
    <t>P-2337</t>
  </si>
  <si>
    <t>P-2334</t>
  </si>
  <si>
    <t>P-2174</t>
  </si>
  <si>
    <t>P-2236</t>
  </si>
  <si>
    <t>P-2232</t>
  </si>
  <si>
    <t>P-2149</t>
  </si>
  <si>
    <t>P-2173</t>
  </si>
  <si>
    <t>P-2099</t>
  </si>
  <si>
    <t>P-2144</t>
  </si>
  <si>
    <t>P-2075</t>
  </si>
  <si>
    <t>P-2143</t>
  </si>
  <si>
    <t>P-2136</t>
  </si>
  <si>
    <t>P-2140</t>
  </si>
  <si>
    <t>P-2098</t>
  </si>
  <si>
    <t>P-2135</t>
  </si>
  <si>
    <t>P-2100</t>
  </si>
  <si>
    <t>P-2132</t>
  </si>
  <si>
    <t>P-2025</t>
  </si>
  <si>
    <t>P-2101</t>
  </si>
  <si>
    <t>P-2145</t>
  </si>
  <si>
    <t>P-2356</t>
  </si>
  <si>
    <t>P-2287</t>
  </si>
  <si>
    <t>P-2199</t>
  </si>
  <si>
    <t>P-2281</t>
  </si>
  <si>
    <t>P-2299</t>
  </si>
  <si>
    <t>P-2360</t>
  </si>
  <si>
    <t>P-02</t>
  </si>
  <si>
    <t>P-2083</t>
  </si>
  <si>
    <t>P-2085</t>
  </si>
  <si>
    <t>P-43</t>
  </si>
  <si>
    <t>P-2058</t>
  </si>
  <si>
    <t>P-12</t>
  </si>
  <si>
    <t>P-1972</t>
  </si>
  <si>
    <t>P-2035</t>
  </si>
  <si>
    <t>P-1993</t>
  </si>
  <si>
    <t>P-2131</t>
  </si>
  <si>
    <t>P-2065</t>
  </si>
  <si>
    <t>P-2055</t>
  </si>
  <si>
    <t>P-2050</t>
  </si>
  <si>
    <t>P-2067</t>
  </si>
  <si>
    <t>P-64</t>
  </si>
  <si>
    <t>P-19</t>
  </si>
  <si>
    <t>P-2119</t>
  </si>
  <si>
    <t>P-67</t>
  </si>
  <si>
    <t>P-1979</t>
  </si>
  <si>
    <t>P-59</t>
  </si>
  <si>
    <t>P-44</t>
  </si>
  <si>
    <t>P-08</t>
  </si>
  <si>
    <t>P-1999</t>
  </si>
  <si>
    <t>P-1974</t>
  </si>
  <si>
    <t>P-2052</t>
  </si>
  <si>
    <t>P-60</t>
  </si>
  <si>
    <t>P-2000</t>
  </si>
  <si>
    <t>P-03</t>
  </si>
  <si>
    <t>P-28</t>
  </si>
  <si>
    <t>P-2092</t>
  </si>
  <si>
    <t>P-33</t>
  </si>
  <si>
    <t>P-1987</t>
  </si>
  <si>
    <t>P-2089</t>
  </si>
  <si>
    <t>P-52</t>
  </si>
  <si>
    <t>P-2014</t>
  </si>
  <si>
    <t>P-61</t>
  </si>
  <si>
    <t>P-41</t>
  </si>
  <si>
    <t>P-46</t>
  </si>
  <si>
    <t>P-55</t>
  </si>
  <si>
    <t>P-42</t>
  </si>
  <si>
    <t>P-1985</t>
  </si>
  <si>
    <t>P-38</t>
  </si>
  <si>
    <t>P-2034</t>
  </si>
  <si>
    <t>P-1982</t>
  </si>
  <si>
    <t>P-1971</t>
  </si>
  <si>
    <t>P-2120</t>
  </si>
  <si>
    <t>P-54</t>
  </si>
  <si>
    <t>P-1976</t>
  </si>
  <si>
    <t>P-2088</t>
  </si>
  <si>
    <t>P-56</t>
  </si>
  <si>
    <t>P-2001</t>
  </si>
  <si>
    <t>P-2038</t>
  </si>
  <si>
    <t>P-2056</t>
  </si>
  <si>
    <t>P-47</t>
  </si>
  <si>
    <t>P-39</t>
  </si>
  <si>
    <t>P-2113</t>
  </si>
  <si>
    <t>P-40</t>
  </si>
  <si>
    <t>P-11</t>
  </si>
  <si>
    <t>P-57</t>
  </si>
  <si>
    <t>P-1970</t>
  </si>
  <si>
    <t>P-10</t>
  </si>
  <si>
    <t>P-2009</t>
  </si>
  <si>
    <t>P-07</t>
  </si>
  <si>
    <t>P-2015</t>
  </si>
  <si>
    <t>P-2008</t>
  </si>
  <si>
    <t>P-27</t>
  </si>
  <si>
    <t>P-2118</t>
  </si>
  <si>
    <t>P-2002</t>
  </si>
  <si>
    <t>P-2084</t>
  </si>
  <si>
    <t>P-2007</t>
  </si>
  <si>
    <t>P-2010</t>
  </si>
  <si>
    <t>P-22</t>
  </si>
  <si>
    <t>P-50</t>
  </si>
  <si>
    <t>P-05</t>
  </si>
  <si>
    <t>P-31</t>
  </si>
  <si>
    <t>P-2036</t>
  </si>
  <si>
    <t>P-2125</t>
  </si>
  <si>
    <t>P-20</t>
  </si>
  <si>
    <t>P-2054</t>
  </si>
  <si>
    <t>P-63</t>
  </si>
  <si>
    <t>P-34</t>
  </si>
  <si>
    <t>P-2117</t>
  </si>
  <si>
    <t>P-2116</t>
  </si>
  <si>
    <t>P-2128</t>
  </si>
  <si>
    <t>P-1994</t>
  </si>
  <si>
    <t>P-17</t>
  </si>
  <si>
    <t>P-45</t>
  </si>
  <si>
    <t>P-66</t>
  </si>
  <si>
    <t>P-01</t>
  </si>
  <si>
    <t>P-2059</t>
  </si>
  <si>
    <t>P-2011</t>
  </si>
  <si>
    <t>P-2124</t>
  </si>
  <si>
    <t>P-65</t>
  </si>
  <si>
    <t>P-2013</t>
  </si>
  <si>
    <t>P-1990</t>
  </si>
  <si>
    <t>P-51</t>
  </si>
  <si>
    <t>P-2111</t>
  </si>
  <si>
    <t>P-58</t>
  </si>
  <si>
    <t>P-2130</t>
  </si>
  <si>
    <t>P-2154</t>
  </si>
  <si>
    <t>P-32</t>
  </si>
  <si>
    <t>P-49</t>
  </si>
  <si>
    <t>P-62</t>
  </si>
  <si>
    <t>P-2191</t>
  </si>
  <si>
    <t>P-2358</t>
  </si>
  <si>
    <t>P-53</t>
  </si>
  <si>
    <t>P-2188</t>
  </si>
  <si>
    <t>P-2359</t>
  </si>
  <si>
    <t>P-15</t>
  </si>
  <si>
    <t>P-26</t>
  </si>
  <si>
    <t>P-24</t>
  </si>
  <si>
    <t>P-16</t>
  </si>
  <si>
    <t>P-14</t>
  </si>
  <si>
    <t>P-18</t>
  </si>
  <si>
    <t>P-2302</t>
  </si>
  <si>
    <t>P-36</t>
  </si>
  <si>
    <t>P-2202</t>
  </si>
  <si>
    <t>P-48</t>
  </si>
  <si>
    <t>P-06</t>
  </si>
  <si>
    <t>P-04</t>
  </si>
  <si>
    <t>P-29</t>
  </si>
  <si>
    <t>P-23</t>
  </si>
  <si>
    <t>P-37</t>
  </si>
  <si>
    <t>P-2168</t>
  </si>
  <si>
    <t>P-21</t>
  </si>
  <si>
    <t>P-25</t>
  </si>
  <si>
    <t>P-35</t>
  </si>
  <si>
    <t>P-1977</t>
  </si>
  <si>
    <t>P-2020</t>
  </si>
  <si>
    <t>P-1973</t>
  </si>
  <si>
    <t>P-1988</t>
  </si>
  <si>
    <t>P-2139</t>
  </si>
  <si>
    <t>P-2127</t>
  </si>
  <si>
    <t>P-2016</t>
  </si>
  <si>
    <t>P-2123</t>
  </si>
  <si>
    <t>P-2093</t>
  </si>
  <si>
    <t>P-2019</t>
  </si>
  <si>
    <t>P-2133</t>
  </si>
  <si>
    <t>P-1969</t>
  </si>
  <si>
    <t>P-2030</t>
  </si>
  <si>
    <t>P-1978</t>
  </si>
  <si>
    <t>P-2057</t>
  </si>
  <si>
    <t>P-1981</t>
  </si>
  <si>
    <t>P-1975</t>
  </si>
  <si>
    <t>P-1997</t>
  </si>
  <si>
    <t>P-1991</t>
  </si>
  <si>
    <t>P-1995</t>
  </si>
  <si>
    <t>P-2028</t>
  </si>
  <si>
    <t>P-1980</t>
  </si>
  <si>
    <t>P-2074</t>
  </si>
  <si>
    <t>P-2073</t>
  </si>
  <si>
    <t>P-2039</t>
  </si>
  <si>
    <t>P-2353</t>
  </si>
  <si>
    <t>P-2171</t>
  </si>
  <si>
    <t>P-2031</t>
  </si>
  <si>
    <t>P-30</t>
  </si>
  <si>
    <t>P-2105</t>
  </si>
  <si>
    <t>P-1989</t>
  </si>
  <si>
    <t>P-2051</t>
  </si>
  <si>
    <t>P-13</t>
  </si>
  <si>
    <t>P-2338</t>
  </si>
  <si>
    <t>P-2165</t>
  </si>
  <si>
    <t>P-2237</t>
  </si>
  <si>
    <t>P-2053</t>
  </si>
  <si>
    <t>P-2170</t>
  </si>
  <si>
    <t>P-2086</t>
  </si>
  <si>
    <t>P-2192</t>
  </si>
  <si>
    <t>P-2164</t>
  </si>
  <si>
    <t>P-2313</t>
  </si>
  <si>
    <t>P-2162</t>
  </si>
  <si>
    <t>P-2333</t>
  </si>
  <si>
    <t>P-2021</t>
  </si>
  <si>
    <t>P-2193</t>
  </si>
  <si>
    <t>P-2197</t>
  </si>
  <si>
    <t>P-1986</t>
  </si>
  <si>
    <t>P-2290</t>
  </si>
  <si>
    <t>P-2072</t>
  </si>
  <si>
    <t>P-2029</t>
  </si>
  <si>
    <t>P-2169</t>
  </si>
  <si>
    <t>P-2097</t>
  </si>
  <si>
    <t>P-2138</t>
  </si>
  <si>
    <t>P-09</t>
  </si>
  <si>
    <t>P-2037</t>
  </si>
  <si>
    <t>P-2142</t>
  </si>
  <si>
    <t>P-2110</t>
  </si>
  <si>
    <t>P-2027</t>
  </si>
  <si>
    <t>P-2096</t>
  </si>
  <si>
    <t>P-2235</t>
  </si>
  <si>
    <t>P-2060</t>
  </si>
  <si>
    <t>P-2179</t>
  </si>
  <si>
    <t>P-2024</t>
  </si>
  <si>
    <t>P-2103</t>
  </si>
  <si>
    <t>P-2012</t>
  </si>
  <si>
    <t>P-2112</t>
  </si>
  <si>
    <t>P-2137</t>
  </si>
  <si>
    <t>P-2107</t>
  </si>
  <si>
    <t>P-2090</t>
  </si>
  <si>
    <t>P-2094</t>
  </si>
  <si>
    <t>P-2069</t>
  </si>
  <si>
    <t>P-2071</t>
  </si>
  <si>
    <t>P-2091</t>
  </si>
  <si>
    <t>P-2195</t>
  </si>
  <si>
    <t>P-2148</t>
  </si>
  <si>
    <t>P-2033</t>
  </si>
  <si>
    <t>P-2147</t>
  </si>
  <si>
    <t>P-2026</t>
  </si>
  <si>
    <t>P-2146</t>
  </si>
  <si>
    <t>P-2115</t>
  </si>
  <si>
    <t>P-2044</t>
  </si>
  <si>
    <t>P-2102</t>
  </si>
  <si>
    <t>P-2108</t>
  </si>
  <si>
    <t>P-2063</t>
  </si>
  <si>
    <t>P-2004</t>
  </si>
  <si>
    <t>P-2081</t>
  </si>
  <si>
    <t>P-2078</t>
  </si>
  <si>
    <t>P-2018</t>
  </si>
  <si>
    <t>P-2104</t>
  </si>
  <si>
    <t>P-1996</t>
  </si>
  <si>
    <t>P-1983</t>
  </si>
  <si>
    <t>P-2003</t>
  </si>
  <si>
    <t>P-2141</t>
  </si>
  <si>
    <t>P-2079</t>
  </si>
  <si>
    <t>P-2064</t>
  </si>
  <si>
    <t>P-2134</t>
  </si>
  <si>
    <t>P-2045</t>
  </si>
  <si>
    <t>P-2023</t>
  </si>
  <si>
    <t>P-2017</t>
  </si>
  <si>
    <t>P-2109</t>
  </si>
  <si>
    <t>P-1984</t>
  </si>
  <si>
    <t>P-2080</t>
  </si>
  <si>
    <t>P-2006</t>
  </si>
  <si>
    <t>P-1998</t>
  </si>
  <si>
    <t>P-2046</t>
  </si>
  <si>
    <t>P-2043</t>
  </si>
  <si>
    <t>P-2068</t>
  </si>
  <si>
    <t>P-2070</t>
  </si>
  <si>
    <t>P-2076</t>
  </si>
  <si>
    <t>P-2005</t>
  </si>
  <si>
    <t>P-2082</t>
  </si>
  <si>
    <t>P-2087</t>
  </si>
  <si>
    <t>P-2114</t>
  </si>
  <si>
    <t>P-2022</t>
  </si>
  <si>
    <t>P-2047</t>
  </si>
  <si>
    <t>P-2106</t>
  </si>
  <si>
    <t>P-2066</t>
  </si>
  <si>
    <t>P-2049</t>
  </si>
  <si>
    <t>P-2048</t>
  </si>
  <si>
    <t>P-2129</t>
  </si>
  <si>
    <t>P-2121</t>
  </si>
  <si>
    <t>P-2032</t>
  </si>
  <si>
    <t>P-2062</t>
  </si>
  <si>
    <t>P-2126</t>
  </si>
  <si>
    <t>P-2122</t>
  </si>
  <si>
    <t>P-2095</t>
  </si>
  <si>
    <t>P-1992</t>
  </si>
  <si>
    <t>P-2061</t>
  </si>
  <si>
    <t>P-2077</t>
  </si>
  <si>
    <t>P-2042</t>
  </si>
  <si>
    <t>P-2040</t>
  </si>
  <si>
    <t>P-2041</t>
  </si>
  <si>
    <t>ID Transaksi</t>
  </si>
  <si>
    <t>AC-1</t>
  </si>
  <si>
    <t>AC-2</t>
  </si>
  <si>
    <t>ID Account</t>
  </si>
  <si>
    <t>BHINNEKA  ATOM PRO96 95% MECHANICAL KEYBOARD MERCURY (BLACK) RED SWITCH</t>
  </si>
  <si>
    <t>BHINNEKA ATOM104 MECHANICAL KEYBOARD BLACK RED SWITCH</t>
  </si>
  <si>
    <t>BHINNEKA ATOM81 75% MECHANICAL KEYBOARD NAVY BLUE RED SWITCH</t>
  </si>
  <si>
    <t>BHINNEKA ATOM81 75% MECHANICAL KEYBOARD SKY BLUE RED SWITCH</t>
  </si>
  <si>
    <t>BHINNEKA CHIEF II HG20 GAMING HEADSET BLACK</t>
  </si>
  <si>
    <t>BHINNEKA CHIEF II HG20 GAMING HEADSET PINK</t>
  </si>
  <si>
    <t>BHINNEKA CHIEF II HG20 GAMING HEADSET WHITE</t>
  </si>
  <si>
    <t>BHINNEKA DURALINK KCB1201 BLACK</t>
  </si>
  <si>
    <t>BHINNEKA DURALINK KCB1201 RED</t>
  </si>
  <si>
    <t>BHINNEKA DURALINK KCT1201 BLACK</t>
  </si>
  <si>
    <t>BHINNEKA DURALINK KCT1201 PINK</t>
  </si>
  <si>
    <t>BHINNEKA DURALINK KCT1201 WHITE</t>
  </si>
  <si>
    <t>BHINNEKA FLASH 7.1 HQ53 GAMING HEADSET BLACK</t>
  </si>
  <si>
    <t>BHINNEKA GO TUNE WH06 WIRELESS HEADSET BEIGE</t>
  </si>
  <si>
    <t>BHINNEKA GO TUNE WH06 WIRELESS HEADSET GREY</t>
  </si>
  <si>
    <t>BHINNEKA GO TUNE WH06 WIRELESS HEADSET GUN (BLACK)</t>
  </si>
  <si>
    <t>BHINNEKA GO VIBE WH05 WIRELESS HEADSET BLUE</t>
  </si>
  <si>
    <t>BHINNEKA GO VIBE WH05 WIRELESS HEADSET PINK</t>
  </si>
  <si>
    <t>BHINNEKA GO W193 OFFICE MOUSE BEIGE</t>
  </si>
  <si>
    <t>BHINNEKA GO W193 OFFICE MOUSE BLUE</t>
  </si>
  <si>
    <t>BHINNEKA GO W193 OFFICE MOUSE PINK</t>
  </si>
  <si>
    <t>BHINNEKA HYPERLINK KD60C1501 BLACK</t>
  </si>
  <si>
    <t>BHINNEKA POWER BUNDLE 5 IN 1 GAMING COMBO BLACK</t>
  </si>
  <si>
    <t>BHINNEKA POWER PACK S1 10.000 mAh POWERBANK BLACK</t>
  </si>
  <si>
    <t>BHINNEKA POWER PLUS 65W 3-PORTS GAN CHARGER (PPS/PD+QC) WHITE</t>
  </si>
  <si>
    <t>BHINNEKA REVOLVER GP12 GAMEPAD BLACK</t>
  </si>
  <si>
    <t>BHINNEKA SHIKARI GAMING KEYBOARD BLACK</t>
  </si>
  <si>
    <t>BHINNEKA SHOOTER II WGP13 GAMEPAD BLUE</t>
  </si>
  <si>
    <t>BHINNEKA SHOOTER II WGP13 GAMEPAD WHITE</t>
  </si>
  <si>
    <t>BHINNEKA TOWER II AC304 HEADSET ACCESSORIES BLACK</t>
  </si>
  <si>
    <t>BHINNEKA TOWER II AC304 PRO HEADSET ACCESSORIES BLACK</t>
  </si>
  <si>
    <t>BHINNEKA VENOM II WGC2 GAMING MOUSE BLACK</t>
  </si>
  <si>
    <t>BHINNEKA VENOM II WGC2 GAMING MOUSE PURPLE</t>
  </si>
  <si>
    <t>BHINNEKA WAVE11 TW11 V2 TRUE WIRELESS RED</t>
  </si>
  <si>
    <t>BHINNEKA WAVE12 TW12 TRUE WIRELESS BLACK</t>
  </si>
  <si>
    <t>BHINNEKA WAVE12 TW12 TRUE WIRELESS BLUE</t>
  </si>
  <si>
    <t>BHINNEKA WAVE13 TW13 TRUE WIRELESS BLUE</t>
  </si>
  <si>
    <t>BHINNEKA AGILE MP353 GAMING MOUSEPAD BLACK</t>
  </si>
  <si>
    <t>BHINNEKA AGILE MP453 GAMING MOUSEPAD WHITE</t>
  </si>
  <si>
    <t>BHINNEKA AGILE MP903 GAMING MOUSEPAD BLACK</t>
  </si>
  <si>
    <t>BHINNEKA ATO MP905 DESKMAT ONE PIECE LUFFY</t>
  </si>
  <si>
    <t>BHINNEKA ATOM81 75% MECHANICAL KEYBOARD SKY BLUE BLUE SWITCH</t>
  </si>
  <si>
    <t>BHINNEKA ATOM96 95% MECHANICAL KEYBOARD NAVY BLUE RED SWITCH</t>
  </si>
  <si>
    <t>BHINNEKA ATOM96 95% MECHANICAL KEYBOARD SKY BLUE BLUE SWITCH</t>
  </si>
  <si>
    <t>BHINNEKA DURALINK KLB2001 BLACK</t>
  </si>
  <si>
    <t>BHINNEKA DURALINK KLT1201 CABLE WHITE</t>
  </si>
  <si>
    <t>BHINNEKA GO VIBE WH05 WIRELESS HEADSET BLACK</t>
  </si>
  <si>
    <t>BHINNEKA KANATA S VX9S GAMING MOUSE BLACK</t>
  </si>
  <si>
    <t>BHINNEKA NOVA PRO WGP14 V2 GAMEPAD POLARIS (BLUE)</t>
  </si>
  <si>
    <t>BHINNEKA POWER MOVE 30W 2-PORTS CAR CHARGER (PD+QC) WHITE</t>
  </si>
  <si>
    <t>BHINNEKA POWER PURE 33W 2-PORTS USB CHARGER (PD+QC) BLACK</t>
  </si>
  <si>
    <t>BHINNEKA SHOOTER II GP13 GAMEPAD BLACK</t>
  </si>
  <si>
    <t>BHINNEKA TOWER II AC304 HEADSET ACCESSORIES PINK</t>
  </si>
  <si>
    <t>BHINNEKA VENOM II WGC2 GAMING MOUSE BEIGE</t>
  </si>
  <si>
    <t>BHINNEKA VENOM II WGC2 GAMING MOUSE BLUE</t>
  </si>
  <si>
    <t>BHINNEKA VENOM II WGC2 GAMING MOUSE WHITE</t>
  </si>
  <si>
    <t>BHINNEKA WAVE10 TW10 TRUE WIRELESS WHITE</t>
  </si>
  <si>
    <t>BHINNEKA WAVE13 TW13 TRUE WIRELESS BLACK</t>
  </si>
  <si>
    <t>BHINNEKA WAVE14 TW14 TRUE WIRELESS WHITE</t>
  </si>
  <si>
    <t>BHINNEKA AGILE MP453 GAMING MOUSEPAD BLACK</t>
  </si>
  <si>
    <t>BHINNEKA ALTO MH91 GAMING HEADSET BLACK</t>
  </si>
  <si>
    <t>BHINNEKA ATO MP905 DESKMAT GEO1</t>
  </si>
  <si>
    <t>BHINNEKA ATO MP905 DESKMAT ONE PIECE KAIDO</t>
  </si>
  <si>
    <t>BHINNEKA ATO MP905 DESKMAT ONE PIECE ZORO</t>
  </si>
  <si>
    <t>BHINNEKA ATOM FULL SIZE MECHANICAL KEYBOARD BLACK BLUE SWITCH</t>
  </si>
  <si>
    <t>BHINNEKA ATOM TKL MECHANICAL KEYBOARD BLACK BLUE SWITCH</t>
  </si>
  <si>
    <t>BHINNEKA BASIC XL MP64 BASIC MOUSEPAD BLACK</t>
  </si>
  <si>
    <t>BHINNEKA BLAKE WGC5 GAMING MOUSE BLACK</t>
  </si>
  <si>
    <t>BHINNEKA BLAKE WGC5 GAMING MOUSE WHITE</t>
  </si>
  <si>
    <t>BHINNEKA CRYPTO WGC3 GAMING MOUSE BLACK</t>
  </si>
  <si>
    <t>BHINNEKA CRYPTO WGC3 GAMING MOUSE WHITE</t>
  </si>
  <si>
    <t>BHINNEKA CRYTO VX7 GAMING MOUSE PINK</t>
  </si>
  <si>
    <t>BHINNEKA CRYTO VX7 GAMING MOUSE WHITE</t>
  </si>
  <si>
    <t>BHINNEKA CW1-Q03 18W 1-PORTS CHARGER (QC) WHITE</t>
  </si>
  <si>
    <t>BHINNEKA CW2-Q01 30W 2-PORTS CHARGER (QC) WHITE</t>
  </si>
  <si>
    <t>BHINNEKA CW2-Q02 38W 2-PORTS CHARGER (QC) WHITE</t>
  </si>
  <si>
    <t>BHINNEKA DURALINK KCB2001 BLACK</t>
  </si>
  <si>
    <t>BHINNEKA DURALINK KLB1201 BLACK</t>
  </si>
  <si>
    <t>BHINNEKA DURALINK KLT1201 CABLE BLACK</t>
  </si>
  <si>
    <t>BHINNEKA EG3 WIRED EARBUDS BLACK</t>
  </si>
  <si>
    <t>BHINNEKA EG3 WIRED EARBUDS WHITE</t>
  </si>
  <si>
    <t>BHINNEKA FLASH HQ53 GAMING HEADSET BLACK</t>
  </si>
  <si>
    <t>BHINNEKA Gaming Deskmat ATO MP905 MARBLE</t>
  </si>
  <si>
    <t>BHINNEKA Gaming Earphone EG1</t>
  </si>
  <si>
    <t>BHINNEKA Gaming Gamepad USB WGP14 BK</t>
  </si>
  <si>
    <t>BHINNEKA Gaming Gamepad USB WGP14 PK</t>
  </si>
  <si>
    <t>BHINNEKA Gaming Headset HG16S 7.1</t>
  </si>
  <si>
    <t>BHINNEKA Gaming Headset HG17s Black</t>
  </si>
  <si>
    <t>BHINNEKA Gaming Headset HG24</t>
  </si>
  <si>
    <t>BHINNEKA Gaming Headset MH87 BLACK</t>
  </si>
  <si>
    <t>BHINNEKA Gaming Headset Stand Model Y</t>
  </si>
  <si>
    <t>BHINNEKA Gaming Headset Stand Tower AC3001 WHITE</t>
  </si>
  <si>
    <t>BHINNEKA Gaming Headset Stand Tower AC3001s RGB</t>
  </si>
  <si>
    <t>BHINNEKA Gaming Keyboard K-511.</t>
  </si>
  <si>
    <t>BHINNEKA Gaming Keyboard K-613 TKL II</t>
  </si>
  <si>
    <t>BHINNEKA Gaming Keyboard K-613L FULL SIZE</t>
  </si>
  <si>
    <t>BHINNEKA Gaming Keyboard K-613X TKL</t>
  </si>
  <si>
    <t>BHINNEKA Gaming Keyboard MAXFIT 61 MK-857 Black RED SWITCH</t>
  </si>
  <si>
    <t>BHINNEKA Gaming Keyboard MK-890 ATOM96 Black Blue Switch</t>
  </si>
  <si>
    <t>BHINNEKA Gaming Keyboard MK-890 ATOM96 Grey Blue Switch</t>
  </si>
  <si>
    <t>BHINNEKA Gaming Mouse Wireless XD3 BLACK</t>
  </si>
  <si>
    <t>BHINNEKA Gaming Mouse Wireless XD3 MINT</t>
  </si>
  <si>
    <t>BHINNEKA Gaming Mouse X15</t>
  </si>
  <si>
    <t>BHINNEKA Gaming Mousepad MP25</t>
  </si>
  <si>
    <t>BHINNEKA Gaming Mousepad MP292 LP</t>
  </si>
  <si>
    <t>BHINNEKA Gaming Mousepad MP44</t>
  </si>
  <si>
    <t>BHINNEKA Gaming Mousepad MP904 MINT</t>
  </si>
  <si>
    <t>BHINNEKA Gaming Mousepad RGB MPR800s WHITE</t>
  </si>
  <si>
    <t>BHINNEKA Gaming WristPad AC4101L (PILO FULL SIZE)</t>
  </si>
  <si>
    <t>BHINNEKA GO ES1 WIRED EARBUDS BLACK</t>
  </si>
  <si>
    <t>BHINNEKA GO ES1 WIRED EARBUDS WHITE</t>
  </si>
  <si>
    <t>BHINNEKA GO Keyboard Mouse Wireless Office WK893</t>
  </si>
  <si>
    <t>BHINNEKA GO W192 OFFICE MOUSE BLACK</t>
  </si>
  <si>
    <t>BHINNEKA GO W193 OFFICE MOUSE GREY</t>
  </si>
  <si>
    <t>BHINNEKA GO W605 OFFICE MOUSE BEIGE</t>
  </si>
  <si>
    <t>BHINNEKA GO W605 OFFICE MOUSE BLACK</t>
  </si>
  <si>
    <t>BHINNEKA GO W605 OFFICE MOUSE PINK</t>
  </si>
  <si>
    <t>BHINNEKA GO W606 OFFICE MOUSE BLACK</t>
  </si>
  <si>
    <t>BHINNEKA GO W606 OFFICE MOUSE BLUE</t>
  </si>
  <si>
    <t>BHINNEKA GO W606 OFFICE MOUSE WHITE</t>
  </si>
  <si>
    <t>BHINNEKA GO W607 OFFICE MOUSE BLACK</t>
  </si>
  <si>
    <t>BHINNEKA GO W607 OFFICE MOUSE BLUE</t>
  </si>
  <si>
    <t>BHINNEKA GO W607 OFFICE MOUSE GREEN</t>
  </si>
  <si>
    <t>BHINNEKA GO W607 OFFICE MOUSE PINK</t>
  </si>
  <si>
    <t>BHINNEKA GO W607 OFFICE MOUSE PURPLE</t>
  </si>
  <si>
    <t>BHINNEKA GO W608 OFFICE MOUSE BLACK</t>
  </si>
  <si>
    <t>BHINNEKA GO W608 OFFICE MOUSE GREEN</t>
  </si>
  <si>
    <t>BHINNEKA GO W608 OFFICE MOUSE PINK</t>
  </si>
  <si>
    <t>BHINNEKA GO WH02 WIRELESS HEADSET GREY</t>
  </si>
  <si>
    <t>BHINNEKA GO WH03 WIRELESS HEADSET BEIGE</t>
  </si>
  <si>
    <t>BHINNEKA GO WK894 OFFICE COMBO BLACK</t>
  </si>
  <si>
    <t>BHINNEKA GO WK895 OFFICE COMBO BLACK</t>
  </si>
  <si>
    <t>BHINNEKA GROOVE AURORA TX3 TRUE WIRELESS BLACK</t>
  </si>
  <si>
    <t>BHINNEKA GROOVE AURORA TX3 TRUE WIRELESS WHITE</t>
  </si>
  <si>
    <t>BHINNEKA GROOVE BUDS+ TX2 TRUE WIRELESS BLACK</t>
  </si>
  <si>
    <t>BHINNEKA HYPERLINK KD10C2001 BLACK</t>
  </si>
  <si>
    <t>BHINNEKA HYPERLINK KD60L1501 BLACK</t>
  </si>
  <si>
    <t>BHINNEKA HYPERLINK KV65C1201 BLACK</t>
  </si>
  <si>
    <t>BHINNEKA KM100 OFFICE COMBO BLACK</t>
  </si>
  <si>
    <t>BHINNEKA LAVALIER MV01 MICROPHONE BLACK</t>
  </si>
  <si>
    <t>BHINNEKA LEVIOSA MCX01 CONDENSER MICROPHONE BLACK</t>
  </si>
  <si>
    <t>BHINNEKA LINKBUDS ES2 WIRED EARBUDS BLACK</t>
  </si>
  <si>
    <t>BHINNEKA LINKBUDS ES2 WIRED EARBUDS WHITE</t>
  </si>
  <si>
    <t>BHINNEKA LINKBUDS ES4 WIRED EARBUDS BLACK</t>
  </si>
  <si>
    <t>BHINNEKA LINKBUDS ES4 WIRED EARBUDS WHITE</t>
  </si>
  <si>
    <t>BHINNEKA LINKPODS ES3 WIRED EARBUDS BLACK</t>
  </si>
  <si>
    <t>BHINNEKA LINKPODS ES3 WIRED EARBUDS WHITE</t>
  </si>
  <si>
    <t>BHINNEKA LUMINOUS C30 WEBCAM BLACK</t>
  </si>
  <si>
    <t>BHINNEKA MEOW AC5001 HEADSET ACCESSORIES BLACK</t>
  </si>
  <si>
    <t>BHINNEKA MEOW AC5001 HEADSET ACCESSORIES WHITE</t>
  </si>
  <si>
    <t>BHINNEKA Mouse T533</t>
  </si>
  <si>
    <t>BHINNEKA Mouse Wireless W188 BLACK</t>
  </si>
  <si>
    <t>BHINNEKA Mouse Wireless W188 WHITE</t>
  </si>
  <si>
    <t>BHINNEKA NC20 NOTEBOOK COOLER BLACK</t>
  </si>
  <si>
    <t>BHINNEKA PORTAL 7.1 HG28 GAMING HEADSET BLACK</t>
  </si>
  <si>
    <t>BHINNEKA POWER CUBE 4 PLUG TYPE TRAVEL MULTI ADAPTER BLACK</t>
  </si>
  <si>
    <t>BHINNEKA POWER GO 20W 1-PORT TYPE-C USB CHARGER (PD) WHITE</t>
  </si>
  <si>
    <t>BHINNEKA POWER GO 20W 1-PORT TYPE-C USB CHARGER (PD+QC) BLACK</t>
  </si>
  <si>
    <t>BHINNEKA POWER GO 25W 1-PORT TYPE-C USB CHARGER (PD/PPS) WHITE</t>
  </si>
  <si>
    <t>BHINNEKA POWER MOVE 30W 2-PORTS CAR CHARGER (PD+QC) BLACK</t>
  </si>
  <si>
    <t>BHINNEKA POWER PACK S1 10.000 mAh POWERBANK WHITE</t>
  </si>
  <si>
    <t>BHINNEKA POWER PACK T1 10.000 mAh 22,5W POWERBANK BLACK</t>
  </si>
  <si>
    <t>BHINNEKA POWER PACK T1 10.000 mAh 22,5W POWERBANK WHITE</t>
  </si>
  <si>
    <t>BHINNEKA POWER PLUS 45W 2-PORTS GAN CHARGER (PD+PD) BLACK</t>
  </si>
  <si>
    <t>BHINNEKA POWER PLUS 65W 3-PORTS GAN CHARGER (PD/PPS+QC) BLACK</t>
  </si>
  <si>
    <t>BHINNEKA POWER PURE 18W 1-PORT TYPE-A USB CHARGER (QC) WHITE</t>
  </si>
  <si>
    <t>BHINNEKA POWER PURE 20W 1-PORT TYPE-A USB CHARGER (QC) BLACK</t>
  </si>
  <si>
    <t>BHINNEKA POWER PURE 30W 2-PORTS USB CHARGER (PD+QC) WHITE</t>
  </si>
  <si>
    <t>BHINNEKA POWER PURE 38W 2-PORTS USB CHARGER (PD+QC) WHITE</t>
  </si>
  <si>
    <t>BHINNEKA PRISMA+ MBR01 MOUSE ACCESSORIES</t>
  </si>
  <si>
    <t>BHINNEKA RAIGOR II WG10 GAMING MOUSE BLACK</t>
  </si>
  <si>
    <t>BHINNEKA RAIGOR II WG10 GAMING MOUSE GREY</t>
  </si>
  <si>
    <t>BHINNEKA RAIGOR II WG10 GAMING MOUSE RED</t>
  </si>
  <si>
    <t>BHINNEKA RAIGOR III WG12 GAMING MOUSE BLACK</t>
  </si>
  <si>
    <t>BHINNEKA RAIGOR III WG12R GAMING MOUSE BEIGE</t>
  </si>
  <si>
    <t>BHINNEKA RAIGOR III WG12R GAMING MOUSE BLACK</t>
  </si>
  <si>
    <t>BHINNEKA RHASTA II G13 GAMING MOUSE BLACK</t>
  </si>
  <si>
    <t>BHINNEKA SCAR II EG5C WIRED EARBUDS BLACK</t>
  </si>
  <si>
    <t>BHINNEKA SMART ADAPTOR LA1A01</t>
  </si>
  <si>
    <t>BHINNEKA SMART IP CAM PTZ SC02</t>
  </si>
  <si>
    <t>BHINNEKA SMART LED STRIP SL0103</t>
  </si>
  <si>
    <t>BHINNEKA SMART LIGHT BUB 12W SLB102</t>
  </si>
  <si>
    <t>BHINNEKA SMART LIGHT BUB 9W SLB101</t>
  </si>
  <si>
    <t>BHINNEKA SMART PLUG SP01</t>
  </si>
  <si>
    <t>BHINNEKA SMART POWER STRIP SPS01</t>
  </si>
  <si>
    <t>BHINNEKA THOR II X16 GAMING MOUSE BLACK</t>
  </si>
  <si>
    <t>BHINNEKA THOR X9 GAMING MOUSE BLACK</t>
  </si>
  <si>
    <t>BHINNEKA TRINITY MH88 GAMING HEADSET BLACK</t>
  </si>
  <si>
    <t>BHINNEKA TRINITY MH88 GAMING HEADSET PINK</t>
  </si>
  <si>
    <t>BHINNEKA TRINITY MH88 GAMING HEADSET WHITE</t>
  </si>
  <si>
    <t>BHINNEKA VENOM II VX8 GAMING MOUSE BLACK</t>
  </si>
  <si>
    <t>BHINNEKA VENOM II WGC2 GAMING MOUSE MINT</t>
  </si>
  <si>
    <t>BHINNEKA VIGIL MP256 BASIC MOUSEPAD BLACK</t>
  </si>
  <si>
    <t>BHINNEKA VIGIL MP452 BASIC MOUSEPAD BLACK</t>
  </si>
  <si>
    <t>BHINNEKA W190 OFFICE MOUSE BLACK</t>
  </si>
  <si>
    <t>BHINNEKA W190 OFFICE MOUSE WHITE</t>
  </si>
  <si>
    <t>BHINNEKA WAVE10 TW10 TRUE WIRELESS BEIGE</t>
  </si>
  <si>
    <t>BHINNEKA WAVE10 TW10 TRUE WIRELESS BLACK</t>
  </si>
  <si>
    <t>BHINNEKA WAVE11 TW11 TRUE WIRELESS BLACK</t>
  </si>
  <si>
    <t>BHINNEKA WAVE11 TW11 TRUE WIRELESS PINK</t>
  </si>
  <si>
    <t>BHINNEKA WAVE11 TW11 TRUE WIRELESS WHITE</t>
  </si>
  <si>
    <t>BHINNEKA WAVE11 TW11 V2 TRUE WIRELESS BEIGE</t>
  </si>
  <si>
    <t>BHINNEKA WAVE11 TW11 V2 TRUE WIRELESS BLACK</t>
  </si>
  <si>
    <t>BHINNEKA WAVE13 TW13 TRUE WIRELESS WHITE</t>
  </si>
  <si>
    <t>BHINNEKA WAVE14 TW14 TRUE WIRELESS BLACK</t>
  </si>
  <si>
    <t>BHINNEKA WAVE14 TW14 TRUE WIRELESS MATCHA GREEN</t>
  </si>
  <si>
    <t>KC102 BHINNEKA USB CABLE TYPE C</t>
  </si>
  <si>
    <t>KC103 BHINNEKA USB CABLE TYPE C</t>
  </si>
  <si>
    <t>KC104 BHINNEKA USB CABLE TYPE C</t>
  </si>
  <si>
    <t>KC106 BHINNEKA USB CABLE TYPE C</t>
  </si>
  <si>
    <t>KC201 BHINNEKA USB CABLE TYPE C</t>
  </si>
  <si>
    <t>KDC105 BHINNEKA USB CABLE TYPE C</t>
  </si>
  <si>
    <t>KDL105 BHINNEKA USB CABLE LIGHTNING</t>
  </si>
  <si>
    <t>KL102 BHINNEKA USB CABLE LIGHTNING</t>
  </si>
  <si>
    <t>KL103 BHINNEKA USB CABLE LIGHTNING</t>
  </si>
  <si>
    <t>KL104 BHINNEKA USB CABLE LIGHTNING</t>
  </si>
  <si>
    <t>KL106 BHINNEKA USB CABLE LIGHTNING</t>
  </si>
  <si>
    <t>KL201 BHINNEKA USB CABLE LIGHTNING</t>
  </si>
  <si>
    <t>KM102 BHINNEKA USB CABLE MICRO</t>
  </si>
  <si>
    <t>KM103 BHINNEKA USB CABLE MICRO</t>
  </si>
  <si>
    <t>KM104 BHINNEKA USB CABLE MICRO</t>
  </si>
  <si>
    <t>KM106 BHINNEKA USB CABLE MICRO</t>
  </si>
  <si>
    <t>KM201 BHINNEKA USB CABLE MICRO</t>
  </si>
  <si>
    <t>WH01 BHINNEKA HEADSET WIRELESS Black</t>
  </si>
  <si>
    <t>WN01 BHINNEKA EARPHONE WIRELESS</t>
  </si>
  <si>
    <t>BHINNEKA ATO MP905 DESKMAT GEO2</t>
  </si>
  <si>
    <t>BHINNEKA ATOM FULL SIZE MECHANICAL KEYBOARD GREY BLUE SWITCH</t>
  </si>
  <si>
    <t>BHINNEKA CRYTO VX7 GAMING MOUSE BLACK</t>
  </si>
  <si>
    <t>BHINNEKA Gaming Deskmat ATO MP905 AQUA</t>
  </si>
  <si>
    <t>BHINNEKA Gaming Deskmat ATO MP905 KANAGAWA</t>
  </si>
  <si>
    <t>BHINNEKA Gaming Deskmat ATO MP905 PLUM</t>
  </si>
  <si>
    <t>BHINNEKA Gaming Headset MH84</t>
  </si>
  <si>
    <t>BHINNEKA Gaming Headset MH86 MINT</t>
  </si>
  <si>
    <t>BHINNEKA Gaming Headset Stand Tower AC3004 MINT</t>
  </si>
  <si>
    <t>BHINNEKA Gaming Keyboard MAXFIT 67 MK-858 Black WHITE SWITCH</t>
  </si>
  <si>
    <t>BHINNEKA Gaming Keyboard MK-853 V2 BLUE SWITCH (BLACK)</t>
  </si>
  <si>
    <t>BHINNEKA Gaming Keyboard MK-853 V2 BLUE SWITCH (PINK)</t>
  </si>
  <si>
    <t>BHINNEKA Gaming Mouse UX3 WHITE</t>
  </si>
  <si>
    <t>BHINNEKA MEOW AC5001 HEADSET ACCESSORIES PINK</t>
  </si>
  <si>
    <t>BHINNEKA Numeric Keyboard Office K801</t>
  </si>
  <si>
    <t>BHINNEKA POWER PLUS 65W 3-PORTS GAN CHARGER (PPS/PD+QC) BLACK</t>
  </si>
  <si>
    <t>BHINNEKA SMART DOOR SENSOR SSK02</t>
  </si>
  <si>
    <t>BHINNEKA SMART IP CAM INDOOR SC01</t>
  </si>
  <si>
    <t>BHINNEKA SMART MOTION SENSOR SSK03</t>
  </si>
  <si>
    <t>BHINNEKA SONATA MH90 GAMING HEADSET BLACK</t>
  </si>
  <si>
    <t>BHINNEKA W190 OFFICE MOUSE MINT</t>
  </si>
  <si>
    <t>BHINNEKA ATOM TKL MECHANICAL KEYBOARD GREY BLUE SWITCH</t>
  </si>
  <si>
    <t>BHINNEKA Gaming Headset HG23 7.1</t>
  </si>
  <si>
    <t>BHINNEKA Gaming Headset HQ52S+</t>
  </si>
  <si>
    <t>BHINNEKA Gaming Headset MH86 WHITE</t>
  </si>
  <si>
    <t>BHINNEKA Gaming Headset Stand Tower AC3001</t>
  </si>
  <si>
    <t>BHINNEKA Gaming Headset Stand Tower AC3001 PINK</t>
  </si>
  <si>
    <t>BHINNEKA Gaming Keyboard MAXFIT 67 MK-858 White WHITE SWITCH</t>
  </si>
  <si>
    <t>BHINNEKA Gaming Keyboard MK-853 RGB BLUE SWITCH (BLACK)</t>
  </si>
  <si>
    <t>BHINNEKA Gaming Keyboard MK-853 RGB BLUE SWITCH (PINK)</t>
  </si>
  <si>
    <t>BHINNEKA Gaming Mouse UX1</t>
  </si>
  <si>
    <t>BHINNEKA Gaming Mouse Wireless XD3 PINK</t>
  </si>
  <si>
    <t>BHINNEKA Gaming Mousepad MP80</t>
  </si>
  <si>
    <t>BHINNEKA Gaming Mousepad MPC900</t>
  </si>
  <si>
    <t>BHINNEKA Gaming Mousepad RGB MPR800s PINK</t>
  </si>
  <si>
    <t>BHINNEKA Microphone MCX02</t>
  </si>
  <si>
    <t>BHINNEKA POWER PLUS 120W 4-PORTS GAN CHARGER (PPS/PD+QC) BLACK</t>
  </si>
  <si>
    <t>BHINNEKA SMART IR REMOTE SR01</t>
  </si>
  <si>
    <t>BHINNEKA SMART WALL SWITCH 2 GANG SWS02</t>
  </si>
  <si>
    <t>BHINNEKA WAVE12 TW12 TRUE WIRELESS WHITE</t>
  </si>
  <si>
    <t>WH01 BHINNEKA HEADSET WIRELESS Mint</t>
  </si>
  <si>
    <t>BHINNEKA ARIA XD7 GAMING MOUSE LUFFY</t>
  </si>
  <si>
    <t>BHINNEKA ARIA XD7 GAMING MOUSE SANJI</t>
  </si>
  <si>
    <t>BHINNEKA ARIA XD7 GAMING MOUSE ZORO</t>
  </si>
  <si>
    <t>BHINNEKA ATO MP905 DESKMAT ONE PIECE ROBIN</t>
  </si>
  <si>
    <t>BHINNEKA Gaming Headset MH83</t>
  </si>
  <si>
    <t>BHINNEKA Gaming Headset MH86 BLACK</t>
  </si>
  <si>
    <t>BHINNEKA Gaming Keyboard K-613L PINK</t>
  </si>
  <si>
    <t>BHINNEKA Gaming Mouse UX3 BLACK</t>
  </si>
  <si>
    <t>BHINNEKA Gaming Mouse Wireless XD3 WHITE</t>
  </si>
  <si>
    <t>BHINNEKA Gaming Mouse X17 White</t>
  </si>
  <si>
    <t>BHINNEKA Gaming Mousepad MPC450</t>
  </si>
  <si>
    <t>BHINNEKA Gaming WristPad AC4101M (PILO TKL)</t>
  </si>
  <si>
    <t>BHINNEKA GO WH02 WIRELESS HEADSET BEIGE</t>
  </si>
  <si>
    <t>BHINNEKA SMART SIRENE SSK01</t>
  </si>
  <si>
    <t>TX1 PRO BHINNEKA EARPHONE BLACK</t>
  </si>
  <si>
    <t>BHINNEKA ATO MP905 DESKMAT ONE PIECE SANJI</t>
  </si>
  <si>
    <t>BHINNEKA Gaming Headset HG22 7.1</t>
  </si>
  <si>
    <t>BHINNEKA HELIOS GO XD5 GAMING MOUSE BLACK</t>
  </si>
  <si>
    <t>TX1 PRO BHINNEKA EARPHONE WHITE</t>
  </si>
  <si>
    <t>BHINNEKA Gaming Mousepad MP35 PINK</t>
  </si>
  <si>
    <t>BHINNEKA POWER PLUS 140W 3-PORTS GAN CHARGER (PPS/PD+QC) BLACK</t>
  </si>
  <si>
    <t>BHINNEKA Gaming Headset HG11 7.1</t>
  </si>
  <si>
    <t>BHINNEKA Gaming Keyboard Mouse Combo KX302s</t>
  </si>
  <si>
    <t>BHINNEKA Gaming Mouse X17 Black</t>
  </si>
  <si>
    <t>BHINNEKA GO KM103 OFFICE COMBO BLACK</t>
  </si>
  <si>
    <t>BHINNEKA SMART WALL SWITCH 3 GANG SWS03</t>
  </si>
  <si>
    <t>LA1ALS BHINNEKA Smart Flowing RGB Led Strip Controller</t>
  </si>
  <si>
    <t>BHINNEKA Gaming Keyboard MK-853 V2 BLUE SWITCH (WHITE)</t>
  </si>
  <si>
    <t>BHINNEKA AGILE MP353 GAMING MOUSEPAD WHITE</t>
  </si>
  <si>
    <t>BHINNEKA AGILE MP903 GAMING MOUSEPAD WHITE</t>
  </si>
  <si>
    <t>BHINNEKA ALTO 7.1 HG26 GAMING HEADSET BLACK</t>
  </si>
  <si>
    <t>BHINNEKA ATO MP905 A DESKMAT MAHA5 ANDI</t>
  </si>
  <si>
    <t>BHINNEKA ATO MP905 B DESKMAT MAHA5 ALIA</t>
  </si>
  <si>
    <t>BHINNEKA ATO MP905 C DESKMAT MAHA5 TIM</t>
  </si>
  <si>
    <t>BHINNEKA ATO MP905 DESKMAT CYBER LIFE (PINK)</t>
  </si>
  <si>
    <t>BHINNEKA ATO MP905 DESKMAT LONDON TOUR (WHITE RED)</t>
  </si>
  <si>
    <t>BHINNEKA ATO MP905 DESKMAT MATCHA MILK (GREEN)</t>
  </si>
  <si>
    <t>BHINNEKA ATO MP905 DESKMAT ROYAL PRINCE (BEIGE)</t>
  </si>
  <si>
    <t>BHINNEKA ATO MP905 DESKMAT SANDY CHARCOAL (ORANGE)</t>
  </si>
  <si>
    <t>BHINNEKA ATO MP905 DESKMAT SEASIDE WAVE (BLUE)</t>
  </si>
  <si>
    <t>BHINNEKA ATOM104 MECHANICAL KEYBOARD BLACK BLUE SWITCH</t>
  </si>
  <si>
    <t>BHINNEKA ATOM104 MECHANICAL KEYBOARD GREY BLUE SWITCH</t>
  </si>
  <si>
    <t>BHINNEKA ATOM104 MECHANICAL KEYBOARD GREY RED SWITCH</t>
  </si>
  <si>
    <t>BHINNEKA ATOM81 75% MECHANICAL KEYBOARD NAVY BLUE BLUE SWITCH</t>
  </si>
  <si>
    <t>BHINNEKA ATOM87 MECHANICAL KEYBOARD BLACK BLUE SWITCH</t>
  </si>
  <si>
    <t>BHINNEKA ATOM87 MECHANICAL KEYBOARD BLACK RED SWITCH</t>
  </si>
  <si>
    <t>BHINNEKA ATOM87 MECHANICAL KEYBOARD GREY BLUE SWITCH</t>
  </si>
  <si>
    <t>BHINNEKA ATOM87 MECHANICAL KEYBOARD GREY RED SWITCH</t>
  </si>
  <si>
    <t>BHINNEKA ATOM96 95% MECHANICAL KEYBOARD NAVY BLUE BLUE SWITCH</t>
  </si>
  <si>
    <t>BHINNEKA ATOM96 95% MECHANICAL KEYBOARD SKY BLUE RED SWITCH</t>
  </si>
  <si>
    <t>BHINNEKA DURALINK KCB2001 RED</t>
  </si>
  <si>
    <t>BHINNEKA DURALINK KCT1201 BLUE</t>
  </si>
  <si>
    <t>BHINNEKA DURALINK KCT1201 GREEN</t>
  </si>
  <si>
    <t>BHINNEKA DURALINK KLB1201 RED</t>
  </si>
  <si>
    <t>BHINNEKA DURALINK KLB2001 RED</t>
  </si>
  <si>
    <t>BHINNEKA DURALINK KLT1201 CABLE PINK</t>
  </si>
  <si>
    <t>BHINNEKA EOS LITE GP15L GAMEPAD ORION (BLACK)</t>
  </si>
  <si>
    <t>BHINNEKA EOS PRO WGP15 GAMEPAD ELECTRA (WHITE)</t>
  </si>
  <si>
    <t>BHINNEKA EOS PRO WGP15 GAMEPAD POLARIS (BLUE)</t>
  </si>
  <si>
    <t>BHINNEKA EOS PRO WGP15 GAMEPAD SOLARIS (RAINBOW)</t>
  </si>
  <si>
    <t>BHINNEKA FOA300P OFFICE CHAIR BLACK</t>
  </si>
  <si>
    <t>BHINNEKA Gaming Keyboard MAXFIT 61 MK-857 FROST White Blue Switch</t>
  </si>
  <si>
    <t>BHINNEKA GO MOCHI65 WK896 OFFICE COMBO BLACK SESAME</t>
  </si>
  <si>
    <t>BHINNEKA GO MOCHI65 WK896 OFFICE COMBO BLUE MINT</t>
  </si>
  <si>
    <t>BHINNEKA GO MOCHI65 WK896 OFFICE COMBO GREEN MATCHA</t>
  </si>
  <si>
    <t>BHINNEKA GO MOCHI65 WK896 OFFICE COMBO PEACH</t>
  </si>
  <si>
    <t>BHINNEKA GO MOCHI80 WK897 OFFICE COMBO BLACK SESAME</t>
  </si>
  <si>
    <t>BHINNEKA GO MOCHI80 WK897 OFFICE COMBO BLUE MINT</t>
  </si>
  <si>
    <t>BHINNEKA GO MOCHI80 WK897 OFFICE COMBO GREEN MATCHA</t>
  </si>
  <si>
    <t>BHINNEKA GO VIBE WH05 WIRELESS HEADSET BEIGE</t>
  </si>
  <si>
    <t>BHINNEKA KANATA S VX9S GAMING MOUSE PINK</t>
  </si>
  <si>
    <t>BHINNEKA KANATA S VX9S GAMING MOUSE WHITE</t>
  </si>
  <si>
    <t>BHINNEKA LEVIOSA AIR WMV11C MICROPHONE BLACK</t>
  </si>
  <si>
    <t>BHINNEKA MAXFIT70 70% MECHANICAL KEYBOARD EPIC GREYSCALE (WHITE GRAY) BROWN SWITCH</t>
  </si>
  <si>
    <t>BHINNEKA MAXFIT70 70% MECHANICAL KEYBOARD EPIC GREYSCALE (WHITE GRAY) YELLOW SWITCH</t>
  </si>
  <si>
    <t>BHINNEKA MAXFIT70 70% MECHANICAL KEYBOARD GRAND COBALT (BLACK BLUE) BROWN SWITCH</t>
  </si>
  <si>
    <t>BHINNEKA MAXFIT70 70% MECHANICAL KEYBOARD LONDON TOUR (WHITE BLUE) BROWN SWITCH</t>
  </si>
  <si>
    <t>BHINNEKA MAXFIT70 70% MECHANICAL KEYBOARD LONDON TOUR (WHITE BLUE) YELLOW SWITCH</t>
  </si>
  <si>
    <t>BHINNEKA MAXFIT70 70% MECHANICAL KEYBOARD VIBRANT UTILITY (BLACK GRAY) BROWN SWITCH</t>
  </si>
  <si>
    <t>BHINNEKA MAXFIT70 70% MECHANICAL KEYBOARD VIBRANT UTILITY (BLACK GRAY) YELLOW SWITCH</t>
  </si>
  <si>
    <t>BHINNEKA NOVA PRO WGP14 V2 GAMEPAD ATOMIC BLACK</t>
  </si>
  <si>
    <t>BHINNEKA NOVA PRO WGP14 V2 GAMEPAD ATOMIC PINK</t>
  </si>
  <si>
    <t>BHINNEKA NOVA PRO WGP14 V2 GAMEPAD ATOMIC PURPLE</t>
  </si>
  <si>
    <t>BHINNEKA NOVA PRO WGP14 V2 GAMEPAD EPSILON (BLACK)</t>
  </si>
  <si>
    <t>BHINNEKA NOVA PRO WGP14 V2 GAMEPAD SOLARIS (RAINBOW)</t>
  </si>
  <si>
    <t>BHINNEKA OCA258 OFFICE CHAIR BLACK</t>
  </si>
  <si>
    <t>BHINNEKA OCA258 OFFICE CHAIR WHITE</t>
  </si>
  <si>
    <t>BHINNEKA OCA259 PRO OFFICE CHAIR BLACK</t>
  </si>
  <si>
    <t>BHINNEKA POWER PURE 20W 1-PORT TYPE-A USB CHARGER (QC) WHITE</t>
  </si>
  <si>
    <t>BHINNEKA POWER PURE 33W 2-PORTS USB CHARGER (PD+QC) WHITE</t>
  </si>
  <si>
    <t>BHINNEKA POWERPACK 3 IN 1 GAMING COMBO BLACK</t>
  </si>
  <si>
    <t>BHINNEKA SHOOTER III WGP13S GAMEPAD BLACK</t>
  </si>
  <si>
    <t>BHINNEKA SHOOTER III WGP13S GAMEPAD WHITE</t>
  </si>
  <si>
    <t>BHINNEKA VENOM II WGC2 GAMING MOUSE GREEN</t>
  </si>
  <si>
    <t>BHINNEKA VENOM II WGC2 GAMING MOUSE PINK</t>
  </si>
  <si>
    <t>BHINNEKA VENOM II WGC2 GAMING MOUSE WHITE BLUE (MAHA5)</t>
  </si>
  <si>
    <t>BHINNEKA VENOM II WGC2 GAMING MOUSE YELLOW</t>
  </si>
  <si>
    <t>BHINNEKA WAVE13 TW13 TRUE WIRELESS MYTHIA</t>
  </si>
  <si>
    <t>BHINNEKA WS414 ADJUSTABLE RISING DESK BLACK</t>
  </si>
  <si>
    <t>BHINNEKA WS414 ADJUSTABLE RISING DESK BLACK (FRAME)</t>
  </si>
  <si>
    <t>BHINNEKA WS414 ADJUSTABLE RISING DESK BLACK (TOP)</t>
  </si>
  <si>
    <t>BHINNEKA  ATOM PRO96 95% MECHANICAL KEYBOARD SATURN (GREY) RED SWITCH</t>
  </si>
  <si>
    <t>BHINNEKA BLAKE S WGC5S GAMING MOUSE BLACK</t>
  </si>
  <si>
    <t>BHINNEKA BLAKE S WGC5S GAMING MOUSE WHITE</t>
  </si>
  <si>
    <t>BHINNEKA NC11 NOTEBOOK COOLER BLACK</t>
  </si>
  <si>
    <t>BHINNEKA POWER GO 20W 1-PORT TYPE-C USB CHARGER (PD+QC) WHITE</t>
  </si>
  <si>
    <t>BHINNEKA WS311 ADJUSTABLE RISING DESK BLACK</t>
  </si>
  <si>
    <t>BHINNEKA EG3C WIRED EARBUDS WHITE</t>
  </si>
  <si>
    <t>Nama Account</t>
  </si>
  <si>
    <t>AC-01</t>
  </si>
  <si>
    <t>AC-02</t>
  </si>
  <si>
    <t>PT. BHINNEKA STATIONARY</t>
  </si>
  <si>
    <t>PT. BHINNEKA TOYS AND GAMING</t>
  </si>
  <si>
    <t>Employee ID</t>
  </si>
  <si>
    <t>Employee Name</t>
  </si>
  <si>
    <t>Sales Target</t>
  </si>
  <si>
    <t>Attendance Rate</t>
  </si>
  <si>
    <t>E001</t>
  </si>
  <si>
    <t>Andi Pratama</t>
  </si>
  <si>
    <t>E002</t>
  </si>
  <si>
    <t>Budi Santoso</t>
  </si>
  <si>
    <t>E003</t>
  </si>
  <si>
    <t>Citra Dewi</t>
  </si>
  <si>
    <t>E004</t>
  </si>
  <si>
    <t>Dewi Lestari</t>
  </si>
  <si>
    <t>E005</t>
  </si>
  <si>
    <t>Eko Wijaya</t>
  </si>
  <si>
    <t>E006</t>
  </si>
  <si>
    <t>Fani Sari</t>
  </si>
  <si>
    <t>E007</t>
  </si>
  <si>
    <t>Gita Rahma</t>
  </si>
  <si>
    <t>E008</t>
  </si>
  <si>
    <t>Hadi Nugroho</t>
  </si>
  <si>
    <t>E009</t>
  </si>
  <si>
    <t>Indah Putri</t>
  </si>
  <si>
    <t>E010</t>
  </si>
  <si>
    <t>Joko Susilo</t>
  </si>
  <si>
    <t>PIC</t>
  </si>
  <si>
    <t>Total transaksi</t>
  </si>
  <si>
    <t>Harga Produk</t>
  </si>
  <si>
    <t>Nama Outlet</t>
  </si>
  <si>
    <t>Total Revenue</t>
  </si>
  <si>
    <t>Total Quantity</t>
  </si>
  <si>
    <t>Jumlah Transaksi</t>
  </si>
  <si>
    <t>Rata-rata harga per unit</t>
  </si>
  <si>
    <t>Count of ID Transaksi</t>
  </si>
  <si>
    <t>Sum of Total transaksi</t>
  </si>
  <si>
    <t>Sum of Kuantitas</t>
  </si>
  <si>
    <t>Average of Harga Produk</t>
  </si>
  <si>
    <t>Grand Total</t>
  </si>
  <si>
    <t>Jan</t>
  </si>
  <si>
    <t>Feb</t>
  </si>
  <si>
    <t>Mar</t>
  </si>
  <si>
    <t>Apr</t>
  </si>
  <si>
    <t>May</t>
  </si>
  <si>
    <t>Jun</t>
  </si>
  <si>
    <t>Jul</t>
  </si>
  <si>
    <t>Aug</t>
  </si>
  <si>
    <t>Sep</t>
  </si>
  <si>
    <t>Oct</t>
  </si>
  <si>
    <t>Nov</t>
  </si>
  <si>
    <t>Dec</t>
  </si>
  <si>
    <t>Row Labels</t>
  </si>
  <si>
    <t>DASHBOARD PENJUALAN BHINNEKA GROUP</t>
  </si>
  <si>
    <t>Sum of Penjualan dalam Juta Rupiah</t>
  </si>
  <si>
    <t>Total Penjualan</t>
  </si>
  <si>
    <t>Achievement Sales</t>
  </si>
  <si>
    <t>Insentif</t>
  </si>
  <si>
    <t>Capai Target</t>
  </si>
  <si>
    <t>Count of Employee ID</t>
  </si>
  <si>
    <t>Average of Attendance Rate</t>
  </si>
  <si>
    <t>Average of Capai Target</t>
  </si>
  <si>
    <t>Sum of Insentif</t>
  </si>
  <si>
    <t>Sum of Achievement Sales</t>
  </si>
  <si>
    <t>Rajin/Ngga</t>
  </si>
  <si>
    <t>Sum of Total Penjualan</t>
  </si>
  <si>
    <t>DASHBOARD KARYAWAN BHINNEKA GROUP</t>
  </si>
  <si>
    <t xml:space="preserve"> </t>
  </si>
  <si>
    <t>Employee</t>
  </si>
  <si>
    <t>Tidak Capai Target</t>
  </si>
  <si>
    <t>dibawah</t>
  </si>
  <si>
    <t>diantara</t>
  </si>
  <si>
    <t>diatas</t>
  </si>
  <si>
    <t>Rajin</t>
  </si>
  <si>
    <t>Tidak Rajin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</si>
</sst>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quot;Rp&quot;#,##0"/>
    <numFmt numFmtId="165" formatCode="#,##0_ ;\-#,##0\ "/>
  </numFmts>
  <fonts count="10" x14ac:knownFonts="1">
    <font>
      <sz val="11"/>
      <color theme="1"/>
      <name val="Calibri"/>
      <family val="2"/>
      <scheme val="minor"/>
    </font>
    <font>
      <b/>
      <sz val="9"/>
      <color rgb="FF003366"/>
      <name val="Arial"/>
      <family val="2"/>
    </font>
    <font>
      <sz val="9"/>
      <color theme="1"/>
      <name val="Arial"/>
      <family val="2"/>
    </font>
    <font>
      <sz val="9"/>
      <color rgb="FF000000"/>
      <name val="Arial"/>
      <family val="2"/>
    </font>
    <font>
      <b/>
      <sz val="11"/>
      <color theme="1"/>
      <name val="Calibri"/>
      <family val="2"/>
      <scheme val="minor"/>
    </font>
    <font>
      <sz val="11"/>
      <color theme="1"/>
      <name val="Calibri"/>
      <family val="2"/>
      <scheme val="minor"/>
    </font>
    <font>
      <sz val="8"/>
      <color theme="1"/>
      <name val="Calibri"/>
      <family val="2"/>
      <scheme val="minor"/>
    </font>
    <font>
      <b/>
      <sz val="10"/>
      <color theme="0"/>
      <name val="Calibri"/>
      <family val="2"/>
      <scheme val="minor"/>
    </font>
    <font>
      <b/>
      <sz val="28"/>
      <color theme="0"/>
      <name val="Calibri"/>
      <family val="2"/>
      <scheme val="minor"/>
    </font>
    <font>
      <b/>
      <sz val="36"/>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00B0F0"/>
        <bgColor indexed="64"/>
      </patternFill>
    </fill>
    <fill>
      <patternFill patternType="solid">
        <fgColor theme="2"/>
        <bgColor indexed="64"/>
      </patternFill>
    </fill>
  </fills>
  <borders count="2">
    <border>
      <left/>
      <right/>
      <top/>
      <bottom/>
      <diagonal/>
    </border>
    <border>
      <left/>
      <right/>
      <top/>
      <bottom style="thin">
        <color rgb="FF003366"/>
      </bottom>
      <diagonal/>
    </border>
  </borders>
  <cellStyleXfs count="2">
    <xf numFmtId="0" fontId="0" fillId="0" borderId="0"/>
    <xf numFmtId="9" fontId="5" fillId="0" borderId="0" applyFont="0" applyFill="0" applyBorder="0" applyAlignment="0" applyProtection="0"/>
  </cellStyleXfs>
  <cellXfs count="41">
    <xf numFmtId="0" fontId="0" fillId="0" borderId="0" xfId="0"/>
    <xf numFmtId="0" fontId="1" fillId="0" borderId="1" xfId="0" applyFont="1" applyBorder="1" applyAlignment="1">
      <alignment horizontal="center" vertical="top" wrapText="1"/>
    </xf>
    <xf numFmtId="14" fontId="1" fillId="0" borderId="1" xfId="0" applyNumberFormat="1" applyFont="1" applyBorder="1" applyAlignment="1">
      <alignment horizontal="center" vertical="top" wrapText="1"/>
    </xf>
    <xf numFmtId="0" fontId="2" fillId="0" borderId="0" xfId="0" applyFont="1" applyAlignment="1">
      <alignment horizontal="center"/>
    </xf>
    <xf numFmtId="0" fontId="3" fillId="0" borderId="0" xfId="0" applyFont="1" applyAlignment="1">
      <alignment horizontal="center" vertical="top" wrapText="1"/>
    </xf>
    <xf numFmtId="14" fontId="3" fillId="0" borderId="0" xfId="0" applyNumberFormat="1" applyFont="1" applyAlignment="1">
      <alignment horizontal="center" vertical="top" wrapText="1"/>
    </xf>
    <xf numFmtId="14" fontId="2" fillId="0" borderId="0" xfId="0" applyNumberFormat="1" applyFont="1" applyAlignment="1">
      <alignment horizontal="center"/>
    </xf>
    <xf numFmtId="0" fontId="4" fillId="0" borderId="0" xfId="0" applyFont="1"/>
    <xf numFmtId="0" fontId="1" fillId="0" borderId="0" xfId="0" applyFont="1" applyAlignment="1">
      <alignment horizontal="center" vertical="top" wrapText="1"/>
    </xf>
    <xf numFmtId="3" fontId="3" fillId="0" borderId="0" xfId="0" applyNumberFormat="1" applyFont="1" applyAlignment="1">
      <alignment horizontal="center" vertical="top" wrapText="1"/>
    </xf>
    <xf numFmtId="3"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9" fontId="0" fillId="0" borderId="0" xfId="0" applyNumberFormat="1" applyAlignment="1">
      <alignment vertical="center"/>
    </xf>
    <xf numFmtId="3"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42" fontId="4" fillId="0" borderId="0" xfId="0" applyNumberFormat="1" applyFont="1" applyAlignment="1">
      <alignment horizontal="center" vertical="center"/>
    </xf>
    <xf numFmtId="42" fontId="0" fillId="0" borderId="0" xfId="0" applyNumberFormat="1" applyAlignment="1">
      <alignment vertical="center"/>
    </xf>
    <xf numFmtId="42" fontId="0" fillId="0" borderId="0" xfId="0" applyNumberFormat="1"/>
    <xf numFmtId="9" fontId="0" fillId="0" borderId="0" xfId="1" applyFont="1"/>
    <xf numFmtId="0" fontId="0" fillId="0" borderId="0" xfId="0" applyNumberFormat="1"/>
    <xf numFmtId="9" fontId="0" fillId="0" borderId="0" xfId="0" applyNumberFormat="1"/>
    <xf numFmtId="164" fontId="0" fillId="0" borderId="0" xfId="0" applyNumberFormat="1"/>
    <xf numFmtId="0" fontId="0" fillId="4" borderId="0" xfId="0" applyFill="1"/>
    <xf numFmtId="165" fontId="0" fillId="0" borderId="0" xfId="0" applyNumberFormat="1" applyAlignment="1">
      <alignment horizontal="left"/>
    </xf>
    <xf numFmtId="0" fontId="4" fillId="0" borderId="0" xfId="0" applyFont="1" applyAlignment="1">
      <alignment horizontal="left"/>
    </xf>
    <xf numFmtId="0" fontId="7" fillId="0" borderId="0" xfId="0" applyFont="1" applyFill="1" applyBorder="1" applyAlignment="1">
      <alignment horizontal="center" vertical="center"/>
    </xf>
    <xf numFmtId="0" fontId="6" fillId="0" borderId="0" xfId="0" applyFont="1" applyFill="1" applyBorder="1" applyAlignment="1">
      <alignment horizontal="left"/>
    </xf>
    <xf numFmtId="42" fontId="6" fillId="0" borderId="0" xfId="0" applyNumberFormat="1" applyFont="1" applyFill="1" applyBorder="1"/>
    <xf numFmtId="9" fontId="4" fillId="0" borderId="0" xfId="0" applyNumberFormat="1" applyFont="1"/>
    <xf numFmtId="0" fontId="0" fillId="0" borderId="0" xfId="0" applyFont="1"/>
    <xf numFmtId="9" fontId="0" fillId="0" borderId="0" xfId="0" applyNumberFormat="1" applyFont="1" applyFill="1" applyBorder="1" applyAlignment="1">
      <alignment horizontal="left"/>
    </xf>
    <xf numFmtId="9" fontId="0" fillId="0" borderId="0" xfId="0" applyNumberFormat="1" applyFont="1" applyFill="1" applyBorder="1"/>
    <xf numFmtId="9" fontId="0" fillId="0" borderId="0" xfId="0" applyNumberFormat="1" applyFont="1"/>
    <xf numFmtId="9" fontId="0" fillId="0" borderId="0" xfId="0" applyNumberFormat="1" applyFont="1" applyFill="1" applyBorder="1" applyAlignment="1">
      <alignment horizontal="center"/>
    </xf>
    <xf numFmtId="9" fontId="0" fillId="0" borderId="0" xfId="0" applyNumberFormat="1" applyFont="1" applyAlignment="1">
      <alignment horizontal="left"/>
    </xf>
    <xf numFmtId="0" fontId="8" fillId="3" borderId="0" xfId="0" applyFont="1" applyFill="1" applyAlignment="1">
      <alignment vertical="center"/>
    </xf>
    <xf numFmtId="0" fontId="9" fillId="3" borderId="0" xfId="0" applyFont="1" applyFill="1" applyAlignment="1">
      <alignment vertical="center"/>
    </xf>
  </cellXfs>
  <cellStyles count="2">
    <cellStyle name="Normal" xfId="0" builtinId="0"/>
    <cellStyle name="Percent" xfId="1" builtinId="5"/>
  </cellStyles>
  <dxfs count="19">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Rp&quot;#,##0"/>
    </dxf>
    <dxf>
      <numFmt numFmtId="164" formatCode="&quot;Rp&quot;#,##0"/>
    </dxf>
    <dxf>
      <numFmt numFmtId="164" formatCode="&quot;Rp&quot;#,##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Karyawan!PivotTable7</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Tren Attendance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1468974174513962E-17"/>
              <c:y val="-4.810996563573883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
              <c:y val="-4.12371134020618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2293794834902792E-16"/>
              <c:y val="3.43642611683848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271452237791314E-2"/>
                  <c:h val="4.1134291203290305E-2"/>
                </c:manualLayout>
              </c15:layout>
            </c:ext>
          </c:extLst>
        </c:dLbl>
      </c:pivotFmt>
      <c:pivotFmt>
        <c:idx val="6"/>
        <c:spPr>
          <a:ln w="28575" cap="rnd">
            <a:solidFill>
              <a:schemeClr val="accent1"/>
            </a:solidFill>
            <a:round/>
          </a:ln>
          <a:effectLst/>
        </c:spPr>
        <c:marker>
          <c:symbol val="none"/>
        </c:marker>
        <c:dLbl>
          <c:idx val="0"/>
          <c:layout>
            <c:manualLayout>
              <c:x val="0"/>
              <c:y val="2.061855670103092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Karyawan'!$B$7</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FB2E-4803-A357-6E1F1835F521}"/>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0-FB2E-4803-A357-6E1F1835F521}"/>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2-FB2E-4803-A357-6E1F1835F521}"/>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3-FB2E-4803-A357-6E1F1835F521}"/>
              </c:ext>
            </c:extLst>
          </c:dPt>
          <c:dLbls>
            <c:dLbl>
              <c:idx val="3"/>
              <c:layout>
                <c:manualLayout>
                  <c:x val="0"/>
                  <c:y val="-4.123711340206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2E-4803-A357-6E1F1835F521}"/>
                </c:ext>
              </c:extLst>
            </c:dLbl>
            <c:dLbl>
              <c:idx val="4"/>
              <c:layout>
                <c:manualLayout>
                  <c:x val="6.1468974174513962E-17"/>
                  <c:y val="-4.8109965635738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2E-4803-A357-6E1F1835F521}"/>
                </c:ext>
              </c:extLst>
            </c:dLbl>
            <c:dLbl>
              <c:idx val="6"/>
              <c:layout>
                <c:manualLayout>
                  <c:x val="-1.2293794834902792E-16"/>
                  <c:y val="3.436426116838482E-2"/>
                </c:manualLayout>
              </c:layout>
              <c:showLegendKey val="0"/>
              <c:showVal val="1"/>
              <c:showCatName val="0"/>
              <c:showSerName val="0"/>
              <c:showPercent val="0"/>
              <c:showBubbleSize val="0"/>
              <c:extLst>
                <c:ext xmlns:c15="http://schemas.microsoft.com/office/drawing/2012/chart" uri="{CE6537A1-D6FC-4f65-9D91-7224C49458BB}">
                  <c15:layout>
                    <c:manualLayout>
                      <c:w val="7.2271452237791314E-2"/>
                      <c:h val="4.1134291203290305E-2"/>
                    </c:manualLayout>
                  </c15:layout>
                </c:ext>
                <c:ext xmlns:c16="http://schemas.microsoft.com/office/drawing/2014/chart" uri="{C3380CC4-5D6E-409C-BE32-E72D297353CC}">
                  <c16:uniqueId val="{00000002-FB2E-4803-A357-6E1F1835F521}"/>
                </c:ext>
              </c:extLst>
            </c:dLbl>
            <c:dLbl>
              <c:idx val="7"/>
              <c:layout>
                <c:manualLayout>
                  <c:x val="0"/>
                  <c:y val="2.0618556701030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2E-4803-A357-6E1F1835F52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Karyawan'!$A$8:$A$18</c:f>
              <c:strCache>
                <c:ptCount val="10"/>
                <c:pt idx="0">
                  <c:v>E001</c:v>
                </c:pt>
                <c:pt idx="1">
                  <c:v>E002</c:v>
                </c:pt>
                <c:pt idx="2">
                  <c:v>E003</c:v>
                </c:pt>
                <c:pt idx="3">
                  <c:v>E004</c:v>
                </c:pt>
                <c:pt idx="4">
                  <c:v>E005</c:v>
                </c:pt>
                <c:pt idx="5">
                  <c:v>E006</c:v>
                </c:pt>
                <c:pt idx="6">
                  <c:v>E007</c:v>
                </c:pt>
                <c:pt idx="7">
                  <c:v>E008</c:v>
                </c:pt>
                <c:pt idx="8">
                  <c:v>E009</c:v>
                </c:pt>
                <c:pt idx="9">
                  <c:v>E010</c:v>
                </c:pt>
              </c:strCache>
            </c:strRef>
          </c:cat>
          <c:val>
            <c:numRef>
              <c:f>'Pivot Karyawan'!$B$8:$B$18</c:f>
              <c:numCache>
                <c:formatCode>0%</c:formatCode>
                <c:ptCount val="10"/>
                <c:pt idx="0">
                  <c:v>0.95</c:v>
                </c:pt>
                <c:pt idx="1">
                  <c:v>0.85</c:v>
                </c:pt>
                <c:pt idx="2">
                  <c:v>0.7</c:v>
                </c:pt>
                <c:pt idx="3">
                  <c:v>0.98</c:v>
                </c:pt>
                <c:pt idx="4">
                  <c:v>0.9</c:v>
                </c:pt>
                <c:pt idx="5">
                  <c:v>0.92</c:v>
                </c:pt>
                <c:pt idx="6">
                  <c:v>0.8</c:v>
                </c:pt>
                <c:pt idx="7">
                  <c:v>0.88</c:v>
                </c:pt>
                <c:pt idx="8">
                  <c:v>0.97</c:v>
                </c:pt>
                <c:pt idx="9">
                  <c:v>0.89</c:v>
                </c:pt>
              </c:numCache>
            </c:numRef>
          </c:val>
          <c:smooth val="0"/>
          <c:extLst>
            <c:ext xmlns:c16="http://schemas.microsoft.com/office/drawing/2014/chart" uri="{C3380CC4-5D6E-409C-BE32-E72D297353CC}">
              <c16:uniqueId val="{00000000-0E0E-4DDC-B6F2-2665D3D734F1}"/>
            </c:ext>
          </c:extLst>
        </c:ser>
        <c:dLbls>
          <c:showLegendKey val="0"/>
          <c:showVal val="0"/>
          <c:showCatName val="0"/>
          <c:showSerName val="0"/>
          <c:showPercent val="0"/>
          <c:showBubbleSize val="0"/>
        </c:dLbls>
        <c:smooth val="0"/>
        <c:axId val="1146320415"/>
        <c:axId val="1239107343"/>
      </c:lineChart>
      <c:catAx>
        <c:axId val="11463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9107343"/>
        <c:crosses val="autoZero"/>
        <c:auto val="1"/>
        <c:lblAlgn val="ctr"/>
        <c:lblOffset val="100"/>
        <c:noMultiLvlLbl val="0"/>
      </c:catAx>
      <c:valAx>
        <c:axId val="1239107343"/>
        <c:scaling>
          <c:orientation val="minMax"/>
        </c:scaling>
        <c:delete val="1"/>
        <c:axPos val="l"/>
        <c:numFmt formatCode="0%" sourceLinked="1"/>
        <c:majorTickMark val="none"/>
        <c:minorTickMark val="none"/>
        <c:tickLblPos val="nextTo"/>
        <c:crossAx val="114632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D" b="1"/>
              <a:t>Achievement vs Target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3.7183101890482587E-2"/>
          <c:y val="0.41355253869128428"/>
          <c:w val="0.92563379621903485"/>
          <c:h val="0.28930980179201737"/>
        </c:manualLayout>
      </c:layout>
      <c:barChart>
        <c:barDir val="col"/>
        <c:grouping val="stacked"/>
        <c:varyColors val="0"/>
        <c:ser>
          <c:idx val="0"/>
          <c:order val="0"/>
          <c:tx>
            <c:strRef>
              <c:f>'Pivot Karyawan'!$B$23</c:f>
              <c:strCache>
                <c:ptCount val="1"/>
                <c:pt idx="0">
                  <c:v>Capai Target</c:v>
                </c:pt>
              </c:strCache>
            </c:strRef>
          </c:tx>
          <c:spPr>
            <a:solidFill>
              <a:schemeClr val="accent1"/>
            </a:solidFill>
            <a:ln>
              <a:noFill/>
            </a:ln>
            <a:effectLst/>
          </c:spPr>
          <c:invertIfNegative val="0"/>
          <c:dLbls>
            <c:dLbl>
              <c:idx val="0"/>
              <c:layout>
                <c:manualLayout>
                  <c:x val="3.3802819900438717E-3"/>
                  <c:y val="-0.168785772468096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0DA-4DC2-9CC1-1443BB785318}"/>
                </c:ext>
              </c:extLst>
            </c:dLbl>
            <c:dLbl>
              <c:idx val="2"/>
              <c:layout>
                <c:manualLayout>
                  <c:x val="0"/>
                  <c:y val="-0.160682595710019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DA-4DC2-9CC1-1443BB785318}"/>
                </c:ext>
              </c:extLst>
            </c:dLbl>
            <c:dLbl>
              <c:idx val="5"/>
              <c:layout>
                <c:manualLayout>
                  <c:x val="0"/>
                  <c:y val="-0.158621232690741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DA-4DC2-9CC1-1443BB785318}"/>
                </c:ext>
              </c:extLst>
            </c:dLbl>
            <c:dLbl>
              <c:idx val="7"/>
              <c:layout>
                <c:manualLayout>
                  <c:x val="0"/>
                  <c:y val="-0.152964431170241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DA-4DC2-9CC1-1443BB785318}"/>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Karyawan'!$A$24:$A$33</c:f>
              <c:strCache>
                <c:ptCount val="10"/>
                <c:pt idx="0">
                  <c:v>Andi Pratama</c:v>
                </c:pt>
                <c:pt idx="1">
                  <c:v>Budi Santoso</c:v>
                </c:pt>
                <c:pt idx="2">
                  <c:v>Citra Dewi</c:v>
                </c:pt>
                <c:pt idx="3">
                  <c:v>Dewi Lestari</c:v>
                </c:pt>
                <c:pt idx="4">
                  <c:v>Eko Wijaya</c:v>
                </c:pt>
                <c:pt idx="5">
                  <c:v>Fani Sari</c:v>
                </c:pt>
                <c:pt idx="6">
                  <c:v>Gita Rahma</c:v>
                </c:pt>
                <c:pt idx="7">
                  <c:v>Hadi Nugroho</c:v>
                </c:pt>
                <c:pt idx="8">
                  <c:v>Indah Putri</c:v>
                </c:pt>
                <c:pt idx="9">
                  <c:v>Joko Susilo</c:v>
                </c:pt>
              </c:strCache>
            </c:strRef>
          </c:cat>
          <c:val>
            <c:numRef>
              <c:f>'Pivot Karyawan'!$B$24:$B$33</c:f>
              <c:numCache>
                <c:formatCode>0%</c:formatCode>
                <c:ptCount val="10"/>
                <c:pt idx="0">
                  <c:v>1.2490944065552476</c:v>
                </c:pt>
                <c:pt idx="1">
                  <c:v>#N/A</c:v>
                </c:pt>
                <c:pt idx="2">
                  <c:v>1.2365830736508878</c:v>
                </c:pt>
                <c:pt idx="3">
                  <c:v>#N/A</c:v>
                </c:pt>
                <c:pt idx="4">
                  <c:v>#N/A</c:v>
                </c:pt>
                <c:pt idx="5">
                  <c:v>1.1436936730866005</c:v>
                </c:pt>
                <c:pt idx="6">
                  <c:v>#N/A</c:v>
                </c:pt>
                <c:pt idx="7">
                  <c:v>1.08503412432321</c:v>
                </c:pt>
                <c:pt idx="8">
                  <c:v>#N/A</c:v>
                </c:pt>
                <c:pt idx="9">
                  <c:v>#N/A</c:v>
                </c:pt>
              </c:numCache>
            </c:numRef>
          </c:val>
          <c:extLst>
            <c:ext xmlns:c16="http://schemas.microsoft.com/office/drawing/2014/chart" uri="{C3380CC4-5D6E-409C-BE32-E72D297353CC}">
              <c16:uniqueId val="{00000000-5093-4A70-98C9-E60784FB8F4A}"/>
            </c:ext>
          </c:extLst>
        </c:ser>
        <c:ser>
          <c:idx val="1"/>
          <c:order val="1"/>
          <c:tx>
            <c:strRef>
              <c:f>'Pivot Karyawan'!$C$23</c:f>
              <c:strCache>
                <c:ptCount val="1"/>
                <c:pt idx="0">
                  <c:v>Tidak Capai Target</c:v>
                </c:pt>
              </c:strCache>
            </c:strRef>
          </c:tx>
          <c:spPr>
            <a:solidFill>
              <a:schemeClr val="accent2"/>
            </a:solidFill>
            <a:ln>
              <a:noFill/>
            </a:ln>
            <a:effectLst/>
          </c:spPr>
          <c:invertIfNegative val="0"/>
          <c:dLbls>
            <c:dLbl>
              <c:idx val="1"/>
              <c:layout>
                <c:manualLayout>
                  <c:x val="0"/>
                  <c:y val="-0.10344827586206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DA-4DC2-9CC1-1443BB785318}"/>
                </c:ext>
              </c:extLst>
            </c:dLbl>
            <c:dLbl>
              <c:idx val="3"/>
              <c:layout>
                <c:manualLayout>
                  <c:x val="0"/>
                  <c:y val="-0.10344827586206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DA-4DC2-9CC1-1443BB785318}"/>
                </c:ext>
              </c:extLst>
            </c:dLbl>
            <c:dLbl>
              <c:idx val="4"/>
              <c:layout>
                <c:manualLayout>
                  <c:x val="0"/>
                  <c:y val="-0.12413793103448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DA-4DC2-9CC1-1443BB785318}"/>
                </c:ext>
              </c:extLst>
            </c:dLbl>
            <c:dLbl>
              <c:idx val="6"/>
              <c:layout>
                <c:manualLayout>
                  <c:x val="0"/>
                  <c:y val="-0.137931034482758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DA-4DC2-9CC1-1443BB785318}"/>
                </c:ext>
              </c:extLst>
            </c:dLbl>
            <c:dLbl>
              <c:idx val="8"/>
              <c:layout>
                <c:manualLayout>
                  <c:x val="0"/>
                  <c:y val="-0.12413793103448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0DA-4DC2-9CC1-1443BB785318}"/>
                </c:ext>
              </c:extLst>
            </c:dLbl>
            <c:dLbl>
              <c:idx val="9"/>
              <c:layout>
                <c:manualLayout>
                  <c:x val="0"/>
                  <c:y val="-0.110344827586206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DA-4DC2-9CC1-1443BB785318}"/>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Karyawan'!$A$24:$A$33</c:f>
              <c:strCache>
                <c:ptCount val="10"/>
                <c:pt idx="0">
                  <c:v>Andi Pratama</c:v>
                </c:pt>
                <c:pt idx="1">
                  <c:v>Budi Santoso</c:v>
                </c:pt>
                <c:pt idx="2">
                  <c:v>Citra Dewi</c:v>
                </c:pt>
                <c:pt idx="3">
                  <c:v>Dewi Lestari</c:v>
                </c:pt>
                <c:pt idx="4">
                  <c:v>Eko Wijaya</c:v>
                </c:pt>
                <c:pt idx="5">
                  <c:v>Fani Sari</c:v>
                </c:pt>
                <c:pt idx="6">
                  <c:v>Gita Rahma</c:v>
                </c:pt>
                <c:pt idx="7">
                  <c:v>Hadi Nugroho</c:v>
                </c:pt>
                <c:pt idx="8">
                  <c:v>Indah Putri</c:v>
                </c:pt>
                <c:pt idx="9">
                  <c:v>Joko Susilo</c:v>
                </c:pt>
              </c:strCache>
            </c:strRef>
          </c:cat>
          <c:val>
            <c:numRef>
              <c:f>'Pivot Karyawan'!$C$24:$C$33</c:f>
              <c:numCache>
                <c:formatCode>0%</c:formatCode>
                <c:ptCount val="10"/>
                <c:pt idx="0">
                  <c:v>#N/A</c:v>
                </c:pt>
                <c:pt idx="1">
                  <c:v>0.70256294964028776</c:v>
                </c:pt>
                <c:pt idx="2">
                  <c:v>#N/A</c:v>
                </c:pt>
                <c:pt idx="3">
                  <c:v>0.69125220336639825</c:v>
                </c:pt>
                <c:pt idx="4">
                  <c:v>0.71528711624846208</c:v>
                </c:pt>
                <c:pt idx="5">
                  <c:v>#N/A</c:v>
                </c:pt>
                <c:pt idx="6">
                  <c:v>0.96509260063503077</c:v>
                </c:pt>
                <c:pt idx="7">
                  <c:v>#N/A</c:v>
                </c:pt>
                <c:pt idx="8">
                  <c:v>0.81345784661438847</c:v>
                </c:pt>
                <c:pt idx="9">
                  <c:v>0.69420822081375089</c:v>
                </c:pt>
              </c:numCache>
            </c:numRef>
          </c:val>
          <c:extLst>
            <c:ext xmlns:c16="http://schemas.microsoft.com/office/drawing/2014/chart" uri="{C3380CC4-5D6E-409C-BE32-E72D297353CC}">
              <c16:uniqueId val="{00000001-5093-4A70-98C9-E60784FB8F4A}"/>
            </c:ext>
          </c:extLst>
        </c:ser>
        <c:dLbls>
          <c:showLegendKey val="0"/>
          <c:showVal val="0"/>
          <c:showCatName val="0"/>
          <c:showSerName val="0"/>
          <c:showPercent val="0"/>
          <c:showBubbleSize val="0"/>
        </c:dLbls>
        <c:gapWidth val="150"/>
        <c:overlap val="100"/>
        <c:axId val="99965903"/>
        <c:axId val="2051799135"/>
      </c:barChart>
      <c:catAx>
        <c:axId val="9996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1799135"/>
        <c:crosses val="autoZero"/>
        <c:auto val="1"/>
        <c:lblAlgn val="ctr"/>
        <c:lblOffset val="50"/>
        <c:tickLblSkip val="1"/>
        <c:tickMarkSkip val="1"/>
        <c:noMultiLvlLbl val="0"/>
      </c:catAx>
      <c:valAx>
        <c:axId val="2051799135"/>
        <c:scaling>
          <c:orientation val="minMax"/>
        </c:scaling>
        <c:delete val="1"/>
        <c:axPos val="l"/>
        <c:numFmt formatCode="0%" sourceLinked="1"/>
        <c:majorTickMark val="none"/>
        <c:minorTickMark val="none"/>
        <c:tickLblPos val="nextTo"/>
        <c:crossAx val="99965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Karyawan!PivotTable6</c:name>
    <c:fmtId val="11"/>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Insentif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
              <c:y val="-0.2413791792673477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22859703766307"/>
          <c:y val="0.26268951252266498"/>
          <c:w val="0.32483828133887138"/>
          <c:h val="0.66834500768666427"/>
        </c:manualLayout>
      </c:layout>
      <c:doughnutChart>
        <c:varyColors val="1"/>
        <c:ser>
          <c:idx val="0"/>
          <c:order val="0"/>
          <c:tx>
            <c:strRef>
              <c:f>'Pivot Karyawan'!$K$7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A-4119-B687-B45ACB4884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9A-4119-B687-B45ACB4884B7}"/>
              </c:ext>
            </c:extLst>
          </c:dPt>
          <c:dLbls>
            <c:dLbl>
              <c:idx val="0"/>
              <c:layout>
                <c:manualLayout>
                  <c:x val="0"/>
                  <c:y val="-0.241379179267347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9A-4119-B687-B45ACB4884B7}"/>
                </c:ext>
              </c:extLst>
            </c:dLbl>
            <c:dLbl>
              <c:idx val="1"/>
              <c:delete val="1"/>
              <c:extLst>
                <c:ext xmlns:c15="http://schemas.microsoft.com/office/drawing/2012/chart" uri="{CE6537A1-D6FC-4f65-9D91-7224C49458BB}"/>
                <c:ext xmlns:c16="http://schemas.microsoft.com/office/drawing/2014/chart" uri="{C3380CC4-5D6E-409C-BE32-E72D297353CC}">
                  <c16:uniqueId val="{00000003-5A9A-4119-B687-B45ACB4884B7}"/>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Karyawan'!$J$8:$J$10</c:f>
              <c:strCache>
                <c:ptCount val="2"/>
                <c:pt idx="0">
                  <c:v>Rajin</c:v>
                </c:pt>
                <c:pt idx="1">
                  <c:v>Tidak Rajin</c:v>
                </c:pt>
              </c:strCache>
            </c:strRef>
          </c:cat>
          <c:val>
            <c:numRef>
              <c:f>'Pivot Karyawan'!$K$8:$K$10</c:f>
              <c:numCache>
                <c:formatCode>0%</c:formatCode>
                <c:ptCount val="2"/>
                <c:pt idx="0">
                  <c:v>14000000</c:v>
                </c:pt>
                <c:pt idx="1">
                  <c:v>0</c:v>
                </c:pt>
              </c:numCache>
            </c:numRef>
          </c:val>
          <c:extLst>
            <c:ext xmlns:c16="http://schemas.microsoft.com/office/drawing/2014/chart" uri="{C3380CC4-5D6E-409C-BE32-E72D297353CC}">
              <c16:uniqueId val="{00000004-5A9A-4119-B687-B45ACB4884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313929117488154"/>
          <c:y val="0.45289576275006088"/>
          <c:w val="0.18652550798623216"/>
          <c:h val="0.23276012339933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Penjualan!PivotTable3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Tren Penjualan Tahun 2024 </a:t>
            </a:r>
            <a:r>
              <a:rPr lang="en-US" sz="1400" b="1">
                <a:solidFill>
                  <a:sysClr val="windowText" lastClr="000000"/>
                </a:solidFill>
                <a:latin typeface="+mj-lt"/>
              </a:rPr>
              <a:t>(dalam</a:t>
            </a:r>
            <a:r>
              <a:rPr lang="en-US" sz="1400" b="1" baseline="0">
                <a:solidFill>
                  <a:sysClr val="windowText" lastClr="000000"/>
                </a:solidFill>
                <a:latin typeface="+mj-lt"/>
              </a:rPr>
              <a:t> Juta Rupiah)</a:t>
            </a:r>
            <a:endParaRPr lang="en-US" sz="1400" b="1">
              <a:solidFill>
                <a:sysClr val="windowText" lastClr="000000"/>
              </a:solidFill>
              <a:latin typeface="+mj-lt"/>
            </a:endParaRPr>
          </a:p>
        </c:rich>
      </c:tx>
      <c:layout>
        <c:manualLayout>
          <c:xMode val="edge"/>
          <c:yMode val="edge"/>
          <c:x val="2.406049588242645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2.3269338377588438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9.3077353510353754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Penjualan'!$B$7</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1D85-411F-BF75-7A1D7F7FF078}"/>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1D85-411F-BF75-7A1D7F7FF078}"/>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4-1D85-411F-BF75-7A1D7F7FF078}"/>
              </c:ext>
            </c:extLst>
          </c:dPt>
          <c:dLbls>
            <c:dLbl>
              <c:idx val="1"/>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85-411F-BF75-7A1D7F7FF078}"/>
                </c:ext>
              </c:extLst>
            </c:dLbl>
            <c:dLbl>
              <c:idx val="2"/>
              <c:layout>
                <c:manualLayout>
                  <c:x val="2.3269338377588438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85-411F-BF75-7A1D7F7FF078}"/>
                </c:ext>
              </c:extLst>
            </c:dLbl>
            <c:dLbl>
              <c:idx val="3"/>
              <c:layout>
                <c:manualLayout>
                  <c:x val="-9.3077353510353754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85-411F-BF75-7A1D7F7FF0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Penjualan'!$A$8:$A$20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Penjualan'!$B$8:$B$20</c:f>
              <c:numCache>
                <c:formatCode>#,##0</c:formatCode>
                <c:ptCount val="12"/>
                <c:pt idx="0">
                  <c:v>177.45606616541352</c:v>
                </c:pt>
                <c:pt idx="1">
                  <c:v>30.317785714285716</c:v>
                </c:pt>
                <c:pt idx="2">
                  <c:v>35.246828571428566</c:v>
                </c:pt>
                <c:pt idx="3">
                  <c:v>12.95285</c:v>
                </c:pt>
                <c:pt idx="4">
                  <c:v>39.918844736842111</c:v>
                </c:pt>
                <c:pt idx="5">
                  <c:v>254.08477261904764</c:v>
                </c:pt>
                <c:pt idx="6">
                  <c:v>320.70020833333331</c:v>
                </c:pt>
                <c:pt idx="7">
                  <c:v>148.68939561403508</c:v>
                </c:pt>
                <c:pt idx="8">
                  <c:v>107.87616228070178</c:v>
                </c:pt>
                <c:pt idx="9">
                  <c:v>49.996828947368421</c:v>
                </c:pt>
                <c:pt idx="10">
                  <c:v>308.86323289473683</c:v>
                </c:pt>
                <c:pt idx="11">
                  <c:v>107.65198728070177</c:v>
                </c:pt>
              </c:numCache>
            </c:numRef>
          </c:val>
          <c:smooth val="0"/>
          <c:extLst>
            <c:ext xmlns:c16="http://schemas.microsoft.com/office/drawing/2014/chart" uri="{C3380CC4-5D6E-409C-BE32-E72D297353CC}">
              <c16:uniqueId val="{00000000-1D85-411F-BF75-7A1D7F7FF078}"/>
            </c:ext>
          </c:extLst>
        </c:ser>
        <c:dLbls>
          <c:showLegendKey val="0"/>
          <c:showVal val="0"/>
          <c:showCatName val="0"/>
          <c:showSerName val="0"/>
          <c:showPercent val="0"/>
          <c:showBubbleSize val="0"/>
        </c:dLbls>
        <c:smooth val="0"/>
        <c:axId val="1137785584"/>
        <c:axId val="1131406496"/>
      </c:lineChart>
      <c:catAx>
        <c:axId val="11377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406496"/>
        <c:crosses val="autoZero"/>
        <c:auto val="1"/>
        <c:lblAlgn val="ctr"/>
        <c:lblOffset val="100"/>
        <c:noMultiLvlLbl val="0"/>
      </c:catAx>
      <c:valAx>
        <c:axId val="1131406496"/>
        <c:scaling>
          <c:orientation val="minMax"/>
        </c:scaling>
        <c:delete val="1"/>
        <c:axPos val="l"/>
        <c:numFmt formatCode="#,##0" sourceLinked="1"/>
        <c:majorTickMark val="none"/>
        <c:minorTickMark val="none"/>
        <c:tickLblPos val="nextTo"/>
        <c:crossAx val="11377855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Penjualan!PivotTable5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Penjualan per</a:t>
            </a:r>
            <a:r>
              <a:rPr lang="en-US" b="1" baseline="0">
                <a:solidFill>
                  <a:sysClr val="windowText" lastClr="000000"/>
                </a:solidFill>
              </a:rPr>
              <a:t> Katergori </a:t>
            </a:r>
            <a:r>
              <a:rPr lang="en-US" b="1" baseline="0">
                <a:solidFill>
                  <a:sysClr val="windowText" lastClr="000000"/>
                </a:solidFill>
                <a:latin typeface="+mj-lt"/>
              </a:rPr>
              <a:t>(dalam juta rupiah)</a:t>
            </a:r>
            <a:endParaRPr lang="en-US" b="1">
              <a:solidFill>
                <a:sysClr val="windowText" lastClr="000000"/>
              </a:solidFill>
              <a:latin typeface="+mj-lt"/>
            </a:endParaRPr>
          </a:p>
        </c:rich>
      </c:tx>
      <c:layout>
        <c:manualLayout>
          <c:xMode val="edge"/>
          <c:yMode val="edge"/>
          <c:x val="2.4016843629573528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Penjualan'!$E$7</c:f>
              <c:strCache>
                <c:ptCount val="1"/>
                <c:pt idx="0">
                  <c:v>Total</c:v>
                </c:pt>
              </c:strCache>
            </c:strRef>
          </c:tx>
          <c:spPr>
            <a:solidFill>
              <a:schemeClr val="accent1"/>
            </a:solidFill>
            <a:ln>
              <a:noFill/>
            </a:ln>
            <a:effectLst/>
          </c:spPr>
          <c:invertIfNegative val="0"/>
          <c:cat>
            <c:strRef>
              <c:f>'Pivot Penjualan'!$D$8:$D$32</c:f>
              <c:strCache>
                <c:ptCount val="24"/>
                <c:pt idx="0">
                  <c:v>0</c:v>
                </c:pt>
                <c:pt idx="1">
                  <c:v>GAMING COMBO</c:v>
                </c:pt>
                <c:pt idx="2">
                  <c:v>BASIC MOUSEPAD</c:v>
                </c:pt>
                <c:pt idx="3">
                  <c:v>DESK</c:v>
                </c:pt>
                <c:pt idx="4">
                  <c:v>CN COOLER/ PC FAN ACC/ STAND LAPTOP</c:v>
                </c:pt>
                <c:pt idx="5">
                  <c:v>OFFICE COMBO</c:v>
                </c:pt>
                <c:pt idx="6">
                  <c:v>OFFICE CHAIR</c:v>
                </c:pt>
                <c:pt idx="7">
                  <c:v>GAMING MOUSEPAD</c:v>
                </c:pt>
                <c:pt idx="8">
                  <c:v>STREAMING DEVICES</c:v>
                </c:pt>
                <c:pt idx="9">
                  <c:v>CAR &amp; TRAVEL CHARGER</c:v>
                </c:pt>
                <c:pt idx="10">
                  <c:v>EARPHONE</c:v>
                </c:pt>
                <c:pt idx="11">
                  <c:v>OTHER ACCESSORIES</c:v>
                </c:pt>
                <c:pt idx="12">
                  <c:v>POWERBANK</c:v>
                </c:pt>
                <c:pt idx="13">
                  <c:v>SMART LIFE</c:v>
                </c:pt>
                <c:pt idx="14">
                  <c:v>GAMEPAD</c:v>
                </c:pt>
                <c:pt idx="15">
                  <c:v>WIRELESS HEADSET</c:v>
                </c:pt>
                <c:pt idx="16">
                  <c:v>OFFICE MOUSE</c:v>
                </c:pt>
                <c:pt idx="17">
                  <c:v>GAMING HEADSET</c:v>
                </c:pt>
                <c:pt idx="18">
                  <c:v>TWS</c:v>
                </c:pt>
                <c:pt idx="19">
                  <c:v>DESKMAT</c:v>
                </c:pt>
                <c:pt idx="20">
                  <c:v>CHARGER</c:v>
                </c:pt>
                <c:pt idx="21">
                  <c:v>CABLE</c:v>
                </c:pt>
                <c:pt idx="22">
                  <c:v>KEYBOARD GAMING</c:v>
                </c:pt>
                <c:pt idx="23">
                  <c:v>MOUSE GAMING</c:v>
                </c:pt>
              </c:strCache>
            </c:strRef>
          </c:cat>
          <c:val>
            <c:numRef>
              <c:f>'Pivot Penjualan'!$E$8:$E$32</c:f>
              <c:numCache>
                <c:formatCode>#,##0</c:formatCode>
                <c:ptCount val="24"/>
                <c:pt idx="0">
                  <c:v>695300</c:v>
                </c:pt>
                <c:pt idx="1">
                  <c:v>4602400</c:v>
                </c:pt>
                <c:pt idx="2">
                  <c:v>8437350</c:v>
                </c:pt>
                <c:pt idx="3">
                  <c:v>12073600</c:v>
                </c:pt>
                <c:pt idx="4">
                  <c:v>13086400</c:v>
                </c:pt>
                <c:pt idx="5">
                  <c:v>18277050</c:v>
                </c:pt>
                <c:pt idx="6">
                  <c:v>22803900</c:v>
                </c:pt>
                <c:pt idx="7">
                  <c:v>29552050</c:v>
                </c:pt>
                <c:pt idx="8">
                  <c:v>33728700</c:v>
                </c:pt>
                <c:pt idx="9">
                  <c:v>34440300</c:v>
                </c:pt>
                <c:pt idx="10">
                  <c:v>43158125</c:v>
                </c:pt>
                <c:pt idx="11">
                  <c:v>44373288.157894738</c:v>
                </c:pt>
                <c:pt idx="12">
                  <c:v>49550350</c:v>
                </c:pt>
                <c:pt idx="13">
                  <c:v>54533300</c:v>
                </c:pt>
                <c:pt idx="14">
                  <c:v>60647600</c:v>
                </c:pt>
                <c:pt idx="15">
                  <c:v>68507650</c:v>
                </c:pt>
                <c:pt idx="16">
                  <c:v>76576650</c:v>
                </c:pt>
                <c:pt idx="17">
                  <c:v>83096300</c:v>
                </c:pt>
                <c:pt idx="18">
                  <c:v>94325450</c:v>
                </c:pt>
                <c:pt idx="19">
                  <c:v>114355500</c:v>
                </c:pt>
                <c:pt idx="20">
                  <c:v>151693300</c:v>
                </c:pt>
                <c:pt idx="21">
                  <c:v>166509399.99999997</c:v>
                </c:pt>
                <c:pt idx="22">
                  <c:v>200095000</c:v>
                </c:pt>
                <c:pt idx="23">
                  <c:v>208636000</c:v>
                </c:pt>
              </c:numCache>
            </c:numRef>
          </c:val>
          <c:extLst>
            <c:ext xmlns:c16="http://schemas.microsoft.com/office/drawing/2014/chart" uri="{C3380CC4-5D6E-409C-BE32-E72D297353CC}">
              <c16:uniqueId val="{00000000-7FFF-467B-BDD9-4AF0B7A02777}"/>
            </c:ext>
          </c:extLst>
        </c:ser>
        <c:dLbls>
          <c:showLegendKey val="0"/>
          <c:showVal val="0"/>
          <c:showCatName val="0"/>
          <c:showSerName val="0"/>
          <c:showPercent val="0"/>
          <c:showBubbleSize val="0"/>
        </c:dLbls>
        <c:gapWidth val="182"/>
        <c:axId val="1137788784"/>
        <c:axId val="1139019888"/>
      </c:barChart>
      <c:catAx>
        <c:axId val="11377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19888"/>
        <c:crosses val="autoZero"/>
        <c:auto val="1"/>
        <c:lblAlgn val="ctr"/>
        <c:lblOffset val="100"/>
        <c:noMultiLvlLbl val="0"/>
      </c:catAx>
      <c:valAx>
        <c:axId val="1139019888"/>
        <c:scaling>
          <c:orientation val="minMax"/>
        </c:scaling>
        <c:delete val="1"/>
        <c:axPos val="b"/>
        <c:numFmt formatCode="#,##0" sourceLinked="1"/>
        <c:majorTickMark val="none"/>
        <c:minorTickMark val="none"/>
        <c:tickLblPos val="nextTo"/>
        <c:crossAx val="113778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Penjualan!PivotTable6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Top</a:t>
            </a:r>
            <a:r>
              <a:rPr lang="en-US" sz="1400" b="1" baseline="0">
                <a:solidFill>
                  <a:sysClr val="windowText" lastClr="000000"/>
                </a:solidFill>
              </a:rPr>
              <a:t> 10 Produk </a:t>
            </a:r>
            <a:r>
              <a:rPr lang="en-US" sz="1400" b="1" baseline="0">
                <a:solidFill>
                  <a:sysClr val="windowText" lastClr="000000"/>
                </a:solidFill>
                <a:latin typeface="+mj-lt"/>
              </a:rPr>
              <a:t>(dalam Juta Rupiah)</a:t>
            </a:r>
            <a:endParaRPr lang="en-US" sz="1400" b="1">
              <a:solidFill>
                <a:sysClr val="windowText" lastClr="000000"/>
              </a:solidFill>
              <a:latin typeface="+mj-lt"/>
            </a:endParaRPr>
          </a:p>
        </c:rich>
      </c:tx>
      <c:layout>
        <c:manualLayout>
          <c:xMode val="edge"/>
          <c:yMode val="edge"/>
          <c:x val="2.6829268292682954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Penjualan'!$H$7</c:f>
              <c:strCache>
                <c:ptCount val="1"/>
                <c:pt idx="0">
                  <c:v>Total</c:v>
                </c:pt>
              </c:strCache>
            </c:strRef>
          </c:tx>
          <c:spPr>
            <a:solidFill>
              <a:schemeClr val="accent1"/>
            </a:solidFill>
            <a:ln>
              <a:noFill/>
            </a:ln>
            <a:effectLst/>
          </c:spPr>
          <c:invertIfNegative val="0"/>
          <c:cat>
            <c:strRef>
              <c:f>'Pivot Penjualan'!$G$8:$G$18</c:f>
              <c:strCache>
                <c:ptCount val="10"/>
                <c:pt idx="0">
                  <c:v>BHINNEKA Gaming Keyboard MAXFIT 67 MK-858 White WHITE SWITCH</c:v>
                </c:pt>
                <c:pt idx="1">
                  <c:v>BHINNEKA MAXFIT70 70% MECHANICAL KEYBOARD LONDON TOUR (WHITE BLUE) BROWN SWITCH</c:v>
                </c:pt>
                <c:pt idx="2">
                  <c:v>BHINNEKA POWER PLUS 65W 3-PORTS GAN CHARGER (PPS/PD+QC) BLACK</c:v>
                </c:pt>
                <c:pt idx="3">
                  <c:v>BHINNEKA ARIA XD7 GAMING MOUSE ZORO</c:v>
                </c:pt>
                <c:pt idx="4">
                  <c:v>BHINNEKA POWER CUBE 4 PLUG TYPE TRAVEL MULTI ADAPTER BLACK</c:v>
                </c:pt>
                <c:pt idx="5">
                  <c:v>BHINNEKA MAXFIT70 70% MECHANICAL KEYBOARD EPIC GREYSCALE (WHITE GRAY) YELLOW SWITCH</c:v>
                </c:pt>
                <c:pt idx="6">
                  <c:v>BHINNEKA MAXFIT70 70% MECHANICAL KEYBOARD EPIC GREYSCALE (WHITE GRAY) BROWN SWITCH</c:v>
                </c:pt>
                <c:pt idx="7">
                  <c:v>BHINNEKA ATO MP905 DESKMAT ONE PIECE LUFFY</c:v>
                </c:pt>
                <c:pt idx="8">
                  <c:v>BHINNEKA ARIA XD7 GAMING MOUSE LUFFY</c:v>
                </c:pt>
                <c:pt idx="9">
                  <c:v>BHINNEKA ATO MP905 DESKMAT ONE PIECE ZORO</c:v>
                </c:pt>
              </c:strCache>
            </c:strRef>
          </c:cat>
          <c:val>
            <c:numRef>
              <c:f>'Pivot Penjualan'!$H$8:$H$18</c:f>
              <c:numCache>
                <c:formatCode>#,##0</c:formatCode>
                <c:ptCount val="10"/>
                <c:pt idx="0">
                  <c:v>16332000</c:v>
                </c:pt>
                <c:pt idx="1">
                  <c:v>16947000</c:v>
                </c:pt>
                <c:pt idx="2">
                  <c:v>17473750</c:v>
                </c:pt>
                <c:pt idx="3">
                  <c:v>18879000</c:v>
                </c:pt>
                <c:pt idx="4">
                  <c:v>19857900</c:v>
                </c:pt>
                <c:pt idx="5">
                  <c:v>22776600</c:v>
                </c:pt>
                <c:pt idx="6">
                  <c:v>24479000</c:v>
                </c:pt>
                <c:pt idx="7">
                  <c:v>28642600</c:v>
                </c:pt>
                <c:pt idx="8">
                  <c:v>32094300</c:v>
                </c:pt>
                <c:pt idx="9">
                  <c:v>32834200</c:v>
                </c:pt>
              </c:numCache>
            </c:numRef>
          </c:val>
          <c:extLst>
            <c:ext xmlns:c16="http://schemas.microsoft.com/office/drawing/2014/chart" uri="{C3380CC4-5D6E-409C-BE32-E72D297353CC}">
              <c16:uniqueId val="{00000000-B582-477A-9693-1B6C7C9DCB52}"/>
            </c:ext>
          </c:extLst>
        </c:ser>
        <c:dLbls>
          <c:showLegendKey val="0"/>
          <c:showVal val="0"/>
          <c:showCatName val="0"/>
          <c:showSerName val="0"/>
          <c:showPercent val="0"/>
          <c:showBubbleSize val="0"/>
        </c:dLbls>
        <c:gapWidth val="182"/>
        <c:axId val="1201858800"/>
        <c:axId val="1288322496"/>
      </c:barChart>
      <c:catAx>
        <c:axId val="120185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22496"/>
        <c:crosses val="autoZero"/>
        <c:auto val="1"/>
        <c:lblAlgn val="ctr"/>
        <c:lblOffset val="100"/>
        <c:noMultiLvlLbl val="0"/>
      </c:catAx>
      <c:valAx>
        <c:axId val="12883224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858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[Studi Kasus PT Bhinneka.xlsx]Pivot Penjualan!PivotTable8</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Penjualan per</a:t>
            </a:r>
            <a:r>
              <a:rPr lang="en-US" b="1" baseline="0">
                <a:solidFill>
                  <a:sysClr val="windowText" lastClr="000000"/>
                </a:solidFill>
              </a:rPr>
              <a:t> Kategori Produk </a:t>
            </a:r>
            <a:r>
              <a:rPr lang="en-US" b="1" baseline="0">
                <a:solidFill>
                  <a:sysClr val="windowText" lastClr="000000"/>
                </a:solidFill>
                <a:latin typeface="+mj-lt"/>
              </a:rPr>
              <a:t>(dalam juta rupiah)</a:t>
            </a:r>
            <a:endParaRPr lang="en-US" b="1">
              <a:solidFill>
                <a:sysClr val="windowText" lastClr="000000"/>
              </a:solidFill>
              <a:latin typeface="+mj-lt"/>
            </a:endParaRPr>
          </a:p>
        </c:rich>
      </c:tx>
      <c:layout>
        <c:manualLayout>
          <c:xMode val="edge"/>
          <c:yMode val="edge"/>
          <c:x val="2.5738301699629318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Penjualan'!$K$7</c:f>
              <c:strCache>
                <c:ptCount val="1"/>
                <c:pt idx="0">
                  <c:v>Total</c:v>
                </c:pt>
              </c:strCache>
            </c:strRef>
          </c:tx>
          <c:spPr>
            <a:solidFill>
              <a:schemeClr val="accent1"/>
            </a:solidFill>
            <a:ln>
              <a:noFill/>
            </a:ln>
            <a:effectLst/>
          </c:spPr>
          <c:invertIfNegative val="0"/>
          <c:cat>
            <c:strRef>
              <c:f>'Pivot Penjualan'!$J$8:$J$24</c:f>
              <c:strCache>
                <c:ptCount val="16"/>
                <c:pt idx="0">
                  <c:v>O-14</c:v>
                </c:pt>
                <c:pt idx="1">
                  <c:v>O-07</c:v>
                </c:pt>
                <c:pt idx="2">
                  <c:v>O-10</c:v>
                </c:pt>
                <c:pt idx="3">
                  <c:v>O-08</c:v>
                </c:pt>
                <c:pt idx="4">
                  <c:v>O-13</c:v>
                </c:pt>
                <c:pt idx="5">
                  <c:v>O-15</c:v>
                </c:pt>
                <c:pt idx="6">
                  <c:v>O-03</c:v>
                </c:pt>
                <c:pt idx="7">
                  <c:v>O-11</c:v>
                </c:pt>
                <c:pt idx="8">
                  <c:v>O-09</c:v>
                </c:pt>
                <c:pt idx="9">
                  <c:v>O-05</c:v>
                </c:pt>
                <c:pt idx="10">
                  <c:v>O-04</c:v>
                </c:pt>
                <c:pt idx="11">
                  <c:v>O-16</c:v>
                </c:pt>
                <c:pt idx="12">
                  <c:v>O-12</c:v>
                </c:pt>
                <c:pt idx="13">
                  <c:v>O-06</c:v>
                </c:pt>
                <c:pt idx="14">
                  <c:v>O-01</c:v>
                </c:pt>
                <c:pt idx="15">
                  <c:v>O-02</c:v>
                </c:pt>
              </c:strCache>
            </c:strRef>
          </c:cat>
          <c:val>
            <c:numRef>
              <c:f>'Pivot Penjualan'!$K$8:$K$24</c:f>
              <c:numCache>
                <c:formatCode>#,##0</c:formatCode>
                <c:ptCount val="16"/>
                <c:pt idx="0">
                  <c:v>413186688.15789473</c:v>
                </c:pt>
                <c:pt idx="1">
                  <c:v>258361650</c:v>
                </c:pt>
                <c:pt idx="2">
                  <c:v>206804000</c:v>
                </c:pt>
                <c:pt idx="3">
                  <c:v>118154250</c:v>
                </c:pt>
                <c:pt idx="4">
                  <c:v>112535750</c:v>
                </c:pt>
                <c:pt idx="5">
                  <c:v>80251550</c:v>
                </c:pt>
                <c:pt idx="6">
                  <c:v>77811000</c:v>
                </c:pt>
                <c:pt idx="7">
                  <c:v>63403900</c:v>
                </c:pt>
                <c:pt idx="8">
                  <c:v>62280200</c:v>
                </c:pt>
                <c:pt idx="9">
                  <c:v>60132425</c:v>
                </c:pt>
                <c:pt idx="10">
                  <c:v>52557900</c:v>
                </c:pt>
                <c:pt idx="11">
                  <c:v>36032600</c:v>
                </c:pt>
                <c:pt idx="12">
                  <c:v>30246300</c:v>
                </c:pt>
                <c:pt idx="13">
                  <c:v>9487750</c:v>
                </c:pt>
                <c:pt idx="14">
                  <c:v>7494900</c:v>
                </c:pt>
                <c:pt idx="15">
                  <c:v>5014100</c:v>
                </c:pt>
              </c:numCache>
            </c:numRef>
          </c:val>
          <c:extLst>
            <c:ext xmlns:c16="http://schemas.microsoft.com/office/drawing/2014/chart" uri="{C3380CC4-5D6E-409C-BE32-E72D297353CC}">
              <c16:uniqueId val="{00000000-3165-4F98-B664-A5EA0CD4D4CE}"/>
            </c:ext>
          </c:extLst>
        </c:ser>
        <c:dLbls>
          <c:showLegendKey val="0"/>
          <c:showVal val="0"/>
          <c:showCatName val="0"/>
          <c:showSerName val="0"/>
          <c:showPercent val="0"/>
          <c:showBubbleSize val="0"/>
        </c:dLbls>
        <c:gapWidth val="219"/>
        <c:overlap val="-27"/>
        <c:axId val="1300788880"/>
        <c:axId val="1288336224"/>
      </c:barChart>
      <c:catAx>
        <c:axId val="13007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36224"/>
        <c:crosses val="autoZero"/>
        <c:auto val="1"/>
        <c:lblAlgn val="ctr"/>
        <c:lblOffset val="100"/>
        <c:noMultiLvlLbl val="0"/>
      </c:catAx>
      <c:valAx>
        <c:axId val="1288336224"/>
        <c:scaling>
          <c:orientation val="minMax"/>
        </c:scaling>
        <c:delete val="1"/>
        <c:axPos val="l"/>
        <c:numFmt formatCode="#,##0" sourceLinked="1"/>
        <c:majorTickMark val="none"/>
        <c:minorTickMark val="none"/>
        <c:tickLblPos val="nextTo"/>
        <c:crossAx val="130078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85725</xdr:rowOff>
    </xdr:from>
    <xdr:to>
      <xdr:col>4</xdr:col>
      <xdr:colOff>0</xdr:colOff>
      <xdr:row>4</xdr:row>
      <xdr:rowOff>66675</xdr:rowOff>
    </xdr:to>
    <xdr:sp macro="" textlink="">
      <xdr:nvSpPr>
        <xdr:cNvPr id="7" name="Rectangle 6">
          <a:extLst>
            <a:ext uri="{FF2B5EF4-FFF2-40B4-BE49-F238E27FC236}">
              <a16:creationId xmlns:a16="http://schemas.microsoft.com/office/drawing/2014/main" id="{E73B5EBC-E471-4FD5-BBDD-A95FF76885E7}"/>
            </a:ext>
          </a:extLst>
        </xdr:cNvPr>
        <xdr:cNvSpPr/>
      </xdr:nvSpPr>
      <xdr:spPr>
        <a:xfrm>
          <a:off x="1301750" y="434975"/>
          <a:ext cx="1841500" cy="5524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D" sz="1100" b="1"/>
            <a:t>Karyawan</a:t>
          </a:r>
          <a:r>
            <a:rPr lang="en-ID" sz="1100" b="1" baseline="0"/>
            <a:t> Aktif</a:t>
          </a:r>
          <a:endParaRPr lang="en-ID" sz="1100" b="1"/>
        </a:p>
      </xdr:txBody>
    </xdr:sp>
    <xdr:clientData/>
  </xdr:twoCellAnchor>
  <xdr:oneCellAnchor>
    <xdr:from>
      <xdr:col>1</xdr:col>
      <xdr:colOff>0</xdr:colOff>
      <xdr:row>2</xdr:row>
      <xdr:rowOff>104775</xdr:rowOff>
    </xdr:from>
    <xdr:ext cx="366639" cy="311496"/>
    <xdr:sp macro="" textlink="'Pivot Karyawan'!A4">
      <xdr:nvSpPr>
        <xdr:cNvPr id="8" name="TextBox 7">
          <a:extLst>
            <a:ext uri="{FF2B5EF4-FFF2-40B4-BE49-F238E27FC236}">
              <a16:creationId xmlns:a16="http://schemas.microsoft.com/office/drawing/2014/main" id="{DB7741CB-4BB8-4F9E-B8EE-0ABA6968BDC7}"/>
            </a:ext>
          </a:extLst>
        </xdr:cNvPr>
        <xdr:cNvSpPr txBox="1"/>
      </xdr:nvSpPr>
      <xdr:spPr>
        <a:xfrm>
          <a:off x="609600" y="647700"/>
          <a:ext cx="36663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9A97E6-13F8-4964-BAF4-C03ADA6EBE93}" type="TxLink">
            <a:rPr lang="en-US" sz="1400" b="1" i="0" u="none" strike="noStrike">
              <a:solidFill>
                <a:srgbClr val="00B0F0"/>
              </a:solidFill>
              <a:latin typeface="Calibri"/>
              <a:cs typeface="Calibri"/>
            </a:rPr>
            <a:pPr/>
            <a:t>10</a:t>
          </a:fld>
          <a:endParaRPr lang="en-ID" sz="1400" b="1">
            <a:solidFill>
              <a:srgbClr val="00B0F0"/>
            </a:solidFill>
          </a:endParaRPr>
        </a:p>
      </xdr:txBody>
    </xdr:sp>
    <xdr:clientData/>
  </xdr:oneCellAnchor>
  <xdr:twoCellAnchor>
    <xdr:from>
      <xdr:col>4</xdr:col>
      <xdr:colOff>85725</xdr:colOff>
      <xdr:row>1</xdr:row>
      <xdr:rowOff>85725</xdr:rowOff>
    </xdr:from>
    <xdr:to>
      <xdr:col>7</xdr:col>
      <xdr:colOff>85725</xdr:colOff>
      <xdr:row>4</xdr:row>
      <xdr:rowOff>66675</xdr:rowOff>
    </xdr:to>
    <xdr:sp macro="" textlink="">
      <xdr:nvSpPr>
        <xdr:cNvPr id="13" name="Rectangle 12">
          <a:extLst>
            <a:ext uri="{FF2B5EF4-FFF2-40B4-BE49-F238E27FC236}">
              <a16:creationId xmlns:a16="http://schemas.microsoft.com/office/drawing/2014/main" id="{CD67AB3D-A3D3-4C1B-BB66-A44B16A00BEE}"/>
            </a:ext>
          </a:extLst>
        </xdr:cNvPr>
        <xdr:cNvSpPr/>
      </xdr:nvSpPr>
      <xdr:spPr>
        <a:xfrm>
          <a:off x="3228975" y="434975"/>
          <a:ext cx="1841500" cy="5524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D" sz="1100" b="1" baseline="0"/>
            <a:t>Attendance Rate</a:t>
          </a:r>
          <a:endParaRPr lang="en-ID" sz="1100" b="1"/>
        </a:p>
      </xdr:txBody>
    </xdr:sp>
    <xdr:clientData/>
  </xdr:twoCellAnchor>
  <xdr:twoCellAnchor>
    <xdr:from>
      <xdr:col>7</xdr:col>
      <xdr:colOff>180975</xdr:colOff>
      <xdr:row>1</xdr:row>
      <xdr:rowOff>85725</xdr:rowOff>
    </xdr:from>
    <xdr:to>
      <xdr:col>10</xdr:col>
      <xdr:colOff>180975</xdr:colOff>
      <xdr:row>4</xdr:row>
      <xdr:rowOff>66675</xdr:rowOff>
    </xdr:to>
    <xdr:sp macro="" textlink="">
      <xdr:nvSpPr>
        <xdr:cNvPr id="14" name="Rectangle 13">
          <a:extLst>
            <a:ext uri="{FF2B5EF4-FFF2-40B4-BE49-F238E27FC236}">
              <a16:creationId xmlns:a16="http://schemas.microsoft.com/office/drawing/2014/main" id="{216733B4-0703-4EA7-8E4A-5118C0E679B3}"/>
            </a:ext>
          </a:extLst>
        </xdr:cNvPr>
        <xdr:cNvSpPr/>
      </xdr:nvSpPr>
      <xdr:spPr>
        <a:xfrm>
          <a:off x="5165725" y="434975"/>
          <a:ext cx="1841500" cy="5524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D" sz="1100" b="1"/>
            <a:t>Karyawan</a:t>
          </a:r>
          <a:r>
            <a:rPr lang="en-ID" sz="1100" b="1" baseline="0"/>
            <a:t> Capai Target</a:t>
          </a:r>
          <a:endParaRPr lang="en-ID" sz="1100" b="1"/>
        </a:p>
      </xdr:txBody>
    </xdr:sp>
    <xdr:clientData/>
  </xdr:twoCellAnchor>
  <xdr:twoCellAnchor>
    <xdr:from>
      <xdr:col>10</xdr:col>
      <xdr:colOff>276225</xdr:colOff>
      <xdr:row>1</xdr:row>
      <xdr:rowOff>85725</xdr:rowOff>
    </xdr:from>
    <xdr:to>
      <xdr:col>13</xdr:col>
      <xdr:colOff>276225</xdr:colOff>
      <xdr:row>4</xdr:row>
      <xdr:rowOff>66675</xdr:rowOff>
    </xdr:to>
    <xdr:sp macro="" textlink="">
      <xdr:nvSpPr>
        <xdr:cNvPr id="15" name="Rectangle 14">
          <a:extLst>
            <a:ext uri="{FF2B5EF4-FFF2-40B4-BE49-F238E27FC236}">
              <a16:creationId xmlns:a16="http://schemas.microsoft.com/office/drawing/2014/main" id="{4C74A309-09EE-4B39-849F-2C6BF596FBB6}"/>
            </a:ext>
          </a:extLst>
        </xdr:cNvPr>
        <xdr:cNvSpPr/>
      </xdr:nvSpPr>
      <xdr:spPr>
        <a:xfrm>
          <a:off x="7102475" y="434975"/>
          <a:ext cx="1841500" cy="55245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D" sz="1100" b="1"/>
            <a:t>Total</a:t>
          </a:r>
          <a:r>
            <a:rPr lang="en-ID" sz="1100" b="1" baseline="0"/>
            <a:t> Insentif</a:t>
          </a:r>
          <a:endParaRPr lang="en-ID" sz="1100" b="1"/>
        </a:p>
      </xdr:txBody>
    </xdr:sp>
    <xdr:clientData/>
  </xdr:twoCellAnchor>
  <xdr:oneCellAnchor>
    <xdr:from>
      <xdr:col>4</xdr:col>
      <xdr:colOff>104775</xdr:colOff>
      <xdr:row>2</xdr:row>
      <xdr:rowOff>104775</xdr:rowOff>
    </xdr:from>
    <xdr:ext cx="497508" cy="311496"/>
    <xdr:sp macro="" textlink="'Pivot Karyawan'!B4">
      <xdr:nvSpPr>
        <xdr:cNvPr id="16" name="TextBox 15">
          <a:extLst>
            <a:ext uri="{FF2B5EF4-FFF2-40B4-BE49-F238E27FC236}">
              <a16:creationId xmlns:a16="http://schemas.microsoft.com/office/drawing/2014/main" id="{CEB6D353-C269-4AC2-BB40-B7120B988DAB}"/>
            </a:ext>
          </a:extLst>
        </xdr:cNvPr>
        <xdr:cNvSpPr txBox="1"/>
      </xdr:nvSpPr>
      <xdr:spPr>
        <a:xfrm>
          <a:off x="2543175" y="647700"/>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07FD932-45B8-45BA-A0C3-3970EC9D05F9}" type="TxLink">
            <a:rPr lang="en-US" sz="1400" b="1" i="0" u="none" strike="noStrike">
              <a:solidFill>
                <a:srgbClr val="00B0F0"/>
              </a:solidFill>
              <a:latin typeface="Calibri"/>
              <a:cs typeface="Calibri"/>
            </a:rPr>
            <a:pPr/>
            <a:t>88%</a:t>
          </a:fld>
          <a:endParaRPr lang="en-ID" sz="1400" b="1">
            <a:solidFill>
              <a:srgbClr val="00B0F0"/>
            </a:solidFill>
          </a:endParaRPr>
        </a:p>
      </xdr:txBody>
    </xdr:sp>
    <xdr:clientData/>
  </xdr:oneCellAnchor>
  <xdr:oneCellAnchor>
    <xdr:from>
      <xdr:col>7</xdr:col>
      <xdr:colOff>190500</xdr:colOff>
      <xdr:row>2</xdr:row>
      <xdr:rowOff>104775</xdr:rowOff>
    </xdr:from>
    <xdr:ext cx="497508" cy="311496"/>
    <xdr:sp macro="" textlink="'Pivot Karyawan'!C4">
      <xdr:nvSpPr>
        <xdr:cNvPr id="17" name="TextBox 16">
          <a:extLst>
            <a:ext uri="{FF2B5EF4-FFF2-40B4-BE49-F238E27FC236}">
              <a16:creationId xmlns:a16="http://schemas.microsoft.com/office/drawing/2014/main" id="{6C936279-BF31-4EB7-8C7A-49C971B2FFEA}"/>
            </a:ext>
          </a:extLst>
        </xdr:cNvPr>
        <xdr:cNvSpPr txBox="1"/>
      </xdr:nvSpPr>
      <xdr:spPr>
        <a:xfrm>
          <a:off x="4457700" y="647700"/>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DB91167-9CCF-4637-8099-829B759947F8}" type="TxLink">
            <a:rPr lang="en-US" sz="1400" b="1" i="0" u="none" strike="noStrike">
              <a:solidFill>
                <a:srgbClr val="00B0F0"/>
              </a:solidFill>
              <a:latin typeface="Calibri"/>
              <a:cs typeface="Calibri"/>
            </a:rPr>
            <a:pPr/>
            <a:t>40%</a:t>
          </a:fld>
          <a:endParaRPr lang="en-ID" sz="1400" b="1">
            <a:solidFill>
              <a:srgbClr val="00B0F0"/>
            </a:solidFill>
          </a:endParaRPr>
        </a:p>
      </xdr:txBody>
    </xdr:sp>
    <xdr:clientData/>
  </xdr:oneCellAnchor>
  <xdr:oneCellAnchor>
    <xdr:from>
      <xdr:col>10</xdr:col>
      <xdr:colOff>276225</xdr:colOff>
      <xdr:row>2</xdr:row>
      <xdr:rowOff>104775</xdr:rowOff>
    </xdr:from>
    <xdr:ext cx="1205908" cy="311496"/>
    <xdr:sp macro="" textlink="'Pivot Karyawan'!D4">
      <xdr:nvSpPr>
        <xdr:cNvPr id="19" name="TextBox 18">
          <a:extLst>
            <a:ext uri="{FF2B5EF4-FFF2-40B4-BE49-F238E27FC236}">
              <a16:creationId xmlns:a16="http://schemas.microsoft.com/office/drawing/2014/main" id="{DC5F6D03-979E-4377-B4C6-AA0DAAAD3159}"/>
            </a:ext>
          </a:extLst>
        </xdr:cNvPr>
        <xdr:cNvSpPr txBox="1"/>
      </xdr:nvSpPr>
      <xdr:spPr>
        <a:xfrm>
          <a:off x="6372225" y="647700"/>
          <a:ext cx="12059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505D309-CD51-483A-A647-FD2584376626}" type="TxLink">
            <a:rPr lang="en-US" sz="1400" b="1" i="0" u="none" strike="noStrike">
              <a:solidFill>
                <a:srgbClr val="00B0F0"/>
              </a:solidFill>
              <a:latin typeface="Calibri"/>
              <a:cs typeface="Calibri"/>
            </a:rPr>
            <a:pPr/>
            <a:t>Rp14.000.000</a:t>
          </a:fld>
          <a:endParaRPr lang="en-ID" sz="1400" b="1">
            <a:solidFill>
              <a:srgbClr val="00B0F0"/>
            </a:solidFill>
          </a:endParaRPr>
        </a:p>
      </xdr:txBody>
    </xdr:sp>
    <xdr:clientData/>
  </xdr:oneCellAnchor>
  <xdr:twoCellAnchor>
    <xdr:from>
      <xdr:col>1</xdr:col>
      <xdr:colOff>0</xdr:colOff>
      <xdr:row>4</xdr:row>
      <xdr:rowOff>152400</xdr:rowOff>
    </xdr:from>
    <xdr:to>
      <xdr:col>7</xdr:col>
      <xdr:colOff>104775</xdr:colOff>
      <xdr:row>14</xdr:row>
      <xdr:rowOff>95250</xdr:rowOff>
    </xdr:to>
    <xdr:graphicFrame macro="">
      <xdr:nvGraphicFramePr>
        <xdr:cNvPr id="20" name="Chart 19">
          <a:extLst>
            <a:ext uri="{FF2B5EF4-FFF2-40B4-BE49-F238E27FC236}">
              <a16:creationId xmlns:a16="http://schemas.microsoft.com/office/drawing/2014/main" id="{2C977C04-88C2-46AF-822D-8B9D0596B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201084</xdr:colOff>
      <xdr:row>15</xdr:row>
      <xdr:rowOff>21166</xdr:rowOff>
    </xdr:from>
    <xdr:to>
      <xdr:col>13</xdr:col>
      <xdr:colOff>275167</xdr:colOff>
      <xdr:row>24</xdr:row>
      <xdr:rowOff>133349</xdr:rowOff>
    </xdr:to>
    <xdr:sp macro="" textlink="">
      <xdr:nvSpPr>
        <xdr:cNvPr id="2" name="Rectangle 1">
          <a:extLst>
            <a:ext uri="{FF2B5EF4-FFF2-40B4-BE49-F238E27FC236}">
              <a16:creationId xmlns:a16="http://schemas.microsoft.com/office/drawing/2014/main" id="{F4EEF6FB-57CF-4D02-AC78-890F99797620}"/>
            </a:ext>
          </a:extLst>
        </xdr:cNvPr>
        <xdr:cNvSpPr/>
      </xdr:nvSpPr>
      <xdr:spPr>
        <a:xfrm>
          <a:off x="4497917" y="3037416"/>
          <a:ext cx="3757083" cy="1826683"/>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endParaRPr lang="en-ID" sz="1100" b="1"/>
        </a:p>
      </xdr:txBody>
    </xdr:sp>
    <xdr:clientData/>
  </xdr:twoCellAnchor>
  <xdr:twoCellAnchor editAs="oneCell">
    <xdr:from>
      <xdr:col>7</xdr:col>
      <xdr:colOff>371475</xdr:colOff>
      <xdr:row>17</xdr:row>
      <xdr:rowOff>112184</xdr:rowOff>
    </xdr:from>
    <xdr:to>
      <xdr:col>10</xdr:col>
      <xdr:colOff>161925</xdr:colOff>
      <xdr:row>23</xdr:row>
      <xdr:rowOff>131234</xdr:rowOff>
    </xdr:to>
    <xdr:pic>
      <xdr:nvPicPr>
        <xdr:cNvPr id="34" name="Picture 33">
          <a:extLst>
            <a:ext uri="{FF2B5EF4-FFF2-40B4-BE49-F238E27FC236}">
              <a16:creationId xmlns:a16="http://schemas.microsoft.com/office/drawing/2014/main" id="{8F470BFC-2803-4416-9195-1DE07F2490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8308" y="3509434"/>
          <a:ext cx="163195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285750</xdr:colOff>
      <xdr:row>17</xdr:row>
      <xdr:rowOff>112184</xdr:rowOff>
    </xdr:from>
    <xdr:to>
      <xdr:col>13</xdr:col>
      <xdr:colOff>76200</xdr:colOff>
      <xdr:row>23</xdr:row>
      <xdr:rowOff>131234</xdr:rowOff>
    </xdr:to>
    <xdr:pic>
      <xdr:nvPicPr>
        <xdr:cNvPr id="35" name="Picture 34">
          <a:extLst>
            <a:ext uri="{FF2B5EF4-FFF2-40B4-BE49-F238E27FC236}">
              <a16:creationId xmlns:a16="http://schemas.microsoft.com/office/drawing/2014/main" id="{F6E5E2EA-549A-4AA4-8F75-C9BBF999E8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24083" y="3509434"/>
          <a:ext cx="1631950" cy="116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433912</xdr:colOff>
      <xdr:row>15</xdr:row>
      <xdr:rowOff>63499</xdr:rowOff>
    </xdr:from>
    <xdr:ext cx="2046073" cy="311496"/>
    <xdr:sp macro="" textlink="">
      <xdr:nvSpPr>
        <xdr:cNvPr id="3" name="TextBox 2">
          <a:extLst>
            <a:ext uri="{FF2B5EF4-FFF2-40B4-BE49-F238E27FC236}">
              <a16:creationId xmlns:a16="http://schemas.microsoft.com/office/drawing/2014/main" id="{9639D7A9-384A-444B-8837-CFB019FE5C69}"/>
            </a:ext>
          </a:extLst>
        </xdr:cNvPr>
        <xdr:cNvSpPr txBox="1"/>
      </xdr:nvSpPr>
      <xdr:spPr>
        <a:xfrm>
          <a:off x="5344579" y="3079749"/>
          <a:ext cx="204607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400" b="1"/>
            <a:t>Top</a:t>
          </a:r>
          <a:r>
            <a:rPr lang="en-ID" sz="1400" b="1" baseline="0"/>
            <a:t> &amp; Bottom Performer</a:t>
          </a:r>
        </a:p>
      </xdr:txBody>
    </xdr:sp>
    <xdr:clientData/>
  </xdr:oneCellAnchor>
  <xdr:twoCellAnchor>
    <xdr:from>
      <xdr:col>7</xdr:col>
      <xdr:colOff>201084</xdr:colOff>
      <xdr:row>4</xdr:row>
      <xdr:rowOff>148167</xdr:rowOff>
    </xdr:from>
    <xdr:to>
      <xdr:col>13</xdr:col>
      <xdr:colOff>275167</xdr:colOff>
      <xdr:row>14</xdr:row>
      <xdr:rowOff>84667</xdr:rowOff>
    </xdr:to>
    <xdr:graphicFrame macro="">
      <xdr:nvGraphicFramePr>
        <xdr:cNvPr id="37" name="Chart 36">
          <a:extLst>
            <a:ext uri="{FF2B5EF4-FFF2-40B4-BE49-F238E27FC236}">
              <a16:creationId xmlns:a16="http://schemas.microsoft.com/office/drawing/2014/main" id="{85E3ED7E-E128-4C5F-AF8E-EEE3DB75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10583</xdr:colOff>
      <xdr:row>15</xdr:row>
      <xdr:rowOff>21166</xdr:rowOff>
    </xdr:from>
    <xdr:to>
      <xdr:col>7</xdr:col>
      <xdr:colOff>116416</xdr:colOff>
      <xdr:row>24</xdr:row>
      <xdr:rowOff>148167</xdr:rowOff>
    </xdr:to>
    <xdr:graphicFrame macro="">
      <xdr:nvGraphicFramePr>
        <xdr:cNvPr id="38" name="Chart 37">
          <a:extLst>
            <a:ext uri="{FF2B5EF4-FFF2-40B4-BE49-F238E27FC236}">
              <a16:creationId xmlns:a16="http://schemas.microsoft.com/office/drawing/2014/main" id="{E6A80A37-31F4-4880-81F1-587E866BA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95251</xdr:rowOff>
    </xdr:from>
    <xdr:to>
      <xdr:col>0</xdr:col>
      <xdr:colOff>1259417</xdr:colOff>
      <xdr:row>14</xdr:row>
      <xdr:rowOff>95251</xdr:rowOff>
    </xdr:to>
    <mc:AlternateContent xmlns:mc="http://schemas.openxmlformats.org/markup-compatibility/2006" xmlns:a14="http://schemas.microsoft.com/office/drawing/2010/main">
      <mc:Choice Requires="a14">
        <xdr:graphicFrame macro="">
          <xdr:nvGraphicFramePr>
            <xdr:cNvPr id="21" name="Employee Name">
              <a:extLst>
                <a:ext uri="{FF2B5EF4-FFF2-40B4-BE49-F238E27FC236}">
                  <a16:creationId xmlns:a16="http://schemas.microsoft.com/office/drawing/2014/main" id="{1644D5C5-B181-43F2-A886-86770FFBF6EF}"/>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0" y="452439"/>
              <a:ext cx="1259417" cy="2476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21168</xdr:rowOff>
    </xdr:from>
    <xdr:to>
      <xdr:col>0</xdr:col>
      <xdr:colOff>1270000</xdr:colOff>
      <xdr:row>19</xdr:row>
      <xdr:rowOff>148167</xdr:rowOff>
    </xdr:to>
    <mc:AlternateContent xmlns:mc="http://schemas.openxmlformats.org/markup-compatibility/2006" xmlns:a14="http://schemas.microsoft.com/office/drawing/2010/main">
      <mc:Choice Requires="a14">
        <xdr:graphicFrame macro="">
          <xdr:nvGraphicFramePr>
            <xdr:cNvPr id="22" name="Rajin/Ngga 2">
              <a:extLst>
                <a:ext uri="{FF2B5EF4-FFF2-40B4-BE49-F238E27FC236}">
                  <a16:creationId xmlns:a16="http://schemas.microsoft.com/office/drawing/2014/main" id="{726D67A8-8D30-4FFF-B0C7-32148C531D3C}"/>
                </a:ext>
              </a:extLst>
            </xdr:cNvPr>
            <xdr:cNvGraphicFramePr/>
          </xdr:nvGraphicFramePr>
          <xdr:xfrm>
            <a:off x="0" y="0"/>
            <a:ext cx="0" cy="0"/>
          </xdr:xfrm>
          <a:graphic>
            <a:graphicData uri="http://schemas.microsoft.com/office/drawing/2010/slicer">
              <sle:slicer xmlns:sle="http://schemas.microsoft.com/office/drawing/2010/slicer" name="Rajin/Ngga 2"/>
            </a:graphicData>
          </a:graphic>
        </xdr:graphicFrame>
      </mc:Choice>
      <mc:Fallback xmlns="">
        <xdr:sp macro="" textlink="">
          <xdr:nvSpPr>
            <xdr:cNvPr id="0" name=""/>
            <xdr:cNvSpPr>
              <a:spLocks noTextEdit="1"/>
            </xdr:cNvSpPr>
          </xdr:nvSpPr>
          <xdr:spPr>
            <a:xfrm>
              <a:off x="0" y="3045356"/>
              <a:ext cx="1270000" cy="8889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10584</xdr:rowOff>
    </xdr:from>
    <xdr:to>
      <xdr:col>0</xdr:col>
      <xdr:colOff>1270000</xdr:colOff>
      <xdr:row>24</xdr:row>
      <xdr:rowOff>148168</xdr:rowOff>
    </xdr:to>
    <mc:AlternateContent xmlns:mc="http://schemas.openxmlformats.org/markup-compatibility/2006" xmlns:a14="http://schemas.microsoft.com/office/drawing/2010/main">
      <mc:Choice Requires="a14">
        <xdr:graphicFrame macro="">
          <xdr:nvGraphicFramePr>
            <xdr:cNvPr id="23" name="Capai Target 1">
              <a:extLst>
                <a:ext uri="{FF2B5EF4-FFF2-40B4-BE49-F238E27FC236}">
                  <a16:creationId xmlns:a16="http://schemas.microsoft.com/office/drawing/2014/main" id="{A2E8FF7D-ACED-455D-9CB2-A2F75CD590FB}"/>
                </a:ext>
              </a:extLst>
            </xdr:cNvPr>
            <xdr:cNvGraphicFramePr/>
          </xdr:nvGraphicFramePr>
          <xdr:xfrm>
            <a:off x="0" y="0"/>
            <a:ext cx="0" cy="0"/>
          </xdr:xfrm>
          <a:graphic>
            <a:graphicData uri="http://schemas.microsoft.com/office/drawing/2010/slicer">
              <sle:slicer xmlns:sle="http://schemas.microsoft.com/office/drawing/2010/slicer" name="Capai Target 1"/>
            </a:graphicData>
          </a:graphic>
        </xdr:graphicFrame>
      </mc:Choice>
      <mc:Fallback xmlns="">
        <xdr:sp macro="" textlink="">
          <xdr:nvSpPr>
            <xdr:cNvPr id="0" name=""/>
            <xdr:cNvSpPr>
              <a:spLocks noTextEdit="1"/>
            </xdr:cNvSpPr>
          </xdr:nvSpPr>
          <xdr:spPr>
            <a:xfrm>
              <a:off x="0" y="3987272"/>
              <a:ext cx="1270000" cy="8995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xdr:row>
      <xdr:rowOff>19050</xdr:rowOff>
    </xdr:from>
    <xdr:to>
      <xdr:col>6</xdr:col>
      <xdr:colOff>0</xdr:colOff>
      <xdr:row>7</xdr:row>
      <xdr:rowOff>9525</xdr:rowOff>
    </xdr:to>
    <xdr:sp macro="" textlink="">
      <xdr:nvSpPr>
        <xdr:cNvPr id="2" name="Rectangle 1">
          <a:extLst>
            <a:ext uri="{FF2B5EF4-FFF2-40B4-BE49-F238E27FC236}">
              <a16:creationId xmlns:a16="http://schemas.microsoft.com/office/drawing/2014/main" id="{B4687705-684B-4784-B5CC-9A78868E3209}"/>
            </a:ext>
          </a:extLst>
        </xdr:cNvPr>
        <xdr:cNvSpPr/>
      </xdr:nvSpPr>
      <xdr:spPr>
        <a:xfrm>
          <a:off x="1200150" y="533400"/>
          <a:ext cx="2457450" cy="942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a:solidFill>
                <a:sysClr val="windowText" lastClr="000000"/>
              </a:solidFill>
            </a:rPr>
            <a:t>Jumlah</a:t>
          </a:r>
          <a:r>
            <a:rPr lang="en-ID" sz="2000" b="1" baseline="0">
              <a:solidFill>
                <a:sysClr val="windowText" lastClr="000000"/>
              </a:solidFill>
            </a:rPr>
            <a:t> Transaksi</a:t>
          </a:r>
        </a:p>
        <a:p>
          <a:pPr algn="l"/>
          <a:endParaRPr lang="en-ID" sz="1100">
            <a:solidFill>
              <a:sysClr val="windowText" lastClr="000000"/>
            </a:solidFill>
          </a:endParaRPr>
        </a:p>
      </xdr:txBody>
    </xdr:sp>
    <xdr:clientData/>
  </xdr:twoCellAnchor>
  <xdr:twoCellAnchor>
    <xdr:from>
      <xdr:col>6</xdr:col>
      <xdr:colOff>231775</xdr:colOff>
      <xdr:row>2</xdr:row>
      <xdr:rowOff>3175</xdr:rowOff>
    </xdr:from>
    <xdr:to>
      <xdr:col>10</xdr:col>
      <xdr:colOff>250825</xdr:colOff>
      <xdr:row>6</xdr:row>
      <xdr:rowOff>184150</xdr:rowOff>
    </xdr:to>
    <xdr:sp macro="" textlink="">
      <xdr:nvSpPr>
        <xdr:cNvPr id="4" name="Rectangle 3">
          <a:extLst>
            <a:ext uri="{FF2B5EF4-FFF2-40B4-BE49-F238E27FC236}">
              <a16:creationId xmlns:a16="http://schemas.microsoft.com/office/drawing/2014/main" id="{6932E54C-5A5E-4B58-AADC-209A5CE8B35C}"/>
            </a:ext>
          </a:extLst>
        </xdr:cNvPr>
        <xdr:cNvSpPr/>
      </xdr:nvSpPr>
      <xdr:spPr>
        <a:xfrm>
          <a:off x="4613275" y="685800"/>
          <a:ext cx="2432050" cy="942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baseline="0">
              <a:solidFill>
                <a:sysClr val="windowText" lastClr="000000"/>
              </a:solidFill>
            </a:rPr>
            <a:t>Total Penjualan</a:t>
          </a:r>
        </a:p>
        <a:p>
          <a:pPr algn="l"/>
          <a:endParaRPr lang="en-ID" sz="1100">
            <a:solidFill>
              <a:sysClr val="windowText" lastClr="000000"/>
            </a:solidFill>
          </a:endParaRPr>
        </a:p>
      </xdr:txBody>
    </xdr:sp>
    <xdr:clientData/>
  </xdr:twoCellAnchor>
  <xdr:twoCellAnchor>
    <xdr:from>
      <xdr:col>10</xdr:col>
      <xdr:colOff>498475</xdr:colOff>
      <xdr:row>2</xdr:row>
      <xdr:rowOff>3175</xdr:rowOff>
    </xdr:from>
    <xdr:to>
      <xdr:col>14</xdr:col>
      <xdr:colOff>349250</xdr:colOff>
      <xdr:row>6</xdr:row>
      <xdr:rowOff>184150</xdr:rowOff>
    </xdr:to>
    <xdr:sp macro="" textlink="">
      <xdr:nvSpPr>
        <xdr:cNvPr id="5" name="Rectangle 4">
          <a:extLst>
            <a:ext uri="{FF2B5EF4-FFF2-40B4-BE49-F238E27FC236}">
              <a16:creationId xmlns:a16="http://schemas.microsoft.com/office/drawing/2014/main" id="{CD4FFF43-1B15-4E8A-8429-AD0F67B0DD13}"/>
            </a:ext>
          </a:extLst>
        </xdr:cNvPr>
        <xdr:cNvSpPr/>
      </xdr:nvSpPr>
      <xdr:spPr>
        <a:xfrm>
          <a:off x="7292975" y="685800"/>
          <a:ext cx="2263775" cy="942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baseline="0">
              <a:solidFill>
                <a:sysClr val="windowText" lastClr="000000"/>
              </a:solidFill>
            </a:rPr>
            <a:t>Total Kuantitas</a:t>
          </a:r>
        </a:p>
        <a:p>
          <a:pPr algn="l"/>
          <a:endParaRPr lang="en-ID" sz="1100">
            <a:solidFill>
              <a:sysClr val="windowText" lastClr="000000"/>
            </a:solidFill>
          </a:endParaRPr>
        </a:p>
      </xdr:txBody>
    </xdr:sp>
    <xdr:clientData/>
  </xdr:twoCellAnchor>
  <xdr:twoCellAnchor>
    <xdr:from>
      <xdr:col>15</xdr:col>
      <xdr:colOff>111126</xdr:colOff>
      <xdr:row>2</xdr:row>
      <xdr:rowOff>19050</xdr:rowOff>
    </xdr:from>
    <xdr:to>
      <xdr:col>19</xdr:col>
      <xdr:colOff>581026</xdr:colOff>
      <xdr:row>7</xdr:row>
      <xdr:rowOff>9525</xdr:rowOff>
    </xdr:to>
    <xdr:sp macro="" textlink="">
      <xdr:nvSpPr>
        <xdr:cNvPr id="6" name="Rectangle 5">
          <a:extLst>
            <a:ext uri="{FF2B5EF4-FFF2-40B4-BE49-F238E27FC236}">
              <a16:creationId xmlns:a16="http://schemas.microsoft.com/office/drawing/2014/main" id="{0FF284A9-096C-4639-B7D1-BB402AA075DD}"/>
            </a:ext>
          </a:extLst>
        </xdr:cNvPr>
        <xdr:cNvSpPr/>
      </xdr:nvSpPr>
      <xdr:spPr>
        <a:xfrm>
          <a:off x="9921876" y="701675"/>
          <a:ext cx="2882900" cy="9429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000" b="1" baseline="0">
              <a:solidFill>
                <a:sysClr val="windowText" lastClr="000000"/>
              </a:solidFill>
            </a:rPr>
            <a:t>Rata-Rata Harga per Unit</a:t>
          </a:r>
        </a:p>
        <a:p>
          <a:pPr algn="l"/>
          <a:endParaRPr lang="en-ID" sz="1100">
            <a:solidFill>
              <a:sysClr val="windowText" lastClr="000000"/>
            </a:solidFill>
          </a:endParaRPr>
        </a:p>
      </xdr:txBody>
    </xdr:sp>
    <xdr:clientData/>
  </xdr:twoCellAnchor>
  <xdr:twoCellAnchor>
    <xdr:from>
      <xdr:col>1</xdr:col>
      <xdr:colOff>561974</xdr:colOff>
      <xdr:row>7</xdr:row>
      <xdr:rowOff>161925</xdr:rowOff>
    </xdr:from>
    <xdr:to>
      <xdr:col>10</xdr:col>
      <xdr:colOff>533400</xdr:colOff>
      <xdr:row>22</xdr:row>
      <xdr:rowOff>47625</xdr:rowOff>
    </xdr:to>
    <xdr:graphicFrame macro="">
      <xdr:nvGraphicFramePr>
        <xdr:cNvPr id="7" name="Chart 6">
          <a:extLst>
            <a:ext uri="{FF2B5EF4-FFF2-40B4-BE49-F238E27FC236}">
              <a16:creationId xmlns:a16="http://schemas.microsoft.com/office/drawing/2014/main" id="{2E53E160-2C42-4F18-A9E7-C4F1BBE53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219074</xdr:colOff>
      <xdr:row>22</xdr:row>
      <xdr:rowOff>123825</xdr:rowOff>
    </xdr:from>
    <xdr:to>
      <xdr:col>19</xdr:col>
      <xdr:colOff>590549</xdr:colOff>
      <xdr:row>37</xdr:row>
      <xdr:rowOff>9525</xdr:rowOff>
    </xdr:to>
    <xdr:graphicFrame macro="">
      <xdr:nvGraphicFramePr>
        <xdr:cNvPr id="8" name="Chart 7">
          <a:extLst>
            <a:ext uri="{FF2B5EF4-FFF2-40B4-BE49-F238E27FC236}">
              <a16:creationId xmlns:a16="http://schemas.microsoft.com/office/drawing/2014/main" id="{F34B4813-26A9-4949-B923-225E3458F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561975</xdr:colOff>
      <xdr:row>22</xdr:row>
      <xdr:rowOff>142875</xdr:rowOff>
    </xdr:from>
    <xdr:to>
      <xdr:col>10</xdr:col>
      <xdr:colOff>542925</xdr:colOff>
      <xdr:row>37</xdr:row>
      <xdr:rowOff>28575</xdr:rowOff>
    </xdr:to>
    <xdr:graphicFrame macro="">
      <xdr:nvGraphicFramePr>
        <xdr:cNvPr id="9" name="Chart 8">
          <a:extLst>
            <a:ext uri="{FF2B5EF4-FFF2-40B4-BE49-F238E27FC236}">
              <a16:creationId xmlns:a16="http://schemas.microsoft.com/office/drawing/2014/main" id="{A3532B4E-F7E6-4487-90D9-931C86BD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219074</xdr:colOff>
      <xdr:row>7</xdr:row>
      <xdr:rowOff>152400</xdr:rowOff>
    </xdr:from>
    <xdr:to>
      <xdr:col>19</xdr:col>
      <xdr:colOff>609599</xdr:colOff>
      <xdr:row>22</xdr:row>
      <xdr:rowOff>38100</xdr:rowOff>
    </xdr:to>
    <xdr:graphicFrame macro="">
      <xdr:nvGraphicFramePr>
        <xdr:cNvPr id="10" name="Chart 9">
          <a:extLst>
            <a:ext uri="{FF2B5EF4-FFF2-40B4-BE49-F238E27FC236}">
              <a16:creationId xmlns:a16="http://schemas.microsoft.com/office/drawing/2014/main" id="{7A67B24F-273C-407C-A979-F4020BFC1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1</xdr:rowOff>
    </xdr:from>
    <xdr:to>
      <xdr:col>1</xdr:col>
      <xdr:colOff>463550</xdr:colOff>
      <xdr:row>6</xdr:row>
      <xdr:rowOff>174625</xdr:rowOff>
    </xdr:to>
    <mc:AlternateContent xmlns:mc="http://schemas.openxmlformats.org/markup-compatibility/2006" xmlns:a14="http://schemas.microsoft.com/office/drawing/2010/main">
      <mc:Choice Requires="a14">
        <xdr:graphicFrame macro="">
          <xdr:nvGraphicFramePr>
            <xdr:cNvPr id="11" name="ID Account">
              <a:extLst>
                <a:ext uri="{FF2B5EF4-FFF2-40B4-BE49-F238E27FC236}">
                  <a16:creationId xmlns:a16="http://schemas.microsoft.com/office/drawing/2014/main" id="{6ACB0E15-A25B-4A9F-A1A5-29050914B97F}"/>
                </a:ext>
              </a:extLst>
            </xdr:cNvPr>
            <xdr:cNvGraphicFramePr/>
          </xdr:nvGraphicFramePr>
          <xdr:xfrm>
            <a:off x="0" y="0"/>
            <a:ext cx="0" cy="0"/>
          </xdr:xfrm>
          <a:graphic>
            <a:graphicData uri="http://schemas.microsoft.com/office/drawing/2010/slicer">
              <sle:slicer xmlns:sle="http://schemas.microsoft.com/office/drawing/2010/slicer" name="ID Account"/>
            </a:graphicData>
          </a:graphic>
        </xdr:graphicFrame>
      </mc:Choice>
      <mc:Fallback xmlns="">
        <xdr:sp macro="" textlink="">
          <xdr:nvSpPr>
            <xdr:cNvPr id="0" name=""/>
            <xdr:cNvSpPr>
              <a:spLocks noTextEdit="1"/>
            </xdr:cNvSpPr>
          </xdr:nvSpPr>
          <xdr:spPr>
            <a:xfrm>
              <a:off x="0" y="508001"/>
              <a:ext cx="1828800" cy="9366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1</xdr:col>
      <xdr:colOff>463550</xdr:colOff>
      <xdr:row>21</xdr:row>
      <xdr:rowOff>47625</xdr:rowOff>
    </xdr:to>
    <mc:AlternateContent xmlns:mc="http://schemas.openxmlformats.org/markup-compatibility/2006" xmlns:a14="http://schemas.microsoft.com/office/drawing/2010/main">
      <mc:Choice Requires="a14">
        <xdr:graphicFrame macro="">
          <xdr:nvGraphicFramePr>
            <xdr:cNvPr id="13" name="Nama Employee">
              <a:extLst>
                <a:ext uri="{FF2B5EF4-FFF2-40B4-BE49-F238E27FC236}">
                  <a16:creationId xmlns:a16="http://schemas.microsoft.com/office/drawing/2014/main" id="{E4B9B819-0D65-4EB2-A0E0-AF3E53794C79}"/>
                </a:ext>
              </a:extLst>
            </xdr:cNvPr>
            <xdr:cNvGraphicFramePr/>
          </xdr:nvGraphicFramePr>
          <xdr:xfrm>
            <a:off x="0" y="0"/>
            <a:ext cx="0" cy="0"/>
          </xdr:xfrm>
          <a:graphic>
            <a:graphicData uri="http://schemas.microsoft.com/office/drawing/2010/slicer">
              <sle:slicer xmlns:sle="http://schemas.microsoft.com/office/drawing/2010/slicer" name="Nama Employee"/>
            </a:graphicData>
          </a:graphic>
        </xdr:graphicFrame>
      </mc:Choice>
      <mc:Fallback xmlns="">
        <xdr:sp macro="" textlink="">
          <xdr:nvSpPr>
            <xdr:cNvPr id="0" name=""/>
            <xdr:cNvSpPr>
              <a:spLocks noTextEdit="1"/>
            </xdr:cNvSpPr>
          </xdr:nvSpPr>
          <xdr:spPr>
            <a:xfrm>
              <a:off x="0" y="165100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142875</xdr:rowOff>
    </xdr:from>
    <xdr:to>
      <xdr:col>1</xdr:col>
      <xdr:colOff>463550</xdr:colOff>
      <xdr:row>36</xdr:row>
      <xdr:rowOff>0</xdr:rowOff>
    </xdr:to>
    <mc:AlternateContent xmlns:mc="http://schemas.openxmlformats.org/markup-compatibility/2006" xmlns:a14="http://schemas.microsoft.com/office/drawing/2010/main">
      <mc:Choice Requires="a14">
        <xdr:graphicFrame macro="">
          <xdr:nvGraphicFramePr>
            <xdr:cNvPr id="14" name="Kategori">
              <a:extLst>
                <a:ext uri="{FF2B5EF4-FFF2-40B4-BE49-F238E27FC236}">
                  <a16:creationId xmlns:a16="http://schemas.microsoft.com/office/drawing/2014/main" id="{C7E2805F-02D6-4F97-A2C6-AB72EF5BDAE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0" y="44608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0</xdr:colOff>
      <xdr:row>4</xdr:row>
      <xdr:rowOff>15875</xdr:rowOff>
    </xdr:from>
    <xdr:ext cx="1008481" cy="530658"/>
    <xdr:sp macro="" textlink="">
      <xdr:nvSpPr>
        <xdr:cNvPr id="3" name="TextBox 2">
          <a:extLst>
            <a:ext uri="{FF2B5EF4-FFF2-40B4-BE49-F238E27FC236}">
              <a16:creationId xmlns:a16="http://schemas.microsoft.com/office/drawing/2014/main" id="{DE030261-7D75-4AF2-AFAB-0EE67295EFDD}"/>
            </a:ext>
          </a:extLst>
        </xdr:cNvPr>
        <xdr:cNvSpPr txBox="1"/>
      </xdr:nvSpPr>
      <xdr:spPr>
        <a:xfrm>
          <a:off x="1968500" y="1079500"/>
          <a:ext cx="100848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accent1"/>
              </a:solidFill>
            </a:rPr>
            <a:t>8.680</a:t>
          </a:r>
        </a:p>
      </xdr:txBody>
    </xdr:sp>
    <xdr:clientData/>
  </xdr:oneCellAnchor>
  <xdr:oneCellAnchor>
    <xdr:from>
      <xdr:col>6</xdr:col>
      <xdr:colOff>269875</xdr:colOff>
      <xdr:row>4</xdr:row>
      <xdr:rowOff>0</xdr:rowOff>
    </xdr:from>
    <xdr:ext cx="2276392" cy="530658"/>
    <xdr:sp macro="" textlink="'Pivot Penjualan'!B4">
      <xdr:nvSpPr>
        <xdr:cNvPr id="12" name="TextBox 11">
          <a:extLst>
            <a:ext uri="{FF2B5EF4-FFF2-40B4-BE49-F238E27FC236}">
              <a16:creationId xmlns:a16="http://schemas.microsoft.com/office/drawing/2014/main" id="{FD3F7B66-6FFC-49EC-9F62-6673DC3FAFC1}"/>
            </a:ext>
          </a:extLst>
        </xdr:cNvPr>
        <xdr:cNvSpPr txBox="1"/>
      </xdr:nvSpPr>
      <xdr:spPr>
        <a:xfrm>
          <a:off x="4651375" y="1063625"/>
          <a:ext cx="227639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80E78C-746D-46D4-801D-73BCF78D4F4A}" type="TxLink">
            <a:rPr lang="en-US" sz="2800" b="1" i="0" u="none" strike="noStrike">
              <a:solidFill>
                <a:schemeClr val="accent1"/>
              </a:solidFill>
              <a:latin typeface="Calibri"/>
              <a:cs typeface="Calibri"/>
            </a:rPr>
            <a:pPr/>
            <a:t>1.593.754.963</a:t>
          </a:fld>
          <a:endParaRPr lang="en-ID" sz="2800" b="1">
            <a:solidFill>
              <a:schemeClr val="accent1"/>
            </a:solidFill>
          </a:endParaRPr>
        </a:p>
      </xdr:txBody>
    </xdr:sp>
    <xdr:clientData/>
  </xdr:oneCellAnchor>
  <xdr:oneCellAnchor>
    <xdr:from>
      <xdr:col>10</xdr:col>
      <xdr:colOff>539750</xdr:colOff>
      <xdr:row>3</xdr:row>
      <xdr:rowOff>158750</xdr:rowOff>
    </xdr:from>
    <xdr:ext cx="1185196" cy="530658"/>
    <xdr:sp macro="" textlink="'Pivot Penjualan'!C4">
      <xdr:nvSpPr>
        <xdr:cNvPr id="15" name="TextBox 14">
          <a:extLst>
            <a:ext uri="{FF2B5EF4-FFF2-40B4-BE49-F238E27FC236}">
              <a16:creationId xmlns:a16="http://schemas.microsoft.com/office/drawing/2014/main" id="{B240ECA0-68A1-4762-8325-265C85F61752}"/>
            </a:ext>
          </a:extLst>
        </xdr:cNvPr>
        <xdr:cNvSpPr txBox="1"/>
      </xdr:nvSpPr>
      <xdr:spPr>
        <a:xfrm>
          <a:off x="7334250" y="1031875"/>
          <a:ext cx="118519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43C6FF4-A978-4D49-8176-888A4E9C8135}" type="TxLink">
            <a:rPr lang="en-US" sz="2800" b="1" i="0" u="none" strike="noStrike">
              <a:solidFill>
                <a:schemeClr val="accent1"/>
              </a:solidFill>
              <a:latin typeface="Calibri"/>
              <a:cs typeface="Calibri"/>
            </a:rPr>
            <a:pPr/>
            <a:t>18.645</a:t>
          </a:fld>
          <a:endParaRPr lang="en-ID" sz="2800" b="1">
            <a:solidFill>
              <a:schemeClr val="accent1"/>
            </a:solidFill>
          </a:endParaRPr>
        </a:p>
      </xdr:txBody>
    </xdr:sp>
    <xdr:clientData/>
  </xdr:oneCellAnchor>
  <xdr:oneCellAnchor>
    <xdr:from>
      <xdr:col>15</xdr:col>
      <xdr:colOff>120650</xdr:colOff>
      <xdr:row>4</xdr:row>
      <xdr:rowOff>9525</xdr:rowOff>
    </xdr:from>
    <xdr:ext cx="1367169" cy="530658"/>
    <xdr:sp macro="" textlink="'Pivot Penjualan'!D4">
      <xdr:nvSpPr>
        <xdr:cNvPr id="16" name="TextBox 15">
          <a:extLst>
            <a:ext uri="{FF2B5EF4-FFF2-40B4-BE49-F238E27FC236}">
              <a16:creationId xmlns:a16="http://schemas.microsoft.com/office/drawing/2014/main" id="{9393D572-DF20-4FAB-A82C-F7C59A2AA521}"/>
            </a:ext>
          </a:extLst>
        </xdr:cNvPr>
        <xdr:cNvSpPr txBox="1"/>
      </xdr:nvSpPr>
      <xdr:spPr>
        <a:xfrm>
          <a:off x="9931400" y="1073150"/>
          <a:ext cx="136716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7CD638F-09FA-4A93-8EA2-991EC63903A5}" type="TxLink">
            <a:rPr lang="en-US" sz="2800" b="1" i="0" u="none" strike="noStrike">
              <a:solidFill>
                <a:schemeClr val="accent1"/>
              </a:solidFill>
              <a:latin typeface="Calibri"/>
              <a:cs typeface="Calibri"/>
            </a:rPr>
            <a:pPr/>
            <a:t>102.915</a:t>
          </a:fld>
          <a:endParaRPr lang="en-ID" sz="2800" b="1">
            <a:solidFill>
              <a:schemeClr val="accent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ni" refreshedDate="45914.812359953707" createdVersion="6" refreshedVersion="6" minRefreshableVersion="3" recordCount="8680" xr:uid="{2A7934B5-D26D-4B45-8F1F-7E81DC21B521}">
  <cacheSource type="worksheet">
    <worksheetSource ref="A1:L8681" sheet="Data Penjualan"/>
  </cacheSource>
  <cacheFields count="14">
    <cacheField name="ID Transaksi" numFmtId="0">
      <sharedItems/>
    </cacheField>
    <cacheField name="ID Account" numFmtId="0">
      <sharedItems count="2">
        <s v="AC-1"/>
        <s v="AC-2"/>
      </sharedItems>
    </cacheField>
    <cacheField name="Tanggal" numFmtId="14">
      <sharedItems containsSemiMixedTypes="0" containsNonDate="0" containsDate="1" containsString="0" minDate="2024-01-01T00:00:00" maxDate="2025-01-01T00:00:00" count="365">
        <d v="2024-12-30T00:00:00"/>
        <d v="2024-12-13T00:00:00"/>
        <d v="2024-12-02T00:00:00"/>
        <d v="2024-12-08T00:00:00"/>
        <d v="2024-12-04T00:00:00"/>
        <d v="2024-12-19T00:00:00"/>
        <d v="2024-12-18T00:00:00"/>
        <d v="2024-12-24T00:00:00"/>
        <d v="2024-12-07T00:00:00"/>
        <d v="2024-12-03T00:00:00"/>
        <d v="2024-12-16T00:00:00"/>
        <d v="2024-12-12T00:00:00"/>
        <d v="2024-12-05T00:00:00"/>
        <d v="2024-12-20T00:00:00"/>
        <d v="2024-12-26T00:00:00"/>
        <d v="2024-12-01T00:00:00"/>
        <d v="2024-12-09T00:00:00"/>
        <d v="2024-12-22T00:00:00"/>
        <d v="2024-12-21T00:00:00"/>
        <d v="2024-12-10T00:00:00"/>
        <d v="2024-12-17T00:00:00"/>
        <d v="2024-12-23T00:00:00"/>
        <d v="2024-12-31T00:00:00"/>
        <d v="2024-12-06T00:00:00"/>
        <d v="2024-12-14T00:00:00"/>
        <d v="2024-12-28T00:00:00"/>
        <d v="2024-12-27T00:00:00"/>
        <d v="2024-12-25T00:00:00"/>
        <d v="2024-12-11T00:00:00"/>
        <d v="2024-12-15T00:00:00"/>
        <d v="2024-12-29T00:00:00"/>
        <d v="2024-11-16T00:00:00"/>
        <d v="2024-11-05T00:00:00"/>
        <d v="2024-11-19T00:00:00"/>
        <d v="2024-11-13T00:00:00"/>
        <d v="2024-11-28T00:00:00"/>
        <d v="2024-11-07T00:00:00"/>
        <d v="2024-11-02T00:00:00"/>
        <d v="2024-11-25T00:00:00"/>
        <d v="2024-11-22T00:00:00"/>
        <d v="2024-11-18T00:00:00"/>
        <d v="2024-11-11T00:00:00"/>
        <d v="2024-11-24T00:00:00"/>
        <d v="2024-11-04T00:00:00"/>
        <d v="2024-11-21T00:00:00"/>
        <d v="2024-11-03T00:00:00"/>
        <d v="2024-11-08T00:00:00"/>
        <d v="2024-11-14T00:00:00"/>
        <d v="2024-11-20T00:00:00"/>
        <d v="2024-11-01T00:00:00"/>
        <d v="2024-11-29T00:00:00"/>
        <d v="2024-11-17T00:00:00"/>
        <d v="2024-11-30T00:00:00"/>
        <d v="2024-11-09T00:00:00"/>
        <d v="2024-11-27T00:00:00"/>
        <d v="2024-11-12T00:00:00"/>
        <d v="2024-11-06T00:00:00"/>
        <d v="2024-11-23T00:00:00"/>
        <d v="2024-11-10T00:00:00"/>
        <d v="2024-11-26T00:00:00"/>
        <d v="2024-11-15T00:00:00"/>
        <d v="2024-10-19T00:00:00"/>
        <d v="2024-10-18T00:00:00"/>
        <d v="2024-10-27T00:00:00"/>
        <d v="2024-10-24T00:00:00"/>
        <d v="2024-10-04T00:00:00"/>
        <d v="2024-10-22T00:00:00"/>
        <d v="2024-10-29T00:00:00"/>
        <d v="2024-10-14T00:00:00"/>
        <d v="2024-10-21T00:00:00"/>
        <d v="2024-10-23T00:00:00"/>
        <d v="2024-10-05T00:00:00"/>
        <d v="2024-10-10T00:00:00"/>
        <d v="2024-10-15T00:00:00"/>
        <d v="2024-10-01T00:00:00"/>
        <d v="2024-10-26T00:00:00"/>
        <d v="2024-10-07T00:00:00"/>
        <d v="2024-10-11T00:00:00"/>
        <d v="2024-10-20T00:00:00"/>
        <d v="2024-10-03T00:00:00"/>
        <d v="2024-10-25T00:00:00"/>
        <d v="2024-10-17T00:00:00"/>
        <d v="2024-10-13T00:00:00"/>
        <d v="2024-10-12T00:00:00"/>
        <d v="2024-10-09T00:00:00"/>
        <d v="2024-10-30T00:00:00"/>
        <d v="2024-10-31T00:00:00"/>
        <d v="2024-10-08T00:00:00"/>
        <d v="2024-10-06T00:00:00"/>
        <d v="2024-10-02T00:00:00"/>
        <d v="2024-09-19T00:00:00"/>
        <d v="2024-09-08T00:00:00"/>
        <d v="2024-09-25T00:00:00"/>
        <d v="2024-09-13T00:00:00"/>
        <d v="2024-09-07T00:00:00"/>
        <d v="2024-09-14T00:00:00"/>
        <d v="2024-09-29T00:00:00"/>
        <d v="2024-09-30T00:00:00"/>
        <d v="2024-09-15T00:00:00"/>
        <d v="2024-09-01T00:00:00"/>
        <d v="2024-09-17T00:00:00"/>
        <d v="2024-09-12T00:00:00"/>
        <d v="2024-09-27T00:00:00"/>
        <d v="2024-09-26T00:00:00"/>
        <d v="2024-09-05T00:00:00"/>
        <d v="2024-09-23T00:00:00"/>
        <d v="2024-09-10T00:00:00"/>
        <d v="2024-09-20T00:00:00"/>
        <d v="2024-09-18T00:00:00"/>
        <d v="2024-09-02T00:00:00"/>
        <d v="2024-09-21T00:00:00"/>
        <d v="2024-09-28T00:00:00"/>
        <d v="2024-09-09T00:00:00"/>
        <d v="2024-09-11T00:00:00"/>
        <d v="2024-09-24T00:00:00"/>
        <d v="2024-09-03T00:00:00"/>
        <d v="2024-09-06T00:00:00"/>
        <d v="2024-09-16T00:00:00"/>
        <d v="2024-09-22T00:00:00"/>
        <d v="2024-09-04T00:00:00"/>
        <d v="2024-08-11T00:00:00"/>
        <d v="2024-08-23T00:00:00"/>
        <d v="2024-08-16T00:00:00"/>
        <d v="2024-08-05T00:00:00"/>
        <d v="2024-08-22T00:00:00"/>
        <d v="2024-08-17T00:00:00"/>
        <d v="2024-08-15T00:00:00"/>
        <d v="2024-08-21T00:00:00"/>
        <d v="2024-08-30T00:00:00"/>
        <d v="2024-08-28T00:00:00"/>
        <d v="2024-08-14T00:00:00"/>
        <d v="2024-08-06T00:00:00"/>
        <d v="2024-08-26T00:00:00"/>
        <d v="2024-08-20T00:00:00"/>
        <d v="2024-08-03T00:00:00"/>
        <d v="2024-08-24T00:00:00"/>
        <d v="2024-08-31T00:00:00"/>
        <d v="2024-08-10T00:00:00"/>
        <d v="2024-08-07T00:00:00"/>
        <d v="2024-08-12T00:00:00"/>
        <d v="2024-08-19T00:00:00"/>
        <d v="2024-08-27T00:00:00"/>
        <d v="2024-08-04T00:00:00"/>
        <d v="2024-08-02T00:00:00"/>
        <d v="2024-08-18T00:00:00"/>
        <d v="2024-08-09T00:00:00"/>
        <d v="2024-08-13T00:00:00"/>
        <d v="2024-08-29T00:00:00"/>
        <d v="2024-08-01T00:00:00"/>
        <d v="2024-08-25T00:00:00"/>
        <d v="2024-08-08T00:00:00"/>
        <d v="2024-07-10T00:00:00"/>
        <d v="2024-07-13T00:00:00"/>
        <d v="2024-07-19T00:00:00"/>
        <d v="2024-07-05T00:00:00"/>
        <d v="2024-07-01T00:00:00"/>
        <d v="2024-07-24T00:00:00"/>
        <d v="2024-07-30T00:00:00"/>
        <d v="2024-07-18T00:00:00"/>
        <d v="2024-07-31T00:00:00"/>
        <d v="2024-07-03T00:00:00"/>
        <d v="2024-07-22T00:00:00"/>
        <d v="2024-07-20T00:00:00"/>
        <d v="2024-07-08T00:00:00"/>
        <d v="2024-07-02T00:00:00"/>
        <d v="2024-07-27T00:00:00"/>
        <d v="2024-07-12T00:00:00"/>
        <d v="2024-07-14T00:00:00"/>
        <d v="2024-07-09T00:00:00"/>
        <d v="2024-07-26T00:00:00"/>
        <d v="2024-07-28T00:00:00"/>
        <d v="2024-07-21T00:00:00"/>
        <d v="2024-07-17T00:00:00"/>
        <d v="2024-07-06T00:00:00"/>
        <d v="2024-07-25T00:00:00"/>
        <d v="2024-07-04T00:00:00"/>
        <d v="2024-07-07T00:00:00"/>
        <d v="2024-07-29T00:00:00"/>
        <d v="2024-07-11T00:00:00"/>
        <d v="2024-07-23T00:00:00"/>
        <d v="2024-07-16T00:00:00"/>
        <d v="2024-07-15T00:00:00"/>
        <d v="2024-06-12T00:00:00"/>
        <d v="2024-06-02T00:00:00"/>
        <d v="2024-06-19T00:00:00"/>
        <d v="2024-06-04T00:00:00"/>
        <d v="2024-06-17T00:00:00"/>
        <d v="2024-06-21T00:00:00"/>
        <d v="2024-06-13T00:00:00"/>
        <d v="2024-06-09T00:00:00"/>
        <d v="2024-06-23T00:00:00"/>
        <d v="2024-06-20T00:00:00"/>
        <d v="2024-06-30T00:00:00"/>
        <d v="2024-06-11T00:00:00"/>
        <d v="2024-06-16T00:00:00"/>
        <d v="2024-06-22T00:00:00"/>
        <d v="2024-06-26T00:00:00"/>
        <d v="2024-06-01T00:00:00"/>
        <d v="2024-06-06T00:00:00"/>
        <d v="2024-06-05T00:00:00"/>
        <d v="2024-06-08T00:00:00"/>
        <d v="2024-06-24T00:00:00"/>
        <d v="2024-06-03T00:00:00"/>
        <d v="2024-06-18T00:00:00"/>
        <d v="2024-06-27T00:00:00"/>
        <d v="2024-06-10T00:00:00"/>
        <d v="2024-06-15T00:00:00"/>
        <d v="2024-06-28T00:00:00"/>
        <d v="2024-06-25T00:00:00"/>
        <d v="2024-06-14T00:00:00"/>
        <d v="2024-06-07T00:00:00"/>
        <d v="2024-06-29T00:00:00"/>
        <d v="2024-04-20T00:00:00"/>
        <d v="2024-04-01T00:00:00"/>
        <d v="2024-04-18T00:00:00"/>
        <d v="2024-04-19T00:00:00"/>
        <d v="2024-04-21T00:00:00"/>
        <d v="2024-04-04T00:00:00"/>
        <d v="2024-04-17T00:00:00"/>
        <d v="2024-04-29T00:00:00"/>
        <d v="2024-04-25T00:00:00"/>
        <d v="2024-04-02T00:00:00"/>
        <d v="2024-04-07T00:00:00"/>
        <d v="2024-04-24T00:00:00"/>
        <d v="2024-04-28T00:00:00"/>
        <d v="2024-04-13T00:00:00"/>
        <d v="2024-04-30T00:00:00"/>
        <d v="2024-04-12T00:00:00"/>
        <d v="2024-04-14T00:00:00"/>
        <d v="2024-04-16T00:00:00"/>
        <d v="2024-04-11T00:00:00"/>
        <d v="2024-04-15T00:00:00"/>
        <d v="2024-04-22T00:00:00"/>
        <d v="2024-04-05T00:00:00"/>
        <d v="2024-04-03T00:00:00"/>
        <d v="2024-04-08T00:00:00"/>
        <d v="2024-04-10T00:00:00"/>
        <d v="2024-04-09T00:00:00"/>
        <d v="2024-04-26T00:00:00"/>
        <d v="2024-04-06T00:00:00"/>
        <d v="2024-04-27T00:00:00"/>
        <d v="2024-04-23T00:00:00"/>
        <d v="2024-03-08T00:00:00"/>
        <d v="2024-03-20T00:00:00"/>
        <d v="2024-03-03T00:00:00"/>
        <d v="2024-03-21T00:00:00"/>
        <d v="2024-03-01T00:00:00"/>
        <d v="2024-03-23T00:00:00"/>
        <d v="2024-03-29T00:00:00"/>
        <d v="2024-03-07T00:00:00"/>
        <d v="2024-03-24T00:00:00"/>
        <d v="2024-03-06T00:00:00"/>
        <d v="2024-03-12T00:00:00"/>
        <d v="2024-03-31T00:00:00"/>
        <d v="2024-03-22T00:00:00"/>
        <d v="2024-03-27T00:00:00"/>
        <d v="2024-03-30T00:00:00"/>
        <d v="2024-03-09T00:00:00"/>
        <d v="2024-03-02T00:00:00"/>
        <d v="2024-03-04T00:00:00"/>
        <d v="2024-03-05T00:00:00"/>
        <d v="2024-03-14T00:00:00"/>
        <d v="2024-03-11T00:00:00"/>
        <d v="2024-03-17T00:00:00"/>
        <d v="2024-03-19T00:00:00"/>
        <d v="2024-03-26T00:00:00"/>
        <d v="2024-03-15T00:00:00"/>
        <d v="2024-03-18T00:00:00"/>
        <d v="2024-03-25T00:00:00"/>
        <d v="2024-03-10T00:00:00"/>
        <d v="2024-03-16T00:00:00"/>
        <d v="2024-03-13T00:00:00"/>
        <d v="2024-03-28T00:00:00"/>
        <d v="2024-02-18T00:00:00"/>
        <d v="2024-02-04T00:00:00"/>
        <d v="2024-02-02T00:00:00"/>
        <d v="2024-02-29T00:00:00"/>
        <d v="2024-02-24T00:00:00"/>
        <d v="2024-02-15T00:00:00"/>
        <d v="2024-02-21T00:00:00"/>
        <d v="2024-02-07T00:00:00"/>
        <d v="2024-02-28T00:00:00"/>
        <d v="2024-02-27T00:00:00"/>
        <d v="2024-02-05T00:00:00"/>
        <d v="2024-02-19T00:00:00"/>
        <d v="2024-02-25T00:00:00"/>
        <d v="2024-02-01T00:00:00"/>
        <d v="2024-02-23T00:00:00"/>
        <d v="2024-02-06T00:00:00"/>
        <d v="2024-02-10T00:00:00"/>
        <d v="2024-02-17T00:00:00"/>
        <d v="2024-02-03T00:00:00"/>
        <d v="2024-02-08T00:00:00"/>
        <d v="2024-02-12T00:00:00"/>
        <d v="2024-02-16T00:00:00"/>
        <d v="2024-02-14T00:00:00"/>
        <d v="2024-02-11T00:00:00"/>
        <d v="2024-02-22T00:00:00"/>
        <d v="2024-02-13T00:00:00"/>
        <d v="2024-02-20T00:00:00"/>
        <d v="2024-02-09T00:00:00"/>
        <d v="2024-02-26T00:00:00"/>
        <d v="2024-01-24T00:00:00"/>
        <d v="2024-01-17T00:00:00"/>
        <d v="2024-01-18T00:00:00"/>
        <d v="2024-01-10T00:00:00"/>
        <d v="2024-01-21T00:00:00"/>
        <d v="2024-01-16T00:00:00"/>
        <d v="2024-01-28T00:00:00"/>
        <d v="2024-01-15T00:00:00"/>
        <d v="2024-01-06T00:00:00"/>
        <d v="2024-01-03T00:00:00"/>
        <d v="2024-01-26T00:00:00"/>
        <d v="2024-01-05T00:00:00"/>
        <d v="2024-01-11T00:00:00"/>
        <d v="2024-01-08T00:00:00"/>
        <d v="2024-01-01T00:00:00"/>
        <d v="2024-01-02T00:00:00"/>
        <d v="2024-01-23T00:00:00"/>
        <d v="2024-01-27T00:00:00"/>
        <d v="2024-01-29T00:00:00"/>
        <d v="2024-01-07T00:00:00"/>
        <d v="2024-01-14T00:00:00"/>
        <d v="2024-01-19T00:00:00"/>
        <d v="2024-01-12T00:00:00"/>
        <d v="2024-01-30T00:00:00"/>
        <d v="2024-01-31T00:00:00"/>
        <d v="2024-01-13T00:00:00"/>
        <d v="2024-01-25T00:00:00"/>
        <d v="2024-01-04T00:00:00"/>
        <d v="2024-01-20T00:00:00"/>
        <d v="2024-01-09T00:00:00"/>
        <d v="2024-10-28T00:00:00"/>
        <d v="2024-10-16T00:00:00"/>
        <d v="2024-05-07T00:00:00"/>
        <d v="2024-05-10T00:00:00"/>
        <d v="2024-05-04T00:00:00"/>
        <d v="2024-05-02T00:00:00"/>
        <d v="2024-05-08T00:00:00"/>
        <d v="2024-05-16T00:00:00"/>
        <d v="2024-05-11T00:00:00"/>
        <d v="2024-05-12T00:00:00"/>
        <d v="2024-05-30T00:00:00"/>
        <d v="2024-05-27T00:00:00"/>
        <d v="2024-05-14T00:00:00"/>
        <d v="2024-05-20T00:00:00"/>
        <d v="2024-05-03T00:00:00"/>
        <d v="2024-05-05T00:00:00"/>
        <d v="2024-05-21T00:00:00"/>
        <d v="2024-05-18T00:00:00"/>
        <d v="2024-05-09T00:00:00"/>
        <d v="2024-05-13T00:00:00"/>
        <d v="2024-05-01T00:00:00"/>
        <d v="2024-05-15T00:00:00"/>
        <d v="2024-05-31T00:00:00"/>
        <d v="2024-05-06T00:00:00"/>
        <d v="2024-05-28T00:00:00"/>
        <d v="2024-05-17T00:00:00"/>
        <d v="2024-05-26T00:00:00"/>
        <d v="2024-05-24T00:00:00"/>
        <d v="2024-05-19T00:00:00"/>
        <d v="2024-05-23T00:00:00"/>
        <d v="2024-05-22T00:00:00"/>
        <d v="2024-05-29T00:00:00"/>
        <d v="2024-01-22T00:00:00"/>
      </sharedItems>
      <fieldGroup par="12" base="2">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ID Outlet" numFmtId="0">
      <sharedItems count="16">
        <s v="O-13"/>
        <s v="O-10"/>
        <s v="O-16"/>
        <s v="O-04"/>
        <s v="O-05"/>
        <s v="O-03"/>
        <s v="O-07"/>
        <s v="O-08"/>
        <s v="O-11"/>
        <s v="O-09"/>
        <s v="O-15"/>
        <s v="O-12"/>
        <s v="O-06"/>
        <s v="O-14"/>
        <s v="O-01"/>
        <s v="O-02"/>
      </sharedItems>
    </cacheField>
    <cacheField name="ID Produk" numFmtId="0">
      <sharedItems/>
    </cacheField>
    <cacheField name="Kuantitas" numFmtId="3">
      <sharedItems containsSemiMixedTypes="0" containsString="0" containsNumber="1" containsInteger="1" minValue="1" maxValue="57"/>
    </cacheField>
    <cacheField name="Harga Produk" numFmtId="0">
      <sharedItems containsSemiMixedTypes="0" containsString="0" containsNumber="1" minValue="0" maxValue="2030000"/>
    </cacheField>
    <cacheField name="Total transaksi" numFmtId="0">
      <sharedItems containsSemiMixedTypes="0" containsString="0" containsNumber="1" minValue="0" maxValue="22776600"/>
    </cacheField>
    <cacheField name="Nama Barang" numFmtId="0">
      <sharedItems count="377">
        <s v="KC103 BHINNEKA USB CABLE TYPE C"/>
        <s v="BHINNEKA GO WK894 OFFICE COMBO BLACK"/>
        <s v="BHINNEKA DURALINK KLB1201 BLACK"/>
        <s v="BHINNEKA POWER PLUS 65W 3-PORTS GAN CHARGER (PPS/PD+QC) BLACK"/>
        <s v="BHINNEKA GO W192 OFFICE MOUSE BLACK"/>
        <s v="BHINNEKA POWER PURE 33W 2-PORTS USB CHARGER (PD+QC) BLACK"/>
        <s v="BHINNEKA DURALINK KCB2001 BLACK"/>
        <s v="BHINNEKA LINKPODS ES3 WIRED EARBUDS BLACK"/>
        <s v="BHINNEKA POWER PACK T1 10.000 mAh 22,5W POWERBANK BLACK"/>
        <s v="BHINNEKA MEOW AC5001 HEADSET ACCESSORIES WHITE"/>
        <s v="BHINNEKA GO TUNE WH06 WIRELESS HEADSET BEIGE"/>
        <s v="BHINNEKA POWER PURE 30W 2-PORTS USB CHARGER (PD+QC) WHITE"/>
        <s v="BHINNEKA ATOM FULL SIZE MECHANICAL KEYBOARD GREY BLUE SWITCH"/>
        <s v="KL104 BHINNEKA USB CABLE LIGHTNING"/>
        <s v="BHINNEKA GO W607 OFFICE MOUSE PURPLE"/>
        <s v="BHINNEKA GO ES1 WIRED EARBUDS WHITE"/>
        <s v="BHINNEKA POWER GO 20W 1-PORT TYPE-C USB CHARGER (PD+QC) BLACK"/>
        <s v="BHINNEKA HYPERLINK KD60L1501 BLACK"/>
        <s v="BHINNEKA BASIC XL MP64 BASIC MOUSEPAD BLACK"/>
        <s v="BHINNEKA Gaming Headset Stand Tower AC3004 MINT"/>
        <s v="BHINNEKA POWER MOVE 30W 2-PORTS CAR CHARGER (PD+QC) BLACK"/>
        <s v="BHINNEKA WAVE11 TW11 V2 TRUE WIRELESS BEIGE"/>
        <s v="BHINNEKA HYPERLINK KD60C1501 BLACK"/>
        <s v="BHINNEKA POWER PACK S1 10.000 mAh POWERBANK BLACK"/>
        <s v="BHINNEKA GO W606 OFFICE MOUSE BLACK"/>
        <s v="BHINNEKA LINKPODS ES3 WIRED EARBUDS WHITE"/>
        <s v="BHINNEKA HYPERLINK KD10C2001 BLACK"/>
        <s v="BHINNEKA LINKBUDS ES4 WIRED EARBUDS WHITE"/>
        <s v="BHINNEKA VIGIL MP256 BASIC MOUSEPAD BLACK"/>
        <s v="BHINNEKA DURALINK KLT1201 CABLE BLACK"/>
        <s v="BHINNEKA DURALINK KLB2001 BLACK"/>
        <s v="BHINNEKA POWER PLUS 65W 3-PORTS GAN CHARGER (PD/PPS+QC) BLACK"/>
        <s v="BHINNEKA WAVE13 TW13 TRUE WIRELESS WHITE"/>
        <s v="BHINNEKA GO W193 OFFICE MOUSE GREY"/>
        <s v="BHINNEKA POWER PACK S1 10.000 mAh POWERBANK WHITE"/>
        <s v="BHINNEKA POWER GO 25W 1-PORT TYPE-C USB CHARGER (PD/PPS) WHITE"/>
        <s v="BHINNEKA CRYTO VX7 GAMING MOUSE PINK"/>
        <s v="BHINNEKA THOR X9 GAMING MOUSE BLACK"/>
        <s v="BHINNEKA Gaming Deskmat ATO MP905 MARBLE"/>
        <s v="BHINNEKA HYPERLINK KV65C1201 BLACK"/>
        <s v="BHINNEKA KM100 OFFICE COMBO BLACK"/>
        <s v="BHINNEKA RAIGOR III WG12R GAMING MOUSE BLACK"/>
        <s v="BHINNEKA GO W608 OFFICE MOUSE PINK"/>
        <s v="BHINNEKA RAIGOR III WG12 GAMING MOUSE BLACK"/>
        <s v="BHINNEKA W190 OFFICE MOUSE MINT"/>
        <s v="BHINNEKA VIGIL MP452 BASIC MOUSEPAD BLACK"/>
        <s v="BHINNEKA WAVE14 TW14 TRUE WIRELESS MATCHA GREEN"/>
        <s v="BHINNEKA WAVE13 TW13 TRUE WIRELESS BLUE"/>
        <s v="BHINNEKA GO W193 OFFICE MOUSE PINK"/>
        <s v="BHINNEKA WAVE11 TW11 V2 TRUE WIRELESS BLACK"/>
        <s v="BHINNEKA WAVE13 TW13 TRUE WIRELESS BLACK"/>
        <s v="BHINNEKA RAIGOR II WG10 GAMING MOUSE GREY"/>
        <s v="KM106 BHINNEKA USB CABLE MICRO"/>
        <s v="BHINNEKA GO TUNE WH06 WIRELESS HEADSET GREY"/>
        <s v="BHINNEKA DURALINK KCT1201 BLACK"/>
        <s v="BHINNEKA W190 OFFICE MOUSE BLACK"/>
        <s v="KL106 BHINNEKA USB CABLE LIGHTNING"/>
        <s v="BHINNEKA SMART ADAPTOR LA1A01"/>
        <s v="BHINNEKA POWER CUBE 4 PLUG TYPE TRAVEL MULTI ADAPTER BLACK"/>
        <s v="BHINNEKA WAVE14 TW14 TRUE WIRELESS WHITE"/>
        <s v="BHINNEKA POWER PURE 20W 1-PORT TYPE-A USB CHARGER (QC) BLACK"/>
        <s v="BHINNEKA LINKBUDS ES2 WIRED EARBUDS BLACK"/>
        <s v="BHINNEKA SMART LIGHT BUB 12W SLB102"/>
        <s v="BHINNEKA FLASH HQ53 GAMING HEADSET BLACK"/>
        <s v="BHINNEKA AGILE MP453 GAMING MOUSEPAD BLACK"/>
        <s v="BHINNEKA WAVE12 TW12 TRUE WIRELESS WHITE"/>
        <s v="BHINNEKA ATOM TKL MECHANICAL KEYBOARD BLACK BLUE SWITCH"/>
        <s v="BHINNEKA Gaming Headset Stand Model Y"/>
        <s v="BHINNEKA Gaming Deskmat ATO MP905 PLUM"/>
        <s v="BHINNEKA CW2-Q01 30W 2-PORTS CHARGER (QC) WHITE"/>
        <s v="BHINNEKA POWER PACK T1 10.000 mAh 22,5W POWERBANK WHITE"/>
        <s v="BHINNEKA WAVE12 TW12 TRUE WIRELESS BLACK"/>
        <s v="BHINNEKA GO W605 OFFICE MOUSE BLACK"/>
        <s v="BHINNEKA POWER PLUS 45W 2-PORTS GAN CHARGER (PD+PD) BLACK"/>
        <s v="BHINNEKA ALTO MH91 GAMING HEADSET BLACK"/>
        <s v="BHINNEKA WAVE10 TW10 TRUE WIRELESS BLACK"/>
        <s v="BHINNEKA GO W606 OFFICE MOUSE WHITE"/>
        <s v="BHINNEKA DURALINK KCB1201 BLACK"/>
        <s v="BHINNEKA GO W193 OFFICE MOUSE BLUE"/>
        <s v="KL102 BHINNEKA USB CABLE LIGHTNING"/>
        <s v="BHINNEKA GO W608 OFFICE MOUSE GREEN"/>
        <s v="BHINNEKA GO TUNE WH06 WIRELESS HEADSET GUN (BLACK)"/>
        <s v="WH01 BHINNEKA HEADSET WIRELESS Black"/>
        <s v="BHINNEKA LAVALIER MV01 MICROPHONE BLACK"/>
        <s v="BHINNEKA TRINITY MH88 GAMING HEADSET BLACK"/>
        <s v="BHINNEKA LINKBUDS ES2 WIRED EARBUDS WHITE"/>
        <s v="BHINNEKA WAVE12 TW12 TRUE WIRELESS BLUE"/>
        <s v="BHINNEKA RAIGOR II WG10 GAMING MOUSE BLACK"/>
        <s v="BHINNEKA ATO MP905 DESKMAT GEO1"/>
        <s v="BHINNEKA Gaming Mouse Wireless XD3 MINT"/>
        <s v="BHINNEKA Gaming Gamepad USB WGP14 BK"/>
        <s v="BHINNEKA GO W605 OFFICE MOUSE PINK"/>
        <s v="BHINNEKA POWER PLUS 120W 4-PORTS GAN CHARGER (PPS/PD+QC) BLACK"/>
        <s v="BHINNEKA WAVE11 TW11 TRUE WIRELESS PINK"/>
        <s v="BHINNEKA CHIEF II HG20 GAMING HEADSET BLACK"/>
        <s v="BHINNEKA WAVE10 TW10 TRUE WIRELESS BEIGE"/>
        <s v="BHINNEKA GO WH02 WIRELESS HEADSET GREY"/>
        <s v="KM201 BHINNEKA USB CABLE MICRO"/>
        <s v="BHINNEKA AGILE MP353 GAMING MOUSEPAD BLACK"/>
        <s v="WN01 BHINNEKA EARPHONE WIRELESS"/>
        <s v="BHINNEKA WAVE14 TW14 TRUE WIRELESS BLACK"/>
        <s v="BHINNEKA MEOW AC5001 HEADSET ACCESSORIES BLACK"/>
        <s v="BHINNEKA SMART MOTION SENSOR SSK03"/>
        <s v="BHINNEKA BLAKE WGC5 GAMING MOUSE BLACK"/>
        <s v="BHINNEKA CRYPTO WGC3 GAMING MOUSE BLACK"/>
        <s v="BHINNEKA VENOM II VX8 GAMING MOUSE BLACK"/>
        <s v="BHINNEKA Gaming Mouse UX3 WHITE"/>
        <s v="BHINNEKA CRYTO VX7 GAMING MOUSE WHITE"/>
        <s v="BHINNEKA WAVE11 TW11 V2 TRUE WIRELESS RED"/>
        <s v="BHINNEKA CW2-Q02 38W 2-PORTS CHARGER (QC) WHITE"/>
        <s v="BHINNEKA SMART WALL SWITCH 3 GANG SWS03"/>
        <s v="BHINNEKA LUMINOUS C30 WEBCAM BLACK"/>
        <s v="BHINNEKA LINKBUDS ES4 WIRED EARBUDS BLACK"/>
        <s v="BHINNEKA RAIGOR II WG10 GAMING MOUSE RED"/>
        <s v="BHINNEKA W190 OFFICE MOUSE WHITE"/>
        <s v="BHINNEKA SHOOTER II WGP13 GAMEPAD BLUE"/>
        <s v="BHINNEKA GO W608 OFFICE MOUSE BLACK"/>
        <s v="KL201 BHINNEKA USB CABLE LIGHTNING"/>
        <s v="BHINNEKA ATO MP905 DESKMAT ONE PIECE ZORO"/>
        <s v="BHINNEKA CHIEF II HG20 GAMING HEADSET PINK"/>
        <s v="KM104 BHINNEKA USB CABLE MICRO"/>
        <s v="BHINNEKA GO W605 OFFICE MOUSE BEIGE"/>
        <s v="BHINNEKA TRINITY MH88 GAMING HEADSET PINK"/>
        <s v="BHINNEKA WAVE10 TW10 TRUE WIRELESS WHITE"/>
        <s v="BHINNEKA GROOVE AURORA TX3 TRUE WIRELESS WHITE"/>
        <s v="BHINNEKA SMART LIGHT BUB 9W SLB101"/>
        <s v="BHINNEKA GROOVE BUDS+ TX2 TRUE WIRELESS BLACK"/>
        <s v="BHINNEKA LEVIOSA MCX01 CONDENSER MICROPHONE BLACK"/>
        <s v="BHINNEKA SHOOTER II WGP13 GAMEPAD WHITE"/>
        <s v="BHINNEKA VENOM II WGC2 GAMING MOUSE MINT"/>
        <s v="BHINNEKA ATO MP905 DESKMAT ONE PIECE LUFFY"/>
        <s v="ACK02 LUFFY Keycaps One Piece Original"/>
        <s v="BHINNEKA AGILE MP903 GAMING MOUSEPAD BLACK"/>
        <s v="BHINNEKA GROOVE AURORA TX3 TRUE WIRELESS BLACK"/>
        <s v="BHINNEKA SMART WALL SWITCH 2 GANG SWS02"/>
        <s v="BHINNEKA CRYPTO WGC3 GAMING MOUSE WHITE"/>
        <s v="BHINNEKA GO W607 OFFICE MOUSE BLUE"/>
        <s v="BHINNEKA PRISMA+ MBR01 MOUSE ACCESSORIES"/>
        <s v="BHINNEKA ATO MP905 DESKMAT GEO2"/>
        <s v="BHINNEKA SONATA MH90 GAMING HEADSET BLACK"/>
        <s v="BHINNEKA GO W607 OFFICE MOUSE GREEN"/>
        <s v="BHINNEKA WAVE11 TW11 TRUE WIRELESS WHITE"/>
        <s v="BHINNEKA GO W193 OFFICE MOUSE BEIGE"/>
        <s v="BHINNEKA SMART IP CAM PTZ SC02"/>
        <s v="BHINNEKA CRYTO VX7 GAMING MOUSE BLACK"/>
        <s v="BHINNEKA ARIA XD7 GAMING MOUSE LUFFY"/>
        <s v="ACK02 ZORO Keycaps One Piece Original"/>
        <s v="BHINNEKA ATO MP905 DESKMAT ONE PIECE KAIDO"/>
        <s v="BHINNEKA SMART LED STRIP SL0103"/>
        <s v="BHINNEKA GO ES1 WIRED EARBUDS BLACK"/>
        <s v="BHINNEKA CW1-Q03 18W 1-PORTS CHARGER (QC) WHITE"/>
        <s v="BHINNEKA ARIA XD7 GAMING MOUSE ZORO"/>
        <s v="BHINNEKA GO W606 OFFICE MOUSE BLUE"/>
        <s v="BHINNEKA Gaming Keyboard MK-890 ATOM96 Black Blue Switch"/>
        <s v="KC201 BHINNEKA USB CABLE TYPE C"/>
        <s v="BHINNEKA POWER GO 20W 1-PORT TYPE-C USB CHARGER (PD) WHITE"/>
        <s v="KDL105 BHINNEKA USB CABLE LIGHTNING"/>
        <s v="BHINNEKA Gaming Mousepad MP904 MINT"/>
        <s v="BHINNEKA GO WK895 OFFICE COMBO BLACK"/>
        <s v="BHINNEKA GO KM103 OFFICE COMBO BLACK"/>
        <s v="BHINNEKA THOR II X16 GAMING MOUSE BLACK"/>
        <s v="BHINNEKA SMART PLUG SP01"/>
        <s v="BHINNEKA PORTAL 7.1 HG28 GAMING HEADSET BLACK"/>
        <s v="BHINNEKA Gaming Mousepad RGB MPR800s WHITE"/>
        <s v="KM102 BHINNEKA USB CABLE MICRO"/>
        <s v="BHINNEKA GO W607 OFFICE MOUSE BLACK"/>
        <s v="BHINNEKA POWER PLUS 140W 3-PORTS GAN CHARGER (PPS/PD+QC) BLACK"/>
        <s v="BHINNEKA BLAKE WGC5 GAMING MOUSE WHITE"/>
        <s v="BHINNEKA MEOW AC5001 HEADSET ACCESSORIES PINK"/>
        <s v="BHINNEKA Gaming Keyboard MAXFIT 67 MK-858 White WHITE SWITCH"/>
        <s v="BHINNEKA Gaming Gamepad USB WGP14 PK"/>
        <s v="BHINNEKA TRINITY MH88 GAMING HEADSET WHITE"/>
        <s v="BHINNEKA Microphone MCX02"/>
        <s v="KC104 BHINNEKA USB CABLE TYPE C"/>
        <s v="BHINNEKA Gaming Keyboard MK-890 ATOM96 Grey Blue Switch"/>
        <s v="BHINNEKA ATO MP905 DESKMAT ONE PIECE ROBIN"/>
        <s v="LA1ALS BHINNEKA Smart Flowing RGB Led Strip Controller"/>
        <s v="BHINNEKA Gaming Mouse UX3 BLACK"/>
        <s v="BHINNEKA Gaming Keyboard MK-853 V2 BLUE SWITCH (PINK)"/>
        <s v="BHINNEKA SHOOTER II GP13 GAMEPAD BLACK"/>
        <s v="BHINNEKA HELIOS GO XD5 GAMING MOUSE BLACK"/>
        <s v="BHINNEKA SMART POWER STRIP SPS01"/>
        <s v="BHINNEKA Mouse T533"/>
        <s v="BHINNEKA NC20 NOTEBOOK COOLER BLACK"/>
        <s v="BHINNEKA Gaming Headset Stand Tower AC3001s RGB"/>
        <s v="BHINNEKA Gaming Mousepad MP44"/>
        <s v="KM103 BHINNEKA USB CABLE MICRO"/>
        <s v="BHINNEKA Gaming Keyboard K-613 TKL II"/>
        <s v="BHINNEKA GO WH03 WIRELESS HEADSET BEIGE"/>
        <s v="BHINNEKA EG3 WIRED EARBUDS WHITE"/>
        <s v="KC102 BHINNEKA USB CABLE TYPE C"/>
        <s v="BHINNEKA Gaming Headset HG23 7.1"/>
        <s v="BHINNEKA Gaming Keyboard MK-853 RGB BLUE SWITCH (PINK)"/>
        <s v="BHINNEKA POWER PURE 18W 1-PORT TYPE-A USB CHARGER (QC) WHITE"/>
        <s v="BHINNEKA Gaming Keyboard MAXFIT 61 MK-857 Black RED SWITCH"/>
        <s v="BHINNEKA Gaming Earphone EG1"/>
        <s v="BHINNEKA Gaming Headset Stand Tower AC3001"/>
        <s v="BHINNEKA ARIA XD7 GAMING MOUSE SANJI"/>
        <s v="BHINNEKA Gaming Mouse X15"/>
        <s v="BHINNEKA POWER PURE 38W 2-PORTS USB CHARGER (PD+QC) WHITE"/>
        <s v="BHINNEKA ATO MP905 DESKMAT ONE PIECE SANJI"/>
        <s v="KL103 BHINNEKA USB CABLE LIGHTNING"/>
        <s v="KDC105 BHINNEKA USB CABLE TYPE C"/>
        <s v="BHINNEKA Gaming Mouse Wireless XD3 BLACK"/>
        <s v="BHINNEKA Gaming Keyboard K-511."/>
        <s v="BHINNEKA Gaming Keyboard K-613L FULL SIZE"/>
        <s v="BHINNEKA REVOLVER GP12 GAMEPAD BLACK"/>
        <s v="BHINNEKA GO W607 OFFICE MOUSE PINK"/>
        <s v="BHINNEKA Gaming Keyboard K-613L PINK"/>
        <s v="BHINNEKA Gaming Headset MH86 WHITE"/>
        <s v="KC106 BHINNEKA USB CABLE TYPE C"/>
        <s v="BHINNEKA Gaming Mousepad MP292 LP"/>
        <s v="BHINNEKA SCAR II EG5C WIRED EARBUDS BLACK"/>
        <s v="BHINNEKA Gaming WristPad AC4101L (PILO FULL SIZE)"/>
        <s v="BHINNEKA Gaming Headset HG17s Black"/>
        <s v="BHINNEKA RAIGOR III WG12R GAMING MOUSE BEIGE"/>
        <s v="BHINNEKA Gaming Headset HG24"/>
        <s v="BHINNEKA Gaming Mousepad MP25"/>
        <s v="BHINNEKA Gaming WristPad AC4101M (PILO TKL)"/>
        <s v="BHINNEKA WAVE11 TW11 TRUE WIRELESS BLACK"/>
        <s v="BHINNEKA Gaming Keyboard MK-853 RGB BLUE SWITCH (BLACK)"/>
        <s v="BHINNEKA RHASTA II G13 GAMING MOUSE BLACK"/>
        <s v="BHINNEKA Mouse Wireless W188 WHITE"/>
        <s v="BHINNEKA Gaming Keyboard MK-853 V2 BLUE SWITCH (BLACK)"/>
        <s v="BHINNEKA ATOM TKL MECHANICAL KEYBOARD GREY BLUE SWITCH"/>
        <s v="BHINNEKA Gaming Mouse Wireless XD3 WHITE"/>
        <s v="BHINNEKA Gaming Deskmat ATO MP905 AQUA"/>
        <s v="BHINNEKA Numeric Keyboard Office K801"/>
        <s v="BHINNEKA Gaming Mousepad RGB MPR800s PINK"/>
        <s v="BHINNEKA Gaming Headset MH86 MINT"/>
        <s v="BHINNEKA SMART IP CAM INDOOR SC01"/>
        <s v="BHINNEKA GO Keyboard Mouse Wireless Office WK893"/>
        <s v="BHINNEKA Gaming Mousepad MPC450"/>
        <s v="BHINNEKA Gaming Mousepad MP80"/>
        <s v="BHINNEKA EG3C WIRED EARBUDS WHITE"/>
        <s v="BHINNEKA Gaming Headset MH84"/>
        <s v="BHINNEKA EG3 WIRED EARBUDS BLACK"/>
        <s v="BHINNEKA Gaming Deskmat ATO MP905 KANAGAWA"/>
        <s v="BHINNEKA Gaming Headset Stand Tower AC3001 PINK"/>
        <s v="BHINNEKA Gaming Headset HG16S 7.1"/>
        <s v="BHINNEKA Gaming Mouse UX1"/>
        <s v="BHINNEKA Gaming Mouse Wireless XD3 PINK"/>
        <s v="ACK02 SANJI Keycaps One Piece Original"/>
        <s v="BHINNEKA ATOM FULL SIZE MECHANICAL KEYBOARD BLACK BLUE SWITCH"/>
        <s v="BHINNEKA Gaming Keyboard MAXFIT 67 MK-858 Black WHITE SWITCH"/>
        <s v="BHINNEKA GO WH02 WIRELESS HEADSET BEIGE"/>
        <s v="BHINNEKA SMART IR REMOTE SR01"/>
        <s v="BHINNEKA Gaming Mousepad MPC900"/>
        <s v="BHINNEKA SMART SIRENE SSK01"/>
        <s v="BHINNEKA SMART DOOR SENSOR SSK02"/>
        <s v="BHINNEKA Gaming Mousepad MP35 PINK"/>
        <s v="BHINNEKA Gaming Headset MH86 BLACK"/>
        <s v="BHINNEKA Gaming Keyboard MK-853 V2 BLUE SWITCH (WHITE)"/>
        <s v="BHINNEKA Gaming Headset HQ52S+"/>
        <s v="BHINNEKA Gaming Keyboard Mouse Combo KX302s"/>
        <s v="TX1 PRO BHINNEKA EARPHONE BLACK"/>
        <s v="BHINNEKA Gaming Headset MH87 BLACK"/>
        <s v="BHINNEKA Mouse Wireless W188 BLACK"/>
        <s v="BHINNEKA Gaming Headset HG11 7.1"/>
        <s v="TX1 PRO BHINNEKA EARPHONE WHITE"/>
        <s v="BHINNEKA Gaming Headset HG22 7.1"/>
        <s v="BHINNEKA Gaming Mouse X17 White"/>
        <s v="BHINNEKA Gaming Mouse X17 Black"/>
        <s v="BHINNEKA Gaming Headset MH83"/>
        <s v="BHINNEKA Gaming Headset Stand Tower AC3001 WHITE"/>
        <s v="BHINNEKA Gaming Keyboard K-613X TKL"/>
        <s v="WH01 BHINNEKA HEADSET WIRELESS Mint"/>
        <s v="BHINNEKA POWER BUNDLE 5 IN 1 GAMING COMBO BLACK"/>
        <s v="BHINNEKA TOWER II AC304 HEADSET ACCESSORIES BLACK"/>
        <s v="BHINNEKA KANATA S VX9S GAMING MOUSE BLACK"/>
        <s v="BHINNEKA VENOM II WGC2 GAMING MOUSE WHITE"/>
        <s v="BHINNEKA NC11 NOTEBOOK COOLER BLACK"/>
        <s v="BHINNEKA TOWER II AC304 PRO HEADSET ACCESSORIES BLACK"/>
        <s v="BHINNEKA ATOM81 75% MECHANICAL KEYBOARD NAVY BLUE RED SWITCH"/>
        <s v="BHINNEKA VENOM II WGC2 GAMING MOUSE YELLOW"/>
        <s v="BHINNEKA SHOOTER III WGP13S GAMEPAD BLACK"/>
        <s v="BHINNEKA ATOM87 MECHANICAL KEYBOARD BLACK BLUE SWITCH"/>
        <s v="BHINNEKA VENOM II WGC2 GAMING MOUSE BLUE"/>
        <s v="BHINNEKA KANATA S VX9S GAMING MOUSE PINK"/>
        <s v="BHINNEKA ATOM87 MECHANICAL KEYBOARD BLACK RED SWITCH"/>
        <s v="BHINNEKA VENOM II WGC2 GAMING MOUSE PINK"/>
        <s v="BHINNEKA VENOM II WGC2 GAMING MOUSE BLACK"/>
        <s v="BHINNEKA BLAKE S WGC5S GAMING MOUSE WHITE"/>
        <s v="BHINNEKA GO VIBE WH05 WIRELESS HEADSET BLACK"/>
        <s v="BHINNEKA  ATOM PRO96 95% MECHANICAL KEYBOARD SATURN (GREY) RED SWITCH"/>
        <s v="BHINNEKA BLAKE S WGC5S GAMING MOUSE BLACK"/>
        <s v="BHINNEKA DURALINK KCT1201 PINK"/>
        <s v="BHINNEKA WAVE13 TW13 TRUE WIRELESS MYTHIA"/>
        <s v="BHINNEKA POWER GO 20W 1-PORT TYPE-C USB CHARGER (PD+QC) WHITE"/>
        <s v="BHINNEKA DURALINK KLT1201 CABLE PINK"/>
        <s v="BHINNEKA OCA259 PRO OFFICE CHAIR BLACK"/>
        <s v="BHINNEKA POWER PURE 20W 1-PORT TYPE-A USB CHARGER (QC) WHITE"/>
        <s v="BHINNEKA WS311 ADJUSTABLE RISING DESK BLACK"/>
        <s v="BHINNEKA ATOM104 MECHANICAL KEYBOARD BLACK RED SWITCH"/>
        <s v="BHINNEKA NOVA PRO WGP14 V2 GAMEPAD ATOMIC PINK"/>
        <s v="BHINNEKA ATOM96 95% MECHANICAL KEYBOARD NAVY BLUE RED SWITCH"/>
        <s v="BHINNEKA DURALINK KCT1201 WHITE"/>
        <s v="BHINNEKA EOS PRO WGP15 GAMEPAD ELECTRA (WHITE)"/>
        <s v="BHINNEKA ATO MP905 DESKMAT SANDY CHARCOAL (ORANGE)"/>
        <s v="BHINNEKA GO VIBE WH05 WIRELESS HEADSET BLUE"/>
        <s v="BHINNEKA KANATA S VX9S GAMING MOUSE WHITE"/>
        <s v="BHINNEKA TOWER II AC304 HEADSET ACCESSORIES PINK"/>
        <s v="BHINNEKA ATOM96 95% MECHANICAL KEYBOARD SKY BLUE BLUE SWITCH"/>
        <s v="BHINNEKA ATOM81 75% MECHANICAL KEYBOARD NAVY BLUE BLUE SWITCH"/>
        <s v="BHINNEKA VENOM II WGC2 GAMING MOUSE BEIGE"/>
        <s v="BHINNEKA VENOM II WGC2 GAMING MOUSE PURPLE"/>
        <s v="BHINNEKA NOVA PRO WGP14 V2 GAMEPAD SOLARIS (RAINBOW)"/>
        <s v="BHINNEKA DURALINK KCB1201 RED"/>
        <s v="BHINNEKA POWER MOVE 30W 2-PORTS CAR CHARGER (PD+QC) WHITE"/>
        <s v="BHINNEKA ATOM81 75% MECHANICAL KEYBOARD SKY BLUE BLUE SWITCH"/>
        <s v="BHINNEKA ATO MP905 DESKMAT LONDON TOUR (WHITE RED)"/>
        <s v="BHINNEKA EOS LITE GP15L GAMEPAD ORION (BLACK)"/>
        <s v="BHINNEKA ATO MP905 B DESKMAT MAHA5 ALIA"/>
        <s v="BHINNEKA NOVA PRO WGP14 V2 GAMEPAD POLARIS (BLUE)"/>
        <s v="BHINNEKA AGILE MP903 GAMING MOUSEPAD WHITE"/>
        <s v="BHINNEKA FOA300P OFFICE CHAIR BLACK"/>
        <s v="BHINNEKA GO VIBE WH05 WIRELESS HEADSET PINK"/>
        <s v="BHINNEKA AGILE MP453 GAMING MOUSEPAD WHITE"/>
        <s v="BHINNEKA SHIKARI GAMING KEYBOARD BLACK"/>
        <s v="BHINNEKA CHIEF II HG20 GAMING HEADSET WHITE"/>
        <s v="BHINNEKA ATOM81 75% MECHANICAL KEYBOARD SKY BLUE RED SWITCH"/>
        <s v="BHINNEKA NOVA PRO WGP14 V2 GAMEPAD ATOMIC BLACK"/>
        <s v="BHINNEKA ATOM96 95% MECHANICAL KEYBOARD NAVY BLUE BLUE SWITCH"/>
        <s v="BHINNEKA ATOM96 95% MECHANICAL KEYBOARD SKY BLUE RED SWITCH"/>
        <s v="BHINNEKA EOS PRO WGP15 GAMEPAD POLARIS (BLUE)"/>
        <s v="BHINNEKA VENOM II WGC2 GAMING MOUSE GREEN"/>
        <s v="BHINNEKA SHOOTER III WGP13S GAMEPAD WHITE"/>
        <s v="BHINNEKA ATO MP905 DESKMAT SEASIDE WAVE (BLUE)"/>
        <s v="BHINNEKA  ATOM PRO96 95% MECHANICAL KEYBOARD MERCURY (BLACK) RED SWITCH"/>
        <s v="BHINNEKA POWERPACK 3 IN 1 GAMING COMBO BLACK"/>
        <s v="BHINNEKA VENOM II WGC2 GAMING MOUSE WHITE BLUE (MAHA5)"/>
        <s v="BHINNEKA DURALINK KLT1201 CABLE WHITE"/>
        <s v="BHINNEKA DURALINK KCT1201 BLUE"/>
        <s v="BHINNEKA POWER PURE 33W 2-PORTS USB CHARGER (PD+QC) WHITE"/>
        <s v="BHINNEKA FLASH 7.1 HQ53 GAMING HEADSET BLACK"/>
        <s v="BHINNEKA POWER PLUS 65W 3-PORTS GAN CHARGER (PPS/PD+QC) WHITE"/>
        <s v="BHINNEKA ALTO 7.1 HG26 GAMING HEADSET BLACK"/>
        <s v="BHINNEKA AGILE MP353 GAMING MOUSEPAD WHITE"/>
        <s v="BHINNEKA DURALINK KLB2001 RED"/>
        <s v="BHINNEKA ATO MP905 A DESKMAT MAHA5 ANDI"/>
        <s v="BHINNEKA ATOM104 MECHANICAL KEYBOARD GREY BLUE SWITCH"/>
        <s v="BHINNEKA ATOM104 MECHANICAL KEYBOARD BLACK BLUE SWITCH"/>
        <s v="BHINNEKA DURALINK KLB1201 RED"/>
        <s v="BHINNEKA GO VIBE WH05 WIRELESS HEADSET BEIGE"/>
        <s v="BHINNEKA NOVA PRO WGP14 V2 GAMEPAD ATOMIC PURPLE"/>
        <s v="BHINNEKA DURALINK KCB2001 RED"/>
        <s v="BHINNEKA ATO MP905 DESKMAT MATCHA MILK (GREEN)"/>
        <s v="BHINNEKA EOS PRO WGP15 GAMEPAD SOLARIS (RAINBOW)"/>
        <s v="BHINNEKA DURALINK KCT1201 GREEN"/>
        <s v="BHINNEKA OCA258 OFFICE CHAIR BLACK"/>
        <s v="BHINNEKA LEVIOSA AIR WMV11C MICROPHONE BLACK"/>
        <s v="BHINNEKA OCA258 OFFICE CHAIR WHITE"/>
        <s v="BHINNEKA WS414 ADJUSTABLE RISING DESK BLACK (TOP)"/>
        <s v="BHINNEKA WS414 ADJUSTABLE RISING DESK BLACK (FRAME)"/>
        <s v="BHINNEKA WS414 ADJUSTABLE RISING DESK BLACK"/>
        <s v="BHINNEKA GO MOCHI65 WK896 OFFICE COMBO BLUE MINT"/>
        <s v="BHINNEKA MAXFIT70 70% MECHANICAL KEYBOARD VIBRANT UTILITY (BLACK GRAY) BROWN SWITCH"/>
        <s v="BHINNEKA MAXFIT70 70% MECHANICAL KEYBOARD GRAND COBALT (BLACK BLUE) BROWN SWITCH"/>
        <s v="BHINNEKA ATO MP905 C DESKMAT MAHA5 TIM"/>
        <s v="BHINNEKA MAXFIT70 70% MECHANICAL KEYBOARD LONDON TOUR (WHITE BLUE) BROWN SWITCH"/>
        <s v="BHINNEKA GO MOCHI65 WK896 OFFICE COMBO GREEN MATCHA"/>
        <s v="BHINNEKA ATO MP905 DESKMAT CYBER LIFE (PINK)"/>
        <s v="BHINNEKA MAXFIT70 70% MECHANICAL KEYBOARD LONDON TOUR (WHITE BLUE) YELLOW SWITCH"/>
        <s v="BHINNEKA ATOM87 MECHANICAL KEYBOARD GREY RED SWITCH"/>
        <s v="BHINNEKA ATOM104 MECHANICAL KEYBOARD GREY RED SWITCH"/>
        <s v="BHINNEKA GO MOCHI65 WK896 OFFICE COMBO PEACH"/>
        <s v="BHINNEKA GO MOCHI65 WK896 OFFICE COMBO BLACK SESAME"/>
        <s v="BHINNEKA MAXFIT70 70% MECHANICAL KEYBOARD EPIC GREYSCALE (WHITE GRAY) BROWN SWITCH"/>
        <s v="BHINNEKA ATOM87 MECHANICAL KEYBOARD GREY BLUE SWITCH"/>
        <s v="BHINNEKA MAXFIT70 70% MECHANICAL KEYBOARD VIBRANT UTILITY (BLACK GRAY) YELLOW SWITCH"/>
        <s v="BHINNEKA NOVA PRO WGP14 V2 GAMEPAD EPSILON (BLACK)"/>
        <s v="BHINNEKA GO MOCHI80 WK897 OFFICE COMBO BLACK SESAME"/>
        <s v="BHINNEKA GO MOCHI80 WK897 OFFICE COMBO GREEN MATCHA"/>
        <s v="BHINNEKA GO MOCHI80 WK897 OFFICE COMBO BLUE MINT"/>
        <s v="BHINNEKA ATO MP905 DESKMAT ROYAL PRINCE (BEIGE)"/>
        <s v="BHINNEKA MAXFIT70 70% MECHANICAL KEYBOARD EPIC GREYSCALE (WHITE GRAY) YELLOW SWITCH"/>
        <s v="BHINNEKA Gaming Keyboard MAXFIT 61 MK-857 FROST White Blue Switch"/>
      </sharedItems>
    </cacheField>
    <cacheField name="Kategori" numFmtId="0">
      <sharedItems containsMixedTypes="1" containsNumber="1" containsInteger="1" minValue="0" maxValue="0" count="24">
        <s v="CABLE"/>
        <s v="OFFICE COMBO"/>
        <s v="CHARGER"/>
        <s v="OFFICE MOUSE"/>
        <s v="EARPHONE"/>
        <s v="POWERBANK"/>
        <s v="OTHER ACCESSORIES"/>
        <s v="WIRELESS HEADSET"/>
        <s v="KEYBOARD GAMING"/>
        <s v="BASIC MOUSEPAD"/>
        <s v="CAR &amp; TRAVEL CHARGER"/>
        <s v="TWS"/>
        <s v="MOUSE GAMING"/>
        <s v="DESKMAT"/>
        <s v="SMART LIFE"/>
        <s v="GAMING HEADSET"/>
        <s v="GAMING MOUSEPAD"/>
        <s v="STREAMING DEVICES"/>
        <s v="GAMEPAD"/>
        <n v="0"/>
        <s v="CN COOLER/ PC FAN ACC/ STAND LAPTOP"/>
        <s v="GAMING COMBO"/>
        <s v="OFFICE CHAIR"/>
        <s v="DESK"/>
      </sharedItems>
    </cacheField>
    <cacheField name="Nama Employee" numFmtId="0">
      <sharedItems count="10">
        <s v="Indah Putri"/>
        <s v="Hadi Nugroho"/>
        <s v="Joko Susilo"/>
        <s v="Citra Dewi"/>
        <s v="Dewi Lestari"/>
        <s v="Budi Santoso"/>
        <s v="Eko Wijaya"/>
        <s v="Fani Sari"/>
        <s v="Gita Rahma"/>
        <s v="Andi Pratama"/>
      </sharedItems>
    </cacheField>
    <cacheField name="Nama Outlet" numFmtId="0">
      <sharedItems/>
    </cacheField>
    <cacheField name="Months" numFmtId="0" databaseField="0">
      <fieldGroup base="2">
        <rangePr groupBy="months" startDate="2024-01-01T00:00:00" endDate="2025-01-01T00:00:00"/>
        <groupItems count="14">
          <s v="&lt;01/01/2024"/>
          <s v="Jan"/>
          <s v="Feb"/>
          <s v="Mar"/>
          <s v="Apr"/>
          <s v="May"/>
          <s v="Jun"/>
          <s v="Jul"/>
          <s v="Aug"/>
          <s v="Sep"/>
          <s v="Oct"/>
          <s v="Nov"/>
          <s v="Dec"/>
          <s v="&gt;01/01/2025"/>
        </groupItems>
      </fieldGroup>
    </cacheField>
    <cacheField name="Penjualan dalam Juta Rupiah" numFmtId="0" formula="'Total transaksi'/1000000" databaseField="0"/>
  </cacheFields>
  <extLst>
    <ext xmlns:x14="http://schemas.microsoft.com/office/spreadsheetml/2009/9/main" uri="{725AE2AE-9491-48be-B2B4-4EB974FC3084}">
      <x14:pivotCacheDefinition pivotCacheId="2756793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ni" refreshedDate="45920.277158101853" createdVersion="6" refreshedVersion="6" minRefreshableVersion="3" recordCount="10" xr:uid="{FF3762B7-39B0-448F-85FC-003005A3593C}">
  <cacheSource type="worksheet">
    <worksheetSource ref="A1:I11" sheet="Data Employee"/>
  </cacheSource>
  <cacheFields count="9">
    <cacheField name="Employee ID" numFmtId="0">
      <sharedItems count="10">
        <s v="E001"/>
        <s v="E002"/>
        <s v="E003"/>
        <s v="E004"/>
        <s v="E005"/>
        <s v="E006"/>
        <s v="E007"/>
        <s v="E008"/>
        <s v="E009"/>
        <s v="E010"/>
      </sharedItems>
    </cacheField>
    <cacheField name="Employee Name" numFmtId="0">
      <sharedItems count="10">
        <s v="Andi Pratama"/>
        <s v="Budi Santoso"/>
        <s v="Citra Dewi"/>
        <s v="Dewi Lestari"/>
        <s v="Eko Wijaya"/>
        <s v="Fani Sari"/>
        <s v="Gita Rahma"/>
        <s v="Hadi Nugroho"/>
        <s v="Indah Putri"/>
        <s v="Joko Susilo"/>
      </sharedItems>
    </cacheField>
    <cacheField name="Sales Target" numFmtId="42">
      <sharedItems containsSemiMixedTypes="0" containsString="0" containsNumber="1" minValue="10014455.219999999" maxValue="376638333.55152631"/>
    </cacheField>
    <cacheField name="Attendance Rate" numFmtId="9">
      <sharedItems containsSemiMixedTypes="0" containsString="0" containsNumber="1" minValue="0.7" maxValue="0.98"/>
    </cacheField>
    <cacheField name="Rajin/Ngga" numFmtId="9">
      <sharedItems count="2">
        <s v="Rajin"/>
        <s v="Tidak Rajin"/>
      </sharedItems>
    </cacheField>
    <cacheField name="Total Penjualan" numFmtId="42">
      <sharedItems containsSemiMixedTypes="0" containsString="0" containsNumber="1" minValue="12509000" maxValue="465744588.15789473"/>
    </cacheField>
    <cacheField name="Achievement Sales" numFmtId="9">
      <sharedItems containsSemiMixedTypes="0" containsString="0" containsNumber="1" minValue="0.69125220336639825" maxValue="1.2490944065552476"/>
    </cacheField>
    <cacheField name="Insentif" numFmtId="165">
      <sharedItems containsSemiMixedTypes="0" containsString="0" containsNumber="1" containsInteger="1" minValue="0" maxValue="7000000" count="2">
        <n v="7000000"/>
        <n v="0"/>
      </sharedItems>
    </cacheField>
    <cacheField name="Capai Target"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928573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0">
  <r>
    <s v="T-01"/>
    <x v="0"/>
    <x v="0"/>
    <x v="0"/>
    <s v="P-1955"/>
    <n v="1"/>
    <n v="17100"/>
    <n v="17100"/>
    <x v="0"/>
    <x v="0"/>
    <x v="0"/>
    <s v="PIK AVENUE"/>
  </r>
  <r>
    <s v="T-02"/>
    <x v="0"/>
    <x v="1"/>
    <x v="1"/>
    <s v="P-1401"/>
    <n v="1"/>
    <n v="123300"/>
    <n v="123300"/>
    <x v="1"/>
    <x v="1"/>
    <x v="1"/>
    <s v="MALL KELAPA GADING"/>
  </r>
  <r>
    <s v="T-03"/>
    <x v="0"/>
    <x v="2"/>
    <x v="2"/>
    <s v="P-2396"/>
    <n v="5"/>
    <n v="18000"/>
    <n v="90000"/>
    <x v="2"/>
    <x v="0"/>
    <x v="2"/>
    <s v="SUMARECON MALL SERPONG"/>
  </r>
  <r>
    <s v="T-04"/>
    <x v="0"/>
    <x v="3"/>
    <x v="1"/>
    <s v="P-1441"/>
    <n v="3"/>
    <n v="243000"/>
    <n v="729000"/>
    <x v="3"/>
    <x v="2"/>
    <x v="1"/>
    <s v="MALL KELAPA GADING"/>
  </r>
  <r>
    <s v="T-05"/>
    <x v="0"/>
    <x v="4"/>
    <x v="0"/>
    <s v="P-1854"/>
    <n v="1"/>
    <n v="57600"/>
    <n v="57600"/>
    <x v="4"/>
    <x v="3"/>
    <x v="0"/>
    <s v="PIK AVENUE"/>
  </r>
  <r>
    <s v="T-06"/>
    <x v="0"/>
    <x v="5"/>
    <x v="0"/>
    <s v="P-1914"/>
    <n v="3"/>
    <n v="90000"/>
    <n v="270000"/>
    <x v="5"/>
    <x v="2"/>
    <x v="0"/>
    <s v="PIK AVENUE"/>
  </r>
  <r>
    <s v="T-07"/>
    <x v="0"/>
    <x v="6"/>
    <x v="1"/>
    <s v="P-1312"/>
    <n v="3"/>
    <n v="27000"/>
    <n v="81000"/>
    <x v="6"/>
    <x v="0"/>
    <x v="1"/>
    <s v="MALL KELAPA GADING"/>
  </r>
  <r>
    <s v="T-08"/>
    <x v="0"/>
    <x v="7"/>
    <x v="1"/>
    <s v="P-1416"/>
    <n v="3"/>
    <n v="15300"/>
    <n v="45900"/>
    <x v="7"/>
    <x v="4"/>
    <x v="1"/>
    <s v="MALL KELAPA GADING"/>
  </r>
  <r>
    <s v="T-09"/>
    <x v="0"/>
    <x v="0"/>
    <x v="3"/>
    <s v="P-357"/>
    <n v="1"/>
    <n v="162000"/>
    <n v="162000"/>
    <x v="8"/>
    <x v="5"/>
    <x v="3"/>
    <s v="CENTER POINT MEDAN"/>
  </r>
  <r>
    <s v="T-10"/>
    <x v="0"/>
    <x v="8"/>
    <x v="1"/>
    <s v="P-1421"/>
    <n v="1"/>
    <n v="40500"/>
    <n v="40500"/>
    <x v="9"/>
    <x v="6"/>
    <x v="1"/>
    <s v="MALL KELAPA GADING"/>
  </r>
  <r>
    <s v="T-11"/>
    <x v="0"/>
    <x v="9"/>
    <x v="1"/>
    <s v="P-1378"/>
    <n v="2"/>
    <n v="189000"/>
    <n v="378000"/>
    <x v="10"/>
    <x v="7"/>
    <x v="1"/>
    <s v="MALL KELAPA GADING"/>
  </r>
  <r>
    <s v="T-12"/>
    <x v="0"/>
    <x v="10"/>
    <x v="2"/>
    <s v="P-2462"/>
    <n v="2"/>
    <n v="98100"/>
    <n v="196200"/>
    <x v="11"/>
    <x v="2"/>
    <x v="2"/>
    <s v="SUMARECON MALL SERPONG"/>
  </r>
  <r>
    <s v="T-13"/>
    <x v="0"/>
    <x v="11"/>
    <x v="3"/>
    <s v="P-265"/>
    <n v="1"/>
    <n v="202500"/>
    <n v="202500"/>
    <x v="12"/>
    <x v="8"/>
    <x v="3"/>
    <s v="CENTER POINT MEDAN"/>
  </r>
  <r>
    <s v="T-14"/>
    <x v="0"/>
    <x v="2"/>
    <x v="2"/>
    <s v="P-2508"/>
    <n v="3"/>
    <n v="32000"/>
    <n v="96000"/>
    <x v="13"/>
    <x v="0"/>
    <x v="2"/>
    <s v="SUMARECON MALL SERPONG"/>
  </r>
  <r>
    <s v="T-15"/>
    <x v="0"/>
    <x v="11"/>
    <x v="2"/>
    <s v="P-2430"/>
    <n v="1"/>
    <n v="39600"/>
    <n v="39600"/>
    <x v="14"/>
    <x v="3"/>
    <x v="2"/>
    <s v="SUMARECON MALL SERPONG"/>
  </r>
  <r>
    <s v="T-16"/>
    <x v="0"/>
    <x v="8"/>
    <x v="1"/>
    <s v="P-1375"/>
    <n v="1"/>
    <n v="26100"/>
    <n v="26100"/>
    <x v="15"/>
    <x v="4"/>
    <x v="1"/>
    <s v="MALL KELAPA GADING"/>
  </r>
  <r>
    <s v="T-17"/>
    <x v="0"/>
    <x v="12"/>
    <x v="1"/>
    <s v="P-1431"/>
    <n v="1"/>
    <n v="49500"/>
    <n v="49500"/>
    <x v="16"/>
    <x v="2"/>
    <x v="1"/>
    <s v="MALL KELAPA GADING"/>
  </r>
  <r>
    <s v="T-18"/>
    <x v="0"/>
    <x v="13"/>
    <x v="1"/>
    <s v="P-1407"/>
    <n v="5"/>
    <n v="31500"/>
    <n v="157500"/>
    <x v="17"/>
    <x v="0"/>
    <x v="1"/>
    <s v="MALL KELAPA GADING"/>
  </r>
  <r>
    <s v="T-19"/>
    <x v="0"/>
    <x v="14"/>
    <x v="1"/>
    <s v="P-1445"/>
    <n v="5"/>
    <n v="89100"/>
    <n v="445500"/>
    <x v="5"/>
    <x v="2"/>
    <x v="1"/>
    <s v="MALL KELAPA GADING"/>
  </r>
  <r>
    <s v="T-20"/>
    <x v="0"/>
    <x v="15"/>
    <x v="1"/>
    <s v="P-1299"/>
    <n v="2"/>
    <n v="12600"/>
    <n v="25200"/>
    <x v="18"/>
    <x v="9"/>
    <x v="1"/>
    <s v="MALL KELAPA GADING"/>
  </r>
  <r>
    <s v="T-21"/>
    <x v="0"/>
    <x v="16"/>
    <x v="4"/>
    <s v="P-464"/>
    <n v="1"/>
    <n v="89100"/>
    <n v="89100"/>
    <x v="19"/>
    <x v="6"/>
    <x v="4"/>
    <s v="CIBUBUR JUNCTION"/>
  </r>
  <r>
    <s v="T-22"/>
    <x v="0"/>
    <x v="15"/>
    <x v="2"/>
    <s v="P-2454"/>
    <n v="6"/>
    <n v="47700"/>
    <n v="286200"/>
    <x v="20"/>
    <x v="10"/>
    <x v="2"/>
    <s v="SUMARECON MALL SERPONG"/>
  </r>
  <r>
    <s v="T-23"/>
    <x v="0"/>
    <x v="8"/>
    <x v="3"/>
    <s v="P-402"/>
    <n v="1"/>
    <n v="112500"/>
    <n v="112500"/>
    <x v="21"/>
    <x v="11"/>
    <x v="3"/>
    <s v="CENTER POINT MEDAN"/>
  </r>
  <r>
    <s v="T-24"/>
    <x v="0"/>
    <x v="17"/>
    <x v="2"/>
    <s v="P-2438"/>
    <n v="6"/>
    <n v="25200"/>
    <n v="151200"/>
    <x v="22"/>
    <x v="0"/>
    <x v="2"/>
    <s v="SUMARECON MALL SERPONG"/>
  </r>
  <r>
    <s v="T-25"/>
    <x v="0"/>
    <x v="2"/>
    <x v="2"/>
    <s v="P-2455"/>
    <n v="1"/>
    <n v="88200"/>
    <n v="88200"/>
    <x v="23"/>
    <x v="5"/>
    <x v="2"/>
    <s v="SUMARECON MALL SERPONG"/>
  </r>
  <r>
    <s v="T-26"/>
    <x v="0"/>
    <x v="18"/>
    <x v="4"/>
    <s v="P-541"/>
    <n v="2"/>
    <n v="148850"/>
    <n v="297700"/>
    <x v="8"/>
    <x v="5"/>
    <x v="4"/>
    <s v="CIBUBUR JUNCTION"/>
  </r>
  <r>
    <s v="T-27"/>
    <x v="0"/>
    <x v="19"/>
    <x v="4"/>
    <s v="P-443"/>
    <n v="1"/>
    <n v="18000"/>
    <n v="18000"/>
    <x v="2"/>
    <x v="0"/>
    <x v="4"/>
    <s v="CIBUBUR JUNCTION"/>
  </r>
  <r>
    <s v="T-28"/>
    <x v="0"/>
    <x v="16"/>
    <x v="3"/>
    <s v="P-320"/>
    <n v="1"/>
    <n v="39600"/>
    <n v="39600"/>
    <x v="24"/>
    <x v="3"/>
    <x v="3"/>
    <s v="CENTER POINT MEDAN"/>
  </r>
  <r>
    <s v="T-29"/>
    <x v="0"/>
    <x v="12"/>
    <x v="2"/>
    <s v="P-2447"/>
    <n v="1"/>
    <n v="15300"/>
    <n v="15300"/>
    <x v="25"/>
    <x v="4"/>
    <x v="2"/>
    <s v="SUMARECON MALL SERPONG"/>
  </r>
  <r>
    <s v="T-30"/>
    <x v="0"/>
    <x v="3"/>
    <x v="4"/>
    <s v="P-512"/>
    <n v="1"/>
    <n v="44850"/>
    <n v="44850"/>
    <x v="26"/>
    <x v="0"/>
    <x v="4"/>
    <s v="CIBUBUR JUNCTION"/>
  </r>
  <r>
    <s v="T-31"/>
    <x v="0"/>
    <x v="17"/>
    <x v="0"/>
    <s v="P-1888"/>
    <n v="3"/>
    <n v="22500"/>
    <n v="67500"/>
    <x v="27"/>
    <x v="4"/>
    <x v="0"/>
    <s v="PIK AVENUE"/>
  </r>
  <r>
    <s v="T-32"/>
    <x v="0"/>
    <x v="0"/>
    <x v="2"/>
    <s v="P-2484"/>
    <n v="1"/>
    <n v="7650"/>
    <n v="7650"/>
    <x v="28"/>
    <x v="9"/>
    <x v="2"/>
    <s v="SUMARECON MALL SERPONG"/>
  </r>
  <r>
    <s v="T-33"/>
    <x v="0"/>
    <x v="19"/>
    <x v="3"/>
    <s v="P-283"/>
    <n v="3"/>
    <n v="14400"/>
    <n v="43200"/>
    <x v="29"/>
    <x v="0"/>
    <x v="3"/>
    <s v="CENTER POINT MEDAN"/>
  </r>
  <r>
    <s v="T-34"/>
    <x v="0"/>
    <x v="2"/>
    <x v="0"/>
    <s v="P-1837"/>
    <n v="5"/>
    <n v="27000"/>
    <n v="135000"/>
    <x v="30"/>
    <x v="0"/>
    <x v="0"/>
    <s v="PIK AVENUE"/>
  </r>
  <r>
    <s v="T-35"/>
    <x v="0"/>
    <x v="7"/>
    <x v="4"/>
    <s v="P-544"/>
    <n v="1"/>
    <n v="233350"/>
    <n v="233350"/>
    <x v="31"/>
    <x v="2"/>
    <x v="4"/>
    <s v="CIBUBUR JUNCTION"/>
  </r>
  <r>
    <s v="T-36"/>
    <x v="0"/>
    <x v="11"/>
    <x v="0"/>
    <s v="P-1909"/>
    <n v="1"/>
    <n v="247500"/>
    <n v="247500"/>
    <x v="31"/>
    <x v="2"/>
    <x v="0"/>
    <s v="PIK AVENUE"/>
  </r>
  <r>
    <s v="T-37"/>
    <x v="0"/>
    <x v="10"/>
    <x v="0"/>
    <s v="P-1951"/>
    <n v="2"/>
    <n v="108000"/>
    <n v="216000"/>
    <x v="32"/>
    <x v="11"/>
    <x v="0"/>
    <s v="PIK AVENUE"/>
  </r>
  <r>
    <s v="T-38"/>
    <x v="0"/>
    <x v="20"/>
    <x v="4"/>
    <s v="P-492"/>
    <n v="1"/>
    <n v="77350"/>
    <n v="77350"/>
    <x v="33"/>
    <x v="3"/>
    <x v="4"/>
    <s v="CIBUBUR JUNCTION"/>
  </r>
  <r>
    <s v="T-39"/>
    <x v="0"/>
    <x v="21"/>
    <x v="4"/>
    <s v="P-540"/>
    <n v="1"/>
    <n v="83850"/>
    <n v="83850"/>
    <x v="34"/>
    <x v="5"/>
    <x v="4"/>
    <s v="CIBUBUR JUNCTION"/>
  </r>
  <r>
    <s v="T-40"/>
    <x v="0"/>
    <x v="22"/>
    <x v="4"/>
    <s v="P-537"/>
    <n v="1"/>
    <n v="94500"/>
    <n v="94500"/>
    <x v="35"/>
    <x v="2"/>
    <x v="4"/>
    <s v="CIBUBUR JUNCTION"/>
  </r>
  <r>
    <s v="T-41"/>
    <x v="0"/>
    <x v="2"/>
    <x v="0"/>
    <s v="P-1899"/>
    <n v="1"/>
    <n v="49500"/>
    <n v="49500"/>
    <x v="16"/>
    <x v="2"/>
    <x v="0"/>
    <s v="PIK AVENUE"/>
  </r>
  <r>
    <s v="T-42"/>
    <x v="0"/>
    <x v="18"/>
    <x v="3"/>
    <s v="P-273"/>
    <n v="1"/>
    <n v="81000"/>
    <n v="81000"/>
    <x v="36"/>
    <x v="12"/>
    <x v="3"/>
    <s v="CENTER POINT MEDAN"/>
  </r>
  <r>
    <s v="T-43"/>
    <x v="0"/>
    <x v="1"/>
    <x v="3"/>
    <s v="P-391"/>
    <n v="2"/>
    <n v="7650"/>
    <n v="15300"/>
    <x v="28"/>
    <x v="9"/>
    <x v="3"/>
    <s v="CENTER POINT MEDAN"/>
  </r>
  <r>
    <s v="T-44"/>
    <x v="0"/>
    <x v="23"/>
    <x v="1"/>
    <s v="P-1475"/>
    <n v="1"/>
    <n v="81000"/>
    <n v="81000"/>
    <x v="37"/>
    <x v="12"/>
    <x v="1"/>
    <s v="MALL KELAPA GADING"/>
  </r>
  <r>
    <s v="T-45"/>
    <x v="0"/>
    <x v="12"/>
    <x v="3"/>
    <s v="P-289"/>
    <n v="2"/>
    <n v="170100"/>
    <n v="340200"/>
    <x v="38"/>
    <x v="13"/>
    <x v="3"/>
    <s v="CENTER POINT MEDAN"/>
  </r>
  <r>
    <s v="T-46"/>
    <x v="0"/>
    <x v="24"/>
    <x v="4"/>
    <s v="P-595"/>
    <n v="1"/>
    <n v="15000"/>
    <n v="15000"/>
    <x v="0"/>
    <x v="0"/>
    <x v="4"/>
    <s v="CIBUBUR JUNCTION"/>
  </r>
  <r>
    <s v="T-47"/>
    <x v="0"/>
    <x v="25"/>
    <x v="4"/>
    <s v="P-545"/>
    <n v="1"/>
    <n v="230750"/>
    <n v="230750"/>
    <x v="3"/>
    <x v="2"/>
    <x v="4"/>
    <s v="CIBUBUR JUNCTION"/>
  </r>
  <r>
    <s v="T-48"/>
    <x v="0"/>
    <x v="5"/>
    <x v="3"/>
    <s v="P-332"/>
    <n v="3"/>
    <n v="22500"/>
    <n v="67500"/>
    <x v="39"/>
    <x v="0"/>
    <x v="3"/>
    <s v="CENTER POINT MEDAN"/>
  </r>
  <r>
    <s v="T-49"/>
    <x v="0"/>
    <x v="25"/>
    <x v="1"/>
    <s v="P-1409"/>
    <n v="1"/>
    <n v="74700"/>
    <n v="74700"/>
    <x v="40"/>
    <x v="1"/>
    <x v="1"/>
    <s v="MALL KELAPA GADING"/>
  </r>
  <r>
    <s v="T-50"/>
    <x v="0"/>
    <x v="18"/>
    <x v="0"/>
    <s v="P-1921"/>
    <n v="2"/>
    <n v="73800"/>
    <n v="147600"/>
    <x v="41"/>
    <x v="12"/>
    <x v="0"/>
    <s v="PIK AVENUE"/>
  </r>
  <r>
    <s v="T-51"/>
    <x v="0"/>
    <x v="17"/>
    <x v="1"/>
    <s v="P-1397"/>
    <n v="1"/>
    <n v="39600"/>
    <n v="39600"/>
    <x v="42"/>
    <x v="3"/>
    <x v="1"/>
    <s v="MALL KELAPA GADING"/>
  </r>
  <r>
    <s v="T-52"/>
    <x v="0"/>
    <x v="13"/>
    <x v="3"/>
    <s v="P-368"/>
    <n v="1"/>
    <n v="65700"/>
    <n v="65700"/>
    <x v="43"/>
    <x v="12"/>
    <x v="3"/>
    <s v="CENTER POINT MEDAN"/>
  </r>
  <r>
    <s v="T-53"/>
    <x v="0"/>
    <x v="0"/>
    <x v="0"/>
    <s v="P-1880"/>
    <n v="5"/>
    <n v="25200"/>
    <n v="126000"/>
    <x v="22"/>
    <x v="0"/>
    <x v="0"/>
    <s v="PIK AVENUE"/>
  </r>
  <r>
    <s v="T-54"/>
    <x v="0"/>
    <x v="1"/>
    <x v="0"/>
    <s v="P-1857"/>
    <n v="1"/>
    <n v="82800"/>
    <n v="82800"/>
    <x v="33"/>
    <x v="3"/>
    <x v="0"/>
    <s v="PIK AVENUE"/>
  </r>
  <r>
    <s v="T-55"/>
    <x v="0"/>
    <x v="18"/>
    <x v="3"/>
    <s v="P-394"/>
    <n v="1"/>
    <n v="82800"/>
    <n v="82800"/>
    <x v="44"/>
    <x v="3"/>
    <x v="3"/>
    <s v="CENTER POINT MEDAN"/>
  </r>
  <r>
    <s v="T-56"/>
    <x v="0"/>
    <x v="19"/>
    <x v="3"/>
    <s v="P-340"/>
    <n v="1"/>
    <n v="15300"/>
    <n v="15300"/>
    <x v="25"/>
    <x v="4"/>
    <x v="3"/>
    <s v="CENTER POINT MEDAN"/>
  </r>
  <r>
    <s v="T-57"/>
    <x v="0"/>
    <x v="26"/>
    <x v="2"/>
    <s v="P-2485"/>
    <n v="1"/>
    <n v="34200"/>
    <n v="34200"/>
    <x v="45"/>
    <x v="9"/>
    <x v="2"/>
    <s v="SUMARECON MALL SERPONG"/>
  </r>
  <r>
    <s v="T-58"/>
    <x v="0"/>
    <x v="3"/>
    <x v="4"/>
    <s v="P-593"/>
    <n v="1"/>
    <n v="103350"/>
    <n v="103350"/>
    <x v="46"/>
    <x v="11"/>
    <x v="4"/>
    <s v="CIBUBUR JUNCTION"/>
  </r>
  <r>
    <s v="T-59"/>
    <x v="0"/>
    <x v="16"/>
    <x v="0"/>
    <s v="P-1883"/>
    <n v="1"/>
    <n v="74700"/>
    <n v="74700"/>
    <x v="40"/>
    <x v="1"/>
    <x v="0"/>
    <s v="PIK AVENUE"/>
  </r>
  <r>
    <s v="T-60"/>
    <x v="0"/>
    <x v="20"/>
    <x v="2"/>
    <s v="P-2496"/>
    <n v="1"/>
    <n v="108000"/>
    <n v="108000"/>
    <x v="47"/>
    <x v="11"/>
    <x v="2"/>
    <s v="SUMARECON MALL SERPONG"/>
  </r>
  <r>
    <s v="T-61"/>
    <x v="0"/>
    <x v="10"/>
    <x v="1"/>
    <s v="P-1385"/>
    <n v="1"/>
    <n v="82800"/>
    <n v="82800"/>
    <x v="48"/>
    <x v="3"/>
    <x v="1"/>
    <s v="MALL KELAPA GADING"/>
  </r>
  <r>
    <s v="T-62"/>
    <x v="0"/>
    <x v="10"/>
    <x v="2"/>
    <s v="P-2397"/>
    <n v="3"/>
    <n v="27000"/>
    <n v="81000"/>
    <x v="30"/>
    <x v="0"/>
    <x v="2"/>
    <s v="SUMARECON MALL SERPONG"/>
  </r>
  <r>
    <s v="T-63"/>
    <x v="0"/>
    <x v="2"/>
    <x v="0"/>
    <s v="P-1946"/>
    <n v="1"/>
    <n v="112500"/>
    <n v="112500"/>
    <x v="49"/>
    <x v="11"/>
    <x v="0"/>
    <s v="PIK AVENUE"/>
  </r>
  <r>
    <s v="T-64"/>
    <x v="0"/>
    <x v="12"/>
    <x v="4"/>
    <s v="P-590"/>
    <n v="1"/>
    <n v="103350"/>
    <n v="103350"/>
    <x v="50"/>
    <x v="11"/>
    <x v="4"/>
    <s v="CIBUBUR JUNCTION"/>
  </r>
  <r>
    <s v="T-65"/>
    <x v="0"/>
    <x v="27"/>
    <x v="3"/>
    <s v="P-355"/>
    <n v="2"/>
    <n v="88200"/>
    <n v="176400"/>
    <x v="23"/>
    <x v="5"/>
    <x v="3"/>
    <s v="CENTER POINT MEDAN"/>
  </r>
  <r>
    <s v="T-66"/>
    <x v="0"/>
    <x v="16"/>
    <x v="0"/>
    <s v="P-1917"/>
    <n v="1"/>
    <n v="60750"/>
    <n v="60750"/>
    <x v="51"/>
    <x v="12"/>
    <x v="0"/>
    <s v="PIK AVENUE"/>
  </r>
  <r>
    <s v="T-67"/>
    <x v="0"/>
    <x v="4"/>
    <x v="1"/>
    <s v="P-1513"/>
    <n v="1"/>
    <n v="10000"/>
    <n v="10000"/>
    <x v="52"/>
    <x v="0"/>
    <x v="1"/>
    <s v="MALL KELAPA GADING"/>
  </r>
  <r>
    <s v="T-68"/>
    <x v="0"/>
    <x v="27"/>
    <x v="2"/>
    <s v="P-2416"/>
    <n v="2"/>
    <n v="189000"/>
    <n v="378000"/>
    <x v="53"/>
    <x v="7"/>
    <x v="2"/>
    <s v="SUMARECON MALL SERPONG"/>
  </r>
  <r>
    <s v="T-69"/>
    <x v="0"/>
    <x v="4"/>
    <x v="0"/>
    <s v="P-1835"/>
    <n v="5"/>
    <n v="13050"/>
    <n v="65250"/>
    <x v="54"/>
    <x v="0"/>
    <x v="0"/>
    <s v="PIK AVENUE"/>
  </r>
  <r>
    <s v="T-70"/>
    <x v="0"/>
    <x v="24"/>
    <x v="2"/>
    <s v="P-2486"/>
    <n v="3"/>
    <n v="82800"/>
    <n v="248400"/>
    <x v="55"/>
    <x v="3"/>
    <x v="2"/>
    <s v="SUMARECON MALL SERPONG"/>
  </r>
  <r>
    <s v="T-71"/>
    <x v="0"/>
    <x v="14"/>
    <x v="2"/>
    <s v="P-2469"/>
    <n v="3"/>
    <n v="73800"/>
    <n v="221400"/>
    <x v="41"/>
    <x v="12"/>
    <x v="2"/>
    <s v="SUMARECON MALL SERPONG"/>
  </r>
  <r>
    <s v="T-72"/>
    <x v="0"/>
    <x v="4"/>
    <x v="3"/>
    <s v="P-393"/>
    <n v="1"/>
    <n v="82800"/>
    <n v="82800"/>
    <x v="55"/>
    <x v="3"/>
    <x v="3"/>
    <s v="CENTER POINT MEDAN"/>
  </r>
  <r>
    <s v="T-73"/>
    <x v="0"/>
    <x v="28"/>
    <x v="3"/>
    <s v="P-415"/>
    <n v="1"/>
    <n v="36900"/>
    <n v="36900"/>
    <x v="56"/>
    <x v="0"/>
    <x v="3"/>
    <s v="CENTER POINT MEDAN"/>
  </r>
  <r>
    <s v="T-74"/>
    <x v="0"/>
    <x v="11"/>
    <x v="0"/>
    <s v="P-1858"/>
    <n v="2"/>
    <n v="82800"/>
    <n v="165600"/>
    <x v="48"/>
    <x v="3"/>
    <x v="0"/>
    <s v="PIK AVENUE"/>
  </r>
  <r>
    <s v="T-75"/>
    <x v="0"/>
    <x v="21"/>
    <x v="2"/>
    <s v="P-2472"/>
    <n v="1"/>
    <n v="148500"/>
    <n v="148500"/>
    <x v="57"/>
    <x v="14"/>
    <x v="2"/>
    <s v="SUMARECON MALL SERPONG"/>
  </r>
  <r>
    <s v="T-76"/>
    <x v="0"/>
    <x v="12"/>
    <x v="1"/>
    <s v="P-1429"/>
    <n v="2"/>
    <n v="225000"/>
    <n v="450000"/>
    <x v="58"/>
    <x v="10"/>
    <x v="1"/>
    <s v="MALL KELAPA GADING"/>
  </r>
  <r>
    <s v="T-77"/>
    <x v="0"/>
    <x v="10"/>
    <x v="0"/>
    <s v="P-1954"/>
    <n v="2"/>
    <n v="108000"/>
    <n v="216000"/>
    <x v="59"/>
    <x v="11"/>
    <x v="0"/>
    <s v="PIK AVENUE"/>
  </r>
  <r>
    <s v="T-78"/>
    <x v="0"/>
    <x v="27"/>
    <x v="0"/>
    <s v="P-1912"/>
    <n v="3"/>
    <n v="49500"/>
    <n v="148500"/>
    <x v="60"/>
    <x v="2"/>
    <x v="0"/>
    <s v="PIK AVENUE"/>
  </r>
  <r>
    <s v="T-79"/>
    <x v="0"/>
    <x v="10"/>
    <x v="2"/>
    <s v="P-2442"/>
    <n v="3"/>
    <n v="13500"/>
    <n v="40500"/>
    <x v="61"/>
    <x v="4"/>
    <x v="2"/>
    <s v="SUMARECON MALL SERPONG"/>
  </r>
  <r>
    <s v="T-80"/>
    <x v="0"/>
    <x v="20"/>
    <x v="2"/>
    <s v="P-2475"/>
    <n v="1"/>
    <n v="94500"/>
    <n v="94500"/>
    <x v="62"/>
    <x v="14"/>
    <x v="2"/>
    <s v="SUMARECON MALL SERPONG"/>
  </r>
  <r>
    <s v="T-81"/>
    <x v="0"/>
    <x v="22"/>
    <x v="0"/>
    <s v="P-1901"/>
    <n v="3"/>
    <n v="47700"/>
    <n v="143100"/>
    <x v="20"/>
    <x v="10"/>
    <x v="0"/>
    <s v="PIK AVENUE"/>
  </r>
  <r>
    <s v="T-82"/>
    <x v="0"/>
    <x v="9"/>
    <x v="4"/>
    <s v="P-445"/>
    <n v="1"/>
    <n v="14400"/>
    <n v="14400"/>
    <x v="29"/>
    <x v="0"/>
    <x v="4"/>
    <s v="CIBUBUR JUNCTION"/>
  </r>
  <r>
    <s v="T-83"/>
    <x v="0"/>
    <x v="15"/>
    <x v="1"/>
    <s v="P-1493"/>
    <n v="2"/>
    <n v="108000"/>
    <n v="216000"/>
    <x v="50"/>
    <x v="11"/>
    <x v="1"/>
    <s v="MALL KELAPA GADING"/>
  </r>
  <r>
    <s v="T-84"/>
    <x v="0"/>
    <x v="20"/>
    <x v="1"/>
    <s v="P-1319"/>
    <n v="1"/>
    <n v="103500"/>
    <n v="103500"/>
    <x v="63"/>
    <x v="15"/>
    <x v="1"/>
    <s v="MALL KELAPA GADING"/>
  </r>
  <r>
    <s v="T-85"/>
    <x v="0"/>
    <x v="12"/>
    <x v="0"/>
    <s v="P-1806"/>
    <n v="1"/>
    <n v="65700"/>
    <n v="65700"/>
    <x v="64"/>
    <x v="16"/>
    <x v="0"/>
    <s v="PIK AVENUE"/>
  </r>
  <r>
    <s v="T-86"/>
    <x v="0"/>
    <x v="29"/>
    <x v="1"/>
    <s v="P-1314"/>
    <n v="6"/>
    <n v="18000"/>
    <n v="108000"/>
    <x v="2"/>
    <x v="0"/>
    <x v="1"/>
    <s v="MALL KELAPA GADING"/>
  </r>
  <r>
    <s v="T-87"/>
    <x v="0"/>
    <x v="27"/>
    <x v="0"/>
    <s v="P-1953"/>
    <n v="1"/>
    <n v="108000"/>
    <n v="108000"/>
    <x v="46"/>
    <x v="11"/>
    <x v="0"/>
    <s v="PIK AVENUE"/>
  </r>
  <r>
    <s v="T-88"/>
    <x v="0"/>
    <x v="3"/>
    <x v="4"/>
    <s v="P-448"/>
    <n v="1"/>
    <n v="103500"/>
    <n v="103500"/>
    <x v="63"/>
    <x v="15"/>
    <x v="4"/>
    <s v="CIBUBUR JUNCTION"/>
  </r>
  <r>
    <s v="T-89"/>
    <x v="0"/>
    <x v="0"/>
    <x v="0"/>
    <s v="P-1948"/>
    <n v="1"/>
    <n v="88200"/>
    <n v="88200"/>
    <x v="65"/>
    <x v="11"/>
    <x v="0"/>
    <s v="PIK AVENUE"/>
  </r>
  <r>
    <s v="T-90"/>
    <x v="0"/>
    <x v="7"/>
    <x v="4"/>
    <s v="P-506"/>
    <n v="1"/>
    <n v="39600"/>
    <n v="39600"/>
    <x v="42"/>
    <x v="3"/>
    <x v="4"/>
    <s v="CIBUBUR JUNCTION"/>
  </r>
  <r>
    <s v="T-91"/>
    <x v="0"/>
    <x v="6"/>
    <x v="1"/>
    <s v="P-1417"/>
    <n v="2"/>
    <n v="15300"/>
    <n v="30600"/>
    <x v="25"/>
    <x v="4"/>
    <x v="1"/>
    <s v="MALL KELAPA GADING"/>
  </r>
  <r>
    <s v="T-92"/>
    <x v="0"/>
    <x v="6"/>
    <x v="1"/>
    <s v="P-1297"/>
    <n v="1"/>
    <n v="198000"/>
    <n v="198000"/>
    <x v="66"/>
    <x v="8"/>
    <x v="1"/>
    <s v="MALL KELAPA GADING"/>
  </r>
  <r>
    <s v="T-93"/>
    <x v="0"/>
    <x v="5"/>
    <x v="3"/>
    <s v="P-298"/>
    <n v="1"/>
    <n v="50000"/>
    <n v="50000"/>
    <x v="67"/>
    <x v="6"/>
    <x v="3"/>
    <s v="CENTER POINT MEDAN"/>
  </r>
  <r>
    <s v="T-94"/>
    <x v="0"/>
    <x v="1"/>
    <x v="3"/>
    <s v="P-290"/>
    <n v="1"/>
    <n v="170100"/>
    <n v="170100"/>
    <x v="68"/>
    <x v="13"/>
    <x v="3"/>
    <s v="CENTER POINT MEDAN"/>
  </r>
  <r>
    <s v="T-95"/>
    <x v="0"/>
    <x v="20"/>
    <x v="4"/>
    <s v="P-577"/>
    <n v="1"/>
    <n v="77350"/>
    <n v="77350"/>
    <x v="44"/>
    <x v="3"/>
    <x v="4"/>
    <s v="CIBUBUR JUNCTION"/>
  </r>
  <r>
    <s v="T-96"/>
    <x v="0"/>
    <x v="22"/>
    <x v="0"/>
    <s v="P-1874"/>
    <n v="2"/>
    <n v="123300"/>
    <n v="246600"/>
    <x v="1"/>
    <x v="1"/>
    <x v="0"/>
    <s v="PIK AVENUE"/>
  </r>
  <r>
    <s v="T-97"/>
    <x v="0"/>
    <x v="26"/>
    <x v="1"/>
    <s v="P-1443"/>
    <n v="4"/>
    <n v="49500"/>
    <n v="198000"/>
    <x v="60"/>
    <x v="2"/>
    <x v="1"/>
    <s v="MALL KELAPA GADING"/>
  </r>
  <r>
    <s v="T-98"/>
    <x v="0"/>
    <x v="29"/>
    <x v="0"/>
    <s v="P-1831"/>
    <n v="3"/>
    <n v="98100"/>
    <n v="294300"/>
    <x v="69"/>
    <x v="2"/>
    <x v="0"/>
    <s v="PIK AVENUE"/>
  </r>
  <r>
    <s v="T-99"/>
    <x v="0"/>
    <x v="12"/>
    <x v="3"/>
    <s v="P-266"/>
    <n v="3"/>
    <n v="12600"/>
    <n v="37800"/>
    <x v="18"/>
    <x v="9"/>
    <x v="3"/>
    <s v="CENTER POINT MEDAN"/>
  </r>
  <r>
    <s v="T-100"/>
    <x v="0"/>
    <x v="8"/>
    <x v="1"/>
    <s v="P-1309"/>
    <n v="1"/>
    <n v="98100"/>
    <n v="98100"/>
    <x v="69"/>
    <x v="2"/>
    <x v="1"/>
    <s v="MALL KELAPA GADING"/>
  </r>
  <r>
    <s v="T-101"/>
    <x v="0"/>
    <x v="4"/>
    <x v="2"/>
    <s v="P-2445"/>
    <n v="1"/>
    <n v="22500"/>
    <n v="22500"/>
    <x v="27"/>
    <x v="4"/>
    <x v="2"/>
    <s v="SUMARECON MALL SERPONG"/>
  </r>
  <r>
    <s v="T-102"/>
    <x v="0"/>
    <x v="24"/>
    <x v="4"/>
    <s v="P-523"/>
    <n v="1"/>
    <n v="15300"/>
    <n v="15300"/>
    <x v="7"/>
    <x v="4"/>
    <x v="4"/>
    <s v="CIBUBUR JUNCTION"/>
  </r>
  <r>
    <s v="T-103"/>
    <x v="0"/>
    <x v="16"/>
    <x v="2"/>
    <s v="P-2413"/>
    <n v="1"/>
    <n v="26100"/>
    <n v="26100"/>
    <x v="15"/>
    <x v="4"/>
    <x v="2"/>
    <s v="SUMARECON MALL SERPONG"/>
  </r>
  <r>
    <s v="T-104"/>
    <x v="0"/>
    <x v="24"/>
    <x v="1"/>
    <s v="P-1480"/>
    <n v="4"/>
    <n v="7650"/>
    <n v="30600"/>
    <x v="28"/>
    <x v="9"/>
    <x v="1"/>
    <s v="MALL KELAPA GADING"/>
  </r>
  <r>
    <s v="T-105"/>
    <x v="0"/>
    <x v="6"/>
    <x v="1"/>
    <s v="P-1313"/>
    <n v="4"/>
    <n v="13050"/>
    <n v="52200"/>
    <x v="54"/>
    <x v="0"/>
    <x v="1"/>
    <s v="MALL KELAPA GADING"/>
  </r>
  <r>
    <s v="T-106"/>
    <x v="0"/>
    <x v="3"/>
    <x v="0"/>
    <s v="P-1879"/>
    <n v="5"/>
    <n v="45000"/>
    <n v="225000"/>
    <x v="26"/>
    <x v="0"/>
    <x v="0"/>
    <s v="PIK AVENUE"/>
  </r>
  <r>
    <s v="T-107"/>
    <x v="0"/>
    <x v="3"/>
    <x v="0"/>
    <s v="P-1905"/>
    <n v="2"/>
    <n v="162000"/>
    <n v="324000"/>
    <x v="70"/>
    <x v="5"/>
    <x v="0"/>
    <s v="PIK AVENUE"/>
  </r>
  <r>
    <s v="T-108"/>
    <x v="0"/>
    <x v="8"/>
    <x v="1"/>
    <s v="P-1492"/>
    <n v="2"/>
    <n v="88200"/>
    <n v="176400"/>
    <x v="71"/>
    <x v="11"/>
    <x v="1"/>
    <s v="MALL KELAPA GADING"/>
  </r>
  <r>
    <s v="T-109"/>
    <x v="0"/>
    <x v="0"/>
    <x v="4"/>
    <s v="P-514"/>
    <n v="3"/>
    <n v="31500"/>
    <n v="94500"/>
    <x v="17"/>
    <x v="0"/>
    <x v="4"/>
    <s v="CIBUBUR JUNCTION"/>
  </r>
  <r>
    <s v="T-110"/>
    <x v="0"/>
    <x v="23"/>
    <x v="0"/>
    <s v="P-1950"/>
    <n v="2"/>
    <n v="108000"/>
    <n v="216000"/>
    <x v="47"/>
    <x v="11"/>
    <x v="0"/>
    <s v="PIK AVENUE"/>
  </r>
  <r>
    <s v="T-111"/>
    <x v="0"/>
    <x v="5"/>
    <x v="2"/>
    <s v="P-2421"/>
    <n v="2"/>
    <n v="39600"/>
    <n v="79200"/>
    <x v="72"/>
    <x v="3"/>
    <x v="2"/>
    <s v="SUMARECON MALL SERPONG"/>
  </r>
  <r>
    <s v="T-112"/>
    <x v="0"/>
    <x v="18"/>
    <x v="0"/>
    <s v="P-1908"/>
    <n v="2"/>
    <n v="162000"/>
    <n v="324000"/>
    <x v="73"/>
    <x v="2"/>
    <x v="0"/>
    <s v="PIK AVENUE"/>
  </r>
  <r>
    <s v="T-113"/>
    <x v="0"/>
    <x v="29"/>
    <x v="2"/>
    <s v="P-2497"/>
    <n v="1"/>
    <n v="108000"/>
    <n v="108000"/>
    <x v="32"/>
    <x v="11"/>
    <x v="2"/>
    <s v="SUMARECON MALL SERPONG"/>
  </r>
  <r>
    <s v="T-114"/>
    <x v="0"/>
    <x v="18"/>
    <x v="0"/>
    <s v="P-1881"/>
    <n v="9"/>
    <n v="31500"/>
    <n v="283500"/>
    <x v="17"/>
    <x v="0"/>
    <x v="0"/>
    <s v="PIK AVENUE"/>
  </r>
  <r>
    <s v="T-115"/>
    <x v="0"/>
    <x v="12"/>
    <x v="1"/>
    <s v="P-1289"/>
    <n v="1"/>
    <n v="261000"/>
    <n v="261000"/>
    <x v="74"/>
    <x v="15"/>
    <x v="1"/>
    <s v="MALL KELAPA GADING"/>
  </r>
  <r>
    <s v="T-116"/>
    <x v="0"/>
    <x v="26"/>
    <x v="1"/>
    <s v="P-1408"/>
    <n v="5"/>
    <n v="22500"/>
    <n v="112500"/>
    <x v="39"/>
    <x v="0"/>
    <x v="1"/>
    <s v="MALL KELAPA GADING"/>
  </r>
  <r>
    <s v="T-117"/>
    <x v="0"/>
    <x v="10"/>
    <x v="4"/>
    <s v="P-579"/>
    <n v="1"/>
    <n v="71500"/>
    <n v="71500"/>
    <x v="75"/>
    <x v="11"/>
    <x v="4"/>
    <s v="CIBUBUR JUNCTION"/>
  </r>
  <r>
    <s v="T-118"/>
    <x v="0"/>
    <x v="5"/>
    <x v="3"/>
    <s v="P-280"/>
    <n v="1"/>
    <n v="13050"/>
    <n v="13050"/>
    <x v="54"/>
    <x v="0"/>
    <x v="3"/>
    <s v="CENTER POINT MEDAN"/>
  </r>
  <r>
    <s v="T-119"/>
    <x v="0"/>
    <x v="8"/>
    <x v="0"/>
    <s v="P-1889"/>
    <n v="2"/>
    <n v="15300"/>
    <n v="30600"/>
    <x v="7"/>
    <x v="4"/>
    <x v="0"/>
    <s v="PIK AVENUE"/>
  </r>
  <r>
    <s v="T-120"/>
    <x v="0"/>
    <x v="28"/>
    <x v="0"/>
    <s v="P-1863"/>
    <n v="1"/>
    <n v="39600"/>
    <n v="39600"/>
    <x v="76"/>
    <x v="3"/>
    <x v="0"/>
    <s v="PIK AVENUE"/>
  </r>
  <r>
    <s v="T-121"/>
    <x v="0"/>
    <x v="26"/>
    <x v="3"/>
    <s v="P-279"/>
    <n v="1"/>
    <n v="27000"/>
    <n v="27000"/>
    <x v="6"/>
    <x v="0"/>
    <x v="3"/>
    <s v="CENTER POINT MEDAN"/>
  </r>
  <r>
    <s v="T-122"/>
    <x v="0"/>
    <x v="26"/>
    <x v="0"/>
    <s v="P-1935"/>
    <n v="7"/>
    <n v="7650"/>
    <n v="53550"/>
    <x v="28"/>
    <x v="9"/>
    <x v="0"/>
    <s v="PIK AVENUE"/>
  </r>
  <r>
    <s v="T-123"/>
    <x v="0"/>
    <x v="13"/>
    <x v="4"/>
    <s v="P-536"/>
    <n v="1"/>
    <n v="44850"/>
    <n v="44850"/>
    <x v="16"/>
    <x v="2"/>
    <x v="4"/>
    <s v="CIBUBUR JUNCTION"/>
  </r>
  <r>
    <s v="T-124"/>
    <x v="0"/>
    <x v="5"/>
    <x v="2"/>
    <s v="P-2393"/>
    <n v="4"/>
    <n v="17100"/>
    <n v="68400"/>
    <x v="77"/>
    <x v="0"/>
    <x v="2"/>
    <s v="SUMARECON MALL SERPONG"/>
  </r>
  <r>
    <s v="T-125"/>
    <x v="0"/>
    <x v="3"/>
    <x v="2"/>
    <s v="P-2418"/>
    <n v="1"/>
    <n v="82800"/>
    <n v="82800"/>
    <x v="78"/>
    <x v="3"/>
    <x v="2"/>
    <s v="SUMARECON MALL SERPONG"/>
  </r>
  <r>
    <s v="T-126"/>
    <x v="0"/>
    <x v="15"/>
    <x v="0"/>
    <s v="P-1836"/>
    <n v="7"/>
    <n v="18000"/>
    <n v="126000"/>
    <x v="2"/>
    <x v="0"/>
    <x v="0"/>
    <s v="PIK AVENUE"/>
  </r>
  <r>
    <s v="T-127"/>
    <x v="0"/>
    <x v="16"/>
    <x v="3"/>
    <s v="P-408"/>
    <n v="1"/>
    <n v="17100"/>
    <n v="17100"/>
    <x v="0"/>
    <x v="0"/>
    <x v="3"/>
    <s v="CENTER POINT MEDAN"/>
  </r>
  <r>
    <s v="T-128"/>
    <x v="0"/>
    <x v="22"/>
    <x v="2"/>
    <s v="P-2506"/>
    <n v="2"/>
    <n v="26100"/>
    <n v="52200"/>
    <x v="79"/>
    <x v="0"/>
    <x v="2"/>
    <s v="SUMARECON MALL SERPONG"/>
  </r>
  <r>
    <s v="T-129"/>
    <x v="0"/>
    <x v="2"/>
    <x v="4"/>
    <s v="P-505"/>
    <n v="1"/>
    <n v="39600"/>
    <n v="39600"/>
    <x v="80"/>
    <x v="3"/>
    <x v="4"/>
    <s v="CIBUBUR JUNCTION"/>
  </r>
  <r>
    <s v="T-130"/>
    <x v="0"/>
    <x v="28"/>
    <x v="0"/>
    <s v="P-1938"/>
    <n v="1"/>
    <n v="82800"/>
    <n v="82800"/>
    <x v="44"/>
    <x v="3"/>
    <x v="0"/>
    <s v="PIK AVENUE"/>
  </r>
  <r>
    <s v="T-131"/>
    <x v="0"/>
    <x v="3"/>
    <x v="0"/>
    <s v="P-1868"/>
    <n v="1"/>
    <n v="39600"/>
    <n v="39600"/>
    <x v="14"/>
    <x v="3"/>
    <x v="0"/>
    <s v="PIK AVENUE"/>
  </r>
  <r>
    <s v="T-132"/>
    <x v="0"/>
    <x v="4"/>
    <x v="1"/>
    <s v="P-1380"/>
    <n v="1"/>
    <n v="189000"/>
    <n v="189000"/>
    <x v="81"/>
    <x v="7"/>
    <x v="1"/>
    <s v="MALL KELAPA GADING"/>
  </r>
  <r>
    <s v="T-133"/>
    <x v="0"/>
    <x v="3"/>
    <x v="0"/>
    <s v="P-1882"/>
    <n v="6"/>
    <n v="22500"/>
    <n v="135000"/>
    <x v="39"/>
    <x v="0"/>
    <x v="0"/>
    <s v="PIK AVENUE"/>
  </r>
  <r>
    <s v="T-134"/>
    <x v="0"/>
    <x v="3"/>
    <x v="3"/>
    <s v="P-422"/>
    <n v="1"/>
    <n v="348300"/>
    <n v="348300"/>
    <x v="82"/>
    <x v="7"/>
    <x v="3"/>
    <s v="CENTER POINT MEDAN"/>
  </r>
  <r>
    <s v="T-135"/>
    <x v="0"/>
    <x v="0"/>
    <x v="1"/>
    <s v="P-1410"/>
    <n v="1"/>
    <n v="37350"/>
    <n v="37350"/>
    <x v="83"/>
    <x v="17"/>
    <x v="1"/>
    <s v="MALL KELAPA GADING"/>
  </r>
  <r>
    <s v="T-136"/>
    <x v="0"/>
    <x v="4"/>
    <x v="1"/>
    <s v="P-1496"/>
    <n v="1"/>
    <n v="108000"/>
    <n v="108000"/>
    <x v="46"/>
    <x v="11"/>
    <x v="1"/>
    <s v="MALL KELAPA GADING"/>
  </r>
  <r>
    <s v="T-137"/>
    <x v="0"/>
    <x v="18"/>
    <x v="2"/>
    <s v="P-2479"/>
    <n v="1"/>
    <n v="130500"/>
    <n v="130500"/>
    <x v="84"/>
    <x v="15"/>
    <x v="2"/>
    <s v="SUMARECON MALL SERPONG"/>
  </r>
  <r>
    <s v="T-138"/>
    <x v="0"/>
    <x v="5"/>
    <x v="2"/>
    <s v="P-2398"/>
    <n v="3"/>
    <n v="14400"/>
    <n v="43200"/>
    <x v="29"/>
    <x v="0"/>
    <x v="2"/>
    <s v="SUMARECON MALL SERPONG"/>
  </r>
  <r>
    <s v="T-139"/>
    <x v="0"/>
    <x v="26"/>
    <x v="2"/>
    <s v="P-2463"/>
    <n v="3"/>
    <n v="90000"/>
    <n v="270000"/>
    <x v="5"/>
    <x v="2"/>
    <x v="2"/>
    <s v="SUMARECON MALL SERPONG"/>
  </r>
  <r>
    <s v="T-140"/>
    <x v="0"/>
    <x v="8"/>
    <x v="0"/>
    <s v="P-1897"/>
    <n v="2"/>
    <n v="225000"/>
    <n v="450000"/>
    <x v="58"/>
    <x v="10"/>
    <x v="0"/>
    <s v="PIK AVENUE"/>
  </r>
  <r>
    <s v="T-141"/>
    <x v="0"/>
    <x v="0"/>
    <x v="1"/>
    <s v="P-1413"/>
    <n v="1"/>
    <n v="13500"/>
    <n v="13500"/>
    <x v="85"/>
    <x v="4"/>
    <x v="1"/>
    <s v="MALL KELAPA GADING"/>
  </r>
  <r>
    <s v="T-142"/>
    <x v="0"/>
    <x v="28"/>
    <x v="2"/>
    <s v="P-2452"/>
    <n v="1"/>
    <n v="49500"/>
    <n v="49500"/>
    <x v="16"/>
    <x v="2"/>
    <x v="2"/>
    <s v="SUMARECON MALL SERPONG"/>
  </r>
  <r>
    <s v="T-143"/>
    <x v="0"/>
    <x v="22"/>
    <x v="4"/>
    <s v="P-588"/>
    <n v="1"/>
    <n v="90350"/>
    <n v="90350"/>
    <x v="86"/>
    <x v="11"/>
    <x v="4"/>
    <s v="CIBUBUR JUNCTION"/>
  </r>
  <r>
    <s v="T-144"/>
    <x v="0"/>
    <x v="23"/>
    <x v="1"/>
    <s v="P-1448"/>
    <n v="4"/>
    <n v="60750"/>
    <n v="243000"/>
    <x v="87"/>
    <x v="12"/>
    <x v="1"/>
    <s v="MALL KELAPA GADING"/>
  </r>
  <r>
    <s v="T-145"/>
    <x v="0"/>
    <x v="30"/>
    <x v="3"/>
    <s v="P-278"/>
    <n v="1"/>
    <n v="17100"/>
    <n v="17100"/>
    <x v="77"/>
    <x v="0"/>
    <x v="3"/>
    <s v="CENTER POINT MEDAN"/>
  </r>
  <r>
    <s v="T-146"/>
    <x v="0"/>
    <x v="17"/>
    <x v="0"/>
    <s v="P-1834"/>
    <n v="6"/>
    <n v="27000"/>
    <n v="162000"/>
    <x v="6"/>
    <x v="0"/>
    <x v="0"/>
    <s v="PIK AVENUE"/>
  </r>
  <r>
    <s v="T-147"/>
    <x v="0"/>
    <x v="21"/>
    <x v="4"/>
    <s v="P-556"/>
    <n v="1"/>
    <n v="64350"/>
    <n v="64350"/>
    <x v="41"/>
    <x v="12"/>
    <x v="4"/>
    <s v="CIBUBUR JUNCTION"/>
  </r>
  <r>
    <s v="T-148"/>
    <x v="0"/>
    <x v="5"/>
    <x v="4"/>
    <s v="P-587"/>
    <n v="1"/>
    <n v="88200"/>
    <n v="88200"/>
    <x v="71"/>
    <x v="11"/>
    <x v="4"/>
    <s v="CIBUBUR JUNCTION"/>
  </r>
  <r>
    <s v="T-149"/>
    <x v="0"/>
    <x v="16"/>
    <x v="1"/>
    <s v="P-1439"/>
    <n v="2"/>
    <n v="162000"/>
    <n v="324000"/>
    <x v="73"/>
    <x v="2"/>
    <x v="1"/>
    <s v="MALL KELAPA GADING"/>
  </r>
  <r>
    <s v="T-150"/>
    <x v="0"/>
    <x v="7"/>
    <x v="1"/>
    <s v="P-1292"/>
    <n v="1"/>
    <n v="153000"/>
    <n v="153000"/>
    <x v="88"/>
    <x v="13"/>
    <x v="1"/>
    <s v="MALL KELAPA GADING"/>
  </r>
  <r>
    <s v="T-151"/>
    <x v="0"/>
    <x v="12"/>
    <x v="4"/>
    <s v="P-519"/>
    <n v="1"/>
    <n v="13500"/>
    <n v="13500"/>
    <x v="61"/>
    <x v="4"/>
    <x v="4"/>
    <s v="CIBUBUR JUNCTION"/>
  </r>
  <r>
    <s v="T-152"/>
    <x v="0"/>
    <x v="10"/>
    <x v="0"/>
    <s v="P-1941"/>
    <n v="2"/>
    <n v="76500"/>
    <n v="153000"/>
    <x v="75"/>
    <x v="11"/>
    <x v="0"/>
    <s v="PIK AVENUE"/>
  </r>
  <r>
    <s v="T-153"/>
    <x v="0"/>
    <x v="14"/>
    <x v="1"/>
    <s v="P-1406"/>
    <n v="5"/>
    <n v="25200"/>
    <n v="126000"/>
    <x v="22"/>
    <x v="0"/>
    <x v="1"/>
    <s v="MALL KELAPA GADING"/>
  </r>
  <r>
    <s v="T-154"/>
    <x v="0"/>
    <x v="1"/>
    <x v="1"/>
    <s v="P-1379"/>
    <n v="1"/>
    <n v="189000"/>
    <n v="189000"/>
    <x v="53"/>
    <x v="7"/>
    <x v="1"/>
    <s v="MALL KELAPA GADING"/>
  </r>
  <r>
    <s v="T-155"/>
    <x v="0"/>
    <x v="23"/>
    <x v="3"/>
    <s v="P-338"/>
    <n v="2"/>
    <n v="22500"/>
    <n v="45000"/>
    <x v="27"/>
    <x v="4"/>
    <x v="3"/>
    <s v="CENTER POINT MEDAN"/>
  </r>
  <r>
    <s v="T-156"/>
    <x v="0"/>
    <x v="16"/>
    <x v="2"/>
    <s v="P-2381"/>
    <n v="1"/>
    <n v="12600"/>
    <n v="12600"/>
    <x v="18"/>
    <x v="9"/>
    <x v="2"/>
    <s v="SUMARECON MALL SERPONG"/>
  </r>
  <r>
    <s v="T-157"/>
    <x v="0"/>
    <x v="1"/>
    <x v="1"/>
    <s v="P-1359"/>
    <n v="1"/>
    <n v="503100"/>
    <n v="503100"/>
    <x v="89"/>
    <x v="12"/>
    <x v="1"/>
    <s v="MALL KELAPA GADING"/>
  </r>
  <r>
    <s v="T-158"/>
    <x v="0"/>
    <x v="28"/>
    <x v="3"/>
    <s v="P-300"/>
    <n v="1"/>
    <n v="89100"/>
    <n v="89100"/>
    <x v="19"/>
    <x v="6"/>
    <x v="3"/>
    <s v="CENTER POINT MEDAN"/>
  </r>
  <r>
    <s v="T-159"/>
    <x v="0"/>
    <x v="10"/>
    <x v="0"/>
    <s v="P-1842"/>
    <n v="1"/>
    <n v="355500"/>
    <n v="355500"/>
    <x v="90"/>
    <x v="18"/>
    <x v="0"/>
    <s v="PIK AVENUE"/>
  </r>
  <r>
    <s v="T-160"/>
    <x v="0"/>
    <x v="2"/>
    <x v="2"/>
    <s v="P-2422"/>
    <n v="1"/>
    <n v="39600"/>
    <n v="39600"/>
    <x v="91"/>
    <x v="3"/>
    <x v="2"/>
    <s v="SUMARECON MALL SERPONG"/>
  </r>
  <r>
    <s v="T-161"/>
    <x v="0"/>
    <x v="28"/>
    <x v="0"/>
    <s v="P-1906"/>
    <n v="1"/>
    <n v="508500"/>
    <n v="508500"/>
    <x v="92"/>
    <x v="2"/>
    <x v="0"/>
    <s v="PIK AVENUE"/>
  </r>
  <r>
    <s v="T-162"/>
    <x v="0"/>
    <x v="27"/>
    <x v="3"/>
    <s v="P-330"/>
    <n v="3"/>
    <n v="25200"/>
    <n v="75600"/>
    <x v="22"/>
    <x v="0"/>
    <x v="3"/>
    <s v="CENTER POINT MEDAN"/>
  </r>
  <r>
    <s v="T-163"/>
    <x v="0"/>
    <x v="22"/>
    <x v="1"/>
    <s v="P-1488"/>
    <n v="1"/>
    <n v="112500"/>
    <n v="112500"/>
    <x v="93"/>
    <x v="11"/>
    <x v="1"/>
    <s v="MALL KELAPA GADING"/>
  </r>
  <r>
    <s v="T-164"/>
    <x v="0"/>
    <x v="6"/>
    <x v="0"/>
    <s v="P-1824"/>
    <n v="2"/>
    <n v="144000"/>
    <n v="288000"/>
    <x v="94"/>
    <x v="15"/>
    <x v="0"/>
    <s v="PIK AVENUE"/>
  </r>
  <r>
    <s v="T-165"/>
    <x v="0"/>
    <x v="6"/>
    <x v="4"/>
    <s v="P-539"/>
    <n v="2"/>
    <n v="83850"/>
    <n v="167700"/>
    <x v="23"/>
    <x v="5"/>
    <x v="4"/>
    <s v="CIBUBUR JUNCTION"/>
  </r>
  <r>
    <s v="T-166"/>
    <x v="0"/>
    <x v="29"/>
    <x v="1"/>
    <s v="P-1451"/>
    <n v="1"/>
    <n v="65700"/>
    <n v="65700"/>
    <x v="43"/>
    <x v="12"/>
    <x v="1"/>
    <s v="MALL KELAPA GADING"/>
  </r>
  <r>
    <s v="T-167"/>
    <x v="0"/>
    <x v="18"/>
    <x v="1"/>
    <s v="P-1484"/>
    <n v="2"/>
    <n v="76500"/>
    <n v="153000"/>
    <x v="95"/>
    <x v="11"/>
    <x v="1"/>
    <s v="MALL KELAPA GADING"/>
  </r>
  <r>
    <s v="T-168"/>
    <x v="0"/>
    <x v="2"/>
    <x v="3"/>
    <s v="P-319"/>
    <n v="1"/>
    <n v="39600"/>
    <n v="39600"/>
    <x v="91"/>
    <x v="3"/>
    <x v="3"/>
    <s v="CENTER POINT MEDAN"/>
  </r>
  <r>
    <s v="T-169"/>
    <x v="0"/>
    <x v="26"/>
    <x v="0"/>
    <s v="P-1838"/>
    <n v="8"/>
    <n v="14400"/>
    <n v="115200"/>
    <x v="29"/>
    <x v="0"/>
    <x v="0"/>
    <s v="PIK AVENUE"/>
  </r>
  <r>
    <s v="T-170"/>
    <x v="0"/>
    <x v="1"/>
    <x v="4"/>
    <s v="P-513"/>
    <n v="1"/>
    <n v="25200"/>
    <n v="25200"/>
    <x v="22"/>
    <x v="0"/>
    <x v="4"/>
    <s v="CIBUBUR JUNCTION"/>
  </r>
  <r>
    <s v="T-171"/>
    <x v="0"/>
    <x v="13"/>
    <x v="1"/>
    <s v="P-1399"/>
    <n v="1"/>
    <n v="112500"/>
    <n v="112500"/>
    <x v="96"/>
    <x v="7"/>
    <x v="1"/>
    <s v="MALL KELAPA GADING"/>
  </r>
  <r>
    <s v="T-172"/>
    <x v="0"/>
    <x v="12"/>
    <x v="4"/>
    <s v="P-591"/>
    <n v="3"/>
    <n v="103350"/>
    <n v="310050"/>
    <x v="47"/>
    <x v="11"/>
    <x v="4"/>
    <s v="CIBUBUR JUNCTION"/>
  </r>
  <r>
    <s v="T-173"/>
    <x v="0"/>
    <x v="12"/>
    <x v="0"/>
    <s v="P-1890"/>
    <n v="3"/>
    <n v="15300"/>
    <n v="45900"/>
    <x v="25"/>
    <x v="4"/>
    <x v="0"/>
    <s v="PIK AVENUE"/>
  </r>
  <r>
    <s v="T-174"/>
    <x v="0"/>
    <x v="28"/>
    <x v="2"/>
    <s v="P-2419"/>
    <n v="1"/>
    <n v="82800"/>
    <n v="82800"/>
    <x v="48"/>
    <x v="3"/>
    <x v="2"/>
    <s v="SUMARECON MALL SERPONG"/>
  </r>
  <r>
    <s v="T-175"/>
    <x v="0"/>
    <x v="4"/>
    <x v="0"/>
    <s v="P-1910"/>
    <n v="2"/>
    <n v="243000"/>
    <n v="486000"/>
    <x v="3"/>
    <x v="2"/>
    <x v="0"/>
    <s v="PIK AVENUE"/>
  </r>
  <r>
    <s v="T-176"/>
    <x v="0"/>
    <x v="19"/>
    <x v="3"/>
    <s v="P-404"/>
    <n v="2"/>
    <n v="108000"/>
    <n v="216000"/>
    <x v="47"/>
    <x v="11"/>
    <x v="3"/>
    <s v="CENTER POINT MEDAN"/>
  </r>
  <r>
    <s v="T-177"/>
    <x v="0"/>
    <x v="7"/>
    <x v="2"/>
    <s v="P-2509"/>
    <n v="1"/>
    <n v="36900"/>
    <n v="36900"/>
    <x v="56"/>
    <x v="0"/>
    <x v="2"/>
    <s v="SUMARECON MALL SERPONG"/>
  </r>
  <r>
    <s v="T-178"/>
    <x v="0"/>
    <x v="4"/>
    <x v="4"/>
    <s v="P-610"/>
    <n v="1"/>
    <n v="26000"/>
    <n v="26000"/>
    <x v="97"/>
    <x v="0"/>
    <x v="4"/>
    <s v="CIBUBUR JUNCTION"/>
  </r>
  <r>
    <s v="T-179"/>
    <x v="0"/>
    <x v="27"/>
    <x v="1"/>
    <s v="P-1435"/>
    <n v="2"/>
    <n v="88200"/>
    <n v="176400"/>
    <x v="34"/>
    <x v="5"/>
    <x v="1"/>
    <s v="MALL KELAPA GADING"/>
  </r>
  <r>
    <s v="T-180"/>
    <x v="0"/>
    <x v="21"/>
    <x v="2"/>
    <s v="P-2461"/>
    <n v="3"/>
    <n v="49500"/>
    <n v="148500"/>
    <x v="60"/>
    <x v="2"/>
    <x v="2"/>
    <s v="SUMARECON MALL SERPONG"/>
  </r>
  <r>
    <s v="T-181"/>
    <x v="0"/>
    <x v="30"/>
    <x v="4"/>
    <s v="P-424"/>
    <n v="1"/>
    <n v="57150"/>
    <n v="57150"/>
    <x v="98"/>
    <x v="16"/>
    <x v="4"/>
    <s v="CIBUBUR JUNCTION"/>
  </r>
  <r>
    <s v="T-182"/>
    <x v="0"/>
    <x v="1"/>
    <x v="2"/>
    <s v="P-2488"/>
    <n v="1"/>
    <n v="76500"/>
    <n v="76500"/>
    <x v="95"/>
    <x v="11"/>
    <x v="2"/>
    <s v="SUMARECON MALL SERPONG"/>
  </r>
  <r>
    <s v="T-183"/>
    <x v="0"/>
    <x v="19"/>
    <x v="4"/>
    <s v="P-612"/>
    <n v="1"/>
    <n v="181675"/>
    <n v="181675"/>
    <x v="99"/>
    <x v="4"/>
    <x v="4"/>
    <s v="CIBUBUR JUNCTION"/>
  </r>
  <r>
    <s v="T-184"/>
    <x v="0"/>
    <x v="10"/>
    <x v="4"/>
    <s v="P-538"/>
    <n v="2"/>
    <n v="47700"/>
    <n v="95400"/>
    <x v="20"/>
    <x v="10"/>
    <x v="4"/>
    <s v="CIBUBUR JUNCTION"/>
  </r>
  <r>
    <s v="T-185"/>
    <x v="0"/>
    <x v="28"/>
    <x v="0"/>
    <s v="P-1952"/>
    <n v="2"/>
    <n v="108000"/>
    <n v="216000"/>
    <x v="100"/>
    <x v="11"/>
    <x v="0"/>
    <s v="PIK AVENUE"/>
  </r>
  <r>
    <s v="T-186"/>
    <x v="0"/>
    <x v="14"/>
    <x v="2"/>
    <s v="P-2446"/>
    <n v="2"/>
    <n v="15300"/>
    <n v="30600"/>
    <x v="7"/>
    <x v="4"/>
    <x v="2"/>
    <s v="SUMARECON MALL SERPONG"/>
  </r>
  <r>
    <s v="T-187"/>
    <x v="0"/>
    <x v="6"/>
    <x v="2"/>
    <s v="P-2487"/>
    <n v="1"/>
    <n v="82800"/>
    <n v="82800"/>
    <x v="44"/>
    <x v="3"/>
    <x v="2"/>
    <s v="SUMARECON MALL SERPONG"/>
  </r>
  <r>
    <s v="T-188"/>
    <x v="0"/>
    <x v="1"/>
    <x v="1"/>
    <s v="P-1405"/>
    <n v="2"/>
    <n v="45000"/>
    <n v="90000"/>
    <x v="26"/>
    <x v="0"/>
    <x v="1"/>
    <s v="MALL KELAPA GADING"/>
  </r>
  <r>
    <s v="T-189"/>
    <x v="0"/>
    <x v="13"/>
    <x v="1"/>
    <s v="P-1434"/>
    <n v="3"/>
    <n v="88200"/>
    <n v="264600"/>
    <x v="23"/>
    <x v="5"/>
    <x v="1"/>
    <s v="MALL KELAPA GADING"/>
  </r>
  <r>
    <s v="T-190"/>
    <x v="0"/>
    <x v="29"/>
    <x v="3"/>
    <s v="P-353"/>
    <n v="2"/>
    <n v="94500"/>
    <n v="189000"/>
    <x v="35"/>
    <x v="2"/>
    <x v="3"/>
    <s v="CENTER POINT MEDAN"/>
  </r>
  <r>
    <s v="T-191"/>
    <x v="0"/>
    <x v="17"/>
    <x v="0"/>
    <s v="P-1892"/>
    <n v="1"/>
    <n v="40500"/>
    <n v="40500"/>
    <x v="101"/>
    <x v="6"/>
    <x v="0"/>
    <s v="PIK AVENUE"/>
  </r>
  <r>
    <s v="T-192"/>
    <x v="0"/>
    <x v="12"/>
    <x v="0"/>
    <s v="P-1870"/>
    <n v="1"/>
    <n v="39600"/>
    <n v="39600"/>
    <x v="80"/>
    <x v="3"/>
    <x v="0"/>
    <s v="PIK AVENUE"/>
  </r>
  <r>
    <s v="T-193"/>
    <x v="0"/>
    <x v="3"/>
    <x v="1"/>
    <s v="P-1468"/>
    <n v="2"/>
    <n v="131850"/>
    <n v="263700"/>
    <x v="102"/>
    <x v="14"/>
    <x v="1"/>
    <s v="MALL KELAPA GADING"/>
  </r>
  <r>
    <s v="T-194"/>
    <x v="0"/>
    <x v="3"/>
    <x v="2"/>
    <s v="P-2432"/>
    <n v="1"/>
    <n v="39600"/>
    <n v="39600"/>
    <x v="80"/>
    <x v="3"/>
    <x v="2"/>
    <s v="SUMARECON MALL SERPONG"/>
  </r>
  <r>
    <s v="T-195"/>
    <x v="0"/>
    <x v="29"/>
    <x v="0"/>
    <s v="P-1833"/>
    <n v="7"/>
    <n v="17100"/>
    <n v="119700"/>
    <x v="77"/>
    <x v="0"/>
    <x v="0"/>
    <s v="PIK AVENUE"/>
  </r>
  <r>
    <s v="T-196"/>
    <x v="0"/>
    <x v="15"/>
    <x v="3"/>
    <s v="P-267"/>
    <n v="1"/>
    <n v="261000"/>
    <n v="261000"/>
    <x v="103"/>
    <x v="12"/>
    <x v="3"/>
    <s v="CENTER POINT MEDAN"/>
  </r>
  <r>
    <s v="T-197"/>
    <x v="0"/>
    <x v="26"/>
    <x v="2"/>
    <s v="P-2440"/>
    <n v="5"/>
    <n v="22500"/>
    <n v="112500"/>
    <x v="39"/>
    <x v="0"/>
    <x v="2"/>
    <s v="SUMARECON MALL SERPONG"/>
  </r>
  <r>
    <s v="T-198"/>
    <x v="0"/>
    <x v="27"/>
    <x v="2"/>
    <s v="P-2433"/>
    <n v="1"/>
    <n v="39600"/>
    <n v="39600"/>
    <x v="42"/>
    <x v="3"/>
    <x v="2"/>
    <s v="SUMARECON MALL SERPONG"/>
  </r>
  <r>
    <s v="T-199"/>
    <x v="0"/>
    <x v="0"/>
    <x v="0"/>
    <s v="P-1826"/>
    <n v="1"/>
    <n v="243000"/>
    <n v="243000"/>
    <x v="104"/>
    <x v="12"/>
    <x v="0"/>
    <s v="PIK AVENUE"/>
  </r>
  <r>
    <s v="T-200"/>
    <x v="0"/>
    <x v="16"/>
    <x v="0"/>
    <s v="P-1862"/>
    <n v="1"/>
    <n v="39600"/>
    <n v="39600"/>
    <x v="24"/>
    <x v="3"/>
    <x v="0"/>
    <s v="PIK AVENUE"/>
  </r>
  <r>
    <s v="T-201"/>
    <x v="0"/>
    <x v="14"/>
    <x v="4"/>
    <s v="P-442"/>
    <n v="2"/>
    <n v="13050"/>
    <n v="26100"/>
    <x v="54"/>
    <x v="0"/>
    <x v="4"/>
    <s v="CIBUBUR JUNCTION"/>
  </r>
  <r>
    <s v="T-202"/>
    <x v="0"/>
    <x v="6"/>
    <x v="3"/>
    <s v="P-312"/>
    <n v="1"/>
    <n v="26100"/>
    <n v="26100"/>
    <x v="15"/>
    <x v="4"/>
    <x v="3"/>
    <s v="CENTER POINT MEDAN"/>
  </r>
  <r>
    <s v="T-203"/>
    <x v="0"/>
    <x v="19"/>
    <x v="0"/>
    <s v="P-1933"/>
    <n v="1"/>
    <n v="81900"/>
    <n v="81900"/>
    <x v="105"/>
    <x v="12"/>
    <x v="0"/>
    <s v="PIK AVENUE"/>
  </r>
  <r>
    <s v="T-204"/>
    <x v="0"/>
    <x v="14"/>
    <x v="3"/>
    <s v="P-308"/>
    <n v="1"/>
    <n v="413100"/>
    <n v="413100"/>
    <x v="106"/>
    <x v="12"/>
    <x v="3"/>
    <s v="CENTER POINT MEDAN"/>
  </r>
  <r>
    <s v="T-205"/>
    <x v="0"/>
    <x v="6"/>
    <x v="2"/>
    <s v="P-2439"/>
    <n v="3"/>
    <n v="31500"/>
    <n v="94500"/>
    <x v="17"/>
    <x v="0"/>
    <x v="2"/>
    <s v="SUMARECON MALL SERPONG"/>
  </r>
  <r>
    <s v="T-206"/>
    <x v="0"/>
    <x v="7"/>
    <x v="2"/>
    <s v="P-2465"/>
    <n v="4"/>
    <n v="60750"/>
    <n v="243000"/>
    <x v="87"/>
    <x v="12"/>
    <x v="2"/>
    <s v="SUMARECON MALL SERPONG"/>
  </r>
  <r>
    <s v="T-207"/>
    <x v="0"/>
    <x v="17"/>
    <x v="2"/>
    <s v="P-2443"/>
    <n v="1"/>
    <n v="13500"/>
    <n v="13500"/>
    <x v="85"/>
    <x v="4"/>
    <x v="2"/>
    <s v="SUMARECON MALL SERPONG"/>
  </r>
  <r>
    <s v="T-208"/>
    <x v="0"/>
    <x v="28"/>
    <x v="1"/>
    <s v="P-1307"/>
    <n v="1"/>
    <n v="78750"/>
    <n v="78750"/>
    <x v="107"/>
    <x v="12"/>
    <x v="1"/>
    <s v="MALL KELAPA GADING"/>
  </r>
  <r>
    <s v="T-209"/>
    <x v="0"/>
    <x v="24"/>
    <x v="2"/>
    <s v="P-2456"/>
    <n v="2"/>
    <n v="88200"/>
    <n v="176400"/>
    <x v="34"/>
    <x v="5"/>
    <x v="2"/>
    <s v="SUMARECON MALL SERPONG"/>
  </r>
  <r>
    <s v="T-210"/>
    <x v="0"/>
    <x v="0"/>
    <x v="4"/>
    <s v="P-441"/>
    <n v="1"/>
    <n v="27000"/>
    <n v="27000"/>
    <x v="6"/>
    <x v="0"/>
    <x v="4"/>
    <s v="CIBUBUR JUNCTION"/>
  </r>
  <r>
    <s v="T-211"/>
    <x v="0"/>
    <x v="18"/>
    <x v="4"/>
    <s v="P-507"/>
    <n v="1"/>
    <n v="103350"/>
    <n v="103350"/>
    <x v="96"/>
    <x v="7"/>
    <x v="4"/>
    <s v="CIBUBUR JUNCTION"/>
  </r>
  <r>
    <s v="T-212"/>
    <x v="0"/>
    <x v="18"/>
    <x v="4"/>
    <s v="P-574"/>
    <n v="1"/>
    <n v="7650"/>
    <n v="7650"/>
    <x v="28"/>
    <x v="9"/>
    <x v="4"/>
    <s v="CIBUBUR JUNCTION"/>
  </r>
  <r>
    <s v="T-213"/>
    <x v="0"/>
    <x v="30"/>
    <x v="0"/>
    <s v="P-1904"/>
    <n v="2"/>
    <n v="162000"/>
    <n v="324000"/>
    <x v="8"/>
    <x v="5"/>
    <x v="0"/>
    <s v="PIK AVENUE"/>
  </r>
  <r>
    <s v="T-214"/>
    <x v="0"/>
    <x v="0"/>
    <x v="0"/>
    <s v="P-1947"/>
    <n v="1"/>
    <n v="112500"/>
    <n v="112500"/>
    <x v="108"/>
    <x v="11"/>
    <x v="0"/>
    <s v="PIK AVENUE"/>
  </r>
  <r>
    <s v="T-215"/>
    <x v="0"/>
    <x v="19"/>
    <x v="0"/>
    <s v="P-1872"/>
    <n v="1"/>
    <n v="112500"/>
    <n v="112500"/>
    <x v="96"/>
    <x v="7"/>
    <x v="0"/>
    <s v="PIK AVENUE"/>
  </r>
  <r>
    <s v="T-216"/>
    <x v="0"/>
    <x v="3"/>
    <x v="1"/>
    <s v="P-1310"/>
    <n v="2"/>
    <n v="107100"/>
    <n v="214200"/>
    <x v="109"/>
    <x v="2"/>
    <x v="1"/>
    <s v="MALL KELAPA GADING"/>
  </r>
  <r>
    <s v="T-217"/>
    <x v="0"/>
    <x v="18"/>
    <x v="3"/>
    <s v="P-354"/>
    <n v="2"/>
    <n v="47700"/>
    <n v="95400"/>
    <x v="20"/>
    <x v="10"/>
    <x v="3"/>
    <s v="CENTER POINT MEDAN"/>
  </r>
  <r>
    <s v="T-218"/>
    <x v="0"/>
    <x v="7"/>
    <x v="0"/>
    <s v="P-1949"/>
    <n v="3"/>
    <n v="108000"/>
    <n v="324000"/>
    <x v="50"/>
    <x v="11"/>
    <x v="0"/>
    <s v="PIK AVENUE"/>
  </r>
  <r>
    <s v="T-219"/>
    <x v="0"/>
    <x v="16"/>
    <x v="4"/>
    <s v="P-592"/>
    <n v="1"/>
    <n v="103350"/>
    <n v="103350"/>
    <x v="100"/>
    <x v="11"/>
    <x v="4"/>
    <s v="CIBUBUR JUNCTION"/>
  </r>
  <r>
    <s v="T-220"/>
    <x v="0"/>
    <x v="4"/>
    <x v="2"/>
    <s v="P-2394"/>
    <n v="2"/>
    <n v="27000"/>
    <n v="54000"/>
    <x v="6"/>
    <x v="0"/>
    <x v="2"/>
    <s v="SUMARECON MALL SERPONG"/>
  </r>
  <r>
    <s v="T-221"/>
    <x v="0"/>
    <x v="13"/>
    <x v="1"/>
    <s v="P-1315"/>
    <n v="8"/>
    <n v="27000"/>
    <n v="216000"/>
    <x v="30"/>
    <x v="0"/>
    <x v="1"/>
    <s v="MALL KELAPA GADING"/>
  </r>
  <r>
    <s v="T-222"/>
    <x v="0"/>
    <x v="8"/>
    <x v="1"/>
    <s v="P-1311"/>
    <n v="2"/>
    <n v="17100"/>
    <n v="34200"/>
    <x v="77"/>
    <x v="0"/>
    <x v="1"/>
    <s v="MALL KELAPA GADING"/>
  </r>
  <r>
    <s v="T-223"/>
    <x v="0"/>
    <x v="20"/>
    <x v="3"/>
    <s v="P-420"/>
    <n v="1"/>
    <n v="34200"/>
    <n v="34200"/>
    <x v="52"/>
    <x v="0"/>
    <x v="3"/>
    <s v="CENTER POINT MEDAN"/>
  </r>
  <r>
    <s v="T-224"/>
    <x v="0"/>
    <x v="22"/>
    <x v="1"/>
    <s v="P-1473"/>
    <n v="2"/>
    <n v="161100"/>
    <n v="322200"/>
    <x v="110"/>
    <x v="14"/>
    <x v="1"/>
    <s v="MALL KELAPA GADING"/>
  </r>
  <r>
    <s v="T-225"/>
    <x v="0"/>
    <x v="14"/>
    <x v="2"/>
    <s v="P-2415"/>
    <n v="1"/>
    <n v="189000"/>
    <n v="189000"/>
    <x v="10"/>
    <x v="7"/>
    <x v="2"/>
    <s v="SUMARECON MALL SERPONG"/>
  </r>
  <r>
    <s v="T-226"/>
    <x v="0"/>
    <x v="12"/>
    <x v="1"/>
    <s v="P-1418"/>
    <n v="1"/>
    <n v="240000"/>
    <n v="240000"/>
    <x v="111"/>
    <x v="17"/>
    <x v="1"/>
    <s v="MALL KELAPA GADING"/>
  </r>
  <r>
    <s v="T-227"/>
    <x v="0"/>
    <x v="11"/>
    <x v="2"/>
    <s v="P-2450"/>
    <n v="1"/>
    <n v="225000"/>
    <n v="225000"/>
    <x v="58"/>
    <x v="10"/>
    <x v="2"/>
    <s v="SUMARECON MALL SERPONG"/>
  </r>
  <r>
    <s v="T-228"/>
    <x v="0"/>
    <x v="10"/>
    <x v="1"/>
    <s v="P-1433"/>
    <n v="3"/>
    <n v="47700"/>
    <n v="143100"/>
    <x v="20"/>
    <x v="10"/>
    <x v="1"/>
    <s v="MALL KELAPA GADING"/>
  </r>
  <r>
    <s v="T-229"/>
    <x v="0"/>
    <x v="17"/>
    <x v="3"/>
    <s v="P-387"/>
    <n v="1"/>
    <n v="130000"/>
    <n v="130000"/>
    <x v="84"/>
    <x v="15"/>
    <x v="3"/>
    <s v="CENTER POINT MEDAN"/>
  </r>
  <r>
    <s v="T-230"/>
    <x v="0"/>
    <x v="9"/>
    <x v="1"/>
    <s v="P-1440"/>
    <n v="1"/>
    <n v="247500"/>
    <n v="247500"/>
    <x v="31"/>
    <x v="2"/>
    <x v="1"/>
    <s v="MALL KELAPA GADING"/>
  </r>
  <r>
    <s v="T-231"/>
    <x v="0"/>
    <x v="7"/>
    <x v="2"/>
    <s v="P-2514"/>
    <n v="2"/>
    <n v="34200"/>
    <n v="68400"/>
    <x v="52"/>
    <x v="0"/>
    <x v="2"/>
    <s v="SUMARECON MALL SERPONG"/>
  </r>
  <r>
    <s v="T-232"/>
    <x v="0"/>
    <x v="19"/>
    <x v="2"/>
    <s v="P-2444"/>
    <n v="1"/>
    <n v="22500"/>
    <n v="22500"/>
    <x v="112"/>
    <x v="4"/>
    <x v="2"/>
    <s v="SUMARECON MALL SERPONG"/>
  </r>
  <r>
    <s v="T-233"/>
    <x v="0"/>
    <x v="25"/>
    <x v="2"/>
    <s v="P-2468"/>
    <n v="1"/>
    <n v="65700"/>
    <n v="65700"/>
    <x v="43"/>
    <x v="12"/>
    <x v="2"/>
    <s v="SUMARECON MALL SERPONG"/>
  </r>
  <r>
    <s v="T-234"/>
    <x v="0"/>
    <x v="11"/>
    <x v="3"/>
    <s v="P-358"/>
    <n v="2"/>
    <n v="162000"/>
    <n v="324000"/>
    <x v="70"/>
    <x v="5"/>
    <x v="3"/>
    <s v="CENTER POINT MEDAN"/>
  </r>
  <r>
    <s v="T-235"/>
    <x v="0"/>
    <x v="30"/>
    <x v="4"/>
    <s v="P-553"/>
    <n v="1"/>
    <n v="64350"/>
    <n v="64350"/>
    <x v="113"/>
    <x v="12"/>
    <x v="4"/>
    <s v="CIBUBUR JUNCTION"/>
  </r>
  <r>
    <s v="T-236"/>
    <x v="0"/>
    <x v="3"/>
    <x v="1"/>
    <s v="P-1415"/>
    <n v="1"/>
    <n v="22500"/>
    <n v="22500"/>
    <x v="27"/>
    <x v="4"/>
    <x v="1"/>
    <s v="MALL KELAPA GADING"/>
  </r>
  <r>
    <s v="T-237"/>
    <x v="0"/>
    <x v="28"/>
    <x v="1"/>
    <s v="P-1316"/>
    <n v="3"/>
    <n v="14400"/>
    <n v="43200"/>
    <x v="29"/>
    <x v="0"/>
    <x v="1"/>
    <s v="MALL KELAPA GADING"/>
  </r>
  <r>
    <s v="T-238"/>
    <x v="0"/>
    <x v="24"/>
    <x v="0"/>
    <s v="P-1939"/>
    <n v="1"/>
    <n v="82800"/>
    <n v="82800"/>
    <x v="114"/>
    <x v="3"/>
    <x v="0"/>
    <s v="PIK AVENUE"/>
  </r>
  <r>
    <s v="T-239"/>
    <x v="0"/>
    <x v="10"/>
    <x v="0"/>
    <s v="P-1829"/>
    <n v="1"/>
    <n v="78750"/>
    <n v="78750"/>
    <x v="107"/>
    <x v="12"/>
    <x v="0"/>
    <s v="PIK AVENUE"/>
  </r>
  <r>
    <s v="T-240"/>
    <x v="0"/>
    <x v="13"/>
    <x v="2"/>
    <s v="P-2471"/>
    <n v="1"/>
    <n v="247500"/>
    <n v="247500"/>
    <x v="115"/>
    <x v="18"/>
    <x v="2"/>
    <s v="SUMARECON MALL SERPONG"/>
  </r>
  <r>
    <s v="T-241"/>
    <x v="0"/>
    <x v="14"/>
    <x v="3"/>
    <s v="P-362"/>
    <n v="2"/>
    <n v="49500"/>
    <n v="99000"/>
    <x v="60"/>
    <x v="2"/>
    <x v="3"/>
    <s v="CENTER POINT MEDAN"/>
  </r>
  <r>
    <s v="T-242"/>
    <x v="0"/>
    <x v="5"/>
    <x v="4"/>
    <s v="P-576"/>
    <n v="1"/>
    <n v="77350"/>
    <n v="77350"/>
    <x v="55"/>
    <x v="3"/>
    <x v="4"/>
    <s v="CIBUBUR JUNCTION"/>
  </r>
  <r>
    <s v="T-243"/>
    <x v="0"/>
    <x v="11"/>
    <x v="0"/>
    <s v="P-1903"/>
    <n v="5"/>
    <n v="88200"/>
    <n v="441000"/>
    <x v="34"/>
    <x v="5"/>
    <x v="0"/>
    <s v="PIK AVENUE"/>
  </r>
  <r>
    <s v="T-244"/>
    <x v="0"/>
    <x v="16"/>
    <x v="1"/>
    <s v="P-1395"/>
    <n v="2"/>
    <n v="39600"/>
    <n v="79200"/>
    <x v="116"/>
    <x v="3"/>
    <x v="1"/>
    <s v="MALL KELAPA GADING"/>
  </r>
  <r>
    <s v="T-245"/>
    <x v="0"/>
    <x v="15"/>
    <x v="2"/>
    <s v="P-2510"/>
    <n v="3"/>
    <n v="29700"/>
    <n v="89100"/>
    <x v="117"/>
    <x v="0"/>
    <x v="2"/>
    <s v="SUMARECON MALL SERPONG"/>
  </r>
  <r>
    <s v="T-246"/>
    <x v="0"/>
    <x v="29"/>
    <x v="2"/>
    <s v="P-2395"/>
    <n v="6"/>
    <n v="13050"/>
    <n v="78300"/>
    <x v="54"/>
    <x v="0"/>
    <x v="2"/>
    <s v="SUMARECON MALL SERPONG"/>
  </r>
  <r>
    <s v="T-247"/>
    <x v="0"/>
    <x v="16"/>
    <x v="1"/>
    <s v="P-1437"/>
    <n v="1"/>
    <n v="162000"/>
    <n v="162000"/>
    <x v="70"/>
    <x v="5"/>
    <x v="1"/>
    <s v="MALL KELAPA GADING"/>
  </r>
  <r>
    <s v="T-248"/>
    <x v="0"/>
    <x v="29"/>
    <x v="1"/>
    <s v="P-1296"/>
    <n v="1"/>
    <n v="349300"/>
    <n v="349300"/>
    <x v="118"/>
    <x v="13"/>
    <x v="1"/>
    <s v="MALL KELAPA GADING"/>
  </r>
  <r>
    <s v="T-249"/>
    <x v="0"/>
    <x v="7"/>
    <x v="2"/>
    <s v="P-2431"/>
    <n v="1"/>
    <n v="39600"/>
    <n v="39600"/>
    <x v="116"/>
    <x v="3"/>
    <x v="2"/>
    <s v="SUMARECON MALL SERPONG"/>
  </r>
  <r>
    <s v="T-250"/>
    <x v="0"/>
    <x v="9"/>
    <x v="0"/>
    <s v="P-1902"/>
    <n v="3"/>
    <n v="88200"/>
    <n v="264600"/>
    <x v="23"/>
    <x v="5"/>
    <x v="0"/>
    <s v="PIK AVENUE"/>
  </r>
  <r>
    <s v="T-251"/>
    <x v="0"/>
    <x v="6"/>
    <x v="4"/>
    <s v="P-589"/>
    <n v="1"/>
    <n v="90350"/>
    <n v="90350"/>
    <x v="65"/>
    <x v="11"/>
    <x v="4"/>
    <s v="CIBUBUR JUNCTION"/>
  </r>
  <r>
    <s v="T-252"/>
    <x v="0"/>
    <x v="25"/>
    <x v="5"/>
    <s v="P-188"/>
    <n v="1"/>
    <n v="162000"/>
    <n v="162000"/>
    <x v="73"/>
    <x v="2"/>
    <x v="5"/>
    <s v="BINTARO EXCHANGE"/>
  </r>
  <r>
    <s v="T-253"/>
    <x v="0"/>
    <x v="5"/>
    <x v="5"/>
    <s v="P-222"/>
    <n v="2"/>
    <n v="7650"/>
    <n v="15300"/>
    <x v="28"/>
    <x v="9"/>
    <x v="5"/>
    <s v="BINTARO EXCHANGE"/>
  </r>
  <r>
    <s v="T-254"/>
    <x v="0"/>
    <x v="0"/>
    <x v="5"/>
    <s v="P-92"/>
    <n v="1"/>
    <n v="13050"/>
    <n v="13050"/>
    <x v="54"/>
    <x v="0"/>
    <x v="5"/>
    <s v="BINTARO EXCHANGE"/>
  </r>
  <r>
    <s v="T-255"/>
    <x v="0"/>
    <x v="25"/>
    <x v="5"/>
    <s v="P-82"/>
    <n v="1"/>
    <n v="144000"/>
    <n v="144000"/>
    <x v="119"/>
    <x v="15"/>
    <x v="5"/>
    <s v="BINTARO EXCHANGE"/>
  </r>
  <r>
    <s v="T-256"/>
    <x v="0"/>
    <x v="7"/>
    <x v="5"/>
    <s v="P-91"/>
    <n v="4"/>
    <n v="27000"/>
    <n v="108000"/>
    <x v="6"/>
    <x v="0"/>
    <x v="5"/>
    <s v="BINTARO EXCHANGE"/>
  </r>
  <r>
    <s v="T-257"/>
    <x v="0"/>
    <x v="27"/>
    <x v="5"/>
    <s v="P-241"/>
    <n v="2"/>
    <n v="108000"/>
    <n v="216000"/>
    <x v="59"/>
    <x v="11"/>
    <x v="5"/>
    <s v="BINTARO EXCHANGE"/>
  </r>
  <r>
    <s v="T-258"/>
    <x v="0"/>
    <x v="27"/>
    <x v="5"/>
    <s v="P-95"/>
    <n v="2"/>
    <n v="14400"/>
    <n v="28800"/>
    <x v="29"/>
    <x v="0"/>
    <x v="5"/>
    <s v="BINTARO EXCHANGE"/>
  </r>
  <r>
    <s v="T-259"/>
    <x v="0"/>
    <x v="27"/>
    <x v="5"/>
    <s v="P-220"/>
    <n v="4"/>
    <n v="81900"/>
    <n v="327600"/>
    <x v="105"/>
    <x v="12"/>
    <x v="5"/>
    <s v="BINTARO EXCHANGE"/>
  </r>
  <r>
    <s v="T-260"/>
    <x v="0"/>
    <x v="22"/>
    <x v="5"/>
    <s v="P-161"/>
    <n v="2"/>
    <n v="22500"/>
    <n v="45000"/>
    <x v="39"/>
    <x v="0"/>
    <x v="5"/>
    <s v="BINTARO EXCHANGE"/>
  </r>
  <r>
    <s v="T-261"/>
    <x v="0"/>
    <x v="13"/>
    <x v="5"/>
    <s v="P-227"/>
    <n v="1"/>
    <n v="76500"/>
    <n v="76500"/>
    <x v="75"/>
    <x v="11"/>
    <x v="5"/>
    <s v="BINTARO EXCHANGE"/>
  </r>
  <r>
    <s v="T-262"/>
    <x v="0"/>
    <x v="17"/>
    <x v="5"/>
    <s v="P-235"/>
    <n v="1"/>
    <n v="88200"/>
    <n v="88200"/>
    <x v="71"/>
    <x v="11"/>
    <x v="5"/>
    <s v="BINTARO EXCHANGE"/>
  </r>
  <r>
    <s v="T-263"/>
    <x v="0"/>
    <x v="30"/>
    <x v="5"/>
    <s v="P-131"/>
    <n v="2"/>
    <n v="189000"/>
    <n v="378000"/>
    <x v="81"/>
    <x v="7"/>
    <x v="5"/>
    <s v="BINTARO EXCHANGE"/>
  </r>
  <r>
    <s v="T-264"/>
    <x v="0"/>
    <x v="28"/>
    <x v="5"/>
    <s v="P-253"/>
    <n v="1"/>
    <n v="29700"/>
    <n v="29700"/>
    <x v="117"/>
    <x v="0"/>
    <x v="5"/>
    <s v="BINTARO EXCHANGE"/>
  </r>
  <r>
    <s v="T-265"/>
    <x v="0"/>
    <x v="9"/>
    <x v="5"/>
    <s v="P-150"/>
    <n v="3"/>
    <n v="39600"/>
    <n v="118800"/>
    <x v="42"/>
    <x v="3"/>
    <x v="5"/>
    <s v="BINTARO EXCHANGE"/>
  </r>
  <r>
    <s v="T-266"/>
    <x v="0"/>
    <x v="10"/>
    <x v="5"/>
    <s v="P-189"/>
    <n v="1"/>
    <n v="247500"/>
    <n v="247500"/>
    <x v="31"/>
    <x v="2"/>
    <x v="5"/>
    <s v="BINTARO EXCHANGE"/>
  </r>
  <r>
    <s v="T-267"/>
    <x v="0"/>
    <x v="13"/>
    <x v="5"/>
    <s v="P-158"/>
    <n v="7"/>
    <n v="45000"/>
    <n v="315000"/>
    <x v="26"/>
    <x v="0"/>
    <x v="5"/>
    <s v="BINTARO EXCHANGE"/>
  </r>
  <r>
    <s v="T-268"/>
    <x v="0"/>
    <x v="25"/>
    <x v="5"/>
    <s v="P-167"/>
    <n v="1"/>
    <n v="22500"/>
    <n v="22500"/>
    <x v="112"/>
    <x v="4"/>
    <x v="5"/>
    <s v="BINTARO EXCHANGE"/>
  </r>
  <r>
    <s v="T-269"/>
    <x v="0"/>
    <x v="2"/>
    <x v="5"/>
    <s v="P-149"/>
    <n v="1"/>
    <n v="39600"/>
    <n v="39600"/>
    <x v="80"/>
    <x v="3"/>
    <x v="5"/>
    <s v="BINTARO EXCHANGE"/>
  </r>
  <r>
    <s v="T-270"/>
    <x v="0"/>
    <x v="26"/>
    <x v="5"/>
    <s v="P-257"/>
    <n v="1"/>
    <n v="34200"/>
    <n v="34200"/>
    <x v="52"/>
    <x v="0"/>
    <x v="5"/>
    <s v="BINTARO EXCHANGE"/>
  </r>
  <r>
    <s v="T-271"/>
    <x v="0"/>
    <x v="8"/>
    <x v="5"/>
    <s v="P-223"/>
    <n v="1"/>
    <n v="34200"/>
    <n v="34200"/>
    <x v="45"/>
    <x v="9"/>
    <x v="5"/>
    <s v="BINTARO EXCHANGE"/>
  </r>
  <r>
    <s v="T-272"/>
    <x v="0"/>
    <x v="8"/>
    <x v="5"/>
    <s v="P-179"/>
    <n v="1"/>
    <n v="225000"/>
    <n v="225000"/>
    <x v="58"/>
    <x v="10"/>
    <x v="5"/>
    <s v="BINTARO EXCHANGE"/>
  </r>
  <r>
    <s v="T-273"/>
    <x v="0"/>
    <x v="2"/>
    <x v="5"/>
    <s v="P-169"/>
    <n v="2"/>
    <n v="15300"/>
    <n v="30600"/>
    <x v="7"/>
    <x v="4"/>
    <x v="5"/>
    <s v="BINTARO EXCHANGE"/>
  </r>
  <r>
    <s v="T-274"/>
    <x v="0"/>
    <x v="22"/>
    <x v="5"/>
    <s v="P-90"/>
    <n v="2"/>
    <n v="17100"/>
    <n v="34200"/>
    <x v="77"/>
    <x v="0"/>
    <x v="5"/>
    <s v="BINTARO EXCHANGE"/>
  </r>
  <r>
    <s v="T-275"/>
    <x v="0"/>
    <x v="5"/>
    <x v="5"/>
    <s v="P-191"/>
    <n v="2"/>
    <n v="49500"/>
    <n v="99000"/>
    <x v="60"/>
    <x v="2"/>
    <x v="5"/>
    <s v="BINTARO EXCHANGE"/>
  </r>
  <r>
    <s v="T-276"/>
    <x v="0"/>
    <x v="5"/>
    <x v="5"/>
    <s v="P-196"/>
    <n v="1"/>
    <n v="60750"/>
    <n v="60750"/>
    <x v="87"/>
    <x v="12"/>
    <x v="5"/>
    <s v="BINTARO EXCHANGE"/>
  </r>
  <r>
    <s v="T-277"/>
    <x v="0"/>
    <x v="8"/>
    <x v="5"/>
    <s v="P-132"/>
    <n v="1"/>
    <n v="57600"/>
    <n v="57600"/>
    <x v="4"/>
    <x v="3"/>
    <x v="5"/>
    <s v="BINTARO EXCHANGE"/>
  </r>
  <r>
    <s v="T-278"/>
    <x v="0"/>
    <x v="30"/>
    <x v="5"/>
    <s v="P-240"/>
    <n v="1"/>
    <n v="108000"/>
    <n v="108000"/>
    <x v="46"/>
    <x v="11"/>
    <x v="5"/>
    <s v="BINTARO EXCHANGE"/>
  </r>
  <r>
    <s v="T-279"/>
    <x v="0"/>
    <x v="22"/>
    <x v="5"/>
    <s v="P-256"/>
    <n v="1"/>
    <n v="29700"/>
    <n v="29700"/>
    <x v="120"/>
    <x v="0"/>
    <x v="5"/>
    <s v="BINTARO EXCHANGE"/>
  </r>
  <r>
    <s v="T-280"/>
    <x v="0"/>
    <x v="11"/>
    <x v="5"/>
    <s v="P-93"/>
    <n v="3"/>
    <n v="18000"/>
    <n v="54000"/>
    <x v="2"/>
    <x v="0"/>
    <x v="5"/>
    <s v="BINTARO EXCHANGE"/>
  </r>
  <r>
    <s v="T-281"/>
    <x v="0"/>
    <x v="10"/>
    <x v="5"/>
    <s v="P-130"/>
    <n v="1"/>
    <n v="189000"/>
    <n v="189000"/>
    <x v="53"/>
    <x v="7"/>
    <x v="5"/>
    <s v="BINTARO EXCHANGE"/>
  </r>
  <r>
    <s v="T-282"/>
    <x v="0"/>
    <x v="16"/>
    <x v="5"/>
    <s v="P-137"/>
    <n v="2"/>
    <n v="39600"/>
    <n v="79200"/>
    <x v="121"/>
    <x v="3"/>
    <x v="5"/>
    <s v="BINTARO EXCHANGE"/>
  </r>
  <r>
    <s v="T-283"/>
    <x v="0"/>
    <x v="28"/>
    <x v="5"/>
    <s v="P-78"/>
    <n v="3"/>
    <n v="12600"/>
    <n v="37800"/>
    <x v="18"/>
    <x v="9"/>
    <x v="5"/>
    <s v="BINTARO EXCHANGE"/>
  </r>
  <r>
    <s v="T-284"/>
    <x v="0"/>
    <x v="9"/>
    <x v="5"/>
    <s v="P-170"/>
    <n v="2"/>
    <n v="15300"/>
    <n v="30600"/>
    <x v="25"/>
    <x v="4"/>
    <x v="5"/>
    <s v="BINTARO EXCHANGE"/>
  </r>
  <r>
    <s v="T-285"/>
    <x v="0"/>
    <x v="28"/>
    <x v="5"/>
    <s v="P-138"/>
    <n v="1"/>
    <n v="39600"/>
    <n v="39600"/>
    <x v="72"/>
    <x v="3"/>
    <x v="5"/>
    <s v="BINTARO EXCHANGE"/>
  </r>
  <r>
    <s v="T-286"/>
    <x v="0"/>
    <x v="22"/>
    <x v="5"/>
    <s v="P-139"/>
    <n v="1"/>
    <n v="39600"/>
    <n v="39600"/>
    <x v="91"/>
    <x v="3"/>
    <x v="5"/>
    <s v="BINTARO EXCHANGE"/>
  </r>
  <r>
    <s v="T-287"/>
    <x v="0"/>
    <x v="27"/>
    <x v="5"/>
    <s v="P-233"/>
    <n v="1"/>
    <n v="112500"/>
    <n v="112500"/>
    <x v="49"/>
    <x v="11"/>
    <x v="5"/>
    <s v="BINTARO EXCHANGE"/>
  </r>
  <r>
    <s v="T-288"/>
    <x v="0"/>
    <x v="14"/>
    <x v="5"/>
    <s v="P-224"/>
    <n v="1"/>
    <n v="82800"/>
    <n v="82800"/>
    <x v="55"/>
    <x v="3"/>
    <x v="5"/>
    <s v="BINTARO EXCHANGE"/>
  </r>
  <r>
    <s v="T-289"/>
    <x v="0"/>
    <x v="1"/>
    <x v="5"/>
    <s v="P-252"/>
    <n v="2"/>
    <n v="36900"/>
    <n v="73800"/>
    <x v="56"/>
    <x v="0"/>
    <x v="5"/>
    <s v="BINTARO EXCHANGE"/>
  </r>
  <r>
    <s v="T-290"/>
    <x v="0"/>
    <x v="24"/>
    <x v="5"/>
    <s v="P-201"/>
    <n v="1"/>
    <n v="73800"/>
    <n v="73800"/>
    <x v="41"/>
    <x v="12"/>
    <x v="5"/>
    <s v="BINTARO EXCHANGE"/>
  </r>
  <r>
    <s v="T-291"/>
    <x v="0"/>
    <x v="13"/>
    <x v="5"/>
    <s v="P-216"/>
    <n v="2"/>
    <n v="81000"/>
    <n v="162000"/>
    <x v="37"/>
    <x v="12"/>
    <x v="5"/>
    <s v="BINTARO EXCHANGE"/>
  </r>
  <r>
    <s v="T-292"/>
    <x v="0"/>
    <x v="29"/>
    <x v="5"/>
    <s v="P-226"/>
    <n v="1"/>
    <n v="76500"/>
    <n v="76500"/>
    <x v="95"/>
    <x v="11"/>
    <x v="5"/>
    <s v="BINTARO EXCHANGE"/>
  </r>
  <r>
    <s v="T-293"/>
    <x v="0"/>
    <x v="4"/>
    <x v="5"/>
    <s v="P-234"/>
    <n v="1"/>
    <n v="112500"/>
    <n v="112500"/>
    <x v="108"/>
    <x v="11"/>
    <x v="5"/>
    <s v="BINTARO EXCHANGE"/>
  </r>
  <r>
    <s v="T-294"/>
    <x v="0"/>
    <x v="20"/>
    <x v="5"/>
    <s v="P-163"/>
    <n v="1"/>
    <n v="37350"/>
    <n v="37350"/>
    <x v="83"/>
    <x v="17"/>
    <x v="5"/>
    <s v="BINTARO EXCHANGE"/>
  </r>
  <r>
    <s v="T-295"/>
    <x v="0"/>
    <x v="25"/>
    <x v="5"/>
    <s v="P-160"/>
    <n v="2"/>
    <n v="31500"/>
    <n v="63000"/>
    <x v="17"/>
    <x v="0"/>
    <x v="5"/>
    <s v="BINTARO EXCHANGE"/>
  </r>
  <r>
    <s v="T-296"/>
    <x v="0"/>
    <x v="5"/>
    <x v="5"/>
    <s v="P-166"/>
    <n v="2"/>
    <n v="13500"/>
    <n v="27000"/>
    <x v="85"/>
    <x v="4"/>
    <x v="5"/>
    <s v="BINTARO EXCHANGE"/>
  </r>
  <r>
    <s v="T-297"/>
    <x v="0"/>
    <x v="14"/>
    <x v="5"/>
    <s v="P-236"/>
    <n v="1"/>
    <n v="108000"/>
    <n v="108000"/>
    <x v="50"/>
    <x v="11"/>
    <x v="5"/>
    <s v="BINTARO EXCHANGE"/>
  </r>
  <r>
    <s v="T-298"/>
    <x v="0"/>
    <x v="5"/>
    <x v="5"/>
    <s v="P-218"/>
    <n v="1"/>
    <n v="130500"/>
    <n v="130500"/>
    <x v="122"/>
    <x v="15"/>
    <x v="5"/>
    <s v="BINTARO EXCHANGE"/>
  </r>
  <r>
    <s v="T-299"/>
    <x v="0"/>
    <x v="23"/>
    <x v="5"/>
    <s v="P-159"/>
    <n v="1"/>
    <n v="25200"/>
    <n v="25200"/>
    <x v="22"/>
    <x v="0"/>
    <x v="5"/>
    <s v="BINTARO EXCHANGE"/>
  </r>
  <r>
    <s v="T-300"/>
    <x v="0"/>
    <x v="5"/>
    <x v="5"/>
    <s v="P-198"/>
    <n v="1"/>
    <n v="60750"/>
    <n v="60750"/>
    <x v="113"/>
    <x v="12"/>
    <x v="5"/>
    <s v="BINTARO EXCHANGE"/>
  </r>
  <r>
    <s v="T-301"/>
    <x v="0"/>
    <x v="10"/>
    <x v="5"/>
    <s v="P-129"/>
    <n v="1"/>
    <n v="189000"/>
    <n v="189000"/>
    <x v="10"/>
    <x v="7"/>
    <x v="5"/>
    <s v="BINTARO EXCHANGE"/>
  </r>
  <r>
    <s v="T-302"/>
    <x v="0"/>
    <x v="22"/>
    <x v="5"/>
    <s v="P-228"/>
    <n v="1"/>
    <n v="76500"/>
    <n v="76500"/>
    <x v="123"/>
    <x v="11"/>
    <x v="5"/>
    <s v="BINTARO EXCHANGE"/>
  </r>
  <r>
    <s v="T-303"/>
    <x v="0"/>
    <x v="2"/>
    <x v="5"/>
    <s v="P-69"/>
    <n v="1"/>
    <n v="57150"/>
    <n v="57150"/>
    <x v="98"/>
    <x v="16"/>
    <x v="5"/>
    <s v="BINTARO EXCHANGE"/>
  </r>
  <r>
    <s v="T-304"/>
    <x v="0"/>
    <x v="23"/>
    <x v="5"/>
    <s v="P-225"/>
    <n v="1"/>
    <n v="82800"/>
    <n v="82800"/>
    <x v="114"/>
    <x v="3"/>
    <x v="5"/>
    <s v="BINTARO EXCHANGE"/>
  </r>
  <r>
    <s v="T-305"/>
    <x v="0"/>
    <x v="24"/>
    <x v="5"/>
    <s v="P-237"/>
    <n v="1"/>
    <n v="108000"/>
    <n v="108000"/>
    <x v="47"/>
    <x v="11"/>
    <x v="5"/>
    <s v="BINTARO EXCHANGE"/>
  </r>
  <r>
    <s v="T-306"/>
    <x v="0"/>
    <x v="21"/>
    <x v="5"/>
    <s v="P-185"/>
    <n v="1"/>
    <n v="88200"/>
    <n v="88200"/>
    <x v="34"/>
    <x v="5"/>
    <x v="5"/>
    <s v="BINTARO EXCHANGE"/>
  </r>
  <r>
    <s v="T-307"/>
    <x v="0"/>
    <x v="15"/>
    <x v="6"/>
    <s v="P-776"/>
    <n v="2"/>
    <n v="82800"/>
    <n v="165600"/>
    <x v="33"/>
    <x v="3"/>
    <x v="6"/>
    <s v="KOTA KASABLANKA"/>
  </r>
  <r>
    <s v="T-308"/>
    <x v="0"/>
    <x v="8"/>
    <x v="6"/>
    <s v="P-798"/>
    <n v="1"/>
    <n v="225000"/>
    <n v="225000"/>
    <x v="124"/>
    <x v="11"/>
    <x v="6"/>
    <s v="KOTA KASABLANKA"/>
  </r>
  <r>
    <s v="T-309"/>
    <x v="0"/>
    <x v="26"/>
    <x v="6"/>
    <s v="P-859"/>
    <n v="1"/>
    <n v="73800"/>
    <n v="73800"/>
    <x v="125"/>
    <x v="14"/>
    <x v="6"/>
    <s v="KOTA KASABLANKA"/>
  </r>
  <r>
    <s v="T-310"/>
    <x v="0"/>
    <x v="6"/>
    <x v="6"/>
    <s v="P-878"/>
    <n v="2"/>
    <n v="112500"/>
    <n v="225000"/>
    <x v="93"/>
    <x v="11"/>
    <x v="6"/>
    <s v="KOTA KASABLANKA"/>
  </r>
  <r>
    <s v="T-311"/>
    <x v="0"/>
    <x v="0"/>
    <x v="6"/>
    <s v="P-685"/>
    <n v="1"/>
    <n v="261000"/>
    <n v="261000"/>
    <x v="74"/>
    <x v="15"/>
    <x v="6"/>
    <s v="KOTA KASABLANKA"/>
  </r>
  <r>
    <s v="T-312"/>
    <x v="0"/>
    <x v="19"/>
    <x v="6"/>
    <s v="P-883"/>
    <n v="1"/>
    <n v="88200"/>
    <n v="88200"/>
    <x v="71"/>
    <x v="11"/>
    <x v="6"/>
    <s v="KOTA KASABLANKA"/>
  </r>
  <r>
    <s v="T-313"/>
    <x v="0"/>
    <x v="10"/>
    <x v="6"/>
    <s v="P-858"/>
    <n v="3"/>
    <n v="94500"/>
    <n v="283500"/>
    <x v="62"/>
    <x v="14"/>
    <x v="6"/>
    <s v="KOTA KASABLANKA"/>
  </r>
  <r>
    <s v="T-314"/>
    <x v="0"/>
    <x v="6"/>
    <x v="6"/>
    <s v="P-741"/>
    <n v="1"/>
    <n v="83100"/>
    <n v="83100"/>
    <x v="19"/>
    <x v="6"/>
    <x v="6"/>
    <s v="KOTA KASABLANKA"/>
  </r>
  <r>
    <s v="T-315"/>
    <x v="0"/>
    <x v="12"/>
    <x v="6"/>
    <s v="P-699"/>
    <n v="3"/>
    <n v="12600"/>
    <n v="37800"/>
    <x v="18"/>
    <x v="9"/>
    <x v="6"/>
    <s v="KOTA KASABLANKA"/>
  </r>
  <r>
    <s v="T-316"/>
    <x v="0"/>
    <x v="11"/>
    <x v="6"/>
    <s v="P-870"/>
    <n v="1"/>
    <n v="34200"/>
    <n v="34200"/>
    <x v="45"/>
    <x v="9"/>
    <x v="6"/>
    <s v="KOTA KASABLANKA"/>
  </r>
  <r>
    <s v="T-317"/>
    <x v="0"/>
    <x v="20"/>
    <x v="6"/>
    <s v="P-773"/>
    <n v="1"/>
    <n v="57600"/>
    <n v="57600"/>
    <x v="4"/>
    <x v="3"/>
    <x v="6"/>
    <s v="KOTA KASABLANKA"/>
  </r>
  <r>
    <s v="T-318"/>
    <x v="0"/>
    <x v="0"/>
    <x v="6"/>
    <s v="P-875"/>
    <n v="1"/>
    <n v="76500"/>
    <n v="76500"/>
    <x v="75"/>
    <x v="11"/>
    <x v="6"/>
    <s v="KOTA KASABLANKA"/>
  </r>
  <r>
    <s v="T-319"/>
    <x v="0"/>
    <x v="7"/>
    <x v="6"/>
    <s v="P-876"/>
    <n v="1"/>
    <n v="76500"/>
    <n v="76500"/>
    <x v="123"/>
    <x v="11"/>
    <x v="6"/>
    <s v="KOTA KASABLANKA"/>
  </r>
  <r>
    <s v="T-320"/>
    <x v="0"/>
    <x v="8"/>
    <x v="6"/>
    <s v="P-803"/>
    <n v="6"/>
    <n v="22500"/>
    <n v="135000"/>
    <x v="39"/>
    <x v="0"/>
    <x v="6"/>
    <s v="KOTA KASABLANKA"/>
  </r>
  <r>
    <s v="T-321"/>
    <x v="0"/>
    <x v="28"/>
    <x v="6"/>
    <s v="P-800"/>
    <n v="4"/>
    <n v="45000"/>
    <n v="180000"/>
    <x v="26"/>
    <x v="0"/>
    <x v="6"/>
    <s v="KOTA KASABLANKA"/>
  </r>
  <r>
    <s v="T-322"/>
    <x v="0"/>
    <x v="13"/>
    <x v="6"/>
    <s v="P-872"/>
    <n v="1"/>
    <n v="82800"/>
    <n v="82800"/>
    <x v="44"/>
    <x v="3"/>
    <x v="6"/>
    <s v="KOTA KASABLANKA"/>
  </r>
  <r>
    <s v="T-323"/>
    <x v="0"/>
    <x v="16"/>
    <x v="6"/>
    <s v="P-711"/>
    <n v="4"/>
    <n v="17100"/>
    <n v="68400"/>
    <x v="77"/>
    <x v="0"/>
    <x v="6"/>
    <s v="KOTA KASABLANKA"/>
  </r>
  <r>
    <s v="T-324"/>
    <x v="0"/>
    <x v="5"/>
    <x v="6"/>
    <s v="P-799"/>
    <n v="1"/>
    <n v="328500"/>
    <n v="328500"/>
    <x v="126"/>
    <x v="11"/>
    <x v="6"/>
    <s v="KOTA KASABLANKA"/>
  </r>
  <r>
    <s v="T-325"/>
    <x v="0"/>
    <x v="23"/>
    <x v="6"/>
    <s v="P-682"/>
    <n v="2"/>
    <n v="57150"/>
    <n v="114300"/>
    <x v="98"/>
    <x v="16"/>
    <x v="6"/>
    <s v="KOTA KASABLANKA"/>
  </r>
  <r>
    <s v="T-326"/>
    <x v="0"/>
    <x v="17"/>
    <x v="6"/>
    <s v="P-802"/>
    <n v="5"/>
    <n v="31500"/>
    <n v="157500"/>
    <x v="17"/>
    <x v="0"/>
    <x v="6"/>
    <s v="KOTA KASABLANKA"/>
  </r>
  <r>
    <s v="T-327"/>
    <x v="0"/>
    <x v="28"/>
    <x v="6"/>
    <s v="P-891"/>
    <n v="2"/>
    <n v="108000"/>
    <n v="216000"/>
    <x v="59"/>
    <x v="11"/>
    <x v="6"/>
    <s v="KOTA KASABLANKA"/>
  </r>
  <r>
    <s v="T-328"/>
    <x v="0"/>
    <x v="8"/>
    <x v="6"/>
    <s v="P-881"/>
    <n v="1"/>
    <n v="112500"/>
    <n v="112500"/>
    <x v="49"/>
    <x v="11"/>
    <x v="6"/>
    <s v="KOTA KASABLANKA"/>
  </r>
  <r>
    <s v="T-329"/>
    <x v="0"/>
    <x v="22"/>
    <x v="6"/>
    <s v="P-769"/>
    <n v="1"/>
    <n v="26100"/>
    <n v="26100"/>
    <x v="15"/>
    <x v="4"/>
    <x v="6"/>
    <s v="KOTA KASABLANKA"/>
  </r>
  <r>
    <s v="T-330"/>
    <x v="0"/>
    <x v="27"/>
    <x v="6"/>
    <s v="P-882"/>
    <n v="1"/>
    <n v="112500"/>
    <n v="112500"/>
    <x v="108"/>
    <x v="11"/>
    <x v="6"/>
    <s v="KOTA KASABLANKA"/>
  </r>
  <r>
    <s v="T-331"/>
    <x v="0"/>
    <x v="28"/>
    <x v="6"/>
    <s v="P-902"/>
    <n v="6"/>
    <n v="36900"/>
    <n v="221400"/>
    <x v="56"/>
    <x v="0"/>
    <x v="6"/>
    <s v="KOTA KASABLANKA"/>
  </r>
  <r>
    <s v="T-332"/>
    <x v="0"/>
    <x v="10"/>
    <x v="6"/>
    <s v="P-812"/>
    <n v="7"/>
    <n v="15300"/>
    <n v="107100"/>
    <x v="25"/>
    <x v="4"/>
    <x v="6"/>
    <s v="KOTA KASABLANKA"/>
  </r>
  <r>
    <s v="T-333"/>
    <x v="0"/>
    <x v="2"/>
    <x v="6"/>
    <s v="P-712"/>
    <n v="1"/>
    <n v="27000"/>
    <n v="27000"/>
    <x v="6"/>
    <x v="0"/>
    <x v="6"/>
    <s v="KOTA KASABLANKA"/>
  </r>
  <r>
    <s v="T-334"/>
    <x v="0"/>
    <x v="28"/>
    <x v="6"/>
    <s v="P-845"/>
    <n v="2"/>
    <n v="65700"/>
    <n v="131400"/>
    <x v="43"/>
    <x v="12"/>
    <x v="6"/>
    <s v="KOTA KASABLANKA"/>
  </r>
  <r>
    <s v="T-335"/>
    <x v="0"/>
    <x v="16"/>
    <x v="6"/>
    <s v="P-830"/>
    <n v="1"/>
    <n v="88200"/>
    <n v="88200"/>
    <x v="34"/>
    <x v="5"/>
    <x v="6"/>
    <s v="KOTA KASABLANKA"/>
  </r>
  <r>
    <s v="T-336"/>
    <x v="0"/>
    <x v="0"/>
    <x v="6"/>
    <s v="P-806"/>
    <n v="1"/>
    <n v="396000"/>
    <n v="396000"/>
    <x v="127"/>
    <x v="17"/>
    <x v="6"/>
    <s v="KOTA KASABLANKA"/>
  </r>
  <r>
    <s v="T-337"/>
    <x v="0"/>
    <x v="19"/>
    <x v="6"/>
    <s v="P-832"/>
    <n v="2"/>
    <n v="162000"/>
    <n v="324000"/>
    <x v="70"/>
    <x v="5"/>
    <x v="6"/>
    <s v="KOTA KASABLANKA"/>
  </r>
  <r>
    <s v="T-338"/>
    <x v="0"/>
    <x v="18"/>
    <x v="6"/>
    <s v="P-884"/>
    <n v="2"/>
    <n v="88200"/>
    <n v="176400"/>
    <x v="86"/>
    <x v="11"/>
    <x v="6"/>
    <s v="KOTA KASABLANKA"/>
  </r>
  <r>
    <s v="T-339"/>
    <x v="0"/>
    <x v="12"/>
    <x v="6"/>
    <s v="P-829"/>
    <n v="2"/>
    <n v="88200"/>
    <n v="176400"/>
    <x v="23"/>
    <x v="5"/>
    <x v="6"/>
    <s v="KOTA KASABLANKA"/>
  </r>
  <r>
    <s v="T-340"/>
    <x v="0"/>
    <x v="23"/>
    <x v="6"/>
    <s v="P-771"/>
    <n v="2"/>
    <n v="189000"/>
    <n v="378000"/>
    <x v="10"/>
    <x v="7"/>
    <x v="6"/>
    <s v="KOTA KASABLANKA"/>
  </r>
  <r>
    <s v="T-341"/>
    <x v="0"/>
    <x v="23"/>
    <x v="6"/>
    <s v="P-779"/>
    <n v="1"/>
    <n v="39600"/>
    <n v="39600"/>
    <x v="72"/>
    <x v="3"/>
    <x v="6"/>
    <s v="KOTA KASABLANKA"/>
  </r>
  <r>
    <s v="T-342"/>
    <x v="0"/>
    <x v="3"/>
    <x v="6"/>
    <s v="P-715"/>
    <n v="2"/>
    <n v="27000"/>
    <n v="54000"/>
    <x v="30"/>
    <x v="0"/>
    <x v="6"/>
    <s v="KOTA KASABLANKA"/>
  </r>
  <r>
    <s v="T-343"/>
    <x v="0"/>
    <x v="10"/>
    <x v="6"/>
    <s v="P-716"/>
    <n v="7"/>
    <n v="14400"/>
    <n v="100800"/>
    <x v="29"/>
    <x v="0"/>
    <x v="6"/>
    <s v="KOTA KASABLANKA"/>
  </r>
  <r>
    <s v="T-344"/>
    <x v="0"/>
    <x v="14"/>
    <x v="6"/>
    <s v="P-906"/>
    <n v="2"/>
    <n v="10000"/>
    <n v="20000"/>
    <x v="120"/>
    <x v="0"/>
    <x v="6"/>
    <s v="KOTA KASABLANKA"/>
  </r>
  <r>
    <s v="T-345"/>
    <x v="0"/>
    <x v="0"/>
    <x v="6"/>
    <s v="P-844"/>
    <n v="1"/>
    <n v="60750"/>
    <n v="60750"/>
    <x v="113"/>
    <x v="12"/>
    <x v="6"/>
    <s v="KOTA KASABLANKA"/>
  </r>
  <r>
    <s v="T-346"/>
    <x v="0"/>
    <x v="7"/>
    <x v="6"/>
    <s v="P-801"/>
    <n v="2"/>
    <n v="25200"/>
    <n v="50400"/>
    <x v="22"/>
    <x v="0"/>
    <x v="6"/>
    <s v="KOTA KASABLANKA"/>
  </r>
  <r>
    <s v="T-347"/>
    <x v="0"/>
    <x v="17"/>
    <x v="6"/>
    <s v="P-778"/>
    <n v="2"/>
    <n v="39600"/>
    <n v="79200"/>
    <x v="121"/>
    <x v="3"/>
    <x v="6"/>
    <s v="KOTA KASABLANKA"/>
  </r>
  <r>
    <s v="T-348"/>
    <x v="0"/>
    <x v="15"/>
    <x v="6"/>
    <s v="P-831"/>
    <n v="2"/>
    <n v="162000"/>
    <n v="324000"/>
    <x v="8"/>
    <x v="5"/>
    <x v="6"/>
    <s v="KOTA KASABLANKA"/>
  </r>
  <r>
    <s v="T-349"/>
    <x v="0"/>
    <x v="10"/>
    <x v="6"/>
    <s v="P-890"/>
    <n v="2"/>
    <n v="108000"/>
    <n v="216000"/>
    <x v="46"/>
    <x v="11"/>
    <x v="6"/>
    <s v="KOTA KASABLANKA"/>
  </r>
  <r>
    <s v="T-350"/>
    <x v="0"/>
    <x v="2"/>
    <x v="6"/>
    <s v="P-704"/>
    <n v="1"/>
    <n v="243000"/>
    <n v="243000"/>
    <x v="104"/>
    <x v="12"/>
    <x v="6"/>
    <s v="KOTA KASABLANKA"/>
  </r>
  <r>
    <s v="T-351"/>
    <x v="0"/>
    <x v="10"/>
    <x v="6"/>
    <s v="P-853"/>
    <n v="1"/>
    <n v="247500"/>
    <n v="247500"/>
    <x v="128"/>
    <x v="18"/>
    <x v="6"/>
    <s v="KOTA KASABLANKA"/>
  </r>
  <r>
    <s v="T-352"/>
    <x v="0"/>
    <x v="24"/>
    <x v="6"/>
    <s v="P-835"/>
    <n v="1"/>
    <n v="247500"/>
    <n v="247500"/>
    <x v="31"/>
    <x v="2"/>
    <x v="6"/>
    <s v="KOTA KASABLANKA"/>
  </r>
  <r>
    <s v="T-353"/>
    <x v="0"/>
    <x v="14"/>
    <x v="6"/>
    <s v="P-713"/>
    <n v="3"/>
    <n v="13050"/>
    <n v="39150"/>
    <x v="54"/>
    <x v="0"/>
    <x v="6"/>
    <s v="KOTA KASABLANKA"/>
  </r>
  <r>
    <s v="T-354"/>
    <x v="0"/>
    <x v="20"/>
    <x v="6"/>
    <s v="P-871"/>
    <n v="1"/>
    <n v="82800"/>
    <n v="82800"/>
    <x v="55"/>
    <x v="3"/>
    <x v="6"/>
    <s v="KOTA KASABLANKA"/>
  </r>
  <r>
    <s v="T-355"/>
    <x v="0"/>
    <x v="1"/>
    <x v="6"/>
    <s v="P-869"/>
    <n v="6"/>
    <n v="7650"/>
    <n v="45900"/>
    <x v="28"/>
    <x v="9"/>
    <x v="6"/>
    <s v="KOTA KASABLANKA"/>
  </r>
  <r>
    <s v="T-356"/>
    <x v="0"/>
    <x v="8"/>
    <x v="6"/>
    <s v="P-907"/>
    <n v="1"/>
    <n v="30333.333333333332"/>
    <n v="30333.333333333332"/>
    <x v="52"/>
    <x v="0"/>
    <x v="6"/>
    <s v="KOTA KASABLANKA"/>
  </r>
  <r>
    <s v="T-357"/>
    <x v="0"/>
    <x v="8"/>
    <x v="6"/>
    <s v="P-706"/>
    <n v="1"/>
    <n v="78750"/>
    <n v="78750"/>
    <x v="36"/>
    <x v="12"/>
    <x v="6"/>
    <s v="KOTA KASABLANKA"/>
  </r>
  <r>
    <s v="T-358"/>
    <x v="0"/>
    <x v="30"/>
    <x v="6"/>
    <s v="P-834"/>
    <n v="1"/>
    <n v="162000"/>
    <n v="162000"/>
    <x v="73"/>
    <x v="2"/>
    <x v="6"/>
    <s v="KOTA KASABLANKA"/>
  </r>
  <r>
    <s v="T-359"/>
    <x v="0"/>
    <x v="17"/>
    <x v="6"/>
    <s v="P-840"/>
    <n v="3"/>
    <n v="90000"/>
    <n v="270000"/>
    <x v="5"/>
    <x v="2"/>
    <x v="6"/>
    <s v="KOTA KASABLANKA"/>
  </r>
  <r>
    <s v="T-360"/>
    <x v="0"/>
    <x v="7"/>
    <x v="6"/>
    <s v="P-772"/>
    <n v="2"/>
    <n v="189000"/>
    <n v="378000"/>
    <x v="53"/>
    <x v="7"/>
    <x v="6"/>
    <s v="KOTA KASABLANKA"/>
  </r>
  <r>
    <s v="T-361"/>
    <x v="0"/>
    <x v="18"/>
    <x v="6"/>
    <s v="P-780"/>
    <n v="3"/>
    <n v="39600"/>
    <n v="118800"/>
    <x v="91"/>
    <x v="3"/>
    <x v="6"/>
    <s v="KOTA KASABLANKA"/>
  </r>
  <r>
    <s v="T-362"/>
    <x v="0"/>
    <x v="8"/>
    <x v="6"/>
    <s v="P-828"/>
    <n v="8"/>
    <n v="47700"/>
    <n v="381600"/>
    <x v="20"/>
    <x v="10"/>
    <x v="6"/>
    <s v="KOTA KASABLANKA"/>
  </r>
  <r>
    <s v="T-363"/>
    <x v="0"/>
    <x v="8"/>
    <x v="6"/>
    <s v="P-810"/>
    <n v="8"/>
    <n v="22500"/>
    <n v="180000"/>
    <x v="27"/>
    <x v="4"/>
    <x v="6"/>
    <s v="KOTA KASABLANKA"/>
  </r>
  <r>
    <s v="T-364"/>
    <x v="0"/>
    <x v="14"/>
    <x v="6"/>
    <s v="P-868"/>
    <n v="1"/>
    <n v="131850"/>
    <n v="131850"/>
    <x v="129"/>
    <x v="12"/>
    <x v="6"/>
    <s v="KOTA KASABLANKA"/>
  </r>
  <r>
    <s v="T-365"/>
    <x v="0"/>
    <x v="1"/>
    <x v="6"/>
    <s v="P-692"/>
    <n v="1"/>
    <n v="349300"/>
    <n v="349300"/>
    <x v="130"/>
    <x v="13"/>
    <x v="6"/>
    <s v="KOTA KASABLANKA"/>
  </r>
  <r>
    <s v="T-366"/>
    <x v="0"/>
    <x v="27"/>
    <x v="6"/>
    <s v="P-809"/>
    <n v="1"/>
    <n v="22500"/>
    <n v="22500"/>
    <x v="112"/>
    <x v="4"/>
    <x v="6"/>
    <s v="KOTA KASABLANKA"/>
  </r>
  <r>
    <s v="T-367"/>
    <x v="0"/>
    <x v="0"/>
    <x v="6"/>
    <s v="P-793"/>
    <n v="3"/>
    <n v="112500"/>
    <n v="337500"/>
    <x v="96"/>
    <x v="7"/>
    <x v="6"/>
    <s v="KOTA KASABLANKA"/>
  </r>
  <r>
    <s v="T-368"/>
    <x v="0"/>
    <x v="12"/>
    <x v="6"/>
    <s v="P-826"/>
    <n v="1"/>
    <n v="49500"/>
    <n v="49500"/>
    <x v="16"/>
    <x v="2"/>
    <x v="6"/>
    <s v="KOTA KASABLANKA"/>
  </r>
  <r>
    <s v="T-369"/>
    <x v="0"/>
    <x v="25"/>
    <x v="6"/>
    <s v="P-680"/>
    <n v="1"/>
    <n v="489300"/>
    <n v="489300"/>
    <x v="131"/>
    <x v="6"/>
    <x v="6"/>
    <s v="KOTA KASABLANKA"/>
  </r>
  <r>
    <s v="T-370"/>
    <x v="0"/>
    <x v="3"/>
    <x v="6"/>
    <s v="P-684"/>
    <n v="1"/>
    <n v="80100"/>
    <n v="80100"/>
    <x v="132"/>
    <x v="16"/>
    <x v="6"/>
    <s v="KOTA KASABLANKA"/>
  </r>
  <r>
    <s v="T-371"/>
    <x v="0"/>
    <x v="11"/>
    <x v="6"/>
    <s v="P-791"/>
    <n v="4"/>
    <n v="39600"/>
    <n v="158400"/>
    <x v="42"/>
    <x v="3"/>
    <x v="6"/>
    <s v="KOTA KASABLANKA"/>
  </r>
  <r>
    <s v="T-372"/>
    <x v="0"/>
    <x v="4"/>
    <x v="6"/>
    <s v="P-805"/>
    <n v="2"/>
    <n v="37350"/>
    <n v="74700"/>
    <x v="83"/>
    <x v="17"/>
    <x v="6"/>
    <s v="KOTA KASABLANKA"/>
  </r>
  <r>
    <s v="T-373"/>
    <x v="0"/>
    <x v="18"/>
    <x v="6"/>
    <s v="P-816"/>
    <n v="2"/>
    <n v="40500"/>
    <n v="81000"/>
    <x v="9"/>
    <x v="6"/>
    <x v="6"/>
    <s v="KOTA KASABLANKA"/>
  </r>
  <r>
    <s v="T-374"/>
    <x v="0"/>
    <x v="26"/>
    <x v="6"/>
    <s v="P-873"/>
    <n v="2"/>
    <n v="82800"/>
    <n v="165600"/>
    <x v="114"/>
    <x v="3"/>
    <x v="6"/>
    <s v="KOTA KASABLANKA"/>
  </r>
  <r>
    <s v="T-375"/>
    <x v="0"/>
    <x v="6"/>
    <x v="6"/>
    <s v="P-811"/>
    <n v="3"/>
    <n v="15300"/>
    <n v="45900"/>
    <x v="7"/>
    <x v="4"/>
    <x v="6"/>
    <s v="KOTA KASABLANKA"/>
  </r>
  <r>
    <s v="T-376"/>
    <x v="0"/>
    <x v="10"/>
    <x v="6"/>
    <s v="P-714"/>
    <n v="10"/>
    <n v="18000"/>
    <n v="180000"/>
    <x v="2"/>
    <x v="0"/>
    <x v="6"/>
    <s v="KOTA KASABLANKA"/>
  </r>
  <r>
    <s v="T-377"/>
    <x v="0"/>
    <x v="3"/>
    <x v="6"/>
    <s v="P-838"/>
    <n v="5"/>
    <n v="49500"/>
    <n v="247500"/>
    <x v="60"/>
    <x v="2"/>
    <x v="6"/>
    <s v="KOTA KASABLANKA"/>
  </r>
  <r>
    <s v="T-378"/>
    <x v="0"/>
    <x v="0"/>
    <x v="6"/>
    <s v="P-797"/>
    <n v="1"/>
    <n v="225000"/>
    <n v="225000"/>
    <x v="133"/>
    <x v="11"/>
    <x v="6"/>
    <s v="KOTA KASABLANKA"/>
  </r>
  <r>
    <s v="T-379"/>
    <x v="0"/>
    <x v="3"/>
    <x v="6"/>
    <s v="P-862"/>
    <n v="2"/>
    <n v="152100"/>
    <n v="304200"/>
    <x v="134"/>
    <x v="14"/>
    <x v="6"/>
    <s v="KOTA KASABLANKA"/>
  </r>
  <r>
    <s v="T-380"/>
    <x v="0"/>
    <x v="13"/>
    <x v="6"/>
    <s v="P-790"/>
    <n v="2"/>
    <n v="39600"/>
    <n v="79200"/>
    <x v="80"/>
    <x v="3"/>
    <x v="6"/>
    <s v="KOTA KASABLANKA"/>
  </r>
  <r>
    <s v="T-381"/>
    <x v="0"/>
    <x v="27"/>
    <x v="7"/>
    <s v="P-1089"/>
    <n v="1"/>
    <n v="108000"/>
    <n v="108000"/>
    <x v="59"/>
    <x v="11"/>
    <x v="7"/>
    <s v="LIPPO MALL KEMANG"/>
  </r>
  <r>
    <s v="T-382"/>
    <x v="0"/>
    <x v="15"/>
    <x v="7"/>
    <s v="P-1046"/>
    <n v="1"/>
    <n v="65700"/>
    <n v="65700"/>
    <x v="43"/>
    <x v="12"/>
    <x v="7"/>
    <s v="LIPPO MALL KEMANG"/>
  </r>
  <r>
    <s v="T-383"/>
    <x v="0"/>
    <x v="14"/>
    <x v="7"/>
    <s v="P-1015"/>
    <n v="3"/>
    <n v="15300"/>
    <n v="45900"/>
    <x v="7"/>
    <x v="4"/>
    <x v="7"/>
    <s v="LIPPO MALL KEMANG"/>
  </r>
  <r>
    <s v="T-384"/>
    <x v="0"/>
    <x v="18"/>
    <x v="7"/>
    <s v="P-1048"/>
    <n v="2"/>
    <n v="73800"/>
    <n v="147600"/>
    <x v="41"/>
    <x v="12"/>
    <x v="7"/>
    <s v="LIPPO MALL KEMANG"/>
  </r>
  <r>
    <s v="T-385"/>
    <x v="0"/>
    <x v="22"/>
    <x v="7"/>
    <s v="P-979"/>
    <n v="1"/>
    <n v="189000"/>
    <n v="189000"/>
    <x v="53"/>
    <x v="7"/>
    <x v="7"/>
    <s v="LIPPO MALL KEMANG"/>
  </r>
  <r>
    <s v="T-386"/>
    <x v="0"/>
    <x v="18"/>
    <x v="7"/>
    <s v="P-942"/>
    <n v="2"/>
    <n v="27000"/>
    <n v="54000"/>
    <x v="6"/>
    <x v="0"/>
    <x v="7"/>
    <s v="LIPPO MALL KEMANG"/>
  </r>
  <r>
    <s v="T-387"/>
    <x v="0"/>
    <x v="17"/>
    <x v="7"/>
    <s v="P-1069"/>
    <n v="2"/>
    <n v="81900"/>
    <n v="163800"/>
    <x v="105"/>
    <x v="12"/>
    <x v="7"/>
    <s v="LIPPO MALL KEMANG"/>
  </r>
  <r>
    <s v="T-388"/>
    <x v="0"/>
    <x v="14"/>
    <x v="7"/>
    <s v="P-985"/>
    <n v="1"/>
    <n v="39600"/>
    <n v="39600"/>
    <x v="121"/>
    <x v="3"/>
    <x v="7"/>
    <s v="LIPPO MALL KEMANG"/>
  </r>
  <r>
    <s v="T-389"/>
    <x v="0"/>
    <x v="21"/>
    <x v="7"/>
    <s v="P-1029"/>
    <n v="3"/>
    <n v="47700"/>
    <n v="143100"/>
    <x v="20"/>
    <x v="10"/>
    <x v="7"/>
    <s v="LIPPO MALL KEMANG"/>
  </r>
  <r>
    <s v="T-390"/>
    <x v="0"/>
    <x v="8"/>
    <x v="7"/>
    <s v="P-935"/>
    <n v="1"/>
    <n v="243000"/>
    <n v="243000"/>
    <x v="135"/>
    <x v="12"/>
    <x v="7"/>
    <s v="LIPPO MALL KEMANG"/>
  </r>
  <r>
    <s v="T-391"/>
    <x v="0"/>
    <x v="9"/>
    <x v="7"/>
    <s v="P-939"/>
    <n v="1"/>
    <n v="98100"/>
    <n v="98100"/>
    <x v="69"/>
    <x v="2"/>
    <x v="7"/>
    <s v="LIPPO MALL KEMANG"/>
  </r>
  <r>
    <s v="T-392"/>
    <x v="0"/>
    <x v="23"/>
    <x v="7"/>
    <s v="P-941"/>
    <n v="3"/>
    <n v="17100"/>
    <n v="51300"/>
    <x v="77"/>
    <x v="0"/>
    <x v="7"/>
    <s v="LIPPO MALL KEMANG"/>
  </r>
  <r>
    <s v="T-393"/>
    <x v="0"/>
    <x v="17"/>
    <x v="7"/>
    <s v="P-927"/>
    <n v="1"/>
    <n v="349300"/>
    <n v="349300"/>
    <x v="118"/>
    <x v="13"/>
    <x v="7"/>
    <s v="LIPPO MALL KEMANG"/>
  </r>
  <r>
    <s v="T-394"/>
    <x v="0"/>
    <x v="21"/>
    <x v="7"/>
    <s v="P-983"/>
    <n v="1"/>
    <n v="82800"/>
    <n v="82800"/>
    <x v="33"/>
    <x v="3"/>
    <x v="7"/>
    <s v="LIPPO MALL KEMANG"/>
  </r>
  <r>
    <s v="T-395"/>
    <x v="0"/>
    <x v="12"/>
    <x v="7"/>
    <s v="P-1085"/>
    <n v="1"/>
    <n v="108000"/>
    <n v="108000"/>
    <x v="47"/>
    <x v="11"/>
    <x v="7"/>
    <s v="LIPPO MALL KEMANG"/>
  </r>
  <r>
    <s v="T-396"/>
    <x v="0"/>
    <x v="7"/>
    <x v="7"/>
    <s v="P-1035"/>
    <n v="1"/>
    <n v="162000"/>
    <n v="162000"/>
    <x v="73"/>
    <x v="2"/>
    <x v="7"/>
    <s v="LIPPO MALL KEMANG"/>
  </r>
  <r>
    <s v="T-397"/>
    <x v="0"/>
    <x v="13"/>
    <x v="7"/>
    <s v="P-1087"/>
    <n v="2"/>
    <n v="108000"/>
    <n v="216000"/>
    <x v="100"/>
    <x v="11"/>
    <x v="7"/>
    <s v="LIPPO MALL KEMANG"/>
  </r>
  <r>
    <s v="T-398"/>
    <x v="0"/>
    <x v="10"/>
    <x v="7"/>
    <s v="P-1025"/>
    <n v="4"/>
    <n v="225000"/>
    <n v="900000"/>
    <x v="58"/>
    <x v="10"/>
    <x v="7"/>
    <s v="LIPPO MALL KEMANG"/>
  </r>
  <r>
    <s v="T-399"/>
    <x v="0"/>
    <x v="20"/>
    <x v="7"/>
    <s v="P-996"/>
    <n v="2"/>
    <n v="39600"/>
    <n v="79200"/>
    <x v="80"/>
    <x v="3"/>
    <x v="7"/>
    <s v="LIPPO MALL KEMANG"/>
  </r>
  <r>
    <s v="T-400"/>
    <x v="0"/>
    <x v="19"/>
    <x v="7"/>
    <s v="P-1072"/>
    <n v="1"/>
    <n v="82800"/>
    <n v="82800"/>
    <x v="55"/>
    <x v="3"/>
    <x v="7"/>
    <s v="LIPPO MALL KEMANG"/>
  </r>
  <r>
    <s v="T-401"/>
    <x v="0"/>
    <x v="20"/>
    <x v="7"/>
    <s v="P-944"/>
    <n v="4"/>
    <n v="18000"/>
    <n v="72000"/>
    <x v="2"/>
    <x v="0"/>
    <x v="7"/>
    <s v="LIPPO MALL KEMANG"/>
  </r>
  <r>
    <s v="T-402"/>
    <x v="0"/>
    <x v="0"/>
    <x v="7"/>
    <s v="P-1045"/>
    <n v="1"/>
    <n v="60750"/>
    <n v="60750"/>
    <x v="113"/>
    <x v="12"/>
    <x v="7"/>
    <s v="LIPPO MALL KEMANG"/>
  </r>
  <r>
    <s v="T-403"/>
    <x v="0"/>
    <x v="22"/>
    <x v="7"/>
    <s v="P-1006"/>
    <n v="3"/>
    <n v="25200"/>
    <n v="75600"/>
    <x v="22"/>
    <x v="0"/>
    <x v="7"/>
    <s v="LIPPO MALL KEMANG"/>
  </r>
  <r>
    <s v="T-404"/>
    <x v="0"/>
    <x v="12"/>
    <x v="7"/>
    <s v="P-991"/>
    <n v="1"/>
    <n v="39600"/>
    <n v="39600"/>
    <x v="136"/>
    <x v="3"/>
    <x v="7"/>
    <s v="LIPPO MALL KEMANG"/>
  </r>
  <r>
    <s v="T-405"/>
    <x v="0"/>
    <x v="7"/>
    <x v="7"/>
    <s v="P-940"/>
    <n v="1"/>
    <n v="107100"/>
    <n v="107100"/>
    <x v="109"/>
    <x v="2"/>
    <x v="7"/>
    <s v="LIPPO MALL KEMANG"/>
  </r>
  <r>
    <s v="T-406"/>
    <x v="0"/>
    <x v="18"/>
    <x v="7"/>
    <s v="P-932"/>
    <n v="1"/>
    <n v="144000"/>
    <n v="144000"/>
    <x v="94"/>
    <x v="15"/>
    <x v="7"/>
    <s v="LIPPO MALL KEMANG"/>
  </r>
  <r>
    <s v="T-407"/>
    <x v="0"/>
    <x v="18"/>
    <x v="7"/>
    <s v="P-1059"/>
    <n v="2"/>
    <n v="94500"/>
    <n v="189000"/>
    <x v="62"/>
    <x v="14"/>
    <x v="7"/>
    <s v="LIPPO MALL KEMANG"/>
  </r>
  <r>
    <s v="T-408"/>
    <x v="0"/>
    <x v="22"/>
    <x v="7"/>
    <s v="P-1067"/>
    <n v="1"/>
    <n v="130500"/>
    <n v="130500"/>
    <x v="122"/>
    <x v="15"/>
    <x v="7"/>
    <s v="LIPPO MALL KEMANG"/>
  </r>
  <r>
    <s v="T-409"/>
    <x v="0"/>
    <x v="12"/>
    <x v="7"/>
    <s v="P-1032"/>
    <n v="1"/>
    <n v="162000"/>
    <n v="162000"/>
    <x v="8"/>
    <x v="5"/>
    <x v="7"/>
    <s v="LIPPO MALL KEMANG"/>
  </r>
  <r>
    <s v="T-410"/>
    <x v="0"/>
    <x v="4"/>
    <x v="7"/>
    <s v="P-936"/>
    <n v="1"/>
    <n v="81000"/>
    <n v="81000"/>
    <x v="36"/>
    <x v="12"/>
    <x v="7"/>
    <s v="LIPPO MALL KEMANG"/>
  </r>
  <r>
    <s v="T-411"/>
    <x v="0"/>
    <x v="9"/>
    <x v="7"/>
    <s v="P-1083"/>
    <n v="1"/>
    <n v="88200"/>
    <n v="88200"/>
    <x v="71"/>
    <x v="11"/>
    <x v="7"/>
    <s v="LIPPO MALL KEMANG"/>
  </r>
  <r>
    <s v="T-412"/>
    <x v="0"/>
    <x v="2"/>
    <x v="7"/>
    <s v="P-1043"/>
    <n v="1"/>
    <n v="115200"/>
    <n v="115200"/>
    <x v="137"/>
    <x v="6"/>
    <x v="7"/>
    <s v="LIPPO MALL KEMANG"/>
  </r>
  <r>
    <s v="T-413"/>
    <x v="0"/>
    <x v="8"/>
    <x v="7"/>
    <s v="P-1008"/>
    <n v="5"/>
    <n v="22500"/>
    <n v="112500"/>
    <x v="39"/>
    <x v="0"/>
    <x v="7"/>
    <s v="LIPPO MALL KEMANG"/>
  </r>
  <r>
    <s v="T-414"/>
    <x v="0"/>
    <x v="5"/>
    <x v="7"/>
    <s v="P-922"/>
    <n v="1"/>
    <n v="153000"/>
    <n v="153000"/>
    <x v="138"/>
    <x v="13"/>
    <x v="7"/>
    <s v="LIPPO MALL KEMANG"/>
  </r>
  <r>
    <s v="T-415"/>
    <x v="0"/>
    <x v="2"/>
    <x v="7"/>
    <s v="P-1014"/>
    <n v="3"/>
    <n v="22500"/>
    <n v="67500"/>
    <x v="27"/>
    <x v="4"/>
    <x v="7"/>
    <s v="LIPPO MALL KEMANG"/>
  </r>
  <r>
    <s v="T-416"/>
    <x v="0"/>
    <x v="5"/>
    <x v="7"/>
    <s v="P-1086"/>
    <n v="1"/>
    <n v="108000"/>
    <n v="108000"/>
    <x v="32"/>
    <x v="11"/>
    <x v="7"/>
    <s v="LIPPO MALL KEMANG"/>
  </r>
  <r>
    <s v="T-417"/>
    <x v="0"/>
    <x v="0"/>
    <x v="7"/>
    <s v="P-1104"/>
    <n v="1"/>
    <n v="29700"/>
    <n v="29700"/>
    <x v="120"/>
    <x v="0"/>
    <x v="7"/>
    <s v="LIPPO MALL KEMANG"/>
  </r>
  <r>
    <s v="T-418"/>
    <x v="0"/>
    <x v="24"/>
    <x v="7"/>
    <s v="P-978"/>
    <n v="1"/>
    <n v="189000"/>
    <n v="189000"/>
    <x v="10"/>
    <x v="7"/>
    <x v="7"/>
    <s v="LIPPO MALL KEMANG"/>
  </r>
  <r>
    <s v="T-419"/>
    <x v="0"/>
    <x v="10"/>
    <x v="7"/>
    <s v="P-1028"/>
    <n v="1"/>
    <n v="94500"/>
    <n v="94500"/>
    <x v="35"/>
    <x v="2"/>
    <x v="7"/>
    <s v="LIPPO MALL KEMANG"/>
  </r>
  <r>
    <s v="T-420"/>
    <x v="0"/>
    <x v="2"/>
    <x v="7"/>
    <s v="P-1007"/>
    <n v="6"/>
    <n v="31500"/>
    <n v="189000"/>
    <x v="17"/>
    <x v="0"/>
    <x v="7"/>
    <s v="LIPPO MALL KEMANG"/>
  </r>
  <r>
    <s v="T-421"/>
    <x v="0"/>
    <x v="21"/>
    <x v="7"/>
    <s v="P-1002"/>
    <n v="1"/>
    <n v="225000"/>
    <n v="225000"/>
    <x v="124"/>
    <x v="11"/>
    <x v="7"/>
    <s v="LIPPO MALL KEMANG"/>
  </r>
  <r>
    <s v="T-422"/>
    <x v="0"/>
    <x v="1"/>
    <x v="7"/>
    <s v="P-1063"/>
    <n v="1"/>
    <n v="512100"/>
    <n v="512100"/>
    <x v="139"/>
    <x v="15"/>
    <x v="7"/>
    <s v="LIPPO MALL KEMANG"/>
  </r>
  <r>
    <s v="T-423"/>
    <x v="0"/>
    <x v="2"/>
    <x v="7"/>
    <s v="P-980"/>
    <n v="2"/>
    <n v="57600"/>
    <n v="115200"/>
    <x v="4"/>
    <x v="3"/>
    <x v="7"/>
    <s v="LIPPO MALL KEMANG"/>
  </r>
  <r>
    <s v="T-424"/>
    <x v="0"/>
    <x v="22"/>
    <x v="7"/>
    <s v="P-1065"/>
    <n v="1"/>
    <n v="81000"/>
    <n v="81000"/>
    <x v="37"/>
    <x v="12"/>
    <x v="7"/>
    <s v="LIPPO MALL KEMANG"/>
  </r>
  <r>
    <s v="T-425"/>
    <x v="0"/>
    <x v="15"/>
    <x v="7"/>
    <s v="P-934"/>
    <n v="2"/>
    <n v="243000"/>
    <n v="486000"/>
    <x v="104"/>
    <x v="12"/>
    <x v="7"/>
    <s v="LIPPO MALL KEMANG"/>
  </r>
  <r>
    <s v="T-426"/>
    <x v="0"/>
    <x v="16"/>
    <x v="7"/>
    <s v="P-1027"/>
    <n v="4"/>
    <n v="49500"/>
    <n v="198000"/>
    <x v="16"/>
    <x v="2"/>
    <x v="7"/>
    <s v="LIPPO MALL KEMANG"/>
  </r>
  <r>
    <s v="T-427"/>
    <x v="0"/>
    <x v="3"/>
    <x v="7"/>
    <s v="P-1017"/>
    <n v="1"/>
    <n v="243000"/>
    <n v="243000"/>
    <x v="111"/>
    <x v="17"/>
    <x v="7"/>
    <s v="LIPPO MALL KEMANG"/>
  </r>
  <r>
    <s v="T-428"/>
    <x v="0"/>
    <x v="23"/>
    <x v="7"/>
    <s v="P-992"/>
    <n v="1"/>
    <n v="39600"/>
    <n v="39600"/>
    <x v="140"/>
    <x v="3"/>
    <x v="7"/>
    <s v="LIPPO MALL KEMANG"/>
  </r>
  <r>
    <s v="T-429"/>
    <x v="0"/>
    <x v="5"/>
    <x v="7"/>
    <s v="P-917"/>
    <n v="1"/>
    <n v="81000"/>
    <n v="81000"/>
    <x v="132"/>
    <x v="16"/>
    <x v="7"/>
    <s v="LIPPO MALL KEMANG"/>
  </r>
  <r>
    <s v="T-430"/>
    <x v="0"/>
    <x v="10"/>
    <x v="7"/>
    <s v="P-946"/>
    <n v="5"/>
    <n v="14400"/>
    <n v="72000"/>
    <x v="29"/>
    <x v="0"/>
    <x v="7"/>
    <s v="LIPPO MALL KEMANG"/>
  </r>
  <r>
    <s v="T-431"/>
    <x v="0"/>
    <x v="21"/>
    <x v="7"/>
    <s v="P-945"/>
    <n v="4"/>
    <n v="27000"/>
    <n v="108000"/>
    <x v="30"/>
    <x v="0"/>
    <x v="7"/>
    <s v="LIPPO MALL KEMANG"/>
  </r>
  <r>
    <s v="T-432"/>
    <x v="0"/>
    <x v="24"/>
    <x v="7"/>
    <s v="P-1013"/>
    <n v="1"/>
    <n v="13500"/>
    <n v="13500"/>
    <x v="85"/>
    <x v="4"/>
    <x v="7"/>
    <s v="LIPPO MALL KEMANG"/>
  </r>
  <r>
    <s v="T-433"/>
    <x v="0"/>
    <x v="25"/>
    <x v="7"/>
    <s v="P-943"/>
    <n v="3"/>
    <n v="13050"/>
    <n v="39150"/>
    <x v="54"/>
    <x v="0"/>
    <x v="7"/>
    <s v="LIPPO MALL KEMANG"/>
  </r>
  <r>
    <s v="T-434"/>
    <x v="0"/>
    <x v="19"/>
    <x v="7"/>
    <s v="P-1005"/>
    <n v="4"/>
    <n v="45000"/>
    <n v="180000"/>
    <x v="26"/>
    <x v="0"/>
    <x v="7"/>
    <s v="LIPPO MALL KEMANG"/>
  </r>
  <r>
    <s v="T-435"/>
    <x v="0"/>
    <x v="6"/>
    <x v="7"/>
    <s v="P-1077"/>
    <n v="2"/>
    <n v="76500"/>
    <n v="153000"/>
    <x v="123"/>
    <x v="11"/>
    <x v="7"/>
    <s v="LIPPO MALL KEMANG"/>
  </r>
  <r>
    <s v="T-436"/>
    <x v="0"/>
    <x v="5"/>
    <x v="7"/>
    <s v="P-1044"/>
    <n v="1"/>
    <n v="60750"/>
    <n v="60750"/>
    <x v="87"/>
    <x v="12"/>
    <x v="7"/>
    <s v="LIPPO MALL KEMANG"/>
  </r>
  <r>
    <s v="T-437"/>
    <x v="0"/>
    <x v="30"/>
    <x v="7"/>
    <s v="P-1016"/>
    <n v="4"/>
    <n v="15300"/>
    <n v="61200"/>
    <x v="25"/>
    <x v="4"/>
    <x v="7"/>
    <s v="LIPPO MALL KEMANG"/>
  </r>
  <r>
    <s v="T-438"/>
    <x v="0"/>
    <x v="3"/>
    <x v="8"/>
    <s v="P-1563"/>
    <n v="1"/>
    <n v="82800"/>
    <n v="82800"/>
    <x v="33"/>
    <x v="3"/>
    <x v="8"/>
    <s v="MALL OF INDONESIA"/>
  </r>
  <r>
    <s v="T-439"/>
    <x v="0"/>
    <x v="26"/>
    <x v="8"/>
    <s v="P-1653"/>
    <n v="1"/>
    <n v="88200"/>
    <n v="88200"/>
    <x v="86"/>
    <x v="11"/>
    <x v="8"/>
    <s v="MALL OF INDONESIA"/>
  </r>
  <r>
    <s v="T-440"/>
    <x v="0"/>
    <x v="29"/>
    <x v="8"/>
    <s v="P-1606"/>
    <n v="1"/>
    <n v="94500"/>
    <n v="94500"/>
    <x v="35"/>
    <x v="2"/>
    <x v="8"/>
    <s v="MALL OF INDONESIA"/>
  </r>
  <r>
    <s v="T-441"/>
    <x v="0"/>
    <x v="29"/>
    <x v="8"/>
    <s v="P-1645"/>
    <n v="1"/>
    <n v="82800"/>
    <n v="82800"/>
    <x v="55"/>
    <x v="3"/>
    <x v="8"/>
    <s v="MALL OF INDONESIA"/>
  </r>
  <r>
    <s v="T-442"/>
    <x v="0"/>
    <x v="22"/>
    <x v="8"/>
    <s v="P-1581"/>
    <n v="1"/>
    <n v="123300"/>
    <n v="123300"/>
    <x v="1"/>
    <x v="1"/>
    <x v="8"/>
    <s v="MALL OF INDONESIA"/>
  </r>
  <r>
    <s v="T-443"/>
    <x v="0"/>
    <x v="23"/>
    <x v="8"/>
    <s v="P-1647"/>
    <n v="1"/>
    <n v="76500"/>
    <n v="76500"/>
    <x v="95"/>
    <x v="11"/>
    <x v="8"/>
    <s v="MALL OF INDONESIA"/>
  </r>
  <r>
    <s v="T-444"/>
    <x v="0"/>
    <x v="17"/>
    <x v="8"/>
    <s v="P-1547"/>
    <n v="1"/>
    <n v="103500"/>
    <n v="103500"/>
    <x v="63"/>
    <x v="15"/>
    <x v="8"/>
    <s v="MALL OF INDONESIA"/>
  </r>
  <r>
    <s v="T-445"/>
    <x v="0"/>
    <x v="16"/>
    <x v="8"/>
    <s v="P-1609"/>
    <n v="2"/>
    <n v="88200"/>
    <n v="176400"/>
    <x v="34"/>
    <x v="5"/>
    <x v="8"/>
    <s v="MALL OF INDONESIA"/>
  </r>
  <r>
    <s v="T-446"/>
    <x v="0"/>
    <x v="7"/>
    <x v="8"/>
    <s v="P-1610"/>
    <n v="3"/>
    <n v="162000"/>
    <n v="486000"/>
    <x v="8"/>
    <x v="5"/>
    <x v="8"/>
    <s v="MALL OF INDONESIA"/>
  </r>
  <r>
    <s v="T-447"/>
    <x v="0"/>
    <x v="14"/>
    <x v="8"/>
    <s v="P-1577"/>
    <n v="2"/>
    <n v="39600"/>
    <n v="79200"/>
    <x v="80"/>
    <x v="3"/>
    <x v="8"/>
    <s v="MALL OF INDONESIA"/>
  </r>
  <r>
    <s v="T-448"/>
    <x v="0"/>
    <x v="8"/>
    <x v="8"/>
    <s v="P-1528"/>
    <n v="1"/>
    <n v="261000"/>
    <n v="261000"/>
    <x v="103"/>
    <x v="12"/>
    <x v="8"/>
    <s v="MALL OF INDONESIA"/>
  </r>
  <r>
    <s v="T-449"/>
    <x v="0"/>
    <x v="7"/>
    <x v="8"/>
    <s v="P-1607"/>
    <n v="4"/>
    <n v="47700"/>
    <n v="190800"/>
    <x v="20"/>
    <x v="10"/>
    <x v="8"/>
    <s v="MALL OF INDONESIA"/>
  </r>
  <r>
    <s v="T-450"/>
    <x v="0"/>
    <x v="3"/>
    <x v="8"/>
    <s v="P-1668"/>
    <n v="2"/>
    <n v="34200"/>
    <n v="68400"/>
    <x v="52"/>
    <x v="0"/>
    <x v="8"/>
    <s v="MALL OF INDONESIA"/>
  </r>
  <r>
    <s v="T-451"/>
    <x v="0"/>
    <x v="5"/>
    <x v="8"/>
    <s v="P-1566"/>
    <n v="3"/>
    <n v="39600"/>
    <n v="118800"/>
    <x v="72"/>
    <x v="3"/>
    <x v="8"/>
    <s v="MALL OF INDONESIA"/>
  </r>
  <r>
    <s v="T-452"/>
    <x v="0"/>
    <x v="13"/>
    <x v="8"/>
    <s v="P-1556"/>
    <n v="2"/>
    <n v="26100"/>
    <n v="52200"/>
    <x v="15"/>
    <x v="4"/>
    <x v="8"/>
    <s v="MALL OF INDONESIA"/>
  </r>
  <r>
    <s v="T-453"/>
    <x v="0"/>
    <x v="5"/>
    <x v="8"/>
    <s v="P-1605"/>
    <n v="2"/>
    <n v="49500"/>
    <n v="99000"/>
    <x v="16"/>
    <x v="2"/>
    <x v="8"/>
    <s v="MALL OF INDONESIA"/>
  </r>
  <r>
    <s v="T-454"/>
    <x v="0"/>
    <x v="19"/>
    <x v="8"/>
    <s v="P-1626"/>
    <n v="1"/>
    <n v="73800"/>
    <n v="73800"/>
    <x v="41"/>
    <x v="12"/>
    <x v="8"/>
    <s v="MALL OF INDONESIA"/>
  </r>
  <r>
    <s v="T-455"/>
    <x v="0"/>
    <x v="13"/>
    <x v="8"/>
    <s v="P-1559"/>
    <n v="1"/>
    <n v="189000"/>
    <n v="189000"/>
    <x v="81"/>
    <x v="7"/>
    <x v="8"/>
    <s v="MALL OF INDONESIA"/>
  </r>
  <r>
    <s v="T-456"/>
    <x v="0"/>
    <x v="4"/>
    <x v="8"/>
    <s v="P-1564"/>
    <n v="1"/>
    <n v="82800"/>
    <n v="82800"/>
    <x v="48"/>
    <x v="3"/>
    <x v="8"/>
    <s v="MALL OF INDONESIA"/>
  </r>
  <r>
    <s v="T-457"/>
    <x v="0"/>
    <x v="19"/>
    <x v="8"/>
    <s v="P-1576"/>
    <n v="1"/>
    <n v="39600"/>
    <n v="39600"/>
    <x v="116"/>
    <x v="3"/>
    <x v="8"/>
    <s v="MALL OF INDONESIA"/>
  </r>
  <r>
    <s v="T-458"/>
    <x v="0"/>
    <x v="25"/>
    <x v="8"/>
    <s v="P-1527"/>
    <n v="1"/>
    <n v="12600"/>
    <n v="12600"/>
    <x v="18"/>
    <x v="9"/>
    <x v="8"/>
    <s v="MALL OF INDONESIA"/>
  </r>
  <r>
    <s v="T-459"/>
    <x v="0"/>
    <x v="24"/>
    <x v="8"/>
    <s v="P-1538"/>
    <n v="2"/>
    <n v="107100"/>
    <n v="214200"/>
    <x v="109"/>
    <x v="2"/>
    <x v="8"/>
    <s v="MALL OF INDONESIA"/>
  </r>
  <r>
    <s v="T-460"/>
    <x v="0"/>
    <x v="3"/>
    <x v="8"/>
    <s v="P-1588"/>
    <n v="2"/>
    <n v="22500"/>
    <n v="45000"/>
    <x v="39"/>
    <x v="0"/>
    <x v="8"/>
    <s v="MALL OF INDONESIA"/>
  </r>
  <r>
    <s v="T-461"/>
    <x v="0"/>
    <x v="18"/>
    <x v="8"/>
    <s v="P-1557"/>
    <n v="2"/>
    <n v="189000"/>
    <n v="378000"/>
    <x v="10"/>
    <x v="7"/>
    <x v="8"/>
    <s v="MALL OF INDONESIA"/>
  </r>
  <r>
    <s v="T-462"/>
    <x v="0"/>
    <x v="21"/>
    <x v="8"/>
    <s v="P-1535"/>
    <n v="1"/>
    <n v="78750"/>
    <n v="78750"/>
    <x v="107"/>
    <x v="12"/>
    <x v="8"/>
    <s v="MALL OF INDONESIA"/>
  </r>
  <r>
    <s v="T-463"/>
    <x v="0"/>
    <x v="6"/>
    <x v="8"/>
    <s v="P-1652"/>
    <n v="1"/>
    <n v="112500"/>
    <n v="112500"/>
    <x v="141"/>
    <x v="11"/>
    <x v="8"/>
    <s v="MALL OF INDONESIA"/>
  </r>
  <r>
    <s v="T-464"/>
    <x v="0"/>
    <x v="23"/>
    <x v="8"/>
    <s v="P-1558"/>
    <n v="1"/>
    <n v="189000"/>
    <n v="189000"/>
    <x v="53"/>
    <x v="7"/>
    <x v="8"/>
    <s v="MALL OF INDONESIA"/>
  </r>
  <r>
    <s v="T-465"/>
    <x v="0"/>
    <x v="26"/>
    <x v="8"/>
    <s v="P-1595"/>
    <n v="2"/>
    <n v="15300"/>
    <n v="30600"/>
    <x v="7"/>
    <x v="4"/>
    <x v="8"/>
    <s v="MALL OF INDONESIA"/>
  </r>
  <r>
    <s v="T-466"/>
    <x v="0"/>
    <x v="4"/>
    <x v="8"/>
    <s v="P-1540"/>
    <n v="4"/>
    <n v="27000"/>
    <n v="108000"/>
    <x v="6"/>
    <x v="0"/>
    <x v="8"/>
    <s v="MALL OF INDONESIA"/>
  </r>
  <r>
    <s v="T-467"/>
    <x v="0"/>
    <x v="7"/>
    <x v="8"/>
    <s v="P-1600"/>
    <n v="1"/>
    <n v="40500"/>
    <n v="40500"/>
    <x v="9"/>
    <x v="6"/>
    <x v="8"/>
    <s v="MALL OF INDONESIA"/>
  </r>
  <r>
    <s v="T-468"/>
    <x v="0"/>
    <x v="28"/>
    <x v="8"/>
    <s v="P-1651"/>
    <n v="1"/>
    <n v="112500"/>
    <n v="112500"/>
    <x v="93"/>
    <x v="11"/>
    <x v="8"/>
    <s v="MALL OF INDONESIA"/>
  </r>
  <r>
    <s v="T-469"/>
    <x v="0"/>
    <x v="3"/>
    <x v="8"/>
    <s v="P-1611"/>
    <n v="1"/>
    <n v="162000"/>
    <n v="162000"/>
    <x v="70"/>
    <x v="5"/>
    <x v="8"/>
    <s v="MALL OF INDONESIA"/>
  </r>
  <r>
    <s v="T-470"/>
    <x v="0"/>
    <x v="3"/>
    <x v="8"/>
    <s v="P-1543"/>
    <n v="6"/>
    <n v="27000"/>
    <n v="162000"/>
    <x v="30"/>
    <x v="0"/>
    <x v="8"/>
    <s v="MALL OF INDONESIA"/>
  </r>
  <r>
    <s v="T-471"/>
    <x v="0"/>
    <x v="15"/>
    <x v="8"/>
    <s v="P-1608"/>
    <n v="4"/>
    <n v="88200"/>
    <n v="352800"/>
    <x v="23"/>
    <x v="5"/>
    <x v="8"/>
    <s v="MALL OF INDONESIA"/>
  </r>
  <r>
    <s v="T-472"/>
    <x v="0"/>
    <x v="25"/>
    <x v="8"/>
    <s v="P-1586"/>
    <n v="5"/>
    <n v="25200"/>
    <n v="126000"/>
    <x v="22"/>
    <x v="0"/>
    <x v="8"/>
    <s v="MALL OF INDONESIA"/>
  </r>
  <r>
    <s v="T-473"/>
    <x v="0"/>
    <x v="4"/>
    <x v="8"/>
    <s v="P-1519"/>
    <n v="1"/>
    <n v="57150"/>
    <n v="57150"/>
    <x v="98"/>
    <x v="16"/>
    <x v="8"/>
    <s v="MALL OF INDONESIA"/>
  </r>
  <r>
    <s v="T-474"/>
    <x v="0"/>
    <x v="8"/>
    <x v="8"/>
    <s v="P-1521"/>
    <n v="1"/>
    <n v="81000"/>
    <n v="81000"/>
    <x v="132"/>
    <x v="16"/>
    <x v="8"/>
    <s v="MALL OF INDONESIA"/>
  </r>
  <r>
    <s v="T-475"/>
    <x v="0"/>
    <x v="29"/>
    <x v="8"/>
    <s v="P-1530"/>
    <n v="1"/>
    <n v="144000"/>
    <n v="144000"/>
    <x v="94"/>
    <x v="15"/>
    <x v="8"/>
    <s v="MALL OF INDONESIA"/>
  </r>
  <r>
    <s v="T-476"/>
    <x v="0"/>
    <x v="25"/>
    <x v="8"/>
    <s v="P-1544"/>
    <n v="7"/>
    <n v="14400"/>
    <n v="100800"/>
    <x v="29"/>
    <x v="0"/>
    <x v="8"/>
    <s v="MALL OF INDONESIA"/>
  </r>
  <r>
    <s v="T-477"/>
    <x v="0"/>
    <x v="0"/>
    <x v="8"/>
    <s v="P-1648"/>
    <n v="1"/>
    <n v="76500"/>
    <n v="76500"/>
    <x v="75"/>
    <x v="11"/>
    <x v="8"/>
    <s v="MALL OF INDONESIA"/>
  </r>
  <r>
    <s v="T-478"/>
    <x v="0"/>
    <x v="13"/>
    <x v="8"/>
    <s v="P-1541"/>
    <n v="2"/>
    <n v="13050"/>
    <n v="26100"/>
    <x v="54"/>
    <x v="0"/>
    <x v="8"/>
    <s v="MALL OF INDONESIA"/>
  </r>
  <r>
    <s v="T-479"/>
    <x v="0"/>
    <x v="5"/>
    <x v="8"/>
    <s v="P-1589"/>
    <n v="1"/>
    <n v="74700"/>
    <n v="74700"/>
    <x v="40"/>
    <x v="1"/>
    <x v="8"/>
    <s v="MALL OF INDONESIA"/>
  </r>
  <r>
    <s v="T-480"/>
    <x v="0"/>
    <x v="3"/>
    <x v="8"/>
    <s v="P-1587"/>
    <n v="6"/>
    <n v="31500"/>
    <n v="189000"/>
    <x v="17"/>
    <x v="0"/>
    <x v="8"/>
    <s v="MALL OF INDONESIA"/>
  </r>
  <r>
    <s v="T-481"/>
    <x v="0"/>
    <x v="22"/>
    <x v="8"/>
    <s v="P-1594"/>
    <n v="3"/>
    <n v="22500"/>
    <n v="67500"/>
    <x v="27"/>
    <x v="4"/>
    <x v="8"/>
    <s v="MALL OF INDONESIA"/>
  </r>
  <r>
    <s v="T-482"/>
    <x v="0"/>
    <x v="28"/>
    <x v="8"/>
    <s v="P-1646"/>
    <n v="2"/>
    <n v="82800"/>
    <n v="165600"/>
    <x v="114"/>
    <x v="3"/>
    <x v="8"/>
    <s v="MALL OF INDONESIA"/>
  </r>
  <r>
    <s v="T-483"/>
    <x v="0"/>
    <x v="27"/>
    <x v="8"/>
    <s v="P-1567"/>
    <n v="1"/>
    <n v="39600"/>
    <n v="39600"/>
    <x v="91"/>
    <x v="3"/>
    <x v="8"/>
    <s v="MALL OF INDONESIA"/>
  </r>
  <r>
    <s v="T-484"/>
    <x v="0"/>
    <x v="17"/>
    <x v="8"/>
    <s v="P-1655"/>
    <n v="1"/>
    <n v="108000"/>
    <n v="108000"/>
    <x v="100"/>
    <x v="11"/>
    <x v="8"/>
    <s v="MALL OF INDONESIA"/>
  </r>
  <r>
    <s v="T-485"/>
    <x v="0"/>
    <x v="3"/>
    <x v="8"/>
    <s v="P-1561"/>
    <n v="1"/>
    <n v="82800"/>
    <n v="82800"/>
    <x v="142"/>
    <x v="3"/>
    <x v="8"/>
    <s v="MALL OF INDONESIA"/>
  </r>
  <r>
    <s v="T-486"/>
    <x v="0"/>
    <x v="25"/>
    <x v="8"/>
    <s v="P-1560"/>
    <n v="2"/>
    <n v="57600"/>
    <n v="115200"/>
    <x v="4"/>
    <x v="3"/>
    <x v="8"/>
    <s v="MALL OF INDONESIA"/>
  </r>
  <r>
    <s v="T-487"/>
    <x v="0"/>
    <x v="10"/>
    <x v="8"/>
    <s v="P-1585"/>
    <n v="2"/>
    <n v="45000"/>
    <n v="90000"/>
    <x v="26"/>
    <x v="0"/>
    <x v="8"/>
    <s v="MALL OF INDONESIA"/>
  </r>
  <r>
    <s v="T-488"/>
    <x v="0"/>
    <x v="10"/>
    <x v="8"/>
    <s v="P-1542"/>
    <n v="6"/>
    <n v="18000"/>
    <n v="108000"/>
    <x v="2"/>
    <x v="0"/>
    <x v="8"/>
    <s v="MALL OF INDONESIA"/>
  </r>
  <r>
    <s v="T-489"/>
    <x v="0"/>
    <x v="16"/>
    <x v="8"/>
    <s v="P-1643"/>
    <n v="7"/>
    <n v="7650"/>
    <n v="53550"/>
    <x v="28"/>
    <x v="9"/>
    <x v="8"/>
    <s v="MALL OF INDONESIA"/>
  </r>
  <r>
    <s v="T-490"/>
    <x v="0"/>
    <x v="8"/>
    <x v="8"/>
    <s v="P-1539"/>
    <n v="2"/>
    <n v="17100"/>
    <n v="34200"/>
    <x v="77"/>
    <x v="0"/>
    <x v="8"/>
    <s v="MALL OF INDONESIA"/>
  </r>
  <r>
    <s v="T-491"/>
    <x v="0"/>
    <x v="25"/>
    <x v="8"/>
    <s v="P-1654"/>
    <n v="2"/>
    <n v="108000"/>
    <n v="216000"/>
    <x v="50"/>
    <x v="11"/>
    <x v="8"/>
    <s v="MALL OF INDONESIA"/>
  </r>
  <r>
    <s v="T-492"/>
    <x v="0"/>
    <x v="31"/>
    <x v="0"/>
    <s v="P-1832"/>
    <n v="1"/>
    <n v="107100"/>
    <n v="107100"/>
    <x v="109"/>
    <x v="2"/>
    <x v="0"/>
    <s v="PIK AVENUE"/>
  </r>
  <r>
    <s v="T-493"/>
    <x v="0"/>
    <x v="32"/>
    <x v="3"/>
    <s v="P-283"/>
    <n v="1"/>
    <n v="14400"/>
    <n v="14400"/>
    <x v="29"/>
    <x v="0"/>
    <x v="3"/>
    <s v="CENTER POINT MEDAN"/>
  </r>
  <r>
    <s v="T-494"/>
    <x v="0"/>
    <x v="33"/>
    <x v="0"/>
    <s v="P-1902"/>
    <n v="1"/>
    <n v="88200"/>
    <n v="88200"/>
    <x v="23"/>
    <x v="5"/>
    <x v="0"/>
    <s v="PIK AVENUE"/>
  </r>
  <r>
    <s v="T-495"/>
    <x v="0"/>
    <x v="34"/>
    <x v="3"/>
    <s v="P-421"/>
    <n v="1"/>
    <n v="27000"/>
    <n v="27000"/>
    <x v="97"/>
    <x v="0"/>
    <x v="3"/>
    <s v="CENTER POINT MEDAN"/>
  </r>
  <r>
    <s v="T-496"/>
    <x v="0"/>
    <x v="34"/>
    <x v="6"/>
    <s v="P-827"/>
    <n v="2"/>
    <n v="93150"/>
    <n v="186300"/>
    <x v="35"/>
    <x v="2"/>
    <x v="6"/>
    <s v="KOTA KASABLANKA"/>
  </r>
  <r>
    <s v="T-497"/>
    <x v="0"/>
    <x v="35"/>
    <x v="6"/>
    <s v="P-856"/>
    <n v="1"/>
    <n v="314100"/>
    <n v="314100"/>
    <x v="143"/>
    <x v="14"/>
    <x v="6"/>
    <s v="KOTA KASABLANKA"/>
  </r>
  <r>
    <s v="T-498"/>
    <x v="0"/>
    <x v="36"/>
    <x v="6"/>
    <s v="P-793"/>
    <n v="2"/>
    <n v="112500"/>
    <n v="225000"/>
    <x v="96"/>
    <x v="7"/>
    <x v="6"/>
    <s v="KOTA KASABLANKA"/>
  </r>
  <r>
    <s v="T-499"/>
    <x v="0"/>
    <x v="37"/>
    <x v="3"/>
    <s v="P-286"/>
    <n v="1"/>
    <n v="103500"/>
    <n v="103500"/>
    <x v="63"/>
    <x v="15"/>
    <x v="3"/>
    <s v="CENTER POINT MEDAN"/>
  </r>
  <r>
    <s v="T-500"/>
    <x v="0"/>
    <x v="38"/>
    <x v="9"/>
    <s v="P-1136"/>
    <n v="3"/>
    <n v="13050"/>
    <n v="39150"/>
    <x v="54"/>
    <x v="0"/>
    <x v="8"/>
    <s v="MALL GANDARIA CITY"/>
  </r>
  <r>
    <s v="T-501"/>
    <x v="0"/>
    <x v="39"/>
    <x v="1"/>
    <s v="P-1408"/>
    <n v="1"/>
    <n v="22500"/>
    <n v="22500"/>
    <x v="39"/>
    <x v="0"/>
    <x v="1"/>
    <s v="MALL KELAPA GADING"/>
  </r>
  <r>
    <s v="T-502"/>
    <x v="0"/>
    <x v="40"/>
    <x v="9"/>
    <s v="P-1204"/>
    <n v="1"/>
    <n v="40500"/>
    <n v="40500"/>
    <x v="101"/>
    <x v="6"/>
    <x v="8"/>
    <s v="MALL GANDARIA CITY"/>
  </r>
  <r>
    <s v="T-503"/>
    <x v="0"/>
    <x v="41"/>
    <x v="6"/>
    <s v="P-716"/>
    <n v="13"/>
    <n v="14400"/>
    <n v="187200"/>
    <x v="29"/>
    <x v="0"/>
    <x v="6"/>
    <s v="KOTA KASABLANKA"/>
  </r>
  <r>
    <s v="T-504"/>
    <x v="0"/>
    <x v="42"/>
    <x v="1"/>
    <s v="P-1302"/>
    <n v="2"/>
    <n v="144000"/>
    <n v="288000"/>
    <x v="94"/>
    <x v="15"/>
    <x v="1"/>
    <s v="MALL KELAPA GADING"/>
  </r>
  <r>
    <s v="T-505"/>
    <x v="0"/>
    <x v="43"/>
    <x v="10"/>
    <s v="P-2341"/>
    <n v="3"/>
    <n v="7650"/>
    <n v="22950"/>
    <x v="28"/>
    <x v="9"/>
    <x v="2"/>
    <s v="SUMARECON MALL BEKASI"/>
  </r>
  <r>
    <s v="T-506"/>
    <x v="0"/>
    <x v="38"/>
    <x v="7"/>
    <s v="P-1005"/>
    <n v="6"/>
    <n v="45000"/>
    <n v="270000"/>
    <x v="26"/>
    <x v="0"/>
    <x v="7"/>
    <s v="LIPPO MALL KEMANG"/>
  </r>
  <r>
    <s v="T-507"/>
    <x v="0"/>
    <x v="34"/>
    <x v="3"/>
    <s v="P-350"/>
    <n v="2"/>
    <n v="225000"/>
    <n v="450000"/>
    <x v="58"/>
    <x v="10"/>
    <x v="3"/>
    <s v="CENTER POINT MEDAN"/>
  </r>
  <r>
    <s v="T-508"/>
    <x v="0"/>
    <x v="31"/>
    <x v="7"/>
    <s v="P-1016"/>
    <n v="7"/>
    <n v="15300"/>
    <n v="107100"/>
    <x v="25"/>
    <x v="4"/>
    <x v="7"/>
    <s v="LIPPO MALL KEMANG"/>
  </r>
  <r>
    <s v="T-509"/>
    <x v="0"/>
    <x v="44"/>
    <x v="4"/>
    <s v="P-552"/>
    <n v="1"/>
    <n v="60750"/>
    <n v="60750"/>
    <x v="87"/>
    <x v="12"/>
    <x v="4"/>
    <s v="CIBUBUR JUNCTION"/>
  </r>
  <r>
    <s v="T-510"/>
    <x v="0"/>
    <x v="44"/>
    <x v="4"/>
    <s v="P-612"/>
    <n v="1"/>
    <n v="181675"/>
    <n v="181675"/>
    <x v="99"/>
    <x v="4"/>
    <x v="4"/>
    <s v="CIBUBUR JUNCTION"/>
  </r>
  <r>
    <s v="T-511"/>
    <x v="0"/>
    <x v="45"/>
    <x v="7"/>
    <s v="P-1077"/>
    <n v="2"/>
    <n v="76500"/>
    <n v="153000"/>
    <x v="123"/>
    <x v="11"/>
    <x v="7"/>
    <s v="LIPPO MALL KEMANG"/>
  </r>
  <r>
    <s v="T-512"/>
    <x v="0"/>
    <x v="42"/>
    <x v="2"/>
    <s v="P-2388"/>
    <n v="1"/>
    <n v="81000"/>
    <n v="81000"/>
    <x v="144"/>
    <x v="12"/>
    <x v="2"/>
    <s v="SUMARECON MALL SERPONG"/>
  </r>
  <r>
    <s v="T-513"/>
    <x v="0"/>
    <x v="38"/>
    <x v="10"/>
    <s v="P-2357"/>
    <n v="1"/>
    <n v="108000"/>
    <n v="108000"/>
    <x v="32"/>
    <x v="11"/>
    <x v="2"/>
    <s v="SUMARECON MALL BEKASI"/>
  </r>
  <r>
    <s v="T-514"/>
    <x v="0"/>
    <x v="46"/>
    <x v="7"/>
    <s v="P-985"/>
    <n v="1"/>
    <n v="39600"/>
    <n v="39600"/>
    <x v="121"/>
    <x v="3"/>
    <x v="7"/>
    <s v="LIPPO MALL KEMANG"/>
  </r>
  <r>
    <s v="T-515"/>
    <x v="0"/>
    <x v="34"/>
    <x v="7"/>
    <s v="P-1029"/>
    <n v="3"/>
    <n v="47700"/>
    <n v="143100"/>
    <x v="20"/>
    <x v="10"/>
    <x v="7"/>
    <s v="LIPPO MALL KEMANG"/>
  </r>
  <r>
    <s v="T-516"/>
    <x v="0"/>
    <x v="44"/>
    <x v="7"/>
    <s v="P-1032"/>
    <n v="2"/>
    <n v="162000"/>
    <n v="324000"/>
    <x v="8"/>
    <x v="5"/>
    <x v="7"/>
    <s v="LIPPO MALL KEMANG"/>
  </r>
  <r>
    <s v="T-517"/>
    <x v="0"/>
    <x v="33"/>
    <x v="6"/>
    <s v="P-847"/>
    <n v="1"/>
    <n v="73800"/>
    <n v="73800"/>
    <x v="41"/>
    <x v="12"/>
    <x v="6"/>
    <s v="KOTA KASABLANKA"/>
  </r>
  <r>
    <s v="T-518"/>
    <x v="0"/>
    <x v="47"/>
    <x v="3"/>
    <s v="P-329"/>
    <n v="3"/>
    <n v="45000"/>
    <n v="135000"/>
    <x v="26"/>
    <x v="0"/>
    <x v="3"/>
    <s v="CENTER POINT MEDAN"/>
  </r>
  <r>
    <s v="T-519"/>
    <x v="0"/>
    <x v="48"/>
    <x v="2"/>
    <s v="P-2469"/>
    <n v="1"/>
    <n v="73800"/>
    <n v="73800"/>
    <x v="41"/>
    <x v="12"/>
    <x v="2"/>
    <s v="SUMARECON MALL SERPONG"/>
  </r>
  <r>
    <s v="T-520"/>
    <x v="0"/>
    <x v="32"/>
    <x v="2"/>
    <s v="P-2437"/>
    <n v="1"/>
    <n v="45000"/>
    <n v="45000"/>
    <x v="26"/>
    <x v="0"/>
    <x v="2"/>
    <s v="SUMARECON MALL SERPONG"/>
  </r>
  <r>
    <s v="T-521"/>
    <x v="0"/>
    <x v="49"/>
    <x v="7"/>
    <s v="P-1039"/>
    <n v="5"/>
    <n v="49500"/>
    <n v="247500"/>
    <x v="60"/>
    <x v="2"/>
    <x v="7"/>
    <s v="LIPPO MALL KEMANG"/>
  </r>
  <r>
    <s v="T-522"/>
    <x v="0"/>
    <x v="38"/>
    <x v="10"/>
    <s v="P-2269"/>
    <n v="3"/>
    <n v="37350"/>
    <n v="112050"/>
    <x v="83"/>
    <x v="17"/>
    <x v="2"/>
    <s v="SUMARECON MALL BEKASI"/>
  </r>
  <r>
    <s v="T-523"/>
    <x v="0"/>
    <x v="39"/>
    <x v="3"/>
    <s v="P-381"/>
    <n v="1"/>
    <n v="94500"/>
    <n v="94500"/>
    <x v="62"/>
    <x v="14"/>
    <x v="3"/>
    <s v="CENTER POINT MEDAN"/>
  </r>
  <r>
    <s v="T-524"/>
    <x v="0"/>
    <x v="31"/>
    <x v="6"/>
    <s v="P-902"/>
    <n v="4"/>
    <n v="36900"/>
    <n v="147600"/>
    <x v="56"/>
    <x v="0"/>
    <x v="6"/>
    <s v="KOTA KASABLANKA"/>
  </r>
  <r>
    <s v="T-525"/>
    <x v="0"/>
    <x v="50"/>
    <x v="2"/>
    <s v="P-2484"/>
    <n v="6"/>
    <n v="7650"/>
    <n v="45900"/>
    <x v="28"/>
    <x v="9"/>
    <x v="2"/>
    <s v="SUMARECON MALL SERPONG"/>
  </r>
  <r>
    <s v="T-526"/>
    <x v="0"/>
    <x v="44"/>
    <x v="8"/>
    <s v="P-1542"/>
    <n v="6"/>
    <n v="18000"/>
    <n v="108000"/>
    <x v="2"/>
    <x v="0"/>
    <x v="8"/>
    <s v="MALL OF INDONESIA"/>
  </r>
  <r>
    <s v="T-527"/>
    <x v="0"/>
    <x v="50"/>
    <x v="8"/>
    <s v="P-1544"/>
    <n v="2"/>
    <n v="14400"/>
    <n v="28800"/>
    <x v="29"/>
    <x v="0"/>
    <x v="8"/>
    <s v="MALL OF INDONESIA"/>
  </r>
  <r>
    <s v="T-528"/>
    <x v="0"/>
    <x v="37"/>
    <x v="9"/>
    <s v="P-1257"/>
    <n v="1"/>
    <n v="112500"/>
    <n v="112500"/>
    <x v="49"/>
    <x v="11"/>
    <x v="8"/>
    <s v="MALL GANDARIA CITY"/>
  </r>
  <r>
    <s v="T-529"/>
    <x v="0"/>
    <x v="51"/>
    <x v="8"/>
    <s v="P-1665"/>
    <n v="4"/>
    <n v="29700"/>
    <n v="118800"/>
    <x v="117"/>
    <x v="0"/>
    <x v="8"/>
    <s v="MALL OF INDONESIA"/>
  </r>
  <r>
    <s v="T-530"/>
    <x v="0"/>
    <x v="41"/>
    <x v="10"/>
    <s v="P-2292"/>
    <n v="1"/>
    <n v="83300"/>
    <n v="83300"/>
    <x v="34"/>
    <x v="5"/>
    <x v="2"/>
    <s v="SUMARECON MALL BEKASI"/>
  </r>
  <r>
    <s v="T-531"/>
    <x v="0"/>
    <x v="41"/>
    <x v="11"/>
    <s v="P-1723"/>
    <n v="1"/>
    <n v="39600"/>
    <n v="39600"/>
    <x v="116"/>
    <x v="3"/>
    <x v="8"/>
    <s v="PAKUWON"/>
  </r>
  <r>
    <s v="T-532"/>
    <x v="0"/>
    <x v="52"/>
    <x v="2"/>
    <s v="P-2395"/>
    <n v="4"/>
    <n v="13050"/>
    <n v="52200"/>
    <x v="54"/>
    <x v="0"/>
    <x v="2"/>
    <s v="SUMARECON MALL SERPONG"/>
  </r>
  <r>
    <s v="T-533"/>
    <x v="0"/>
    <x v="53"/>
    <x v="2"/>
    <s v="P-2465"/>
    <n v="1"/>
    <n v="60750"/>
    <n v="60750"/>
    <x v="87"/>
    <x v="12"/>
    <x v="2"/>
    <s v="SUMARECON MALL SERPONG"/>
  </r>
  <r>
    <s v="T-534"/>
    <x v="0"/>
    <x v="32"/>
    <x v="2"/>
    <s v="P-2423"/>
    <n v="1"/>
    <n v="39600"/>
    <n v="39600"/>
    <x v="24"/>
    <x v="3"/>
    <x v="2"/>
    <s v="SUMARECON MALL SERPONG"/>
  </r>
  <r>
    <s v="T-535"/>
    <x v="0"/>
    <x v="54"/>
    <x v="7"/>
    <s v="P-919"/>
    <n v="2"/>
    <n v="629300"/>
    <n v="1258600"/>
    <x v="145"/>
    <x v="12"/>
    <x v="7"/>
    <s v="LIPPO MALL KEMANG"/>
  </r>
  <r>
    <s v="T-536"/>
    <x v="0"/>
    <x v="55"/>
    <x v="6"/>
    <s v="P-712"/>
    <n v="8"/>
    <n v="27000"/>
    <n v="216000"/>
    <x v="6"/>
    <x v="0"/>
    <x v="6"/>
    <s v="KOTA KASABLANKA"/>
  </r>
  <r>
    <s v="T-537"/>
    <x v="0"/>
    <x v="31"/>
    <x v="0"/>
    <s v="P-1838"/>
    <n v="5"/>
    <n v="14400"/>
    <n v="72000"/>
    <x v="29"/>
    <x v="0"/>
    <x v="0"/>
    <s v="PIK AVENUE"/>
  </r>
  <r>
    <s v="T-538"/>
    <x v="0"/>
    <x v="47"/>
    <x v="1"/>
    <s v="P-1513"/>
    <n v="1"/>
    <n v="10000"/>
    <n v="10000"/>
    <x v="52"/>
    <x v="0"/>
    <x v="1"/>
    <s v="MALL KELAPA GADING"/>
  </r>
  <r>
    <s v="T-539"/>
    <x v="0"/>
    <x v="56"/>
    <x v="3"/>
    <s v="P-370"/>
    <n v="1"/>
    <n v="73800"/>
    <n v="73800"/>
    <x v="41"/>
    <x v="12"/>
    <x v="3"/>
    <s v="CENTER POINT MEDAN"/>
  </r>
  <r>
    <s v="T-540"/>
    <x v="0"/>
    <x v="39"/>
    <x v="7"/>
    <s v="P-1025"/>
    <n v="1"/>
    <n v="225000"/>
    <n v="225000"/>
    <x v="58"/>
    <x v="10"/>
    <x v="7"/>
    <s v="LIPPO MALL KEMANG"/>
  </r>
  <r>
    <s v="T-541"/>
    <x v="0"/>
    <x v="42"/>
    <x v="0"/>
    <s v="P-1828"/>
    <n v="1"/>
    <n v="78750"/>
    <n v="78750"/>
    <x v="36"/>
    <x v="12"/>
    <x v="0"/>
    <s v="PIK AVENUE"/>
  </r>
  <r>
    <s v="T-542"/>
    <x v="0"/>
    <x v="57"/>
    <x v="7"/>
    <s v="P-914"/>
    <n v="1"/>
    <n v="489300"/>
    <n v="489300"/>
    <x v="146"/>
    <x v="6"/>
    <x v="7"/>
    <s v="LIPPO MALL KEMANG"/>
  </r>
  <r>
    <s v="T-543"/>
    <x v="0"/>
    <x v="44"/>
    <x v="8"/>
    <s v="P-1562"/>
    <n v="1"/>
    <n v="82800"/>
    <n v="82800"/>
    <x v="78"/>
    <x v="3"/>
    <x v="8"/>
    <s v="MALL OF INDONESIA"/>
  </r>
  <r>
    <s v="T-544"/>
    <x v="0"/>
    <x v="49"/>
    <x v="0"/>
    <s v="P-1813"/>
    <n v="1"/>
    <n v="349300"/>
    <n v="349300"/>
    <x v="147"/>
    <x v="13"/>
    <x v="0"/>
    <s v="PIK AVENUE"/>
  </r>
  <r>
    <s v="T-545"/>
    <x v="0"/>
    <x v="40"/>
    <x v="9"/>
    <s v="P-1249"/>
    <n v="1"/>
    <n v="82800"/>
    <n v="82800"/>
    <x v="55"/>
    <x v="3"/>
    <x v="8"/>
    <s v="MALL GANDARIA CITY"/>
  </r>
  <r>
    <s v="T-546"/>
    <x v="0"/>
    <x v="34"/>
    <x v="9"/>
    <s v="P-1165"/>
    <n v="4"/>
    <n v="26100"/>
    <n v="104400"/>
    <x v="15"/>
    <x v="4"/>
    <x v="8"/>
    <s v="MALL GANDARIA CITY"/>
  </r>
  <r>
    <s v="T-547"/>
    <x v="0"/>
    <x v="47"/>
    <x v="1"/>
    <s v="P-1397"/>
    <n v="2"/>
    <n v="39600"/>
    <n v="79200"/>
    <x v="42"/>
    <x v="3"/>
    <x v="1"/>
    <s v="MALL KELAPA GADING"/>
  </r>
  <r>
    <s v="T-548"/>
    <x v="0"/>
    <x v="46"/>
    <x v="7"/>
    <s v="P-963"/>
    <n v="1"/>
    <n v="89100"/>
    <n v="89100"/>
    <x v="19"/>
    <x v="6"/>
    <x v="7"/>
    <s v="LIPPO MALL KEMANG"/>
  </r>
  <r>
    <s v="T-549"/>
    <x v="0"/>
    <x v="32"/>
    <x v="11"/>
    <s v="P-1800"/>
    <n v="1"/>
    <n v="29700"/>
    <n v="29700"/>
    <x v="120"/>
    <x v="0"/>
    <x v="8"/>
    <s v="PAKUWON"/>
  </r>
  <r>
    <s v="T-550"/>
    <x v="0"/>
    <x v="56"/>
    <x v="8"/>
    <s v="P-1633"/>
    <n v="2"/>
    <n v="116100"/>
    <n v="232200"/>
    <x v="148"/>
    <x v="14"/>
    <x v="8"/>
    <s v="MALL OF INDONESIA"/>
  </r>
  <r>
    <s v="T-551"/>
    <x v="0"/>
    <x v="55"/>
    <x v="1"/>
    <s v="P-1315"/>
    <n v="2"/>
    <n v="27000"/>
    <n v="54000"/>
    <x v="30"/>
    <x v="0"/>
    <x v="1"/>
    <s v="MALL KELAPA GADING"/>
  </r>
  <r>
    <s v="T-552"/>
    <x v="0"/>
    <x v="51"/>
    <x v="1"/>
    <s v="P-1445"/>
    <n v="1"/>
    <n v="89100"/>
    <n v="89100"/>
    <x v="5"/>
    <x v="2"/>
    <x v="1"/>
    <s v="MALL KELAPA GADING"/>
  </r>
  <r>
    <s v="T-553"/>
    <x v="0"/>
    <x v="58"/>
    <x v="7"/>
    <s v="P-1010"/>
    <n v="1"/>
    <n v="37350"/>
    <n v="37350"/>
    <x v="83"/>
    <x v="17"/>
    <x v="7"/>
    <s v="LIPPO MALL KEMANG"/>
  </r>
  <r>
    <s v="T-554"/>
    <x v="0"/>
    <x v="59"/>
    <x v="2"/>
    <s v="P-2439"/>
    <n v="5"/>
    <n v="31500"/>
    <n v="157500"/>
    <x v="17"/>
    <x v="0"/>
    <x v="2"/>
    <s v="SUMARECON MALL SERPONG"/>
  </r>
  <r>
    <s v="T-555"/>
    <x v="0"/>
    <x v="49"/>
    <x v="7"/>
    <s v="P-996"/>
    <n v="2"/>
    <n v="39600"/>
    <n v="79200"/>
    <x v="80"/>
    <x v="3"/>
    <x v="7"/>
    <s v="LIPPO MALL KEMANG"/>
  </r>
  <r>
    <s v="T-556"/>
    <x v="0"/>
    <x v="31"/>
    <x v="4"/>
    <s v="P-445"/>
    <n v="5"/>
    <n v="14400"/>
    <n v="72000"/>
    <x v="29"/>
    <x v="0"/>
    <x v="4"/>
    <s v="CIBUBUR JUNCTION"/>
  </r>
  <r>
    <s v="T-557"/>
    <x v="0"/>
    <x v="44"/>
    <x v="0"/>
    <s v="P-1824"/>
    <n v="1"/>
    <n v="144000"/>
    <n v="144000"/>
    <x v="94"/>
    <x v="15"/>
    <x v="0"/>
    <s v="PIK AVENUE"/>
  </r>
  <r>
    <s v="T-558"/>
    <x v="0"/>
    <x v="42"/>
    <x v="2"/>
    <s v="P-2510"/>
    <n v="1"/>
    <n v="29700"/>
    <n v="29700"/>
    <x v="117"/>
    <x v="0"/>
    <x v="2"/>
    <s v="SUMARECON MALL SERPONG"/>
  </r>
  <r>
    <s v="T-559"/>
    <x v="0"/>
    <x v="55"/>
    <x v="8"/>
    <s v="P-1649"/>
    <n v="2"/>
    <n v="76500"/>
    <n v="153000"/>
    <x v="123"/>
    <x v="11"/>
    <x v="8"/>
    <s v="MALL OF INDONESIA"/>
  </r>
  <r>
    <s v="T-560"/>
    <x v="0"/>
    <x v="42"/>
    <x v="4"/>
    <s v="P-520"/>
    <n v="1"/>
    <n v="13500"/>
    <n v="13500"/>
    <x v="85"/>
    <x v="4"/>
    <x v="4"/>
    <s v="CIBUBUR JUNCTION"/>
  </r>
  <r>
    <s v="T-561"/>
    <x v="0"/>
    <x v="56"/>
    <x v="7"/>
    <s v="P-1091"/>
    <n v="2"/>
    <n v="15000"/>
    <n v="30000"/>
    <x v="0"/>
    <x v="0"/>
    <x v="7"/>
    <s v="LIPPO MALL KEMANG"/>
  </r>
  <r>
    <s v="T-562"/>
    <x v="0"/>
    <x v="53"/>
    <x v="8"/>
    <s v="P-1594"/>
    <n v="1"/>
    <n v="22500"/>
    <n v="22500"/>
    <x v="27"/>
    <x v="4"/>
    <x v="8"/>
    <s v="MALL OF INDONESIA"/>
  </r>
  <r>
    <s v="T-563"/>
    <x v="0"/>
    <x v="54"/>
    <x v="10"/>
    <s v="P-2263"/>
    <n v="2"/>
    <n v="25200"/>
    <n v="50400"/>
    <x v="22"/>
    <x v="0"/>
    <x v="2"/>
    <s v="SUMARECON MALL BEKASI"/>
  </r>
  <r>
    <s v="T-564"/>
    <x v="0"/>
    <x v="32"/>
    <x v="6"/>
    <s v="P-840"/>
    <n v="3"/>
    <n v="90000"/>
    <n v="270000"/>
    <x v="5"/>
    <x v="2"/>
    <x v="6"/>
    <s v="KOTA KASABLANKA"/>
  </r>
  <r>
    <s v="T-565"/>
    <x v="0"/>
    <x v="41"/>
    <x v="10"/>
    <s v="P-2286"/>
    <n v="2"/>
    <n v="49500"/>
    <n v="99000"/>
    <x v="16"/>
    <x v="2"/>
    <x v="2"/>
    <s v="SUMARECON MALL BEKASI"/>
  </r>
  <r>
    <s v="T-566"/>
    <x v="0"/>
    <x v="38"/>
    <x v="0"/>
    <s v="P-1939"/>
    <n v="3"/>
    <n v="82800"/>
    <n v="248400"/>
    <x v="114"/>
    <x v="3"/>
    <x v="0"/>
    <s v="PIK AVENUE"/>
  </r>
  <r>
    <s v="T-567"/>
    <x v="0"/>
    <x v="39"/>
    <x v="7"/>
    <s v="P-1013"/>
    <n v="5"/>
    <n v="13500"/>
    <n v="67500"/>
    <x v="85"/>
    <x v="4"/>
    <x v="7"/>
    <s v="LIPPO MALL KEMANG"/>
  </r>
  <r>
    <s v="T-568"/>
    <x v="0"/>
    <x v="39"/>
    <x v="1"/>
    <s v="P-1485"/>
    <n v="2"/>
    <n v="76500"/>
    <n v="153000"/>
    <x v="75"/>
    <x v="11"/>
    <x v="1"/>
    <s v="MALL KELAPA GADING"/>
  </r>
  <r>
    <s v="T-569"/>
    <x v="0"/>
    <x v="43"/>
    <x v="2"/>
    <s v="P-2509"/>
    <n v="3"/>
    <n v="36900"/>
    <n v="110700"/>
    <x v="56"/>
    <x v="0"/>
    <x v="2"/>
    <s v="SUMARECON MALL SERPONG"/>
  </r>
  <r>
    <s v="T-570"/>
    <x v="0"/>
    <x v="59"/>
    <x v="1"/>
    <s v="P-1477"/>
    <n v="1"/>
    <n v="130500"/>
    <n v="130500"/>
    <x v="122"/>
    <x v="15"/>
    <x v="1"/>
    <s v="MALL KELAPA GADING"/>
  </r>
  <r>
    <s v="T-571"/>
    <x v="0"/>
    <x v="46"/>
    <x v="0"/>
    <s v="P-1852"/>
    <n v="1"/>
    <n v="26100"/>
    <n v="26100"/>
    <x v="149"/>
    <x v="4"/>
    <x v="0"/>
    <s v="PIK AVENUE"/>
  </r>
  <r>
    <s v="T-572"/>
    <x v="0"/>
    <x v="38"/>
    <x v="4"/>
    <s v="P-501"/>
    <n v="1"/>
    <n v="39600"/>
    <n v="39600"/>
    <x v="136"/>
    <x v="3"/>
    <x v="4"/>
    <s v="CIBUBUR JUNCTION"/>
  </r>
  <r>
    <s v="T-573"/>
    <x v="0"/>
    <x v="40"/>
    <x v="2"/>
    <s v="P-2398"/>
    <n v="6"/>
    <n v="14400"/>
    <n v="86400"/>
    <x v="29"/>
    <x v="0"/>
    <x v="2"/>
    <s v="SUMARECON MALL SERPONG"/>
  </r>
  <r>
    <s v="T-574"/>
    <x v="0"/>
    <x v="47"/>
    <x v="10"/>
    <s v="P-2265"/>
    <n v="3"/>
    <n v="22500"/>
    <n v="67500"/>
    <x v="39"/>
    <x v="0"/>
    <x v="2"/>
    <s v="SUMARECON MALL BEKASI"/>
  </r>
  <r>
    <s v="T-575"/>
    <x v="0"/>
    <x v="36"/>
    <x v="2"/>
    <s v="P-2458"/>
    <n v="1"/>
    <n v="247500"/>
    <n v="247500"/>
    <x v="31"/>
    <x v="2"/>
    <x v="2"/>
    <s v="SUMARECON MALL SERPONG"/>
  </r>
  <r>
    <s v="T-576"/>
    <x v="0"/>
    <x v="47"/>
    <x v="6"/>
    <s v="P-911"/>
    <n v="1"/>
    <n v="207000"/>
    <n v="207000"/>
    <x v="99"/>
    <x v="4"/>
    <x v="6"/>
    <s v="KOTA KASABLANKA"/>
  </r>
  <r>
    <s v="T-577"/>
    <x v="0"/>
    <x v="31"/>
    <x v="0"/>
    <s v="P-1827"/>
    <n v="1"/>
    <n v="243000"/>
    <n v="243000"/>
    <x v="135"/>
    <x v="12"/>
    <x v="0"/>
    <s v="PIK AVENUE"/>
  </r>
  <r>
    <s v="T-578"/>
    <x v="0"/>
    <x v="31"/>
    <x v="8"/>
    <s v="P-1592"/>
    <n v="1"/>
    <n v="13500"/>
    <n v="13500"/>
    <x v="85"/>
    <x v="4"/>
    <x v="8"/>
    <s v="MALL OF INDONESIA"/>
  </r>
  <r>
    <s v="T-579"/>
    <x v="0"/>
    <x v="58"/>
    <x v="6"/>
    <s v="P-873"/>
    <n v="1"/>
    <n v="82800"/>
    <n v="82800"/>
    <x v="114"/>
    <x v="3"/>
    <x v="6"/>
    <s v="KOTA KASABLANKA"/>
  </r>
  <r>
    <s v="T-580"/>
    <x v="0"/>
    <x v="31"/>
    <x v="3"/>
    <s v="P-415"/>
    <n v="1"/>
    <n v="36900"/>
    <n v="36900"/>
    <x v="56"/>
    <x v="0"/>
    <x v="3"/>
    <s v="CENTER POINT MEDAN"/>
  </r>
  <r>
    <s v="T-581"/>
    <x v="0"/>
    <x v="34"/>
    <x v="6"/>
    <s v="P-699"/>
    <n v="4"/>
    <n v="12600"/>
    <n v="50400"/>
    <x v="18"/>
    <x v="9"/>
    <x v="6"/>
    <s v="KOTA KASABLANKA"/>
  </r>
  <r>
    <s v="T-582"/>
    <x v="0"/>
    <x v="51"/>
    <x v="7"/>
    <s v="P-940"/>
    <n v="1"/>
    <n v="107100"/>
    <n v="107100"/>
    <x v="109"/>
    <x v="2"/>
    <x v="7"/>
    <s v="LIPPO MALL KEMANG"/>
  </r>
  <r>
    <s v="T-583"/>
    <x v="0"/>
    <x v="40"/>
    <x v="7"/>
    <s v="P-1083"/>
    <n v="1"/>
    <n v="88200"/>
    <n v="88200"/>
    <x v="71"/>
    <x v="11"/>
    <x v="7"/>
    <s v="LIPPO MALL KEMANG"/>
  </r>
  <r>
    <s v="T-584"/>
    <x v="0"/>
    <x v="42"/>
    <x v="9"/>
    <s v="P-1222"/>
    <n v="2"/>
    <n v="243000"/>
    <n v="486000"/>
    <x v="3"/>
    <x v="2"/>
    <x v="8"/>
    <s v="MALL GANDARIA CITY"/>
  </r>
  <r>
    <s v="T-585"/>
    <x v="0"/>
    <x v="56"/>
    <x v="11"/>
    <s v="P-1728"/>
    <n v="1"/>
    <n v="45000"/>
    <n v="45000"/>
    <x v="26"/>
    <x v="0"/>
    <x v="8"/>
    <s v="PAKUWON"/>
  </r>
  <r>
    <s v="T-586"/>
    <x v="0"/>
    <x v="37"/>
    <x v="6"/>
    <s v="P-778"/>
    <n v="3"/>
    <n v="39600"/>
    <n v="118800"/>
    <x v="121"/>
    <x v="3"/>
    <x v="6"/>
    <s v="KOTA KASABLANKA"/>
  </r>
  <r>
    <s v="T-587"/>
    <x v="0"/>
    <x v="39"/>
    <x v="6"/>
    <s v="P-890"/>
    <n v="1"/>
    <n v="108000"/>
    <n v="108000"/>
    <x v="46"/>
    <x v="11"/>
    <x v="6"/>
    <s v="KOTA KASABLANKA"/>
  </r>
  <r>
    <s v="T-588"/>
    <x v="0"/>
    <x v="52"/>
    <x v="8"/>
    <s v="P-1668"/>
    <n v="4"/>
    <n v="34200"/>
    <n v="136800"/>
    <x v="52"/>
    <x v="0"/>
    <x v="8"/>
    <s v="MALL OF INDONESIA"/>
  </r>
  <r>
    <s v="T-589"/>
    <x v="0"/>
    <x v="35"/>
    <x v="3"/>
    <s v="P-263"/>
    <n v="1"/>
    <n v="81000"/>
    <n v="81000"/>
    <x v="132"/>
    <x v="16"/>
    <x v="3"/>
    <s v="CENTER POINT MEDAN"/>
  </r>
  <r>
    <s v="T-590"/>
    <x v="0"/>
    <x v="31"/>
    <x v="4"/>
    <s v="P-489"/>
    <n v="2"/>
    <n v="57600"/>
    <n v="115200"/>
    <x v="4"/>
    <x v="3"/>
    <x v="4"/>
    <s v="CIBUBUR JUNCTION"/>
  </r>
  <r>
    <s v="T-591"/>
    <x v="0"/>
    <x v="31"/>
    <x v="1"/>
    <s v="P-1449"/>
    <n v="1"/>
    <n v="60750"/>
    <n v="60750"/>
    <x v="51"/>
    <x v="12"/>
    <x v="1"/>
    <s v="MALL KELAPA GADING"/>
  </r>
  <r>
    <s v="T-592"/>
    <x v="0"/>
    <x v="42"/>
    <x v="6"/>
    <s v="P-812"/>
    <n v="9"/>
    <n v="15300"/>
    <n v="137700"/>
    <x v="25"/>
    <x v="4"/>
    <x v="6"/>
    <s v="KOTA KASABLANKA"/>
  </r>
  <r>
    <s v="T-593"/>
    <x v="0"/>
    <x v="43"/>
    <x v="3"/>
    <s v="P-280"/>
    <n v="1"/>
    <n v="13050"/>
    <n v="13050"/>
    <x v="54"/>
    <x v="0"/>
    <x v="3"/>
    <s v="CENTER POINT MEDAN"/>
  </r>
  <r>
    <s v="T-594"/>
    <x v="0"/>
    <x v="52"/>
    <x v="10"/>
    <s v="P-2184"/>
    <n v="1"/>
    <n v="41400"/>
    <n v="41400"/>
    <x v="150"/>
    <x v="2"/>
    <x v="2"/>
    <s v="SUMARECON MALL BEKASI"/>
  </r>
  <r>
    <s v="T-595"/>
    <x v="0"/>
    <x v="59"/>
    <x v="6"/>
    <s v="P-881"/>
    <n v="1"/>
    <n v="112500"/>
    <n v="112500"/>
    <x v="49"/>
    <x v="11"/>
    <x v="6"/>
    <s v="KOTA KASABLANKA"/>
  </r>
  <r>
    <s v="T-596"/>
    <x v="0"/>
    <x v="41"/>
    <x v="6"/>
    <s v="P-688"/>
    <n v="1"/>
    <n v="629300"/>
    <n v="629300"/>
    <x v="151"/>
    <x v="12"/>
    <x v="6"/>
    <s v="KOTA KASABLANKA"/>
  </r>
  <r>
    <s v="T-597"/>
    <x v="0"/>
    <x v="35"/>
    <x v="0"/>
    <s v="P-1914"/>
    <n v="2"/>
    <n v="90000"/>
    <n v="180000"/>
    <x v="5"/>
    <x v="2"/>
    <x v="0"/>
    <s v="PIK AVENUE"/>
  </r>
  <r>
    <s v="T-598"/>
    <x v="0"/>
    <x v="38"/>
    <x v="7"/>
    <s v="P-979"/>
    <n v="2"/>
    <n v="189000"/>
    <n v="378000"/>
    <x v="53"/>
    <x v="7"/>
    <x v="7"/>
    <s v="LIPPO MALL KEMANG"/>
  </r>
  <r>
    <s v="T-599"/>
    <x v="0"/>
    <x v="48"/>
    <x v="9"/>
    <s v="P-1258"/>
    <n v="1"/>
    <n v="112500"/>
    <n v="112500"/>
    <x v="108"/>
    <x v="11"/>
    <x v="8"/>
    <s v="MALL GANDARIA CITY"/>
  </r>
  <r>
    <s v="T-600"/>
    <x v="0"/>
    <x v="42"/>
    <x v="3"/>
    <s v="P-282"/>
    <n v="1"/>
    <n v="27000"/>
    <n v="27000"/>
    <x v="30"/>
    <x v="0"/>
    <x v="3"/>
    <s v="CENTER POINT MEDAN"/>
  </r>
  <r>
    <s v="T-601"/>
    <x v="0"/>
    <x v="43"/>
    <x v="8"/>
    <s v="P-1541"/>
    <n v="2"/>
    <n v="13050"/>
    <n v="26100"/>
    <x v="54"/>
    <x v="0"/>
    <x v="8"/>
    <s v="MALL OF INDONESIA"/>
  </r>
  <r>
    <s v="T-602"/>
    <x v="0"/>
    <x v="56"/>
    <x v="6"/>
    <s v="P-711"/>
    <n v="4"/>
    <n v="17100"/>
    <n v="68400"/>
    <x v="77"/>
    <x v="0"/>
    <x v="6"/>
    <s v="KOTA KASABLANKA"/>
  </r>
  <r>
    <s v="T-603"/>
    <x v="0"/>
    <x v="55"/>
    <x v="7"/>
    <s v="P-988"/>
    <n v="1"/>
    <n v="39600"/>
    <n v="39600"/>
    <x v="152"/>
    <x v="3"/>
    <x v="7"/>
    <s v="LIPPO MALL KEMANG"/>
  </r>
  <r>
    <s v="T-604"/>
    <x v="0"/>
    <x v="43"/>
    <x v="4"/>
    <s v="P-566"/>
    <n v="1"/>
    <n v="94500"/>
    <n v="94500"/>
    <x v="62"/>
    <x v="14"/>
    <x v="4"/>
    <s v="CIBUBUR JUNCTION"/>
  </r>
  <r>
    <s v="T-605"/>
    <x v="0"/>
    <x v="35"/>
    <x v="11"/>
    <s v="P-1780"/>
    <n v="5"/>
    <n v="7650"/>
    <n v="38250"/>
    <x v="28"/>
    <x v="9"/>
    <x v="8"/>
    <s v="PAKUWON"/>
  </r>
  <r>
    <s v="T-606"/>
    <x v="0"/>
    <x v="40"/>
    <x v="10"/>
    <s v="P-2248"/>
    <n v="1"/>
    <n v="39600"/>
    <n v="39600"/>
    <x v="76"/>
    <x v="3"/>
    <x v="2"/>
    <s v="SUMARECON MALL BEKASI"/>
  </r>
  <r>
    <s v="T-607"/>
    <x v="0"/>
    <x v="59"/>
    <x v="7"/>
    <s v="P-1071"/>
    <n v="1"/>
    <n v="34200"/>
    <n v="34200"/>
    <x v="45"/>
    <x v="9"/>
    <x v="7"/>
    <s v="LIPPO MALL KEMANG"/>
  </r>
  <r>
    <s v="T-608"/>
    <x v="0"/>
    <x v="42"/>
    <x v="2"/>
    <s v="P-2493"/>
    <n v="1"/>
    <n v="112500"/>
    <n v="112500"/>
    <x v="49"/>
    <x v="11"/>
    <x v="2"/>
    <s v="SUMARECON MALL SERPONG"/>
  </r>
  <r>
    <s v="T-609"/>
    <x v="0"/>
    <x v="47"/>
    <x v="4"/>
    <s v="P-492"/>
    <n v="1"/>
    <n v="77350"/>
    <n v="77350"/>
    <x v="33"/>
    <x v="3"/>
    <x v="4"/>
    <s v="CIBUBUR JUNCTION"/>
  </r>
  <r>
    <s v="T-610"/>
    <x v="0"/>
    <x v="33"/>
    <x v="6"/>
    <s v="P-703"/>
    <n v="2"/>
    <n v="144000"/>
    <n v="288000"/>
    <x v="119"/>
    <x v="15"/>
    <x v="6"/>
    <s v="KOTA KASABLANKA"/>
  </r>
  <r>
    <s v="T-611"/>
    <x v="0"/>
    <x v="57"/>
    <x v="10"/>
    <s v="P-2251"/>
    <n v="1"/>
    <n v="39600"/>
    <n v="39600"/>
    <x v="140"/>
    <x v="3"/>
    <x v="2"/>
    <s v="SUMARECON MALL BEKASI"/>
  </r>
  <r>
    <s v="T-612"/>
    <x v="0"/>
    <x v="46"/>
    <x v="7"/>
    <s v="P-984"/>
    <n v="1"/>
    <n v="82800"/>
    <n v="82800"/>
    <x v="48"/>
    <x v="3"/>
    <x v="7"/>
    <s v="LIPPO MALL KEMANG"/>
  </r>
  <r>
    <s v="T-613"/>
    <x v="0"/>
    <x v="49"/>
    <x v="7"/>
    <s v="P-994"/>
    <n v="1"/>
    <n v="39600"/>
    <n v="39600"/>
    <x v="14"/>
    <x v="3"/>
    <x v="7"/>
    <s v="LIPPO MALL KEMANG"/>
  </r>
  <r>
    <s v="T-614"/>
    <x v="0"/>
    <x v="54"/>
    <x v="10"/>
    <s v="P-2172"/>
    <n v="1"/>
    <n v="12600"/>
    <n v="12600"/>
    <x v="18"/>
    <x v="9"/>
    <x v="2"/>
    <s v="SUMARECON MALL BEKASI"/>
  </r>
  <r>
    <s v="T-615"/>
    <x v="0"/>
    <x v="39"/>
    <x v="11"/>
    <s v="P-1712"/>
    <n v="1"/>
    <n v="57600"/>
    <n v="57600"/>
    <x v="4"/>
    <x v="3"/>
    <x v="8"/>
    <s v="PAKUWON"/>
  </r>
  <r>
    <s v="T-616"/>
    <x v="0"/>
    <x v="60"/>
    <x v="6"/>
    <s v="P-681"/>
    <n v="2"/>
    <n v="489300"/>
    <n v="978600"/>
    <x v="146"/>
    <x v="6"/>
    <x v="6"/>
    <s v="KOTA KASABLANKA"/>
  </r>
  <r>
    <s v="T-617"/>
    <x v="0"/>
    <x v="58"/>
    <x v="9"/>
    <s v="P-1251"/>
    <n v="1"/>
    <n v="76500"/>
    <n v="76500"/>
    <x v="95"/>
    <x v="11"/>
    <x v="8"/>
    <s v="MALL GANDARIA CITY"/>
  </r>
  <r>
    <s v="T-618"/>
    <x v="0"/>
    <x v="52"/>
    <x v="8"/>
    <s v="P-1642"/>
    <n v="1"/>
    <n v="143100"/>
    <n v="143100"/>
    <x v="129"/>
    <x v="12"/>
    <x v="8"/>
    <s v="MALL OF INDONESIA"/>
  </r>
  <r>
    <s v="T-619"/>
    <x v="0"/>
    <x v="33"/>
    <x v="6"/>
    <s v="P-777"/>
    <n v="1"/>
    <n v="82800"/>
    <n v="82800"/>
    <x v="48"/>
    <x v="3"/>
    <x v="6"/>
    <s v="KOTA KASABLANKA"/>
  </r>
  <r>
    <s v="T-620"/>
    <x v="0"/>
    <x v="40"/>
    <x v="9"/>
    <s v="P-1201"/>
    <n v="1"/>
    <n v="15300"/>
    <n v="15300"/>
    <x v="7"/>
    <x v="4"/>
    <x v="8"/>
    <s v="MALL GANDARIA CITY"/>
  </r>
  <r>
    <s v="T-621"/>
    <x v="0"/>
    <x v="33"/>
    <x v="1"/>
    <s v="P-1429"/>
    <n v="2"/>
    <n v="225000"/>
    <n v="450000"/>
    <x v="58"/>
    <x v="10"/>
    <x v="1"/>
    <s v="MALL KELAPA GADING"/>
  </r>
  <r>
    <s v="T-622"/>
    <x v="0"/>
    <x v="47"/>
    <x v="2"/>
    <s v="P-2467"/>
    <n v="1"/>
    <n v="60750"/>
    <n v="60750"/>
    <x v="113"/>
    <x v="12"/>
    <x v="2"/>
    <s v="SUMARECON MALL SERPONG"/>
  </r>
  <r>
    <s v="T-623"/>
    <x v="0"/>
    <x v="50"/>
    <x v="0"/>
    <s v="P-1887"/>
    <n v="2"/>
    <n v="22500"/>
    <n v="45000"/>
    <x v="112"/>
    <x v="4"/>
    <x v="0"/>
    <s v="PIK AVENUE"/>
  </r>
  <r>
    <s v="T-624"/>
    <x v="0"/>
    <x v="36"/>
    <x v="2"/>
    <s v="P-2442"/>
    <n v="3"/>
    <n v="13500"/>
    <n v="40500"/>
    <x v="61"/>
    <x v="4"/>
    <x v="2"/>
    <s v="SUMARECON MALL SERPONG"/>
  </r>
  <r>
    <s v="T-625"/>
    <x v="0"/>
    <x v="43"/>
    <x v="0"/>
    <s v="P-1836"/>
    <n v="8"/>
    <n v="18000"/>
    <n v="144000"/>
    <x v="2"/>
    <x v="0"/>
    <x v="0"/>
    <s v="PIK AVENUE"/>
  </r>
  <r>
    <s v="T-626"/>
    <x v="0"/>
    <x v="59"/>
    <x v="1"/>
    <s v="P-1388"/>
    <n v="1"/>
    <n v="39600"/>
    <n v="39600"/>
    <x v="152"/>
    <x v="3"/>
    <x v="1"/>
    <s v="MALL KELAPA GADING"/>
  </r>
  <r>
    <s v="T-627"/>
    <x v="0"/>
    <x v="53"/>
    <x v="10"/>
    <s v="P-2238"/>
    <n v="2"/>
    <n v="57600"/>
    <n v="115200"/>
    <x v="4"/>
    <x v="3"/>
    <x v="2"/>
    <s v="SUMARECON MALL BEKASI"/>
  </r>
  <r>
    <s v="T-628"/>
    <x v="0"/>
    <x v="46"/>
    <x v="3"/>
    <s v="P-313"/>
    <n v="1"/>
    <n v="189000"/>
    <n v="189000"/>
    <x v="10"/>
    <x v="7"/>
    <x v="3"/>
    <s v="CENTER POINT MEDAN"/>
  </r>
  <r>
    <s v="T-629"/>
    <x v="0"/>
    <x v="58"/>
    <x v="6"/>
    <s v="P-782"/>
    <n v="3"/>
    <n v="39600"/>
    <n v="118800"/>
    <x v="152"/>
    <x v="3"/>
    <x v="6"/>
    <s v="KOTA KASABLANKA"/>
  </r>
  <r>
    <s v="T-630"/>
    <x v="0"/>
    <x v="60"/>
    <x v="11"/>
    <s v="P-1736"/>
    <n v="1"/>
    <n v="22500"/>
    <n v="22500"/>
    <x v="112"/>
    <x v="4"/>
    <x v="8"/>
    <s v="PAKUWON"/>
  </r>
  <r>
    <s v="T-631"/>
    <x v="0"/>
    <x v="40"/>
    <x v="11"/>
    <s v="P-1703"/>
    <n v="1"/>
    <n v="225000"/>
    <n v="225000"/>
    <x v="153"/>
    <x v="8"/>
    <x v="8"/>
    <s v="PAKUWON"/>
  </r>
  <r>
    <s v="T-632"/>
    <x v="0"/>
    <x v="46"/>
    <x v="0"/>
    <s v="P-1816"/>
    <n v="1"/>
    <n v="349300"/>
    <n v="349300"/>
    <x v="118"/>
    <x v="13"/>
    <x v="0"/>
    <s v="PIK AVENUE"/>
  </r>
  <r>
    <s v="T-633"/>
    <x v="0"/>
    <x v="57"/>
    <x v="7"/>
    <s v="P-946"/>
    <n v="7"/>
    <n v="14400"/>
    <n v="100800"/>
    <x v="29"/>
    <x v="0"/>
    <x v="7"/>
    <s v="LIPPO MALL KEMANG"/>
  </r>
  <r>
    <s v="T-634"/>
    <x v="0"/>
    <x v="52"/>
    <x v="8"/>
    <s v="P-1660"/>
    <n v="1"/>
    <n v="29700"/>
    <n v="29700"/>
    <x v="154"/>
    <x v="0"/>
    <x v="8"/>
    <s v="MALL OF INDONESIA"/>
  </r>
  <r>
    <s v="T-635"/>
    <x v="0"/>
    <x v="60"/>
    <x v="0"/>
    <s v="P-1885"/>
    <n v="1"/>
    <n v="13500"/>
    <n v="13500"/>
    <x v="61"/>
    <x v="4"/>
    <x v="0"/>
    <s v="PIK AVENUE"/>
  </r>
  <r>
    <s v="T-636"/>
    <x v="0"/>
    <x v="58"/>
    <x v="2"/>
    <s v="P-2420"/>
    <n v="1"/>
    <n v="39600"/>
    <n v="39600"/>
    <x v="121"/>
    <x v="3"/>
    <x v="2"/>
    <s v="SUMARECON MALL SERPONG"/>
  </r>
  <r>
    <s v="T-637"/>
    <x v="0"/>
    <x v="40"/>
    <x v="0"/>
    <s v="P-1854"/>
    <n v="2"/>
    <n v="57600"/>
    <n v="115200"/>
    <x v="4"/>
    <x v="3"/>
    <x v="0"/>
    <s v="PIK AVENUE"/>
  </r>
  <r>
    <s v="T-638"/>
    <x v="0"/>
    <x v="49"/>
    <x v="4"/>
    <s v="P-442"/>
    <n v="3"/>
    <n v="13050"/>
    <n v="39150"/>
    <x v="54"/>
    <x v="0"/>
    <x v="4"/>
    <s v="CIBUBUR JUNCTION"/>
  </r>
  <r>
    <s v="T-639"/>
    <x v="0"/>
    <x v="40"/>
    <x v="0"/>
    <s v="P-1910"/>
    <n v="1"/>
    <n v="243000"/>
    <n v="243000"/>
    <x v="3"/>
    <x v="2"/>
    <x v="0"/>
    <s v="PIK AVENUE"/>
  </r>
  <r>
    <s v="T-640"/>
    <x v="0"/>
    <x v="57"/>
    <x v="7"/>
    <s v="P-1006"/>
    <n v="6"/>
    <n v="25200"/>
    <n v="151200"/>
    <x v="22"/>
    <x v="0"/>
    <x v="7"/>
    <s v="LIPPO MALL KEMANG"/>
  </r>
  <r>
    <s v="T-641"/>
    <x v="0"/>
    <x v="53"/>
    <x v="7"/>
    <s v="P-1046"/>
    <n v="2"/>
    <n v="65700"/>
    <n v="131400"/>
    <x v="43"/>
    <x v="12"/>
    <x v="7"/>
    <s v="LIPPO MALL KEMANG"/>
  </r>
  <r>
    <s v="T-642"/>
    <x v="0"/>
    <x v="50"/>
    <x v="7"/>
    <s v="P-1059"/>
    <n v="2"/>
    <n v="94500"/>
    <n v="189000"/>
    <x v="62"/>
    <x v="14"/>
    <x v="7"/>
    <s v="LIPPO MALL KEMANG"/>
  </r>
  <r>
    <s v="T-643"/>
    <x v="0"/>
    <x v="50"/>
    <x v="3"/>
    <s v="P-405"/>
    <n v="1"/>
    <n v="108000"/>
    <n v="108000"/>
    <x v="32"/>
    <x v="11"/>
    <x v="3"/>
    <s v="CENTER POINT MEDAN"/>
  </r>
  <r>
    <s v="T-644"/>
    <x v="0"/>
    <x v="32"/>
    <x v="8"/>
    <s v="P-1555"/>
    <n v="1"/>
    <n v="26100"/>
    <n v="26100"/>
    <x v="149"/>
    <x v="4"/>
    <x v="8"/>
    <s v="MALL OF INDONESIA"/>
  </r>
  <r>
    <s v="T-645"/>
    <x v="0"/>
    <x v="45"/>
    <x v="2"/>
    <s v="P-2444"/>
    <n v="1"/>
    <n v="22500"/>
    <n v="22500"/>
    <x v="112"/>
    <x v="4"/>
    <x v="2"/>
    <s v="SUMARECON MALL SERPONG"/>
  </r>
  <r>
    <s v="T-646"/>
    <x v="0"/>
    <x v="56"/>
    <x v="7"/>
    <s v="P-945"/>
    <n v="6"/>
    <n v="27000"/>
    <n v="162000"/>
    <x v="30"/>
    <x v="0"/>
    <x v="7"/>
    <s v="LIPPO MALL KEMANG"/>
  </r>
  <r>
    <s v="T-647"/>
    <x v="0"/>
    <x v="57"/>
    <x v="6"/>
    <s v="P-806"/>
    <n v="1"/>
    <n v="396000"/>
    <n v="396000"/>
    <x v="127"/>
    <x v="17"/>
    <x v="6"/>
    <s v="KOTA KASABLANKA"/>
  </r>
  <r>
    <s v="T-648"/>
    <x v="0"/>
    <x v="50"/>
    <x v="7"/>
    <s v="P-977"/>
    <n v="5"/>
    <n v="26100"/>
    <n v="130500"/>
    <x v="15"/>
    <x v="4"/>
    <x v="7"/>
    <s v="LIPPO MALL KEMANG"/>
  </r>
  <r>
    <s v="T-649"/>
    <x v="0"/>
    <x v="60"/>
    <x v="9"/>
    <s v="P-1232"/>
    <n v="1"/>
    <n v="65700"/>
    <n v="65700"/>
    <x v="43"/>
    <x v="12"/>
    <x v="8"/>
    <s v="MALL GANDARIA CITY"/>
  </r>
  <r>
    <s v="T-650"/>
    <x v="0"/>
    <x v="36"/>
    <x v="7"/>
    <s v="P-1087"/>
    <n v="1"/>
    <n v="108000"/>
    <n v="108000"/>
    <x v="100"/>
    <x v="11"/>
    <x v="7"/>
    <s v="LIPPO MALL KEMANG"/>
  </r>
  <r>
    <s v="T-651"/>
    <x v="0"/>
    <x v="50"/>
    <x v="8"/>
    <s v="P-1611"/>
    <n v="1"/>
    <n v="162000"/>
    <n v="162000"/>
    <x v="70"/>
    <x v="5"/>
    <x v="8"/>
    <s v="MALL OF INDONESIA"/>
  </r>
  <r>
    <s v="T-652"/>
    <x v="0"/>
    <x v="43"/>
    <x v="11"/>
    <s v="P-1730"/>
    <n v="1"/>
    <n v="31500"/>
    <n v="31500"/>
    <x v="17"/>
    <x v="0"/>
    <x v="8"/>
    <s v="PAKUWON"/>
  </r>
  <r>
    <s v="T-653"/>
    <x v="0"/>
    <x v="55"/>
    <x v="2"/>
    <s v="P-2412"/>
    <n v="5"/>
    <n v="26100"/>
    <n v="130500"/>
    <x v="149"/>
    <x v="4"/>
    <x v="2"/>
    <s v="SUMARECON MALL SERPONG"/>
  </r>
  <r>
    <s v="T-654"/>
    <x v="0"/>
    <x v="60"/>
    <x v="10"/>
    <s v="P-2255"/>
    <n v="1"/>
    <n v="39600"/>
    <n v="39600"/>
    <x v="80"/>
    <x v="3"/>
    <x v="2"/>
    <s v="SUMARECON MALL BEKASI"/>
  </r>
  <r>
    <s v="T-655"/>
    <x v="0"/>
    <x v="55"/>
    <x v="6"/>
    <s v="P-790"/>
    <n v="2"/>
    <n v="39600"/>
    <n v="79200"/>
    <x v="80"/>
    <x v="3"/>
    <x v="6"/>
    <s v="KOTA KASABLANKA"/>
  </r>
  <r>
    <s v="T-656"/>
    <x v="0"/>
    <x v="58"/>
    <x v="11"/>
    <s v="P-1756"/>
    <n v="1"/>
    <n v="49500"/>
    <n v="49500"/>
    <x v="60"/>
    <x v="2"/>
    <x v="8"/>
    <s v="PAKUWON"/>
  </r>
  <r>
    <s v="T-657"/>
    <x v="0"/>
    <x v="39"/>
    <x v="6"/>
    <s v="P-878"/>
    <n v="1"/>
    <n v="112500"/>
    <n v="112500"/>
    <x v="93"/>
    <x v="11"/>
    <x v="6"/>
    <s v="KOTA KASABLANKA"/>
  </r>
  <r>
    <s v="T-658"/>
    <x v="0"/>
    <x v="46"/>
    <x v="10"/>
    <s v="P-2294"/>
    <n v="1"/>
    <n v="162000"/>
    <n v="162000"/>
    <x v="70"/>
    <x v="5"/>
    <x v="2"/>
    <s v="SUMARECON MALL BEKASI"/>
  </r>
  <r>
    <s v="T-659"/>
    <x v="0"/>
    <x v="32"/>
    <x v="7"/>
    <s v="P-1106"/>
    <n v="1"/>
    <n v="27000"/>
    <n v="27000"/>
    <x v="97"/>
    <x v="0"/>
    <x v="7"/>
    <s v="LIPPO MALL KEMANG"/>
  </r>
  <r>
    <s v="T-660"/>
    <x v="0"/>
    <x v="39"/>
    <x v="2"/>
    <s v="P-2480"/>
    <n v="1"/>
    <n v="130500"/>
    <n v="130500"/>
    <x v="122"/>
    <x v="15"/>
    <x v="2"/>
    <s v="SUMARECON MALL SERPONG"/>
  </r>
  <r>
    <s v="T-661"/>
    <x v="0"/>
    <x v="54"/>
    <x v="7"/>
    <s v="P-1073"/>
    <n v="1"/>
    <n v="82800"/>
    <n v="82800"/>
    <x v="44"/>
    <x v="3"/>
    <x v="7"/>
    <s v="LIPPO MALL KEMANG"/>
  </r>
  <r>
    <s v="T-662"/>
    <x v="0"/>
    <x v="40"/>
    <x v="3"/>
    <s v="P-403"/>
    <n v="1"/>
    <n v="108000"/>
    <n v="108000"/>
    <x v="50"/>
    <x v="11"/>
    <x v="3"/>
    <s v="CENTER POINT MEDAN"/>
  </r>
  <r>
    <s v="T-663"/>
    <x v="0"/>
    <x v="38"/>
    <x v="10"/>
    <s v="P-2285"/>
    <n v="1"/>
    <n v="65700"/>
    <n v="65700"/>
    <x v="155"/>
    <x v="2"/>
    <x v="2"/>
    <s v="SUMARECON MALL BEKASI"/>
  </r>
  <r>
    <s v="T-664"/>
    <x v="0"/>
    <x v="38"/>
    <x v="2"/>
    <s v="P-2466"/>
    <n v="1"/>
    <n v="60750"/>
    <n v="60750"/>
    <x v="51"/>
    <x v="12"/>
    <x v="2"/>
    <s v="SUMARECON MALL SERPONG"/>
  </r>
  <r>
    <s v="T-665"/>
    <x v="0"/>
    <x v="38"/>
    <x v="7"/>
    <s v="P-976"/>
    <n v="1"/>
    <n v="26100"/>
    <n v="26100"/>
    <x v="149"/>
    <x v="4"/>
    <x v="7"/>
    <s v="LIPPO MALL KEMANG"/>
  </r>
  <r>
    <s v="T-666"/>
    <x v="0"/>
    <x v="53"/>
    <x v="9"/>
    <s v="P-1203"/>
    <n v="1"/>
    <n v="243000"/>
    <n v="243000"/>
    <x v="111"/>
    <x v="17"/>
    <x v="8"/>
    <s v="MALL GANDARIA CITY"/>
  </r>
  <r>
    <s v="T-667"/>
    <x v="0"/>
    <x v="43"/>
    <x v="2"/>
    <s v="P-2506"/>
    <n v="3"/>
    <n v="26100"/>
    <n v="78300"/>
    <x v="79"/>
    <x v="0"/>
    <x v="2"/>
    <s v="SUMARECON MALL SERPONG"/>
  </r>
  <r>
    <s v="T-668"/>
    <x v="0"/>
    <x v="45"/>
    <x v="0"/>
    <s v="P-1872"/>
    <n v="2"/>
    <n v="112500"/>
    <n v="225000"/>
    <x v="96"/>
    <x v="7"/>
    <x v="0"/>
    <s v="PIK AVENUE"/>
  </r>
  <r>
    <s v="T-669"/>
    <x v="0"/>
    <x v="49"/>
    <x v="8"/>
    <s v="P-1647"/>
    <n v="1"/>
    <n v="76500"/>
    <n v="76500"/>
    <x v="95"/>
    <x v="11"/>
    <x v="8"/>
    <s v="MALL OF INDONESIA"/>
  </r>
  <r>
    <s v="T-670"/>
    <x v="0"/>
    <x v="56"/>
    <x v="8"/>
    <s v="P-1657"/>
    <n v="2"/>
    <n v="108000"/>
    <n v="216000"/>
    <x v="59"/>
    <x v="11"/>
    <x v="8"/>
    <s v="MALL OF INDONESIA"/>
  </r>
  <r>
    <s v="T-671"/>
    <x v="0"/>
    <x v="46"/>
    <x v="2"/>
    <s v="P-2438"/>
    <n v="3"/>
    <n v="25200"/>
    <n v="75600"/>
    <x v="22"/>
    <x v="0"/>
    <x v="2"/>
    <s v="SUMARECON MALL SERPONG"/>
  </r>
  <r>
    <s v="T-672"/>
    <x v="0"/>
    <x v="52"/>
    <x v="7"/>
    <s v="P-1009"/>
    <n v="1"/>
    <n v="74700"/>
    <n v="74700"/>
    <x v="40"/>
    <x v="1"/>
    <x v="7"/>
    <s v="LIPPO MALL KEMANG"/>
  </r>
  <r>
    <s v="T-673"/>
    <x v="0"/>
    <x v="50"/>
    <x v="1"/>
    <s v="P-1405"/>
    <n v="2"/>
    <n v="45000"/>
    <n v="90000"/>
    <x v="26"/>
    <x v="0"/>
    <x v="1"/>
    <s v="MALL KELAPA GADING"/>
  </r>
  <r>
    <s v="T-674"/>
    <x v="0"/>
    <x v="42"/>
    <x v="9"/>
    <s v="P-1183"/>
    <n v="2"/>
    <n v="39600"/>
    <n v="79200"/>
    <x v="42"/>
    <x v="3"/>
    <x v="8"/>
    <s v="MALL GANDARIA CITY"/>
  </r>
  <r>
    <s v="T-675"/>
    <x v="0"/>
    <x v="45"/>
    <x v="11"/>
    <s v="P-1687"/>
    <n v="2"/>
    <n v="18000"/>
    <n v="36000"/>
    <x v="2"/>
    <x v="0"/>
    <x v="8"/>
    <s v="PAKUWON"/>
  </r>
  <r>
    <s v="T-676"/>
    <x v="0"/>
    <x v="35"/>
    <x v="7"/>
    <s v="P-1096"/>
    <n v="1"/>
    <n v="34200"/>
    <n v="34200"/>
    <x v="156"/>
    <x v="0"/>
    <x v="7"/>
    <s v="LIPPO MALL KEMANG"/>
  </r>
  <r>
    <s v="T-677"/>
    <x v="0"/>
    <x v="53"/>
    <x v="0"/>
    <s v="P-1952"/>
    <n v="1"/>
    <n v="108000"/>
    <n v="108000"/>
    <x v="100"/>
    <x v="11"/>
    <x v="0"/>
    <s v="PIK AVENUE"/>
  </r>
  <r>
    <s v="T-678"/>
    <x v="0"/>
    <x v="45"/>
    <x v="11"/>
    <s v="P-1751"/>
    <n v="1"/>
    <n v="88200"/>
    <n v="88200"/>
    <x v="23"/>
    <x v="5"/>
    <x v="8"/>
    <s v="PAKUWON"/>
  </r>
  <r>
    <s v="T-679"/>
    <x v="0"/>
    <x v="38"/>
    <x v="4"/>
    <s v="P-480"/>
    <n v="1"/>
    <n v="134100"/>
    <n v="134100"/>
    <x v="157"/>
    <x v="13"/>
    <x v="4"/>
    <s v="CIBUBUR JUNCTION"/>
  </r>
  <r>
    <s v="T-680"/>
    <x v="0"/>
    <x v="48"/>
    <x v="10"/>
    <s v="P-2242"/>
    <n v="1"/>
    <n v="82800"/>
    <n v="82800"/>
    <x v="48"/>
    <x v="3"/>
    <x v="2"/>
    <s v="SUMARECON MALL BEKASI"/>
  </r>
  <r>
    <s v="T-681"/>
    <x v="0"/>
    <x v="50"/>
    <x v="0"/>
    <s v="P-1881"/>
    <n v="5"/>
    <n v="31500"/>
    <n v="157500"/>
    <x v="17"/>
    <x v="0"/>
    <x v="0"/>
    <s v="PIK AVENUE"/>
  </r>
  <r>
    <s v="T-682"/>
    <x v="0"/>
    <x v="43"/>
    <x v="10"/>
    <s v="P-2344"/>
    <n v="1"/>
    <n v="82800"/>
    <n v="82800"/>
    <x v="44"/>
    <x v="3"/>
    <x v="2"/>
    <s v="SUMARECON MALL BEKASI"/>
  </r>
  <r>
    <s v="T-683"/>
    <x v="0"/>
    <x v="56"/>
    <x v="10"/>
    <s v="P-2155"/>
    <n v="1"/>
    <n v="153000"/>
    <n v="153000"/>
    <x v="88"/>
    <x v="13"/>
    <x v="2"/>
    <s v="SUMARECON MALL BEKASI"/>
  </r>
  <r>
    <s v="T-684"/>
    <x v="0"/>
    <x v="43"/>
    <x v="0"/>
    <s v="P-1941"/>
    <n v="1"/>
    <n v="76500"/>
    <n v="76500"/>
    <x v="75"/>
    <x v="11"/>
    <x v="0"/>
    <s v="PIK AVENUE"/>
  </r>
  <r>
    <s v="T-685"/>
    <x v="0"/>
    <x v="55"/>
    <x v="6"/>
    <s v="P-800"/>
    <n v="6"/>
    <n v="45000"/>
    <n v="270000"/>
    <x v="26"/>
    <x v="0"/>
    <x v="6"/>
    <s v="KOTA KASABLANKA"/>
  </r>
  <r>
    <s v="T-686"/>
    <x v="0"/>
    <x v="47"/>
    <x v="6"/>
    <s v="P-802"/>
    <n v="9"/>
    <n v="31500"/>
    <n v="283500"/>
    <x v="17"/>
    <x v="0"/>
    <x v="6"/>
    <s v="KOTA KASABLANKA"/>
  </r>
  <r>
    <s v="T-687"/>
    <x v="0"/>
    <x v="34"/>
    <x v="4"/>
    <s v="P-505"/>
    <n v="1"/>
    <n v="39600"/>
    <n v="39600"/>
    <x v="80"/>
    <x v="3"/>
    <x v="4"/>
    <s v="CIBUBUR JUNCTION"/>
  </r>
  <r>
    <s v="T-688"/>
    <x v="0"/>
    <x v="39"/>
    <x v="3"/>
    <s v="P-352"/>
    <n v="1"/>
    <n v="49500"/>
    <n v="49500"/>
    <x v="16"/>
    <x v="2"/>
    <x v="3"/>
    <s v="CENTER POINT MEDAN"/>
  </r>
  <r>
    <s v="T-689"/>
    <x v="0"/>
    <x v="60"/>
    <x v="9"/>
    <s v="P-1263"/>
    <n v="1"/>
    <n v="108000"/>
    <n v="108000"/>
    <x v="46"/>
    <x v="11"/>
    <x v="8"/>
    <s v="MALL GANDARIA CITY"/>
  </r>
  <r>
    <s v="T-690"/>
    <x v="0"/>
    <x v="48"/>
    <x v="4"/>
    <s v="P-592"/>
    <n v="1"/>
    <n v="103350"/>
    <n v="103350"/>
    <x v="100"/>
    <x v="11"/>
    <x v="4"/>
    <s v="CIBUBUR JUNCTION"/>
  </r>
  <r>
    <s v="T-691"/>
    <x v="0"/>
    <x v="57"/>
    <x v="11"/>
    <s v="P-1724"/>
    <n v="1"/>
    <n v="39600"/>
    <n v="39600"/>
    <x v="42"/>
    <x v="3"/>
    <x v="8"/>
    <s v="PAKUWON"/>
  </r>
  <r>
    <s v="T-692"/>
    <x v="0"/>
    <x v="53"/>
    <x v="2"/>
    <s v="P-2392"/>
    <n v="1"/>
    <n v="107100"/>
    <n v="107100"/>
    <x v="109"/>
    <x v="2"/>
    <x v="2"/>
    <s v="SUMARECON MALL SERPONG"/>
  </r>
  <r>
    <s v="T-693"/>
    <x v="0"/>
    <x v="43"/>
    <x v="9"/>
    <s v="P-1217"/>
    <n v="2"/>
    <n v="162000"/>
    <n v="324000"/>
    <x v="8"/>
    <x v="5"/>
    <x v="8"/>
    <s v="MALL GANDARIA CITY"/>
  </r>
  <r>
    <s v="T-694"/>
    <x v="0"/>
    <x v="48"/>
    <x v="7"/>
    <s v="P-1110"/>
    <n v="1"/>
    <n v="207000"/>
    <n v="207000"/>
    <x v="99"/>
    <x v="4"/>
    <x v="7"/>
    <s v="LIPPO MALL KEMANG"/>
  </r>
  <r>
    <s v="T-695"/>
    <x v="0"/>
    <x v="51"/>
    <x v="0"/>
    <s v="P-1899"/>
    <n v="3"/>
    <n v="49500"/>
    <n v="148500"/>
    <x v="16"/>
    <x v="2"/>
    <x v="0"/>
    <s v="PIK AVENUE"/>
  </r>
  <r>
    <s v="T-696"/>
    <x v="0"/>
    <x v="33"/>
    <x v="0"/>
    <s v="P-1880"/>
    <n v="2"/>
    <n v="25200"/>
    <n v="50400"/>
    <x v="22"/>
    <x v="0"/>
    <x v="0"/>
    <s v="PIK AVENUE"/>
  </r>
  <r>
    <s v="T-697"/>
    <x v="0"/>
    <x v="35"/>
    <x v="6"/>
    <s v="P-835"/>
    <n v="2"/>
    <n v="247500"/>
    <n v="495000"/>
    <x v="31"/>
    <x v="2"/>
    <x v="6"/>
    <s v="KOTA KASABLANKA"/>
  </r>
  <r>
    <s v="T-698"/>
    <x v="0"/>
    <x v="41"/>
    <x v="6"/>
    <s v="P-779"/>
    <n v="5"/>
    <n v="39600"/>
    <n v="198000"/>
    <x v="72"/>
    <x v="3"/>
    <x v="6"/>
    <s v="KOTA KASABLANKA"/>
  </r>
  <r>
    <s v="T-699"/>
    <x v="0"/>
    <x v="41"/>
    <x v="4"/>
    <s v="P-523"/>
    <n v="1"/>
    <n v="15300"/>
    <n v="15300"/>
    <x v="7"/>
    <x v="4"/>
    <x v="4"/>
    <s v="CIBUBUR JUNCTION"/>
  </r>
  <r>
    <s v="T-700"/>
    <x v="0"/>
    <x v="33"/>
    <x v="8"/>
    <s v="P-1607"/>
    <n v="2"/>
    <n v="47700"/>
    <n v="95400"/>
    <x v="20"/>
    <x v="10"/>
    <x v="8"/>
    <s v="MALL OF INDONESIA"/>
  </r>
  <r>
    <s v="T-701"/>
    <x v="0"/>
    <x v="50"/>
    <x v="8"/>
    <s v="P-1609"/>
    <n v="1"/>
    <n v="88200"/>
    <n v="88200"/>
    <x v="34"/>
    <x v="5"/>
    <x v="8"/>
    <s v="MALL OF INDONESIA"/>
  </r>
  <r>
    <s v="T-702"/>
    <x v="0"/>
    <x v="46"/>
    <x v="3"/>
    <s v="P-406"/>
    <n v="1"/>
    <n v="108000"/>
    <n v="108000"/>
    <x v="100"/>
    <x v="11"/>
    <x v="3"/>
    <s v="CENTER POINT MEDAN"/>
  </r>
  <r>
    <s v="T-703"/>
    <x v="0"/>
    <x v="31"/>
    <x v="11"/>
    <s v="P-1764"/>
    <n v="1"/>
    <n v="73800"/>
    <n v="73800"/>
    <x v="41"/>
    <x v="12"/>
    <x v="8"/>
    <s v="PAKUWON"/>
  </r>
  <r>
    <s v="T-704"/>
    <x v="0"/>
    <x v="32"/>
    <x v="7"/>
    <s v="P-1094"/>
    <n v="1"/>
    <n v="29700"/>
    <n v="29700"/>
    <x v="154"/>
    <x v="0"/>
    <x v="7"/>
    <s v="LIPPO MALL KEMANG"/>
  </r>
  <r>
    <s v="T-705"/>
    <x v="0"/>
    <x v="42"/>
    <x v="4"/>
    <s v="P-517"/>
    <n v="1"/>
    <n v="37350"/>
    <n v="37350"/>
    <x v="83"/>
    <x v="17"/>
    <x v="4"/>
    <s v="CIBUBUR JUNCTION"/>
  </r>
  <r>
    <s v="T-706"/>
    <x v="0"/>
    <x v="54"/>
    <x v="7"/>
    <s v="P-1001"/>
    <n v="1"/>
    <n v="148500"/>
    <n v="148500"/>
    <x v="158"/>
    <x v="1"/>
    <x v="7"/>
    <s v="LIPPO MALL KEMANG"/>
  </r>
  <r>
    <s v="T-707"/>
    <x v="0"/>
    <x v="55"/>
    <x v="2"/>
    <s v="P-2461"/>
    <n v="2"/>
    <n v="49500"/>
    <n v="99000"/>
    <x v="60"/>
    <x v="2"/>
    <x v="2"/>
    <s v="SUMARECON MALL SERPONG"/>
  </r>
  <r>
    <s v="T-708"/>
    <x v="0"/>
    <x v="36"/>
    <x v="2"/>
    <s v="P-2508"/>
    <n v="1"/>
    <n v="32000"/>
    <n v="32000"/>
    <x v="13"/>
    <x v="0"/>
    <x v="2"/>
    <s v="SUMARECON MALL SERPONG"/>
  </r>
  <r>
    <s v="T-709"/>
    <x v="0"/>
    <x v="50"/>
    <x v="1"/>
    <s v="P-1377"/>
    <n v="1"/>
    <n v="83250"/>
    <n v="83250"/>
    <x v="159"/>
    <x v="1"/>
    <x v="1"/>
    <s v="MALL KELAPA GADING"/>
  </r>
  <r>
    <s v="T-710"/>
    <x v="0"/>
    <x v="45"/>
    <x v="4"/>
    <s v="P-538"/>
    <n v="3"/>
    <n v="47700"/>
    <n v="143100"/>
    <x v="20"/>
    <x v="10"/>
    <x v="4"/>
    <s v="CIBUBUR JUNCTION"/>
  </r>
  <r>
    <s v="T-711"/>
    <x v="0"/>
    <x v="53"/>
    <x v="11"/>
    <s v="P-1727"/>
    <n v="1"/>
    <n v="148500"/>
    <n v="148500"/>
    <x v="158"/>
    <x v="1"/>
    <x v="8"/>
    <s v="PAKUWON"/>
  </r>
  <r>
    <s v="T-712"/>
    <x v="0"/>
    <x v="38"/>
    <x v="6"/>
    <s v="P-719"/>
    <n v="2"/>
    <n v="103500"/>
    <n v="207000"/>
    <x v="63"/>
    <x v="15"/>
    <x v="6"/>
    <s v="KOTA KASABLANKA"/>
  </r>
  <r>
    <s v="T-713"/>
    <x v="0"/>
    <x v="45"/>
    <x v="6"/>
    <s v="P-714"/>
    <n v="10"/>
    <n v="18000"/>
    <n v="180000"/>
    <x v="2"/>
    <x v="0"/>
    <x v="6"/>
    <s v="KOTA KASABLANKA"/>
  </r>
  <r>
    <s v="T-714"/>
    <x v="0"/>
    <x v="43"/>
    <x v="1"/>
    <s v="P-1466"/>
    <n v="1"/>
    <n v="94500"/>
    <n v="94500"/>
    <x v="62"/>
    <x v="14"/>
    <x v="1"/>
    <s v="MALL KELAPA GADING"/>
  </r>
  <r>
    <s v="T-715"/>
    <x v="0"/>
    <x v="57"/>
    <x v="2"/>
    <s v="P-2419"/>
    <n v="1"/>
    <n v="82800"/>
    <n v="82800"/>
    <x v="48"/>
    <x v="3"/>
    <x v="2"/>
    <s v="SUMARECON MALL SERPONG"/>
  </r>
  <r>
    <s v="T-716"/>
    <x v="0"/>
    <x v="39"/>
    <x v="9"/>
    <s v="P-1242"/>
    <n v="1"/>
    <n v="125100"/>
    <n v="125100"/>
    <x v="160"/>
    <x v="12"/>
    <x v="8"/>
    <s v="MALL GANDARIA CITY"/>
  </r>
  <r>
    <s v="T-717"/>
    <x v="0"/>
    <x v="43"/>
    <x v="7"/>
    <s v="P-1062"/>
    <n v="2"/>
    <n v="116100"/>
    <n v="232200"/>
    <x v="161"/>
    <x v="14"/>
    <x v="7"/>
    <s v="LIPPO MALL KEMANG"/>
  </r>
  <r>
    <s v="T-718"/>
    <x v="0"/>
    <x v="59"/>
    <x v="1"/>
    <s v="P-1293"/>
    <n v="2"/>
    <n v="153000"/>
    <n v="306000"/>
    <x v="138"/>
    <x v="13"/>
    <x v="1"/>
    <s v="MALL KELAPA GADING"/>
  </r>
  <r>
    <s v="T-719"/>
    <x v="0"/>
    <x v="34"/>
    <x v="6"/>
    <s v="P-810"/>
    <n v="2"/>
    <n v="22500"/>
    <n v="45000"/>
    <x v="27"/>
    <x v="4"/>
    <x v="6"/>
    <s v="KOTA KASABLANKA"/>
  </r>
  <r>
    <s v="T-720"/>
    <x v="0"/>
    <x v="59"/>
    <x v="9"/>
    <s v="P-1195"/>
    <n v="1"/>
    <n v="37350"/>
    <n v="37350"/>
    <x v="83"/>
    <x v="17"/>
    <x v="8"/>
    <s v="MALL GANDARIA CITY"/>
  </r>
  <r>
    <s v="T-721"/>
    <x v="0"/>
    <x v="49"/>
    <x v="11"/>
    <s v="P-1688"/>
    <n v="1"/>
    <n v="27000"/>
    <n v="27000"/>
    <x v="30"/>
    <x v="0"/>
    <x v="8"/>
    <s v="PAKUWON"/>
  </r>
  <r>
    <s v="T-722"/>
    <x v="0"/>
    <x v="45"/>
    <x v="7"/>
    <s v="P-1036"/>
    <n v="1"/>
    <n v="247500"/>
    <n v="247500"/>
    <x v="31"/>
    <x v="2"/>
    <x v="7"/>
    <s v="LIPPO MALL KEMANG"/>
  </r>
  <r>
    <s v="T-723"/>
    <x v="0"/>
    <x v="52"/>
    <x v="6"/>
    <s v="P-866"/>
    <n v="1"/>
    <n v="130000"/>
    <n v="130000"/>
    <x v="122"/>
    <x v="15"/>
    <x v="6"/>
    <s v="KOTA KASABLANKA"/>
  </r>
  <r>
    <s v="T-724"/>
    <x v="0"/>
    <x v="40"/>
    <x v="8"/>
    <s v="P-1565"/>
    <n v="1"/>
    <n v="39600"/>
    <n v="39600"/>
    <x v="121"/>
    <x v="3"/>
    <x v="8"/>
    <s v="MALL OF INDONESIA"/>
  </r>
  <r>
    <s v="T-725"/>
    <x v="0"/>
    <x v="33"/>
    <x v="11"/>
    <s v="P-1689"/>
    <n v="1"/>
    <n v="14400"/>
    <n v="14400"/>
    <x v="29"/>
    <x v="0"/>
    <x v="8"/>
    <s v="PAKUWON"/>
  </r>
  <r>
    <s v="T-726"/>
    <x v="0"/>
    <x v="57"/>
    <x v="9"/>
    <s v="P-1229"/>
    <n v="1"/>
    <n v="60750"/>
    <n v="60750"/>
    <x v="87"/>
    <x v="12"/>
    <x v="8"/>
    <s v="MALL GANDARIA CITY"/>
  </r>
  <r>
    <s v="T-727"/>
    <x v="0"/>
    <x v="45"/>
    <x v="0"/>
    <s v="P-1968"/>
    <n v="1"/>
    <n v="207000"/>
    <n v="207000"/>
    <x v="99"/>
    <x v="4"/>
    <x v="0"/>
    <s v="PIK AVENUE"/>
  </r>
  <r>
    <s v="T-728"/>
    <x v="0"/>
    <x v="55"/>
    <x v="3"/>
    <s v="P-276"/>
    <n v="1"/>
    <n v="98100"/>
    <n v="98100"/>
    <x v="69"/>
    <x v="2"/>
    <x v="3"/>
    <s v="CENTER POINT MEDAN"/>
  </r>
  <r>
    <s v="T-729"/>
    <x v="0"/>
    <x v="36"/>
    <x v="9"/>
    <s v="P-1138"/>
    <n v="6"/>
    <n v="27000"/>
    <n v="162000"/>
    <x v="30"/>
    <x v="0"/>
    <x v="8"/>
    <s v="MALL GANDARIA CITY"/>
  </r>
  <r>
    <s v="T-730"/>
    <x v="0"/>
    <x v="55"/>
    <x v="1"/>
    <s v="P-1436"/>
    <n v="1"/>
    <n v="162000"/>
    <n v="162000"/>
    <x v="8"/>
    <x v="5"/>
    <x v="1"/>
    <s v="MALL KELAPA GADING"/>
  </r>
  <r>
    <s v="T-731"/>
    <x v="0"/>
    <x v="46"/>
    <x v="3"/>
    <s v="P-336"/>
    <n v="1"/>
    <n v="13500"/>
    <n v="13500"/>
    <x v="85"/>
    <x v="4"/>
    <x v="3"/>
    <s v="CENTER POINT MEDAN"/>
  </r>
  <r>
    <s v="T-732"/>
    <x v="0"/>
    <x v="41"/>
    <x v="2"/>
    <s v="P-2482"/>
    <n v="3"/>
    <n v="81900"/>
    <n v="245700"/>
    <x v="105"/>
    <x v="12"/>
    <x v="2"/>
    <s v="SUMARECON MALL SERPONG"/>
  </r>
  <r>
    <s v="T-733"/>
    <x v="0"/>
    <x v="46"/>
    <x v="8"/>
    <s v="P-1587"/>
    <n v="5"/>
    <n v="31500"/>
    <n v="157500"/>
    <x v="17"/>
    <x v="0"/>
    <x v="8"/>
    <s v="MALL OF INDONESIA"/>
  </r>
  <r>
    <s v="T-734"/>
    <x v="0"/>
    <x v="38"/>
    <x v="7"/>
    <s v="P-986"/>
    <n v="1"/>
    <n v="39600"/>
    <n v="39600"/>
    <x v="72"/>
    <x v="3"/>
    <x v="7"/>
    <s v="LIPPO MALL KEMANG"/>
  </r>
  <r>
    <s v="T-735"/>
    <x v="0"/>
    <x v="52"/>
    <x v="3"/>
    <s v="P-386"/>
    <n v="1"/>
    <n v="81000"/>
    <n v="81000"/>
    <x v="37"/>
    <x v="12"/>
    <x v="3"/>
    <s v="CENTER POINT MEDAN"/>
  </r>
  <r>
    <s v="T-736"/>
    <x v="0"/>
    <x v="45"/>
    <x v="6"/>
    <s v="P-883"/>
    <n v="2"/>
    <n v="88200"/>
    <n v="176400"/>
    <x v="71"/>
    <x v="11"/>
    <x v="6"/>
    <s v="KOTA KASABLANKA"/>
  </r>
  <r>
    <s v="T-737"/>
    <x v="0"/>
    <x v="42"/>
    <x v="1"/>
    <s v="P-1416"/>
    <n v="3"/>
    <n v="15300"/>
    <n v="45900"/>
    <x v="7"/>
    <x v="4"/>
    <x v="1"/>
    <s v="MALL KELAPA GADING"/>
  </r>
  <r>
    <s v="T-738"/>
    <x v="0"/>
    <x v="54"/>
    <x v="0"/>
    <s v="P-1879"/>
    <n v="1"/>
    <n v="45000"/>
    <n v="45000"/>
    <x v="26"/>
    <x v="0"/>
    <x v="0"/>
    <s v="PIK AVENUE"/>
  </r>
  <r>
    <s v="T-739"/>
    <x v="0"/>
    <x v="52"/>
    <x v="6"/>
    <s v="P-823"/>
    <n v="1"/>
    <n v="144000"/>
    <n v="144000"/>
    <x v="162"/>
    <x v="15"/>
    <x v="6"/>
    <s v="KOTA KASABLANKA"/>
  </r>
  <r>
    <s v="T-740"/>
    <x v="0"/>
    <x v="31"/>
    <x v="1"/>
    <s v="P-1494"/>
    <n v="1"/>
    <n v="108000"/>
    <n v="108000"/>
    <x v="32"/>
    <x v="11"/>
    <x v="1"/>
    <s v="MALL KELAPA GADING"/>
  </r>
  <r>
    <s v="T-741"/>
    <x v="0"/>
    <x v="31"/>
    <x v="10"/>
    <s v="P-2368"/>
    <n v="1"/>
    <n v="36900"/>
    <n v="36900"/>
    <x v="56"/>
    <x v="0"/>
    <x v="2"/>
    <s v="SUMARECON MALL BEKASI"/>
  </r>
  <r>
    <s v="T-742"/>
    <x v="0"/>
    <x v="31"/>
    <x v="1"/>
    <s v="P-1385"/>
    <n v="1"/>
    <n v="82800"/>
    <n v="82800"/>
    <x v="48"/>
    <x v="3"/>
    <x v="1"/>
    <s v="MALL KELAPA GADING"/>
  </r>
  <r>
    <s v="T-743"/>
    <x v="0"/>
    <x v="58"/>
    <x v="10"/>
    <s v="P-2264"/>
    <n v="1"/>
    <n v="31500"/>
    <n v="31500"/>
    <x v="17"/>
    <x v="0"/>
    <x v="2"/>
    <s v="SUMARECON MALL BEKASI"/>
  </r>
  <r>
    <s v="T-744"/>
    <x v="0"/>
    <x v="34"/>
    <x v="6"/>
    <s v="P-809"/>
    <n v="2"/>
    <n v="22500"/>
    <n v="45000"/>
    <x v="112"/>
    <x v="4"/>
    <x v="6"/>
    <s v="KOTA KASABLANKA"/>
  </r>
  <r>
    <s v="T-745"/>
    <x v="0"/>
    <x v="52"/>
    <x v="4"/>
    <s v="P-483"/>
    <n v="1"/>
    <n v="165000"/>
    <n v="165000"/>
    <x v="163"/>
    <x v="16"/>
    <x v="4"/>
    <s v="CIBUBUR JUNCTION"/>
  </r>
  <r>
    <s v="T-746"/>
    <x v="0"/>
    <x v="43"/>
    <x v="7"/>
    <s v="P-982"/>
    <n v="1"/>
    <n v="82800"/>
    <n v="82800"/>
    <x v="78"/>
    <x v="3"/>
    <x v="7"/>
    <s v="LIPPO MALL KEMANG"/>
  </r>
  <r>
    <s v="T-747"/>
    <x v="0"/>
    <x v="57"/>
    <x v="11"/>
    <s v="P-1754"/>
    <n v="1"/>
    <n v="162000"/>
    <n v="162000"/>
    <x v="70"/>
    <x v="5"/>
    <x v="8"/>
    <s v="PAKUWON"/>
  </r>
  <r>
    <s v="T-748"/>
    <x v="0"/>
    <x v="35"/>
    <x v="3"/>
    <s v="P-274"/>
    <n v="1"/>
    <n v="81000"/>
    <n v="81000"/>
    <x v="107"/>
    <x v="12"/>
    <x v="3"/>
    <s v="CENTER POINT MEDAN"/>
  </r>
  <r>
    <s v="T-749"/>
    <x v="0"/>
    <x v="44"/>
    <x v="7"/>
    <s v="P-1102"/>
    <n v="1"/>
    <n v="26100"/>
    <n v="26100"/>
    <x v="164"/>
    <x v="0"/>
    <x v="7"/>
    <s v="LIPPO MALL KEMANG"/>
  </r>
  <r>
    <s v="T-750"/>
    <x v="0"/>
    <x v="45"/>
    <x v="1"/>
    <s v="P-1484"/>
    <n v="1"/>
    <n v="76500"/>
    <n v="76500"/>
    <x v="95"/>
    <x v="11"/>
    <x v="1"/>
    <s v="MALL KELAPA GADING"/>
  </r>
  <r>
    <s v="T-751"/>
    <x v="0"/>
    <x v="43"/>
    <x v="1"/>
    <s v="P-1381"/>
    <n v="1"/>
    <n v="57600"/>
    <n v="57600"/>
    <x v="4"/>
    <x v="3"/>
    <x v="1"/>
    <s v="MALL KELAPA GADING"/>
  </r>
  <r>
    <s v="T-752"/>
    <x v="0"/>
    <x v="44"/>
    <x v="3"/>
    <s v="P-337"/>
    <n v="2"/>
    <n v="22500"/>
    <n v="45000"/>
    <x v="112"/>
    <x v="4"/>
    <x v="3"/>
    <s v="CENTER POINT MEDAN"/>
  </r>
  <r>
    <s v="T-753"/>
    <x v="0"/>
    <x v="37"/>
    <x v="4"/>
    <s v="P-439"/>
    <n v="1"/>
    <n v="107100"/>
    <n v="107100"/>
    <x v="109"/>
    <x v="2"/>
    <x v="4"/>
    <s v="CIBUBUR JUNCTION"/>
  </r>
  <r>
    <s v="T-754"/>
    <x v="0"/>
    <x v="46"/>
    <x v="3"/>
    <s v="P-398"/>
    <n v="1"/>
    <n v="76500"/>
    <n v="76500"/>
    <x v="123"/>
    <x v="11"/>
    <x v="3"/>
    <s v="CENTER POINT MEDAN"/>
  </r>
  <r>
    <s v="T-755"/>
    <x v="0"/>
    <x v="41"/>
    <x v="1"/>
    <s v="P-1379"/>
    <n v="2"/>
    <n v="189000"/>
    <n v="378000"/>
    <x v="53"/>
    <x v="7"/>
    <x v="1"/>
    <s v="MALL KELAPA GADING"/>
  </r>
  <r>
    <s v="T-756"/>
    <x v="0"/>
    <x v="39"/>
    <x v="6"/>
    <s v="P-775"/>
    <n v="1"/>
    <n v="82800"/>
    <n v="82800"/>
    <x v="78"/>
    <x v="3"/>
    <x v="6"/>
    <s v="KOTA KASABLANKA"/>
  </r>
  <r>
    <s v="T-757"/>
    <x v="0"/>
    <x v="58"/>
    <x v="6"/>
    <s v="P-843"/>
    <n v="2"/>
    <n v="60750"/>
    <n v="121500"/>
    <x v="87"/>
    <x v="12"/>
    <x v="6"/>
    <s v="KOTA KASABLANKA"/>
  </r>
  <r>
    <s v="T-758"/>
    <x v="0"/>
    <x v="53"/>
    <x v="6"/>
    <s v="P-805"/>
    <n v="1"/>
    <n v="37350"/>
    <n v="37350"/>
    <x v="83"/>
    <x v="17"/>
    <x v="6"/>
    <s v="KOTA KASABLANKA"/>
  </r>
  <r>
    <s v="T-759"/>
    <x v="0"/>
    <x v="36"/>
    <x v="4"/>
    <s v="P-586"/>
    <n v="1"/>
    <n v="112500"/>
    <n v="112500"/>
    <x v="108"/>
    <x v="11"/>
    <x v="4"/>
    <s v="CIBUBUR JUNCTION"/>
  </r>
  <r>
    <s v="T-760"/>
    <x v="0"/>
    <x v="44"/>
    <x v="0"/>
    <s v="P-1864"/>
    <n v="1"/>
    <n v="39600"/>
    <n v="39600"/>
    <x v="165"/>
    <x v="3"/>
    <x v="0"/>
    <s v="PIK AVENUE"/>
  </r>
  <r>
    <s v="T-761"/>
    <x v="0"/>
    <x v="32"/>
    <x v="1"/>
    <s v="P-1311"/>
    <n v="2"/>
    <n v="17100"/>
    <n v="34200"/>
    <x v="77"/>
    <x v="0"/>
    <x v="1"/>
    <s v="MALL KELAPA GADING"/>
  </r>
  <r>
    <s v="T-762"/>
    <x v="0"/>
    <x v="32"/>
    <x v="1"/>
    <s v="P-1451"/>
    <n v="1"/>
    <n v="65700"/>
    <n v="65700"/>
    <x v="43"/>
    <x v="12"/>
    <x v="1"/>
    <s v="MALL KELAPA GADING"/>
  </r>
  <r>
    <s v="T-763"/>
    <x v="0"/>
    <x v="48"/>
    <x v="11"/>
    <s v="P-1750"/>
    <n v="1"/>
    <n v="47700"/>
    <n v="47700"/>
    <x v="20"/>
    <x v="10"/>
    <x v="8"/>
    <s v="PAKUWON"/>
  </r>
  <r>
    <s v="T-764"/>
    <x v="0"/>
    <x v="44"/>
    <x v="7"/>
    <s v="P-1074"/>
    <n v="1"/>
    <n v="82800"/>
    <n v="82800"/>
    <x v="114"/>
    <x v="3"/>
    <x v="7"/>
    <s v="LIPPO MALL KEMANG"/>
  </r>
  <r>
    <s v="T-765"/>
    <x v="0"/>
    <x v="40"/>
    <x v="6"/>
    <s v="P-864"/>
    <n v="1"/>
    <n v="81000"/>
    <n v="81000"/>
    <x v="37"/>
    <x v="12"/>
    <x v="6"/>
    <s v="KOTA KASABLANKA"/>
  </r>
  <r>
    <s v="T-766"/>
    <x v="0"/>
    <x v="58"/>
    <x v="6"/>
    <s v="P-769"/>
    <n v="6"/>
    <n v="26100"/>
    <n v="156600"/>
    <x v="15"/>
    <x v="4"/>
    <x v="6"/>
    <s v="KOTA KASABLANKA"/>
  </r>
  <r>
    <s v="T-767"/>
    <x v="0"/>
    <x v="46"/>
    <x v="4"/>
    <s v="P-495"/>
    <n v="2"/>
    <n v="39600"/>
    <n v="79200"/>
    <x v="72"/>
    <x v="3"/>
    <x v="4"/>
    <s v="CIBUBUR JUNCTION"/>
  </r>
  <r>
    <s v="T-768"/>
    <x v="0"/>
    <x v="35"/>
    <x v="2"/>
    <s v="P-2487"/>
    <n v="1"/>
    <n v="82800"/>
    <n v="82800"/>
    <x v="44"/>
    <x v="3"/>
    <x v="2"/>
    <s v="SUMARECON MALL SERPONG"/>
  </r>
  <r>
    <s v="T-769"/>
    <x v="0"/>
    <x v="52"/>
    <x v="9"/>
    <s v="P-1142"/>
    <n v="1"/>
    <n v="355500"/>
    <n v="355500"/>
    <x v="90"/>
    <x v="18"/>
    <x v="8"/>
    <s v="MALL GANDARIA CITY"/>
  </r>
  <r>
    <s v="T-770"/>
    <x v="0"/>
    <x v="41"/>
    <x v="9"/>
    <s v="P-1219"/>
    <n v="1"/>
    <n v="607500"/>
    <n v="607500"/>
    <x v="166"/>
    <x v="2"/>
    <x v="8"/>
    <s v="MALL GANDARIA CITY"/>
  </r>
  <r>
    <s v="T-771"/>
    <x v="0"/>
    <x v="57"/>
    <x v="1"/>
    <s v="P-1428"/>
    <n v="1"/>
    <n v="144000"/>
    <n v="144000"/>
    <x v="162"/>
    <x v="15"/>
    <x v="1"/>
    <s v="MALL KELAPA GADING"/>
  </r>
  <r>
    <s v="T-772"/>
    <x v="0"/>
    <x v="36"/>
    <x v="11"/>
    <s v="P-1749"/>
    <n v="1"/>
    <n v="94500"/>
    <n v="94500"/>
    <x v="35"/>
    <x v="2"/>
    <x v="8"/>
    <s v="PAKUWON"/>
  </r>
  <r>
    <s v="T-773"/>
    <x v="0"/>
    <x v="47"/>
    <x v="7"/>
    <s v="P-981"/>
    <n v="1"/>
    <n v="82800"/>
    <n v="82800"/>
    <x v="142"/>
    <x v="3"/>
    <x v="7"/>
    <s v="LIPPO MALL KEMANG"/>
  </r>
  <r>
    <s v="T-774"/>
    <x v="0"/>
    <x v="47"/>
    <x v="6"/>
    <s v="P-773"/>
    <n v="4"/>
    <n v="57600"/>
    <n v="230400"/>
    <x v="4"/>
    <x v="3"/>
    <x v="6"/>
    <s v="KOTA KASABLANKA"/>
  </r>
  <r>
    <s v="T-775"/>
    <x v="0"/>
    <x v="58"/>
    <x v="6"/>
    <s v="P-807"/>
    <n v="4"/>
    <n v="13500"/>
    <n v="54000"/>
    <x v="61"/>
    <x v="4"/>
    <x v="6"/>
    <s v="KOTA KASABLANKA"/>
  </r>
  <r>
    <s v="T-776"/>
    <x v="0"/>
    <x v="31"/>
    <x v="0"/>
    <s v="P-1935"/>
    <n v="6"/>
    <n v="7650"/>
    <n v="45900"/>
    <x v="28"/>
    <x v="9"/>
    <x v="0"/>
    <s v="PIK AVENUE"/>
  </r>
  <r>
    <s v="T-777"/>
    <x v="0"/>
    <x v="34"/>
    <x v="3"/>
    <s v="P-338"/>
    <n v="1"/>
    <n v="22500"/>
    <n v="22500"/>
    <x v="27"/>
    <x v="4"/>
    <x v="3"/>
    <s v="CENTER POINT MEDAN"/>
  </r>
  <r>
    <s v="T-778"/>
    <x v="0"/>
    <x v="44"/>
    <x v="2"/>
    <s v="P-2433"/>
    <n v="1"/>
    <n v="39600"/>
    <n v="39600"/>
    <x v="42"/>
    <x v="3"/>
    <x v="2"/>
    <s v="SUMARECON MALL SERPONG"/>
  </r>
  <r>
    <s v="T-779"/>
    <x v="0"/>
    <x v="54"/>
    <x v="4"/>
    <s v="P-494"/>
    <n v="1"/>
    <n v="39600"/>
    <n v="39600"/>
    <x v="121"/>
    <x v="3"/>
    <x v="4"/>
    <s v="CIBUBUR JUNCTION"/>
  </r>
  <r>
    <s v="T-780"/>
    <x v="0"/>
    <x v="35"/>
    <x v="6"/>
    <s v="P-780"/>
    <n v="3"/>
    <n v="39600"/>
    <n v="118800"/>
    <x v="91"/>
    <x v="3"/>
    <x v="6"/>
    <s v="KOTA KASABLANKA"/>
  </r>
  <r>
    <s v="T-781"/>
    <x v="0"/>
    <x v="49"/>
    <x v="11"/>
    <s v="P-1685"/>
    <n v="1"/>
    <n v="27000"/>
    <n v="27000"/>
    <x v="6"/>
    <x v="0"/>
    <x v="8"/>
    <s v="PAKUWON"/>
  </r>
  <r>
    <s v="T-782"/>
    <x v="0"/>
    <x v="56"/>
    <x v="7"/>
    <s v="P-1088"/>
    <n v="1"/>
    <n v="108000"/>
    <n v="108000"/>
    <x v="46"/>
    <x v="11"/>
    <x v="7"/>
    <s v="LIPPO MALL KEMANG"/>
  </r>
  <r>
    <s v="T-783"/>
    <x v="0"/>
    <x v="31"/>
    <x v="9"/>
    <s v="P-1124"/>
    <n v="2"/>
    <n v="12600"/>
    <n v="25200"/>
    <x v="18"/>
    <x v="9"/>
    <x v="8"/>
    <s v="MALL GANDARIA CITY"/>
  </r>
  <r>
    <s v="T-784"/>
    <x v="0"/>
    <x v="44"/>
    <x v="6"/>
    <s v="P-836"/>
    <n v="5"/>
    <n v="243000"/>
    <n v="1215000"/>
    <x v="3"/>
    <x v="2"/>
    <x v="6"/>
    <s v="KOTA KASABLANKA"/>
  </r>
  <r>
    <s v="T-785"/>
    <x v="0"/>
    <x v="55"/>
    <x v="7"/>
    <s v="P-941"/>
    <n v="4"/>
    <n v="17100"/>
    <n v="68400"/>
    <x v="77"/>
    <x v="0"/>
    <x v="7"/>
    <s v="LIPPO MALL KEMANG"/>
  </r>
  <r>
    <s v="T-786"/>
    <x v="0"/>
    <x v="57"/>
    <x v="10"/>
    <s v="P-2159"/>
    <n v="1"/>
    <n v="202500"/>
    <n v="202500"/>
    <x v="12"/>
    <x v="8"/>
    <x v="2"/>
    <s v="SUMARECON MALL BEKASI"/>
  </r>
  <r>
    <s v="T-787"/>
    <x v="0"/>
    <x v="38"/>
    <x v="1"/>
    <s v="P-1430"/>
    <n v="1"/>
    <n v="65700"/>
    <n v="65700"/>
    <x v="155"/>
    <x v="2"/>
    <x v="1"/>
    <s v="MALL KELAPA GADING"/>
  </r>
  <r>
    <s v="T-788"/>
    <x v="0"/>
    <x v="34"/>
    <x v="4"/>
    <s v="P-506"/>
    <n v="1"/>
    <n v="39600"/>
    <n v="39600"/>
    <x v="42"/>
    <x v="3"/>
    <x v="4"/>
    <s v="CIBUBUR JUNCTION"/>
  </r>
  <r>
    <s v="T-789"/>
    <x v="0"/>
    <x v="50"/>
    <x v="8"/>
    <s v="P-1560"/>
    <n v="1"/>
    <n v="57600"/>
    <n v="57600"/>
    <x v="4"/>
    <x v="3"/>
    <x v="8"/>
    <s v="MALL OF INDONESIA"/>
  </r>
  <r>
    <s v="T-790"/>
    <x v="0"/>
    <x v="35"/>
    <x v="7"/>
    <s v="P-1084"/>
    <n v="1"/>
    <n v="108000"/>
    <n v="108000"/>
    <x v="50"/>
    <x v="11"/>
    <x v="7"/>
    <s v="LIPPO MALL KEMANG"/>
  </r>
  <r>
    <s v="T-791"/>
    <x v="0"/>
    <x v="50"/>
    <x v="4"/>
    <s v="P-430"/>
    <n v="1"/>
    <n v="261000"/>
    <n v="261000"/>
    <x v="167"/>
    <x v="12"/>
    <x v="4"/>
    <s v="CIBUBUR JUNCTION"/>
  </r>
  <r>
    <s v="T-792"/>
    <x v="0"/>
    <x v="52"/>
    <x v="11"/>
    <s v="P-1731"/>
    <n v="1"/>
    <n v="22500"/>
    <n v="22500"/>
    <x v="39"/>
    <x v="0"/>
    <x v="8"/>
    <s v="PAKUWON"/>
  </r>
  <r>
    <s v="T-793"/>
    <x v="0"/>
    <x v="57"/>
    <x v="7"/>
    <s v="P-1041"/>
    <n v="5"/>
    <n v="90000"/>
    <n v="450000"/>
    <x v="5"/>
    <x v="2"/>
    <x v="7"/>
    <s v="LIPPO MALL KEMANG"/>
  </r>
  <r>
    <s v="T-794"/>
    <x v="0"/>
    <x v="44"/>
    <x v="8"/>
    <s v="P-1639"/>
    <n v="1"/>
    <n v="81000"/>
    <n v="81000"/>
    <x v="37"/>
    <x v="12"/>
    <x v="8"/>
    <s v="MALL OF INDONESIA"/>
  </r>
  <r>
    <s v="T-795"/>
    <x v="0"/>
    <x v="43"/>
    <x v="7"/>
    <s v="P-939"/>
    <n v="1"/>
    <n v="98100"/>
    <n v="98100"/>
    <x v="69"/>
    <x v="2"/>
    <x v="7"/>
    <s v="LIPPO MALL KEMANG"/>
  </r>
  <r>
    <s v="T-796"/>
    <x v="0"/>
    <x v="56"/>
    <x v="0"/>
    <s v="P-1835"/>
    <n v="4"/>
    <n v="13050"/>
    <n v="52200"/>
    <x v="54"/>
    <x v="0"/>
    <x v="0"/>
    <s v="PIK AVENUE"/>
  </r>
  <r>
    <s v="T-797"/>
    <x v="0"/>
    <x v="56"/>
    <x v="6"/>
    <s v="P-882"/>
    <n v="1"/>
    <n v="112500"/>
    <n v="112500"/>
    <x v="108"/>
    <x v="11"/>
    <x v="6"/>
    <s v="KOTA KASABLANKA"/>
  </r>
  <r>
    <s v="T-798"/>
    <x v="0"/>
    <x v="59"/>
    <x v="0"/>
    <s v="P-1808"/>
    <n v="1"/>
    <n v="261000"/>
    <n v="261000"/>
    <x v="74"/>
    <x v="15"/>
    <x v="0"/>
    <s v="PIK AVENUE"/>
  </r>
  <r>
    <s v="T-799"/>
    <x v="0"/>
    <x v="39"/>
    <x v="9"/>
    <s v="P-1198"/>
    <n v="1"/>
    <n v="13500"/>
    <n v="13500"/>
    <x v="85"/>
    <x v="4"/>
    <x v="8"/>
    <s v="MALL GANDARIA CITY"/>
  </r>
  <r>
    <s v="T-800"/>
    <x v="0"/>
    <x v="46"/>
    <x v="7"/>
    <s v="P-1065"/>
    <n v="1"/>
    <n v="81000"/>
    <n v="81000"/>
    <x v="37"/>
    <x v="12"/>
    <x v="7"/>
    <s v="LIPPO MALL KEMANG"/>
  </r>
  <r>
    <s v="T-801"/>
    <x v="0"/>
    <x v="59"/>
    <x v="10"/>
    <s v="P-2289"/>
    <n v="2"/>
    <n v="47700"/>
    <n v="95400"/>
    <x v="20"/>
    <x v="10"/>
    <x v="2"/>
    <s v="SUMARECON MALL BEKASI"/>
  </r>
  <r>
    <s v="T-802"/>
    <x v="0"/>
    <x v="56"/>
    <x v="2"/>
    <s v="P-2495"/>
    <n v="1"/>
    <n v="108000"/>
    <n v="108000"/>
    <x v="50"/>
    <x v="11"/>
    <x v="2"/>
    <s v="SUMARECON MALL SERPONG"/>
  </r>
  <r>
    <s v="T-803"/>
    <x v="0"/>
    <x v="35"/>
    <x v="11"/>
    <s v="P-1796"/>
    <n v="1"/>
    <n v="36900"/>
    <n v="36900"/>
    <x v="56"/>
    <x v="0"/>
    <x v="8"/>
    <s v="PAKUWON"/>
  </r>
  <r>
    <s v="T-804"/>
    <x v="0"/>
    <x v="48"/>
    <x v="7"/>
    <s v="P-1101"/>
    <n v="2"/>
    <n v="29700"/>
    <n v="59400"/>
    <x v="117"/>
    <x v="0"/>
    <x v="7"/>
    <s v="LIPPO MALL KEMANG"/>
  </r>
  <r>
    <s v="T-805"/>
    <x v="0"/>
    <x v="44"/>
    <x v="9"/>
    <s v="P-1262"/>
    <n v="1"/>
    <n v="108000"/>
    <n v="108000"/>
    <x v="100"/>
    <x v="11"/>
    <x v="8"/>
    <s v="MALL GANDARIA CITY"/>
  </r>
  <r>
    <s v="T-806"/>
    <x v="0"/>
    <x v="35"/>
    <x v="0"/>
    <s v="P-1912"/>
    <n v="1"/>
    <n v="49500"/>
    <n v="49500"/>
    <x v="60"/>
    <x v="2"/>
    <x v="0"/>
    <s v="PIK AVENUE"/>
  </r>
  <r>
    <s v="T-807"/>
    <x v="0"/>
    <x v="48"/>
    <x v="4"/>
    <s v="P-440"/>
    <n v="1"/>
    <n v="17100"/>
    <n v="17100"/>
    <x v="77"/>
    <x v="0"/>
    <x v="4"/>
    <s v="CIBUBUR JUNCTION"/>
  </r>
  <r>
    <s v="T-808"/>
    <x v="0"/>
    <x v="60"/>
    <x v="1"/>
    <s v="P-1417"/>
    <n v="1"/>
    <n v="15300"/>
    <n v="15300"/>
    <x v="25"/>
    <x v="4"/>
    <x v="1"/>
    <s v="MALL KELAPA GADING"/>
  </r>
  <r>
    <s v="T-809"/>
    <x v="0"/>
    <x v="36"/>
    <x v="8"/>
    <s v="P-1667"/>
    <n v="1"/>
    <n v="29700"/>
    <n v="29700"/>
    <x v="120"/>
    <x v="0"/>
    <x v="8"/>
    <s v="MALL OF INDONESIA"/>
  </r>
  <r>
    <s v="T-810"/>
    <x v="0"/>
    <x v="31"/>
    <x v="7"/>
    <s v="P-1048"/>
    <n v="2"/>
    <n v="73800"/>
    <n v="147600"/>
    <x v="41"/>
    <x v="12"/>
    <x v="7"/>
    <s v="LIPPO MALL KEMANG"/>
  </r>
  <r>
    <s v="T-811"/>
    <x v="0"/>
    <x v="34"/>
    <x v="9"/>
    <s v="P-1202"/>
    <n v="3"/>
    <n v="15300"/>
    <n v="45900"/>
    <x v="25"/>
    <x v="4"/>
    <x v="8"/>
    <s v="MALL GANDARIA CITY"/>
  </r>
  <r>
    <s v="T-812"/>
    <x v="0"/>
    <x v="46"/>
    <x v="11"/>
    <s v="P-1679"/>
    <n v="1"/>
    <n v="243000"/>
    <n v="243000"/>
    <x v="104"/>
    <x v="12"/>
    <x v="8"/>
    <s v="PAKUWON"/>
  </r>
  <r>
    <s v="T-813"/>
    <x v="0"/>
    <x v="51"/>
    <x v="7"/>
    <s v="P-1033"/>
    <n v="3"/>
    <n v="162000"/>
    <n v="486000"/>
    <x v="70"/>
    <x v="5"/>
    <x v="7"/>
    <s v="LIPPO MALL KEMANG"/>
  </r>
  <r>
    <s v="T-814"/>
    <x v="0"/>
    <x v="44"/>
    <x v="10"/>
    <s v="P-2272"/>
    <n v="1"/>
    <n v="22500"/>
    <n v="22500"/>
    <x v="27"/>
    <x v="4"/>
    <x v="2"/>
    <s v="SUMARECON MALL BEKASI"/>
  </r>
  <r>
    <s v="T-815"/>
    <x v="0"/>
    <x v="36"/>
    <x v="9"/>
    <s v="P-1173"/>
    <n v="1"/>
    <n v="39600"/>
    <n v="39600"/>
    <x v="91"/>
    <x v="3"/>
    <x v="8"/>
    <s v="MALL GANDARIA CITY"/>
  </r>
  <r>
    <s v="T-816"/>
    <x v="0"/>
    <x v="40"/>
    <x v="7"/>
    <s v="P-944"/>
    <n v="10"/>
    <n v="18000"/>
    <n v="180000"/>
    <x v="2"/>
    <x v="0"/>
    <x v="7"/>
    <s v="LIPPO MALL KEMANG"/>
  </r>
  <r>
    <s v="T-817"/>
    <x v="0"/>
    <x v="51"/>
    <x v="1"/>
    <s v="P-1316"/>
    <n v="3"/>
    <n v="14400"/>
    <n v="43200"/>
    <x v="29"/>
    <x v="0"/>
    <x v="1"/>
    <s v="MALL KELAPA GADING"/>
  </r>
  <r>
    <s v="T-818"/>
    <x v="0"/>
    <x v="58"/>
    <x v="1"/>
    <s v="P-1431"/>
    <n v="1"/>
    <n v="49500"/>
    <n v="49500"/>
    <x v="16"/>
    <x v="2"/>
    <x v="1"/>
    <s v="MALL KELAPA GADING"/>
  </r>
  <r>
    <s v="T-819"/>
    <x v="0"/>
    <x v="33"/>
    <x v="6"/>
    <s v="P-870"/>
    <n v="3"/>
    <n v="34200"/>
    <n v="102600"/>
    <x v="45"/>
    <x v="9"/>
    <x v="6"/>
    <s v="KOTA KASABLANKA"/>
  </r>
  <r>
    <s v="T-820"/>
    <x v="0"/>
    <x v="39"/>
    <x v="1"/>
    <s v="P-1420"/>
    <n v="1"/>
    <n v="40500"/>
    <n v="40500"/>
    <x v="168"/>
    <x v="6"/>
    <x v="1"/>
    <s v="MALL KELAPA GADING"/>
  </r>
  <r>
    <s v="T-821"/>
    <x v="0"/>
    <x v="47"/>
    <x v="7"/>
    <s v="P-1085"/>
    <n v="2"/>
    <n v="108000"/>
    <n v="216000"/>
    <x v="47"/>
    <x v="11"/>
    <x v="7"/>
    <s v="LIPPO MALL KEMANG"/>
  </r>
  <r>
    <s v="T-822"/>
    <x v="0"/>
    <x v="59"/>
    <x v="4"/>
    <s v="P-515"/>
    <n v="2"/>
    <n v="22500"/>
    <n v="45000"/>
    <x v="39"/>
    <x v="0"/>
    <x v="4"/>
    <s v="CIBUBUR JUNCTION"/>
  </r>
  <r>
    <s v="T-823"/>
    <x v="0"/>
    <x v="52"/>
    <x v="7"/>
    <s v="P-1037"/>
    <n v="1"/>
    <n v="243000"/>
    <n v="243000"/>
    <x v="3"/>
    <x v="2"/>
    <x v="7"/>
    <s v="LIPPO MALL KEMANG"/>
  </r>
  <r>
    <s v="T-824"/>
    <x v="0"/>
    <x v="35"/>
    <x v="7"/>
    <s v="P-1072"/>
    <n v="1"/>
    <n v="82800"/>
    <n v="82800"/>
    <x v="55"/>
    <x v="3"/>
    <x v="7"/>
    <s v="LIPPO MALL KEMANG"/>
  </r>
  <r>
    <s v="T-825"/>
    <x v="0"/>
    <x v="34"/>
    <x v="11"/>
    <s v="P-1729"/>
    <n v="2"/>
    <n v="25200"/>
    <n v="50400"/>
    <x v="22"/>
    <x v="0"/>
    <x v="8"/>
    <s v="PAKUWON"/>
  </r>
  <r>
    <s v="T-826"/>
    <x v="0"/>
    <x v="38"/>
    <x v="2"/>
    <s v="P-2418"/>
    <n v="1"/>
    <n v="82800"/>
    <n v="82800"/>
    <x v="78"/>
    <x v="3"/>
    <x v="2"/>
    <s v="SUMARECON MALL SERPONG"/>
  </r>
  <r>
    <s v="T-827"/>
    <x v="0"/>
    <x v="56"/>
    <x v="0"/>
    <s v="P-1869"/>
    <n v="1"/>
    <n v="39600"/>
    <n v="39600"/>
    <x v="116"/>
    <x v="3"/>
    <x v="0"/>
    <s v="PIK AVENUE"/>
  </r>
  <r>
    <s v="T-828"/>
    <x v="0"/>
    <x v="43"/>
    <x v="3"/>
    <s v="P-417"/>
    <n v="1"/>
    <n v="26100"/>
    <n v="26100"/>
    <x v="164"/>
    <x v="0"/>
    <x v="3"/>
    <s v="CENTER POINT MEDAN"/>
  </r>
  <r>
    <s v="T-829"/>
    <x v="0"/>
    <x v="59"/>
    <x v="7"/>
    <s v="P-983"/>
    <n v="1"/>
    <n v="82800"/>
    <n v="82800"/>
    <x v="33"/>
    <x v="3"/>
    <x v="7"/>
    <s v="LIPPO MALL KEMANG"/>
  </r>
  <r>
    <s v="T-830"/>
    <x v="0"/>
    <x v="49"/>
    <x v="2"/>
    <s v="P-2455"/>
    <n v="1"/>
    <n v="88200"/>
    <n v="88200"/>
    <x v="23"/>
    <x v="5"/>
    <x v="2"/>
    <s v="SUMARECON MALL SERPONG"/>
  </r>
  <r>
    <s v="T-831"/>
    <x v="0"/>
    <x v="31"/>
    <x v="1"/>
    <s v="P-1297"/>
    <n v="1"/>
    <n v="198000"/>
    <n v="198000"/>
    <x v="66"/>
    <x v="8"/>
    <x v="1"/>
    <s v="MALL KELAPA GADING"/>
  </r>
  <r>
    <s v="T-832"/>
    <x v="0"/>
    <x v="36"/>
    <x v="2"/>
    <s v="P-2459"/>
    <n v="1"/>
    <n v="243000"/>
    <n v="243000"/>
    <x v="3"/>
    <x v="2"/>
    <x v="2"/>
    <s v="SUMARECON MALL SERPONG"/>
  </r>
  <r>
    <s v="T-833"/>
    <x v="0"/>
    <x v="35"/>
    <x v="8"/>
    <s v="P-1643"/>
    <n v="1"/>
    <n v="7650"/>
    <n v="7650"/>
    <x v="28"/>
    <x v="9"/>
    <x v="8"/>
    <s v="MALL OF INDONESIA"/>
  </r>
  <r>
    <s v="T-834"/>
    <x v="0"/>
    <x v="42"/>
    <x v="0"/>
    <s v="P-1897"/>
    <n v="1"/>
    <n v="225000"/>
    <n v="225000"/>
    <x v="58"/>
    <x v="10"/>
    <x v="0"/>
    <s v="PIK AVENUE"/>
  </r>
  <r>
    <s v="T-835"/>
    <x v="0"/>
    <x v="52"/>
    <x v="0"/>
    <s v="P-1860"/>
    <n v="2"/>
    <n v="39600"/>
    <n v="79200"/>
    <x v="72"/>
    <x v="3"/>
    <x v="0"/>
    <s v="PIK AVENUE"/>
  </r>
  <r>
    <s v="T-836"/>
    <x v="0"/>
    <x v="43"/>
    <x v="9"/>
    <s v="P-1224"/>
    <n v="1"/>
    <n v="49500"/>
    <n v="49500"/>
    <x v="60"/>
    <x v="2"/>
    <x v="8"/>
    <s v="MALL GANDARIA CITY"/>
  </r>
  <r>
    <s v="T-837"/>
    <x v="0"/>
    <x v="51"/>
    <x v="1"/>
    <s v="P-1432"/>
    <n v="1"/>
    <n v="94500"/>
    <n v="94500"/>
    <x v="35"/>
    <x v="2"/>
    <x v="1"/>
    <s v="MALL KELAPA GADING"/>
  </r>
  <r>
    <s v="T-838"/>
    <x v="0"/>
    <x v="52"/>
    <x v="6"/>
    <s v="P-774"/>
    <n v="1"/>
    <n v="82800"/>
    <n v="82800"/>
    <x v="142"/>
    <x v="3"/>
    <x v="6"/>
    <s v="KOTA KASABLANKA"/>
  </r>
  <r>
    <s v="T-839"/>
    <x v="0"/>
    <x v="52"/>
    <x v="6"/>
    <s v="P-791"/>
    <n v="2"/>
    <n v="39600"/>
    <n v="79200"/>
    <x v="42"/>
    <x v="3"/>
    <x v="6"/>
    <s v="KOTA KASABLANKA"/>
  </r>
  <r>
    <s v="T-840"/>
    <x v="0"/>
    <x v="52"/>
    <x v="6"/>
    <s v="P-803"/>
    <n v="5"/>
    <n v="22500"/>
    <n v="112500"/>
    <x v="39"/>
    <x v="0"/>
    <x v="6"/>
    <s v="KOTA KASABLANKA"/>
  </r>
  <r>
    <s v="T-841"/>
    <x v="0"/>
    <x v="31"/>
    <x v="1"/>
    <s v="P-1443"/>
    <n v="2"/>
    <n v="49500"/>
    <n v="99000"/>
    <x v="60"/>
    <x v="2"/>
    <x v="1"/>
    <s v="MALL KELAPA GADING"/>
  </r>
  <r>
    <s v="T-842"/>
    <x v="0"/>
    <x v="54"/>
    <x v="9"/>
    <s v="P-1137"/>
    <n v="7"/>
    <n v="18000"/>
    <n v="126000"/>
    <x v="2"/>
    <x v="0"/>
    <x v="8"/>
    <s v="MALL GANDARIA CITY"/>
  </r>
  <r>
    <s v="T-843"/>
    <x v="0"/>
    <x v="40"/>
    <x v="7"/>
    <s v="P-947"/>
    <n v="1"/>
    <n v="103500"/>
    <n v="103500"/>
    <x v="63"/>
    <x v="15"/>
    <x v="7"/>
    <s v="LIPPO MALL KEMANG"/>
  </r>
  <r>
    <s v="T-844"/>
    <x v="0"/>
    <x v="58"/>
    <x v="11"/>
    <s v="P-1700"/>
    <n v="1"/>
    <n v="1169100"/>
    <n v="1169100"/>
    <x v="169"/>
    <x v="8"/>
    <x v="8"/>
    <s v="PAKUWON"/>
  </r>
  <r>
    <s v="T-845"/>
    <x v="0"/>
    <x v="56"/>
    <x v="1"/>
    <s v="P-1453"/>
    <n v="1"/>
    <n v="73800"/>
    <n v="73800"/>
    <x v="41"/>
    <x v="12"/>
    <x v="1"/>
    <s v="MALL KELAPA GADING"/>
  </r>
  <r>
    <s v="T-846"/>
    <x v="0"/>
    <x v="36"/>
    <x v="6"/>
    <s v="P-844"/>
    <n v="1"/>
    <n v="60750"/>
    <n v="60750"/>
    <x v="113"/>
    <x v="12"/>
    <x v="6"/>
    <s v="KOTA KASABLANKA"/>
  </r>
  <r>
    <s v="T-847"/>
    <x v="0"/>
    <x v="32"/>
    <x v="7"/>
    <s v="P-1076"/>
    <n v="2"/>
    <n v="76500"/>
    <n v="153000"/>
    <x v="75"/>
    <x v="11"/>
    <x v="7"/>
    <s v="LIPPO MALL KEMANG"/>
  </r>
  <r>
    <s v="T-848"/>
    <x v="0"/>
    <x v="41"/>
    <x v="2"/>
    <s v="P-2462"/>
    <n v="1"/>
    <n v="98100"/>
    <n v="98100"/>
    <x v="11"/>
    <x v="2"/>
    <x v="2"/>
    <s v="SUMARECON MALL SERPONG"/>
  </r>
  <r>
    <s v="T-849"/>
    <x v="0"/>
    <x v="54"/>
    <x v="9"/>
    <s v="P-1189"/>
    <n v="1"/>
    <n v="225000"/>
    <n v="225000"/>
    <x v="124"/>
    <x v="11"/>
    <x v="8"/>
    <s v="MALL GANDARIA CITY"/>
  </r>
  <r>
    <s v="T-850"/>
    <x v="0"/>
    <x v="50"/>
    <x v="0"/>
    <s v="P-1890"/>
    <n v="1"/>
    <n v="15300"/>
    <n v="15300"/>
    <x v="25"/>
    <x v="4"/>
    <x v="0"/>
    <s v="PIK AVENUE"/>
  </r>
  <r>
    <s v="T-851"/>
    <x v="0"/>
    <x v="56"/>
    <x v="6"/>
    <s v="P-692"/>
    <n v="2"/>
    <n v="349300"/>
    <n v="698600"/>
    <x v="130"/>
    <x v="13"/>
    <x v="6"/>
    <s v="KOTA KASABLANKA"/>
  </r>
  <r>
    <s v="T-852"/>
    <x v="0"/>
    <x v="46"/>
    <x v="1"/>
    <s v="P-1326"/>
    <n v="1"/>
    <n v="360000"/>
    <n v="360000"/>
    <x v="170"/>
    <x v="18"/>
    <x v="1"/>
    <s v="MALL KELAPA GADING"/>
  </r>
  <r>
    <s v="T-853"/>
    <x v="0"/>
    <x v="56"/>
    <x v="2"/>
    <s v="P-2452"/>
    <n v="2"/>
    <n v="49500"/>
    <n v="99000"/>
    <x v="16"/>
    <x v="2"/>
    <x v="2"/>
    <s v="SUMARECON MALL SERPONG"/>
  </r>
  <r>
    <s v="T-854"/>
    <x v="0"/>
    <x v="42"/>
    <x v="1"/>
    <s v="P-1448"/>
    <n v="1"/>
    <n v="60750"/>
    <n v="60750"/>
    <x v="87"/>
    <x v="12"/>
    <x v="1"/>
    <s v="MALL KELAPA GADING"/>
  </r>
  <r>
    <s v="T-855"/>
    <x v="0"/>
    <x v="34"/>
    <x v="6"/>
    <s v="P-685"/>
    <n v="1"/>
    <n v="261000"/>
    <n v="261000"/>
    <x v="74"/>
    <x v="15"/>
    <x v="6"/>
    <s v="KOTA KASABLANKA"/>
  </r>
  <r>
    <s v="T-856"/>
    <x v="0"/>
    <x v="54"/>
    <x v="0"/>
    <s v="P-1961"/>
    <n v="2"/>
    <n v="35100"/>
    <n v="70200"/>
    <x v="13"/>
    <x v="0"/>
    <x v="0"/>
    <s v="PIK AVENUE"/>
  </r>
  <r>
    <s v="T-857"/>
    <x v="0"/>
    <x v="50"/>
    <x v="3"/>
    <s v="P-384"/>
    <n v="1"/>
    <n v="512100"/>
    <n v="512100"/>
    <x v="139"/>
    <x v="15"/>
    <x v="3"/>
    <s v="CENTER POINT MEDAN"/>
  </r>
  <r>
    <s v="T-858"/>
    <x v="0"/>
    <x v="48"/>
    <x v="0"/>
    <s v="P-1886"/>
    <n v="1"/>
    <n v="13500"/>
    <n v="13500"/>
    <x v="85"/>
    <x v="4"/>
    <x v="0"/>
    <s v="PIK AVENUE"/>
  </r>
  <r>
    <s v="T-859"/>
    <x v="0"/>
    <x v="32"/>
    <x v="1"/>
    <s v="P-1399"/>
    <n v="1"/>
    <n v="112500"/>
    <n v="112500"/>
    <x v="96"/>
    <x v="7"/>
    <x v="1"/>
    <s v="MALL KELAPA GADING"/>
  </r>
  <r>
    <s v="T-860"/>
    <x v="0"/>
    <x v="37"/>
    <x v="7"/>
    <s v="P-978"/>
    <n v="2"/>
    <n v="189000"/>
    <n v="378000"/>
    <x v="10"/>
    <x v="7"/>
    <x v="7"/>
    <s v="LIPPO MALL KEMANG"/>
  </r>
  <r>
    <s v="T-861"/>
    <x v="0"/>
    <x v="52"/>
    <x v="2"/>
    <s v="P-2387"/>
    <n v="1"/>
    <n v="243000"/>
    <n v="243000"/>
    <x v="135"/>
    <x v="12"/>
    <x v="2"/>
    <s v="SUMARECON MALL SERPONG"/>
  </r>
  <r>
    <s v="T-862"/>
    <x v="0"/>
    <x v="37"/>
    <x v="2"/>
    <s v="P-2514"/>
    <n v="3"/>
    <n v="34200"/>
    <n v="102600"/>
    <x v="52"/>
    <x v="0"/>
    <x v="2"/>
    <s v="SUMARECON MALL SERPONG"/>
  </r>
  <r>
    <s v="T-863"/>
    <x v="0"/>
    <x v="35"/>
    <x v="6"/>
    <s v="P-831"/>
    <n v="1"/>
    <n v="162000"/>
    <n v="162000"/>
    <x v="8"/>
    <x v="5"/>
    <x v="6"/>
    <s v="KOTA KASABLANKA"/>
  </r>
  <r>
    <s v="T-864"/>
    <x v="0"/>
    <x v="34"/>
    <x v="6"/>
    <s v="P-830"/>
    <n v="3"/>
    <n v="88200"/>
    <n v="264600"/>
    <x v="34"/>
    <x v="5"/>
    <x v="6"/>
    <s v="KOTA KASABLANKA"/>
  </r>
  <r>
    <s v="T-865"/>
    <x v="0"/>
    <x v="40"/>
    <x v="3"/>
    <s v="P-321"/>
    <n v="1"/>
    <n v="39600"/>
    <n v="39600"/>
    <x v="152"/>
    <x v="3"/>
    <x v="3"/>
    <s v="CENTER POINT MEDAN"/>
  </r>
  <r>
    <s v="T-866"/>
    <x v="0"/>
    <x v="55"/>
    <x v="6"/>
    <s v="P-868"/>
    <n v="2"/>
    <n v="131850"/>
    <n v="263700"/>
    <x v="129"/>
    <x v="12"/>
    <x v="6"/>
    <s v="KOTA KASABLANKA"/>
  </r>
  <r>
    <s v="T-867"/>
    <x v="0"/>
    <x v="39"/>
    <x v="2"/>
    <s v="P-2481"/>
    <n v="1"/>
    <n v="130500"/>
    <n v="130500"/>
    <x v="171"/>
    <x v="15"/>
    <x v="2"/>
    <s v="SUMARECON MALL SERPONG"/>
  </r>
  <r>
    <s v="T-868"/>
    <x v="0"/>
    <x v="48"/>
    <x v="7"/>
    <s v="P-1034"/>
    <n v="3"/>
    <n v="508500"/>
    <n v="1525500"/>
    <x v="92"/>
    <x v="2"/>
    <x v="7"/>
    <s v="LIPPO MALL KEMANG"/>
  </r>
  <r>
    <s v="T-869"/>
    <x v="0"/>
    <x v="59"/>
    <x v="4"/>
    <s v="P-574"/>
    <n v="5"/>
    <n v="7650"/>
    <n v="38250"/>
    <x v="28"/>
    <x v="9"/>
    <x v="4"/>
    <s v="CIBUBUR JUNCTION"/>
  </r>
  <r>
    <s v="T-870"/>
    <x v="0"/>
    <x v="38"/>
    <x v="10"/>
    <s v="P-2371"/>
    <n v="1"/>
    <n v="29700"/>
    <n v="29700"/>
    <x v="120"/>
    <x v="0"/>
    <x v="2"/>
    <s v="SUMARECON MALL BEKASI"/>
  </r>
  <r>
    <s v="T-871"/>
    <x v="0"/>
    <x v="34"/>
    <x v="4"/>
    <s v="P-452"/>
    <n v="1"/>
    <n v="170100"/>
    <n v="170100"/>
    <x v="68"/>
    <x v="13"/>
    <x v="4"/>
    <s v="CIBUBUR JUNCTION"/>
  </r>
  <r>
    <s v="T-872"/>
    <x v="0"/>
    <x v="46"/>
    <x v="4"/>
    <s v="P-525"/>
    <n v="1"/>
    <n v="243000"/>
    <n v="243000"/>
    <x v="111"/>
    <x v="17"/>
    <x v="4"/>
    <s v="CIBUBUR JUNCTION"/>
  </r>
  <r>
    <s v="T-873"/>
    <x v="0"/>
    <x v="54"/>
    <x v="4"/>
    <s v="P-529"/>
    <n v="1"/>
    <n v="386100"/>
    <n v="386100"/>
    <x v="172"/>
    <x v="17"/>
    <x v="4"/>
    <s v="CIBUBUR JUNCTION"/>
  </r>
  <r>
    <s v="T-874"/>
    <x v="0"/>
    <x v="43"/>
    <x v="1"/>
    <s v="P-1312"/>
    <n v="5"/>
    <n v="27000"/>
    <n v="135000"/>
    <x v="6"/>
    <x v="0"/>
    <x v="1"/>
    <s v="MALL KELAPA GADING"/>
  </r>
  <r>
    <s v="T-875"/>
    <x v="0"/>
    <x v="49"/>
    <x v="8"/>
    <s v="P-1593"/>
    <n v="1"/>
    <n v="22500"/>
    <n v="22500"/>
    <x v="112"/>
    <x v="4"/>
    <x v="8"/>
    <s v="MALL OF INDONESIA"/>
  </r>
  <r>
    <s v="T-876"/>
    <x v="0"/>
    <x v="44"/>
    <x v="2"/>
    <s v="P-2394"/>
    <n v="3"/>
    <n v="27000"/>
    <n v="81000"/>
    <x v="6"/>
    <x v="0"/>
    <x v="2"/>
    <s v="SUMARECON MALL SERPONG"/>
  </r>
  <r>
    <s v="T-877"/>
    <x v="0"/>
    <x v="60"/>
    <x v="7"/>
    <s v="P-1068"/>
    <n v="1"/>
    <n v="130000"/>
    <n v="130000"/>
    <x v="171"/>
    <x v="15"/>
    <x v="7"/>
    <s v="LIPPO MALL KEMANG"/>
  </r>
  <r>
    <s v="T-878"/>
    <x v="0"/>
    <x v="60"/>
    <x v="9"/>
    <s v="P-1190"/>
    <n v="1"/>
    <n v="45000"/>
    <n v="45000"/>
    <x v="26"/>
    <x v="0"/>
    <x v="8"/>
    <s v="MALL GANDARIA CITY"/>
  </r>
  <r>
    <s v="T-879"/>
    <x v="0"/>
    <x v="53"/>
    <x v="1"/>
    <s v="P-1433"/>
    <n v="2"/>
    <n v="47700"/>
    <n v="95400"/>
    <x v="20"/>
    <x v="10"/>
    <x v="1"/>
    <s v="MALL KELAPA GADING"/>
  </r>
  <r>
    <s v="T-880"/>
    <x v="0"/>
    <x v="45"/>
    <x v="6"/>
    <s v="P-702"/>
    <n v="2"/>
    <n v="144000"/>
    <n v="288000"/>
    <x v="94"/>
    <x v="15"/>
    <x v="6"/>
    <s v="KOTA KASABLANKA"/>
  </r>
  <r>
    <s v="T-881"/>
    <x v="0"/>
    <x v="59"/>
    <x v="10"/>
    <s v="P-2189"/>
    <n v="2"/>
    <n v="27000"/>
    <n v="54000"/>
    <x v="6"/>
    <x v="0"/>
    <x v="2"/>
    <s v="SUMARECON MALL BEKASI"/>
  </r>
  <r>
    <s v="T-882"/>
    <x v="0"/>
    <x v="54"/>
    <x v="1"/>
    <s v="P-1497"/>
    <n v="1"/>
    <n v="108000"/>
    <n v="108000"/>
    <x v="59"/>
    <x v="11"/>
    <x v="1"/>
    <s v="MALL KELAPA GADING"/>
  </r>
  <r>
    <s v="T-883"/>
    <x v="0"/>
    <x v="47"/>
    <x v="10"/>
    <s v="P-2233"/>
    <n v="1"/>
    <n v="189000"/>
    <n v="189000"/>
    <x v="53"/>
    <x v="7"/>
    <x v="2"/>
    <s v="SUMARECON MALL BEKASI"/>
  </r>
  <r>
    <s v="T-884"/>
    <x v="0"/>
    <x v="42"/>
    <x v="0"/>
    <s v="P-1900"/>
    <n v="1"/>
    <n v="94500"/>
    <n v="94500"/>
    <x v="35"/>
    <x v="2"/>
    <x v="0"/>
    <s v="PIK AVENUE"/>
  </r>
  <r>
    <s v="T-885"/>
    <x v="0"/>
    <x v="41"/>
    <x v="0"/>
    <s v="P-1929"/>
    <n v="1"/>
    <n v="81000"/>
    <n v="81000"/>
    <x v="37"/>
    <x v="12"/>
    <x v="0"/>
    <s v="PIK AVENUE"/>
  </r>
  <r>
    <s v="T-886"/>
    <x v="0"/>
    <x v="48"/>
    <x v="7"/>
    <s v="P-918"/>
    <n v="1"/>
    <n v="261000"/>
    <n v="261000"/>
    <x v="74"/>
    <x v="15"/>
    <x v="7"/>
    <s v="LIPPO MALL KEMANG"/>
  </r>
  <r>
    <s v="T-887"/>
    <x v="0"/>
    <x v="48"/>
    <x v="9"/>
    <s v="P-1139"/>
    <n v="2"/>
    <n v="14400"/>
    <n v="28800"/>
    <x v="29"/>
    <x v="0"/>
    <x v="8"/>
    <s v="MALL GANDARIA CITY"/>
  </r>
  <r>
    <s v="T-888"/>
    <x v="0"/>
    <x v="57"/>
    <x v="11"/>
    <s v="P-1710"/>
    <n v="1"/>
    <n v="26100"/>
    <n v="26100"/>
    <x v="15"/>
    <x v="4"/>
    <x v="8"/>
    <s v="PAKUWON"/>
  </r>
  <r>
    <s v="T-889"/>
    <x v="0"/>
    <x v="50"/>
    <x v="10"/>
    <s v="P-2362"/>
    <n v="2"/>
    <n v="34200"/>
    <n v="68400"/>
    <x v="173"/>
    <x v="0"/>
    <x v="2"/>
    <s v="SUMARECON MALL BEKASI"/>
  </r>
  <r>
    <s v="T-890"/>
    <x v="0"/>
    <x v="56"/>
    <x v="8"/>
    <s v="P-1552"/>
    <n v="1"/>
    <n v="225000"/>
    <n v="225000"/>
    <x v="174"/>
    <x v="8"/>
    <x v="8"/>
    <s v="MALL OF INDONESIA"/>
  </r>
  <r>
    <s v="T-891"/>
    <x v="0"/>
    <x v="51"/>
    <x v="7"/>
    <s v="P-1100"/>
    <n v="4"/>
    <n v="36900"/>
    <n v="147600"/>
    <x v="56"/>
    <x v="0"/>
    <x v="7"/>
    <s v="LIPPO MALL KEMANG"/>
  </r>
  <r>
    <s v="T-892"/>
    <x v="0"/>
    <x v="56"/>
    <x v="6"/>
    <s v="P-829"/>
    <n v="2"/>
    <n v="88200"/>
    <n v="176400"/>
    <x v="23"/>
    <x v="5"/>
    <x v="6"/>
    <s v="KOTA KASABLANKA"/>
  </r>
  <r>
    <s v="T-893"/>
    <x v="0"/>
    <x v="43"/>
    <x v="4"/>
    <s v="P-587"/>
    <n v="1"/>
    <n v="88200"/>
    <n v="88200"/>
    <x v="71"/>
    <x v="11"/>
    <x v="4"/>
    <s v="CIBUBUR JUNCTION"/>
  </r>
  <r>
    <s v="T-894"/>
    <x v="0"/>
    <x v="33"/>
    <x v="7"/>
    <s v="P-925"/>
    <n v="1"/>
    <n v="349300"/>
    <n v="349300"/>
    <x v="175"/>
    <x v="13"/>
    <x v="7"/>
    <s v="LIPPO MALL KEMANG"/>
  </r>
  <r>
    <s v="T-895"/>
    <x v="0"/>
    <x v="45"/>
    <x v="7"/>
    <s v="P-1018"/>
    <n v="1"/>
    <n v="40500"/>
    <n v="40500"/>
    <x v="168"/>
    <x v="6"/>
    <x v="7"/>
    <s v="LIPPO MALL KEMANG"/>
  </r>
  <r>
    <s v="T-896"/>
    <x v="0"/>
    <x v="40"/>
    <x v="0"/>
    <s v="P-1842"/>
    <n v="1"/>
    <n v="355500"/>
    <n v="355500"/>
    <x v="90"/>
    <x v="18"/>
    <x v="0"/>
    <s v="PIK AVENUE"/>
  </r>
  <r>
    <s v="T-897"/>
    <x v="0"/>
    <x v="33"/>
    <x v="7"/>
    <s v="P-942"/>
    <n v="7"/>
    <n v="27000"/>
    <n v="189000"/>
    <x v="6"/>
    <x v="0"/>
    <x v="7"/>
    <s v="LIPPO MALL KEMANG"/>
  </r>
  <r>
    <s v="T-898"/>
    <x v="0"/>
    <x v="59"/>
    <x v="1"/>
    <s v="P-1412"/>
    <n v="2"/>
    <n v="13500"/>
    <n v="27000"/>
    <x v="61"/>
    <x v="4"/>
    <x v="1"/>
    <s v="MALL KELAPA GADING"/>
  </r>
  <r>
    <s v="T-899"/>
    <x v="0"/>
    <x v="33"/>
    <x v="2"/>
    <s v="P-2447"/>
    <n v="1"/>
    <n v="15300"/>
    <n v="15300"/>
    <x v="25"/>
    <x v="4"/>
    <x v="2"/>
    <s v="SUMARECON MALL SERPONG"/>
  </r>
  <r>
    <s v="T-900"/>
    <x v="0"/>
    <x v="34"/>
    <x v="7"/>
    <s v="P-1075"/>
    <n v="1"/>
    <n v="76500"/>
    <n v="76500"/>
    <x v="95"/>
    <x v="11"/>
    <x v="7"/>
    <s v="LIPPO MALL KEMANG"/>
  </r>
  <r>
    <s v="T-901"/>
    <x v="0"/>
    <x v="38"/>
    <x v="4"/>
    <s v="P-590"/>
    <n v="1"/>
    <n v="103350"/>
    <n v="103350"/>
    <x v="50"/>
    <x v="11"/>
    <x v="4"/>
    <s v="CIBUBUR JUNCTION"/>
  </r>
  <r>
    <s v="T-902"/>
    <x v="0"/>
    <x v="50"/>
    <x v="8"/>
    <s v="P-1670"/>
    <n v="1"/>
    <n v="251100"/>
    <n v="251100"/>
    <x v="176"/>
    <x v="14"/>
    <x v="8"/>
    <s v="MALL OF INDONESIA"/>
  </r>
  <r>
    <s v="T-903"/>
    <x v="0"/>
    <x v="50"/>
    <x v="7"/>
    <s v="P-1082"/>
    <n v="1"/>
    <n v="112500"/>
    <n v="112500"/>
    <x v="49"/>
    <x v="11"/>
    <x v="7"/>
    <s v="LIPPO MALL KEMANG"/>
  </r>
  <r>
    <s v="T-904"/>
    <x v="0"/>
    <x v="59"/>
    <x v="6"/>
    <s v="P-867"/>
    <n v="1"/>
    <n v="130000"/>
    <n v="130000"/>
    <x v="171"/>
    <x v="15"/>
    <x v="6"/>
    <s v="KOTA KASABLANKA"/>
  </r>
  <r>
    <s v="T-905"/>
    <x v="0"/>
    <x v="55"/>
    <x v="1"/>
    <s v="P-1465"/>
    <n v="2"/>
    <n v="116100"/>
    <n v="232200"/>
    <x v="148"/>
    <x v="14"/>
    <x v="1"/>
    <s v="MALL KELAPA GADING"/>
  </r>
  <r>
    <s v="T-906"/>
    <x v="0"/>
    <x v="35"/>
    <x v="1"/>
    <s v="P-1356"/>
    <n v="1"/>
    <n v="413100"/>
    <n v="413100"/>
    <x v="177"/>
    <x v="12"/>
    <x v="1"/>
    <s v="MALL KELAPA GADING"/>
  </r>
  <r>
    <s v="T-907"/>
    <x v="0"/>
    <x v="46"/>
    <x v="7"/>
    <s v="P-1003"/>
    <n v="1"/>
    <n v="328500"/>
    <n v="328500"/>
    <x v="126"/>
    <x v="11"/>
    <x v="7"/>
    <s v="LIPPO MALL KEMANG"/>
  </r>
  <r>
    <s v="T-908"/>
    <x v="0"/>
    <x v="36"/>
    <x v="3"/>
    <s v="P-306"/>
    <n v="1"/>
    <n v="386100"/>
    <n v="386100"/>
    <x v="178"/>
    <x v="8"/>
    <x v="3"/>
    <s v="CENTER POINT MEDAN"/>
  </r>
  <r>
    <s v="T-909"/>
    <x v="0"/>
    <x v="41"/>
    <x v="8"/>
    <s v="P-1521"/>
    <n v="1"/>
    <n v="81000"/>
    <n v="81000"/>
    <x v="132"/>
    <x v="16"/>
    <x v="8"/>
    <s v="MALL OF INDONESIA"/>
  </r>
  <r>
    <s v="T-910"/>
    <x v="0"/>
    <x v="41"/>
    <x v="7"/>
    <s v="P-1008"/>
    <n v="5"/>
    <n v="22500"/>
    <n v="112500"/>
    <x v="39"/>
    <x v="0"/>
    <x v="7"/>
    <s v="LIPPO MALL KEMANG"/>
  </r>
  <r>
    <s v="T-911"/>
    <x v="0"/>
    <x v="56"/>
    <x v="6"/>
    <s v="P-879"/>
    <n v="2"/>
    <n v="112500"/>
    <n v="225000"/>
    <x v="141"/>
    <x v="11"/>
    <x v="6"/>
    <s v="KOTA KASABLANKA"/>
  </r>
  <r>
    <s v="T-912"/>
    <x v="0"/>
    <x v="41"/>
    <x v="8"/>
    <s v="P-1578"/>
    <n v="1"/>
    <n v="39600"/>
    <n v="39600"/>
    <x v="42"/>
    <x v="3"/>
    <x v="8"/>
    <s v="MALL OF INDONESIA"/>
  </r>
  <r>
    <s v="T-913"/>
    <x v="0"/>
    <x v="52"/>
    <x v="11"/>
    <s v="P-1686"/>
    <n v="2"/>
    <n v="13050"/>
    <n v="26100"/>
    <x v="54"/>
    <x v="0"/>
    <x v="8"/>
    <s v="PAKUWON"/>
  </r>
  <r>
    <s v="T-914"/>
    <x v="0"/>
    <x v="34"/>
    <x v="7"/>
    <s v="P-1007"/>
    <n v="5"/>
    <n v="31500"/>
    <n v="157500"/>
    <x v="17"/>
    <x v="0"/>
    <x v="7"/>
    <s v="LIPPO MALL KEMANG"/>
  </r>
  <r>
    <s v="T-915"/>
    <x v="0"/>
    <x v="52"/>
    <x v="10"/>
    <s v="P-2354"/>
    <n v="1"/>
    <n v="88200"/>
    <n v="88200"/>
    <x v="86"/>
    <x v="11"/>
    <x v="2"/>
    <s v="SUMARECON MALL BEKASI"/>
  </r>
  <r>
    <s v="T-916"/>
    <x v="0"/>
    <x v="45"/>
    <x v="4"/>
    <s v="P-485"/>
    <n v="1"/>
    <n v="26100"/>
    <n v="26100"/>
    <x v="15"/>
    <x v="4"/>
    <x v="4"/>
    <s v="CIBUBUR JUNCTION"/>
  </r>
  <r>
    <s v="T-917"/>
    <x v="0"/>
    <x v="43"/>
    <x v="6"/>
    <s v="P-833"/>
    <n v="1"/>
    <n v="508500"/>
    <n v="508500"/>
    <x v="92"/>
    <x v="2"/>
    <x v="6"/>
    <s v="KOTA KASABLANKA"/>
  </r>
  <r>
    <s v="T-918"/>
    <x v="0"/>
    <x v="37"/>
    <x v="2"/>
    <s v="P-2483"/>
    <n v="1"/>
    <n v="143100"/>
    <n v="143100"/>
    <x v="129"/>
    <x v="12"/>
    <x v="2"/>
    <s v="SUMARECON MALL SERPONG"/>
  </r>
  <r>
    <s v="T-919"/>
    <x v="0"/>
    <x v="58"/>
    <x v="4"/>
    <s v="P-512"/>
    <n v="1"/>
    <n v="44850"/>
    <n v="44850"/>
    <x v="26"/>
    <x v="0"/>
    <x v="4"/>
    <s v="CIBUBUR JUNCTION"/>
  </r>
  <r>
    <s v="T-920"/>
    <x v="0"/>
    <x v="57"/>
    <x v="6"/>
    <s v="P-680"/>
    <n v="1"/>
    <n v="489300"/>
    <n v="489300"/>
    <x v="131"/>
    <x v="6"/>
    <x v="6"/>
    <s v="KOTA KASABLANKA"/>
  </r>
  <r>
    <s v="T-921"/>
    <x v="0"/>
    <x v="48"/>
    <x v="9"/>
    <s v="P-1264"/>
    <n v="1"/>
    <n v="108000"/>
    <n v="108000"/>
    <x v="59"/>
    <x v="11"/>
    <x v="8"/>
    <s v="MALL GANDARIA CITY"/>
  </r>
  <r>
    <s v="T-922"/>
    <x v="0"/>
    <x v="35"/>
    <x v="0"/>
    <s v="P-1882"/>
    <n v="7"/>
    <n v="22500"/>
    <n v="157500"/>
    <x v="39"/>
    <x v="0"/>
    <x v="0"/>
    <s v="PIK AVENUE"/>
  </r>
  <r>
    <s v="T-923"/>
    <x v="0"/>
    <x v="48"/>
    <x v="1"/>
    <s v="P-1460"/>
    <n v="1"/>
    <n v="0"/>
    <n v="0"/>
    <x v="57"/>
    <x v="14"/>
    <x v="1"/>
    <s v="MALL KELAPA GADING"/>
  </r>
  <r>
    <s v="T-924"/>
    <x v="0"/>
    <x v="60"/>
    <x v="6"/>
    <s v="P-851"/>
    <n v="1"/>
    <n v="145800"/>
    <n v="145800"/>
    <x v="179"/>
    <x v="18"/>
    <x v="6"/>
    <s v="KOTA KASABLANKA"/>
  </r>
  <r>
    <s v="T-925"/>
    <x v="0"/>
    <x v="36"/>
    <x v="4"/>
    <s v="P-451"/>
    <n v="1"/>
    <n v="170100"/>
    <n v="170100"/>
    <x v="38"/>
    <x v="19"/>
    <x v="4"/>
    <s v="CIBUBUR JUNCTION"/>
  </r>
  <r>
    <s v="T-926"/>
    <x v="0"/>
    <x v="31"/>
    <x v="9"/>
    <s v="P-1260"/>
    <n v="1"/>
    <n v="108000"/>
    <n v="108000"/>
    <x v="50"/>
    <x v="11"/>
    <x v="8"/>
    <s v="MALL GANDARIA CITY"/>
  </r>
  <r>
    <s v="T-927"/>
    <x v="0"/>
    <x v="59"/>
    <x v="2"/>
    <s v="P-2417"/>
    <n v="1"/>
    <n v="57600"/>
    <n v="57600"/>
    <x v="4"/>
    <x v="3"/>
    <x v="2"/>
    <s v="SUMARECON MALL SERPONG"/>
  </r>
  <r>
    <s v="T-928"/>
    <x v="0"/>
    <x v="32"/>
    <x v="3"/>
    <s v="P-388"/>
    <n v="1"/>
    <n v="130500"/>
    <n v="130500"/>
    <x v="122"/>
    <x v="15"/>
    <x v="3"/>
    <s v="CENTER POINT MEDAN"/>
  </r>
  <r>
    <s v="T-929"/>
    <x v="0"/>
    <x v="57"/>
    <x v="9"/>
    <s v="P-1218"/>
    <n v="1"/>
    <n v="162000"/>
    <n v="162000"/>
    <x v="70"/>
    <x v="5"/>
    <x v="8"/>
    <s v="MALL GANDARIA CITY"/>
  </r>
  <r>
    <s v="T-930"/>
    <x v="0"/>
    <x v="47"/>
    <x v="9"/>
    <s v="P-1216"/>
    <n v="2"/>
    <n v="88200"/>
    <n v="176400"/>
    <x v="34"/>
    <x v="5"/>
    <x v="8"/>
    <s v="MALL GANDARIA CITY"/>
  </r>
  <r>
    <s v="T-931"/>
    <x v="0"/>
    <x v="34"/>
    <x v="0"/>
    <s v="P-1833"/>
    <n v="8"/>
    <n v="17100"/>
    <n v="136800"/>
    <x v="77"/>
    <x v="0"/>
    <x v="0"/>
    <s v="PIK AVENUE"/>
  </r>
  <r>
    <s v="T-932"/>
    <x v="0"/>
    <x v="59"/>
    <x v="7"/>
    <s v="P-1070"/>
    <n v="4"/>
    <n v="143100"/>
    <n v="572400"/>
    <x v="129"/>
    <x v="12"/>
    <x v="7"/>
    <s v="LIPPO MALL KEMANG"/>
  </r>
  <r>
    <s v="T-933"/>
    <x v="0"/>
    <x v="36"/>
    <x v="4"/>
    <s v="P-580"/>
    <n v="1"/>
    <n v="76500"/>
    <n v="76500"/>
    <x v="123"/>
    <x v="11"/>
    <x v="4"/>
    <s v="CIBUBUR JUNCTION"/>
  </r>
  <r>
    <s v="T-934"/>
    <x v="0"/>
    <x v="39"/>
    <x v="10"/>
    <s v="P-2351"/>
    <n v="1"/>
    <n v="83300"/>
    <n v="83300"/>
    <x v="21"/>
    <x v="11"/>
    <x v="2"/>
    <s v="SUMARECON MALL BEKASI"/>
  </r>
  <r>
    <s v="T-935"/>
    <x v="0"/>
    <x v="46"/>
    <x v="10"/>
    <s v="P-2227"/>
    <n v="1"/>
    <n v="165000"/>
    <n v="165000"/>
    <x v="163"/>
    <x v="16"/>
    <x v="2"/>
    <s v="SUMARECON MALL BEKASI"/>
  </r>
  <r>
    <s v="T-936"/>
    <x v="0"/>
    <x v="38"/>
    <x v="11"/>
    <s v="P-1684"/>
    <n v="1"/>
    <n v="17100"/>
    <n v="17100"/>
    <x v="77"/>
    <x v="0"/>
    <x v="8"/>
    <s v="PAKUWON"/>
  </r>
  <r>
    <s v="T-937"/>
    <x v="0"/>
    <x v="54"/>
    <x v="4"/>
    <s v="P-488"/>
    <n v="1"/>
    <n v="189000"/>
    <n v="189000"/>
    <x v="53"/>
    <x v="7"/>
    <x v="4"/>
    <s v="CIBUBUR JUNCTION"/>
  </r>
  <r>
    <s v="T-938"/>
    <x v="0"/>
    <x v="57"/>
    <x v="8"/>
    <s v="P-1538"/>
    <n v="2"/>
    <n v="107100"/>
    <n v="214200"/>
    <x v="109"/>
    <x v="2"/>
    <x v="8"/>
    <s v="MALL OF INDONESIA"/>
  </r>
  <r>
    <s v="T-939"/>
    <x v="0"/>
    <x v="46"/>
    <x v="7"/>
    <s v="P-980"/>
    <n v="3"/>
    <n v="57600"/>
    <n v="172800"/>
    <x v="4"/>
    <x v="3"/>
    <x v="7"/>
    <s v="LIPPO MALL KEMANG"/>
  </r>
  <r>
    <s v="T-940"/>
    <x v="0"/>
    <x v="52"/>
    <x v="10"/>
    <s v="P-2346"/>
    <n v="1"/>
    <n v="76500"/>
    <n v="76500"/>
    <x v="75"/>
    <x v="11"/>
    <x v="2"/>
    <s v="SUMARECON MALL BEKASI"/>
  </r>
  <r>
    <s v="T-941"/>
    <x v="0"/>
    <x v="47"/>
    <x v="9"/>
    <s v="P-1135"/>
    <n v="2"/>
    <n v="27000"/>
    <n v="54000"/>
    <x v="6"/>
    <x v="0"/>
    <x v="8"/>
    <s v="MALL GANDARIA CITY"/>
  </r>
  <r>
    <s v="T-942"/>
    <x v="0"/>
    <x v="55"/>
    <x v="0"/>
    <s v="P-1805"/>
    <n v="1"/>
    <n v="57150"/>
    <n v="57150"/>
    <x v="98"/>
    <x v="16"/>
    <x v="0"/>
    <s v="PIK AVENUE"/>
  </r>
  <r>
    <s v="T-943"/>
    <x v="0"/>
    <x v="60"/>
    <x v="10"/>
    <s v="P-2345"/>
    <n v="1"/>
    <n v="76500"/>
    <n v="76500"/>
    <x v="95"/>
    <x v="11"/>
    <x v="2"/>
    <s v="SUMARECON MALL BEKASI"/>
  </r>
  <r>
    <s v="T-944"/>
    <x v="0"/>
    <x v="33"/>
    <x v="10"/>
    <s v="P-2261"/>
    <n v="1"/>
    <n v="584100"/>
    <n v="584100"/>
    <x v="180"/>
    <x v="12"/>
    <x v="2"/>
    <s v="SUMARECON MALL BEKASI"/>
  </r>
  <r>
    <s v="T-945"/>
    <x v="0"/>
    <x v="52"/>
    <x v="7"/>
    <s v="P-970"/>
    <n v="1"/>
    <n v="225000"/>
    <n v="225000"/>
    <x v="174"/>
    <x v="8"/>
    <x v="7"/>
    <s v="LIPPO MALL KEMANG"/>
  </r>
  <r>
    <s v="T-946"/>
    <x v="0"/>
    <x v="51"/>
    <x v="1"/>
    <s v="P-1396"/>
    <n v="1"/>
    <n v="39600"/>
    <n v="39600"/>
    <x v="80"/>
    <x v="3"/>
    <x v="1"/>
    <s v="MALL KELAPA GADING"/>
  </r>
  <r>
    <s v="T-947"/>
    <x v="0"/>
    <x v="31"/>
    <x v="6"/>
    <s v="P-768"/>
    <n v="1"/>
    <n v="26100"/>
    <n v="26100"/>
    <x v="149"/>
    <x v="4"/>
    <x v="6"/>
    <s v="KOTA KASABLANKA"/>
  </r>
  <r>
    <s v="T-948"/>
    <x v="0"/>
    <x v="35"/>
    <x v="8"/>
    <s v="P-1620"/>
    <n v="3"/>
    <n v="90000"/>
    <n v="270000"/>
    <x v="5"/>
    <x v="2"/>
    <x v="8"/>
    <s v="MALL OF INDONESIA"/>
  </r>
  <r>
    <s v="T-949"/>
    <x v="0"/>
    <x v="35"/>
    <x v="9"/>
    <s v="P-1164"/>
    <n v="1"/>
    <n v="26100"/>
    <n v="26100"/>
    <x v="149"/>
    <x v="4"/>
    <x v="8"/>
    <s v="MALL GANDARIA CITY"/>
  </r>
  <r>
    <s v="T-950"/>
    <x v="0"/>
    <x v="43"/>
    <x v="8"/>
    <s v="P-1591"/>
    <n v="2"/>
    <n v="13500"/>
    <n v="27000"/>
    <x v="61"/>
    <x v="4"/>
    <x v="8"/>
    <s v="MALL OF INDONESIA"/>
  </r>
  <r>
    <s v="T-951"/>
    <x v="0"/>
    <x v="32"/>
    <x v="1"/>
    <s v="P-1407"/>
    <n v="8"/>
    <n v="31500"/>
    <n v="252000"/>
    <x v="17"/>
    <x v="0"/>
    <x v="1"/>
    <s v="MALL KELAPA GADING"/>
  </r>
  <r>
    <s v="T-952"/>
    <x v="0"/>
    <x v="49"/>
    <x v="8"/>
    <s v="P-1566"/>
    <n v="2"/>
    <n v="39600"/>
    <n v="79200"/>
    <x v="72"/>
    <x v="3"/>
    <x v="8"/>
    <s v="MALL OF INDONESIA"/>
  </r>
  <r>
    <s v="T-953"/>
    <x v="0"/>
    <x v="44"/>
    <x v="11"/>
    <s v="P-1801"/>
    <n v="1"/>
    <n v="34200"/>
    <n v="34200"/>
    <x v="52"/>
    <x v="0"/>
    <x v="8"/>
    <s v="PAKUWON"/>
  </r>
  <r>
    <s v="T-954"/>
    <x v="0"/>
    <x v="33"/>
    <x v="0"/>
    <s v="P-1901"/>
    <n v="6"/>
    <n v="47700"/>
    <n v="286200"/>
    <x v="20"/>
    <x v="10"/>
    <x v="0"/>
    <s v="PIK AVENUE"/>
  </r>
  <r>
    <s v="T-955"/>
    <x v="0"/>
    <x v="47"/>
    <x v="9"/>
    <s v="P-1259"/>
    <n v="1"/>
    <n v="88200"/>
    <n v="88200"/>
    <x v="86"/>
    <x v="11"/>
    <x v="8"/>
    <s v="MALL GANDARIA CITY"/>
  </r>
  <r>
    <s v="T-956"/>
    <x v="0"/>
    <x v="53"/>
    <x v="3"/>
    <s v="P-331"/>
    <n v="3"/>
    <n v="31500"/>
    <n v="94500"/>
    <x v="17"/>
    <x v="0"/>
    <x v="3"/>
    <s v="CENTER POINT MEDAN"/>
  </r>
  <r>
    <s v="T-957"/>
    <x v="0"/>
    <x v="43"/>
    <x v="6"/>
    <s v="P-869"/>
    <n v="5"/>
    <n v="7650"/>
    <n v="38250"/>
    <x v="28"/>
    <x v="9"/>
    <x v="6"/>
    <s v="KOTA KASABLANKA"/>
  </r>
  <r>
    <s v="T-958"/>
    <x v="0"/>
    <x v="50"/>
    <x v="6"/>
    <s v="P-858"/>
    <n v="1"/>
    <n v="94500"/>
    <n v="94500"/>
    <x v="62"/>
    <x v="14"/>
    <x v="6"/>
    <s v="KOTA KASABLANKA"/>
  </r>
  <r>
    <s v="T-959"/>
    <x v="0"/>
    <x v="40"/>
    <x v="6"/>
    <s v="P-814"/>
    <n v="1"/>
    <n v="40500"/>
    <n v="40500"/>
    <x v="101"/>
    <x v="6"/>
    <x v="6"/>
    <s v="KOTA KASABLANKA"/>
  </r>
  <r>
    <s v="T-960"/>
    <x v="0"/>
    <x v="59"/>
    <x v="9"/>
    <s v="P-1247"/>
    <n v="1"/>
    <n v="7650"/>
    <n v="7650"/>
    <x v="28"/>
    <x v="9"/>
    <x v="8"/>
    <s v="MALL GANDARIA CITY"/>
  </r>
  <r>
    <s v="T-961"/>
    <x v="0"/>
    <x v="49"/>
    <x v="8"/>
    <s v="P-1540"/>
    <n v="1"/>
    <n v="27000"/>
    <n v="27000"/>
    <x v="6"/>
    <x v="0"/>
    <x v="8"/>
    <s v="MALL OF INDONESIA"/>
  </r>
  <r>
    <s v="T-962"/>
    <x v="0"/>
    <x v="58"/>
    <x v="0"/>
    <s v="P-1909"/>
    <n v="1"/>
    <n v="247500"/>
    <n v="247500"/>
    <x v="31"/>
    <x v="2"/>
    <x v="0"/>
    <s v="PIK AVENUE"/>
  </r>
  <r>
    <s v="T-963"/>
    <x v="0"/>
    <x v="31"/>
    <x v="6"/>
    <s v="P-838"/>
    <n v="6"/>
    <n v="49500"/>
    <n v="297000"/>
    <x v="60"/>
    <x v="2"/>
    <x v="6"/>
    <s v="KOTA KASABLANKA"/>
  </r>
  <r>
    <s v="T-964"/>
    <x v="0"/>
    <x v="44"/>
    <x v="6"/>
    <s v="P-860"/>
    <n v="1"/>
    <n v="330300"/>
    <n v="330300"/>
    <x v="181"/>
    <x v="14"/>
    <x v="6"/>
    <s v="KOTA KASABLANKA"/>
  </r>
  <r>
    <s v="T-965"/>
    <x v="0"/>
    <x v="40"/>
    <x v="9"/>
    <s v="P-1196"/>
    <n v="1"/>
    <n v="396000"/>
    <n v="396000"/>
    <x v="127"/>
    <x v="17"/>
    <x v="8"/>
    <s v="MALL GANDARIA CITY"/>
  </r>
  <r>
    <s v="T-966"/>
    <x v="0"/>
    <x v="57"/>
    <x v="7"/>
    <s v="P-915"/>
    <n v="1"/>
    <n v="57150"/>
    <n v="57150"/>
    <x v="98"/>
    <x v="16"/>
    <x v="7"/>
    <s v="LIPPO MALL KEMANG"/>
  </r>
  <r>
    <s v="T-967"/>
    <x v="0"/>
    <x v="51"/>
    <x v="8"/>
    <s v="P-1539"/>
    <n v="1"/>
    <n v="17100"/>
    <n v="17100"/>
    <x v="77"/>
    <x v="0"/>
    <x v="8"/>
    <s v="MALL OF INDONESIA"/>
  </r>
  <r>
    <s v="T-968"/>
    <x v="0"/>
    <x v="50"/>
    <x v="2"/>
    <s v="P-2383"/>
    <n v="1"/>
    <n v="261000"/>
    <n v="261000"/>
    <x v="167"/>
    <x v="12"/>
    <x v="2"/>
    <s v="SUMARECON MALL SERPONG"/>
  </r>
  <r>
    <s v="T-969"/>
    <x v="0"/>
    <x v="33"/>
    <x v="9"/>
    <s v="P-1134"/>
    <n v="2"/>
    <n v="17100"/>
    <n v="34200"/>
    <x v="77"/>
    <x v="0"/>
    <x v="8"/>
    <s v="MALL GANDARIA CITY"/>
  </r>
  <r>
    <s v="T-970"/>
    <x v="0"/>
    <x v="36"/>
    <x v="0"/>
    <s v="P-1858"/>
    <n v="1"/>
    <n v="82800"/>
    <n v="82800"/>
    <x v="48"/>
    <x v="3"/>
    <x v="0"/>
    <s v="PIK AVENUE"/>
  </r>
  <r>
    <s v="T-971"/>
    <x v="0"/>
    <x v="43"/>
    <x v="7"/>
    <s v="P-923"/>
    <n v="1"/>
    <n v="349300"/>
    <n v="349300"/>
    <x v="147"/>
    <x v="13"/>
    <x v="7"/>
    <s v="LIPPO MALL KEMANG"/>
  </r>
  <r>
    <s v="T-972"/>
    <x v="0"/>
    <x v="60"/>
    <x v="2"/>
    <s v="P-2440"/>
    <n v="4"/>
    <n v="22500"/>
    <n v="90000"/>
    <x v="39"/>
    <x v="0"/>
    <x v="2"/>
    <s v="SUMARECON MALL SERPONG"/>
  </r>
  <r>
    <s v="T-973"/>
    <x v="0"/>
    <x v="53"/>
    <x v="7"/>
    <s v="P-1030"/>
    <n v="5"/>
    <n v="88200"/>
    <n v="441000"/>
    <x v="23"/>
    <x v="5"/>
    <x v="7"/>
    <s v="LIPPO MALL KEMANG"/>
  </r>
  <r>
    <s v="T-974"/>
    <x v="0"/>
    <x v="32"/>
    <x v="0"/>
    <s v="P-1826"/>
    <n v="1"/>
    <n v="243000"/>
    <n v="243000"/>
    <x v="104"/>
    <x v="12"/>
    <x v="0"/>
    <s v="PIK AVENUE"/>
  </r>
  <r>
    <s v="T-975"/>
    <x v="0"/>
    <x v="53"/>
    <x v="6"/>
    <s v="P-826"/>
    <n v="8"/>
    <n v="49500"/>
    <n v="396000"/>
    <x v="16"/>
    <x v="2"/>
    <x v="6"/>
    <s v="KOTA KASABLANKA"/>
  </r>
  <r>
    <s v="T-976"/>
    <x v="0"/>
    <x v="40"/>
    <x v="10"/>
    <s v="P-2190"/>
    <n v="2"/>
    <n v="13050"/>
    <n v="26100"/>
    <x v="54"/>
    <x v="0"/>
    <x v="2"/>
    <s v="SUMARECON MALL BEKASI"/>
  </r>
  <r>
    <s v="T-977"/>
    <x v="0"/>
    <x v="32"/>
    <x v="4"/>
    <s v="P-487"/>
    <n v="1"/>
    <n v="189000"/>
    <n v="189000"/>
    <x v="10"/>
    <x v="7"/>
    <x v="4"/>
    <s v="CIBUBUR JUNCTION"/>
  </r>
  <r>
    <s v="T-978"/>
    <x v="0"/>
    <x v="31"/>
    <x v="2"/>
    <s v="P-2391"/>
    <n v="1"/>
    <n v="98100"/>
    <n v="98100"/>
    <x v="69"/>
    <x v="2"/>
    <x v="2"/>
    <s v="SUMARECON MALL SERPONG"/>
  </r>
  <r>
    <s v="T-979"/>
    <x v="0"/>
    <x v="55"/>
    <x v="6"/>
    <s v="P-845"/>
    <n v="3"/>
    <n v="65700"/>
    <n v="197100"/>
    <x v="43"/>
    <x v="12"/>
    <x v="6"/>
    <s v="KOTA KASABLANKA"/>
  </r>
  <r>
    <s v="T-980"/>
    <x v="0"/>
    <x v="44"/>
    <x v="2"/>
    <s v="P-2513"/>
    <n v="3"/>
    <n v="29700"/>
    <n v="89100"/>
    <x v="120"/>
    <x v="0"/>
    <x v="2"/>
    <s v="SUMARECON MALL SERPONG"/>
  </r>
  <r>
    <s v="T-981"/>
    <x v="0"/>
    <x v="45"/>
    <x v="6"/>
    <s v="P-751"/>
    <n v="1"/>
    <n v="225000"/>
    <n v="225000"/>
    <x v="153"/>
    <x v="8"/>
    <x v="6"/>
    <s v="KOTA KASABLANKA"/>
  </r>
  <r>
    <s v="T-982"/>
    <x v="0"/>
    <x v="36"/>
    <x v="8"/>
    <s v="P-1590"/>
    <n v="1"/>
    <n v="37350"/>
    <n v="37350"/>
    <x v="83"/>
    <x v="17"/>
    <x v="8"/>
    <s v="MALL OF INDONESIA"/>
  </r>
  <r>
    <s v="T-983"/>
    <x v="0"/>
    <x v="40"/>
    <x v="11"/>
    <s v="P-1771"/>
    <n v="1"/>
    <n v="314100"/>
    <n v="314100"/>
    <x v="143"/>
    <x v="14"/>
    <x v="8"/>
    <s v="PAKUWON"/>
  </r>
  <r>
    <s v="T-984"/>
    <x v="0"/>
    <x v="47"/>
    <x v="1"/>
    <s v="P-1313"/>
    <n v="3"/>
    <n v="13050"/>
    <n v="39150"/>
    <x v="54"/>
    <x v="0"/>
    <x v="1"/>
    <s v="MALL KELAPA GADING"/>
  </r>
  <r>
    <s v="T-985"/>
    <x v="0"/>
    <x v="44"/>
    <x v="8"/>
    <s v="P-1585"/>
    <n v="2"/>
    <n v="45000"/>
    <n v="90000"/>
    <x v="26"/>
    <x v="0"/>
    <x v="8"/>
    <s v="MALL OF INDONESIA"/>
  </r>
  <r>
    <s v="T-986"/>
    <x v="0"/>
    <x v="46"/>
    <x v="2"/>
    <s v="P-2400"/>
    <n v="1"/>
    <n v="103500"/>
    <n v="103500"/>
    <x v="63"/>
    <x v="15"/>
    <x v="2"/>
    <s v="SUMARECON MALL SERPONG"/>
  </r>
  <r>
    <s v="T-987"/>
    <x v="0"/>
    <x v="50"/>
    <x v="9"/>
    <s v="P-1184"/>
    <n v="1"/>
    <n v="112500"/>
    <n v="112500"/>
    <x v="96"/>
    <x v="7"/>
    <x v="8"/>
    <s v="MALL GANDARIA CITY"/>
  </r>
  <r>
    <s v="T-988"/>
    <x v="0"/>
    <x v="45"/>
    <x v="7"/>
    <s v="P-1060"/>
    <n v="1"/>
    <n v="73800"/>
    <n v="73800"/>
    <x v="125"/>
    <x v="14"/>
    <x v="7"/>
    <s v="LIPPO MALL KEMANG"/>
  </r>
  <r>
    <s v="T-989"/>
    <x v="0"/>
    <x v="37"/>
    <x v="1"/>
    <s v="P-1374"/>
    <n v="1"/>
    <n v="26100"/>
    <n v="26100"/>
    <x v="149"/>
    <x v="4"/>
    <x v="1"/>
    <s v="MALL KELAPA GADING"/>
  </r>
  <r>
    <s v="T-990"/>
    <x v="0"/>
    <x v="44"/>
    <x v="3"/>
    <s v="P-368"/>
    <n v="1"/>
    <n v="65700"/>
    <n v="65700"/>
    <x v="43"/>
    <x v="12"/>
    <x v="3"/>
    <s v="CENTER POINT MEDAN"/>
  </r>
  <r>
    <s v="T-991"/>
    <x v="0"/>
    <x v="46"/>
    <x v="9"/>
    <s v="P-1182"/>
    <n v="1"/>
    <n v="39600"/>
    <n v="39600"/>
    <x v="80"/>
    <x v="3"/>
    <x v="8"/>
    <s v="MALL GANDARIA CITY"/>
  </r>
  <r>
    <s v="T-992"/>
    <x v="0"/>
    <x v="46"/>
    <x v="8"/>
    <s v="P-1662"/>
    <n v="3"/>
    <n v="34200"/>
    <n v="102600"/>
    <x v="156"/>
    <x v="0"/>
    <x v="8"/>
    <s v="MALL OF INDONESIA"/>
  </r>
  <r>
    <s v="T-993"/>
    <x v="0"/>
    <x v="36"/>
    <x v="3"/>
    <s v="P-262"/>
    <n v="1"/>
    <n v="65700"/>
    <n v="65700"/>
    <x v="64"/>
    <x v="16"/>
    <x v="3"/>
    <s v="CENTER POINT MEDAN"/>
  </r>
  <r>
    <s v="T-994"/>
    <x v="0"/>
    <x v="59"/>
    <x v="7"/>
    <s v="P-1014"/>
    <n v="10"/>
    <n v="22500"/>
    <n v="225000"/>
    <x v="27"/>
    <x v="4"/>
    <x v="7"/>
    <s v="LIPPO MALL KEMANG"/>
  </r>
  <r>
    <s v="T-995"/>
    <x v="0"/>
    <x v="44"/>
    <x v="1"/>
    <s v="P-1307"/>
    <n v="1"/>
    <n v="78750"/>
    <n v="78750"/>
    <x v="107"/>
    <x v="12"/>
    <x v="1"/>
    <s v="MALL KELAPA GADING"/>
  </r>
  <r>
    <s v="T-996"/>
    <x v="0"/>
    <x v="57"/>
    <x v="10"/>
    <s v="P-2175"/>
    <n v="1"/>
    <n v="261000"/>
    <n v="261000"/>
    <x v="103"/>
    <x v="12"/>
    <x v="2"/>
    <s v="SUMARECON MALL BEKASI"/>
  </r>
  <r>
    <s v="T-997"/>
    <x v="0"/>
    <x v="38"/>
    <x v="1"/>
    <s v="P-1359"/>
    <n v="1"/>
    <n v="503100"/>
    <n v="503100"/>
    <x v="89"/>
    <x v="12"/>
    <x v="1"/>
    <s v="MALL KELAPA GADING"/>
  </r>
  <r>
    <s v="T-998"/>
    <x v="0"/>
    <x v="58"/>
    <x v="7"/>
    <s v="P-1105"/>
    <n v="2"/>
    <n v="34200"/>
    <n v="68400"/>
    <x v="52"/>
    <x v="0"/>
    <x v="7"/>
    <s v="LIPPO MALL KEMANG"/>
  </r>
  <r>
    <s v="T-999"/>
    <x v="0"/>
    <x v="46"/>
    <x v="9"/>
    <s v="P-1193"/>
    <n v="2"/>
    <n v="22500"/>
    <n v="45000"/>
    <x v="39"/>
    <x v="0"/>
    <x v="8"/>
    <s v="MALL GANDARIA CITY"/>
  </r>
  <r>
    <s v="T-1000"/>
    <x v="0"/>
    <x v="50"/>
    <x v="6"/>
    <s v="P-853"/>
    <n v="1"/>
    <n v="247500"/>
    <n v="247500"/>
    <x v="128"/>
    <x v="18"/>
    <x v="6"/>
    <s v="KOTA KASABLANKA"/>
  </r>
  <r>
    <s v="T-1001"/>
    <x v="0"/>
    <x v="60"/>
    <x v="6"/>
    <s v="P-801"/>
    <n v="7"/>
    <n v="25200"/>
    <n v="176400"/>
    <x v="22"/>
    <x v="0"/>
    <x v="6"/>
    <s v="KOTA KASABLANKA"/>
  </r>
  <r>
    <s v="T-1002"/>
    <x v="0"/>
    <x v="59"/>
    <x v="4"/>
    <s v="P-436"/>
    <n v="1"/>
    <n v="81000"/>
    <n v="81000"/>
    <x v="107"/>
    <x v="12"/>
    <x v="4"/>
    <s v="CIBUBUR JUNCTION"/>
  </r>
  <r>
    <s v="T-1003"/>
    <x v="0"/>
    <x v="52"/>
    <x v="8"/>
    <s v="P-1573"/>
    <n v="1"/>
    <n v="39600"/>
    <n v="39600"/>
    <x v="140"/>
    <x v="3"/>
    <x v="8"/>
    <s v="MALL OF INDONESIA"/>
  </r>
  <r>
    <s v="T-1004"/>
    <x v="0"/>
    <x v="53"/>
    <x v="7"/>
    <s v="P-924"/>
    <n v="1"/>
    <n v="349300"/>
    <n v="349300"/>
    <x v="130"/>
    <x v="13"/>
    <x v="7"/>
    <s v="LIPPO MALL KEMANG"/>
  </r>
  <r>
    <s v="T-1005"/>
    <x v="0"/>
    <x v="36"/>
    <x v="9"/>
    <s v="P-1230"/>
    <n v="1"/>
    <n v="60750"/>
    <n v="60750"/>
    <x v="51"/>
    <x v="12"/>
    <x v="8"/>
    <s v="MALL GANDARIA CITY"/>
  </r>
  <r>
    <s v="T-1006"/>
    <x v="0"/>
    <x v="51"/>
    <x v="9"/>
    <s v="P-1170"/>
    <n v="3"/>
    <n v="82800"/>
    <n v="248400"/>
    <x v="33"/>
    <x v="3"/>
    <x v="8"/>
    <s v="MALL GANDARIA CITY"/>
  </r>
  <r>
    <s v="T-1007"/>
    <x v="0"/>
    <x v="38"/>
    <x v="6"/>
    <s v="P-713"/>
    <n v="9"/>
    <n v="13050"/>
    <n v="117450"/>
    <x v="54"/>
    <x v="0"/>
    <x v="6"/>
    <s v="KOTA KASABLANKA"/>
  </r>
  <r>
    <s v="T-1008"/>
    <x v="0"/>
    <x v="31"/>
    <x v="4"/>
    <s v="P-499"/>
    <n v="1"/>
    <n v="39600"/>
    <n v="39600"/>
    <x v="76"/>
    <x v="3"/>
    <x v="4"/>
    <s v="CIBUBUR JUNCTION"/>
  </r>
  <r>
    <s v="T-1009"/>
    <x v="0"/>
    <x v="57"/>
    <x v="9"/>
    <s v="P-1175"/>
    <n v="1"/>
    <n v="39600"/>
    <n v="39600"/>
    <x v="152"/>
    <x v="3"/>
    <x v="8"/>
    <s v="MALL GANDARIA CITY"/>
  </r>
  <r>
    <s v="T-1010"/>
    <x v="0"/>
    <x v="36"/>
    <x v="0"/>
    <s v="P-1874"/>
    <n v="2"/>
    <n v="123300"/>
    <n v="246600"/>
    <x v="1"/>
    <x v="1"/>
    <x v="0"/>
    <s v="PIK AVENUE"/>
  </r>
  <r>
    <s v="T-1011"/>
    <x v="0"/>
    <x v="56"/>
    <x v="1"/>
    <s v="P-1352"/>
    <n v="1"/>
    <n v="225000"/>
    <n v="225000"/>
    <x v="153"/>
    <x v="8"/>
    <x v="1"/>
    <s v="MALL KELAPA GADING"/>
  </r>
  <r>
    <s v="T-1012"/>
    <x v="0"/>
    <x v="58"/>
    <x v="2"/>
    <s v="P-2450"/>
    <n v="1"/>
    <n v="225000"/>
    <n v="225000"/>
    <x v="58"/>
    <x v="10"/>
    <x v="2"/>
    <s v="SUMARECON MALL SERPONG"/>
  </r>
  <r>
    <s v="T-1013"/>
    <x v="0"/>
    <x v="55"/>
    <x v="9"/>
    <s v="P-1167"/>
    <n v="2"/>
    <n v="57600"/>
    <n v="115200"/>
    <x v="4"/>
    <x v="3"/>
    <x v="8"/>
    <s v="MALL GANDARIA CITY"/>
  </r>
  <r>
    <s v="T-1014"/>
    <x v="0"/>
    <x v="40"/>
    <x v="9"/>
    <s v="P-1169"/>
    <n v="2"/>
    <n v="82800"/>
    <n v="165600"/>
    <x v="78"/>
    <x v="3"/>
    <x v="8"/>
    <s v="MALL GANDARIA CITY"/>
  </r>
  <r>
    <s v="T-1015"/>
    <x v="0"/>
    <x v="56"/>
    <x v="7"/>
    <s v="P-1081"/>
    <n v="1"/>
    <n v="112500"/>
    <n v="112500"/>
    <x v="21"/>
    <x v="11"/>
    <x v="7"/>
    <s v="LIPPO MALL KEMANG"/>
  </r>
  <r>
    <s v="T-1016"/>
    <x v="0"/>
    <x v="60"/>
    <x v="6"/>
    <s v="P-885"/>
    <n v="1"/>
    <n v="88200"/>
    <n v="88200"/>
    <x v="65"/>
    <x v="11"/>
    <x v="6"/>
    <s v="KOTA KASABLANKA"/>
  </r>
  <r>
    <s v="T-1017"/>
    <x v="0"/>
    <x v="32"/>
    <x v="3"/>
    <s v="P-325"/>
    <n v="1"/>
    <n v="39600"/>
    <n v="39600"/>
    <x v="42"/>
    <x v="3"/>
    <x v="3"/>
    <s v="CENTER POINT MEDAN"/>
  </r>
  <r>
    <s v="T-1018"/>
    <x v="0"/>
    <x v="57"/>
    <x v="4"/>
    <s v="P-522"/>
    <n v="1"/>
    <n v="22500"/>
    <n v="22500"/>
    <x v="27"/>
    <x v="4"/>
    <x v="4"/>
    <s v="CIBUBUR JUNCTION"/>
  </r>
  <r>
    <s v="T-1019"/>
    <x v="0"/>
    <x v="34"/>
    <x v="3"/>
    <s v="P-314"/>
    <n v="1"/>
    <n v="189000"/>
    <n v="189000"/>
    <x v="53"/>
    <x v="7"/>
    <x v="3"/>
    <s v="CENTER POINT MEDAN"/>
  </r>
  <r>
    <s v="T-1020"/>
    <x v="0"/>
    <x v="32"/>
    <x v="1"/>
    <s v="P-1314"/>
    <n v="3"/>
    <n v="18000"/>
    <n v="54000"/>
    <x v="2"/>
    <x v="0"/>
    <x v="1"/>
    <s v="MALL KELAPA GADING"/>
  </r>
  <r>
    <s v="T-1021"/>
    <x v="0"/>
    <x v="37"/>
    <x v="4"/>
    <s v="P-534"/>
    <n v="2"/>
    <n v="225000"/>
    <n v="450000"/>
    <x v="58"/>
    <x v="10"/>
    <x v="4"/>
    <s v="CIBUBUR JUNCTION"/>
  </r>
  <r>
    <s v="T-1022"/>
    <x v="0"/>
    <x v="60"/>
    <x v="1"/>
    <s v="P-1508"/>
    <n v="3"/>
    <n v="36900"/>
    <n v="110700"/>
    <x v="56"/>
    <x v="0"/>
    <x v="1"/>
    <s v="MALL KELAPA GADING"/>
  </r>
  <r>
    <s v="T-1023"/>
    <x v="0"/>
    <x v="59"/>
    <x v="6"/>
    <s v="P-828"/>
    <n v="5"/>
    <n v="47700"/>
    <n v="238500"/>
    <x v="20"/>
    <x v="10"/>
    <x v="6"/>
    <s v="KOTA KASABLANKA"/>
  </r>
  <r>
    <s v="T-1024"/>
    <x v="0"/>
    <x v="58"/>
    <x v="9"/>
    <s v="P-1199"/>
    <n v="1"/>
    <n v="22500"/>
    <n v="22500"/>
    <x v="112"/>
    <x v="4"/>
    <x v="8"/>
    <s v="MALL GANDARIA CITY"/>
  </r>
  <r>
    <s v="T-1025"/>
    <x v="0"/>
    <x v="36"/>
    <x v="2"/>
    <s v="P-2396"/>
    <n v="5"/>
    <n v="18000"/>
    <n v="90000"/>
    <x v="2"/>
    <x v="0"/>
    <x v="2"/>
    <s v="SUMARECON MALL SERPONG"/>
  </r>
  <r>
    <s v="T-1026"/>
    <x v="0"/>
    <x v="47"/>
    <x v="2"/>
    <s v="P-2397"/>
    <n v="1"/>
    <n v="27000"/>
    <n v="27000"/>
    <x v="30"/>
    <x v="0"/>
    <x v="2"/>
    <s v="SUMARECON MALL SERPONG"/>
  </r>
  <r>
    <s v="T-1027"/>
    <x v="0"/>
    <x v="37"/>
    <x v="2"/>
    <s v="P-2468"/>
    <n v="2"/>
    <n v="65700"/>
    <n v="131400"/>
    <x v="43"/>
    <x v="12"/>
    <x v="2"/>
    <s v="SUMARECON MALL SERPONG"/>
  </r>
  <r>
    <s v="T-1028"/>
    <x v="0"/>
    <x v="43"/>
    <x v="6"/>
    <s v="P-875"/>
    <n v="3"/>
    <n v="76500"/>
    <n v="229500"/>
    <x v="75"/>
    <x v="11"/>
    <x v="6"/>
    <s v="KOTA KASABLANKA"/>
  </r>
  <r>
    <s v="T-1029"/>
    <x v="0"/>
    <x v="51"/>
    <x v="1"/>
    <s v="P-1290"/>
    <n v="1"/>
    <n v="629300"/>
    <n v="629300"/>
    <x v="145"/>
    <x v="12"/>
    <x v="1"/>
    <s v="MALL KELAPA GADING"/>
  </r>
  <r>
    <s v="T-1030"/>
    <x v="0"/>
    <x v="57"/>
    <x v="2"/>
    <s v="P-2381"/>
    <n v="1"/>
    <n v="12600"/>
    <n v="12600"/>
    <x v="18"/>
    <x v="9"/>
    <x v="2"/>
    <s v="SUMARECON MALL SERPONG"/>
  </r>
  <r>
    <s v="T-1031"/>
    <x v="0"/>
    <x v="54"/>
    <x v="7"/>
    <s v="P-927"/>
    <n v="2"/>
    <n v="349300"/>
    <n v="698600"/>
    <x v="118"/>
    <x v="13"/>
    <x v="7"/>
    <s v="LIPPO MALL KEMANG"/>
  </r>
  <r>
    <s v="T-1032"/>
    <x v="0"/>
    <x v="38"/>
    <x v="7"/>
    <s v="P-1058"/>
    <n v="1"/>
    <n v="116100"/>
    <n v="116100"/>
    <x v="148"/>
    <x v="14"/>
    <x v="7"/>
    <s v="LIPPO MALL KEMANG"/>
  </r>
  <r>
    <s v="T-1033"/>
    <x v="0"/>
    <x v="46"/>
    <x v="6"/>
    <s v="P-876"/>
    <n v="1"/>
    <n v="76500"/>
    <n v="76500"/>
    <x v="123"/>
    <x v="11"/>
    <x v="6"/>
    <s v="KOTA KASABLANKA"/>
  </r>
  <r>
    <s v="T-1034"/>
    <x v="0"/>
    <x v="33"/>
    <x v="6"/>
    <s v="P-824"/>
    <n v="3"/>
    <n v="225000"/>
    <n v="675000"/>
    <x v="58"/>
    <x v="10"/>
    <x v="6"/>
    <s v="KOTA KASABLANKA"/>
  </r>
  <r>
    <s v="T-1035"/>
    <x v="0"/>
    <x v="44"/>
    <x v="8"/>
    <s v="P-1645"/>
    <n v="1"/>
    <n v="82800"/>
    <n v="82800"/>
    <x v="55"/>
    <x v="3"/>
    <x v="8"/>
    <s v="MALL OF INDONESIA"/>
  </r>
  <r>
    <s v="T-1036"/>
    <x v="0"/>
    <x v="34"/>
    <x v="3"/>
    <s v="P-349"/>
    <n v="1"/>
    <n v="144000"/>
    <n v="144000"/>
    <x v="162"/>
    <x v="15"/>
    <x v="3"/>
    <s v="CENTER POINT MEDAN"/>
  </r>
  <r>
    <s v="T-1037"/>
    <x v="0"/>
    <x v="48"/>
    <x v="7"/>
    <s v="P-933"/>
    <n v="1"/>
    <n v="144000"/>
    <n v="144000"/>
    <x v="119"/>
    <x v="15"/>
    <x v="7"/>
    <s v="LIPPO MALL KEMANG"/>
  </r>
  <r>
    <s v="T-1038"/>
    <x v="0"/>
    <x v="40"/>
    <x v="9"/>
    <s v="P-1192"/>
    <n v="4"/>
    <n v="31500"/>
    <n v="126000"/>
    <x v="17"/>
    <x v="0"/>
    <x v="8"/>
    <s v="MALL GANDARIA CITY"/>
  </r>
  <r>
    <s v="T-1039"/>
    <x v="0"/>
    <x v="43"/>
    <x v="9"/>
    <s v="P-1115"/>
    <n v="1"/>
    <n v="261000"/>
    <n v="261000"/>
    <x v="74"/>
    <x v="15"/>
    <x v="8"/>
    <s v="MALL GANDARIA CITY"/>
  </r>
  <r>
    <s v="T-1040"/>
    <x v="0"/>
    <x v="44"/>
    <x v="7"/>
    <s v="P-1056"/>
    <n v="1"/>
    <n v="314100"/>
    <n v="314100"/>
    <x v="143"/>
    <x v="14"/>
    <x v="7"/>
    <s v="LIPPO MALL KEMANG"/>
  </r>
  <r>
    <s v="T-1041"/>
    <x v="0"/>
    <x v="48"/>
    <x v="8"/>
    <s v="P-1576"/>
    <n v="1"/>
    <n v="39600"/>
    <n v="39600"/>
    <x v="116"/>
    <x v="3"/>
    <x v="8"/>
    <s v="MALL OF INDONESIA"/>
  </r>
  <r>
    <s v="T-1042"/>
    <x v="0"/>
    <x v="57"/>
    <x v="1"/>
    <s v="P-1439"/>
    <n v="1"/>
    <n v="162000"/>
    <n v="162000"/>
    <x v="73"/>
    <x v="2"/>
    <x v="1"/>
    <s v="MALL KELAPA GADING"/>
  </r>
  <r>
    <s v="T-1043"/>
    <x v="0"/>
    <x v="42"/>
    <x v="6"/>
    <s v="P-696"/>
    <n v="1"/>
    <n v="202500"/>
    <n v="202500"/>
    <x v="12"/>
    <x v="8"/>
    <x v="6"/>
    <s v="KOTA KASABLANKA"/>
  </r>
  <r>
    <s v="T-1044"/>
    <x v="0"/>
    <x v="46"/>
    <x v="7"/>
    <s v="P-932"/>
    <n v="1"/>
    <n v="144000"/>
    <n v="144000"/>
    <x v="94"/>
    <x v="15"/>
    <x v="7"/>
    <s v="LIPPO MALL KEMANG"/>
  </r>
  <r>
    <s v="T-1045"/>
    <x v="0"/>
    <x v="56"/>
    <x v="7"/>
    <s v="P-1069"/>
    <n v="1"/>
    <n v="81900"/>
    <n v="81900"/>
    <x v="105"/>
    <x v="12"/>
    <x v="7"/>
    <s v="LIPPO MALL KEMANG"/>
  </r>
  <r>
    <s v="T-1046"/>
    <x v="0"/>
    <x v="31"/>
    <x v="2"/>
    <s v="P-2489"/>
    <n v="1"/>
    <n v="76500"/>
    <n v="76500"/>
    <x v="75"/>
    <x v="11"/>
    <x v="2"/>
    <s v="SUMARECON MALL SERPONG"/>
  </r>
  <r>
    <s v="T-1047"/>
    <x v="0"/>
    <x v="34"/>
    <x v="6"/>
    <s v="P-709"/>
    <n v="2"/>
    <n v="98100"/>
    <n v="196200"/>
    <x v="69"/>
    <x v="2"/>
    <x v="6"/>
    <s v="KOTA KASABLANKA"/>
  </r>
  <r>
    <s v="T-1048"/>
    <x v="0"/>
    <x v="37"/>
    <x v="7"/>
    <s v="P-943"/>
    <n v="6"/>
    <n v="13050"/>
    <n v="78300"/>
    <x v="54"/>
    <x v="0"/>
    <x v="7"/>
    <s v="LIPPO MALL KEMANG"/>
  </r>
  <r>
    <s v="T-1049"/>
    <x v="0"/>
    <x v="40"/>
    <x v="2"/>
    <s v="P-2478"/>
    <n v="3"/>
    <n v="81000"/>
    <n v="243000"/>
    <x v="37"/>
    <x v="12"/>
    <x v="2"/>
    <s v="SUMARECON MALL SERPONG"/>
  </r>
  <r>
    <s v="T-1050"/>
    <x v="0"/>
    <x v="53"/>
    <x v="4"/>
    <s v="P-444"/>
    <n v="1"/>
    <n v="27000"/>
    <n v="27000"/>
    <x v="30"/>
    <x v="0"/>
    <x v="4"/>
    <s v="CIBUBUR JUNCTION"/>
  </r>
  <r>
    <s v="T-1051"/>
    <x v="0"/>
    <x v="44"/>
    <x v="0"/>
    <s v="P-1837"/>
    <n v="5"/>
    <n v="27000"/>
    <n v="135000"/>
    <x v="30"/>
    <x v="0"/>
    <x v="0"/>
    <s v="PIK AVENUE"/>
  </r>
  <r>
    <s v="T-1052"/>
    <x v="0"/>
    <x v="56"/>
    <x v="7"/>
    <s v="P-997"/>
    <n v="5"/>
    <n v="39600"/>
    <n v="198000"/>
    <x v="42"/>
    <x v="3"/>
    <x v="7"/>
    <s v="LIPPO MALL KEMANG"/>
  </r>
  <r>
    <s v="T-1053"/>
    <x v="0"/>
    <x v="52"/>
    <x v="0"/>
    <s v="P-1888"/>
    <n v="3"/>
    <n v="22500"/>
    <n v="67500"/>
    <x v="27"/>
    <x v="4"/>
    <x v="0"/>
    <s v="PIK AVENUE"/>
  </r>
  <r>
    <s v="T-1054"/>
    <x v="0"/>
    <x v="43"/>
    <x v="0"/>
    <s v="P-1834"/>
    <n v="1"/>
    <n v="27000"/>
    <n v="27000"/>
    <x v="6"/>
    <x v="0"/>
    <x v="0"/>
    <s v="PIK AVENUE"/>
  </r>
  <r>
    <s v="T-1055"/>
    <x v="0"/>
    <x v="44"/>
    <x v="7"/>
    <s v="P-1028"/>
    <n v="3"/>
    <n v="94500"/>
    <n v="283500"/>
    <x v="35"/>
    <x v="2"/>
    <x v="7"/>
    <s v="LIPPO MALL KEMANG"/>
  </r>
  <r>
    <s v="T-1056"/>
    <x v="0"/>
    <x v="35"/>
    <x v="10"/>
    <s v="P-2194"/>
    <n v="5"/>
    <n v="18000"/>
    <n v="90000"/>
    <x v="2"/>
    <x v="0"/>
    <x v="2"/>
    <s v="SUMARECON MALL BEKASI"/>
  </r>
  <r>
    <s v="T-1057"/>
    <x v="0"/>
    <x v="42"/>
    <x v="7"/>
    <s v="P-1104"/>
    <n v="5"/>
    <n v="29700"/>
    <n v="148500"/>
    <x v="120"/>
    <x v="0"/>
    <x v="7"/>
    <s v="LIPPO MALL KEMANG"/>
  </r>
  <r>
    <s v="T-1058"/>
    <x v="0"/>
    <x v="57"/>
    <x v="8"/>
    <s v="P-1579"/>
    <n v="1"/>
    <n v="112500"/>
    <n v="112500"/>
    <x v="96"/>
    <x v="7"/>
    <x v="8"/>
    <s v="MALL OF INDONESIA"/>
  </r>
  <r>
    <s v="T-1059"/>
    <x v="0"/>
    <x v="47"/>
    <x v="10"/>
    <s v="P-2198"/>
    <n v="1"/>
    <n v="14400"/>
    <n v="14400"/>
    <x v="29"/>
    <x v="0"/>
    <x v="2"/>
    <s v="SUMARECON MALL BEKASI"/>
  </r>
  <r>
    <s v="T-1060"/>
    <x v="0"/>
    <x v="48"/>
    <x v="6"/>
    <s v="P-710"/>
    <n v="2"/>
    <n v="107100"/>
    <n v="214200"/>
    <x v="109"/>
    <x v="2"/>
    <x v="6"/>
    <s v="KOTA KASABLANKA"/>
  </r>
  <r>
    <s v="T-1061"/>
    <x v="0"/>
    <x v="32"/>
    <x v="6"/>
    <s v="P-691"/>
    <n v="2"/>
    <n v="349300"/>
    <n v="698600"/>
    <x v="147"/>
    <x v="13"/>
    <x v="6"/>
    <s v="KOTA KASABLANKA"/>
  </r>
  <r>
    <s v="T-1062"/>
    <x v="0"/>
    <x v="33"/>
    <x v="10"/>
    <s v="P-2284"/>
    <n v="2"/>
    <n v="225000"/>
    <n v="450000"/>
    <x v="58"/>
    <x v="10"/>
    <x v="2"/>
    <s v="SUMARECON MALL BEKASI"/>
  </r>
  <r>
    <s v="T-1063"/>
    <x v="0"/>
    <x v="42"/>
    <x v="1"/>
    <s v="P-1480"/>
    <n v="1"/>
    <n v="7650"/>
    <n v="7650"/>
    <x v="28"/>
    <x v="9"/>
    <x v="1"/>
    <s v="MALL KELAPA GADING"/>
  </r>
  <r>
    <s v="T-1064"/>
    <x v="0"/>
    <x v="47"/>
    <x v="6"/>
    <s v="P-834"/>
    <n v="3"/>
    <n v="162000"/>
    <n v="486000"/>
    <x v="73"/>
    <x v="2"/>
    <x v="6"/>
    <s v="KOTA KASABLANKA"/>
  </r>
  <r>
    <s v="T-1065"/>
    <x v="0"/>
    <x v="52"/>
    <x v="2"/>
    <s v="P-2393"/>
    <n v="1"/>
    <n v="17100"/>
    <n v="17100"/>
    <x v="77"/>
    <x v="0"/>
    <x v="2"/>
    <s v="SUMARECON MALL SERPONG"/>
  </r>
  <r>
    <s v="T-1066"/>
    <x v="0"/>
    <x v="47"/>
    <x v="10"/>
    <s v="P-2375"/>
    <n v="1"/>
    <n v="207000"/>
    <n v="207000"/>
    <x v="99"/>
    <x v="4"/>
    <x v="2"/>
    <s v="SUMARECON MALL BEKASI"/>
  </r>
  <r>
    <s v="T-1067"/>
    <x v="0"/>
    <x v="49"/>
    <x v="3"/>
    <s v="P-324"/>
    <n v="1"/>
    <n v="39600"/>
    <n v="39600"/>
    <x v="116"/>
    <x v="3"/>
    <x v="3"/>
    <s v="CENTER POINT MEDAN"/>
  </r>
  <r>
    <s v="T-1068"/>
    <x v="0"/>
    <x v="31"/>
    <x v="2"/>
    <s v="P-2445"/>
    <n v="3"/>
    <n v="22500"/>
    <n v="67500"/>
    <x v="27"/>
    <x v="4"/>
    <x v="2"/>
    <s v="SUMARECON MALL SERPONG"/>
  </r>
  <r>
    <s v="T-1069"/>
    <x v="0"/>
    <x v="40"/>
    <x v="3"/>
    <s v="P-322"/>
    <n v="1"/>
    <n v="39600"/>
    <n v="39600"/>
    <x v="76"/>
    <x v="3"/>
    <x v="3"/>
    <s v="CENTER POINT MEDAN"/>
  </r>
  <r>
    <s v="T-1070"/>
    <x v="0"/>
    <x v="48"/>
    <x v="10"/>
    <s v="P-2187"/>
    <n v="1"/>
    <n v="17100"/>
    <n v="17100"/>
    <x v="77"/>
    <x v="0"/>
    <x v="2"/>
    <s v="SUMARECON MALL BEKASI"/>
  </r>
  <r>
    <s v="T-1071"/>
    <x v="0"/>
    <x v="51"/>
    <x v="4"/>
    <s v="P-554"/>
    <n v="2"/>
    <n v="65700"/>
    <n v="131400"/>
    <x v="43"/>
    <x v="12"/>
    <x v="4"/>
    <s v="CIBUBUR JUNCTION"/>
  </r>
  <r>
    <s v="T-1072"/>
    <x v="0"/>
    <x v="54"/>
    <x v="7"/>
    <s v="P-1027"/>
    <n v="2"/>
    <n v="49500"/>
    <n v="99000"/>
    <x v="16"/>
    <x v="2"/>
    <x v="7"/>
    <s v="LIPPO MALL KEMANG"/>
  </r>
  <r>
    <s v="T-1073"/>
    <x v="0"/>
    <x v="41"/>
    <x v="7"/>
    <s v="P-995"/>
    <n v="3"/>
    <n v="39600"/>
    <n v="118800"/>
    <x v="116"/>
    <x v="3"/>
    <x v="7"/>
    <s v="LIPPO MALL KEMANG"/>
  </r>
  <r>
    <s v="T-1074"/>
    <x v="0"/>
    <x v="39"/>
    <x v="2"/>
    <s v="P-2427"/>
    <n v="2"/>
    <n v="39600"/>
    <n v="79200"/>
    <x v="136"/>
    <x v="3"/>
    <x v="2"/>
    <s v="SUMARECON MALL SERPONG"/>
  </r>
  <r>
    <s v="T-1075"/>
    <x v="0"/>
    <x v="60"/>
    <x v="3"/>
    <s v="P-339"/>
    <n v="2"/>
    <n v="15300"/>
    <n v="30600"/>
    <x v="7"/>
    <x v="4"/>
    <x v="3"/>
    <s v="CENTER POINT MEDAN"/>
  </r>
  <r>
    <s v="T-1076"/>
    <x v="0"/>
    <x v="41"/>
    <x v="4"/>
    <s v="P-543"/>
    <n v="1"/>
    <n v="508500"/>
    <n v="508500"/>
    <x v="92"/>
    <x v="2"/>
    <x v="4"/>
    <s v="CIBUBUR JUNCTION"/>
  </r>
  <r>
    <s v="T-1077"/>
    <x v="0"/>
    <x v="33"/>
    <x v="6"/>
    <s v="P-715"/>
    <n v="9"/>
    <n v="27000"/>
    <n v="243000"/>
    <x v="30"/>
    <x v="0"/>
    <x v="6"/>
    <s v="KOTA KASABLANKA"/>
  </r>
  <r>
    <s v="T-1078"/>
    <x v="0"/>
    <x v="54"/>
    <x v="6"/>
    <s v="P-811"/>
    <n v="7"/>
    <n v="15300"/>
    <n v="107100"/>
    <x v="7"/>
    <x v="4"/>
    <x v="6"/>
    <s v="KOTA KASABLANKA"/>
  </r>
  <r>
    <s v="T-1079"/>
    <x v="0"/>
    <x v="55"/>
    <x v="10"/>
    <s v="P-2307"/>
    <n v="1"/>
    <n v="65700"/>
    <n v="65700"/>
    <x v="43"/>
    <x v="12"/>
    <x v="2"/>
    <s v="SUMARECON MALL BEKASI"/>
  </r>
  <r>
    <s v="T-1080"/>
    <x v="0"/>
    <x v="36"/>
    <x v="9"/>
    <s v="P-1214"/>
    <n v="2"/>
    <n v="47700"/>
    <n v="95400"/>
    <x v="20"/>
    <x v="10"/>
    <x v="8"/>
    <s v="MALL GANDARIA CITY"/>
  </r>
  <r>
    <s v="T-1081"/>
    <x v="0"/>
    <x v="60"/>
    <x v="7"/>
    <s v="P-1015"/>
    <n v="7"/>
    <n v="15300"/>
    <n v="107100"/>
    <x v="7"/>
    <x v="4"/>
    <x v="7"/>
    <s v="LIPPO MALL KEMANG"/>
  </r>
  <r>
    <s v="T-1082"/>
    <x v="0"/>
    <x v="41"/>
    <x v="7"/>
    <s v="P-1017"/>
    <n v="1"/>
    <n v="243000"/>
    <n v="243000"/>
    <x v="111"/>
    <x v="17"/>
    <x v="7"/>
    <s v="LIPPO MALL KEMANG"/>
  </r>
  <r>
    <s v="T-1083"/>
    <x v="0"/>
    <x v="46"/>
    <x v="0"/>
    <s v="P-1937"/>
    <n v="2"/>
    <n v="82800"/>
    <n v="165600"/>
    <x v="55"/>
    <x v="3"/>
    <x v="0"/>
    <s v="PIK AVENUE"/>
  </r>
  <r>
    <s v="T-1084"/>
    <x v="0"/>
    <x v="38"/>
    <x v="10"/>
    <s v="P-2240"/>
    <n v="1"/>
    <n v="82800"/>
    <n v="82800"/>
    <x v="78"/>
    <x v="3"/>
    <x v="2"/>
    <s v="SUMARECON MALL BEKASI"/>
  </r>
  <r>
    <s v="T-1085"/>
    <x v="0"/>
    <x v="45"/>
    <x v="8"/>
    <s v="P-1654"/>
    <n v="2"/>
    <n v="108000"/>
    <n v="216000"/>
    <x v="50"/>
    <x v="11"/>
    <x v="8"/>
    <s v="MALL OF INDONESIA"/>
  </r>
  <r>
    <s v="T-1086"/>
    <x v="0"/>
    <x v="51"/>
    <x v="1"/>
    <s v="P-1437"/>
    <n v="1"/>
    <n v="162000"/>
    <n v="162000"/>
    <x v="70"/>
    <x v="5"/>
    <x v="1"/>
    <s v="MALL KELAPA GADING"/>
  </r>
  <r>
    <s v="T-1087"/>
    <x v="0"/>
    <x v="58"/>
    <x v="9"/>
    <s v="P-1215"/>
    <n v="2"/>
    <n v="88200"/>
    <n v="176400"/>
    <x v="23"/>
    <x v="5"/>
    <x v="8"/>
    <s v="MALL GANDARIA CITY"/>
  </r>
  <r>
    <s v="T-1088"/>
    <x v="0"/>
    <x v="49"/>
    <x v="3"/>
    <s v="P-392"/>
    <n v="1"/>
    <n v="34200"/>
    <n v="34200"/>
    <x v="45"/>
    <x v="9"/>
    <x v="3"/>
    <s v="CENTER POINT MEDAN"/>
  </r>
  <r>
    <s v="T-1089"/>
    <x v="0"/>
    <x v="33"/>
    <x v="10"/>
    <s v="P-2355"/>
    <n v="2"/>
    <n v="108000"/>
    <n v="216000"/>
    <x v="50"/>
    <x v="11"/>
    <x v="2"/>
    <s v="SUMARECON MALL BEKASI"/>
  </r>
  <r>
    <s v="T-1090"/>
    <x v="0"/>
    <x v="31"/>
    <x v="0"/>
    <s v="P-1933"/>
    <n v="1"/>
    <n v="81900"/>
    <n v="81900"/>
    <x v="105"/>
    <x v="12"/>
    <x v="0"/>
    <s v="PIK AVENUE"/>
  </r>
  <r>
    <s v="T-1091"/>
    <x v="0"/>
    <x v="47"/>
    <x v="7"/>
    <s v="P-1045"/>
    <n v="1"/>
    <n v="60750"/>
    <n v="60750"/>
    <x v="113"/>
    <x v="12"/>
    <x v="7"/>
    <s v="LIPPO MALL KEMANG"/>
  </r>
  <r>
    <s v="T-1092"/>
    <x v="0"/>
    <x v="54"/>
    <x v="2"/>
    <s v="P-2463"/>
    <n v="2"/>
    <n v="90000"/>
    <n v="180000"/>
    <x v="5"/>
    <x v="2"/>
    <x v="2"/>
    <s v="SUMARECON MALL SERPONG"/>
  </r>
  <r>
    <s v="T-1093"/>
    <x v="0"/>
    <x v="32"/>
    <x v="8"/>
    <s v="P-1635"/>
    <n v="1"/>
    <n v="73800"/>
    <n v="73800"/>
    <x v="125"/>
    <x v="14"/>
    <x v="8"/>
    <s v="MALL OF INDONESIA"/>
  </r>
  <r>
    <s v="T-1094"/>
    <x v="0"/>
    <x v="42"/>
    <x v="3"/>
    <s v="P-360"/>
    <n v="1"/>
    <n v="243000"/>
    <n v="243000"/>
    <x v="3"/>
    <x v="2"/>
    <x v="3"/>
    <s v="CENTER POINT MEDAN"/>
  </r>
  <r>
    <s v="T-1095"/>
    <x v="0"/>
    <x v="47"/>
    <x v="5"/>
    <s v="P-90"/>
    <n v="1"/>
    <n v="17100"/>
    <n v="17100"/>
    <x v="77"/>
    <x v="0"/>
    <x v="5"/>
    <s v="BINTARO EXCHANGE"/>
  </r>
  <r>
    <s v="T-1096"/>
    <x v="0"/>
    <x v="35"/>
    <x v="5"/>
    <s v="P-137"/>
    <n v="1"/>
    <n v="39600"/>
    <n v="39600"/>
    <x v="121"/>
    <x v="3"/>
    <x v="5"/>
    <s v="BINTARO EXCHANGE"/>
  </r>
  <r>
    <s v="T-1097"/>
    <x v="0"/>
    <x v="38"/>
    <x v="5"/>
    <s v="P-184"/>
    <n v="1"/>
    <n v="88200"/>
    <n v="88200"/>
    <x v="23"/>
    <x v="5"/>
    <x v="5"/>
    <s v="BINTARO EXCHANGE"/>
  </r>
  <r>
    <s v="T-1098"/>
    <x v="0"/>
    <x v="40"/>
    <x v="5"/>
    <s v="P-94"/>
    <n v="1"/>
    <n v="27000"/>
    <n v="27000"/>
    <x v="30"/>
    <x v="0"/>
    <x v="5"/>
    <s v="BINTARO EXCHANGE"/>
  </r>
  <r>
    <s v="T-1099"/>
    <x v="0"/>
    <x v="60"/>
    <x v="5"/>
    <s v="P-183"/>
    <n v="2"/>
    <n v="47700"/>
    <n v="95400"/>
    <x v="20"/>
    <x v="10"/>
    <x v="5"/>
    <s v="BINTARO EXCHANGE"/>
  </r>
  <r>
    <s v="T-1100"/>
    <x v="0"/>
    <x v="48"/>
    <x v="5"/>
    <s v="P-84"/>
    <n v="2"/>
    <n v="243000"/>
    <n v="486000"/>
    <x v="135"/>
    <x v="12"/>
    <x v="5"/>
    <s v="BINTARO EXCHANGE"/>
  </r>
  <r>
    <s v="T-1101"/>
    <x v="0"/>
    <x v="57"/>
    <x v="3"/>
    <s v="P-283"/>
    <n v="2"/>
    <n v="14400"/>
    <n v="28800"/>
    <x v="29"/>
    <x v="0"/>
    <x v="3"/>
    <s v="CENTER POINT MEDAN"/>
  </r>
  <r>
    <s v="T-1102"/>
    <x v="0"/>
    <x v="35"/>
    <x v="3"/>
    <s v="P-324"/>
    <n v="2"/>
    <n v="39600"/>
    <n v="79200"/>
    <x v="116"/>
    <x v="3"/>
    <x v="3"/>
    <s v="CENTER POINT MEDAN"/>
  </r>
  <r>
    <s v="T-1103"/>
    <x v="0"/>
    <x v="59"/>
    <x v="3"/>
    <s v="P-339"/>
    <n v="2"/>
    <n v="15300"/>
    <n v="30600"/>
    <x v="7"/>
    <x v="4"/>
    <x v="3"/>
    <s v="CENTER POINT MEDAN"/>
  </r>
  <r>
    <s v="T-1104"/>
    <x v="0"/>
    <x v="47"/>
    <x v="5"/>
    <s v="P-83"/>
    <n v="1"/>
    <n v="243000"/>
    <n v="243000"/>
    <x v="104"/>
    <x v="12"/>
    <x v="5"/>
    <s v="BINTARO EXCHANGE"/>
  </r>
  <r>
    <s v="T-1105"/>
    <x v="0"/>
    <x v="56"/>
    <x v="3"/>
    <s v="P-338"/>
    <n v="2"/>
    <n v="22500"/>
    <n v="45000"/>
    <x v="27"/>
    <x v="4"/>
    <x v="3"/>
    <s v="CENTER POINT MEDAN"/>
  </r>
  <r>
    <s v="T-1106"/>
    <x v="0"/>
    <x v="33"/>
    <x v="5"/>
    <s v="P-257"/>
    <n v="1"/>
    <n v="34200"/>
    <n v="34200"/>
    <x v="52"/>
    <x v="0"/>
    <x v="5"/>
    <s v="BINTARO EXCHANGE"/>
  </r>
  <r>
    <s v="T-1107"/>
    <x v="0"/>
    <x v="32"/>
    <x v="5"/>
    <s v="P-78"/>
    <n v="1"/>
    <n v="12600"/>
    <n v="12600"/>
    <x v="18"/>
    <x v="9"/>
    <x v="5"/>
    <s v="BINTARO EXCHANGE"/>
  </r>
  <r>
    <s v="T-1108"/>
    <x v="0"/>
    <x v="44"/>
    <x v="5"/>
    <s v="P-180"/>
    <n v="1"/>
    <n v="65700"/>
    <n v="65700"/>
    <x v="155"/>
    <x v="2"/>
    <x v="5"/>
    <s v="BINTARO EXCHANGE"/>
  </r>
  <r>
    <s v="T-1109"/>
    <x v="0"/>
    <x v="51"/>
    <x v="3"/>
    <s v="P-345"/>
    <n v="1"/>
    <n v="35100"/>
    <n v="35100"/>
    <x v="182"/>
    <x v="3"/>
    <x v="3"/>
    <s v="CENTER POINT MEDAN"/>
  </r>
  <r>
    <s v="T-1110"/>
    <x v="0"/>
    <x v="53"/>
    <x v="3"/>
    <s v="P-370"/>
    <n v="1"/>
    <n v="73800"/>
    <n v="73800"/>
    <x v="41"/>
    <x v="12"/>
    <x v="3"/>
    <s v="CENTER POINT MEDAN"/>
  </r>
  <r>
    <s v="T-1111"/>
    <x v="0"/>
    <x v="59"/>
    <x v="5"/>
    <s v="P-91"/>
    <n v="1"/>
    <n v="27000"/>
    <n v="27000"/>
    <x v="6"/>
    <x v="0"/>
    <x v="5"/>
    <s v="BINTARO EXCHANGE"/>
  </r>
  <r>
    <s v="T-1112"/>
    <x v="0"/>
    <x v="31"/>
    <x v="5"/>
    <s v="P-153"/>
    <n v="1"/>
    <n v="123300"/>
    <n v="123300"/>
    <x v="1"/>
    <x v="1"/>
    <x v="5"/>
    <s v="BINTARO EXCHANGE"/>
  </r>
  <r>
    <s v="T-1113"/>
    <x v="0"/>
    <x v="53"/>
    <x v="5"/>
    <s v="P-151"/>
    <n v="1"/>
    <n v="112500"/>
    <n v="112500"/>
    <x v="96"/>
    <x v="7"/>
    <x v="5"/>
    <s v="BINTARO EXCHANGE"/>
  </r>
  <r>
    <s v="T-1114"/>
    <x v="0"/>
    <x v="60"/>
    <x v="5"/>
    <s v="P-145"/>
    <n v="1"/>
    <n v="39600"/>
    <n v="39600"/>
    <x v="140"/>
    <x v="3"/>
    <x v="5"/>
    <s v="BINTARO EXCHANGE"/>
  </r>
  <r>
    <s v="T-1115"/>
    <x v="0"/>
    <x v="31"/>
    <x v="3"/>
    <s v="P-337"/>
    <n v="1"/>
    <n v="22500"/>
    <n v="22500"/>
    <x v="112"/>
    <x v="4"/>
    <x v="3"/>
    <s v="CENTER POINT MEDAN"/>
  </r>
  <r>
    <s v="T-1116"/>
    <x v="0"/>
    <x v="50"/>
    <x v="5"/>
    <s v="P-253"/>
    <n v="2"/>
    <n v="29700"/>
    <n v="59400"/>
    <x v="117"/>
    <x v="0"/>
    <x v="5"/>
    <s v="BINTARO EXCHANGE"/>
  </r>
  <r>
    <s v="T-1117"/>
    <x v="0"/>
    <x v="58"/>
    <x v="5"/>
    <s v="P-179"/>
    <n v="1"/>
    <n v="225000"/>
    <n v="225000"/>
    <x v="58"/>
    <x v="10"/>
    <x v="5"/>
    <s v="BINTARO EXCHANGE"/>
  </r>
  <r>
    <s v="T-1118"/>
    <x v="0"/>
    <x v="44"/>
    <x v="5"/>
    <s v="P-139"/>
    <n v="1"/>
    <n v="39600"/>
    <n v="39600"/>
    <x v="91"/>
    <x v="3"/>
    <x v="5"/>
    <s v="BINTARO EXCHANGE"/>
  </r>
  <r>
    <s v="T-1119"/>
    <x v="0"/>
    <x v="34"/>
    <x v="5"/>
    <s v="P-92"/>
    <n v="3"/>
    <n v="13050"/>
    <n v="39150"/>
    <x v="54"/>
    <x v="0"/>
    <x v="5"/>
    <s v="BINTARO EXCHANGE"/>
  </r>
  <r>
    <s v="T-1120"/>
    <x v="0"/>
    <x v="33"/>
    <x v="5"/>
    <s v="P-167"/>
    <n v="1"/>
    <n v="22500"/>
    <n v="22500"/>
    <x v="112"/>
    <x v="4"/>
    <x v="5"/>
    <s v="BINTARO EXCHANGE"/>
  </r>
  <r>
    <s v="T-1121"/>
    <x v="0"/>
    <x v="48"/>
    <x v="3"/>
    <s v="P-397"/>
    <n v="1"/>
    <n v="76500"/>
    <n v="76500"/>
    <x v="75"/>
    <x v="11"/>
    <x v="3"/>
    <s v="CENTER POINT MEDAN"/>
  </r>
  <r>
    <s v="T-1122"/>
    <x v="0"/>
    <x v="47"/>
    <x v="5"/>
    <s v="P-136"/>
    <n v="1"/>
    <n v="82800"/>
    <n v="82800"/>
    <x v="48"/>
    <x v="3"/>
    <x v="5"/>
    <s v="BINTARO EXCHANGE"/>
  </r>
  <r>
    <s v="T-1123"/>
    <x v="0"/>
    <x v="54"/>
    <x v="3"/>
    <s v="P-325"/>
    <n v="1"/>
    <n v="39600"/>
    <n v="39600"/>
    <x v="42"/>
    <x v="3"/>
    <x v="3"/>
    <s v="CENTER POINT MEDAN"/>
  </r>
  <r>
    <s v="T-1124"/>
    <x v="0"/>
    <x v="52"/>
    <x v="5"/>
    <s v="P-127"/>
    <n v="3"/>
    <n v="26100"/>
    <n v="78300"/>
    <x v="15"/>
    <x v="4"/>
    <x v="5"/>
    <s v="BINTARO EXCHANGE"/>
  </r>
  <r>
    <s v="T-1125"/>
    <x v="0"/>
    <x v="59"/>
    <x v="3"/>
    <s v="P-315"/>
    <n v="1"/>
    <n v="57600"/>
    <n v="57600"/>
    <x v="4"/>
    <x v="3"/>
    <x v="3"/>
    <s v="CENTER POINT MEDAN"/>
  </r>
  <r>
    <s v="T-1126"/>
    <x v="0"/>
    <x v="44"/>
    <x v="3"/>
    <s v="P-273"/>
    <n v="3"/>
    <n v="81000"/>
    <n v="243000"/>
    <x v="36"/>
    <x v="12"/>
    <x v="3"/>
    <s v="CENTER POINT MEDAN"/>
  </r>
  <r>
    <s v="T-1127"/>
    <x v="0"/>
    <x v="54"/>
    <x v="5"/>
    <s v="P-192"/>
    <n v="1"/>
    <n v="98100"/>
    <n v="98100"/>
    <x v="11"/>
    <x v="2"/>
    <x v="5"/>
    <s v="BINTARO EXCHANGE"/>
  </r>
  <r>
    <s v="T-1128"/>
    <x v="0"/>
    <x v="33"/>
    <x v="3"/>
    <s v="P-340"/>
    <n v="2"/>
    <n v="15300"/>
    <n v="30600"/>
    <x v="25"/>
    <x v="4"/>
    <x v="3"/>
    <s v="CENTER POINT MEDAN"/>
  </r>
  <r>
    <s v="T-1129"/>
    <x v="0"/>
    <x v="51"/>
    <x v="5"/>
    <s v="P-69"/>
    <n v="1"/>
    <n v="57150"/>
    <n v="57150"/>
    <x v="98"/>
    <x v="16"/>
    <x v="5"/>
    <s v="BINTARO EXCHANGE"/>
  </r>
  <r>
    <s v="T-1130"/>
    <x v="0"/>
    <x v="48"/>
    <x v="5"/>
    <s v="P-197"/>
    <n v="2"/>
    <n v="60750"/>
    <n v="121500"/>
    <x v="51"/>
    <x v="12"/>
    <x v="5"/>
    <s v="BINTARO EXCHANGE"/>
  </r>
  <r>
    <s v="T-1131"/>
    <x v="0"/>
    <x v="44"/>
    <x v="3"/>
    <s v="P-354"/>
    <n v="2"/>
    <n v="47700"/>
    <n v="95400"/>
    <x v="20"/>
    <x v="10"/>
    <x v="3"/>
    <s v="CENTER POINT MEDAN"/>
  </r>
  <r>
    <s v="T-1132"/>
    <x v="0"/>
    <x v="34"/>
    <x v="3"/>
    <s v="P-407"/>
    <n v="1"/>
    <n v="108000"/>
    <n v="108000"/>
    <x v="46"/>
    <x v="11"/>
    <x v="3"/>
    <s v="CENTER POINT MEDAN"/>
  </r>
  <r>
    <s v="T-1133"/>
    <x v="0"/>
    <x v="58"/>
    <x v="5"/>
    <s v="P-241"/>
    <n v="1"/>
    <n v="108000"/>
    <n v="108000"/>
    <x v="59"/>
    <x v="11"/>
    <x v="5"/>
    <s v="BINTARO EXCHANGE"/>
  </r>
  <r>
    <s v="T-1134"/>
    <x v="0"/>
    <x v="58"/>
    <x v="5"/>
    <s v="P-159"/>
    <n v="4"/>
    <n v="25200"/>
    <n v="100800"/>
    <x v="22"/>
    <x v="0"/>
    <x v="5"/>
    <s v="BINTARO EXCHANGE"/>
  </r>
  <r>
    <s v="T-1135"/>
    <x v="0"/>
    <x v="38"/>
    <x v="5"/>
    <s v="P-168"/>
    <n v="2"/>
    <n v="22500"/>
    <n v="45000"/>
    <x v="27"/>
    <x v="4"/>
    <x v="5"/>
    <s v="BINTARO EXCHANGE"/>
  </r>
  <r>
    <s v="T-1136"/>
    <x v="0"/>
    <x v="44"/>
    <x v="5"/>
    <s v="P-238"/>
    <n v="2"/>
    <n v="108000"/>
    <n v="216000"/>
    <x v="32"/>
    <x v="11"/>
    <x v="5"/>
    <s v="BINTARO EXCHANGE"/>
  </r>
  <r>
    <s v="T-1137"/>
    <x v="0"/>
    <x v="50"/>
    <x v="3"/>
    <s v="P-358"/>
    <n v="1"/>
    <n v="162000"/>
    <n v="162000"/>
    <x v="70"/>
    <x v="5"/>
    <x v="3"/>
    <s v="CENTER POINT MEDAN"/>
  </r>
  <r>
    <s v="T-1138"/>
    <x v="0"/>
    <x v="33"/>
    <x v="5"/>
    <s v="P-191"/>
    <n v="1"/>
    <n v="49500"/>
    <n v="49500"/>
    <x v="60"/>
    <x v="2"/>
    <x v="5"/>
    <s v="BINTARO EXCHANGE"/>
  </r>
  <r>
    <s v="T-1139"/>
    <x v="0"/>
    <x v="57"/>
    <x v="5"/>
    <s v="P-201"/>
    <n v="4"/>
    <n v="73800"/>
    <n v="295200"/>
    <x v="41"/>
    <x v="12"/>
    <x v="5"/>
    <s v="BINTARO EXCHANGE"/>
  </r>
  <r>
    <s v="T-1140"/>
    <x v="0"/>
    <x v="33"/>
    <x v="5"/>
    <s v="P-222"/>
    <n v="6"/>
    <n v="7650"/>
    <n v="45900"/>
    <x v="28"/>
    <x v="9"/>
    <x v="5"/>
    <s v="BINTARO EXCHANGE"/>
  </r>
  <r>
    <s v="T-1141"/>
    <x v="0"/>
    <x v="39"/>
    <x v="3"/>
    <s v="P-349"/>
    <n v="1"/>
    <n v="144000"/>
    <n v="144000"/>
    <x v="162"/>
    <x v="15"/>
    <x v="3"/>
    <s v="CENTER POINT MEDAN"/>
  </r>
  <r>
    <s v="T-1142"/>
    <x v="0"/>
    <x v="53"/>
    <x v="3"/>
    <s v="P-320"/>
    <n v="1"/>
    <n v="39600"/>
    <n v="39600"/>
    <x v="24"/>
    <x v="3"/>
    <x v="3"/>
    <s v="CENTER POINT MEDAN"/>
  </r>
  <r>
    <s v="T-1143"/>
    <x v="0"/>
    <x v="38"/>
    <x v="5"/>
    <s v="P-236"/>
    <n v="2"/>
    <n v="108000"/>
    <n v="216000"/>
    <x v="50"/>
    <x v="11"/>
    <x v="5"/>
    <s v="BINTARO EXCHANGE"/>
  </r>
  <r>
    <s v="T-1144"/>
    <x v="0"/>
    <x v="53"/>
    <x v="3"/>
    <s v="P-261"/>
    <n v="1"/>
    <n v="57150"/>
    <n v="57150"/>
    <x v="98"/>
    <x v="16"/>
    <x v="3"/>
    <s v="CENTER POINT MEDAN"/>
  </r>
  <r>
    <s v="T-1145"/>
    <x v="0"/>
    <x v="33"/>
    <x v="5"/>
    <s v="P-170"/>
    <n v="3"/>
    <n v="15300"/>
    <n v="45900"/>
    <x v="25"/>
    <x v="4"/>
    <x v="5"/>
    <s v="BINTARO EXCHANGE"/>
  </r>
  <r>
    <s v="T-1146"/>
    <x v="0"/>
    <x v="35"/>
    <x v="5"/>
    <s v="P-207"/>
    <n v="1"/>
    <n v="247500"/>
    <n v="247500"/>
    <x v="128"/>
    <x v="18"/>
    <x v="5"/>
    <s v="BINTARO EXCHANGE"/>
  </r>
  <r>
    <s v="T-1147"/>
    <x v="0"/>
    <x v="48"/>
    <x v="3"/>
    <s v="P-336"/>
    <n v="1"/>
    <n v="13500"/>
    <n v="13500"/>
    <x v="85"/>
    <x v="4"/>
    <x v="3"/>
    <s v="CENTER POINT MEDAN"/>
  </r>
  <r>
    <s v="T-1148"/>
    <x v="0"/>
    <x v="42"/>
    <x v="3"/>
    <s v="P-368"/>
    <n v="1"/>
    <n v="65700"/>
    <n v="65700"/>
    <x v="43"/>
    <x v="12"/>
    <x v="3"/>
    <s v="CENTER POINT MEDAN"/>
  </r>
  <r>
    <s v="T-1149"/>
    <x v="0"/>
    <x v="53"/>
    <x v="5"/>
    <s v="P-98"/>
    <n v="1"/>
    <n v="103500"/>
    <n v="103500"/>
    <x v="63"/>
    <x v="15"/>
    <x v="5"/>
    <s v="BINTARO EXCHANGE"/>
  </r>
  <r>
    <s v="T-1150"/>
    <x v="0"/>
    <x v="57"/>
    <x v="3"/>
    <s v="P-347"/>
    <n v="1"/>
    <n v="314100"/>
    <n v="314100"/>
    <x v="183"/>
    <x v="20"/>
    <x v="3"/>
    <s v="CENTER POINT MEDAN"/>
  </r>
  <r>
    <s v="T-1151"/>
    <x v="0"/>
    <x v="40"/>
    <x v="5"/>
    <s v="P-135"/>
    <n v="3"/>
    <n v="82800"/>
    <n v="248400"/>
    <x v="33"/>
    <x v="3"/>
    <x v="5"/>
    <s v="BINTARO EXCHANGE"/>
  </r>
  <r>
    <s v="T-1152"/>
    <x v="0"/>
    <x v="45"/>
    <x v="3"/>
    <s v="P-352"/>
    <n v="1"/>
    <n v="49500"/>
    <n v="49500"/>
    <x v="16"/>
    <x v="2"/>
    <x v="3"/>
    <s v="CENTER POINT MEDAN"/>
  </r>
  <r>
    <s v="T-1153"/>
    <x v="0"/>
    <x v="50"/>
    <x v="5"/>
    <s v="P-199"/>
    <n v="2"/>
    <n v="65700"/>
    <n v="131400"/>
    <x v="43"/>
    <x v="12"/>
    <x v="5"/>
    <s v="BINTARO EXCHANGE"/>
  </r>
  <r>
    <s v="T-1154"/>
    <x v="0"/>
    <x v="31"/>
    <x v="3"/>
    <s v="P-400"/>
    <n v="1"/>
    <n v="112500"/>
    <n v="112500"/>
    <x v="93"/>
    <x v="11"/>
    <x v="3"/>
    <s v="CENTER POINT MEDAN"/>
  </r>
  <r>
    <s v="T-1155"/>
    <x v="0"/>
    <x v="38"/>
    <x v="3"/>
    <s v="P-276"/>
    <n v="1"/>
    <n v="98100"/>
    <n v="98100"/>
    <x v="69"/>
    <x v="2"/>
    <x v="3"/>
    <s v="CENTER POINT MEDAN"/>
  </r>
  <r>
    <s v="T-1156"/>
    <x v="0"/>
    <x v="42"/>
    <x v="5"/>
    <s v="P-223"/>
    <n v="2"/>
    <n v="34200"/>
    <n v="68400"/>
    <x v="45"/>
    <x v="9"/>
    <x v="5"/>
    <s v="BINTARO EXCHANGE"/>
  </r>
  <r>
    <s v="T-1157"/>
    <x v="0"/>
    <x v="56"/>
    <x v="3"/>
    <s v="P-335"/>
    <n v="3"/>
    <n v="13500"/>
    <n v="40500"/>
    <x v="61"/>
    <x v="4"/>
    <x v="3"/>
    <s v="CENTER POINT MEDAN"/>
  </r>
  <r>
    <s v="T-1158"/>
    <x v="0"/>
    <x v="34"/>
    <x v="5"/>
    <s v="P-235"/>
    <n v="1"/>
    <n v="88200"/>
    <n v="88200"/>
    <x v="71"/>
    <x v="11"/>
    <x v="5"/>
    <s v="BINTARO EXCHANGE"/>
  </r>
  <r>
    <s v="T-1159"/>
    <x v="0"/>
    <x v="50"/>
    <x v="3"/>
    <s v="P-364"/>
    <n v="2"/>
    <n v="90000"/>
    <n v="180000"/>
    <x v="5"/>
    <x v="2"/>
    <x v="3"/>
    <s v="CENTER POINT MEDAN"/>
  </r>
  <r>
    <s v="T-1160"/>
    <x v="0"/>
    <x v="54"/>
    <x v="5"/>
    <s v="P-109"/>
    <n v="1"/>
    <n v="112500"/>
    <n v="112500"/>
    <x v="184"/>
    <x v="6"/>
    <x v="5"/>
    <s v="BINTARO EXCHANGE"/>
  </r>
  <r>
    <s v="T-1161"/>
    <x v="0"/>
    <x v="58"/>
    <x v="5"/>
    <s v="P-185"/>
    <n v="1"/>
    <n v="88200"/>
    <n v="88200"/>
    <x v="34"/>
    <x v="5"/>
    <x v="5"/>
    <s v="BINTARO EXCHANGE"/>
  </r>
  <r>
    <s v="T-1162"/>
    <x v="0"/>
    <x v="32"/>
    <x v="3"/>
    <s v="P-281"/>
    <n v="1"/>
    <n v="18000"/>
    <n v="18000"/>
    <x v="2"/>
    <x v="0"/>
    <x v="3"/>
    <s v="CENTER POINT MEDAN"/>
  </r>
  <r>
    <s v="T-1163"/>
    <x v="0"/>
    <x v="41"/>
    <x v="3"/>
    <s v="P-341"/>
    <n v="2"/>
    <n v="243000"/>
    <n v="486000"/>
    <x v="111"/>
    <x v="17"/>
    <x v="3"/>
    <s v="CENTER POINT MEDAN"/>
  </r>
  <r>
    <s v="T-1164"/>
    <x v="0"/>
    <x v="37"/>
    <x v="3"/>
    <s v="P-356"/>
    <n v="1"/>
    <n v="88200"/>
    <n v="88200"/>
    <x v="34"/>
    <x v="5"/>
    <x v="3"/>
    <s v="CENTER POINT MEDAN"/>
  </r>
  <r>
    <s v="T-1165"/>
    <x v="0"/>
    <x v="59"/>
    <x v="3"/>
    <s v="P-334"/>
    <n v="1"/>
    <n v="396000"/>
    <n v="396000"/>
    <x v="127"/>
    <x v="17"/>
    <x v="3"/>
    <s v="CENTER POINT MEDAN"/>
  </r>
  <r>
    <s v="T-1166"/>
    <x v="0"/>
    <x v="60"/>
    <x v="5"/>
    <s v="P-158"/>
    <n v="2"/>
    <n v="45000"/>
    <n v="90000"/>
    <x v="26"/>
    <x v="0"/>
    <x v="5"/>
    <s v="BINTARO EXCHANGE"/>
  </r>
  <r>
    <s v="T-1167"/>
    <x v="0"/>
    <x v="47"/>
    <x v="5"/>
    <s v="P-95"/>
    <n v="1"/>
    <n v="14400"/>
    <n v="14400"/>
    <x v="29"/>
    <x v="0"/>
    <x v="5"/>
    <s v="BINTARO EXCHANGE"/>
  </r>
  <r>
    <s v="T-1168"/>
    <x v="0"/>
    <x v="33"/>
    <x v="3"/>
    <s v="P-362"/>
    <n v="1"/>
    <n v="49500"/>
    <n v="49500"/>
    <x v="60"/>
    <x v="2"/>
    <x v="3"/>
    <s v="CENTER POINT MEDAN"/>
  </r>
  <r>
    <s v="T-1169"/>
    <x v="0"/>
    <x v="57"/>
    <x v="5"/>
    <s v="P-196"/>
    <n v="2"/>
    <n v="60750"/>
    <n v="121500"/>
    <x v="87"/>
    <x v="12"/>
    <x v="5"/>
    <s v="BINTARO EXCHANGE"/>
  </r>
  <r>
    <s v="T-1170"/>
    <x v="0"/>
    <x v="43"/>
    <x v="3"/>
    <s v="P-402"/>
    <n v="1"/>
    <n v="112500"/>
    <n v="112500"/>
    <x v="21"/>
    <x v="11"/>
    <x v="3"/>
    <s v="CENTER POINT MEDAN"/>
  </r>
  <r>
    <s v="T-1171"/>
    <x v="0"/>
    <x v="52"/>
    <x v="5"/>
    <s v="P-169"/>
    <n v="2"/>
    <n v="15300"/>
    <n v="30600"/>
    <x v="7"/>
    <x v="4"/>
    <x v="5"/>
    <s v="BINTARO EXCHANGE"/>
  </r>
  <r>
    <s v="T-1172"/>
    <x v="0"/>
    <x v="56"/>
    <x v="3"/>
    <s v="P-367"/>
    <n v="1"/>
    <n v="60750"/>
    <n v="60750"/>
    <x v="113"/>
    <x v="12"/>
    <x v="3"/>
    <s v="CENTER POINT MEDAN"/>
  </r>
  <r>
    <s v="T-1173"/>
    <x v="0"/>
    <x v="59"/>
    <x v="3"/>
    <s v="P-403"/>
    <n v="1"/>
    <n v="108000"/>
    <n v="108000"/>
    <x v="50"/>
    <x v="11"/>
    <x v="3"/>
    <s v="CENTER POINT MEDAN"/>
  </r>
  <r>
    <s v="T-1174"/>
    <x v="0"/>
    <x v="40"/>
    <x v="3"/>
    <s v="P-330"/>
    <n v="3"/>
    <n v="25200"/>
    <n v="75600"/>
    <x v="22"/>
    <x v="0"/>
    <x v="3"/>
    <s v="CENTER POINT MEDAN"/>
  </r>
  <r>
    <s v="T-1175"/>
    <x v="0"/>
    <x v="53"/>
    <x v="3"/>
    <s v="P-278"/>
    <n v="2"/>
    <n v="17100"/>
    <n v="34200"/>
    <x v="77"/>
    <x v="0"/>
    <x v="3"/>
    <s v="CENTER POINT MEDAN"/>
  </r>
  <r>
    <s v="T-1176"/>
    <x v="0"/>
    <x v="39"/>
    <x v="5"/>
    <s v="P-193"/>
    <n v="1"/>
    <n v="90000"/>
    <n v="90000"/>
    <x v="5"/>
    <x v="2"/>
    <x v="5"/>
    <s v="BINTARO EXCHANGE"/>
  </r>
  <r>
    <s v="T-1177"/>
    <x v="0"/>
    <x v="44"/>
    <x v="3"/>
    <s v="P-329"/>
    <n v="3"/>
    <n v="45000"/>
    <n v="135000"/>
    <x v="26"/>
    <x v="0"/>
    <x v="3"/>
    <s v="CENTER POINT MEDAN"/>
  </r>
  <r>
    <s v="T-1178"/>
    <x v="0"/>
    <x v="55"/>
    <x v="3"/>
    <s v="P-420"/>
    <n v="1"/>
    <n v="34200"/>
    <n v="34200"/>
    <x v="52"/>
    <x v="0"/>
    <x v="3"/>
    <s v="CENTER POINT MEDAN"/>
  </r>
  <r>
    <s v="T-1179"/>
    <x v="0"/>
    <x v="38"/>
    <x v="5"/>
    <s v="P-244"/>
    <n v="1"/>
    <n v="32000"/>
    <n v="32000"/>
    <x v="173"/>
    <x v="0"/>
    <x v="5"/>
    <s v="BINTARO EXCHANGE"/>
  </r>
  <r>
    <s v="T-1180"/>
    <x v="0"/>
    <x v="45"/>
    <x v="5"/>
    <s v="P-188"/>
    <n v="1"/>
    <n v="162000"/>
    <n v="162000"/>
    <x v="73"/>
    <x v="2"/>
    <x v="5"/>
    <s v="BINTARO EXCHANGE"/>
  </r>
  <r>
    <s v="T-1181"/>
    <x v="0"/>
    <x v="31"/>
    <x v="5"/>
    <s v="P-177"/>
    <n v="1"/>
    <n v="314100"/>
    <n v="314100"/>
    <x v="183"/>
    <x v="20"/>
    <x v="5"/>
    <s v="BINTARO EXCHANGE"/>
  </r>
  <r>
    <s v="T-1182"/>
    <x v="0"/>
    <x v="56"/>
    <x v="3"/>
    <s v="P-332"/>
    <n v="1"/>
    <n v="22500"/>
    <n v="22500"/>
    <x v="39"/>
    <x v="0"/>
    <x v="3"/>
    <s v="CENTER POINT MEDAN"/>
  </r>
  <r>
    <s v="T-1183"/>
    <x v="0"/>
    <x v="50"/>
    <x v="5"/>
    <s v="P-206"/>
    <n v="1"/>
    <n v="247500"/>
    <n v="247500"/>
    <x v="115"/>
    <x v="18"/>
    <x v="5"/>
    <s v="BINTARO EXCHANGE"/>
  </r>
  <r>
    <s v="T-1184"/>
    <x v="0"/>
    <x v="56"/>
    <x v="5"/>
    <s v="P-166"/>
    <n v="2"/>
    <n v="13500"/>
    <n v="27000"/>
    <x v="85"/>
    <x v="4"/>
    <x v="5"/>
    <s v="BINTARO EXCHANGE"/>
  </r>
  <r>
    <s v="T-1185"/>
    <x v="0"/>
    <x v="35"/>
    <x v="5"/>
    <s v="P-220"/>
    <n v="3"/>
    <n v="81900"/>
    <n v="245700"/>
    <x v="105"/>
    <x v="12"/>
    <x v="5"/>
    <s v="BINTARO EXCHANGE"/>
  </r>
  <r>
    <s v="T-1186"/>
    <x v="0"/>
    <x v="43"/>
    <x v="5"/>
    <s v="P-239"/>
    <n v="2"/>
    <n v="108000"/>
    <n v="216000"/>
    <x v="100"/>
    <x v="11"/>
    <x v="5"/>
    <s v="BINTARO EXCHANGE"/>
  </r>
  <r>
    <s v="T-1187"/>
    <x v="0"/>
    <x v="45"/>
    <x v="3"/>
    <s v="P-331"/>
    <n v="2"/>
    <n v="31500"/>
    <n v="63000"/>
    <x v="17"/>
    <x v="0"/>
    <x v="3"/>
    <s v="CENTER POINT MEDAN"/>
  </r>
  <r>
    <s v="T-1188"/>
    <x v="0"/>
    <x v="58"/>
    <x v="3"/>
    <s v="P-363"/>
    <n v="1"/>
    <n v="98100"/>
    <n v="98100"/>
    <x v="11"/>
    <x v="2"/>
    <x v="3"/>
    <s v="CENTER POINT MEDAN"/>
  </r>
  <r>
    <s v="T-1189"/>
    <x v="0"/>
    <x v="41"/>
    <x v="0"/>
    <s v="P-1847"/>
    <n v="1"/>
    <n v="225000"/>
    <n v="225000"/>
    <x v="153"/>
    <x v="8"/>
    <x v="0"/>
    <s v="PIK AVENUE"/>
  </r>
  <r>
    <s v="T-1190"/>
    <x v="0"/>
    <x v="37"/>
    <x v="6"/>
    <s v="P-699"/>
    <n v="7"/>
    <n v="12600"/>
    <n v="88200"/>
    <x v="18"/>
    <x v="9"/>
    <x v="6"/>
    <s v="KOTA KASABLANKA"/>
  </r>
  <r>
    <s v="T-1191"/>
    <x v="0"/>
    <x v="35"/>
    <x v="0"/>
    <s v="P-1889"/>
    <n v="4"/>
    <n v="15300"/>
    <n v="61200"/>
    <x v="7"/>
    <x v="4"/>
    <x v="0"/>
    <s v="PIK AVENUE"/>
  </r>
  <r>
    <s v="T-1192"/>
    <x v="0"/>
    <x v="50"/>
    <x v="1"/>
    <s v="P-1366"/>
    <n v="1"/>
    <n v="41000"/>
    <n v="41000"/>
    <x v="185"/>
    <x v="9"/>
    <x v="1"/>
    <s v="MALL KELAPA GADING"/>
  </r>
  <r>
    <s v="T-1193"/>
    <x v="0"/>
    <x v="38"/>
    <x v="1"/>
    <s v="P-1428"/>
    <n v="1"/>
    <n v="144000"/>
    <n v="144000"/>
    <x v="162"/>
    <x v="15"/>
    <x v="1"/>
    <s v="MALL KELAPA GADING"/>
  </r>
  <r>
    <s v="T-1194"/>
    <x v="0"/>
    <x v="42"/>
    <x v="1"/>
    <s v="P-1511"/>
    <n v="12"/>
    <n v="10000"/>
    <n v="120000"/>
    <x v="186"/>
    <x v="0"/>
    <x v="1"/>
    <s v="MALL KELAPA GADING"/>
  </r>
  <r>
    <s v="T-1195"/>
    <x v="0"/>
    <x v="60"/>
    <x v="1"/>
    <s v="P-1434"/>
    <n v="1"/>
    <n v="88200"/>
    <n v="88200"/>
    <x v="23"/>
    <x v="5"/>
    <x v="1"/>
    <s v="MALL KELAPA GADING"/>
  </r>
  <r>
    <s v="T-1196"/>
    <x v="0"/>
    <x v="37"/>
    <x v="4"/>
    <s v="P-438"/>
    <n v="1"/>
    <n v="98100"/>
    <n v="98100"/>
    <x v="69"/>
    <x v="2"/>
    <x v="4"/>
    <s v="CIBUBUR JUNCTION"/>
  </r>
  <r>
    <s v="T-1197"/>
    <x v="0"/>
    <x v="38"/>
    <x v="4"/>
    <s v="P-466"/>
    <n v="1"/>
    <n v="160000"/>
    <n v="160000"/>
    <x v="187"/>
    <x v="8"/>
    <x v="4"/>
    <s v="CIBUBUR JUNCTION"/>
  </r>
  <r>
    <s v="T-1198"/>
    <x v="0"/>
    <x v="40"/>
    <x v="4"/>
    <s v="P-442"/>
    <n v="8"/>
    <n v="13050"/>
    <n v="104400"/>
    <x v="54"/>
    <x v="0"/>
    <x v="4"/>
    <s v="CIBUBUR JUNCTION"/>
  </r>
  <r>
    <s v="T-1199"/>
    <x v="0"/>
    <x v="55"/>
    <x v="1"/>
    <s v="P-1514"/>
    <n v="15"/>
    <n v="10000"/>
    <n v="150000"/>
    <x v="97"/>
    <x v="0"/>
    <x v="1"/>
    <s v="MALL KELAPA GADING"/>
  </r>
  <r>
    <s v="T-1200"/>
    <x v="0"/>
    <x v="37"/>
    <x v="2"/>
    <s v="P-2435"/>
    <n v="1"/>
    <n v="162000"/>
    <n v="162000"/>
    <x v="188"/>
    <x v="7"/>
    <x v="2"/>
    <s v="SUMARECON MALL SERPONG"/>
  </r>
  <r>
    <s v="T-1201"/>
    <x v="0"/>
    <x v="42"/>
    <x v="1"/>
    <s v="P-1510"/>
    <n v="14"/>
    <n v="10000"/>
    <n v="140000"/>
    <x v="164"/>
    <x v="0"/>
    <x v="1"/>
    <s v="MALL KELAPA GADING"/>
  </r>
  <r>
    <s v="T-1202"/>
    <x v="0"/>
    <x v="55"/>
    <x v="0"/>
    <s v="P-1866"/>
    <n v="1"/>
    <n v="39600"/>
    <n v="39600"/>
    <x v="140"/>
    <x v="3"/>
    <x v="0"/>
    <s v="PIK AVENUE"/>
  </r>
  <r>
    <s v="T-1203"/>
    <x v="0"/>
    <x v="60"/>
    <x v="1"/>
    <s v="P-1436"/>
    <n v="1"/>
    <n v="162000"/>
    <n v="162000"/>
    <x v="8"/>
    <x v="5"/>
    <x v="1"/>
    <s v="MALL KELAPA GADING"/>
  </r>
  <r>
    <s v="T-1204"/>
    <x v="0"/>
    <x v="34"/>
    <x v="1"/>
    <s v="P-1496"/>
    <n v="1"/>
    <n v="108000"/>
    <n v="108000"/>
    <x v="46"/>
    <x v="11"/>
    <x v="1"/>
    <s v="MALL KELAPA GADING"/>
  </r>
  <r>
    <s v="T-1205"/>
    <x v="0"/>
    <x v="48"/>
    <x v="4"/>
    <s v="P-547"/>
    <n v="2"/>
    <n v="49500"/>
    <n v="99000"/>
    <x v="60"/>
    <x v="2"/>
    <x v="4"/>
    <s v="CIBUBUR JUNCTION"/>
  </r>
  <r>
    <s v="T-1206"/>
    <x v="0"/>
    <x v="53"/>
    <x v="7"/>
    <s v="P-1003"/>
    <n v="1"/>
    <n v="328500"/>
    <n v="328500"/>
    <x v="126"/>
    <x v="11"/>
    <x v="7"/>
    <s v="LIPPO MALL KEMANG"/>
  </r>
  <r>
    <s v="T-1207"/>
    <x v="0"/>
    <x v="60"/>
    <x v="1"/>
    <s v="P-1491"/>
    <n v="1"/>
    <n v="112500"/>
    <n v="112500"/>
    <x v="108"/>
    <x v="11"/>
    <x v="1"/>
    <s v="MALL KELAPA GADING"/>
  </r>
  <r>
    <s v="T-1208"/>
    <x v="0"/>
    <x v="36"/>
    <x v="1"/>
    <s v="P-1410"/>
    <n v="4"/>
    <n v="37350"/>
    <n v="149400"/>
    <x v="83"/>
    <x v="17"/>
    <x v="1"/>
    <s v="MALL KELAPA GADING"/>
  </r>
  <r>
    <s v="T-1209"/>
    <x v="0"/>
    <x v="39"/>
    <x v="7"/>
    <s v="P-1008"/>
    <n v="4"/>
    <n v="22500"/>
    <n v="90000"/>
    <x v="39"/>
    <x v="0"/>
    <x v="7"/>
    <s v="LIPPO MALL KEMANG"/>
  </r>
  <r>
    <s v="T-1210"/>
    <x v="0"/>
    <x v="47"/>
    <x v="7"/>
    <s v="P-1039"/>
    <n v="1"/>
    <n v="49500"/>
    <n v="49500"/>
    <x v="60"/>
    <x v="2"/>
    <x v="7"/>
    <s v="LIPPO MALL KEMANG"/>
  </r>
  <r>
    <s v="T-1211"/>
    <x v="0"/>
    <x v="36"/>
    <x v="10"/>
    <s v="P-2355"/>
    <n v="1"/>
    <n v="108000"/>
    <n v="108000"/>
    <x v="50"/>
    <x v="11"/>
    <x v="2"/>
    <s v="SUMARECON MALL BEKASI"/>
  </r>
  <r>
    <s v="T-1212"/>
    <x v="0"/>
    <x v="41"/>
    <x v="8"/>
    <s v="P-1610"/>
    <n v="1"/>
    <n v="162000"/>
    <n v="162000"/>
    <x v="8"/>
    <x v="5"/>
    <x v="8"/>
    <s v="MALL OF INDONESIA"/>
  </r>
  <r>
    <s v="T-1213"/>
    <x v="0"/>
    <x v="35"/>
    <x v="0"/>
    <s v="P-1812"/>
    <n v="1"/>
    <n v="153000"/>
    <n v="153000"/>
    <x v="138"/>
    <x v="13"/>
    <x v="0"/>
    <s v="PIK AVENUE"/>
  </r>
  <r>
    <s v="T-1214"/>
    <x v="0"/>
    <x v="46"/>
    <x v="8"/>
    <s v="P-1591"/>
    <n v="1"/>
    <n v="13500"/>
    <n v="13500"/>
    <x v="61"/>
    <x v="4"/>
    <x v="8"/>
    <s v="MALL OF INDONESIA"/>
  </r>
  <r>
    <s v="T-1215"/>
    <x v="0"/>
    <x v="49"/>
    <x v="7"/>
    <s v="P-1076"/>
    <n v="2"/>
    <n v="76500"/>
    <n v="153000"/>
    <x v="75"/>
    <x v="11"/>
    <x v="7"/>
    <s v="LIPPO MALL KEMANG"/>
  </r>
  <r>
    <s v="T-1216"/>
    <x v="0"/>
    <x v="58"/>
    <x v="6"/>
    <s v="P-718"/>
    <n v="3"/>
    <n v="62100"/>
    <n v="186300"/>
    <x v="189"/>
    <x v="4"/>
    <x v="6"/>
    <s v="KOTA KASABLANKA"/>
  </r>
  <r>
    <s v="T-1217"/>
    <x v="0"/>
    <x v="56"/>
    <x v="2"/>
    <s v="P-2486"/>
    <n v="1"/>
    <n v="82800"/>
    <n v="82800"/>
    <x v="55"/>
    <x v="3"/>
    <x v="2"/>
    <s v="SUMARECON MALL SERPONG"/>
  </r>
  <r>
    <s v="T-1218"/>
    <x v="0"/>
    <x v="53"/>
    <x v="10"/>
    <s v="P-2187"/>
    <n v="1"/>
    <n v="17100"/>
    <n v="17100"/>
    <x v="77"/>
    <x v="0"/>
    <x v="2"/>
    <s v="SUMARECON MALL BEKASI"/>
  </r>
  <r>
    <s v="T-1219"/>
    <x v="0"/>
    <x v="44"/>
    <x v="1"/>
    <s v="P-1409"/>
    <n v="1"/>
    <n v="74700"/>
    <n v="74700"/>
    <x v="40"/>
    <x v="1"/>
    <x v="1"/>
    <s v="MALL KELAPA GADING"/>
  </r>
  <r>
    <s v="T-1220"/>
    <x v="0"/>
    <x v="41"/>
    <x v="4"/>
    <s v="P-594"/>
    <n v="1"/>
    <n v="26500"/>
    <n v="26500"/>
    <x v="190"/>
    <x v="0"/>
    <x v="4"/>
    <s v="CIBUBUR JUNCTION"/>
  </r>
  <r>
    <s v="T-1221"/>
    <x v="0"/>
    <x v="39"/>
    <x v="7"/>
    <s v="P-1060"/>
    <n v="3"/>
    <n v="73800"/>
    <n v="221400"/>
    <x v="125"/>
    <x v="14"/>
    <x v="7"/>
    <s v="LIPPO MALL KEMANG"/>
  </r>
  <r>
    <s v="T-1222"/>
    <x v="0"/>
    <x v="50"/>
    <x v="1"/>
    <s v="P-1505"/>
    <n v="18"/>
    <n v="26500"/>
    <n v="477000"/>
    <x v="79"/>
    <x v="0"/>
    <x v="1"/>
    <s v="MALL KELAPA GADING"/>
  </r>
  <r>
    <s v="T-1223"/>
    <x v="0"/>
    <x v="58"/>
    <x v="2"/>
    <s v="P-2459"/>
    <n v="1"/>
    <n v="243000"/>
    <n v="243000"/>
    <x v="3"/>
    <x v="2"/>
    <x v="2"/>
    <s v="SUMARECON MALL SERPONG"/>
  </r>
  <r>
    <s v="T-1224"/>
    <x v="0"/>
    <x v="41"/>
    <x v="4"/>
    <s v="P-517"/>
    <n v="5"/>
    <n v="37350"/>
    <n v="186750"/>
    <x v="83"/>
    <x v="17"/>
    <x v="4"/>
    <s v="CIBUBUR JUNCTION"/>
  </r>
  <r>
    <s v="T-1225"/>
    <x v="0"/>
    <x v="47"/>
    <x v="0"/>
    <s v="P-1879"/>
    <n v="10"/>
    <n v="45000"/>
    <n v="450000"/>
    <x v="26"/>
    <x v="0"/>
    <x v="0"/>
    <s v="PIK AVENUE"/>
  </r>
  <r>
    <s v="T-1226"/>
    <x v="0"/>
    <x v="49"/>
    <x v="0"/>
    <s v="P-1848"/>
    <n v="1"/>
    <n v="225000"/>
    <n v="225000"/>
    <x v="174"/>
    <x v="8"/>
    <x v="0"/>
    <s v="PIK AVENUE"/>
  </r>
  <r>
    <s v="T-1227"/>
    <x v="0"/>
    <x v="31"/>
    <x v="8"/>
    <s v="P-1566"/>
    <n v="1"/>
    <n v="39600"/>
    <n v="39600"/>
    <x v="72"/>
    <x v="3"/>
    <x v="8"/>
    <s v="MALL OF INDONESIA"/>
  </r>
  <r>
    <s v="T-1228"/>
    <x v="0"/>
    <x v="40"/>
    <x v="10"/>
    <s v="P-2289"/>
    <n v="1"/>
    <n v="47700"/>
    <n v="47700"/>
    <x v="20"/>
    <x v="10"/>
    <x v="2"/>
    <s v="SUMARECON MALL BEKASI"/>
  </r>
  <r>
    <s v="T-1229"/>
    <x v="0"/>
    <x v="59"/>
    <x v="8"/>
    <s v="P-1539"/>
    <n v="2"/>
    <n v="17100"/>
    <n v="34200"/>
    <x v="77"/>
    <x v="0"/>
    <x v="8"/>
    <s v="MALL OF INDONESIA"/>
  </r>
  <r>
    <s v="T-1230"/>
    <x v="0"/>
    <x v="32"/>
    <x v="7"/>
    <s v="P-1041"/>
    <n v="1"/>
    <n v="90000"/>
    <n v="90000"/>
    <x v="5"/>
    <x v="2"/>
    <x v="7"/>
    <s v="LIPPO MALL KEMANG"/>
  </r>
  <r>
    <s v="T-1231"/>
    <x v="0"/>
    <x v="38"/>
    <x v="0"/>
    <s v="P-1830"/>
    <n v="1"/>
    <n v="41400"/>
    <n v="41400"/>
    <x v="150"/>
    <x v="2"/>
    <x v="0"/>
    <s v="PIK AVENUE"/>
  </r>
  <r>
    <s v="T-1232"/>
    <x v="0"/>
    <x v="42"/>
    <x v="1"/>
    <s v="P-1303"/>
    <n v="4"/>
    <n v="144000"/>
    <n v="576000"/>
    <x v="119"/>
    <x v="15"/>
    <x v="1"/>
    <s v="MALL KELAPA GADING"/>
  </r>
  <r>
    <s v="T-1233"/>
    <x v="0"/>
    <x v="48"/>
    <x v="1"/>
    <s v="P-1314"/>
    <n v="7"/>
    <n v="18000"/>
    <n v="126000"/>
    <x v="2"/>
    <x v="0"/>
    <x v="1"/>
    <s v="MALL KELAPA GADING"/>
  </r>
  <r>
    <s v="T-1234"/>
    <x v="0"/>
    <x v="50"/>
    <x v="1"/>
    <s v="P-1412"/>
    <n v="2"/>
    <n v="13500"/>
    <n v="27000"/>
    <x v="61"/>
    <x v="4"/>
    <x v="1"/>
    <s v="MALL KELAPA GADING"/>
  </r>
  <r>
    <s v="T-1235"/>
    <x v="0"/>
    <x v="46"/>
    <x v="4"/>
    <s v="P-530"/>
    <n v="3"/>
    <n v="40000"/>
    <n v="120000"/>
    <x v="182"/>
    <x v="3"/>
    <x v="4"/>
    <s v="CIBUBUR JUNCTION"/>
  </r>
  <r>
    <s v="T-1236"/>
    <x v="0"/>
    <x v="39"/>
    <x v="10"/>
    <s v="P-2254"/>
    <n v="1"/>
    <n v="39600"/>
    <n v="39600"/>
    <x v="116"/>
    <x v="3"/>
    <x v="2"/>
    <s v="SUMARECON MALL BEKASI"/>
  </r>
  <r>
    <s v="T-1237"/>
    <x v="0"/>
    <x v="45"/>
    <x v="0"/>
    <s v="P-1965"/>
    <n v="1"/>
    <n v="29700"/>
    <n v="29700"/>
    <x v="120"/>
    <x v="0"/>
    <x v="0"/>
    <s v="PIK AVENUE"/>
  </r>
  <r>
    <s v="T-1238"/>
    <x v="0"/>
    <x v="40"/>
    <x v="7"/>
    <s v="P-1059"/>
    <n v="1"/>
    <n v="94500"/>
    <n v="94500"/>
    <x v="62"/>
    <x v="14"/>
    <x v="7"/>
    <s v="LIPPO MALL KEMANG"/>
  </r>
  <r>
    <s v="T-1239"/>
    <x v="0"/>
    <x v="54"/>
    <x v="4"/>
    <s v="P-513"/>
    <n v="2"/>
    <n v="25200"/>
    <n v="50400"/>
    <x v="22"/>
    <x v="0"/>
    <x v="4"/>
    <s v="CIBUBUR JUNCTION"/>
  </r>
  <r>
    <s v="T-1240"/>
    <x v="0"/>
    <x v="55"/>
    <x v="1"/>
    <s v="P-1330"/>
    <n v="1"/>
    <n v="272000"/>
    <n v="272000"/>
    <x v="191"/>
    <x v="15"/>
    <x v="1"/>
    <s v="MALL KELAPA GADING"/>
  </r>
  <r>
    <s v="T-1241"/>
    <x v="0"/>
    <x v="56"/>
    <x v="0"/>
    <s v="P-1944"/>
    <n v="2"/>
    <n v="112500"/>
    <n v="225000"/>
    <x v="93"/>
    <x v="11"/>
    <x v="0"/>
    <s v="PIK AVENUE"/>
  </r>
  <r>
    <s v="T-1242"/>
    <x v="0"/>
    <x v="36"/>
    <x v="1"/>
    <s v="P-1368"/>
    <n v="2"/>
    <n v="134100"/>
    <n v="268200"/>
    <x v="157"/>
    <x v="13"/>
    <x v="1"/>
    <s v="MALL KELAPA GADING"/>
  </r>
  <r>
    <s v="T-1243"/>
    <x v="0"/>
    <x v="37"/>
    <x v="7"/>
    <s v="P-1016"/>
    <n v="6"/>
    <n v="15300"/>
    <n v="91800"/>
    <x v="25"/>
    <x v="4"/>
    <x v="7"/>
    <s v="LIPPO MALL KEMANG"/>
  </r>
  <r>
    <s v="T-1244"/>
    <x v="0"/>
    <x v="38"/>
    <x v="6"/>
    <s v="P-749"/>
    <n v="1"/>
    <n v="372000"/>
    <n v="372000"/>
    <x v="192"/>
    <x v="8"/>
    <x v="6"/>
    <s v="KOTA KASABLANKA"/>
  </r>
  <r>
    <s v="T-1245"/>
    <x v="0"/>
    <x v="38"/>
    <x v="7"/>
    <s v="P-1046"/>
    <n v="3"/>
    <n v="65700"/>
    <n v="197100"/>
    <x v="43"/>
    <x v="12"/>
    <x v="7"/>
    <s v="LIPPO MALL KEMANG"/>
  </r>
  <r>
    <s v="T-1246"/>
    <x v="0"/>
    <x v="55"/>
    <x v="1"/>
    <s v="P-1433"/>
    <n v="4"/>
    <n v="47700"/>
    <n v="190800"/>
    <x v="20"/>
    <x v="10"/>
    <x v="1"/>
    <s v="MALL KELAPA GADING"/>
  </r>
  <r>
    <s v="T-1247"/>
    <x v="0"/>
    <x v="34"/>
    <x v="6"/>
    <s v="P-804"/>
    <n v="1"/>
    <n v="74700"/>
    <n v="74700"/>
    <x v="40"/>
    <x v="1"/>
    <x v="6"/>
    <s v="KOTA KASABLANKA"/>
  </r>
  <r>
    <s v="T-1248"/>
    <x v="0"/>
    <x v="59"/>
    <x v="6"/>
    <s v="P-708"/>
    <n v="1"/>
    <n v="41400"/>
    <n v="41400"/>
    <x v="150"/>
    <x v="2"/>
    <x v="6"/>
    <s v="KOTA KASABLANKA"/>
  </r>
  <r>
    <s v="T-1249"/>
    <x v="0"/>
    <x v="43"/>
    <x v="4"/>
    <s v="P-487"/>
    <n v="1"/>
    <n v="189000"/>
    <n v="189000"/>
    <x v="10"/>
    <x v="7"/>
    <x v="4"/>
    <s v="CIBUBUR JUNCTION"/>
  </r>
  <r>
    <s v="T-1250"/>
    <x v="0"/>
    <x v="33"/>
    <x v="2"/>
    <s v="P-2491"/>
    <n v="1"/>
    <n v="112500"/>
    <n v="112500"/>
    <x v="93"/>
    <x v="11"/>
    <x v="2"/>
    <s v="SUMARECON MALL SERPONG"/>
  </r>
  <r>
    <s v="T-1251"/>
    <x v="0"/>
    <x v="35"/>
    <x v="0"/>
    <s v="P-1873"/>
    <n v="1"/>
    <n v="162000"/>
    <n v="162000"/>
    <x v="188"/>
    <x v="7"/>
    <x v="0"/>
    <s v="PIK AVENUE"/>
  </r>
  <r>
    <s v="T-1252"/>
    <x v="0"/>
    <x v="45"/>
    <x v="8"/>
    <s v="P-1587"/>
    <n v="2"/>
    <n v="31500"/>
    <n v="63000"/>
    <x v="17"/>
    <x v="0"/>
    <x v="8"/>
    <s v="MALL OF INDONESIA"/>
  </r>
  <r>
    <s v="T-1253"/>
    <x v="0"/>
    <x v="60"/>
    <x v="9"/>
    <s v="P-1272"/>
    <n v="1"/>
    <n v="26500"/>
    <n v="26500"/>
    <x v="79"/>
    <x v="0"/>
    <x v="8"/>
    <s v="MALL GANDARIA CITY"/>
  </r>
  <r>
    <s v="T-1254"/>
    <x v="0"/>
    <x v="31"/>
    <x v="8"/>
    <s v="P-1669"/>
    <n v="1"/>
    <n v="27000"/>
    <n v="27000"/>
    <x v="97"/>
    <x v="0"/>
    <x v="8"/>
    <s v="MALL OF INDONESIA"/>
  </r>
  <r>
    <s v="T-1255"/>
    <x v="0"/>
    <x v="53"/>
    <x v="10"/>
    <s v="P-2369"/>
    <n v="1"/>
    <n v="29700"/>
    <n v="29700"/>
    <x v="117"/>
    <x v="0"/>
    <x v="2"/>
    <s v="SUMARECON MALL BEKASI"/>
  </r>
  <r>
    <s v="T-1256"/>
    <x v="0"/>
    <x v="47"/>
    <x v="6"/>
    <s v="P-837"/>
    <n v="17"/>
    <n v="53100"/>
    <n v="902700"/>
    <x v="193"/>
    <x v="2"/>
    <x v="6"/>
    <s v="KOTA KASABLANKA"/>
  </r>
  <r>
    <s v="T-1257"/>
    <x v="0"/>
    <x v="57"/>
    <x v="7"/>
    <s v="P-1075"/>
    <n v="2"/>
    <n v="76500"/>
    <n v="153000"/>
    <x v="95"/>
    <x v="11"/>
    <x v="7"/>
    <s v="LIPPO MALL KEMANG"/>
  </r>
  <r>
    <s v="T-1258"/>
    <x v="0"/>
    <x v="42"/>
    <x v="10"/>
    <s v="P-2190"/>
    <n v="3"/>
    <n v="13050"/>
    <n v="39150"/>
    <x v="54"/>
    <x v="0"/>
    <x v="2"/>
    <s v="SUMARECON MALL BEKASI"/>
  </r>
  <r>
    <s v="T-1259"/>
    <x v="0"/>
    <x v="40"/>
    <x v="4"/>
    <s v="P-478"/>
    <n v="1"/>
    <n v="41000"/>
    <n v="41000"/>
    <x v="185"/>
    <x v="9"/>
    <x v="4"/>
    <s v="CIBUBUR JUNCTION"/>
  </r>
  <r>
    <s v="T-1260"/>
    <x v="0"/>
    <x v="47"/>
    <x v="1"/>
    <s v="P-1288"/>
    <n v="1"/>
    <n v="80100"/>
    <n v="80100"/>
    <x v="132"/>
    <x v="16"/>
    <x v="1"/>
    <s v="MALL KELAPA GADING"/>
  </r>
  <r>
    <s v="T-1261"/>
    <x v="0"/>
    <x v="55"/>
    <x v="0"/>
    <s v="P-1928"/>
    <n v="1"/>
    <n v="125100"/>
    <n v="125100"/>
    <x v="160"/>
    <x v="12"/>
    <x v="0"/>
    <s v="PIK AVENUE"/>
  </r>
  <r>
    <s v="T-1262"/>
    <x v="0"/>
    <x v="50"/>
    <x v="2"/>
    <s v="P-2391"/>
    <n v="1"/>
    <n v="98100"/>
    <n v="98100"/>
    <x v="69"/>
    <x v="2"/>
    <x v="2"/>
    <s v="SUMARECON MALL SERPONG"/>
  </r>
  <r>
    <s v="T-1263"/>
    <x v="0"/>
    <x v="48"/>
    <x v="1"/>
    <s v="P-1495"/>
    <n v="2"/>
    <n v="108000"/>
    <n v="216000"/>
    <x v="100"/>
    <x v="11"/>
    <x v="1"/>
    <s v="MALL KELAPA GADING"/>
  </r>
  <r>
    <s v="T-1264"/>
    <x v="0"/>
    <x v="40"/>
    <x v="4"/>
    <s v="P-445"/>
    <n v="2"/>
    <n v="14400"/>
    <n v="28800"/>
    <x v="29"/>
    <x v="0"/>
    <x v="4"/>
    <s v="CIBUBUR JUNCTION"/>
  </r>
  <r>
    <s v="T-1265"/>
    <x v="0"/>
    <x v="40"/>
    <x v="1"/>
    <s v="P-1345"/>
    <n v="1"/>
    <n v="417000"/>
    <n v="417000"/>
    <x v="194"/>
    <x v="8"/>
    <x v="1"/>
    <s v="MALL KELAPA GADING"/>
  </r>
  <r>
    <s v="T-1266"/>
    <x v="0"/>
    <x v="55"/>
    <x v="4"/>
    <s v="P-441"/>
    <n v="2"/>
    <n v="27000"/>
    <n v="54000"/>
    <x v="6"/>
    <x v="0"/>
    <x v="4"/>
    <s v="CIBUBUR JUNCTION"/>
  </r>
  <r>
    <s v="T-1267"/>
    <x v="0"/>
    <x v="51"/>
    <x v="10"/>
    <s v="P-2243"/>
    <n v="1"/>
    <n v="39600"/>
    <n v="39600"/>
    <x v="121"/>
    <x v="3"/>
    <x v="2"/>
    <s v="SUMARECON MALL BEKASI"/>
  </r>
  <r>
    <s v="T-1268"/>
    <x v="0"/>
    <x v="60"/>
    <x v="7"/>
    <s v="P-988"/>
    <n v="1"/>
    <n v="39600"/>
    <n v="39600"/>
    <x v="152"/>
    <x v="3"/>
    <x v="7"/>
    <s v="LIPPO MALL KEMANG"/>
  </r>
  <r>
    <s v="T-1269"/>
    <x v="0"/>
    <x v="38"/>
    <x v="6"/>
    <s v="P-724"/>
    <n v="3"/>
    <n v="103500"/>
    <n v="310500"/>
    <x v="195"/>
    <x v="4"/>
    <x v="6"/>
    <s v="KOTA KASABLANKA"/>
  </r>
  <r>
    <s v="T-1270"/>
    <x v="0"/>
    <x v="59"/>
    <x v="2"/>
    <s v="P-2394"/>
    <n v="2"/>
    <n v="27000"/>
    <n v="54000"/>
    <x v="6"/>
    <x v="0"/>
    <x v="2"/>
    <s v="SUMARECON MALL SERPONG"/>
  </r>
  <r>
    <s v="T-1271"/>
    <x v="0"/>
    <x v="60"/>
    <x v="1"/>
    <s v="P-1437"/>
    <n v="1"/>
    <n v="162000"/>
    <n v="162000"/>
    <x v="70"/>
    <x v="5"/>
    <x v="1"/>
    <s v="MALL KELAPA GADING"/>
  </r>
  <r>
    <s v="T-1272"/>
    <x v="0"/>
    <x v="34"/>
    <x v="7"/>
    <s v="P-942"/>
    <n v="8"/>
    <n v="27000"/>
    <n v="216000"/>
    <x v="6"/>
    <x v="0"/>
    <x v="7"/>
    <s v="LIPPO MALL KEMANG"/>
  </r>
  <r>
    <s v="T-1273"/>
    <x v="0"/>
    <x v="38"/>
    <x v="1"/>
    <s v="P-1419"/>
    <n v="1"/>
    <n v="40500"/>
    <n v="40500"/>
    <x v="101"/>
    <x v="6"/>
    <x v="1"/>
    <s v="MALL KELAPA GADING"/>
  </r>
  <r>
    <s v="T-1274"/>
    <x v="0"/>
    <x v="56"/>
    <x v="2"/>
    <s v="P-2412"/>
    <n v="3"/>
    <n v="26100"/>
    <n v="78300"/>
    <x v="149"/>
    <x v="4"/>
    <x v="2"/>
    <s v="SUMARECON MALL SERPONG"/>
  </r>
  <r>
    <s v="T-1275"/>
    <x v="0"/>
    <x v="38"/>
    <x v="10"/>
    <s v="P-2343"/>
    <n v="1"/>
    <n v="82800"/>
    <n v="82800"/>
    <x v="55"/>
    <x v="3"/>
    <x v="2"/>
    <s v="SUMARECON MALL BEKASI"/>
  </r>
  <r>
    <s v="T-1276"/>
    <x v="0"/>
    <x v="54"/>
    <x v="8"/>
    <s v="P-1593"/>
    <n v="2"/>
    <n v="22500"/>
    <n v="45000"/>
    <x v="112"/>
    <x v="4"/>
    <x v="8"/>
    <s v="MALL OF INDONESIA"/>
  </r>
  <r>
    <s v="T-1277"/>
    <x v="0"/>
    <x v="59"/>
    <x v="1"/>
    <s v="P-1407"/>
    <n v="4"/>
    <n v="31500"/>
    <n v="126000"/>
    <x v="17"/>
    <x v="0"/>
    <x v="1"/>
    <s v="MALL KELAPA GADING"/>
  </r>
  <r>
    <s v="T-1278"/>
    <x v="0"/>
    <x v="40"/>
    <x v="7"/>
    <s v="P-1026"/>
    <n v="1"/>
    <n v="65700"/>
    <n v="65700"/>
    <x v="155"/>
    <x v="2"/>
    <x v="7"/>
    <s v="LIPPO MALL KEMANG"/>
  </r>
  <r>
    <s v="T-1279"/>
    <x v="0"/>
    <x v="37"/>
    <x v="8"/>
    <s v="P-1543"/>
    <n v="2"/>
    <n v="27000"/>
    <n v="54000"/>
    <x v="30"/>
    <x v="0"/>
    <x v="8"/>
    <s v="MALL OF INDONESIA"/>
  </r>
  <r>
    <s v="T-1280"/>
    <x v="0"/>
    <x v="55"/>
    <x v="9"/>
    <s v="P-1148"/>
    <n v="1"/>
    <n v="80000"/>
    <n v="80000"/>
    <x v="196"/>
    <x v="6"/>
    <x v="8"/>
    <s v="MALL GANDARIA CITY"/>
  </r>
  <r>
    <s v="T-1281"/>
    <x v="0"/>
    <x v="41"/>
    <x v="4"/>
    <s v="P-536"/>
    <n v="2"/>
    <n v="44850"/>
    <n v="89700"/>
    <x v="16"/>
    <x v="2"/>
    <x v="4"/>
    <s v="CIBUBUR JUNCTION"/>
  </r>
  <r>
    <s v="T-1282"/>
    <x v="0"/>
    <x v="56"/>
    <x v="1"/>
    <s v="P-1486"/>
    <n v="2"/>
    <n v="76500"/>
    <n v="153000"/>
    <x v="123"/>
    <x v="11"/>
    <x v="1"/>
    <s v="MALL KELAPA GADING"/>
  </r>
  <r>
    <s v="T-1283"/>
    <x v="0"/>
    <x v="31"/>
    <x v="8"/>
    <s v="P-1611"/>
    <n v="1"/>
    <n v="162000"/>
    <n v="162000"/>
    <x v="70"/>
    <x v="5"/>
    <x v="8"/>
    <s v="MALL OF INDONESIA"/>
  </r>
  <r>
    <s v="T-1284"/>
    <x v="0"/>
    <x v="41"/>
    <x v="4"/>
    <s v="P-538"/>
    <n v="2"/>
    <n v="47700"/>
    <n v="95400"/>
    <x v="20"/>
    <x v="10"/>
    <x v="4"/>
    <s v="CIBUBUR JUNCTION"/>
  </r>
  <r>
    <s v="T-1285"/>
    <x v="0"/>
    <x v="40"/>
    <x v="4"/>
    <s v="P-469"/>
    <n v="1"/>
    <n v="1331100"/>
    <n v="1331100"/>
    <x v="169"/>
    <x v="8"/>
    <x v="4"/>
    <s v="CIBUBUR JUNCTION"/>
  </r>
  <r>
    <s v="T-1286"/>
    <x v="0"/>
    <x v="56"/>
    <x v="2"/>
    <s v="P-2490"/>
    <n v="1"/>
    <n v="76500"/>
    <n v="76500"/>
    <x v="123"/>
    <x v="11"/>
    <x v="2"/>
    <s v="SUMARECON MALL SERPONG"/>
  </r>
  <r>
    <s v="T-1287"/>
    <x v="0"/>
    <x v="33"/>
    <x v="7"/>
    <s v="P-920"/>
    <n v="1"/>
    <n v="629300"/>
    <n v="629300"/>
    <x v="197"/>
    <x v="12"/>
    <x v="7"/>
    <s v="LIPPO MALL KEMANG"/>
  </r>
  <r>
    <s v="T-1288"/>
    <x v="0"/>
    <x v="50"/>
    <x v="2"/>
    <s v="P-2422"/>
    <n v="1"/>
    <n v="39600"/>
    <n v="39600"/>
    <x v="91"/>
    <x v="3"/>
    <x v="2"/>
    <s v="SUMARECON MALL SERPONG"/>
  </r>
  <r>
    <s v="T-1289"/>
    <x v="0"/>
    <x v="32"/>
    <x v="8"/>
    <s v="P-1555"/>
    <n v="2"/>
    <n v="26100"/>
    <n v="52200"/>
    <x v="149"/>
    <x v="4"/>
    <x v="8"/>
    <s v="MALL OF INDONESIA"/>
  </r>
  <r>
    <s v="T-1290"/>
    <x v="0"/>
    <x v="50"/>
    <x v="8"/>
    <s v="P-1585"/>
    <n v="3"/>
    <n v="45000"/>
    <n v="135000"/>
    <x v="26"/>
    <x v="0"/>
    <x v="8"/>
    <s v="MALL OF INDONESIA"/>
  </r>
  <r>
    <s v="T-1291"/>
    <x v="0"/>
    <x v="47"/>
    <x v="7"/>
    <s v="P-1087"/>
    <n v="1"/>
    <n v="108000"/>
    <n v="108000"/>
    <x v="100"/>
    <x v="11"/>
    <x v="7"/>
    <s v="LIPPO MALL KEMANG"/>
  </r>
  <r>
    <s v="T-1292"/>
    <x v="0"/>
    <x v="50"/>
    <x v="1"/>
    <s v="P-1498"/>
    <n v="20"/>
    <n v="26500"/>
    <n v="530000"/>
    <x v="190"/>
    <x v="0"/>
    <x v="1"/>
    <s v="MALL KELAPA GADING"/>
  </r>
  <r>
    <s v="T-1293"/>
    <x v="0"/>
    <x v="37"/>
    <x v="7"/>
    <s v="P-977"/>
    <n v="1"/>
    <n v="26100"/>
    <n v="26100"/>
    <x v="15"/>
    <x v="4"/>
    <x v="7"/>
    <s v="LIPPO MALL KEMANG"/>
  </r>
  <r>
    <s v="T-1294"/>
    <x v="0"/>
    <x v="57"/>
    <x v="8"/>
    <s v="P-1618"/>
    <n v="1"/>
    <n v="49500"/>
    <n v="49500"/>
    <x v="60"/>
    <x v="2"/>
    <x v="8"/>
    <s v="MALL OF INDONESIA"/>
  </r>
  <r>
    <s v="T-1295"/>
    <x v="0"/>
    <x v="38"/>
    <x v="6"/>
    <s v="P-737"/>
    <n v="1"/>
    <n v="50000"/>
    <n v="50000"/>
    <x v="67"/>
    <x v="6"/>
    <x v="6"/>
    <s v="KOTA KASABLANKA"/>
  </r>
  <r>
    <s v="T-1296"/>
    <x v="0"/>
    <x v="36"/>
    <x v="0"/>
    <s v="P-1908"/>
    <n v="2"/>
    <n v="162000"/>
    <n v="324000"/>
    <x v="73"/>
    <x v="2"/>
    <x v="0"/>
    <s v="PIK AVENUE"/>
  </r>
  <r>
    <s v="T-1297"/>
    <x v="0"/>
    <x v="60"/>
    <x v="2"/>
    <s v="P-2392"/>
    <n v="1"/>
    <n v="107100"/>
    <n v="107100"/>
    <x v="109"/>
    <x v="2"/>
    <x v="2"/>
    <s v="SUMARECON MALL SERPONG"/>
  </r>
  <r>
    <s v="T-1298"/>
    <x v="0"/>
    <x v="47"/>
    <x v="0"/>
    <s v="P-1825"/>
    <n v="1"/>
    <n v="144000"/>
    <n v="144000"/>
    <x v="119"/>
    <x v="15"/>
    <x v="0"/>
    <s v="PIK AVENUE"/>
  </r>
  <r>
    <s v="T-1299"/>
    <x v="0"/>
    <x v="35"/>
    <x v="1"/>
    <s v="P-1507"/>
    <n v="10"/>
    <n v="32000"/>
    <n v="320000"/>
    <x v="13"/>
    <x v="0"/>
    <x v="1"/>
    <s v="MALL KELAPA GADING"/>
  </r>
  <r>
    <s v="T-1300"/>
    <x v="0"/>
    <x v="49"/>
    <x v="9"/>
    <s v="P-1158"/>
    <n v="1"/>
    <n v="90000"/>
    <n v="90000"/>
    <x v="198"/>
    <x v="12"/>
    <x v="8"/>
    <s v="MALL GANDARIA CITY"/>
  </r>
  <r>
    <s v="T-1301"/>
    <x v="0"/>
    <x v="55"/>
    <x v="4"/>
    <s v="P-595"/>
    <n v="1"/>
    <n v="15000"/>
    <n v="15000"/>
    <x v="0"/>
    <x v="0"/>
    <x v="4"/>
    <s v="CIBUBUR JUNCTION"/>
  </r>
  <r>
    <s v="T-1302"/>
    <x v="0"/>
    <x v="32"/>
    <x v="9"/>
    <s v="P-1269"/>
    <n v="2"/>
    <n v="29700"/>
    <n v="59400"/>
    <x v="154"/>
    <x v="0"/>
    <x v="8"/>
    <s v="MALL GANDARIA CITY"/>
  </r>
  <r>
    <s v="T-1303"/>
    <x v="0"/>
    <x v="55"/>
    <x v="0"/>
    <s v="P-1953"/>
    <n v="2"/>
    <n v="108000"/>
    <n v="216000"/>
    <x v="46"/>
    <x v="11"/>
    <x v="0"/>
    <s v="PIK AVENUE"/>
  </r>
  <r>
    <s v="T-1304"/>
    <x v="0"/>
    <x v="48"/>
    <x v="6"/>
    <s v="P-841"/>
    <n v="8"/>
    <n v="112500"/>
    <n v="900000"/>
    <x v="199"/>
    <x v="2"/>
    <x v="6"/>
    <s v="KOTA KASABLANKA"/>
  </r>
  <r>
    <s v="T-1305"/>
    <x v="0"/>
    <x v="52"/>
    <x v="2"/>
    <s v="P-2418"/>
    <n v="1"/>
    <n v="82800"/>
    <n v="82800"/>
    <x v="78"/>
    <x v="3"/>
    <x v="2"/>
    <s v="SUMARECON MALL SERPONG"/>
  </r>
  <r>
    <s v="T-1306"/>
    <x v="0"/>
    <x v="47"/>
    <x v="6"/>
    <s v="P-854"/>
    <n v="1"/>
    <n v="148500"/>
    <n v="148500"/>
    <x v="57"/>
    <x v="14"/>
    <x v="6"/>
    <s v="KOTA KASABLANKA"/>
  </r>
  <r>
    <s v="T-1307"/>
    <x v="0"/>
    <x v="47"/>
    <x v="1"/>
    <s v="P-1414"/>
    <n v="3"/>
    <n v="22500"/>
    <n v="67500"/>
    <x v="112"/>
    <x v="4"/>
    <x v="1"/>
    <s v="MALL KELAPA GADING"/>
  </r>
  <r>
    <s v="T-1308"/>
    <x v="0"/>
    <x v="32"/>
    <x v="2"/>
    <s v="P-2383"/>
    <n v="1"/>
    <n v="261000"/>
    <n v="261000"/>
    <x v="167"/>
    <x v="12"/>
    <x v="2"/>
    <s v="SUMARECON MALL SERPONG"/>
  </r>
  <r>
    <s v="T-1309"/>
    <x v="0"/>
    <x v="58"/>
    <x v="1"/>
    <s v="P-1356"/>
    <n v="1"/>
    <n v="413100"/>
    <n v="413100"/>
    <x v="177"/>
    <x v="12"/>
    <x v="1"/>
    <s v="MALL KELAPA GADING"/>
  </r>
  <r>
    <s v="T-1310"/>
    <x v="0"/>
    <x v="46"/>
    <x v="7"/>
    <s v="P-926"/>
    <n v="1"/>
    <n v="349300"/>
    <n v="349300"/>
    <x v="200"/>
    <x v="13"/>
    <x v="7"/>
    <s v="LIPPO MALL KEMANG"/>
  </r>
  <r>
    <s v="T-1311"/>
    <x v="0"/>
    <x v="32"/>
    <x v="2"/>
    <s v="P-2443"/>
    <n v="7"/>
    <n v="13500"/>
    <n v="94500"/>
    <x v="85"/>
    <x v="4"/>
    <x v="2"/>
    <s v="SUMARECON MALL SERPONG"/>
  </r>
  <r>
    <s v="T-1312"/>
    <x v="0"/>
    <x v="49"/>
    <x v="0"/>
    <s v="P-1919"/>
    <n v="3"/>
    <n v="65700"/>
    <n v="197100"/>
    <x v="43"/>
    <x v="12"/>
    <x v="0"/>
    <s v="PIK AVENUE"/>
  </r>
  <r>
    <s v="T-1313"/>
    <x v="0"/>
    <x v="43"/>
    <x v="8"/>
    <s v="P-1639"/>
    <n v="1"/>
    <n v="81000"/>
    <n v="81000"/>
    <x v="37"/>
    <x v="12"/>
    <x v="8"/>
    <s v="MALL OF INDONESIA"/>
  </r>
  <r>
    <s v="T-1314"/>
    <x v="0"/>
    <x v="32"/>
    <x v="2"/>
    <s v="P-2385"/>
    <n v="1"/>
    <n v="144000"/>
    <n v="144000"/>
    <x v="119"/>
    <x v="15"/>
    <x v="2"/>
    <s v="SUMARECON MALL SERPONG"/>
  </r>
  <r>
    <s v="T-1315"/>
    <x v="0"/>
    <x v="50"/>
    <x v="2"/>
    <s v="P-2450"/>
    <n v="1"/>
    <n v="225000"/>
    <n v="225000"/>
    <x v="58"/>
    <x v="10"/>
    <x v="2"/>
    <s v="SUMARECON MALL SERPONG"/>
  </r>
  <r>
    <s v="T-1316"/>
    <x v="0"/>
    <x v="56"/>
    <x v="10"/>
    <s v="P-2367"/>
    <n v="1"/>
    <n v="35100"/>
    <n v="35100"/>
    <x v="13"/>
    <x v="0"/>
    <x v="2"/>
    <s v="SUMARECON MALL BEKASI"/>
  </r>
  <r>
    <s v="T-1317"/>
    <x v="0"/>
    <x v="41"/>
    <x v="9"/>
    <s v="P-1154"/>
    <n v="1"/>
    <n v="417000"/>
    <n v="417000"/>
    <x v="194"/>
    <x v="8"/>
    <x v="8"/>
    <s v="MALL GANDARIA CITY"/>
  </r>
  <r>
    <s v="T-1318"/>
    <x v="0"/>
    <x v="40"/>
    <x v="6"/>
    <s v="P-707"/>
    <n v="1"/>
    <n v="78750"/>
    <n v="78750"/>
    <x v="107"/>
    <x v="12"/>
    <x v="6"/>
    <s v="KOTA KASABLANKA"/>
  </r>
  <r>
    <s v="T-1319"/>
    <x v="0"/>
    <x v="35"/>
    <x v="6"/>
    <s v="P-900"/>
    <n v="23"/>
    <n v="15000"/>
    <n v="345000"/>
    <x v="201"/>
    <x v="0"/>
    <x v="6"/>
    <s v="KOTA KASABLANKA"/>
  </r>
  <r>
    <s v="T-1320"/>
    <x v="0"/>
    <x v="35"/>
    <x v="7"/>
    <s v="P-1007"/>
    <n v="1"/>
    <n v="31500"/>
    <n v="31500"/>
    <x v="17"/>
    <x v="0"/>
    <x v="7"/>
    <s v="LIPPO MALL KEMANG"/>
  </r>
  <r>
    <s v="T-1321"/>
    <x v="0"/>
    <x v="52"/>
    <x v="6"/>
    <s v="P-706"/>
    <n v="2"/>
    <n v="78750"/>
    <n v="157500"/>
    <x v="36"/>
    <x v="12"/>
    <x v="6"/>
    <s v="KOTA KASABLANKA"/>
  </r>
  <r>
    <s v="T-1322"/>
    <x v="0"/>
    <x v="54"/>
    <x v="0"/>
    <s v="P-1958"/>
    <n v="5"/>
    <n v="25200"/>
    <n v="126000"/>
    <x v="202"/>
    <x v="0"/>
    <x v="0"/>
    <s v="PIK AVENUE"/>
  </r>
  <r>
    <s v="T-1323"/>
    <x v="0"/>
    <x v="36"/>
    <x v="4"/>
    <s v="P-473"/>
    <n v="1"/>
    <n v="500000"/>
    <n v="500000"/>
    <x v="203"/>
    <x v="12"/>
    <x v="4"/>
    <s v="CIBUBUR JUNCTION"/>
  </r>
  <r>
    <s v="T-1324"/>
    <x v="0"/>
    <x v="59"/>
    <x v="6"/>
    <s v="P-839"/>
    <n v="3"/>
    <n v="98100"/>
    <n v="294300"/>
    <x v="11"/>
    <x v="2"/>
    <x v="6"/>
    <s v="KOTA KASABLANKA"/>
  </r>
  <r>
    <s v="T-1325"/>
    <x v="0"/>
    <x v="32"/>
    <x v="1"/>
    <s v="P-1341"/>
    <n v="1"/>
    <n v="76500"/>
    <n v="76500"/>
    <x v="204"/>
    <x v="8"/>
    <x v="1"/>
    <s v="MALL KELAPA GADING"/>
  </r>
  <r>
    <s v="T-1326"/>
    <x v="0"/>
    <x v="57"/>
    <x v="6"/>
    <s v="P-896"/>
    <n v="4"/>
    <n v="29700"/>
    <n v="118800"/>
    <x v="154"/>
    <x v="0"/>
    <x v="6"/>
    <s v="KOTA KASABLANKA"/>
  </r>
  <r>
    <s v="T-1327"/>
    <x v="0"/>
    <x v="41"/>
    <x v="1"/>
    <s v="P-1343"/>
    <n v="4"/>
    <n v="170100"/>
    <n v="680400"/>
    <x v="205"/>
    <x v="8"/>
    <x v="1"/>
    <s v="MALL KELAPA GADING"/>
  </r>
  <r>
    <s v="T-1328"/>
    <x v="0"/>
    <x v="34"/>
    <x v="7"/>
    <s v="P-989"/>
    <n v="2"/>
    <n v="39600"/>
    <n v="79200"/>
    <x v="76"/>
    <x v="3"/>
    <x v="7"/>
    <s v="LIPPO MALL KEMANG"/>
  </r>
  <r>
    <s v="T-1329"/>
    <x v="0"/>
    <x v="36"/>
    <x v="2"/>
    <s v="P-2514"/>
    <n v="1"/>
    <n v="34200"/>
    <n v="34200"/>
    <x v="52"/>
    <x v="0"/>
    <x v="2"/>
    <s v="SUMARECON MALL SERPONG"/>
  </r>
  <r>
    <s v="T-1330"/>
    <x v="0"/>
    <x v="60"/>
    <x v="8"/>
    <s v="P-1541"/>
    <n v="2"/>
    <n v="13050"/>
    <n v="26100"/>
    <x v="54"/>
    <x v="0"/>
    <x v="8"/>
    <s v="MALL OF INDONESIA"/>
  </r>
  <r>
    <s v="T-1331"/>
    <x v="0"/>
    <x v="34"/>
    <x v="6"/>
    <s v="P-738"/>
    <n v="1"/>
    <n v="80000"/>
    <n v="80000"/>
    <x v="196"/>
    <x v="6"/>
    <x v="6"/>
    <s v="KOTA KASABLANKA"/>
  </r>
  <r>
    <s v="T-1332"/>
    <x v="0"/>
    <x v="33"/>
    <x v="9"/>
    <s v="P-1207"/>
    <n v="3"/>
    <n v="40000"/>
    <n v="120000"/>
    <x v="182"/>
    <x v="3"/>
    <x v="8"/>
    <s v="MALL GANDARIA CITY"/>
  </r>
  <r>
    <s v="T-1333"/>
    <x v="0"/>
    <x v="32"/>
    <x v="1"/>
    <s v="P-1454"/>
    <n v="4"/>
    <n v="138500"/>
    <n v="554000"/>
    <x v="206"/>
    <x v="18"/>
    <x v="1"/>
    <s v="MALL KELAPA GADING"/>
  </r>
  <r>
    <s v="T-1334"/>
    <x v="0"/>
    <x v="46"/>
    <x v="9"/>
    <s v="P-1276"/>
    <n v="3"/>
    <n v="29700"/>
    <n v="89100"/>
    <x v="117"/>
    <x v="0"/>
    <x v="8"/>
    <s v="MALL GANDARIA CITY"/>
  </r>
  <r>
    <s v="T-1335"/>
    <x v="0"/>
    <x v="51"/>
    <x v="2"/>
    <s v="P-2420"/>
    <n v="1"/>
    <n v="39600"/>
    <n v="39600"/>
    <x v="121"/>
    <x v="3"/>
    <x v="2"/>
    <s v="SUMARECON MALL SERPONG"/>
  </r>
  <r>
    <s v="T-1336"/>
    <x v="0"/>
    <x v="57"/>
    <x v="1"/>
    <s v="P-1499"/>
    <n v="19"/>
    <n v="15000"/>
    <n v="285000"/>
    <x v="0"/>
    <x v="0"/>
    <x v="1"/>
    <s v="MALL KELAPA GADING"/>
  </r>
  <r>
    <s v="T-1337"/>
    <x v="0"/>
    <x v="46"/>
    <x v="8"/>
    <s v="P-1574"/>
    <n v="1"/>
    <n v="39600"/>
    <n v="39600"/>
    <x v="207"/>
    <x v="3"/>
    <x v="8"/>
    <s v="MALL OF INDONESIA"/>
  </r>
  <r>
    <s v="T-1338"/>
    <x v="0"/>
    <x v="41"/>
    <x v="6"/>
    <s v="P-897"/>
    <n v="19"/>
    <n v="25200"/>
    <n v="478800"/>
    <x v="202"/>
    <x v="0"/>
    <x v="6"/>
    <s v="KOTA KASABLANKA"/>
  </r>
  <r>
    <s v="T-1339"/>
    <x v="0"/>
    <x v="47"/>
    <x v="6"/>
    <s v="P-745"/>
    <n v="1"/>
    <n v="193000"/>
    <n v="193000"/>
    <x v="208"/>
    <x v="8"/>
    <x v="6"/>
    <s v="KOTA KASABLANKA"/>
  </r>
  <r>
    <s v="T-1340"/>
    <x v="0"/>
    <x v="41"/>
    <x v="1"/>
    <s v="P-1447"/>
    <n v="1"/>
    <n v="115200"/>
    <n v="115200"/>
    <x v="137"/>
    <x v="6"/>
    <x v="1"/>
    <s v="MALL KELAPA GADING"/>
  </r>
  <r>
    <s v="T-1341"/>
    <x v="0"/>
    <x v="41"/>
    <x v="4"/>
    <s v="P-459"/>
    <n v="1"/>
    <n v="207000"/>
    <n v="207000"/>
    <x v="209"/>
    <x v="15"/>
    <x v="4"/>
    <s v="CIBUBUR JUNCTION"/>
  </r>
  <r>
    <s v="T-1342"/>
    <x v="0"/>
    <x v="58"/>
    <x v="1"/>
    <s v="P-1375"/>
    <n v="1"/>
    <n v="26100"/>
    <n v="26100"/>
    <x v="15"/>
    <x v="4"/>
    <x v="1"/>
    <s v="MALL KELAPA GADING"/>
  </r>
  <r>
    <s v="T-1343"/>
    <x v="0"/>
    <x v="32"/>
    <x v="6"/>
    <s v="P-815"/>
    <n v="1"/>
    <n v="40500"/>
    <n v="40500"/>
    <x v="168"/>
    <x v="6"/>
    <x v="6"/>
    <s v="KOTA KASABLANKA"/>
  </r>
  <r>
    <s v="T-1344"/>
    <x v="0"/>
    <x v="48"/>
    <x v="4"/>
    <s v="P-597"/>
    <n v="3"/>
    <n v="40500"/>
    <n v="121500"/>
    <x v="210"/>
    <x v="0"/>
    <x v="4"/>
    <s v="CIBUBUR JUNCTION"/>
  </r>
  <r>
    <s v="T-1345"/>
    <x v="0"/>
    <x v="42"/>
    <x v="1"/>
    <s v="P-1387"/>
    <n v="1"/>
    <n v="39600"/>
    <n v="39600"/>
    <x v="24"/>
    <x v="3"/>
    <x v="1"/>
    <s v="MALL KELAPA GADING"/>
  </r>
  <r>
    <s v="T-1346"/>
    <x v="0"/>
    <x v="55"/>
    <x v="1"/>
    <s v="P-1435"/>
    <n v="2"/>
    <n v="88200"/>
    <n v="176400"/>
    <x v="34"/>
    <x v="5"/>
    <x v="1"/>
    <s v="MALL KELAPA GADING"/>
  </r>
  <r>
    <s v="T-1347"/>
    <x v="0"/>
    <x v="54"/>
    <x v="1"/>
    <s v="P-1415"/>
    <n v="1"/>
    <n v="22500"/>
    <n v="22500"/>
    <x v="27"/>
    <x v="4"/>
    <x v="1"/>
    <s v="MALL KELAPA GADING"/>
  </r>
  <r>
    <s v="T-1348"/>
    <x v="0"/>
    <x v="44"/>
    <x v="2"/>
    <s v="P-2395"/>
    <n v="1"/>
    <n v="13050"/>
    <n v="13050"/>
    <x v="54"/>
    <x v="0"/>
    <x v="2"/>
    <s v="SUMARECON MALL SERPONG"/>
  </r>
  <r>
    <s v="T-1349"/>
    <x v="0"/>
    <x v="37"/>
    <x v="8"/>
    <s v="P-1645"/>
    <n v="2"/>
    <n v="82800"/>
    <n v="165600"/>
    <x v="55"/>
    <x v="3"/>
    <x v="8"/>
    <s v="MALL OF INDONESIA"/>
  </r>
  <r>
    <s v="T-1350"/>
    <x v="0"/>
    <x v="51"/>
    <x v="1"/>
    <s v="P-1365"/>
    <n v="1"/>
    <n v="24500"/>
    <n v="24500"/>
    <x v="211"/>
    <x v="9"/>
    <x v="1"/>
    <s v="MALL KELAPA GADING"/>
  </r>
  <r>
    <s v="T-1351"/>
    <x v="0"/>
    <x v="56"/>
    <x v="0"/>
    <s v="P-1923"/>
    <n v="1"/>
    <n v="81000"/>
    <n v="81000"/>
    <x v="212"/>
    <x v="4"/>
    <x v="0"/>
    <s v="PIK AVENUE"/>
  </r>
  <r>
    <s v="T-1352"/>
    <x v="0"/>
    <x v="41"/>
    <x v="6"/>
    <s v="P-746"/>
    <n v="4"/>
    <n v="417000"/>
    <n v="1668000"/>
    <x v="194"/>
    <x v="8"/>
    <x v="6"/>
    <s v="KOTA KASABLANKA"/>
  </r>
  <r>
    <s v="T-1353"/>
    <x v="0"/>
    <x v="59"/>
    <x v="7"/>
    <s v="P-1012"/>
    <n v="4"/>
    <n v="13500"/>
    <n v="54000"/>
    <x v="61"/>
    <x v="4"/>
    <x v="7"/>
    <s v="LIPPO MALL KEMANG"/>
  </r>
  <r>
    <s v="T-1354"/>
    <x v="0"/>
    <x v="57"/>
    <x v="2"/>
    <s v="P-2384"/>
    <n v="1"/>
    <n v="144000"/>
    <n v="144000"/>
    <x v="94"/>
    <x v="15"/>
    <x v="2"/>
    <s v="SUMARECON MALL SERPONG"/>
  </r>
  <r>
    <s v="T-1355"/>
    <x v="0"/>
    <x v="56"/>
    <x v="10"/>
    <s v="P-2258"/>
    <n v="1"/>
    <n v="123300"/>
    <n v="123300"/>
    <x v="1"/>
    <x v="1"/>
    <x v="2"/>
    <s v="SUMARECON MALL BEKASI"/>
  </r>
  <r>
    <s v="T-1356"/>
    <x v="0"/>
    <x v="32"/>
    <x v="4"/>
    <s v="P-557"/>
    <n v="1"/>
    <n v="138500"/>
    <n v="138500"/>
    <x v="206"/>
    <x v="18"/>
    <x v="4"/>
    <s v="CIBUBUR JUNCTION"/>
  </r>
  <r>
    <s v="T-1357"/>
    <x v="0"/>
    <x v="31"/>
    <x v="4"/>
    <s v="P-562"/>
    <n v="1"/>
    <n v="247500"/>
    <n v="247500"/>
    <x v="128"/>
    <x v="18"/>
    <x v="4"/>
    <s v="CIBUBUR JUNCTION"/>
  </r>
  <r>
    <s v="T-1358"/>
    <x v="0"/>
    <x v="44"/>
    <x v="6"/>
    <s v="P-702"/>
    <n v="1"/>
    <n v="144000"/>
    <n v="144000"/>
    <x v="94"/>
    <x v="15"/>
    <x v="6"/>
    <s v="KOTA KASABLANKA"/>
  </r>
  <r>
    <s v="T-1359"/>
    <x v="0"/>
    <x v="49"/>
    <x v="4"/>
    <s v="P-609"/>
    <n v="1"/>
    <n v="34200"/>
    <n v="34200"/>
    <x v="52"/>
    <x v="0"/>
    <x v="4"/>
    <s v="CIBUBUR JUNCTION"/>
  </r>
  <r>
    <s v="T-1360"/>
    <x v="0"/>
    <x v="49"/>
    <x v="7"/>
    <s v="P-1015"/>
    <n v="1"/>
    <n v="15300"/>
    <n v="15300"/>
    <x v="7"/>
    <x v="4"/>
    <x v="7"/>
    <s v="LIPPO MALL KEMANG"/>
  </r>
  <r>
    <s v="T-1361"/>
    <x v="0"/>
    <x v="38"/>
    <x v="9"/>
    <s v="P-1131"/>
    <n v="1"/>
    <n v="41400"/>
    <n v="41400"/>
    <x v="150"/>
    <x v="2"/>
    <x v="8"/>
    <s v="MALL GANDARIA CITY"/>
  </r>
  <r>
    <s v="T-1362"/>
    <x v="0"/>
    <x v="40"/>
    <x v="10"/>
    <s v="P-2262"/>
    <n v="1"/>
    <n v="45000"/>
    <n v="45000"/>
    <x v="26"/>
    <x v="0"/>
    <x v="2"/>
    <s v="SUMARECON MALL BEKASI"/>
  </r>
  <r>
    <s v="T-1363"/>
    <x v="0"/>
    <x v="55"/>
    <x v="6"/>
    <s v="P-902"/>
    <n v="17"/>
    <n v="36900"/>
    <n v="627300"/>
    <x v="56"/>
    <x v="0"/>
    <x v="6"/>
    <s v="KOTA KASABLANKA"/>
  </r>
  <r>
    <s v="T-1364"/>
    <x v="0"/>
    <x v="47"/>
    <x v="1"/>
    <s v="P-1512"/>
    <n v="3"/>
    <n v="10000"/>
    <n v="30000"/>
    <x v="120"/>
    <x v="0"/>
    <x v="1"/>
    <s v="MALL KELAPA GADING"/>
  </r>
  <r>
    <s v="T-1365"/>
    <x v="0"/>
    <x v="56"/>
    <x v="0"/>
    <s v="P-1807"/>
    <n v="2"/>
    <n v="80100"/>
    <n v="160200"/>
    <x v="132"/>
    <x v="16"/>
    <x v="0"/>
    <s v="PIK AVENUE"/>
  </r>
  <r>
    <s v="T-1366"/>
    <x v="0"/>
    <x v="31"/>
    <x v="2"/>
    <s v="P-2509"/>
    <n v="1"/>
    <n v="36900"/>
    <n v="36900"/>
    <x v="56"/>
    <x v="0"/>
    <x v="2"/>
    <s v="SUMARECON MALL SERPONG"/>
  </r>
  <r>
    <s v="T-1367"/>
    <x v="0"/>
    <x v="33"/>
    <x v="6"/>
    <s v="P-766"/>
    <n v="2"/>
    <n v="80000"/>
    <n v="160000"/>
    <x v="213"/>
    <x v="6"/>
    <x v="6"/>
    <s v="KOTA KASABLANKA"/>
  </r>
  <r>
    <s v="T-1368"/>
    <x v="0"/>
    <x v="44"/>
    <x v="1"/>
    <s v="P-1443"/>
    <n v="2"/>
    <n v="49500"/>
    <n v="99000"/>
    <x v="60"/>
    <x v="2"/>
    <x v="1"/>
    <s v="MALL KELAPA GADING"/>
  </r>
  <r>
    <s v="T-1369"/>
    <x v="0"/>
    <x v="45"/>
    <x v="4"/>
    <s v="P-520"/>
    <n v="1"/>
    <n v="13500"/>
    <n v="13500"/>
    <x v="85"/>
    <x v="4"/>
    <x v="4"/>
    <s v="CIBUBUR JUNCTION"/>
  </r>
  <r>
    <s v="T-1370"/>
    <x v="0"/>
    <x v="35"/>
    <x v="7"/>
    <s v="P-1011"/>
    <n v="3"/>
    <n v="396000"/>
    <n v="1188000"/>
    <x v="127"/>
    <x v="17"/>
    <x v="7"/>
    <s v="LIPPO MALL KEMANG"/>
  </r>
  <r>
    <s v="T-1371"/>
    <x v="0"/>
    <x v="55"/>
    <x v="0"/>
    <s v="P-1932"/>
    <n v="1"/>
    <n v="130000"/>
    <n v="130000"/>
    <x v="171"/>
    <x v="15"/>
    <x v="0"/>
    <s v="PIK AVENUE"/>
  </r>
  <r>
    <s v="T-1372"/>
    <x v="0"/>
    <x v="46"/>
    <x v="10"/>
    <s v="P-2249"/>
    <n v="1"/>
    <n v="39600"/>
    <n v="39600"/>
    <x v="165"/>
    <x v="3"/>
    <x v="2"/>
    <s v="SUMARECON MALL BEKASI"/>
  </r>
  <r>
    <s v="T-1373"/>
    <x v="0"/>
    <x v="34"/>
    <x v="1"/>
    <s v="P-1388"/>
    <n v="2"/>
    <n v="39600"/>
    <n v="79200"/>
    <x v="152"/>
    <x v="3"/>
    <x v="1"/>
    <s v="MALL KELAPA GADING"/>
  </r>
  <r>
    <s v="T-1374"/>
    <x v="0"/>
    <x v="33"/>
    <x v="1"/>
    <s v="P-1513"/>
    <n v="7"/>
    <n v="10000"/>
    <n v="70000"/>
    <x v="52"/>
    <x v="0"/>
    <x v="1"/>
    <s v="MALL KELAPA GADING"/>
  </r>
  <r>
    <s v="T-1375"/>
    <x v="0"/>
    <x v="34"/>
    <x v="8"/>
    <s v="P-1604"/>
    <n v="1"/>
    <n v="65700"/>
    <n v="65700"/>
    <x v="155"/>
    <x v="2"/>
    <x v="8"/>
    <s v="MALL OF INDONESIA"/>
  </r>
  <r>
    <s v="T-1376"/>
    <x v="0"/>
    <x v="47"/>
    <x v="6"/>
    <s v="P-857"/>
    <n v="1"/>
    <n v="116100"/>
    <n v="116100"/>
    <x v="148"/>
    <x v="14"/>
    <x v="6"/>
    <s v="KOTA KASABLANKA"/>
  </r>
  <r>
    <s v="T-1377"/>
    <x v="0"/>
    <x v="57"/>
    <x v="0"/>
    <s v="P-1905"/>
    <n v="1"/>
    <n v="162000"/>
    <n v="162000"/>
    <x v="70"/>
    <x v="5"/>
    <x v="0"/>
    <s v="PIK AVENUE"/>
  </r>
  <r>
    <s v="T-1378"/>
    <x v="0"/>
    <x v="36"/>
    <x v="10"/>
    <s v="P-2312"/>
    <n v="1"/>
    <n v="81000"/>
    <n v="81000"/>
    <x v="212"/>
    <x v="4"/>
    <x v="2"/>
    <s v="SUMARECON MALL BEKASI"/>
  </r>
  <r>
    <s v="T-1379"/>
    <x v="0"/>
    <x v="35"/>
    <x v="0"/>
    <s v="P-1954"/>
    <n v="1"/>
    <n v="108000"/>
    <n v="108000"/>
    <x v="59"/>
    <x v="11"/>
    <x v="0"/>
    <s v="PIK AVENUE"/>
  </r>
  <r>
    <s v="T-1380"/>
    <x v="0"/>
    <x v="58"/>
    <x v="0"/>
    <s v="P-1872"/>
    <n v="2"/>
    <n v="112500"/>
    <n v="225000"/>
    <x v="96"/>
    <x v="7"/>
    <x v="0"/>
    <s v="PIK AVENUE"/>
  </r>
  <r>
    <s v="T-1381"/>
    <x v="0"/>
    <x v="54"/>
    <x v="7"/>
    <s v="P-1101"/>
    <n v="1"/>
    <n v="29700"/>
    <n v="29700"/>
    <x v="117"/>
    <x v="0"/>
    <x v="7"/>
    <s v="LIPPO MALL KEMANG"/>
  </r>
  <r>
    <s v="T-1382"/>
    <x v="0"/>
    <x v="42"/>
    <x v="1"/>
    <s v="P-1453"/>
    <n v="1"/>
    <n v="73800"/>
    <n v="73800"/>
    <x v="41"/>
    <x v="12"/>
    <x v="1"/>
    <s v="MALL KELAPA GADING"/>
  </r>
  <r>
    <s v="T-1383"/>
    <x v="0"/>
    <x v="51"/>
    <x v="10"/>
    <s v="P-2183"/>
    <n v="1"/>
    <n v="78750"/>
    <n v="78750"/>
    <x v="107"/>
    <x v="12"/>
    <x v="2"/>
    <s v="SUMARECON MALL BEKASI"/>
  </r>
  <r>
    <s v="T-1384"/>
    <x v="0"/>
    <x v="44"/>
    <x v="7"/>
    <s v="P-1065"/>
    <n v="1"/>
    <n v="81000"/>
    <n v="81000"/>
    <x v="37"/>
    <x v="12"/>
    <x v="7"/>
    <s v="LIPPO MALL KEMANG"/>
  </r>
  <r>
    <s v="T-1385"/>
    <x v="0"/>
    <x v="48"/>
    <x v="10"/>
    <s v="P-2328"/>
    <n v="1"/>
    <n v="81000"/>
    <n v="81000"/>
    <x v="37"/>
    <x v="12"/>
    <x v="2"/>
    <s v="SUMARECON MALL BEKASI"/>
  </r>
  <r>
    <s v="T-1386"/>
    <x v="0"/>
    <x v="46"/>
    <x v="4"/>
    <s v="P-521"/>
    <n v="1"/>
    <n v="22500"/>
    <n v="22500"/>
    <x v="112"/>
    <x v="4"/>
    <x v="4"/>
    <s v="CIBUBUR JUNCTION"/>
  </r>
  <r>
    <s v="T-1387"/>
    <x v="0"/>
    <x v="49"/>
    <x v="1"/>
    <s v="P-1451"/>
    <n v="1"/>
    <n v="65700"/>
    <n v="65700"/>
    <x v="43"/>
    <x v="12"/>
    <x v="1"/>
    <s v="MALL KELAPA GADING"/>
  </r>
  <r>
    <s v="T-1388"/>
    <x v="0"/>
    <x v="40"/>
    <x v="6"/>
    <s v="P-723"/>
    <n v="1"/>
    <n v="170100"/>
    <n v="170100"/>
    <x v="68"/>
    <x v="13"/>
    <x v="6"/>
    <s v="KOTA KASABLANKA"/>
  </r>
  <r>
    <s v="T-1389"/>
    <x v="0"/>
    <x v="41"/>
    <x v="1"/>
    <s v="P-1329"/>
    <n v="4"/>
    <n v="100000"/>
    <n v="400000"/>
    <x v="214"/>
    <x v="15"/>
    <x v="1"/>
    <s v="MALL KELAPA GADING"/>
  </r>
  <r>
    <s v="T-1390"/>
    <x v="0"/>
    <x v="55"/>
    <x v="9"/>
    <s v="P-1112"/>
    <n v="1"/>
    <n v="57150"/>
    <n v="57150"/>
    <x v="98"/>
    <x v="16"/>
    <x v="8"/>
    <s v="MALL GANDARIA CITY"/>
  </r>
  <r>
    <s v="T-1391"/>
    <x v="0"/>
    <x v="51"/>
    <x v="1"/>
    <s v="P-1309"/>
    <n v="1"/>
    <n v="98100"/>
    <n v="98100"/>
    <x v="69"/>
    <x v="2"/>
    <x v="1"/>
    <s v="MALL KELAPA GADING"/>
  </r>
  <r>
    <s v="T-1392"/>
    <x v="0"/>
    <x v="50"/>
    <x v="2"/>
    <s v="P-2445"/>
    <n v="2"/>
    <n v="22500"/>
    <n v="45000"/>
    <x v="27"/>
    <x v="4"/>
    <x v="2"/>
    <s v="SUMARECON MALL SERPONG"/>
  </r>
  <r>
    <s v="T-1393"/>
    <x v="0"/>
    <x v="49"/>
    <x v="4"/>
    <s v="P-545"/>
    <n v="2"/>
    <n v="230750"/>
    <n v="461500"/>
    <x v="3"/>
    <x v="2"/>
    <x v="4"/>
    <s v="CIBUBUR JUNCTION"/>
  </r>
  <r>
    <s v="T-1394"/>
    <x v="0"/>
    <x v="44"/>
    <x v="2"/>
    <s v="P-2393"/>
    <n v="3"/>
    <n v="17100"/>
    <n v="51300"/>
    <x v="77"/>
    <x v="0"/>
    <x v="2"/>
    <s v="SUMARECON MALL SERPONG"/>
  </r>
  <r>
    <s v="T-1395"/>
    <x v="0"/>
    <x v="42"/>
    <x v="8"/>
    <s v="P-1534"/>
    <n v="1"/>
    <n v="78750"/>
    <n v="78750"/>
    <x v="36"/>
    <x v="12"/>
    <x v="8"/>
    <s v="MALL OF INDONESIA"/>
  </r>
  <r>
    <s v="T-1396"/>
    <x v="0"/>
    <x v="41"/>
    <x v="8"/>
    <s v="P-1542"/>
    <n v="4"/>
    <n v="18000"/>
    <n v="72000"/>
    <x v="2"/>
    <x v="0"/>
    <x v="8"/>
    <s v="MALL OF INDONESIA"/>
  </r>
  <r>
    <s v="T-1397"/>
    <x v="0"/>
    <x v="50"/>
    <x v="10"/>
    <s v="P-2301"/>
    <n v="1"/>
    <n v="89100"/>
    <n v="89100"/>
    <x v="5"/>
    <x v="2"/>
    <x v="2"/>
    <s v="SUMARECON MALL BEKASI"/>
  </r>
  <r>
    <s v="T-1398"/>
    <x v="0"/>
    <x v="40"/>
    <x v="8"/>
    <s v="P-1560"/>
    <n v="1"/>
    <n v="57600"/>
    <n v="57600"/>
    <x v="4"/>
    <x v="3"/>
    <x v="8"/>
    <s v="MALL OF INDONESIA"/>
  </r>
  <r>
    <s v="T-1399"/>
    <x v="0"/>
    <x v="41"/>
    <x v="9"/>
    <s v="P-1265"/>
    <n v="2"/>
    <n v="26100"/>
    <n v="52200"/>
    <x v="190"/>
    <x v="0"/>
    <x v="8"/>
    <s v="MALL GANDARIA CITY"/>
  </r>
  <r>
    <s v="T-1400"/>
    <x v="0"/>
    <x v="56"/>
    <x v="9"/>
    <s v="P-1114"/>
    <n v="2"/>
    <n v="80100"/>
    <n v="160200"/>
    <x v="132"/>
    <x v="16"/>
    <x v="8"/>
    <s v="MALL GANDARIA CITY"/>
  </r>
  <r>
    <s v="T-1401"/>
    <x v="0"/>
    <x v="34"/>
    <x v="10"/>
    <s v="P-2265"/>
    <n v="2"/>
    <n v="22500"/>
    <n v="45000"/>
    <x v="39"/>
    <x v="0"/>
    <x v="2"/>
    <s v="SUMARECON MALL BEKASI"/>
  </r>
  <r>
    <s v="T-1402"/>
    <x v="0"/>
    <x v="32"/>
    <x v="0"/>
    <s v="P-1961"/>
    <n v="3"/>
    <n v="35100"/>
    <n v="105300"/>
    <x v="13"/>
    <x v="0"/>
    <x v="0"/>
    <s v="PIK AVENUE"/>
  </r>
  <r>
    <s v="T-1403"/>
    <x v="0"/>
    <x v="60"/>
    <x v="8"/>
    <s v="P-1625"/>
    <n v="2"/>
    <n v="73800"/>
    <n v="147600"/>
    <x v="215"/>
    <x v="12"/>
    <x v="8"/>
    <s v="MALL OF INDONESIA"/>
  </r>
  <r>
    <s v="T-1404"/>
    <x v="0"/>
    <x v="51"/>
    <x v="0"/>
    <s v="P-1841"/>
    <n v="1"/>
    <n v="103500"/>
    <n v="103500"/>
    <x v="63"/>
    <x v="15"/>
    <x v="0"/>
    <s v="PIK AVENUE"/>
  </r>
  <r>
    <s v="T-1405"/>
    <x v="0"/>
    <x v="40"/>
    <x v="0"/>
    <s v="P-1942"/>
    <n v="1"/>
    <n v="76500"/>
    <n v="76500"/>
    <x v="123"/>
    <x v="11"/>
    <x v="0"/>
    <s v="PIK AVENUE"/>
  </r>
  <r>
    <s v="T-1406"/>
    <x v="0"/>
    <x v="35"/>
    <x v="2"/>
    <s v="P-2398"/>
    <n v="3"/>
    <n v="14400"/>
    <n v="43200"/>
    <x v="29"/>
    <x v="0"/>
    <x v="2"/>
    <s v="SUMARECON MALL SERPONG"/>
  </r>
  <r>
    <s v="T-1407"/>
    <x v="0"/>
    <x v="48"/>
    <x v="8"/>
    <s v="P-1641"/>
    <n v="1"/>
    <n v="130000"/>
    <n v="130000"/>
    <x v="171"/>
    <x v="15"/>
    <x v="8"/>
    <s v="MALL OF INDONESIA"/>
  </r>
  <r>
    <s v="T-1408"/>
    <x v="0"/>
    <x v="32"/>
    <x v="6"/>
    <s v="P-813"/>
    <n v="2"/>
    <n v="240000"/>
    <n v="480000"/>
    <x v="111"/>
    <x v="17"/>
    <x v="6"/>
    <s v="KOTA KASABLANKA"/>
  </r>
  <r>
    <s v="T-1409"/>
    <x v="0"/>
    <x v="35"/>
    <x v="6"/>
    <s v="P-730"/>
    <n v="3"/>
    <n v="172000"/>
    <n v="516000"/>
    <x v="216"/>
    <x v="15"/>
    <x v="6"/>
    <s v="KOTA KASABLANKA"/>
  </r>
  <r>
    <s v="T-1410"/>
    <x v="0"/>
    <x v="55"/>
    <x v="0"/>
    <s v="P-1884"/>
    <n v="1"/>
    <n v="37350"/>
    <n v="37350"/>
    <x v="83"/>
    <x v="17"/>
    <x v="0"/>
    <s v="PIK AVENUE"/>
  </r>
  <r>
    <s v="T-1411"/>
    <x v="0"/>
    <x v="37"/>
    <x v="1"/>
    <s v="P-1378"/>
    <n v="1"/>
    <n v="189000"/>
    <n v="189000"/>
    <x v="10"/>
    <x v="7"/>
    <x v="1"/>
    <s v="MALL KELAPA GADING"/>
  </r>
  <r>
    <s v="T-1412"/>
    <x v="0"/>
    <x v="37"/>
    <x v="4"/>
    <s v="P-552"/>
    <n v="2"/>
    <n v="60750"/>
    <n v="121500"/>
    <x v="87"/>
    <x v="12"/>
    <x v="4"/>
    <s v="CIBUBUR JUNCTION"/>
  </r>
  <r>
    <s v="T-1413"/>
    <x v="0"/>
    <x v="44"/>
    <x v="4"/>
    <s v="P-433"/>
    <n v="1"/>
    <n v="243000"/>
    <n v="243000"/>
    <x v="104"/>
    <x v="12"/>
    <x v="4"/>
    <s v="CIBUBUR JUNCTION"/>
  </r>
  <r>
    <s v="T-1414"/>
    <x v="0"/>
    <x v="36"/>
    <x v="4"/>
    <s v="P-492"/>
    <n v="2"/>
    <n v="77350"/>
    <n v="154700"/>
    <x v="33"/>
    <x v="3"/>
    <x v="4"/>
    <s v="CIBUBUR JUNCTION"/>
  </r>
  <r>
    <s v="T-1415"/>
    <x v="0"/>
    <x v="37"/>
    <x v="2"/>
    <s v="P-2423"/>
    <n v="2"/>
    <n v="39600"/>
    <n v="79200"/>
    <x v="24"/>
    <x v="3"/>
    <x v="2"/>
    <s v="SUMARECON MALL SERPONG"/>
  </r>
  <r>
    <s v="T-1416"/>
    <x v="0"/>
    <x v="35"/>
    <x v="1"/>
    <s v="P-1460"/>
    <n v="4"/>
    <n v="0"/>
    <n v="0"/>
    <x v="57"/>
    <x v="14"/>
    <x v="1"/>
    <s v="MALL KELAPA GADING"/>
  </r>
  <r>
    <s v="T-1417"/>
    <x v="0"/>
    <x v="37"/>
    <x v="1"/>
    <s v="P-1315"/>
    <n v="3"/>
    <n v="27000"/>
    <n v="81000"/>
    <x v="30"/>
    <x v="0"/>
    <x v="1"/>
    <s v="MALL KELAPA GADING"/>
  </r>
  <r>
    <s v="T-1418"/>
    <x v="0"/>
    <x v="39"/>
    <x v="4"/>
    <s v="P-524"/>
    <n v="2"/>
    <n v="15300"/>
    <n v="30600"/>
    <x v="25"/>
    <x v="4"/>
    <x v="4"/>
    <s v="CIBUBUR JUNCTION"/>
  </r>
  <r>
    <s v="T-1419"/>
    <x v="0"/>
    <x v="51"/>
    <x v="4"/>
    <s v="P-522"/>
    <n v="2"/>
    <n v="22500"/>
    <n v="45000"/>
    <x v="27"/>
    <x v="4"/>
    <x v="4"/>
    <s v="CIBUBUR JUNCTION"/>
  </r>
  <r>
    <s v="T-1420"/>
    <x v="0"/>
    <x v="42"/>
    <x v="2"/>
    <s v="P-2389"/>
    <n v="2"/>
    <n v="81000"/>
    <n v="162000"/>
    <x v="36"/>
    <x v="12"/>
    <x v="2"/>
    <s v="SUMARECON MALL SERPONG"/>
  </r>
  <r>
    <s v="T-1421"/>
    <x v="0"/>
    <x v="38"/>
    <x v="1"/>
    <s v="P-1463"/>
    <n v="1"/>
    <n v="314100"/>
    <n v="314100"/>
    <x v="143"/>
    <x v="14"/>
    <x v="1"/>
    <s v="MALL KELAPA GADING"/>
  </r>
  <r>
    <s v="T-1422"/>
    <x v="0"/>
    <x v="57"/>
    <x v="6"/>
    <s v="P-758"/>
    <n v="9"/>
    <n v="10900"/>
    <n v="98100"/>
    <x v="217"/>
    <x v="9"/>
    <x v="6"/>
    <s v="KOTA KASABLANKA"/>
  </r>
  <r>
    <s v="T-1423"/>
    <x v="0"/>
    <x v="49"/>
    <x v="6"/>
    <s v="P-894"/>
    <n v="4"/>
    <n v="32000"/>
    <n v="128000"/>
    <x v="173"/>
    <x v="0"/>
    <x v="6"/>
    <s v="KOTA KASABLANKA"/>
  </r>
  <r>
    <s v="T-1424"/>
    <x v="0"/>
    <x v="42"/>
    <x v="7"/>
    <s v="P-1079"/>
    <n v="1"/>
    <n v="112500"/>
    <n v="112500"/>
    <x v="93"/>
    <x v="11"/>
    <x v="7"/>
    <s v="LIPPO MALL KEMANG"/>
  </r>
  <r>
    <s v="T-1425"/>
    <x v="0"/>
    <x v="36"/>
    <x v="6"/>
    <s v="P-872"/>
    <n v="12"/>
    <n v="82800"/>
    <n v="993600"/>
    <x v="44"/>
    <x v="3"/>
    <x v="6"/>
    <s v="KOTA KASABLANKA"/>
  </r>
  <r>
    <s v="T-1426"/>
    <x v="0"/>
    <x v="32"/>
    <x v="2"/>
    <s v="P-2494"/>
    <n v="2"/>
    <n v="112500"/>
    <n v="225000"/>
    <x v="108"/>
    <x v="11"/>
    <x v="2"/>
    <s v="SUMARECON MALL SERPONG"/>
  </r>
  <r>
    <s v="T-1427"/>
    <x v="0"/>
    <x v="54"/>
    <x v="8"/>
    <s v="P-1607"/>
    <n v="2"/>
    <n v="47700"/>
    <n v="95400"/>
    <x v="20"/>
    <x v="10"/>
    <x v="8"/>
    <s v="MALL OF INDONESIA"/>
  </r>
  <r>
    <s v="T-1428"/>
    <x v="0"/>
    <x v="49"/>
    <x v="4"/>
    <s v="P-440"/>
    <n v="1"/>
    <n v="17100"/>
    <n v="17100"/>
    <x v="77"/>
    <x v="0"/>
    <x v="4"/>
    <s v="CIBUBUR JUNCTION"/>
  </r>
  <r>
    <s v="T-1429"/>
    <x v="0"/>
    <x v="44"/>
    <x v="7"/>
    <s v="P-1030"/>
    <n v="1"/>
    <n v="88200"/>
    <n v="88200"/>
    <x v="23"/>
    <x v="5"/>
    <x v="7"/>
    <s v="LIPPO MALL KEMANG"/>
  </r>
  <r>
    <s v="T-1430"/>
    <x v="0"/>
    <x v="36"/>
    <x v="2"/>
    <s v="P-2429"/>
    <n v="1"/>
    <n v="39600"/>
    <n v="39600"/>
    <x v="207"/>
    <x v="3"/>
    <x v="2"/>
    <s v="SUMARECON MALL SERPONG"/>
  </r>
  <r>
    <s v="T-1431"/>
    <x v="0"/>
    <x v="47"/>
    <x v="8"/>
    <s v="P-1662"/>
    <n v="1"/>
    <n v="34200"/>
    <n v="34200"/>
    <x v="156"/>
    <x v="0"/>
    <x v="8"/>
    <s v="MALL OF INDONESIA"/>
  </r>
  <r>
    <s v="T-1432"/>
    <x v="0"/>
    <x v="54"/>
    <x v="0"/>
    <s v="P-1863"/>
    <n v="1"/>
    <n v="39600"/>
    <n v="39600"/>
    <x v="76"/>
    <x v="3"/>
    <x v="0"/>
    <s v="PIK AVENUE"/>
  </r>
  <r>
    <s v="T-1433"/>
    <x v="0"/>
    <x v="40"/>
    <x v="0"/>
    <s v="P-1882"/>
    <n v="15"/>
    <n v="22500"/>
    <n v="337500"/>
    <x v="39"/>
    <x v="0"/>
    <x v="0"/>
    <s v="PIK AVENUE"/>
  </r>
  <r>
    <s v="T-1434"/>
    <x v="0"/>
    <x v="32"/>
    <x v="8"/>
    <s v="P-1524"/>
    <n v="1"/>
    <n v="153000"/>
    <n v="153000"/>
    <x v="138"/>
    <x v="13"/>
    <x v="8"/>
    <s v="MALL OF INDONESIA"/>
  </r>
  <r>
    <s v="T-1435"/>
    <x v="0"/>
    <x v="44"/>
    <x v="6"/>
    <s v="P-767"/>
    <n v="2"/>
    <n v="80000"/>
    <n v="160000"/>
    <x v="218"/>
    <x v="6"/>
    <x v="6"/>
    <s v="KOTA KASABLANKA"/>
  </r>
  <r>
    <s v="T-1436"/>
    <x v="0"/>
    <x v="46"/>
    <x v="0"/>
    <s v="P-1894"/>
    <n v="1"/>
    <n v="40500"/>
    <n v="40500"/>
    <x v="9"/>
    <x v="6"/>
    <x v="0"/>
    <s v="PIK AVENUE"/>
  </r>
  <r>
    <s v="T-1437"/>
    <x v="0"/>
    <x v="42"/>
    <x v="1"/>
    <s v="P-1515"/>
    <n v="1"/>
    <n v="251100"/>
    <n v="251100"/>
    <x v="176"/>
    <x v="14"/>
    <x v="1"/>
    <s v="MALL KELAPA GADING"/>
  </r>
  <r>
    <s v="T-1438"/>
    <x v="0"/>
    <x v="37"/>
    <x v="6"/>
    <s v="P-682"/>
    <n v="3"/>
    <n v="57150"/>
    <n v="171450"/>
    <x v="98"/>
    <x v="16"/>
    <x v="6"/>
    <s v="KOTA KASABLANKA"/>
  </r>
  <r>
    <s v="T-1439"/>
    <x v="0"/>
    <x v="38"/>
    <x v="0"/>
    <s v="P-1943"/>
    <n v="2"/>
    <n v="112500"/>
    <n v="225000"/>
    <x v="219"/>
    <x v="11"/>
    <x v="0"/>
    <s v="PIK AVENUE"/>
  </r>
  <r>
    <s v="T-1440"/>
    <x v="0"/>
    <x v="39"/>
    <x v="1"/>
    <s v="P-1326"/>
    <n v="1"/>
    <n v="360000"/>
    <n v="360000"/>
    <x v="170"/>
    <x v="18"/>
    <x v="1"/>
    <s v="MALL KELAPA GADING"/>
  </r>
  <r>
    <s v="T-1441"/>
    <x v="0"/>
    <x v="50"/>
    <x v="4"/>
    <s v="P-434"/>
    <n v="1"/>
    <n v="243000"/>
    <n v="243000"/>
    <x v="135"/>
    <x v="12"/>
    <x v="4"/>
    <s v="CIBUBUR JUNCTION"/>
  </r>
  <r>
    <s v="T-1442"/>
    <x v="0"/>
    <x v="33"/>
    <x v="6"/>
    <s v="P-748"/>
    <n v="1"/>
    <n v="354000"/>
    <n v="354000"/>
    <x v="220"/>
    <x v="8"/>
    <x v="6"/>
    <s v="KOTA KASABLANKA"/>
  </r>
  <r>
    <s v="T-1443"/>
    <x v="0"/>
    <x v="47"/>
    <x v="0"/>
    <s v="P-1861"/>
    <n v="1"/>
    <n v="39600"/>
    <n v="39600"/>
    <x v="91"/>
    <x v="3"/>
    <x v="0"/>
    <s v="PIK AVENUE"/>
  </r>
  <r>
    <s v="T-1444"/>
    <x v="0"/>
    <x v="49"/>
    <x v="0"/>
    <s v="P-1901"/>
    <n v="5"/>
    <n v="47700"/>
    <n v="238500"/>
    <x v="20"/>
    <x v="10"/>
    <x v="0"/>
    <s v="PIK AVENUE"/>
  </r>
  <r>
    <s v="T-1445"/>
    <x v="0"/>
    <x v="52"/>
    <x v="0"/>
    <s v="P-1957"/>
    <n v="2"/>
    <n v="29700"/>
    <n v="59400"/>
    <x v="154"/>
    <x v="0"/>
    <x v="0"/>
    <s v="PIK AVENUE"/>
  </r>
  <r>
    <s v="T-1446"/>
    <x v="0"/>
    <x v="37"/>
    <x v="0"/>
    <s v="P-1833"/>
    <n v="26"/>
    <n v="17100"/>
    <n v="444600"/>
    <x v="77"/>
    <x v="0"/>
    <x v="0"/>
    <s v="PIK AVENUE"/>
  </r>
  <r>
    <s v="T-1447"/>
    <x v="0"/>
    <x v="45"/>
    <x v="9"/>
    <s v="P-1129"/>
    <n v="2"/>
    <n v="78750"/>
    <n v="157500"/>
    <x v="36"/>
    <x v="12"/>
    <x v="8"/>
    <s v="MALL GANDARIA CITY"/>
  </r>
  <r>
    <s v="T-1448"/>
    <x v="0"/>
    <x v="51"/>
    <x v="6"/>
    <s v="P-859"/>
    <n v="2"/>
    <n v="73800"/>
    <n v="147600"/>
    <x v="125"/>
    <x v="14"/>
    <x v="6"/>
    <s v="KOTA KASABLANKA"/>
  </r>
  <r>
    <s v="T-1449"/>
    <x v="0"/>
    <x v="57"/>
    <x v="1"/>
    <s v="P-1448"/>
    <n v="1"/>
    <n v="60750"/>
    <n v="60750"/>
    <x v="87"/>
    <x v="12"/>
    <x v="1"/>
    <s v="MALL KELAPA GADING"/>
  </r>
  <r>
    <s v="T-1450"/>
    <x v="0"/>
    <x v="42"/>
    <x v="4"/>
    <s v="P-429"/>
    <n v="3"/>
    <n v="13500"/>
    <n v="40500"/>
    <x v="18"/>
    <x v="9"/>
    <x v="4"/>
    <s v="CIBUBUR JUNCTION"/>
  </r>
  <r>
    <s v="T-1451"/>
    <x v="0"/>
    <x v="33"/>
    <x v="4"/>
    <s v="P-453"/>
    <n v="2"/>
    <n v="75000"/>
    <n v="150000"/>
    <x v="195"/>
    <x v="4"/>
    <x v="4"/>
    <s v="CIBUBUR JUNCTION"/>
  </r>
  <r>
    <s v="T-1452"/>
    <x v="0"/>
    <x v="35"/>
    <x v="1"/>
    <s v="P-1299"/>
    <n v="2"/>
    <n v="12600"/>
    <n v="25200"/>
    <x v="18"/>
    <x v="9"/>
    <x v="1"/>
    <s v="MALL KELAPA GADING"/>
  </r>
  <r>
    <s v="T-1453"/>
    <x v="0"/>
    <x v="53"/>
    <x v="1"/>
    <s v="P-1483"/>
    <n v="3"/>
    <n v="89100"/>
    <n v="267300"/>
    <x v="44"/>
    <x v="3"/>
    <x v="1"/>
    <s v="MALL KELAPA GADING"/>
  </r>
  <r>
    <s v="T-1454"/>
    <x v="0"/>
    <x v="31"/>
    <x v="6"/>
    <s v="P-849"/>
    <n v="4"/>
    <n v="44100"/>
    <n v="176400"/>
    <x v="221"/>
    <x v="12"/>
    <x v="6"/>
    <s v="KOTA KASABLANKA"/>
  </r>
  <r>
    <s v="T-1455"/>
    <x v="0"/>
    <x v="50"/>
    <x v="6"/>
    <s v="P-756"/>
    <n v="1"/>
    <n v="90000"/>
    <n v="90000"/>
    <x v="198"/>
    <x v="12"/>
    <x v="6"/>
    <s v="KOTA KASABLANKA"/>
  </r>
  <r>
    <s v="T-1456"/>
    <x v="0"/>
    <x v="59"/>
    <x v="1"/>
    <s v="P-1411"/>
    <n v="1"/>
    <n v="396000"/>
    <n v="396000"/>
    <x v="127"/>
    <x v="17"/>
    <x v="1"/>
    <s v="MALL KELAPA GADING"/>
  </r>
  <r>
    <s v="T-1457"/>
    <x v="0"/>
    <x v="52"/>
    <x v="1"/>
    <s v="P-1418"/>
    <n v="1"/>
    <n v="240000"/>
    <n v="240000"/>
    <x v="111"/>
    <x v="17"/>
    <x v="1"/>
    <s v="MALL KELAPA GADING"/>
  </r>
  <r>
    <s v="T-1458"/>
    <x v="0"/>
    <x v="49"/>
    <x v="1"/>
    <s v="P-1353"/>
    <n v="2"/>
    <n v="216000"/>
    <n v="432000"/>
    <x v="174"/>
    <x v="8"/>
    <x v="1"/>
    <s v="MALL KELAPA GADING"/>
  </r>
  <r>
    <s v="T-1459"/>
    <x v="0"/>
    <x v="53"/>
    <x v="4"/>
    <s v="P-512"/>
    <n v="2"/>
    <n v="44850"/>
    <n v="89700"/>
    <x v="26"/>
    <x v="0"/>
    <x v="4"/>
    <s v="CIBUBUR JUNCTION"/>
  </r>
  <r>
    <s v="T-1460"/>
    <x v="0"/>
    <x v="49"/>
    <x v="1"/>
    <s v="P-1444"/>
    <n v="3"/>
    <n v="98100"/>
    <n v="294300"/>
    <x v="11"/>
    <x v="2"/>
    <x v="1"/>
    <s v="MALL KELAPA GADING"/>
  </r>
  <r>
    <s v="T-1461"/>
    <x v="0"/>
    <x v="40"/>
    <x v="6"/>
    <s v="P-820"/>
    <n v="4"/>
    <n v="43200"/>
    <n v="172800"/>
    <x v="222"/>
    <x v="3"/>
    <x v="6"/>
    <s v="KOTA KASABLANKA"/>
  </r>
  <r>
    <s v="T-1462"/>
    <x v="0"/>
    <x v="37"/>
    <x v="7"/>
    <s v="P-1084"/>
    <n v="2"/>
    <n v="108000"/>
    <n v="216000"/>
    <x v="50"/>
    <x v="11"/>
    <x v="7"/>
    <s v="LIPPO MALL KEMANG"/>
  </r>
  <r>
    <s v="T-1463"/>
    <x v="0"/>
    <x v="32"/>
    <x v="1"/>
    <s v="P-1350"/>
    <n v="3"/>
    <n v="354000"/>
    <n v="1062000"/>
    <x v="223"/>
    <x v="8"/>
    <x v="1"/>
    <s v="MALL KELAPA GADING"/>
  </r>
  <r>
    <s v="T-1464"/>
    <x v="0"/>
    <x v="58"/>
    <x v="0"/>
    <s v="P-1959"/>
    <n v="11"/>
    <n v="34200"/>
    <n v="376200"/>
    <x v="156"/>
    <x v="0"/>
    <x v="0"/>
    <s v="PIK AVENUE"/>
  </r>
  <r>
    <s v="T-1465"/>
    <x v="0"/>
    <x v="50"/>
    <x v="8"/>
    <s v="P-1665"/>
    <n v="1"/>
    <n v="29700"/>
    <n v="29700"/>
    <x v="117"/>
    <x v="0"/>
    <x v="8"/>
    <s v="MALL OF INDONESIA"/>
  </r>
  <r>
    <s v="T-1466"/>
    <x v="0"/>
    <x v="35"/>
    <x v="7"/>
    <s v="P-930"/>
    <n v="1"/>
    <n v="13500"/>
    <n v="13500"/>
    <x v="18"/>
    <x v="9"/>
    <x v="7"/>
    <s v="LIPPO MALL KEMANG"/>
  </r>
  <r>
    <s v="T-1467"/>
    <x v="0"/>
    <x v="54"/>
    <x v="7"/>
    <s v="P-1018"/>
    <n v="1"/>
    <n v="40500"/>
    <n v="40500"/>
    <x v="168"/>
    <x v="6"/>
    <x v="7"/>
    <s v="LIPPO MALL KEMANG"/>
  </r>
  <r>
    <s v="T-1468"/>
    <x v="0"/>
    <x v="49"/>
    <x v="7"/>
    <s v="P-1071"/>
    <n v="1"/>
    <n v="34200"/>
    <n v="34200"/>
    <x v="45"/>
    <x v="9"/>
    <x v="7"/>
    <s v="LIPPO MALL KEMANG"/>
  </r>
  <r>
    <s v="T-1469"/>
    <x v="0"/>
    <x v="45"/>
    <x v="8"/>
    <s v="P-1638"/>
    <n v="1"/>
    <n v="125100"/>
    <n v="125100"/>
    <x v="160"/>
    <x v="12"/>
    <x v="8"/>
    <s v="MALL OF INDONESIA"/>
  </r>
  <r>
    <s v="T-1470"/>
    <x v="0"/>
    <x v="38"/>
    <x v="0"/>
    <s v="P-1962"/>
    <n v="14"/>
    <n v="36900"/>
    <n v="516600"/>
    <x v="56"/>
    <x v="0"/>
    <x v="0"/>
    <s v="PIK AVENUE"/>
  </r>
  <r>
    <s v="T-1471"/>
    <x v="0"/>
    <x v="60"/>
    <x v="8"/>
    <s v="P-1526"/>
    <n v="1"/>
    <n v="198000"/>
    <n v="198000"/>
    <x v="224"/>
    <x v="8"/>
    <x v="8"/>
    <s v="MALL OF INDONESIA"/>
  </r>
  <r>
    <s v="T-1472"/>
    <x v="0"/>
    <x v="31"/>
    <x v="4"/>
    <s v="P-570"/>
    <n v="1"/>
    <n v="125100"/>
    <n v="125100"/>
    <x v="160"/>
    <x v="12"/>
    <x v="4"/>
    <s v="CIBUBUR JUNCTION"/>
  </r>
  <r>
    <s v="T-1473"/>
    <x v="0"/>
    <x v="45"/>
    <x v="1"/>
    <s v="P-1465"/>
    <n v="13"/>
    <n v="116100"/>
    <n v="1509300"/>
    <x v="148"/>
    <x v="14"/>
    <x v="1"/>
    <s v="MALL KELAPA GADING"/>
  </r>
  <r>
    <s v="T-1474"/>
    <x v="0"/>
    <x v="40"/>
    <x v="1"/>
    <s v="P-1442"/>
    <n v="7"/>
    <n v="44100"/>
    <n v="308700"/>
    <x v="193"/>
    <x v="2"/>
    <x v="1"/>
    <s v="MALL KELAPA GADING"/>
  </r>
  <r>
    <s v="T-1475"/>
    <x v="0"/>
    <x v="43"/>
    <x v="8"/>
    <s v="P-1590"/>
    <n v="1"/>
    <n v="37350"/>
    <n v="37350"/>
    <x v="83"/>
    <x v="17"/>
    <x v="8"/>
    <s v="MALL OF INDONESIA"/>
  </r>
  <r>
    <s v="T-1476"/>
    <x v="0"/>
    <x v="44"/>
    <x v="6"/>
    <s v="P-843"/>
    <n v="13"/>
    <n v="60750"/>
    <n v="789750"/>
    <x v="87"/>
    <x v="12"/>
    <x v="6"/>
    <s v="KOTA KASABLANKA"/>
  </r>
  <r>
    <s v="T-1477"/>
    <x v="0"/>
    <x v="52"/>
    <x v="4"/>
    <s v="P-502"/>
    <n v="1"/>
    <n v="39600"/>
    <n v="39600"/>
    <x v="207"/>
    <x v="3"/>
    <x v="4"/>
    <s v="CIBUBUR JUNCTION"/>
  </r>
  <r>
    <s v="T-1478"/>
    <x v="0"/>
    <x v="46"/>
    <x v="8"/>
    <s v="P-1576"/>
    <n v="1"/>
    <n v="39600"/>
    <n v="39600"/>
    <x v="116"/>
    <x v="3"/>
    <x v="8"/>
    <s v="MALL OF INDONESIA"/>
  </r>
  <r>
    <s v="T-1479"/>
    <x v="0"/>
    <x v="36"/>
    <x v="9"/>
    <s v="P-1223"/>
    <n v="1"/>
    <n v="53100"/>
    <n v="53100"/>
    <x v="193"/>
    <x v="2"/>
    <x v="8"/>
    <s v="MALL GANDARIA CITY"/>
  </r>
  <r>
    <s v="T-1480"/>
    <x v="0"/>
    <x v="54"/>
    <x v="1"/>
    <s v="P-1287"/>
    <n v="3"/>
    <n v="65700"/>
    <n v="197100"/>
    <x v="64"/>
    <x v="16"/>
    <x v="1"/>
    <s v="MALL KELAPA GADING"/>
  </r>
  <r>
    <s v="T-1481"/>
    <x v="0"/>
    <x v="57"/>
    <x v="2"/>
    <s v="P-2446"/>
    <n v="2"/>
    <n v="15300"/>
    <n v="30600"/>
    <x v="7"/>
    <x v="4"/>
    <x v="2"/>
    <s v="SUMARECON MALL SERPONG"/>
  </r>
  <r>
    <s v="T-1482"/>
    <x v="0"/>
    <x v="53"/>
    <x v="7"/>
    <s v="P-1104"/>
    <n v="1"/>
    <n v="29700"/>
    <n v="29700"/>
    <x v="120"/>
    <x v="0"/>
    <x v="7"/>
    <s v="LIPPO MALL KEMANG"/>
  </r>
  <r>
    <s v="T-1483"/>
    <x v="0"/>
    <x v="36"/>
    <x v="8"/>
    <s v="P-1544"/>
    <n v="4"/>
    <n v="14400"/>
    <n v="57600"/>
    <x v="29"/>
    <x v="0"/>
    <x v="8"/>
    <s v="MALL OF INDONESIA"/>
  </r>
  <r>
    <s v="T-1484"/>
    <x v="0"/>
    <x v="40"/>
    <x v="6"/>
    <s v="P-827"/>
    <n v="1"/>
    <n v="93150"/>
    <n v="93150"/>
    <x v="35"/>
    <x v="2"/>
    <x v="6"/>
    <s v="KOTA KASABLANKA"/>
  </r>
  <r>
    <s v="T-1485"/>
    <x v="0"/>
    <x v="34"/>
    <x v="2"/>
    <s v="P-2488"/>
    <n v="2"/>
    <n v="76500"/>
    <n v="153000"/>
    <x v="95"/>
    <x v="11"/>
    <x v="2"/>
    <s v="SUMARECON MALL SERPONG"/>
  </r>
  <r>
    <s v="T-1486"/>
    <x v="0"/>
    <x v="51"/>
    <x v="1"/>
    <s v="P-1445"/>
    <n v="2"/>
    <n v="89100"/>
    <n v="178200"/>
    <x v="5"/>
    <x v="2"/>
    <x v="1"/>
    <s v="MALL KELAPA GADING"/>
  </r>
  <r>
    <s v="T-1487"/>
    <x v="0"/>
    <x v="57"/>
    <x v="10"/>
    <s v="P-2246"/>
    <n v="1"/>
    <n v="39600"/>
    <n v="39600"/>
    <x v="24"/>
    <x v="3"/>
    <x v="2"/>
    <s v="SUMARECON MALL BEKASI"/>
  </r>
  <r>
    <s v="T-1488"/>
    <x v="0"/>
    <x v="55"/>
    <x v="8"/>
    <s v="P-1522"/>
    <n v="1"/>
    <n v="261000"/>
    <n v="261000"/>
    <x v="74"/>
    <x v="15"/>
    <x v="8"/>
    <s v="MALL OF INDONESIA"/>
  </r>
  <r>
    <s v="T-1489"/>
    <x v="0"/>
    <x v="53"/>
    <x v="7"/>
    <s v="P-1091"/>
    <n v="1"/>
    <n v="15000"/>
    <n v="15000"/>
    <x v="0"/>
    <x v="0"/>
    <x v="7"/>
    <s v="LIPPO MALL KEMANG"/>
  </r>
  <r>
    <s v="T-1490"/>
    <x v="0"/>
    <x v="56"/>
    <x v="0"/>
    <s v="P-1828"/>
    <n v="1"/>
    <n v="78750"/>
    <n v="78750"/>
    <x v="36"/>
    <x v="12"/>
    <x v="0"/>
    <s v="PIK AVENUE"/>
  </r>
  <r>
    <s v="T-1491"/>
    <x v="0"/>
    <x v="37"/>
    <x v="1"/>
    <s v="P-1340"/>
    <n v="3"/>
    <n v="89100"/>
    <n v="267300"/>
    <x v="19"/>
    <x v="6"/>
    <x v="1"/>
    <s v="MALL KELAPA GADING"/>
  </r>
  <r>
    <s v="T-1492"/>
    <x v="0"/>
    <x v="50"/>
    <x v="1"/>
    <s v="P-1311"/>
    <n v="4"/>
    <n v="17100"/>
    <n v="68400"/>
    <x v="77"/>
    <x v="0"/>
    <x v="1"/>
    <s v="MALL KELAPA GADING"/>
  </r>
  <r>
    <s v="T-1493"/>
    <x v="0"/>
    <x v="42"/>
    <x v="4"/>
    <s v="P-605"/>
    <n v="4"/>
    <n v="29700"/>
    <n v="118800"/>
    <x v="117"/>
    <x v="0"/>
    <x v="4"/>
    <s v="CIBUBUR JUNCTION"/>
  </r>
  <r>
    <s v="T-1494"/>
    <x v="0"/>
    <x v="32"/>
    <x v="0"/>
    <s v="P-1887"/>
    <n v="5"/>
    <n v="22500"/>
    <n v="112500"/>
    <x v="112"/>
    <x v="4"/>
    <x v="0"/>
    <s v="PIK AVENUE"/>
  </r>
  <r>
    <s v="T-1495"/>
    <x v="0"/>
    <x v="36"/>
    <x v="6"/>
    <s v="P-742"/>
    <n v="5"/>
    <n v="113000"/>
    <n v="565000"/>
    <x v="204"/>
    <x v="8"/>
    <x v="6"/>
    <s v="KOTA KASABLANKA"/>
  </r>
  <r>
    <s v="T-1496"/>
    <x v="0"/>
    <x v="59"/>
    <x v="1"/>
    <s v="P-1405"/>
    <n v="4"/>
    <n v="45000"/>
    <n v="180000"/>
    <x v="26"/>
    <x v="0"/>
    <x v="1"/>
    <s v="MALL KELAPA GADING"/>
  </r>
  <r>
    <s v="T-1497"/>
    <x v="0"/>
    <x v="32"/>
    <x v="0"/>
    <s v="P-1966"/>
    <n v="2"/>
    <n v="34200"/>
    <n v="68400"/>
    <x v="52"/>
    <x v="0"/>
    <x v="0"/>
    <s v="PIK AVENUE"/>
  </r>
  <r>
    <s v="T-1498"/>
    <x v="0"/>
    <x v="33"/>
    <x v="2"/>
    <s v="P-2415"/>
    <n v="1"/>
    <n v="189000"/>
    <n v="189000"/>
    <x v="10"/>
    <x v="7"/>
    <x v="2"/>
    <s v="SUMARECON MALL SERPONG"/>
  </r>
  <r>
    <s v="T-1499"/>
    <x v="0"/>
    <x v="44"/>
    <x v="8"/>
    <s v="P-1578"/>
    <n v="2"/>
    <n v="39600"/>
    <n v="79200"/>
    <x v="42"/>
    <x v="3"/>
    <x v="8"/>
    <s v="MALL OF INDONESIA"/>
  </r>
  <r>
    <s v="T-1500"/>
    <x v="0"/>
    <x v="31"/>
    <x v="9"/>
    <s v="P-1241"/>
    <n v="1"/>
    <n v="73800"/>
    <n v="73800"/>
    <x v="125"/>
    <x v="14"/>
    <x v="8"/>
    <s v="MALL GANDARIA CITY"/>
  </r>
  <r>
    <s v="T-1501"/>
    <x v="0"/>
    <x v="40"/>
    <x v="10"/>
    <s v="P-2362"/>
    <n v="2"/>
    <n v="34200"/>
    <n v="68400"/>
    <x v="173"/>
    <x v="0"/>
    <x v="2"/>
    <s v="SUMARECON MALL BEKASI"/>
  </r>
  <r>
    <s v="T-1502"/>
    <x v="0"/>
    <x v="37"/>
    <x v="4"/>
    <s v="P-493"/>
    <n v="2"/>
    <n v="82800"/>
    <n v="165600"/>
    <x v="48"/>
    <x v="3"/>
    <x v="4"/>
    <s v="CIBUBUR JUNCTION"/>
  </r>
  <r>
    <s v="T-1503"/>
    <x v="0"/>
    <x v="50"/>
    <x v="10"/>
    <s v="P-2180"/>
    <n v="1"/>
    <n v="209300"/>
    <n v="209300"/>
    <x v="104"/>
    <x v="12"/>
    <x v="2"/>
    <s v="SUMARECON MALL BEKASI"/>
  </r>
  <r>
    <s v="T-1504"/>
    <x v="0"/>
    <x v="48"/>
    <x v="1"/>
    <s v="P-1349"/>
    <n v="1"/>
    <n v="372000"/>
    <n v="372000"/>
    <x v="192"/>
    <x v="8"/>
    <x v="1"/>
    <s v="MALL KELAPA GADING"/>
  </r>
  <r>
    <s v="T-1505"/>
    <x v="0"/>
    <x v="39"/>
    <x v="0"/>
    <s v="P-1916"/>
    <n v="1"/>
    <n v="115200"/>
    <n v="115200"/>
    <x v="137"/>
    <x v="6"/>
    <x v="0"/>
    <s v="PIK AVENUE"/>
  </r>
  <r>
    <s v="T-1506"/>
    <x v="0"/>
    <x v="38"/>
    <x v="7"/>
    <s v="P-980"/>
    <n v="1"/>
    <n v="57600"/>
    <n v="57600"/>
    <x v="4"/>
    <x v="3"/>
    <x v="7"/>
    <s v="LIPPO MALL KEMANG"/>
  </r>
  <r>
    <s v="T-1507"/>
    <x v="0"/>
    <x v="54"/>
    <x v="7"/>
    <s v="P-976"/>
    <n v="5"/>
    <n v="26100"/>
    <n v="130500"/>
    <x v="149"/>
    <x v="4"/>
    <x v="7"/>
    <s v="LIPPO MALL KEMANG"/>
  </r>
  <r>
    <s v="T-1508"/>
    <x v="0"/>
    <x v="31"/>
    <x v="6"/>
    <s v="P-740"/>
    <n v="3"/>
    <n v="112500"/>
    <n v="337500"/>
    <x v="184"/>
    <x v="6"/>
    <x v="6"/>
    <s v="KOTA KASABLANKA"/>
  </r>
  <r>
    <s v="T-1509"/>
    <x v="0"/>
    <x v="56"/>
    <x v="0"/>
    <s v="P-1909"/>
    <n v="2"/>
    <n v="247500"/>
    <n v="495000"/>
    <x v="31"/>
    <x v="2"/>
    <x v="0"/>
    <s v="PIK AVENUE"/>
  </r>
  <r>
    <s v="T-1510"/>
    <x v="0"/>
    <x v="52"/>
    <x v="10"/>
    <s v="P-2152"/>
    <n v="1"/>
    <n v="81000"/>
    <n v="81000"/>
    <x v="132"/>
    <x v="16"/>
    <x v="2"/>
    <s v="SUMARECON MALL BEKASI"/>
  </r>
  <r>
    <s v="T-1511"/>
    <x v="0"/>
    <x v="53"/>
    <x v="1"/>
    <s v="P-1408"/>
    <n v="6"/>
    <n v="22500"/>
    <n v="135000"/>
    <x v="39"/>
    <x v="0"/>
    <x v="1"/>
    <s v="MALL KELAPA GADING"/>
  </r>
  <r>
    <s v="T-1512"/>
    <x v="0"/>
    <x v="49"/>
    <x v="2"/>
    <s v="P-2413"/>
    <n v="1"/>
    <n v="26100"/>
    <n v="26100"/>
    <x v="15"/>
    <x v="4"/>
    <x v="2"/>
    <s v="SUMARECON MALL SERPONG"/>
  </r>
  <r>
    <s v="T-1513"/>
    <x v="0"/>
    <x v="55"/>
    <x v="2"/>
    <s v="P-2424"/>
    <n v="2"/>
    <n v="39600"/>
    <n v="79200"/>
    <x v="152"/>
    <x v="3"/>
    <x v="2"/>
    <s v="SUMARECON MALL SERPONG"/>
  </r>
  <r>
    <s v="T-1514"/>
    <x v="0"/>
    <x v="33"/>
    <x v="2"/>
    <s v="P-2447"/>
    <n v="7"/>
    <n v="15300"/>
    <n v="107100"/>
    <x v="25"/>
    <x v="4"/>
    <x v="2"/>
    <s v="SUMARECON MALL SERPONG"/>
  </r>
  <r>
    <s v="T-1515"/>
    <x v="0"/>
    <x v="51"/>
    <x v="6"/>
    <s v="P-806"/>
    <n v="1"/>
    <n v="396000"/>
    <n v="396000"/>
    <x v="127"/>
    <x v="17"/>
    <x v="6"/>
    <s v="KOTA KASABLANKA"/>
  </r>
  <r>
    <s v="T-1516"/>
    <x v="0"/>
    <x v="54"/>
    <x v="1"/>
    <s v="P-1500"/>
    <n v="7"/>
    <n v="32000"/>
    <n v="224000"/>
    <x v="173"/>
    <x v="0"/>
    <x v="1"/>
    <s v="MALL KELAPA GADING"/>
  </r>
  <r>
    <s v="T-1517"/>
    <x v="0"/>
    <x v="33"/>
    <x v="2"/>
    <s v="P-2499"/>
    <n v="1"/>
    <n v="108000"/>
    <n v="108000"/>
    <x v="46"/>
    <x v="11"/>
    <x v="2"/>
    <s v="SUMARECON MALL SERPONG"/>
  </r>
  <r>
    <s v="T-1518"/>
    <x v="0"/>
    <x v="31"/>
    <x v="0"/>
    <s v="P-1885"/>
    <n v="6"/>
    <n v="13500"/>
    <n v="81000"/>
    <x v="61"/>
    <x v="4"/>
    <x v="0"/>
    <s v="PIK AVENUE"/>
  </r>
  <r>
    <s v="T-1519"/>
    <x v="0"/>
    <x v="41"/>
    <x v="1"/>
    <s v="P-1501"/>
    <n v="5"/>
    <n v="40500"/>
    <n v="202500"/>
    <x v="210"/>
    <x v="0"/>
    <x v="1"/>
    <s v="MALL KELAPA GADING"/>
  </r>
  <r>
    <s v="T-1520"/>
    <x v="0"/>
    <x v="59"/>
    <x v="2"/>
    <s v="P-2474"/>
    <n v="1"/>
    <n v="116100"/>
    <n v="116100"/>
    <x v="148"/>
    <x v="14"/>
    <x v="2"/>
    <s v="SUMARECON MALL SERPONG"/>
  </r>
  <r>
    <s v="T-1521"/>
    <x v="0"/>
    <x v="42"/>
    <x v="10"/>
    <s v="P-2286"/>
    <n v="1"/>
    <n v="49500"/>
    <n v="49500"/>
    <x v="16"/>
    <x v="2"/>
    <x v="2"/>
    <s v="SUMARECON MALL BEKASI"/>
  </r>
  <r>
    <s v="T-1522"/>
    <x v="0"/>
    <x v="41"/>
    <x v="4"/>
    <s v="P-585"/>
    <n v="1"/>
    <n v="112500"/>
    <n v="112500"/>
    <x v="49"/>
    <x v="11"/>
    <x v="4"/>
    <s v="CIBUBUR JUNCTION"/>
  </r>
  <r>
    <s v="T-1523"/>
    <x v="0"/>
    <x v="32"/>
    <x v="1"/>
    <s v="P-1423"/>
    <n v="2"/>
    <n v="40000"/>
    <n v="80000"/>
    <x v="182"/>
    <x v="3"/>
    <x v="1"/>
    <s v="MALL KELAPA GADING"/>
  </r>
  <r>
    <s v="T-1524"/>
    <x v="0"/>
    <x v="42"/>
    <x v="7"/>
    <s v="P-983"/>
    <n v="2"/>
    <n v="82800"/>
    <n v="165600"/>
    <x v="33"/>
    <x v="3"/>
    <x v="7"/>
    <s v="LIPPO MALL KEMANG"/>
  </r>
  <r>
    <s v="T-1525"/>
    <x v="0"/>
    <x v="44"/>
    <x v="0"/>
    <s v="P-1824"/>
    <n v="1"/>
    <n v="144000"/>
    <n v="144000"/>
    <x v="94"/>
    <x v="15"/>
    <x v="0"/>
    <s v="PIK AVENUE"/>
  </r>
  <r>
    <s v="T-1526"/>
    <x v="0"/>
    <x v="46"/>
    <x v="8"/>
    <s v="P-1527"/>
    <n v="1"/>
    <n v="12600"/>
    <n v="12600"/>
    <x v="18"/>
    <x v="9"/>
    <x v="8"/>
    <s v="MALL OF INDONESIA"/>
  </r>
  <r>
    <s v="T-1527"/>
    <x v="0"/>
    <x v="58"/>
    <x v="9"/>
    <s v="P-1141"/>
    <n v="2"/>
    <n v="75000"/>
    <n v="150000"/>
    <x v="195"/>
    <x v="4"/>
    <x v="8"/>
    <s v="MALL GANDARIA CITY"/>
  </r>
  <r>
    <s v="T-1528"/>
    <x v="0"/>
    <x v="42"/>
    <x v="2"/>
    <s v="P-2386"/>
    <n v="1"/>
    <n v="243000"/>
    <n v="243000"/>
    <x v="104"/>
    <x v="12"/>
    <x v="2"/>
    <s v="SUMARECON MALL SERPONG"/>
  </r>
  <r>
    <s v="T-1529"/>
    <x v="0"/>
    <x v="34"/>
    <x v="7"/>
    <s v="P-998"/>
    <n v="1"/>
    <n v="112500"/>
    <n v="112500"/>
    <x v="96"/>
    <x v="7"/>
    <x v="7"/>
    <s v="LIPPO MALL KEMANG"/>
  </r>
  <r>
    <s v="T-1530"/>
    <x v="0"/>
    <x v="34"/>
    <x v="0"/>
    <s v="P-1836"/>
    <n v="21"/>
    <n v="18000"/>
    <n v="378000"/>
    <x v="2"/>
    <x v="0"/>
    <x v="0"/>
    <s v="PIK AVENUE"/>
  </r>
  <r>
    <s v="T-1531"/>
    <x v="0"/>
    <x v="35"/>
    <x v="0"/>
    <s v="P-1940"/>
    <n v="3"/>
    <n v="76500"/>
    <n v="229500"/>
    <x v="95"/>
    <x v="11"/>
    <x v="0"/>
    <s v="PIK AVENUE"/>
  </r>
  <r>
    <s v="T-1532"/>
    <x v="0"/>
    <x v="39"/>
    <x v="1"/>
    <s v="P-1324"/>
    <n v="4"/>
    <n v="75000"/>
    <n v="300000"/>
    <x v="195"/>
    <x v="4"/>
    <x v="1"/>
    <s v="MALL KELAPA GADING"/>
  </r>
  <r>
    <s v="T-1533"/>
    <x v="0"/>
    <x v="47"/>
    <x v="4"/>
    <s v="P-579"/>
    <n v="2"/>
    <n v="71500"/>
    <n v="143000"/>
    <x v="75"/>
    <x v="11"/>
    <x v="4"/>
    <s v="CIBUBUR JUNCTION"/>
  </r>
  <r>
    <s v="T-1534"/>
    <x v="0"/>
    <x v="60"/>
    <x v="6"/>
    <s v="P-684"/>
    <n v="5"/>
    <n v="80100"/>
    <n v="400500"/>
    <x v="132"/>
    <x v="16"/>
    <x v="6"/>
    <s v="KOTA KASABLANKA"/>
  </r>
  <r>
    <s v="T-1535"/>
    <x v="0"/>
    <x v="32"/>
    <x v="7"/>
    <s v="P-929"/>
    <n v="2"/>
    <n v="198000"/>
    <n v="396000"/>
    <x v="224"/>
    <x v="8"/>
    <x v="7"/>
    <s v="LIPPO MALL KEMANG"/>
  </r>
  <r>
    <s v="T-1536"/>
    <x v="0"/>
    <x v="60"/>
    <x v="1"/>
    <s v="P-1425"/>
    <n v="4"/>
    <n v="40500"/>
    <n v="162000"/>
    <x v="222"/>
    <x v="3"/>
    <x v="1"/>
    <s v="MALL KELAPA GADING"/>
  </r>
  <r>
    <s v="T-1537"/>
    <x v="0"/>
    <x v="44"/>
    <x v="4"/>
    <s v="P-511"/>
    <n v="1"/>
    <n v="225000"/>
    <n v="225000"/>
    <x v="133"/>
    <x v="11"/>
    <x v="4"/>
    <s v="CIBUBUR JUNCTION"/>
  </r>
  <r>
    <s v="T-1538"/>
    <x v="0"/>
    <x v="40"/>
    <x v="0"/>
    <s v="P-1805"/>
    <n v="1"/>
    <n v="57150"/>
    <n v="57150"/>
    <x v="98"/>
    <x v="16"/>
    <x v="0"/>
    <s v="PIK AVENUE"/>
  </r>
  <r>
    <s v="T-1539"/>
    <x v="0"/>
    <x v="50"/>
    <x v="10"/>
    <s v="P-2153"/>
    <n v="1"/>
    <n v="261000"/>
    <n v="261000"/>
    <x v="74"/>
    <x v="15"/>
    <x v="2"/>
    <s v="SUMARECON MALL BEKASI"/>
  </r>
  <r>
    <s v="T-1540"/>
    <x v="0"/>
    <x v="38"/>
    <x v="0"/>
    <s v="P-1835"/>
    <n v="12"/>
    <n v="13050"/>
    <n v="156600"/>
    <x v="54"/>
    <x v="0"/>
    <x v="0"/>
    <s v="PIK AVENUE"/>
  </r>
  <r>
    <s v="T-1541"/>
    <x v="0"/>
    <x v="54"/>
    <x v="1"/>
    <s v="P-1374"/>
    <n v="4"/>
    <n v="26100"/>
    <n v="104400"/>
    <x v="149"/>
    <x v="4"/>
    <x v="1"/>
    <s v="MALL KELAPA GADING"/>
  </r>
  <r>
    <s v="T-1542"/>
    <x v="0"/>
    <x v="50"/>
    <x v="8"/>
    <s v="P-1603"/>
    <n v="2"/>
    <n v="225000"/>
    <n v="450000"/>
    <x v="58"/>
    <x v="10"/>
    <x v="8"/>
    <s v="MALL OF INDONESIA"/>
  </r>
  <r>
    <s v="T-1543"/>
    <x v="0"/>
    <x v="38"/>
    <x v="0"/>
    <s v="P-1914"/>
    <n v="6"/>
    <n v="90000"/>
    <n v="540000"/>
    <x v="5"/>
    <x v="2"/>
    <x v="0"/>
    <s v="PIK AVENUE"/>
  </r>
  <r>
    <s v="T-1544"/>
    <x v="0"/>
    <x v="57"/>
    <x v="8"/>
    <s v="P-1535"/>
    <n v="1"/>
    <n v="78750"/>
    <n v="78750"/>
    <x v="107"/>
    <x v="12"/>
    <x v="8"/>
    <s v="MALL OF INDONESIA"/>
  </r>
  <r>
    <s v="T-1545"/>
    <x v="0"/>
    <x v="49"/>
    <x v="4"/>
    <s v="P-514"/>
    <n v="1"/>
    <n v="31500"/>
    <n v="31500"/>
    <x v="17"/>
    <x v="0"/>
    <x v="4"/>
    <s v="CIBUBUR JUNCTION"/>
  </r>
  <r>
    <s v="T-1546"/>
    <x v="0"/>
    <x v="35"/>
    <x v="1"/>
    <s v="P-1478"/>
    <n v="1"/>
    <n v="130500"/>
    <n v="130500"/>
    <x v="171"/>
    <x v="15"/>
    <x v="1"/>
    <s v="MALL KELAPA GADING"/>
  </r>
  <r>
    <s v="T-1547"/>
    <x v="0"/>
    <x v="42"/>
    <x v="6"/>
    <s v="P-703"/>
    <n v="2"/>
    <n v="144000"/>
    <n v="288000"/>
    <x v="119"/>
    <x v="15"/>
    <x v="6"/>
    <s v="KOTA KASABLANKA"/>
  </r>
  <r>
    <s v="T-1548"/>
    <x v="0"/>
    <x v="43"/>
    <x v="10"/>
    <s v="P-2326"/>
    <n v="2"/>
    <n v="330300"/>
    <n v="660600"/>
    <x v="181"/>
    <x v="14"/>
    <x v="2"/>
    <s v="SUMARECON MALL BEKASI"/>
  </r>
  <r>
    <s v="T-1549"/>
    <x v="0"/>
    <x v="46"/>
    <x v="8"/>
    <s v="P-1644"/>
    <n v="1"/>
    <n v="34200"/>
    <n v="34200"/>
    <x v="45"/>
    <x v="9"/>
    <x v="8"/>
    <s v="MALL OF INDONESIA"/>
  </r>
  <r>
    <s v="T-1550"/>
    <x v="0"/>
    <x v="40"/>
    <x v="4"/>
    <s v="P-467"/>
    <n v="1"/>
    <n v="177500"/>
    <n v="177500"/>
    <x v="205"/>
    <x v="8"/>
    <x v="4"/>
    <s v="CIBUBUR JUNCTION"/>
  </r>
  <r>
    <s v="T-1551"/>
    <x v="0"/>
    <x v="36"/>
    <x v="0"/>
    <s v="P-1890"/>
    <n v="12"/>
    <n v="15300"/>
    <n v="183600"/>
    <x v="25"/>
    <x v="4"/>
    <x v="0"/>
    <s v="PIK AVENUE"/>
  </r>
  <r>
    <s v="T-1552"/>
    <x v="0"/>
    <x v="38"/>
    <x v="4"/>
    <s v="P-554"/>
    <n v="1"/>
    <n v="65700"/>
    <n v="65700"/>
    <x v="43"/>
    <x v="12"/>
    <x v="4"/>
    <s v="CIBUBUR JUNCTION"/>
  </r>
  <r>
    <s v="T-1553"/>
    <x v="0"/>
    <x v="35"/>
    <x v="7"/>
    <s v="P-1088"/>
    <n v="1"/>
    <n v="108000"/>
    <n v="108000"/>
    <x v="46"/>
    <x v="11"/>
    <x v="7"/>
    <s v="LIPPO MALL KEMANG"/>
  </r>
  <r>
    <s v="T-1554"/>
    <x v="0"/>
    <x v="42"/>
    <x v="6"/>
    <s v="P-710"/>
    <n v="3"/>
    <n v="107100"/>
    <n v="321300"/>
    <x v="109"/>
    <x v="2"/>
    <x v="6"/>
    <s v="KOTA KASABLANKA"/>
  </r>
  <r>
    <s v="T-1555"/>
    <x v="0"/>
    <x v="42"/>
    <x v="1"/>
    <s v="P-1360"/>
    <n v="1"/>
    <n v="500000"/>
    <n v="500000"/>
    <x v="225"/>
    <x v="12"/>
    <x v="1"/>
    <s v="MALL KELAPA GADING"/>
  </r>
  <r>
    <s v="T-1556"/>
    <x v="0"/>
    <x v="59"/>
    <x v="4"/>
    <s v="P-506"/>
    <n v="2"/>
    <n v="39600"/>
    <n v="79200"/>
    <x v="42"/>
    <x v="3"/>
    <x v="4"/>
    <s v="CIBUBUR JUNCTION"/>
  </r>
  <r>
    <s v="T-1557"/>
    <x v="0"/>
    <x v="56"/>
    <x v="6"/>
    <s v="P-741"/>
    <n v="3"/>
    <n v="83100"/>
    <n v="249300"/>
    <x v="19"/>
    <x v="6"/>
    <x v="6"/>
    <s v="KOTA KASABLANKA"/>
  </r>
  <r>
    <s v="T-1558"/>
    <x v="0"/>
    <x v="60"/>
    <x v="2"/>
    <s v="P-2432"/>
    <n v="1"/>
    <n v="39600"/>
    <n v="39600"/>
    <x v="80"/>
    <x v="3"/>
    <x v="2"/>
    <s v="SUMARECON MALL SERPONG"/>
  </r>
  <r>
    <s v="T-1559"/>
    <x v="0"/>
    <x v="47"/>
    <x v="1"/>
    <s v="P-1482"/>
    <n v="1"/>
    <n v="82800"/>
    <n v="82800"/>
    <x v="55"/>
    <x v="3"/>
    <x v="1"/>
    <s v="MALL KELAPA GADING"/>
  </r>
  <r>
    <s v="T-1560"/>
    <x v="0"/>
    <x v="45"/>
    <x v="6"/>
    <s v="P-903"/>
    <n v="4"/>
    <n v="29700"/>
    <n v="118800"/>
    <x v="117"/>
    <x v="0"/>
    <x v="6"/>
    <s v="KOTA KASABLANKA"/>
  </r>
  <r>
    <s v="T-1561"/>
    <x v="0"/>
    <x v="37"/>
    <x v="2"/>
    <s v="P-2455"/>
    <n v="1"/>
    <n v="88200"/>
    <n v="88200"/>
    <x v="23"/>
    <x v="5"/>
    <x v="2"/>
    <s v="SUMARECON MALL SERPONG"/>
  </r>
  <r>
    <s v="T-1562"/>
    <x v="0"/>
    <x v="47"/>
    <x v="1"/>
    <s v="P-1426"/>
    <n v="1"/>
    <n v="314100"/>
    <n v="314100"/>
    <x v="183"/>
    <x v="20"/>
    <x v="1"/>
    <s v="MALL KELAPA GADING"/>
  </r>
  <r>
    <s v="T-1563"/>
    <x v="0"/>
    <x v="53"/>
    <x v="7"/>
    <s v="P-1028"/>
    <n v="1"/>
    <n v="94500"/>
    <n v="94500"/>
    <x v="35"/>
    <x v="2"/>
    <x v="7"/>
    <s v="LIPPO MALL KEMANG"/>
  </r>
  <r>
    <s v="T-1564"/>
    <x v="0"/>
    <x v="44"/>
    <x v="6"/>
    <s v="P-720"/>
    <n v="1"/>
    <n v="170100"/>
    <n v="170100"/>
    <x v="226"/>
    <x v="13"/>
    <x v="6"/>
    <s v="KOTA KASABLANKA"/>
  </r>
  <r>
    <s v="T-1565"/>
    <x v="0"/>
    <x v="32"/>
    <x v="6"/>
    <s v="P-728"/>
    <n v="4"/>
    <n v="100000"/>
    <n v="400000"/>
    <x v="214"/>
    <x v="15"/>
    <x v="6"/>
    <s v="KOTA KASABLANKA"/>
  </r>
  <r>
    <s v="T-1566"/>
    <x v="0"/>
    <x v="32"/>
    <x v="6"/>
    <s v="P-762"/>
    <n v="2"/>
    <n v="134100"/>
    <n v="268200"/>
    <x v="157"/>
    <x v="13"/>
    <x v="6"/>
    <s v="KOTA KASABLANKA"/>
  </r>
  <r>
    <s v="T-1567"/>
    <x v="0"/>
    <x v="49"/>
    <x v="9"/>
    <s v="P-1155"/>
    <n v="1"/>
    <n v="372000"/>
    <n v="372000"/>
    <x v="192"/>
    <x v="8"/>
    <x v="8"/>
    <s v="MALL GANDARIA CITY"/>
  </r>
  <r>
    <s v="T-1568"/>
    <x v="0"/>
    <x v="54"/>
    <x v="7"/>
    <s v="P-1096"/>
    <n v="1"/>
    <n v="34200"/>
    <n v="34200"/>
    <x v="156"/>
    <x v="0"/>
    <x v="7"/>
    <s v="LIPPO MALL KEMANG"/>
  </r>
  <r>
    <s v="T-1569"/>
    <x v="0"/>
    <x v="40"/>
    <x v="1"/>
    <s v="P-1310"/>
    <n v="1"/>
    <n v="107100"/>
    <n v="107100"/>
    <x v="109"/>
    <x v="2"/>
    <x v="1"/>
    <s v="MALL KELAPA GADING"/>
  </r>
  <r>
    <s v="T-1570"/>
    <x v="0"/>
    <x v="43"/>
    <x v="0"/>
    <s v="P-1910"/>
    <n v="2"/>
    <n v="243000"/>
    <n v="486000"/>
    <x v="3"/>
    <x v="2"/>
    <x v="0"/>
    <s v="PIK AVENUE"/>
  </r>
  <r>
    <s v="T-1571"/>
    <x v="0"/>
    <x v="47"/>
    <x v="2"/>
    <s v="P-2381"/>
    <n v="1"/>
    <n v="12600"/>
    <n v="12600"/>
    <x v="18"/>
    <x v="9"/>
    <x v="2"/>
    <s v="SUMARECON MALL SERPONG"/>
  </r>
  <r>
    <s v="T-1572"/>
    <x v="0"/>
    <x v="50"/>
    <x v="2"/>
    <s v="P-2431"/>
    <n v="3"/>
    <n v="39600"/>
    <n v="118800"/>
    <x v="116"/>
    <x v="3"/>
    <x v="2"/>
    <s v="SUMARECON MALL SERPONG"/>
  </r>
  <r>
    <s v="T-1573"/>
    <x v="0"/>
    <x v="58"/>
    <x v="1"/>
    <s v="P-1316"/>
    <n v="6"/>
    <n v="14400"/>
    <n v="86400"/>
    <x v="29"/>
    <x v="0"/>
    <x v="1"/>
    <s v="MALL KELAPA GADING"/>
  </r>
  <r>
    <s v="T-1574"/>
    <x v="0"/>
    <x v="42"/>
    <x v="8"/>
    <s v="P-1579"/>
    <n v="2"/>
    <n v="112500"/>
    <n v="225000"/>
    <x v="96"/>
    <x v="7"/>
    <x v="8"/>
    <s v="MALL OF INDONESIA"/>
  </r>
  <r>
    <s v="T-1575"/>
    <x v="0"/>
    <x v="49"/>
    <x v="8"/>
    <s v="P-1586"/>
    <n v="4"/>
    <n v="25200"/>
    <n v="100800"/>
    <x v="22"/>
    <x v="0"/>
    <x v="8"/>
    <s v="MALL OF INDONESIA"/>
  </r>
  <r>
    <s v="T-1576"/>
    <x v="0"/>
    <x v="44"/>
    <x v="6"/>
    <s v="P-822"/>
    <n v="3"/>
    <n v="62100"/>
    <n v="186300"/>
    <x v="227"/>
    <x v="1"/>
    <x v="6"/>
    <s v="KOTA KASABLANKA"/>
  </r>
  <r>
    <s v="T-1577"/>
    <x v="0"/>
    <x v="33"/>
    <x v="1"/>
    <s v="P-1502"/>
    <n v="7"/>
    <n v="29700"/>
    <n v="207900"/>
    <x v="154"/>
    <x v="0"/>
    <x v="1"/>
    <s v="MALL KELAPA GADING"/>
  </r>
  <r>
    <s v="T-1578"/>
    <x v="0"/>
    <x v="52"/>
    <x v="7"/>
    <s v="P-1014"/>
    <n v="2"/>
    <n v="22500"/>
    <n v="45000"/>
    <x v="27"/>
    <x v="4"/>
    <x v="7"/>
    <s v="LIPPO MALL KEMANG"/>
  </r>
  <r>
    <s v="T-1579"/>
    <x v="0"/>
    <x v="46"/>
    <x v="6"/>
    <s v="P-895"/>
    <n v="26"/>
    <n v="40500"/>
    <n v="1053000"/>
    <x v="210"/>
    <x v="0"/>
    <x v="6"/>
    <s v="KOTA KASABLANKA"/>
  </r>
  <r>
    <s v="T-1580"/>
    <x v="0"/>
    <x v="58"/>
    <x v="6"/>
    <s v="P-848"/>
    <n v="1"/>
    <n v="138500"/>
    <n v="138500"/>
    <x v="206"/>
    <x v="18"/>
    <x v="6"/>
    <s v="KOTA KASABLANKA"/>
  </r>
  <r>
    <s v="T-1581"/>
    <x v="0"/>
    <x v="43"/>
    <x v="10"/>
    <s v="P-2352"/>
    <n v="2"/>
    <n v="112500"/>
    <n v="225000"/>
    <x v="49"/>
    <x v="11"/>
    <x v="2"/>
    <s v="SUMARECON MALL BEKASI"/>
  </r>
  <r>
    <s v="T-1582"/>
    <x v="0"/>
    <x v="33"/>
    <x v="0"/>
    <s v="P-1898"/>
    <n v="4"/>
    <n v="65700"/>
    <n v="262800"/>
    <x v="155"/>
    <x v="2"/>
    <x v="0"/>
    <s v="PIK AVENUE"/>
  </r>
  <r>
    <s v="T-1583"/>
    <x v="0"/>
    <x v="45"/>
    <x v="10"/>
    <s v="P-2245"/>
    <n v="1"/>
    <n v="39600"/>
    <n v="39600"/>
    <x v="91"/>
    <x v="3"/>
    <x v="2"/>
    <s v="SUMARECON MALL BEKASI"/>
  </r>
  <r>
    <s v="T-1584"/>
    <x v="0"/>
    <x v="37"/>
    <x v="6"/>
    <s v="P-764"/>
    <n v="3"/>
    <n v="100000"/>
    <n v="300000"/>
    <x v="228"/>
    <x v="16"/>
    <x v="6"/>
    <s v="KOTA KASABLANKA"/>
  </r>
  <r>
    <s v="T-1585"/>
    <x v="0"/>
    <x v="48"/>
    <x v="4"/>
    <s v="P-600"/>
    <n v="1"/>
    <n v="34200"/>
    <n v="34200"/>
    <x v="156"/>
    <x v="0"/>
    <x v="4"/>
    <s v="CIBUBUR JUNCTION"/>
  </r>
  <r>
    <s v="T-1586"/>
    <x v="0"/>
    <x v="39"/>
    <x v="4"/>
    <s v="P-548"/>
    <n v="1"/>
    <n v="98100"/>
    <n v="98100"/>
    <x v="11"/>
    <x v="2"/>
    <x v="4"/>
    <s v="CIBUBUR JUNCTION"/>
  </r>
  <r>
    <s v="T-1587"/>
    <x v="0"/>
    <x v="43"/>
    <x v="6"/>
    <s v="P-735"/>
    <n v="1"/>
    <n v="224100"/>
    <n v="224100"/>
    <x v="229"/>
    <x v="15"/>
    <x v="6"/>
    <s v="KOTA KASABLANKA"/>
  </r>
  <r>
    <s v="T-1588"/>
    <x v="0"/>
    <x v="52"/>
    <x v="6"/>
    <s v="P-911"/>
    <n v="1"/>
    <n v="207000"/>
    <n v="207000"/>
    <x v="99"/>
    <x v="4"/>
    <x v="6"/>
    <s v="KOTA KASABLANKA"/>
  </r>
  <r>
    <s v="T-1589"/>
    <x v="0"/>
    <x v="32"/>
    <x v="0"/>
    <s v="P-1941"/>
    <n v="2"/>
    <n v="76500"/>
    <n v="153000"/>
    <x v="75"/>
    <x v="11"/>
    <x v="0"/>
    <s v="PIK AVENUE"/>
  </r>
  <r>
    <s v="T-1590"/>
    <x v="0"/>
    <x v="58"/>
    <x v="1"/>
    <s v="P-1292"/>
    <n v="1"/>
    <n v="153000"/>
    <n v="153000"/>
    <x v="88"/>
    <x v="13"/>
    <x v="1"/>
    <s v="MALL KELAPA GADING"/>
  </r>
  <r>
    <s v="T-1591"/>
    <x v="0"/>
    <x v="42"/>
    <x v="6"/>
    <s v="P-821"/>
    <n v="1"/>
    <n v="314100"/>
    <n v="314100"/>
    <x v="183"/>
    <x v="20"/>
    <x v="6"/>
    <s v="KOTA KASABLANKA"/>
  </r>
  <r>
    <s v="T-1592"/>
    <x v="0"/>
    <x v="59"/>
    <x v="6"/>
    <s v="P-855"/>
    <n v="1"/>
    <n v="260100"/>
    <n v="260100"/>
    <x v="230"/>
    <x v="14"/>
    <x v="6"/>
    <s v="KOTA KASABLANKA"/>
  </r>
  <r>
    <s v="T-1593"/>
    <x v="0"/>
    <x v="58"/>
    <x v="6"/>
    <s v="P-770"/>
    <n v="1"/>
    <n v="138000"/>
    <n v="138000"/>
    <x v="231"/>
    <x v="1"/>
    <x v="6"/>
    <s v="KOTA KASABLANKA"/>
  </r>
  <r>
    <s v="T-1594"/>
    <x v="0"/>
    <x v="50"/>
    <x v="0"/>
    <s v="P-1856"/>
    <n v="1"/>
    <n v="82800"/>
    <n v="82800"/>
    <x v="78"/>
    <x v="3"/>
    <x v="0"/>
    <s v="PIK AVENUE"/>
  </r>
  <r>
    <s v="T-1595"/>
    <x v="0"/>
    <x v="43"/>
    <x v="7"/>
    <s v="P-997"/>
    <n v="1"/>
    <n v="39600"/>
    <n v="39600"/>
    <x v="42"/>
    <x v="3"/>
    <x v="7"/>
    <s v="LIPPO MALL KEMANG"/>
  </r>
  <r>
    <s v="T-1596"/>
    <x v="0"/>
    <x v="45"/>
    <x v="8"/>
    <s v="P-1622"/>
    <n v="1"/>
    <n v="115200"/>
    <n v="115200"/>
    <x v="137"/>
    <x v="6"/>
    <x v="8"/>
    <s v="MALL OF INDONESIA"/>
  </r>
  <r>
    <s v="T-1597"/>
    <x v="0"/>
    <x v="49"/>
    <x v="1"/>
    <s v="P-1370"/>
    <n v="4"/>
    <n v="100000"/>
    <n v="400000"/>
    <x v="228"/>
    <x v="16"/>
    <x v="1"/>
    <s v="MALL KELAPA GADING"/>
  </r>
  <r>
    <s v="T-1598"/>
    <x v="0"/>
    <x v="38"/>
    <x v="0"/>
    <s v="P-1853"/>
    <n v="1"/>
    <n v="26100"/>
    <n v="26100"/>
    <x v="15"/>
    <x v="4"/>
    <x v="0"/>
    <s v="PIK AVENUE"/>
  </r>
  <r>
    <s v="T-1599"/>
    <x v="0"/>
    <x v="32"/>
    <x v="7"/>
    <s v="P-1040"/>
    <n v="2"/>
    <n v="98100"/>
    <n v="196200"/>
    <x v="11"/>
    <x v="2"/>
    <x v="7"/>
    <s v="LIPPO MALL KEMANG"/>
  </r>
  <r>
    <s v="T-1600"/>
    <x v="0"/>
    <x v="33"/>
    <x v="0"/>
    <s v="P-1859"/>
    <n v="1"/>
    <n v="39600"/>
    <n v="39600"/>
    <x v="121"/>
    <x v="3"/>
    <x v="0"/>
    <s v="PIK AVENUE"/>
  </r>
  <r>
    <s v="T-1601"/>
    <x v="0"/>
    <x v="43"/>
    <x v="4"/>
    <s v="P-449"/>
    <n v="1"/>
    <n v="170100"/>
    <n v="170100"/>
    <x v="226"/>
    <x v="13"/>
    <x v="4"/>
    <s v="CIBUBUR JUNCTION"/>
  </r>
  <r>
    <s v="T-1602"/>
    <x v="0"/>
    <x v="35"/>
    <x v="0"/>
    <s v="P-1897"/>
    <n v="1"/>
    <n v="225000"/>
    <n v="225000"/>
    <x v="58"/>
    <x v="10"/>
    <x v="0"/>
    <s v="PIK AVENUE"/>
  </r>
  <r>
    <s v="T-1603"/>
    <x v="0"/>
    <x v="53"/>
    <x v="0"/>
    <s v="P-1829"/>
    <n v="1"/>
    <n v="78750"/>
    <n v="78750"/>
    <x v="107"/>
    <x v="12"/>
    <x v="0"/>
    <s v="PIK AVENUE"/>
  </r>
  <r>
    <s v="T-1604"/>
    <x v="0"/>
    <x v="56"/>
    <x v="1"/>
    <s v="P-1373"/>
    <n v="2"/>
    <n v="80000"/>
    <n v="160000"/>
    <x v="218"/>
    <x v="6"/>
    <x v="1"/>
    <s v="MALL KELAPA GADING"/>
  </r>
  <r>
    <s v="T-1605"/>
    <x v="0"/>
    <x v="42"/>
    <x v="0"/>
    <s v="P-1963"/>
    <n v="7"/>
    <n v="29700"/>
    <n v="207900"/>
    <x v="117"/>
    <x v="0"/>
    <x v="0"/>
    <s v="PIK AVENUE"/>
  </r>
  <r>
    <s v="T-1606"/>
    <x v="0"/>
    <x v="46"/>
    <x v="2"/>
    <s v="P-2438"/>
    <n v="3"/>
    <n v="25200"/>
    <n v="75600"/>
    <x v="22"/>
    <x v="0"/>
    <x v="2"/>
    <s v="SUMARECON MALL SERPONG"/>
  </r>
  <r>
    <s v="T-1607"/>
    <x v="0"/>
    <x v="60"/>
    <x v="10"/>
    <s v="P-2240"/>
    <n v="1"/>
    <n v="82800"/>
    <n v="82800"/>
    <x v="78"/>
    <x v="3"/>
    <x v="2"/>
    <s v="SUMARECON MALL BEKASI"/>
  </r>
  <r>
    <s v="T-1608"/>
    <x v="0"/>
    <x v="45"/>
    <x v="1"/>
    <s v="P-1296"/>
    <n v="1"/>
    <n v="349300"/>
    <n v="349300"/>
    <x v="118"/>
    <x v="13"/>
    <x v="1"/>
    <s v="MALL KELAPA GADING"/>
  </r>
  <r>
    <s v="T-1609"/>
    <x v="0"/>
    <x v="60"/>
    <x v="4"/>
    <s v="P-443"/>
    <n v="1"/>
    <n v="18000"/>
    <n v="18000"/>
    <x v="2"/>
    <x v="0"/>
    <x v="4"/>
    <s v="CIBUBUR JUNCTION"/>
  </r>
  <r>
    <s v="T-1610"/>
    <x v="0"/>
    <x v="31"/>
    <x v="1"/>
    <s v="P-1467"/>
    <n v="2"/>
    <n v="73800"/>
    <n v="147600"/>
    <x v="125"/>
    <x v="14"/>
    <x v="1"/>
    <s v="MALL KELAPA GADING"/>
  </r>
  <r>
    <s v="T-1611"/>
    <x v="0"/>
    <x v="47"/>
    <x v="1"/>
    <s v="P-1509"/>
    <n v="14"/>
    <n v="29700"/>
    <n v="415800"/>
    <x v="117"/>
    <x v="0"/>
    <x v="1"/>
    <s v="MALL KELAPA GADING"/>
  </r>
  <r>
    <s v="T-1612"/>
    <x v="0"/>
    <x v="51"/>
    <x v="4"/>
    <s v="P-486"/>
    <n v="1"/>
    <n v="138000"/>
    <n v="138000"/>
    <x v="231"/>
    <x v="1"/>
    <x v="4"/>
    <s v="CIBUBUR JUNCTION"/>
  </r>
  <r>
    <s v="T-1613"/>
    <x v="0"/>
    <x v="41"/>
    <x v="9"/>
    <s v="P-1271"/>
    <n v="2"/>
    <n v="34200"/>
    <n v="68400"/>
    <x v="156"/>
    <x v="0"/>
    <x v="8"/>
    <s v="MALL GANDARIA CITY"/>
  </r>
  <r>
    <s v="T-1614"/>
    <x v="0"/>
    <x v="31"/>
    <x v="6"/>
    <s v="P-910"/>
    <n v="3"/>
    <n v="410000"/>
    <n v="1230000"/>
    <x v="82"/>
    <x v="7"/>
    <x v="6"/>
    <s v="KOTA KASABLANKA"/>
  </r>
  <r>
    <s v="T-1615"/>
    <x v="0"/>
    <x v="60"/>
    <x v="0"/>
    <s v="P-1929"/>
    <n v="5"/>
    <n v="81000"/>
    <n v="405000"/>
    <x v="37"/>
    <x v="12"/>
    <x v="0"/>
    <s v="PIK AVENUE"/>
  </r>
  <r>
    <s v="T-1616"/>
    <x v="0"/>
    <x v="49"/>
    <x v="0"/>
    <s v="P-1888"/>
    <n v="1"/>
    <n v="22500"/>
    <n v="22500"/>
    <x v="27"/>
    <x v="4"/>
    <x v="0"/>
    <s v="PIK AVENUE"/>
  </r>
  <r>
    <s v="T-1617"/>
    <x v="0"/>
    <x v="47"/>
    <x v="8"/>
    <s v="P-1564"/>
    <n v="2"/>
    <n v="82800"/>
    <n v="165600"/>
    <x v="48"/>
    <x v="3"/>
    <x v="8"/>
    <s v="MALL OF INDONESIA"/>
  </r>
  <r>
    <s v="T-1618"/>
    <x v="0"/>
    <x v="50"/>
    <x v="7"/>
    <s v="P-947"/>
    <n v="1"/>
    <n v="103500"/>
    <n v="103500"/>
    <x v="63"/>
    <x v="15"/>
    <x v="7"/>
    <s v="LIPPO MALL KEMANG"/>
  </r>
  <r>
    <s v="T-1619"/>
    <x v="0"/>
    <x v="31"/>
    <x v="9"/>
    <s v="P-1275"/>
    <n v="1"/>
    <n v="36900"/>
    <n v="36900"/>
    <x v="56"/>
    <x v="0"/>
    <x v="8"/>
    <s v="MALL GANDARIA CITY"/>
  </r>
  <r>
    <s v="T-1620"/>
    <x v="0"/>
    <x v="52"/>
    <x v="1"/>
    <s v="P-1493"/>
    <n v="2"/>
    <n v="108000"/>
    <n v="216000"/>
    <x v="50"/>
    <x v="11"/>
    <x v="1"/>
    <s v="MALL KELAPA GADING"/>
  </r>
  <r>
    <s v="T-1621"/>
    <x v="0"/>
    <x v="40"/>
    <x v="0"/>
    <s v="P-1906"/>
    <n v="1"/>
    <n v="508500"/>
    <n v="508500"/>
    <x v="92"/>
    <x v="2"/>
    <x v="0"/>
    <s v="PIK AVENUE"/>
  </r>
  <r>
    <s v="T-1622"/>
    <x v="0"/>
    <x v="39"/>
    <x v="0"/>
    <s v="P-1857"/>
    <n v="2"/>
    <n v="82800"/>
    <n v="165600"/>
    <x v="33"/>
    <x v="3"/>
    <x v="0"/>
    <s v="PIK AVENUE"/>
  </r>
  <r>
    <s v="T-1623"/>
    <x v="0"/>
    <x v="53"/>
    <x v="6"/>
    <s v="P-907"/>
    <n v="3"/>
    <n v="30333.333333333332"/>
    <n v="91000"/>
    <x v="52"/>
    <x v="0"/>
    <x v="6"/>
    <s v="KOTA KASABLANKA"/>
  </r>
  <r>
    <s v="T-1624"/>
    <x v="0"/>
    <x v="31"/>
    <x v="1"/>
    <s v="P-1446"/>
    <n v="3"/>
    <n v="98100"/>
    <n v="294300"/>
    <x v="199"/>
    <x v="2"/>
    <x v="1"/>
    <s v="MALL KELAPA GADING"/>
  </r>
  <r>
    <s v="T-1625"/>
    <x v="0"/>
    <x v="34"/>
    <x v="1"/>
    <s v="P-1517"/>
    <n v="1"/>
    <n v="348300"/>
    <n v="348300"/>
    <x v="82"/>
    <x v="7"/>
    <x v="1"/>
    <s v="MALL KELAPA GADING"/>
  </r>
  <r>
    <s v="T-1626"/>
    <x v="0"/>
    <x v="60"/>
    <x v="10"/>
    <s v="P-2198"/>
    <n v="1"/>
    <n v="14400"/>
    <n v="14400"/>
    <x v="29"/>
    <x v="0"/>
    <x v="2"/>
    <s v="SUMARECON MALL BEKASI"/>
  </r>
  <r>
    <s v="T-1627"/>
    <x v="0"/>
    <x v="54"/>
    <x v="0"/>
    <s v="P-1952"/>
    <n v="1"/>
    <n v="108000"/>
    <n v="108000"/>
    <x v="100"/>
    <x v="11"/>
    <x v="0"/>
    <s v="PIK AVENUE"/>
  </r>
  <r>
    <s v="T-1628"/>
    <x v="0"/>
    <x v="38"/>
    <x v="0"/>
    <s v="P-1900"/>
    <n v="1"/>
    <n v="94500"/>
    <n v="94500"/>
    <x v="35"/>
    <x v="2"/>
    <x v="0"/>
    <s v="PIK AVENUE"/>
  </r>
  <r>
    <s v="T-1629"/>
    <x v="0"/>
    <x v="45"/>
    <x v="1"/>
    <s v="P-1396"/>
    <n v="1"/>
    <n v="39600"/>
    <n v="39600"/>
    <x v="80"/>
    <x v="3"/>
    <x v="1"/>
    <s v="MALL KELAPA GADING"/>
  </r>
  <r>
    <s v="T-1630"/>
    <x v="0"/>
    <x v="43"/>
    <x v="2"/>
    <s v="P-2463"/>
    <n v="1"/>
    <n v="90000"/>
    <n v="90000"/>
    <x v="5"/>
    <x v="2"/>
    <x v="2"/>
    <s v="SUMARECON MALL SERPONG"/>
  </r>
  <r>
    <s v="T-1631"/>
    <x v="0"/>
    <x v="31"/>
    <x v="7"/>
    <s v="P-935"/>
    <n v="1"/>
    <n v="243000"/>
    <n v="243000"/>
    <x v="135"/>
    <x v="12"/>
    <x v="7"/>
    <s v="LIPPO MALL KEMANG"/>
  </r>
  <r>
    <s v="T-1632"/>
    <x v="0"/>
    <x v="60"/>
    <x v="9"/>
    <s v="P-1128"/>
    <n v="1"/>
    <n v="144000"/>
    <n v="144000"/>
    <x v="119"/>
    <x v="15"/>
    <x v="8"/>
    <s v="MALL GANDARIA CITY"/>
  </r>
  <r>
    <s v="T-1633"/>
    <x v="0"/>
    <x v="52"/>
    <x v="6"/>
    <s v="P-763"/>
    <n v="1"/>
    <n v="125100"/>
    <n v="125100"/>
    <x v="232"/>
    <x v="16"/>
    <x v="6"/>
    <s v="KOTA KASABLANKA"/>
  </r>
  <r>
    <s v="T-1634"/>
    <x v="0"/>
    <x v="31"/>
    <x v="4"/>
    <s v="P-495"/>
    <n v="1"/>
    <n v="39600"/>
    <n v="39600"/>
    <x v="72"/>
    <x v="3"/>
    <x v="4"/>
    <s v="CIBUBUR JUNCTION"/>
  </r>
  <r>
    <s v="T-1635"/>
    <x v="0"/>
    <x v="41"/>
    <x v="0"/>
    <s v="P-1921"/>
    <n v="3"/>
    <n v="73800"/>
    <n v="221400"/>
    <x v="41"/>
    <x v="12"/>
    <x v="0"/>
    <s v="PIK AVENUE"/>
  </r>
  <r>
    <s v="T-1636"/>
    <x v="0"/>
    <x v="47"/>
    <x v="0"/>
    <s v="P-1838"/>
    <n v="10"/>
    <n v="14400"/>
    <n v="144000"/>
    <x v="29"/>
    <x v="0"/>
    <x v="0"/>
    <s v="PIK AVENUE"/>
  </r>
  <r>
    <s v="T-1637"/>
    <x v="0"/>
    <x v="39"/>
    <x v="7"/>
    <s v="P-995"/>
    <n v="1"/>
    <n v="39600"/>
    <n v="39600"/>
    <x v="116"/>
    <x v="3"/>
    <x v="7"/>
    <s v="LIPPO MALL KEMANG"/>
  </r>
  <r>
    <s v="T-1638"/>
    <x v="0"/>
    <x v="43"/>
    <x v="9"/>
    <s v="P-1273"/>
    <n v="6"/>
    <n v="15000"/>
    <n v="90000"/>
    <x v="201"/>
    <x v="0"/>
    <x v="8"/>
    <s v="MALL GANDARIA CITY"/>
  </r>
  <r>
    <s v="T-1639"/>
    <x v="0"/>
    <x v="40"/>
    <x v="4"/>
    <s v="P-596"/>
    <n v="2"/>
    <n v="32000"/>
    <n v="64000"/>
    <x v="173"/>
    <x v="0"/>
    <x v="4"/>
    <s v="CIBUBUR JUNCTION"/>
  </r>
  <r>
    <s v="T-1640"/>
    <x v="0"/>
    <x v="35"/>
    <x v="10"/>
    <s v="P-2248"/>
    <n v="1"/>
    <n v="39600"/>
    <n v="39600"/>
    <x v="76"/>
    <x v="3"/>
    <x v="2"/>
    <s v="SUMARECON MALL BEKASI"/>
  </r>
  <r>
    <s v="T-1641"/>
    <x v="0"/>
    <x v="54"/>
    <x v="0"/>
    <s v="P-1831"/>
    <n v="1"/>
    <n v="98100"/>
    <n v="98100"/>
    <x v="69"/>
    <x v="2"/>
    <x v="0"/>
    <s v="PIK AVENUE"/>
  </r>
  <r>
    <s v="T-1642"/>
    <x v="0"/>
    <x v="55"/>
    <x v="2"/>
    <s v="P-2444"/>
    <n v="1"/>
    <n v="22500"/>
    <n v="22500"/>
    <x v="112"/>
    <x v="4"/>
    <x v="2"/>
    <s v="SUMARECON MALL SERPONG"/>
  </r>
  <r>
    <s v="T-1643"/>
    <x v="0"/>
    <x v="51"/>
    <x v="1"/>
    <s v="P-1430"/>
    <n v="2"/>
    <n v="65700"/>
    <n v="131400"/>
    <x v="155"/>
    <x v="2"/>
    <x v="1"/>
    <s v="MALL KELAPA GADING"/>
  </r>
  <r>
    <s v="T-1644"/>
    <x v="0"/>
    <x v="52"/>
    <x v="7"/>
    <s v="P-1029"/>
    <n v="2"/>
    <n v="47700"/>
    <n v="95400"/>
    <x v="20"/>
    <x v="10"/>
    <x v="7"/>
    <s v="LIPPO MALL KEMANG"/>
  </r>
  <r>
    <s v="T-1645"/>
    <x v="0"/>
    <x v="52"/>
    <x v="2"/>
    <s v="P-2506"/>
    <n v="4"/>
    <n v="26100"/>
    <n v="104400"/>
    <x v="79"/>
    <x v="0"/>
    <x v="2"/>
    <s v="SUMARECON MALL SERPONG"/>
  </r>
  <r>
    <s v="T-1646"/>
    <x v="0"/>
    <x v="39"/>
    <x v="1"/>
    <s v="P-1371"/>
    <n v="7"/>
    <n v="100000"/>
    <n v="700000"/>
    <x v="163"/>
    <x v="16"/>
    <x v="1"/>
    <s v="MALL KELAPA GADING"/>
  </r>
  <r>
    <s v="T-1647"/>
    <x v="0"/>
    <x v="35"/>
    <x v="1"/>
    <s v="P-1367"/>
    <n v="1"/>
    <n v="49000"/>
    <n v="49000"/>
    <x v="233"/>
    <x v="9"/>
    <x v="1"/>
    <s v="MALL KELAPA GADING"/>
  </r>
  <r>
    <s v="T-1648"/>
    <x v="0"/>
    <x v="49"/>
    <x v="2"/>
    <s v="P-2397"/>
    <n v="3"/>
    <n v="27000"/>
    <n v="81000"/>
    <x v="30"/>
    <x v="0"/>
    <x v="2"/>
    <s v="SUMARECON MALL SERPONG"/>
  </r>
  <r>
    <s v="T-1649"/>
    <x v="0"/>
    <x v="59"/>
    <x v="4"/>
    <s v="P-578"/>
    <n v="1"/>
    <n v="76500"/>
    <n v="76500"/>
    <x v="95"/>
    <x v="11"/>
    <x v="4"/>
    <s v="CIBUBUR JUNCTION"/>
  </r>
  <r>
    <s v="T-1650"/>
    <x v="0"/>
    <x v="40"/>
    <x v="7"/>
    <s v="P-1027"/>
    <n v="1"/>
    <n v="49500"/>
    <n v="49500"/>
    <x v="16"/>
    <x v="2"/>
    <x v="7"/>
    <s v="LIPPO MALL KEMANG"/>
  </r>
  <r>
    <s v="T-1651"/>
    <x v="0"/>
    <x v="33"/>
    <x v="4"/>
    <s v="P-444"/>
    <n v="4"/>
    <n v="27000"/>
    <n v="108000"/>
    <x v="30"/>
    <x v="0"/>
    <x v="4"/>
    <s v="CIBUBUR JUNCTION"/>
  </r>
  <r>
    <s v="T-1652"/>
    <x v="0"/>
    <x v="32"/>
    <x v="4"/>
    <s v="P-523"/>
    <n v="1"/>
    <n v="15300"/>
    <n v="15300"/>
    <x v="7"/>
    <x v="4"/>
    <x v="4"/>
    <s v="CIBUBUR JUNCTION"/>
  </r>
  <r>
    <s v="T-1653"/>
    <x v="0"/>
    <x v="40"/>
    <x v="6"/>
    <s v="P-743"/>
    <n v="4"/>
    <n v="160000"/>
    <n v="640000"/>
    <x v="187"/>
    <x v="8"/>
    <x v="6"/>
    <s v="KOTA KASABLANKA"/>
  </r>
  <r>
    <s v="T-1654"/>
    <x v="0"/>
    <x v="58"/>
    <x v="6"/>
    <s v="P-825"/>
    <n v="10"/>
    <n v="65700"/>
    <n v="657000"/>
    <x v="155"/>
    <x v="2"/>
    <x v="6"/>
    <s v="KOTA KASABLANKA"/>
  </r>
  <r>
    <s v="T-1655"/>
    <x v="0"/>
    <x v="34"/>
    <x v="4"/>
    <s v="P-505"/>
    <n v="2"/>
    <n v="39600"/>
    <n v="79200"/>
    <x v="80"/>
    <x v="3"/>
    <x v="4"/>
    <s v="CIBUBUR JUNCTION"/>
  </r>
  <r>
    <s v="T-1656"/>
    <x v="0"/>
    <x v="32"/>
    <x v="6"/>
    <s v="P-765"/>
    <n v="8"/>
    <n v="108125"/>
    <n v="865000"/>
    <x v="163"/>
    <x v="16"/>
    <x v="6"/>
    <s v="KOTA KASABLANKA"/>
  </r>
  <r>
    <s v="T-1657"/>
    <x v="0"/>
    <x v="52"/>
    <x v="4"/>
    <s v="P-468"/>
    <n v="1"/>
    <n v="440100"/>
    <n v="440100"/>
    <x v="194"/>
    <x v="8"/>
    <x v="4"/>
    <s v="CIBUBUR JUNCTION"/>
  </r>
  <r>
    <s v="T-1658"/>
    <x v="0"/>
    <x v="53"/>
    <x v="1"/>
    <s v="P-1485"/>
    <n v="2"/>
    <n v="76500"/>
    <n v="153000"/>
    <x v="75"/>
    <x v="11"/>
    <x v="1"/>
    <s v="MALL KELAPA GADING"/>
  </r>
  <r>
    <s v="T-1659"/>
    <x v="0"/>
    <x v="59"/>
    <x v="6"/>
    <s v="P-905"/>
    <n v="21"/>
    <n v="15000"/>
    <n v="315000"/>
    <x v="186"/>
    <x v="0"/>
    <x v="6"/>
    <s v="KOTA KASABLANKA"/>
  </r>
  <r>
    <s v="T-1660"/>
    <x v="0"/>
    <x v="32"/>
    <x v="4"/>
    <s v="P-439"/>
    <n v="2"/>
    <n v="107100"/>
    <n v="214200"/>
    <x v="109"/>
    <x v="2"/>
    <x v="4"/>
    <s v="CIBUBUR JUNCTION"/>
  </r>
  <r>
    <s v="T-1661"/>
    <x v="0"/>
    <x v="32"/>
    <x v="8"/>
    <s v="P-1580"/>
    <n v="1"/>
    <n v="162000"/>
    <n v="162000"/>
    <x v="188"/>
    <x v="7"/>
    <x v="8"/>
    <s v="MALL OF INDONESIA"/>
  </r>
  <r>
    <s v="T-1662"/>
    <x v="0"/>
    <x v="54"/>
    <x v="0"/>
    <s v="P-1832"/>
    <n v="2"/>
    <n v="107100"/>
    <n v="214200"/>
    <x v="109"/>
    <x v="2"/>
    <x v="0"/>
    <s v="PIK AVENUE"/>
  </r>
  <r>
    <s v="T-1663"/>
    <x v="0"/>
    <x v="49"/>
    <x v="6"/>
    <s v="P-893"/>
    <n v="16"/>
    <n v="15000"/>
    <n v="240000"/>
    <x v="0"/>
    <x v="0"/>
    <x v="6"/>
    <s v="KOTA KASABLANKA"/>
  </r>
  <r>
    <s v="T-1664"/>
    <x v="0"/>
    <x v="49"/>
    <x v="6"/>
    <s v="P-690"/>
    <n v="1"/>
    <n v="153000"/>
    <n v="153000"/>
    <x v="138"/>
    <x v="13"/>
    <x v="6"/>
    <s v="KOTA KASABLANKA"/>
  </r>
  <r>
    <s v="T-1665"/>
    <x v="0"/>
    <x v="44"/>
    <x v="8"/>
    <s v="P-1595"/>
    <n v="1"/>
    <n v="15300"/>
    <n v="15300"/>
    <x v="7"/>
    <x v="4"/>
    <x v="8"/>
    <s v="MALL OF INDONESIA"/>
  </r>
  <r>
    <s v="T-1666"/>
    <x v="0"/>
    <x v="47"/>
    <x v="8"/>
    <s v="P-1608"/>
    <n v="1"/>
    <n v="88200"/>
    <n v="88200"/>
    <x v="23"/>
    <x v="5"/>
    <x v="8"/>
    <s v="MALL OF INDONESIA"/>
  </r>
  <r>
    <s v="T-1667"/>
    <x v="0"/>
    <x v="58"/>
    <x v="4"/>
    <s v="P-565"/>
    <n v="2"/>
    <n v="116100"/>
    <n v="232200"/>
    <x v="148"/>
    <x v="14"/>
    <x v="4"/>
    <s v="CIBUBUR JUNCTION"/>
  </r>
  <r>
    <s v="T-1668"/>
    <x v="0"/>
    <x v="46"/>
    <x v="2"/>
    <s v="P-2425"/>
    <n v="2"/>
    <n v="39600"/>
    <n v="79200"/>
    <x v="76"/>
    <x v="3"/>
    <x v="2"/>
    <s v="SUMARECON MALL SERPONG"/>
  </r>
  <r>
    <s v="T-1669"/>
    <x v="0"/>
    <x v="56"/>
    <x v="8"/>
    <s v="P-1605"/>
    <n v="2"/>
    <n v="49500"/>
    <n v="99000"/>
    <x v="16"/>
    <x v="2"/>
    <x v="8"/>
    <s v="MALL OF INDONESIA"/>
  </r>
  <r>
    <s v="T-1670"/>
    <x v="0"/>
    <x v="42"/>
    <x v="1"/>
    <s v="P-1469"/>
    <n v="1"/>
    <n v="116100"/>
    <n v="116100"/>
    <x v="161"/>
    <x v="14"/>
    <x v="1"/>
    <s v="MALL KELAPA GADING"/>
  </r>
  <r>
    <s v="T-1671"/>
    <x v="0"/>
    <x v="60"/>
    <x v="6"/>
    <s v="P-851"/>
    <n v="2"/>
    <n v="145800"/>
    <n v="291600"/>
    <x v="179"/>
    <x v="18"/>
    <x v="6"/>
    <s v="KOTA KASABLANKA"/>
  </r>
  <r>
    <s v="T-1672"/>
    <x v="0"/>
    <x v="55"/>
    <x v="2"/>
    <s v="P-2399"/>
    <n v="2"/>
    <n v="72000"/>
    <n v="144000"/>
    <x v="234"/>
    <x v="4"/>
    <x v="2"/>
    <s v="SUMARECON MALL SERPONG"/>
  </r>
  <r>
    <s v="T-1673"/>
    <x v="0"/>
    <x v="51"/>
    <x v="7"/>
    <s v="P-981"/>
    <n v="1"/>
    <n v="82800"/>
    <n v="82800"/>
    <x v="142"/>
    <x v="3"/>
    <x v="7"/>
    <s v="LIPPO MALL KEMANG"/>
  </r>
  <r>
    <s v="T-1674"/>
    <x v="0"/>
    <x v="55"/>
    <x v="2"/>
    <s v="P-2380"/>
    <n v="1"/>
    <n v="198000"/>
    <n v="198000"/>
    <x v="224"/>
    <x v="8"/>
    <x v="2"/>
    <s v="SUMARECON MALL SERPONG"/>
  </r>
  <r>
    <s v="T-1675"/>
    <x v="0"/>
    <x v="55"/>
    <x v="10"/>
    <s v="P-2255"/>
    <n v="1"/>
    <n v="39600"/>
    <n v="39600"/>
    <x v="80"/>
    <x v="3"/>
    <x v="2"/>
    <s v="SUMARECON MALL BEKASI"/>
  </r>
  <r>
    <s v="T-1676"/>
    <x v="0"/>
    <x v="44"/>
    <x v="2"/>
    <s v="P-2396"/>
    <n v="2"/>
    <n v="18000"/>
    <n v="36000"/>
    <x v="2"/>
    <x v="0"/>
    <x v="2"/>
    <s v="SUMARECON MALL SERPONG"/>
  </r>
  <r>
    <s v="T-1677"/>
    <x v="0"/>
    <x v="54"/>
    <x v="4"/>
    <s v="P-593"/>
    <n v="2"/>
    <n v="103350"/>
    <n v="206700"/>
    <x v="46"/>
    <x v="11"/>
    <x v="4"/>
    <s v="CIBUBUR JUNCTION"/>
  </r>
  <r>
    <s v="T-1678"/>
    <x v="0"/>
    <x v="51"/>
    <x v="4"/>
    <s v="P-603"/>
    <n v="2"/>
    <n v="32000"/>
    <n v="64000"/>
    <x v="13"/>
    <x v="0"/>
    <x v="4"/>
    <s v="CIBUBUR JUNCTION"/>
  </r>
  <r>
    <s v="T-1679"/>
    <x v="0"/>
    <x v="32"/>
    <x v="10"/>
    <s v="P-2273"/>
    <n v="1"/>
    <n v="15300"/>
    <n v="15300"/>
    <x v="25"/>
    <x v="4"/>
    <x v="2"/>
    <s v="SUMARECON MALL BEKASI"/>
  </r>
  <r>
    <s v="T-1680"/>
    <x v="0"/>
    <x v="33"/>
    <x v="4"/>
    <s v="P-577"/>
    <n v="1"/>
    <n v="77350"/>
    <n v="77350"/>
    <x v="44"/>
    <x v="3"/>
    <x v="4"/>
    <s v="CIBUBUR JUNCTION"/>
  </r>
  <r>
    <s v="T-1681"/>
    <x v="0"/>
    <x v="32"/>
    <x v="1"/>
    <s v="P-1504"/>
    <n v="8"/>
    <n v="34200"/>
    <n v="273600"/>
    <x v="156"/>
    <x v="0"/>
    <x v="1"/>
    <s v="MALL KELAPA GADING"/>
  </r>
  <r>
    <s v="T-1682"/>
    <x v="0"/>
    <x v="34"/>
    <x v="4"/>
    <s v="P-475"/>
    <n v="1"/>
    <n v="90000"/>
    <n v="90000"/>
    <x v="198"/>
    <x v="12"/>
    <x v="4"/>
    <s v="CIBUBUR JUNCTION"/>
  </r>
  <r>
    <s v="T-1683"/>
    <x v="0"/>
    <x v="38"/>
    <x v="6"/>
    <s v="P-898"/>
    <n v="16"/>
    <n v="34200"/>
    <n v="547200"/>
    <x v="156"/>
    <x v="0"/>
    <x v="6"/>
    <s v="KOTA KASABLANKA"/>
  </r>
  <r>
    <s v="T-1684"/>
    <x v="0"/>
    <x v="59"/>
    <x v="7"/>
    <s v="P-943"/>
    <n v="2"/>
    <n v="13050"/>
    <n v="26100"/>
    <x v="54"/>
    <x v="0"/>
    <x v="7"/>
    <s v="LIPPO MALL KEMANG"/>
  </r>
  <r>
    <s v="T-1685"/>
    <x v="0"/>
    <x v="44"/>
    <x v="8"/>
    <s v="P-1635"/>
    <n v="1"/>
    <n v="73800"/>
    <n v="73800"/>
    <x v="125"/>
    <x v="14"/>
    <x v="8"/>
    <s v="MALL OF INDONESIA"/>
  </r>
  <r>
    <s v="T-1686"/>
    <x v="0"/>
    <x v="55"/>
    <x v="6"/>
    <s v="P-744"/>
    <n v="1"/>
    <n v="177500"/>
    <n v="177500"/>
    <x v="205"/>
    <x v="8"/>
    <x v="6"/>
    <s v="KOTA KASABLANKA"/>
  </r>
  <r>
    <s v="T-1687"/>
    <x v="0"/>
    <x v="60"/>
    <x v="2"/>
    <s v="P-2510"/>
    <n v="4"/>
    <n v="29700"/>
    <n v="118800"/>
    <x v="117"/>
    <x v="0"/>
    <x v="2"/>
    <s v="SUMARECON MALL SERPONG"/>
  </r>
  <r>
    <s v="T-1688"/>
    <x v="0"/>
    <x v="36"/>
    <x v="6"/>
    <s v="P-817"/>
    <n v="1"/>
    <n v="386100"/>
    <n v="386100"/>
    <x v="172"/>
    <x v="17"/>
    <x v="6"/>
    <s v="KOTA KASABLANKA"/>
  </r>
  <r>
    <s v="T-1689"/>
    <x v="0"/>
    <x v="31"/>
    <x v="9"/>
    <s v="P-1250"/>
    <n v="1"/>
    <n v="89100"/>
    <n v="89100"/>
    <x v="44"/>
    <x v="3"/>
    <x v="8"/>
    <s v="MALL GANDARIA CITY"/>
  </r>
  <r>
    <s v="T-1690"/>
    <x v="0"/>
    <x v="58"/>
    <x v="10"/>
    <s v="P-2363"/>
    <n v="1"/>
    <n v="36900"/>
    <n v="36900"/>
    <x v="210"/>
    <x v="0"/>
    <x v="2"/>
    <s v="SUMARECON MALL BEKASI"/>
  </r>
  <r>
    <s v="T-1691"/>
    <x v="0"/>
    <x v="52"/>
    <x v="6"/>
    <s v="P-709"/>
    <n v="1"/>
    <n v="98100"/>
    <n v="98100"/>
    <x v="69"/>
    <x v="2"/>
    <x v="6"/>
    <s v="KOTA KASABLANKA"/>
  </r>
  <r>
    <s v="T-1692"/>
    <x v="0"/>
    <x v="59"/>
    <x v="1"/>
    <s v="P-1506"/>
    <n v="8"/>
    <n v="15000"/>
    <n v="120000"/>
    <x v="201"/>
    <x v="0"/>
    <x v="1"/>
    <s v="MALL KELAPA GADING"/>
  </r>
  <r>
    <s v="T-1693"/>
    <x v="0"/>
    <x v="55"/>
    <x v="7"/>
    <s v="P-1058"/>
    <n v="2"/>
    <n v="116100"/>
    <n v="232200"/>
    <x v="148"/>
    <x v="14"/>
    <x v="7"/>
    <s v="LIPPO MALL KEMANG"/>
  </r>
  <r>
    <s v="T-1694"/>
    <x v="0"/>
    <x v="38"/>
    <x v="6"/>
    <s v="P-736"/>
    <n v="2"/>
    <n v="207000"/>
    <n v="414000"/>
    <x v="209"/>
    <x v="15"/>
    <x v="6"/>
    <s v="KOTA KASABLANKA"/>
  </r>
  <r>
    <s v="T-1695"/>
    <x v="0"/>
    <x v="49"/>
    <x v="2"/>
    <s v="P-2492"/>
    <n v="1"/>
    <n v="112500"/>
    <n v="112500"/>
    <x v="21"/>
    <x v="11"/>
    <x v="2"/>
    <s v="SUMARECON MALL SERPONG"/>
  </r>
  <r>
    <s v="T-1696"/>
    <x v="0"/>
    <x v="57"/>
    <x v="8"/>
    <s v="P-1540"/>
    <n v="1"/>
    <n v="27000"/>
    <n v="27000"/>
    <x v="6"/>
    <x v="0"/>
    <x v="8"/>
    <s v="MALL OF INDONESIA"/>
  </r>
  <r>
    <s v="T-1697"/>
    <x v="0"/>
    <x v="41"/>
    <x v="1"/>
    <s v="P-1466"/>
    <n v="6"/>
    <n v="94500"/>
    <n v="567000"/>
    <x v="62"/>
    <x v="14"/>
    <x v="1"/>
    <s v="MALL KELAPA GADING"/>
  </r>
  <r>
    <s v="T-1698"/>
    <x v="0"/>
    <x v="35"/>
    <x v="6"/>
    <s v="P-733"/>
    <n v="1"/>
    <n v="180000"/>
    <n v="180000"/>
    <x v="235"/>
    <x v="15"/>
    <x v="6"/>
    <s v="KOTA KASABLANKA"/>
  </r>
  <r>
    <s v="T-1699"/>
    <x v="0"/>
    <x v="37"/>
    <x v="7"/>
    <s v="P-1055"/>
    <n v="1"/>
    <n v="148500"/>
    <n v="148500"/>
    <x v="57"/>
    <x v="14"/>
    <x v="7"/>
    <s v="LIPPO MALL KEMANG"/>
  </r>
  <r>
    <s v="T-1700"/>
    <x v="0"/>
    <x v="43"/>
    <x v="4"/>
    <s v="P-571"/>
    <n v="2"/>
    <n v="81000"/>
    <n v="162000"/>
    <x v="37"/>
    <x v="12"/>
    <x v="4"/>
    <s v="CIBUBUR JUNCTION"/>
  </r>
  <r>
    <s v="T-1701"/>
    <x v="0"/>
    <x v="36"/>
    <x v="4"/>
    <s v="P-539"/>
    <n v="2"/>
    <n v="83850"/>
    <n v="167700"/>
    <x v="23"/>
    <x v="5"/>
    <x v="4"/>
    <s v="CIBUBUR JUNCTION"/>
  </r>
  <r>
    <s v="T-1702"/>
    <x v="0"/>
    <x v="31"/>
    <x v="8"/>
    <s v="P-1569"/>
    <n v="1"/>
    <n v="39600"/>
    <n v="39600"/>
    <x v="152"/>
    <x v="3"/>
    <x v="8"/>
    <s v="MALL OF INDONESIA"/>
  </r>
  <r>
    <s v="T-1703"/>
    <x v="0"/>
    <x v="45"/>
    <x v="1"/>
    <s v="P-1372"/>
    <n v="1"/>
    <n v="80000"/>
    <n v="80000"/>
    <x v="213"/>
    <x v="6"/>
    <x v="1"/>
    <s v="MALL KELAPA GADING"/>
  </r>
  <r>
    <s v="T-1704"/>
    <x v="0"/>
    <x v="31"/>
    <x v="6"/>
    <s v="P-904"/>
    <n v="8"/>
    <n v="18050"/>
    <n v="144400"/>
    <x v="164"/>
    <x v="0"/>
    <x v="6"/>
    <s v="KOTA KASABLANKA"/>
  </r>
  <r>
    <s v="T-1705"/>
    <x v="0"/>
    <x v="33"/>
    <x v="4"/>
    <s v="P-601"/>
    <n v="3"/>
    <n v="26500"/>
    <n v="79500"/>
    <x v="79"/>
    <x v="0"/>
    <x v="4"/>
    <s v="CIBUBUR JUNCTION"/>
  </r>
  <r>
    <s v="T-1706"/>
    <x v="0"/>
    <x v="58"/>
    <x v="4"/>
    <s v="P-590"/>
    <n v="1"/>
    <n v="103350"/>
    <n v="103350"/>
    <x v="50"/>
    <x v="11"/>
    <x v="4"/>
    <s v="CIBUBUR JUNCTION"/>
  </r>
  <r>
    <s v="T-1707"/>
    <x v="0"/>
    <x v="36"/>
    <x v="1"/>
    <s v="P-1379"/>
    <n v="1"/>
    <n v="189000"/>
    <n v="189000"/>
    <x v="53"/>
    <x v="7"/>
    <x v="1"/>
    <s v="MALL KELAPA GADING"/>
  </r>
  <r>
    <s v="T-1708"/>
    <x v="0"/>
    <x v="34"/>
    <x v="7"/>
    <s v="P-990"/>
    <n v="1"/>
    <n v="39600"/>
    <n v="39600"/>
    <x v="165"/>
    <x v="3"/>
    <x v="7"/>
    <s v="LIPPO MALL KEMANG"/>
  </r>
  <r>
    <s v="T-1709"/>
    <x v="0"/>
    <x v="42"/>
    <x v="7"/>
    <s v="P-1031"/>
    <n v="1"/>
    <n v="88200"/>
    <n v="88200"/>
    <x v="34"/>
    <x v="5"/>
    <x v="7"/>
    <s v="LIPPO MALL KEMANG"/>
  </r>
  <r>
    <s v="T-1710"/>
    <x v="0"/>
    <x v="60"/>
    <x v="10"/>
    <s v="P-2272"/>
    <n v="1"/>
    <n v="22500"/>
    <n v="22500"/>
    <x v="27"/>
    <x v="4"/>
    <x v="2"/>
    <s v="SUMARECON MALL BEKASI"/>
  </r>
  <r>
    <s v="T-1711"/>
    <x v="0"/>
    <x v="59"/>
    <x v="8"/>
    <s v="P-1633"/>
    <n v="1"/>
    <n v="116100"/>
    <n v="116100"/>
    <x v="148"/>
    <x v="14"/>
    <x v="8"/>
    <s v="MALL OF INDONESIA"/>
  </r>
  <r>
    <s v="T-1712"/>
    <x v="0"/>
    <x v="31"/>
    <x v="6"/>
    <s v="P-899"/>
    <n v="7"/>
    <n v="26500"/>
    <n v="185500"/>
    <x v="79"/>
    <x v="0"/>
    <x v="6"/>
    <s v="KOTA KASABLANKA"/>
  </r>
  <r>
    <s v="T-1713"/>
    <x v="0"/>
    <x v="37"/>
    <x v="1"/>
    <s v="P-1342"/>
    <n v="1"/>
    <n v="160000"/>
    <n v="160000"/>
    <x v="187"/>
    <x v="8"/>
    <x v="1"/>
    <s v="MALL KELAPA GADING"/>
  </r>
  <r>
    <s v="T-1714"/>
    <x v="0"/>
    <x v="37"/>
    <x v="1"/>
    <s v="P-1283"/>
    <n v="1"/>
    <n v="489300"/>
    <n v="489300"/>
    <x v="131"/>
    <x v="6"/>
    <x v="1"/>
    <s v="MALL KELAPA GADING"/>
  </r>
  <r>
    <s v="T-1715"/>
    <x v="0"/>
    <x v="32"/>
    <x v="0"/>
    <s v="P-1912"/>
    <n v="9"/>
    <n v="49500"/>
    <n v="445500"/>
    <x v="60"/>
    <x v="2"/>
    <x v="0"/>
    <s v="PIK AVENUE"/>
  </r>
  <r>
    <s v="T-1716"/>
    <x v="0"/>
    <x v="40"/>
    <x v="10"/>
    <s v="P-2323"/>
    <n v="1"/>
    <n v="73800"/>
    <n v="73800"/>
    <x v="125"/>
    <x v="14"/>
    <x v="2"/>
    <s v="SUMARECON MALL BEKASI"/>
  </r>
  <r>
    <s v="T-1717"/>
    <x v="0"/>
    <x v="40"/>
    <x v="0"/>
    <s v="P-1881"/>
    <n v="4"/>
    <n v="31500"/>
    <n v="126000"/>
    <x v="17"/>
    <x v="0"/>
    <x v="0"/>
    <s v="PIK AVENUE"/>
  </r>
  <r>
    <s v="T-1718"/>
    <x v="0"/>
    <x v="58"/>
    <x v="1"/>
    <s v="P-1386"/>
    <n v="1"/>
    <n v="39600"/>
    <n v="39600"/>
    <x v="72"/>
    <x v="3"/>
    <x v="1"/>
    <s v="MALL KELAPA GADING"/>
  </r>
  <r>
    <s v="T-1719"/>
    <x v="0"/>
    <x v="43"/>
    <x v="7"/>
    <s v="P-937"/>
    <n v="1"/>
    <n v="81000"/>
    <n v="81000"/>
    <x v="107"/>
    <x v="12"/>
    <x v="7"/>
    <s v="LIPPO MALL KEMANG"/>
  </r>
  <r>
    <s v="T-1720"/>
    <x v="0"/>
    <x v="57"/>
    <x v="2"/>
    <s v="P-2475"/>
    <n v="1"/>
    <n v="94500"/>
    <n v="94500"/>
    <x v="62"/>
    <x v="14"/>
    <x v="2"/>
    <s v="SUMARECON MALL SERPONG"/>
  </r>
  <r>
    <s v="T-1721"/>
    <x v="0"/>
    <x v="32"/>
    <x v="7"/>
    <s v="P-941"/>
    <n v="3"/>
    <n v="17100"/>
    <n v="51300"/>
    <x v="77"/>
    <x v="0"/>
    <x v="7"/>
    <s v="LIPPO MALL KEMANG"/>
  </r>
  <r>
    <s v="T-1722"/>
    <x v="0"/>
    <x v="32"/>
    <x v="7"/>
    <s v="P-918"/>
    <n v="1"/>
    <n v="261000"/>
    <n v="261000"/>
    <x v="74"/>
    <x v="15"/>
    <x v="7"/>
    <s v="LIPPO MALL KEMANG"/>
  </r>
  <r>
    <s v="T-1723"/>
    <x v="0"/>
    <x v="39"/>
    <x v="1"/>
    <s v="P-1416"/>
    <n v="1"/>
    <n v="15300"/>
    <n v="15300"/>
    <x v="7"/>
    <x v="4"/>
    <x v="1"/>
    <s v="MALL KELAPA GADING"/>
  </r>
  <r>
    <s v="T-1724"/>
    <x v="0"/>
    <x v="36"/>
    <x v="4"/>
    <s v="P-497"/>
    <n v="1"/>
    <n v="39600"/>
    <n v="39600"/>
    <x v="24"/>
    <x v="3"/>
    <x v="4"/>
    <s v="CIBUBUR JUNCTION"/>
  </r>
  <r>
    <s v="T-1725"/>
    <x v="0"/>
    <x v="60"/>
    <x v="2"/>
    <s v="P-2461"/>
    <n v="2"/>
    <n v="49500"/>
    <n v="99000"/>
    <x v="60"/>
    <x v="2"/>
    <x v="2"/>
    <s v="SUMARECON MALL SERPONG"/>
  </r>
  <r>
    <s v="T-1726"/>
    <x v="0"/>
    <x v="46"/>
    <x v="2"/>
    <s v="P-2433"/>
    <n v="2"/>
    <n v="39600"/>
    <n v="79200"/>
    <x v="42"/>
    <x v="3"/>
    <x v="2"/>
    <s v="SUMARECON MALL SERPONG"/>
  </r>
  <r>
    <s v="T-1727"/>
    <x v="0"/>
    <x v="49"/>
    <x v="6"/>
    <s v="P-717"/>
    <n v="3"/>
    <n v="62100"/>
    <n v="186300"/>
    <x v="236"/>
    <x v="4"/>
    <x v="6"/>
    <s v="KOTA KASABLANKA"/>
  </r>
  <r>
    <s v="T-1728"/>
    <x v="0"/>
    <x v="42"/>
    <x v="2"/>
    <s v="P-2440"/>
    <n v="6"/>
    <n v="22500"/>
    <n v="135000"/>
    <x v="39"/>
    <x v="0"/>
    <x v="2"/>
    <s v="SUMARECON MALL SERPONG"/>
  </r>
  <r>
    <s v="T-1729"/>
    <x v="0"/>
    <x v="59"/>
    <x v="7"/>
    <s v="P-1005"/>
    <n v="2"/>
    <n v="45000"/>
    <n v="90000"/>
    <x v="26"/>
    <x v="0"/>
    <x v="7"/>
    <s v="LIPPO MALL KEMANG"/>
  </r>
  <r>
    <s v="T-1730"/>
    <x v="0"/>
    <x v="41"/>
    <x v="2"/>
    <s v="P-2513"/>
    <n v="4"/>
    <n v="29700"/>
    <n v="118800"/>
    <x v="120"/>
    <x v="0"/>
    <x v="2"/>
    <s v="SUMARECON MALL SERPONG"/>
  </r>
  <r>
    <s v="T-1731"/>
    <x v="0"/>
    <x v="58"/>
    <x v="8"/>
    <s v="P-1634"/>
    <n v="1"/>
    <n v="94500"/>
    <n v="94500"/>
    <x v="62"/>
    <x v="14"/>
    <x v="8"/>
    <s v="MALL OF INDONESIA"/>
  </r>
  <r>
    <s v="T-1732"/>
    <x v="0"/>
    <x v="38"/>
    <x v="1"/>
    <s v="P-1479"/>
    <n v="2"/>
    <n v="143100"/>
    <n v="286200"/>
    <x v="129"/>
    <x v="12"/>
    <x v="1"/>
    <s v="MALL KELAPA GADING"/>
  </r>
  <r>
    <s v="T-1733"/>
    <x v="0"/>
    <x v="43"/>
    <x v="10"/>
    <s v="P-2345"/>
    <n v="1"/>
    <n v="76500"/>
    <n v="76500"/>
    <x v="95"/>
    <x v="11"/>
    <x v="2"/>
    <s v="SUMARECON MALL BEKASI"/>
  </r>
  <r>
    <s v="T-1734"/>
    <x v="0"/>
    <x v="44"/>
    <x v="2"/>
    <s v="P-2508"/>
    <n v="1"/>
    <n v="32000"/>
    <n v="32000"/>
    <x v="13"/>
    <x v="0"/>
    <x v="2"/>
    <s v="SUMARECON MALL SERPONG"/>
  </r>
  <r>
    <s v="T-1735"/>
    <x v="0"/>
    <x v="48"/>
    <x v="2"/>
    <s v="P-2388"/>
    <n v="2"/>
    <n v="81000"/>
    <n v="162000"/>
    <x v="144"/>
    <x v="12"/>
    <x v="2"/>
    <s v="SUMARECON MALL SERPONG"/>
  </r>
  <r>
    <s v="T-1736"/>
    <x v="0"/>
    <x v="51"/>
    <x v="8"/>
    <s v="P-1628"/>
    <n v="1"/>
    <n v="81000"/>
    <n v="81000"/>
    <x v="212"/>
    <x v="4"/>
    <x v="8"/>
    <s v="MALL OF INDONESIA"/>
  </r>
  <r>
    <s v="T-1737"/>
    <x v="0"/>
    <x v="37"/>
    <x v="1"/>
    <s v="P-1313"/>
    <n v="4"/>
    <n v="13050"/>
    <n v="52200"/>
    <x v="54"/>
    <x v="0"/>
    <x v="1"/>
    <s v="MALL KELAPA GADING"/>
  </r>
  <r>
    <s v="T-1738"/>
    <x v="0"/>
    <x v="51"/>
    <x v="10"/>
    <s v="P-2307"/>
    <n v="1"/>
    <n v="65700"/>
    <n v="65700"/>
    <x v="43"/>
    <x v="12"/>
    <x v="2"/>
    <s v="SUMARECON MALL BEKASI"/>
  </r>
  <r>
    <s v="T-1739"/>
    <x v="0"/>
    <x v="56"/>
    <x v="0"/>
    <s v="P-1926"/>
    <n v="1"/>
    <n v="247500"/>
    <n v="247500"/>
    <x v="128"/>
    <x v="18"/>
    <x v="0"/>
    <s v="PIK AVENUE"/>
  </r>
  <r>
    <s v="T-1740"/>
    <x v="0"/>
    <x v="55"/>
    <x v="10"/>
    <s v="P-2196"/>
    <n v="4"/>
    <n v="27000"/>
    <n v="108000"/>
    <x v="30"/>
    <x v="0"/>
    <x v="2"/>
    <s v="SUMARECON MALL BEKASI"/>
  </r>
  <r>
    <s v="T-1741"/>
    <x v="0"/>
    <x v="55"/>
    <x v="2"/>
    <s v="P-2441"/>
    <n v="1"/>
    <n v="37350"/>
    <n v="37350"/>
    <x v="83"/>
    <x v="17"/>
    <x v="2"/>
    <s v="SUMARECON MALL SERPONG"/>
  </r>
  <r>
    <s v="T-1742"/>
    <x v="0"/>
    <x v="56"/>
    <x v="6"/>
    <s v="P-750"/>
    <n v="1"/>
    <n v="354000"/>
    <n v="354000"/>
    <x v="223"/>
    <x v="8"/>
    <x v="6"/>
    <s v="KOTA KASABLANKA"/>
  </r>
  <r>
    <s v="T-1743"/>
    <x v="0"/>
    <x v="56"/>
    <x v="1"/>
    <s v="P-1337"/>
    <n v="1"/>
    <n v="50000"/>
    <n v="50000"/>
    <x v="67"/>
    <x v="6"/>
    <x v="1"/>
    <s v="MALL KELAPA GADING"/>
  </r>
  <r>
    <s v="T-1744"/>
    <x v="0"/>
    <x v="56"/>
    <x v="4"/>
    <s v="P-563"/>
    <n v="1"/>
    <n v="148500"/>
    <n v="148500"/>
    <x v="57"/>
    <x v="14"/>
    <x v="4"/>
    <s v="CIBUBUR JUNCTION"/>
  </r>
  <r>
    <s v="T-1745"/>
    <x v="0"/>
    <x v="53"/>
    <x v="4"/>
    <s v="P-584"/>
    <n v="1"/>
    <n v="112500"/>
    <n v="112500"/>
    <x v="21"/>
    <x v="11"/>
    <x v="4"/>
    <s v="CIBUBUR JUNCTION"/>
  </r>
  <r>
    <s v="T-1746"/>
    <x v="0"/>
    <x v="36"/>
    <x v="0"/>
    <s v="P-1899"/>
    <n v="2"/>
    <n v="49500"/>
    <n v="99000"/>
    <x v="16"/>
    <x v="2"/>
    <x v="0"/>
    <s v="PIK AVENUE"/>
  </r>
  <r>
    <s v="T-1747"/>
    <x v="0"/>
    <x v="37"/>
    <x v="0"/>
    <s v="P-1913"/>
    <n v="1"/>
    <n v="98100"/>
    <n v="98100"/>
    <x v="11"/>
    <x v="2"/>
    <x v="0"/>
    <s v="PIK AVENUE"/>
  </r>
  <r>
    <s v="T-1748"/>
    <x v="0"/>
    <x v="54"/>
    <x v="8"/>
    <s v="P-1588"/>
    <n v="1"/>
    <n v="22500"/>
    <n v="22500"/>
    <x v="39"/>
    <x v="0"/>
    <x v="8"/>
    <s v="MALL OF INDONESIA"/>
  </r>
  <r>
    <s v="T-1749"/>
    <x v="0"/>
    <x v="32"/>
    <x v="1"/>
    <s v="P-1376"/>
    <n v="1"/>
    <n v="138000"/>
    <n v="138000"/>
    <x v="231"/>
    <x v="1"/>
    <x v="1"/>
    <s v="MALL KELAPA GADING"/>
  </r>
  <r>
    <s v="T-1750"/>
    <x v="0"/>
    <x v="45"/>
    <x v="10"/>
    <s v="P-2264"/>
    <n v="1"/>
    <n v="31500"/>
    <n v="31500"/>
    <x v="17"/>
    <x v="0"/>
    <x v="2"/>
    <s v="SUMARECON MALL BEKASI"/>
  </r>
  <r>
    <s v="T-1751"/>
    <x v="0"/>
    <x v="53"/>
    <x v="0"/>
    <s v="P-1886"/>
    <n v="4"/>
    <n v="13500"/>
    <n v="54000"/>
    <x v="85"/>
    <x v="4"/>
    <x v="0"/>
    <s v="PIK AVENUE"/>
  </r>
  <r>
    <s v="T-1752"/>
    <x v="0"/>
    <x v="53"/>
    <x v="8"/>
    <s v="P-1577"/>
    <n v="1"/>
    <n v="39600"/>
    <n v="39600"/>
    <x v="80"/>
    <x v="3"/>
    <x v="8"/>
    <s v="MALL OF INDONESIA"/>
  </r>
  <r>
    <s v="T-1753"/>
    <x v="0"/>
    <x v="38"/>
    <x v="9"/>
    <s v="P-1144"/>
    <n v="1"/>
    <n v="272000"/>
    <n v="272000"/>
    <x v="191"/>
    <x v="15"/>
    <x v="8"/>
    <s v="MALL GANDARIA CITY"/>
  </r>
  <r>
    <s v="T-1754"/>
    <x v="0"/>
    <x v="45"/>
    <x v="8"/>
    <s v="P-1592"/>
    <n v="2"/>
    <n v="13500"/>
    <n v="27000"/>
    <x v="85"/>
    <x v="4"/>
    <x v="8"/>
    <s v="MALL OF INDONESIA"/>
  </r>
  <r>
    <s v="T-1755"/>
    <x v="0"/>
    <x v="55"/>
    <x v="8"/>
    <s v="P-1532"/>
    <n v="2"/>
    <n v="243000"/>
    <n v="486000"/>
    <x v="104"/>
    <x v="12"/>
    <x v="8"/>
    <s v="MALL OF INDONESIA"/>
  </r>
  <r>
    <s v="T-1756"/>
    <x v="0"/>
    <x v="54"/>
    <x v="0"/>
    <s v="P-1852"/>
    <n v="5"/>
    <n v="26100"/>
    <n v="130500"/>
    <x v="149"/>
    <x v="4"/>
    <x v="0"/>
    <s v="PIK AVENUE"/>
  </r>
  <r>
    <s v="T-1757"/>
    <x v="0"/>
    <x v="48"/>
    <x v="7"/>
    <s v="P-946"/>
    <n v="5"/>
    <n v="14400"/>
    <n v="72000"/>
    <x v="29"/>
    <x v="0"/>
    <x v="7"/>
    <s v="LIPPO MALL KEMANG"/>
  </r>
  <r>
    <s v="T-1758"/>
    <x v="0"/>
    <x v="38"/>
    <x v="6"/>
    <s v="P-858"/>
    <n v="2"/>
    <n v="94500"/>
    <n v="189000"/>
    <x v="62"/>
    <x v="14"/>
    <x v="6"/>
    <s v="KOTA KASABLANKA"/>
  </r>
  <r>
    <s v="T-1759"/>
    <x v="0"/>
    <x v="39"/>
    <x v="6"/>
    <s v="P-906"/>
    <n v="1"/>
    <n v="10000"/>
    <n v="10000"/>
    <x v="120"/>
    <x v="0"/>
    <x v="6"/>
    <s v="KOTA KASABLANKA"/>
  </r>
  <r>
    <s v="T-1760"/>
    <x v="0"/>
    <x v="32"/>
    <x v="6"/>
    <s v="P-892"/>
    <n v="5"/>
    <n v="26500"/>
    <n v="132500"/>
    <x v="190"/>
    <x v="0"/>
    <x v="6"/>
    <s v="KOTA KASABLANKA"/>
  </r>
  <r>
    <s v="T-1761"/>
    <x v="0"/>
    <x v="57"/>
    <x v="0"/>
    <s v="P-1892"/>
    <n v="1"/>
    <n v="40500"/>
    <n v="40500"/>
    <x v="101"/>
    <x v="6"/>
    <x v="0"/>
    <s v="PIK AVENUE"/>
  </r>
  <r>
    <s v="T-1762"/>
    <x v="0"/>
    <x v="46"/>
    <x v="2"/>
    <s v="P-2456"/>
    <n v="2"/>
    <n v="88200"/>
    <n v="176400"/>
    <x v="34"/>
    <x v="5"/>
    <x v="2"/>
    <s v="SUMARECON MALL SERPONG"/>
  </r>
  <r>
    <s v="T-1763"/>
    <x v="0"/>
    <x v="51"/>
    <x v="9"/>
    <s v="P-1266"/>
    <n v="3"/>
    <n v="15000"/>
    <n v="45000"/>
    <x v="0"/>
    <x v="0"/>
    <x v="8"/>
    <s v="MALL GANDARIA CITY"/>
  </r>
  <r>
    <s v="T-1764"/>
    <x v="0"/>
    <x v="59"/>
    <x v="1"/>
    <s v="P-1484"/>
    <n v="1"/>
    <n v="76500"/>
    <n v="76500"/>
    <x v="95"/>
    <x v="11"/>
    <x v="1"/>
    <s v="MALL KELAPA GADING"/>
  </r>
  <r>
    <s v="T-1765"/>
    <x v="0"/>
    <x v="47"/>
    <x v="1"/>
    <s v="P-1399"/>
    <n v="1"/>
    <n v="112500"/>
    <n v="112500"/>
    <x v="96"/>
    <x v="7"/>
    <x v="1"/>
    <s v="MALL KELAPA GADING"/>
  </r>
  <r>
    <s v="T-1766"/>
    <x v="0"/>
    <x v="52"/>
    <x v="7"/>
    <s v="P-940"/>
    <n v="1"/>
    <n v="107100"/>
    <n v="107100"/>
    <x v="109"/>
    <x v="2"/>
    <x v="7"/>
    <s v="LIPPO MALL KEMANG"/>
  </r>
  <r>
    <s v="T-1767"/>
    <x v="0"/>
    <x v="46"/>
    <x v="10"/>
    <s v="P-2161"/>
    <n v="1"/>
    <n v="198000"/>
    <n v="198000"/>
    <x v="224"/>
    <x v="8"/>
    <x v="2"/>
    <s v="SUMARECON MALL BEKASI"/>
  </r>
  <r>
    <s v="T-1768"/>
    <x v="0"/>
    <x v="34"/>
    <x v="4"/>
    <s v="P-576"/>
    <n v="1"/>
    <n v="77350"/>
    <n v="77350"/>
    <x v="55"/>
    <x v="3"/>
    <x v="4"/>
    <s v="CIBUBUR JUNCTION"/>
  </r>
  <r>
    <s v="T-1769"/>
    <x v="0"/>
    <x v="39"/>
    <x v="4"/>
    <s v="P-491"/>
    <n v="1"/>
    <n v="82800"/>
    <n v="82800"/>
    <x v="78"/>
    <x v="3"/>
    <x v="4"/>
    <s v="CIBUBUR JUNCTION"/>
  </r>
  <r>
    <s v="T-1770"/>
    <x v="0"/>
    <x v="53"/>
    <x v="8"/>
    <s v="P-1663"/>
    <n v="2"/>
    <n v="35100"/>
    <n v="70200"/>
    <x v="13"/>
    <x v="0"/>
    <x v="8"/>
    <s v="MALL OF INDONESIA"/>
  </r>
  <r>
    <s v="T-1771"/>
    <x v="0"/>
    <x v="35"/>
    <x v="1"/>
    <s v="P-1508"/>
    <n v="6"/>
    <n v="36900"/>
    <n v="221400"/>
    <x v="56"/>
    <x v="0"/>
    <x v="1"/>
    <s v="MALL KELAPA GADING"/>
  </r>
  <r>
    <s v="T-1772"/>
    <x v="0"/>
    <x v="52"/>
    <x v="10"/>
    <s v="P-2239"/>
    <n v="1"/>
    <n v="82800"/>
    <n v="82800"/>
    <x v="142"/>
    <x v="3"/>
    <x v="2"/>
    <s v="SUMARECON MALL BEKASI"/>
  </r>
  <r>
    <s v="T-1773"/>
    <x v="0"/>
    <x v="52"/>
    <x v="7"/>
    <s v="P-1044"/>
    <n v="2"/>
    <n v="60750"/>
    <n v="121500"/>
    <x v="87"/>
    <x v="12"/>
    <x v="7"/>
    <s v="LIPPO MALL KEMANG"/>
  </r>
  <r>
    <s v="T-1774"/>
    <x v="0"/>
    <x v="44"/>
    <x v="4"/>
    <s v="P-599"/>
    <n v="2"/>
    <n v="25200"/>
    <n v="50400"/>
    <x v="202"/>
    <x v="0"/>
    <x v="4"/>
    <s v="CIBUBUR JUNCTION"/>
  </r>
  <r>
    <s v="T-1775"/>
    <x v="0"/>
    <x v="52"/>
    <x v="6"/>
    <s v="P-908"/>
    <n v="7"/>
    <n v="13071.428571428571"/>
    <n v="91500"/>
    <x v="97"/>
    <x v="0"/>
    <x v="6"/>
    <s v="KOTA KASABLANKA"/>
  </r>
  <r>
    <s v="T-1776"/>
    <x v="0"/>
    <x v="52"/>
    <x v="6"/>
    <s v="P-729"/>
    <n v="1"/>
    <n v="272000"/>
    <n v="272000"/>
    <x v="191"/>
    <x v="15"/>
    <x v="6"/>
    <s v="KOTA KASABLANKA"/>
  </r>
  <r>
    <s v="T-1777"/>
    <x v="0"/>
    <x v="60"/>
    <x v="10"/>
    <s v="P-2184"/>
    <n v="1"/>
    <n v="41400"/>
    <n v="41400"/>
    <x v="150"/>
    <x v="2"/>
    <x v="2"/>
    <s v="SUMARECON MALL BEKASI"/>
  </r>
  <r>
    <s v="T-1778"/>
    <x v="0"/>
    <x v="50"/>
    <x v="2"/>
    <s v="P-2454"/>
    <n v="2"/>
    <n v="47700"/>
    <n v="95400"/>
    <x v="20"/>
    <x v="10"/>
    <x v="2"/>
    <s v="SUMARECON MALL SERPONG"/>
  </r>
  <r>
    <s v="T-1779"/>
    <x v="0"/>
    <x v="48"/>
    <x v="2"/>
    <s v="P-2426"/>
    <n v="2"/>
    <n v="39600"/>
    <n v="79200"/>
    <x v="165"/>
    <x v="3"/>
    <x v="2"/>
    <s v="SUMARECON MALL SERPONG"/>
  </r>
  <r>
    <s v="T-1780"/>
    <x v="0"/>
    <x v="58"/>
    <x v="1"/>
    <s v="P-1402"/>
    <n v="1"/>
    <n v="148500"/>
    <n v="148500"/>
    <x v="158"/>
    <x v="1"/>
    <x v="1"/>
    <s v="MALL KELAPA GADING"/>
  </r>
  <r>
    <s v="T-1781"/>
    <x v="0"/>
    <x v="40"/>
    <x v="4"/>
    <s v="P-509"/>
    <n v="1"/>
    <n v="123300"/>
    <n v="123300"/>
    <x v="1"/>
    <x v="1"/>
    <x v="4"/>
    <s v="CIBUBUR JUNCTION"/>
  </r>
  <r>
    <s v="T-1782"/>
    <x v="0"/>
    <x v="57"/>
    <x v="4"/>
    <s v="P-485"/>
    <n v="1"/>
    <n v="26100"/>
    <n v="26100"/>
    <x v="15"/>
    <x v="4"/>
    <x v="4"/>
    <s v="CIBUBUR JUNCTION"/>
  </r>
  <r>
    <s v="T-1783"/>
    <x v="0"/>
    <x v="53"/>
    <x v="1"/>
    <s v="P-1302"/>
    <n v="2"/>
    <n v="144000"/>
    <n v="288000"/>
    <x v="94"/>
    <x v="15"/>
    <x v="1"/>
    <s v="MALL KELAPA GADING"/>
  </r>
  <r>
    <s v="T-1784"/>
    <x v="0"/>
    <x v="53"/>
    <x v="1"/>
    <s v="P-1438"/>
    <n v="2"/>
    <n v="508500"/>
    <n v="1017000"/>
    <x v="92"/>
    <x v="2"/>
    <x v="1"/>
    <s v="MALL KELAPA GADING"/>
  </r>
  <r>
    <s v="T-1785"/>
    <x v="0"/>
    <x v="56"/>
    <x v="4"/>
    <s v="P-610"/>
    <n v="1"/>
    <n v="26000"/>
    <n v="26000"/>
    <x v="97"/>
    <x v="0"/>
    <x v="4"/>
    <s v="CIBUBUR JUNCTION"/>
  </r>
  <r>
    <s v="T-1786"/>
    <x v="0"/>
    <x v="41"/>
    <x v="1"/>
    <s v="P-1432"/>
    <n v="2"/>
    <n v="94500"/>
    <n v="189000"/>
    <x v="35"/>
    <x v="2"/>
    <x v="1"/>
    <s v="MALL KELAPA GADING"/>
  </r>
  <r>
    <s v="T-1787"/>
    <x v="0"/>
    <x v="32"/>
    <x v="6"/>
    <s v="P-901"/>
    <n v="5"/>
    <n v="32000"/>
    <n v="160000"/>
    <x v="13"/>
    <x v="0"/>
    <x v="6"/>
    <s v="KOTA KASABLANKA"/>
  </r>
  <r>
    <s v="T-1788"/>
    <x v="0"/>
    <x v="37"/>
    <x v="1"/>
    <s v="P-1384"/>
    <n v="1"/>
    <n v="82800"/>
    <n v="82800"/>
    <x v="33"/>
    <x v="3"/>
    <x v="1"/>
    <s v="MALL KELAPA GADING"/>
  </r>
  <r>
    <s v="T-1789"/>
    <x v="0"/>
    <x v="46"/>
    <x v="2"/>
    <s v="P-2439"/>
    <n v="7"/>
    <n v="31500"/>
    <n v="220500"/>
    <x v="17"/>
    <x v="0"/>
    <x v="2"/>
    <s v="SUMARECON MALL SERPONG"/>
  </r>
  <r>
    <s v="T-1790"/>
    <x v="0"/>
    <x v="48"/>
    <x v="1"/>
    <s v="P-1339"/>
    <n v="3"/>
    <n v="170000"/>
    <n v="510000"/>
    <x v="184"/>
    <x v="6"/>
    <x v="1"/>
    <s v="MALL KELAPA GADING"/>
  </r>
  <r>
    <s v="T-1791"/>
    <x v="0"/>
    <x v="42"/>
    <x v="7"/>
    <s v="P-944"/>
    <n v="6"/>
    <n v="18000"/>
    <n v="108000"/>
    <x v="2"/>
    <x v="0"/>
    <x v="7"/>
    <s v="LIPPO MALL KEMANG"/>
  </r>
  <r>
    <s v="T-1792"/>
    <x v="0"/>
    <x v="36"/>
    <x v="8"/>
    <s v="P-1658"/>
    <n v="2"/>
    <n v="34200"/>
    <n v="68400"/>
    <x v="173"/>
    <x v="0"/>
    <x v="8"/>
    <s v="MALL OF INDONESIA"/>
  </r>
  <r>
    <s v="T-1793"/>
    <x v="0"/>
    <x v="39"/>
    <x v="2"/>
    <s v="P-2498"/>
    <n v="1"/>
    <n v="108000"/>
    <n v="108000"/>
    <x v="100"/>
    <x v="11"/>
    <x v="2"/>
    <s v="SUMARECON MALL SERPONG"/>
  </r>
  <r>
    <s v="T-1794"/>
    <x v="0"/>
    <x v="57"/>
    <x v="1"/>
    <s v="P-1503"/>
    <n v="6"/>
    <n v="25200"/>
    <n v="151200"/>
    <x v="202"/>
    <x v="0"/>
    <x v="1"/>
    <s v="MALL KELAPA GADING"/>
  </r>
  <r>
    <s v="T-1795"/>
    <x v="0"/>
    <x v="54"/>
    <x v="6"/>
    <s v="P-716"/>
    <n v="18"/>
    <n v="14400"/>
    <n v="259200"/>
    <x v="29"/>
    <x v="0"/>
    <x v="6"/>
    <s v="KOTA KASABLANKA"/>
  </r>
  <r>
    <s v="T-1796"/>
    <x v="0"/>
    <x v="38"/>
    <x v="5"/>
    <s v="P-193"/>
    <n v="1"/>
    <n v="90000"/>
    <n v="90000"/>
    <x v="5"/>
    <x v="2"/>
    <x v="5"/>
    <s v="BINTARO EXCHANGE"/>
  </r>
  <r>
    <s v="T-1797"/>
    <x v="0"/>
    <x v="36"/>
    <x v="5"/>
    <s v="P-130"/>
    <n v="1"/>
    <n v="189000"/>
    <n v="189000"/>
    <x v="53"/>
    <x v="7"/>
    <x v="5"/>
    <s v="BINTARO EXCHANGE"/>
  </r>
  <r>
    <s v="T-1798"/>
    <x v="0"/>
    <x v="38"/>
    <x v="9"/>
    <s v="P-1200"/>
    <n v="2"/>
    <n v="22500"/>
    <n v="45000"/>
    <x v="27"/>
    <x v="4"/>
    <x v="8"/>
    <s v="MALL GANDARIA CITY"/>
  </r>
  <r>
    <s v="T-1799"/>
    <x v="0"/>
    <x v="46"/>
    <x v="6"/>
    <s v="P-773"/>
    <n v="4"/>
    <n v="57600"/>
    <n v="230400"/>
    <x v="4"/>
    <x v="3"/>
    <x v="6"/>
    <s v="KOTA KASABLANKA"/>
  </r>
  <r>
    <s v="T-1800"/>
    <x v="0"/>
    <x v="51"/>
    <x v="8"/>
    <s v="P-1598"/>
    <n v="1"/>
    <n v="40500"/>
    <n v="40500"/>
    <x v="101"/>
    <x v="6"/>
    <x v="8"/>
    <s v="MALL OF INDONESIA"/>
  </r>
  <r>
    <s v="T-1801"/>
    <x v="0"/>
    <x v="32"/>
    <x v="6"/>
    <s v="P-780"/>
    <n v="1"/>
    <n v="39600"/>
    <n v="39600"/>
    <x v="91"/>
    <x v="3"/>
    <x v="6"/>
    <s v="KOTA KASABLANKA"/>
  </r>
  <r>
    <s v="T-1802"/>
    <x v="0"/>
    <x v="32"/>
    <x v="1"/>
    <s v="P-1501"/>
    <n v="2"/>
    <n v="40500"/>
    <n v="81000"/>
    <x v="210"/>
    <x v="0"/>
    <x v="1"/>
    <s v="MALL KELAPA GADING"/>
  </r>
  <r>
    <s v="T-1803"/>
    <x v="0"/>
    <x v="56"/>
    <x v="8"/>
    <s v="P-1578"/>
    <n v="3"/>
    <n v="39600"/>
    <n v="118800"/>
    <x v="42"/>
    <x v="3"/>
    <x v="8"/>
    <s v="MALL OF INDONESIA"/>
  </r>
  <r>
    <s v="T-1804"/>
    <x v="0"/>
    <x v="54"/>
    <x v="1"/>
    <s v="P-1426"/>
    <n v="2"/>
    <n v="314100"/>
    <n v="628200"/>
    <x v="183"/>
    <x v="20"/>
    <x v="1"/>
    <s v="MALL KELAPA GADING"/>
  </r>
  <r>
    <s v="T-1805"/>
    <x v="0"/>
    <x v="56"/>
    <x v="6"/>
    <s v="P-699"/>
    <n v="1"/>
    <n v="12600"/>
    <n v="12600"/>
    <x v="18"/>
    <x v="9"/>
    <x v="6"/>
    <s v="KOTA KASABLANKA"/>
  </r>
  <r>
    <s v="T-1806"/>
    <x v="0"/>
    <x v="50"/>
    <x v="9"/>
    <s v="P-1224"/>
    <n v="4"/>
    <n v="49500"/>
    <n v="198000"/>
    <x v="60"/>
    <x v="2"/>
    <x v="8"/>
    <s v="MALL GANDARIA CITY"/>
  </r>
  <r>
    <s v="T-1807"/>
    <x v="0"/>
    <x v="39"/>
    <x v="9"/>
    <s v="P-1241"/>
    <n v="2"/>
    <n v="73800"/>
    <n v="147600"/>
    <x v="125"/>
    <x v="14"/>
    <x v="8"/>
    <s v="MALL GANDARIA CITY"/>
  </r>
  <r>
    <s v="T-1808"/>
    <x v="0"/>
    <x v="59"/>
    <x v="1"/>
    <s v="P-1299"/>
    <n v="8"/>
    <n v="12600"/>
    <n v="100800"/>
    <x v="18"/>
    <x v="9"/>
    <x v="1"/>
    <s v="MALL KELAPA GADING"/>
  </r>
  <r>
    <s v="T-1809"/>
    <x v="0"/>
    <x v="53"/>
    <x v="8"/>
    <s v="P-1557"/>
    <n v="1"/>
    <n v="189000"/>
    <n v="189000"/>
    <x v="10"/>
    <x v="7"/>
    <x v="8"/>
    <s v="MALL OF INDONESIA"/>
  </r>
  <r>
    <s v="T-1810"/>
    <x v="0"/>
    <x v="56"/>
    <x v="8"/>
    <s v="P-1560"/>
    <n v="1"/>
    <n v="57600"/>
    <n v="57600"/>
    <x v="4"/>
    <x v="3"/>
    <x v="8"/>
    <s v="MALL OF INDONESIA"/>
  </r>
  <r>
    <s v="T-1811"/>
    <x v="0"/>
    <x v="52"/>
    <x v="9"/>
    <s v="P-1183"/>
    <n v="1"/>
    <n v="39600"/>
    <n v="39600"/>
    <x v="42"/>
    <x v="3"/>
    <x v="8"/>
    <s v="MALL GANDARIA CITY"/>
  </r>
  <r>
    <s v="T-1812"/>
    <x v="0"/>
    <x v="48"/>
    <x v="6"/>
    <s v="P-902"/>
    <n v="3"/>
    <n v="36900"/>
    <n v="110700"/>
    <x v="56"/>
    <x v="0"/>
    <x v="6"/>
    <s v="KOTA KASABLANKA"/>
  </r>
  <r>
    <s v="T-1813"/>
    <x v="0"/>
    <x v="58"/>
    <x v="9"/>
    <s v="P-1134"/>
    <n v="3"/>
    <n v="17100"/>
    <n v="51300"/>
    <x v="77"/>
    <x v="0"/>
    <x v="8"/>
    <s v="MALL GANDARIA CITY"/>
  </r>
  <r>
    <s v="T-1814"/>
    <x v="0"/>
    <x v="32"/>
    <x v="6"/>
    <s v="P-781"/>
    <n v="3"/>
    <n v="39600"/>
    <n v="118800"/>
    <x v="24"/>
    <x v="3"/>
    <x v="6"/>
    <s v="KOTA KASABLANKA"/>
  </r>
  <r>
    <s v="T-1815"/>
    <x v="0"/>
    <x v="37"/>
    <x v="8"/>
    <s v="P-1594"/>
    <n v="3"/>
    <n v="22500"/>
    <n v="67500"/>
    <x v="27"/>
    <x v="4"/>
    <x v="8"/>
    <s v="MALL OF INDONESIA"/>
  </r>
  <r>
    <s v="T-1816"/>
    <x v="0"/>
    <x v="45"/>
    <x v="1"/>
    <s v="P-1410"/>
    <n v="1"/>
    <n v="37350"/>
    <n v="37350"/>
    <x v="83"/>
    <x v="17"/>
    <x v="1"/>
    <s v="MALL KELAPA GADING"/>
  </r>
  <r>
    <s v="T-1817"/>
    <x v="0"/>
    <x v="52"/>
    <x v="6"/>
    <s v="P-840"/>
    <n v="7"/>
    <n v="90000"/>
    <n v="630000"/>
    <x v="5"/>
    <x v="2"/>
    <x v="6"/>
    <s v="KOTA KASABLANKA"/>
  </r>
  <r>
    <s v="T-1818"/>
    <x v="0"/>
    <x v="43"/>
    <x v="9"/>
    <s v="P-1221"/>
    <n v="1"/>
    <n v="247500"/>
    <n v="247500"/>
    <x v="31"/>
    <x v="2"/>
    <x v="8"/>
    <s v="MALL GANDARIA CITY"/>
  </r>
  <r>
    <s v="T-1819"/>
    <x v="0"/>
    <x v="31"/>
    <x v="7"/>
    <s v="P-1101"/>
    <n v="9"/>
    <n v="29700"/>
    <n v="267300"/>
    <x v="117"/>
    <x v="0"/>
    <x v="7"/>
    <s v="LIPPO MALL KEMANG"/>
  </r>
  <r>
    <s v="T-1820"/>
    <x v="0"/>
    <x v="45"/>
    <x v="5"/>
    <s v="P-240"/>
    <n v="1"/>
    <n v="108000"/>
    <n v="108000"/>
    <x v="46"/>
    <x v="11"/>
    <x v="5"/>
    <s v="BINTARO EXCHANGE"/>
  </r>
  <r>
    <s v="T-1821"/>
    <x v="0"/>
    <x v="59"/>
    <x v="9"/>
    <s v="P-1252"/>
    <n v="2"/>
    <n v="76500"/>
    <n v="153000"/>
    <x v="75"/>
    <x v="11"/>
    <x v="8"/>
    <s v="MALL GANDARIA CITY"/>
  </r>
  <r>
    <s v="T-1822"/>
    <x v="0"/>
    <x v="52"/>
    <x v="5"/>
    <s v="P-232"/>
    <n v="1"/>
    <n v="112500"/>
    <n v="112500"/>
    <x v="21"/>
    <x v="11"/>
    <x v="5"/>
    <s v="BINTARO EXCHANGE"/>
  </r>
  <r>
    <s v="T-1823"/>
    <x v="0"/>
    <x v="50"/>
    <x v="8"/>
    <s v="P-1528"/>
    <n v="2"/>
    <n v="261000"/>
    <n v="522000"/>
    <x v="103"/>
    <x v="12"/>
    <x v="8"/>
    <s v="MALL OF INDONESIA"/>
  </r>
  <r>
    <s v="T-1824"/>
    <x v="0"/>
    <x v="50"/>
    <x v="1"/>
    <s v="P-1430"/>
    <n v="4"/>
    <n v="65700"/>
    <n v="262800"/>
    <x v="155"/>
    <x v="2"/>
    <x v="1"/>
    <s v="MALL KELAPA GADING"/>
  </r>
  <r>
    <s v="T-1825"/>
    <x v="0"/>
    <x v="55"/>
    <x v="7"/>
    <s v="P-1056"/>
    <n v="1"/>
    <n v="314100"/>
    <n v="314100"/>
    <x v="143"/>
    <x v="14"/>
    <x v="7"/>
    <s v="LIPPO MALL KEMANG"/>
  </r>
  <r>
    <s v="T-1826"/>
    <x v="0"/>
    <x v="52"/>
    <x v="5"/>
    <s v="P-169"/>
    <n v="3"/>
    <n v="15300"/>
    <n v="45900"/>
    <x v="7"/>
    <x v="4"/>
    <x v="5"/>
    <s v="BINTARO EXCHANGE"/>
  </r>
  <r>
    <s v="T-1827"/>
    <x v="0"/>
    <x v="53"/>
    <x v="7"/>
    <s v="P-948"/>
    <n v="1"/>
    <n v="197100"/>
    <n v="197100"/>
    <x v="226"/>
    <x v="13"/>
    <x v="7"/>
    <s v="LIPPO MALL KEMANG"/>
  </r>
  <r>
    <s v="T-1828"/>
    <x v="0"/>
    <x v="48"/>
    <x v="9"/>
    <s v="P-1169"/>
    <n v="1"/>
    <n v="82800"/>
    <n v="82800"/>
    <x v="78"/>
    <x v="3"/>
    <x v="8"/>
    <s v="MALL GANDARIA CITY"/>
  </r>
  <r>
    <s v="T-1829"/>
    <x v="0"/>
    <x v="59"/>
    <x v="8"/>
    <s v="P-1519"/>
    <n v="1"/>
    <n v="57150"/>
    <n v="57150"/>
    <x v="98"/>
    <x v="16"/>
    <x v="8"/>
    <s v="MALL OF INDONESIA"/>
  </r>
  <r>
    <s v="T-1830"/>
    <x v="0"/>
    <x v="53"/>
    <x v="8"/>
    <s v="P-1595"/>
    <n v="1"/>
    <n v="15300"/>
    <n v="15300"/>
    <x v="7"/>
    <x v="4"/>
    <x v="8"/>
    <s v="MALL OF INDONESIA"/>
  </r>
  <r>
    <s v="T-1831"/>
    <x v="0"/>
    <x v="42"/>
    <x v="9"/>
    <s v="P-1234"/>
    <n v="1"/>
    <n v="73800"/>
    <n v="73800"/>
    <x v="41"/>
    <x v="12"/>
    <x v="8"/>
    <s v="MALL GANDARIA CITY"/>
  </r>
  <r>
    <s v="T-1832"/>
    <x v="0"/>
    <x v="54"/>
    <x v="7"/>
    <s v="P-1073"/>
    <n v="2"/>
    <n v="82800"/>
    <n v="165600"/>
    <x v="44"/>
    <x v="3"/>
    <x v="7"/>
    <s v="LIPPO MALL KEMANG"/>
  </r>
  <r>
    <s v="T-1833"/>
    <x v="0"/>
    <x v="55"/>
    <x v="8"/>
    <s v="P-1608"/>
    <n v="1"/>
    <n v="88200"/>
    <n v="88200"/>
    <x v="23"/>
    <x v="5"/>
    <x v="8"/>
    <s v="MALL OF INDONESIA"/>
  </r>
  <r>
    <s v="T-1834"/>
    <x v="0"/>
    <x v="49"/>
    <x v="6"/>
    <s v="P-886"/>
    <n v="3"/>
    <n v="108000"/>
    <n v="324000"/>
    <x v="50"/>
    <x v="11"/>
    <x v="6"/>
    <s v="KOTA KASABLANKA"/>
  </r>
  <r>
    <s v="T-1835"/>
    <x v="0"/>
    <x v="43"/>
    <x v="1"/>
    <s v="P-1508"/>
    <n v="1"/>
    <n v="36900"/>
    <n v="36900"/>
    <x v="56"/>
    <x v="0"/>
    <x v="1"/>
    <s v="MALL KELAPA GADING"/>
  </r>
  <r>
    <s v="T-1836"/>
    <x v="0"/>
    <x v="35"/>
    <x v="9"/>
    <s v="P-1215"/>
    <n v="1"/>
    <n v="88200"/>
    <n v="88200"/>
    <x v="23"/>
    <x v="5"/>
    <x v="8"/>
    <s v="MALL GANDARIA CITY"/>
  </r>
  <r>
    <s v="T-1837"/>
    <x v="0"/>
    <x v="55"/>
    <x v="4"/>
    <s v="P-594"/>
    <n v="3"/>
    <n v="26500"/>
    <n v="79500"/>
    <x v="190"/>
    <x v="0"/>
    <x v="4"/>
    <s v="CIBUBUR JUNCTION"/>
  </r>
  <r>
    <s v="T-1838"/>
    <x v="0"/>
    <x v="58"/>
    <x v="1"/>
    <s v="P-1506"/>
    <n v="10"/>
    <n v="15000"/>
    <n v="150000"/>
    <x v="201"/>
    <x v="0"/>
    <x v="1"/>
    <s v="MALL KELAPA GADING"/>
  </r>
  <r>
    <s v="T-1839"/>
    <x v="0"/>
    <x v="31"/>
    <x v="9"/>
    <s v="P-1192"/>
    <n v="1"/>
    <n v="31500"/>
    <n v="31500"/>
    <x v="17"/>
    <x v="0"/>
    <x v="8"/>
    <s v="MALL GANDARIA CITY"/>
  </r>
  <r>
    <s v="T-1840"/>
    <x v="0"/>
    <x v="39"/>
    <x v="9"/>
    <s v="P-1253"/>
    <n v="1"/>
    <n v="76500"/>
    <n v="76500"/>
    <x v="123"/>
    <x v="11"/>
    <x v="8"/>
    <s v="MALL GANDARIA CITY"/>
  </r>
  <r>
    <s v="T-1841"/>
    <x v="0"/>
    <x v="56"/>
    <x v="8"/>
    <s v="P-1647"/>
    <n v="1"/>
    <n v="76500"/>
    <n v="76500"/>
    <x v="95"/>
    <x v="11"/>
    <x v="8"/>
    <s v="MALL OF INDONESIA"/>
  </r>
  <r>
    <s v="T-1842"/>
    <x v="0"/>
    <x v="34"/>
    <x v="9"/>
    <s v="P-1190"/>
    <n v="3"/>
    <n v="45000"/>
    <n v="135000"/>
    <x v="26"/>
    <x v="0"/>
    <x v="8"/>
    <s v="MALL GANDARIA CITY"/>
  </r>
  <r>
    <s v="T-1843"/>
    <x v="0"/>
    <x v="31"/>
    <x v="7"/>
    <s v="P-938"/>
    <n v="2"/>
    <n v="41400"/>
    <n v="82800"/>
    <x v="150"/>
    <x v="2"/>
    <x v="7"/>
    <s v="LIPPO MALL KEMANG"/>
  </r>
  <r>
    <s v="T-1844"/>
    <x v="0"/>
    <x v="35"/>
    <x v="7"/>
    <s v="P-949"/>
    <n v="2"/>
    <n v="197100"/>
    <n v="394200"/>
    <x v="237"/>
    <x v="13"/>
    <x v="7"/>
    <s v="LIPPO MALL KEMANG"/>
  </r>
  <r>
    <s v="T-1845"/>
    <x v="0"/>
    <x v="45"/>
    <x v="1"/>
    <s v="P-1504"/>
    <n v="6"/>
    <n v="34200"/>
    <n v="205200"/>
    <x v="156"/>
    <x v="0"/>
    <x v="1"/>
    <s v="MALL KELAPA GADING"/>
  </r>
  <r>
    <s v="T-1846"/>
    <x v="0"/>
    <x v="46"/>
    <x v="1"/>
    <s v="P-1444"/>
    <n v="2"/>
    <n v="98100"/>
    <n v="196200"/>
    <x v="11"/>
    <x v="2"/>
    <x v="1"/>
    <s v="MALL KELAPA GADING"/>
  </r>
  <r>
    <s v="T-1847"/>
    <x v="0"/>
    <x v="32"/>
    <x v="7"/>
    <s v="P-1103"/>
    <n v="5"/>
    <n v="15000"/>
    <n v="75000"/>
    <x v="186"/>
    <x v="0"/>
    <x v="7"/>
    <s v="LIPPO MALL KEMANG"/>
  </r>
  <r>
    <s v="T-1848"/>
    <x v="0"/>
    <x v="60"/>
    <x v="5"/>
    <s v="P-243"/>
    <n v="1"/>
    <n v="15000"/>
    <n v="15000"/>
    <x v="0"/>
    <x v="0"/>
    <x v="5"/>
    <s v="BINTARO EXCHANGE"/>
  </r>
  <r>
    <s v="T-1849"/>
    <x v="0"/>
    <x v="41"/>
    <x v="6"/>
    <s v="P-875"/>
    <n v="3"/>
    <n v="76500"/>
    <n v="229500"/>
    <x v="75"/>
    <x v="11"/>
    <x v="6"/>
    <s v="KOTA KASABLANKA"/>
  </r>
  <r>
    <s v="T-1850"/>
    <x v="0"/>
    <x v="44"/>
    <x v="8"/>
    <s v="P-1570"/>
    <n v="1"/>
    <n v="39600"/>
    <n v="39600"/>
    <x v="76"/>
    <x v="3"/>
    <x v="8"/>
    <s v="MALL OF INDONESIA"/>
  </r>
  <r>
    <s v="T-1851"/>
    <x v="0"/>
    <x v="59"/>
    <x v="6"/>
    <s v="P-710"/>
    <n v="1"/>
    <n v="107100"/>
    <n v="107100"/>
    <x v="109"/>
    <x v="2"/>
    <x v="6"/>
    <s v="KOTA KASABLANKA"/>
  </r>
  <r>
    <s v="T-1852"/>
    <x v="0"/>
    <x v="39"/>
    <x v="6"/>
    <s v="P-807"/>
    <n v="3"/>
    <n v="13500"/>
    <n v="40500"/>
    <x v="61"/>
    <x v="4"/>
    <x v="6"/>
    <s v="KOTA KASABLANKA"/>
  </r>
  <r>
    <s v="T-1853"/>
    <x v="0"/>
    <x v="39"/>
    <x v="7"/>
    <s v="P-964"/>
    <n v="1"/>
    <n v="76500"/>
    <n v="76500"/>
    <x v="204"/>
    <x v="8"/>
    <x v="7"/>
    <s v="LIPPO MALL KEMANG"/>
  </r>
  <r>
    <s v="T-1854"/>
    <x v="0"/>
    <x v="51"/>
    <x v="5"/>
    <s v="P-91"/>
    <n v="4"/>
    <n v="27000"/>
    <n v="108000"/>
    <x v="6"/>
    <x v="0"/>
    <x v="5"/>
    <s v="BINTARO EXCHANGE"/>
  </r>
  <r>
    <s v="T-1855"/>
    <x v="0"/>
    <x v="47"/>
    <x v="4"/>
    <s v="P-569"/>
    <n v="1"/>
    <n v="152100"/>
    <n v="152100"/>
    <x v="134"/>
    <x v="14"/>
    <x v="4"/>
    <s v="CIBUBUR JUNCTION"/>
  </r>
  <r>
    <s v="T-1856"/>
    <x v="0"/>
    <x v="38"/>
    <x v="5"/>
    <s v="P-94"/>
    <n v="1"/>
    <n v="27000"/>
    <n v="27000"/>
    <x v="30"/>
    <x v="0"/>
    <x v="5"/>
    <s v="BINTARO EXCHANGE"/>
  </r>
  <r>
    <s v="T-1857"/>
    <x v="0"/>
    <x v="53"/>
    <x v="8"/>
    <s v="P-1539"/>
    <n v="1"/>
    <n v="17100"/>
    <n v="17100"/>
    <x v="77"/>
    <x v="0"/>
    <x v="8"/>
    <s v="MALL OF INDONESIA"/>
  </r>
  <r>
    <s v="T-1858"/>
    <x v="0"/>
    <x v="53"/>
    <x v="6"/>
    <s v="P-836"/>
    <n v="4"/>
    <n v="243000"/>
    <n v="972000"/>
    <x v="3"/>
    <x v="2"/>
    <x v="6"/>
    <s v="KOTA KASABLANKA"/>
  </r>
  <r>
    <s v="T-1859"/>
    <x v="0"/>
    <x v="54"/>
    <x v="1"/>
    <s v="P-1308"/>
    <n v="1"/>
    <n v="41400"/>
    <n v="41400"/>
    <x v="150"/>
    <x v="2"/>
    <x v="1"/>
    <s v="MALL KELAPA GADING"/>
  </r>
  <r>
    <s v="T-1860"/>
    <x v="0"/>
    <x v="45"/>
    <x v="9"/>
    <s v="P-1218"/>
    <n v="1"/>
    <n v="162000"/>
    <n v="162000"/>
    <x v="70"/>
    <x v="5"/>
    <x v="8"/>
    <s v="MALL GANDARIA CITY"/>
  </r>
  <r>
    <s v="T-1861"/>
    <x v="0"/>
    <x v="40"/>
    <x v="5"/>
    <s v="P-184"/>
    <n v="1"/>
    <n v="88200"/>
    <n v="88200"/>
    <x v="23"/>
    <x v="5"/>
    <x v="5"/>
    <s v="BINTARO EXCHANGE"/>
  </r>
  <r>
    <s v="T-1862"/>
    <x v="0"/>
    <x v="36"/>
    <x v="7"/>
    <s v="P-1090"/>
    <n v="9"/>
    <n v="26500"/>
    <n v="238500"/>
    <x v="190"/>
    <x v="0"/>
    <x v="7"/>
    <s v="LIPPO MALL KEMANG"/>
  </r>
  <r>
    <s v="T-1863"/>
    <x v="0"/>
    <x v="56"/>
    <x v="7"/>
    <s v="P-1109"/>
    <n v="1"/>
    <n v="410000"/>
    <n v="410000"/>
    <x v="82"/>
    <x v="7"/>
    <x v="7"/>
    <s v="LIPPO MALL KEMANG"/>
  </r>
  <r>
    <s v="T-1864"/>
    <x v="0"/>
    <x v="43"/>
    <x v="7"/>
    <s v="P-965"/>
    <n v="1"/>
    <n v="160000"/>
    <n v="160000"/>
    <x v="187"/>
    <x v="8"/>
    <x v="7"/>
    <s v="LIPPO MALL KEMANG"/>
  </r>
  <r>
    <s v="T-1865"/>
    <x v="0"/>
    <x v="34"/>
    <x v="9"/>
    <s v="P-1193"/>
    <n v="3"/>
    <n v="22500"/>
    <n v="67500"/>
    <x v="39"/>
    <x v="0"/>
    <x v="8"/>
    <s v="MALL GANDARIA CITY"/>
  </r>
  <r>
    <s v="T-1866"/>
    <x v="0"/>
    <x v="38"/>
    <x v="4"/>
    <s v="P-602"/>
    <n v="1"/>
    <n v="15000"/>
    <n v="15000"/>
    <x v="201"/>
    <x v="0"/>
    <x v="4"/>
    <s v="CIBUBUR JUNCTION"/>
  </r>
  <r>
    <s v="T-1867"/>
    <x v="0"/>
    <x v="60"/>
    <x v="8"/>
    <s v="P-1632"/>
    <n v="1"/>
    <n v="314100"/>
    <n v="314100"/>
    <x v="143"/>
    <x v="14"/>
    <x v="8"/>
    <s v="MALL OF INDONESIA"/>
  </r>
  <r>
    <s v="T-1868"/>
    <x v="0"/>
    <x v="56"/>
    <x v="1"/>
    <s v="P-1302"/>
    <n v="2"/>
    <n v="144000"/>
    <n v="288000"/>
    <x v="94"/>
    <x v="15"/>
    <x v="1"/>
    <s v="MALL KELAPA GADING"/>
  </r>
  <r>
    <s v="T-1869"/>
    <x v="0"/>
    <x v="51"/>
    <x v="8"/>
    <s v="P-1606"/>
    <n v="1"/>
    <n v="94500"/>
    <n v="94500"/>
    <x v="35"/>
    <x v="2"/>
    <x v="8"/>
    <s v="MALL OF INDONESIA"/>
  </r>
  <r>
    <s v="T-1870"/>
    <x v="0"/>
    <x v="41"/>
    <x v="5"/>
    <s v="P-241"/>
    <n v="1"/>
    <n v="108000"/>
    <n v="108000"/>
    <x v="59"/>
    <x v="11"/>
    <x v="5"/>
    <s v="BINTARO EXCHANGE"/>
  </r>
  <r>
    <s v="T-1871"/>
    <x v="0"/>
    <x v="51"/>
    <x v="9"/>
    <s v="P-1202"/>
    <n v="1"/>
    <n v="15300"/>
    <n v="15300"/>
    <x v="25"/>
    <x v="4"/>
    <x v="8"/>
    <s v="MALL GANDARIA CITY"/>
  </r>
  <r>
    <s v="T-1872"/>
    <x v="0"/>
    <x v="53"/>
    <x v="4"/>
    <s v="P-452"/>
    <n v="1"/>
    <n v="170100"/>
    <n v="170100"/>
    <x v="68"/>
    <x v="13"/>
    <x v="4"/>
    <s v="CIBUBUR JUNCTION"/>
  </r>
  <r>
    <s v="T-1873"/>
    <x v="0"/>
    <x v="58"/>
    <x v="9"/>
    <s v="P-1133"/>
    <n v="1"/>
    <n v="107100"/>
    <n v="107100"/>
    <x v="109"/>
    <x v="2"/>
    <x v="8"/>
    <s v="MALL GANDARIA CITY"/>
  </r>
  <r>
    <s v="T-1874"/>
    <x v="0"/>
    <x v="49"/>
    <x v="9"/>
    <s v="P-1251"/>
    <n v="2"/>
    <n v="76500"/>
    <n v="153000"/>
    <x v="95"/>
    <x v="11"/>
    <x v="8"/>
    <s v="MALL GANDARIA CITY"/>
  </r>
  <r>
    <s v="T-1875"/>
    <x v="0"/>
    <x v="45"/>
    <x v="7"/>
    <s v="P-1026"/>
    <n v="1"/>
    <n v="65700"/>
    <n v="65700"/>
    <x v="155"/>
    <x v="2"/>
    <x v="7"/>
    <s v="LIPPO MALL KEMANG"/>
  </r>
  <r>
    <s v="T-1876"/>
    <x v="0"/>
    <x v="37"/>
    <x v="8"/>
    <s v="P-1566"/>
    <n v="1"/>
    <n v="39600"/>
    <n v="39600"/>
    <x v="72"/>
    <x v="3"/>
    <x v="8"/>
    <s v="MALL OF INDONESIA"/>
  </r>
  <r>
    <s v="T-1877"/>
    <x v="0"/>
    <x v="46"/>
    <x v="8"/>
    <s v="P-1585"/>
    <n v="2"/>
    <n v="45000"/>
    <n v="90000"/>
    <x v="26"/>
    <x v="0"/>
    <x v="8"/>
    <s v="MALL OF INDONESIA"/>
  </r>
  <r>
    <s v="T-1878"/>
    <x v="0"/>
    <x v="52"/>
    <x v="1"/>
    <s v="P-1365"/>
    <n v="3"/>
    <n v="24500"/>
    <n v="73500"/>
    <x v="211"/>
    <x v="9"/>
    <x v="1"/>
    <s v="MALL KELAPA GADING"/>
  </r>
  <r>
    <s v="T-1879"/>
    <x v="0"/>
    <x v="57"/>
    <x v="8"/>
    <s v="P-1644"/>
    <n v="1"/>
    <n v="34200"/>
    <n v="34200"/>
    <x v="45"/>
    <x v="9"/>
    <x v="8"/>
    <s v="MALL OF INDONESIA"/>
  </r>
  <r>
    <s v="T-1880"/>
    <x v="0"/>
    <x v="42"/>
    <x v="6"/>
    <s v="P-831"/>
    <n v="3"/>
    <n v="162000"/>
    <n v="486000"/>
    <x v="8"/>
    <x v="5"/>
    <x v="6"/>
    <s v="KOTA KASABLANKA"/>
  </r>
  <r>
    <s v="T-1881"/>
    <x v="0"/>
    <x v="45"/>
    <x v="9"/>
    <s v="P-1261"/>
    <n v="1"/>
    <n v="108000"/>
    <n v="108000"/>
    <x v="47"/>
    <x v="11"/>
    <x v="8"/>
    <s v="MALL GANDARIA CITY"/>
  </r>
  <r>
    <s v="T-1882"/>
    <x v="0"/>
    <x v="45"/>
    <x v="4"/>
    <s v="P-563"/>
    <n v="1"/>
    <n v="148500"/>
    <n v="148500"/>
    <x v="57"/>
    <x v="14"/>
    <x v="4"/>
    <s v="CIBUBUR JUNCTION"/>
  </r>
  <r>
    <s v="T-1883"/>
    <x v="0"/>
    <x v="44"/>
    <x v="1"/>
    <s v="P-1460"/>
    <n v="4"/>
    <n v="0"/>
    <n v="0"/>
    <x v="57"/>
    <x v="14"/>
    <x v="1"/>
    <s v="MALL KELAPA GADING"/>
  </r>
  <r>
    <s v="T-1884"/>
    <x v="0"/>
    <x v="59"/>
    <x v="9"/>
    <s v="P-1275"/>
    <n v="1"/>
    <n v="36900"/>
    <n v="36900"/>
    <x v="56"/>
    <x v="0"/>
    <x v="8"/>
    <s v="MALL GANDARIA CITY"/>
  </r>
  <r>
    <s v="T-1885"/>
    <x v="0"/>
    <x v="38"/>
    <x v="6"/>
    <s v="P-879"/>
    <n v="3"/>
    <n v="112500"/>
    <n v="337500"/>
    <x v="141"/>
    <x v="11"/>
    <x v="6"/>
    <s v="KOTA KASABLANKA"/>
  </r>
  <r>
    <s v="T-1886"/>
    <x v="0"/>
    <x v="59"/>
    <x v="8"/>
    <s v="P-1667"/>
    <n v="2"/>
    <n v="29700"/>
    <n v="59400"/>
    <x v="120"/>
    <x v="0"/>
    <x v="8"/>
    <s v="MALL OF INDONESIA"/>
  </r>
  <r>
    <s v="T-1887"/>
    <x v="0"/>
    <x v="54"/>
    <x v="4"/>
    <s v="P-530"/>
    <n v="2"/>
    <n v="40000"/>
    <n v="80000"/>
    <x v="182"/>
    <x v="3"/>
    <x v="4"/>
    <s v="CIBUBUR JUNCTION"/>
  </r>
  <r>
    <s v="T-1888"/>
    <x v="0"/>
    <x v="54"/>
    <x v="9"/>
    <s v="P-1258"/>
    <n v="1"/>
    <n v="112500"/>
    <n v="112500"/>
    <x v="108"/>
    <x v="11"/>
    <x v="8"/>
    <s v="MALL GANDARIA CITY"/>
  </r>
  <r>
    <s v="T-1889"/>
    <x v="0"/>
    <x v="41"/>
    <x v="6"/>
    <s v="P-847"/>
    <n v="8"/>
    <n v="73800"/>
    <n v="590400"/>
    <x v="41"/>
    <x v="12"/>
    <x v="6"/>
    <s v="KOTA KASABLANKA"/>
  </r>
  <r>
    <s v="T-1890"/>
    <x v="0"/>
    <x v="55"/>
    <x v="9"/>
    <s v="P-1174"/>
    <n v="1"/>
    <n v="39600"/>
    <n v="39600"/>
    <x v="24"/>
    <x v="3"/>
    <x v="8"/>
    <s v="MALL GANDARIA CITY"/>
  </r>
  <r>
    <s v="T-1891"/>
    <x v="0"/>
    <x v="42"/>
    <x v="7"/>
    <s v="P-1100"/>
    <n v="7"/>
    <n v="36900"/>
    <n v="258300"/>
    <x v="56"/>
    <x v="0"/>
    <x v="7"/>
    <s v="LIPPO MALL KEMANG"/>
  </r>
  <r>
    <s v="T-1892"/>
    <x v="0"/>
    <x v="53"/>
    <x v="8"/>
    <s v="P-1656"/>
    <n v="2"/>
    <n v="108000"/>
    <n v="216000"/>
    <x v="46"/>
    <x v="11"/>
    <x v="8"/>
    <s v="MALL OF INDONESIA"/>
  </r>
  <r>
    <s v="T-1893"/>
    <x v="0"/>
    <x v="52"/>
    <x v="6"/>
    <s v="P-778"/>
    <n v="1"/>
    <n v="39600"/>
    <n v="39600"/>
    <x v="121"/>
    <x v="3"/>
    <x v="6"/>
    <s v="KOTA KASABLANKA"/>
  </r>
  <r>
    <s v="T-1894"/>
    <x v="0"/>
    <x v="44"/>
    <x v="5"/>
    <s v="P-141"/>
    <n v="2"/>
    <n v="39600"/>
    <n v="79200"/>
    <x v="152"/>
    <x v="3"/>
    <x v="5"/>
    <s v="BINTARO EXCHANGE"/>
  </r>
  <r>
    <s v="T-1895"/>
    <x v="0"/>
    <x v="39"/>
    <x v="5"/>
    <s v="P-158"/>
    <n v="1"/>
    <n v="45000"/>
    <n v="45000"/>
    <x v="26"/>
    <x v="0"/>
    <x v="5"/>
    <s v="BINTARO EXCHANGE"/>
  </r>
  <r>
    <s v="T-1896"/>
    <x v="0"/>
    <x v="42"/>
    <x v="4"/>
    <s v="P-435"/>
    <n v="1"/>
    <n v="81000"/>
    <n v="81000"/>
    <x v="36"/>
    <x v="12"/>
    <x v="4"/>
    <s v="CIBUBUR JUNCTION"/>
  </r>
  <r>
    <s v="T-1897"/>
    <x v="0"/>
    <x v="53"/>
    <x v="6"/>
    <s v="P-751"/>
    <n v="1"/>
    <n v="225000"/>
    <n v="225000"/>
    <x v="153"/>
    <x v="8"/>
    <x v="6"/>
    <s v="KOTA KASABLANKA"/>
  </r>
  <r>
    <s v="T-1898"/>
    <x v="0"/>
    <x v="49"/>
    <x v="5"/>
    <s v="P-206"/>
    <n v="1"/>
    <n v="247500"/>
    <n v="247500"/>
    <x v="115"/>
    <x v="18"/>
    <x v="5"/>
    <s v="BINTARO EXCHANGE"/>
  </r>
  <r>
    <s v="T-1899"/>
    <x v="0"/>
    <x v="46"/>
    <x v="8"/>
    <s v="P-1657"/>
    <n v="1"/>
    <n v="108000"/>
    <n v="108000"/>
    <x v="59"/>
    <x v="11"/>
    <x v="8"/>
    <s v="MALL OF INDONESIA"/>
  </r>
  <r>
    <s v="T-1900"/>
    <x v="0"/>
    <x v="55"/>
    <x v="4"/>
    <s v="P-482"/>
    <n v="1"/>
    <n v="173000"/>
    <n v="173000"/>
    <x v="228"/>
    <x v="16"/>
    <x v="4"/>
    <s v="CIBUBUR JUNCTION"/>
  </r>
  <r>
    <s v="T-1901"/>
    <x v="0"/>
    <x v="41"/>
    <x v="7"/>
    <s v="P-1091"/>
    <n v="3"/>
    <n v="15000"/>
    <n v="45000"/>
    <x v="0"/>
    <x v="0"/>
    <x v="7"/>
    <s v="LIPPO MALL KEMANG"/>
  </r>
  <r>
    <s v="T-1902"/>
    <x v="0"/>
    <x v="57"/>
    <x v="7"/>
    <s v="P-1058"/>
    <n v="5"/>
    <n v="116100"/>
    <n v="580500"/>
    <x v="148"/>
    <x v="14"/>
    <x v="7"/>
    <s v="LIPPO MALL KEMANG"/>
  </r>
  <r>
    <s v="T-1903"/>
    <x v="0"/>
    <x v="42"/>
    <x v="8"/>
    <s v="P-1544"/>
    <n v="2"/>
    <n v="14400"/>
    <n v="28800"/>
    <x v="29"/>
    <x v="0"/>
    <x v="8"/>
    <s v="MALL OF INDONESIA"/>
  </r>
  <r>
    <s v="T-1904"/>
    <x v="0"/>
    <x v="32"/>
    <x v="7"/>
    <s v="P-1011"/>
    <n v="1"/>
    <n v="396000"/>
    <n v="396000"/>
    <x v="127"/>
    <x v="17"/>
    <x v="7"/>
    <s v="LIPPO MALL KEMANG"/>
  </r>
  <r>
    <s v="T-1905"/>
    <x v="0"/>
    <x v="31"/>
    <x v="7"/>
    <s v="P-956"/>
    <n v="1"/>
    <n v="172000"/>
    <n v="172000"/>
    <x v="216"/>
    <x v="15"/>
    <x v="7"/>
    <s v="LIPPO MALL KEMANG"/>
  </r>
  <r>
    <s v="T-1906"/>
    <x v="0"/>
    <x v="38"/>
    <x v="6"/>
    <s v="P-714"/>
    <n v="19"/>
    <n v="18000"/>
    <n v="342000"/>
    <x v="2"/>
    <x v="0"/>
    <x v="6"/>
    <s v="KOTA KASABLANKA"/>
  </r>
  <r>
    <s v="T-1907"/>
    <x v="0"/>
    <x v="55"/>
    <x v="4"/>
    <s v="P-429"/>
    <n v="3"/>
    <n v="13500"/>
    <n v="40500"/>
    <x v="18"/>
    <x v="9"/>
    <x v="4"/>
    <s v="CIBUBUR JUNCTION"/>
  </r>
  <r>
    <s v="T-1908"/>
    <x v="0"/>
    <x v="40"/>
    <x v="6"/>
    <s v="P-887"/>
    <n v="1"/>
    <n v="108000"/>
    <n v="108000"/>
    <x v="47"/>
    <x v="11"/>
    <x v="6"/>
    <s v="KOTA KASABLANKA"/>
  </r>
  <r>
    <s v="T-1909"/>
    <x v="0"/>
    <x v="36"/>
    <x v="6"/>
    <s v="P-715"/>
    <n v="9"/>
    <n v="27000"/>
    <n v="243000"/>
    <x v="30"/>
    <x v="0"/>
    <x v="6"/>
    <s v="KOTA KASABLANKA"/>
  </r>
  <r>
    <s v="T-1910"/>
    <x v="0"/>
    <x v="50"/>
    <x v="4"/>
    <s v="P-612"/>
    <n v="1"/>
    <n v="181675"/>
    <n v="181675"/>
    <x v="99"/>
    <x v="4"/>
    <x v="4"/>
    <s v="CIBUBUR JUNCTION"/>
  </r>
  <r>
    <s v="T-1911"/>
    <x v="0"/>
    <x v="43"/>
    <x v="8"/>
    <s v="P-1596"/>
    <n v="5"/>
    <n v="15300"/>
    <n v="76500"/>
    <x v="25"/>
    <x v="4"/>
    <x v="8"/>
    <s v="MALL OF INDONESIA"/>
  </r>
  <r>
    <s v="T-1912"/>
    <x v="0"/>
    <x v="49"/>
    <x v="6"/>
    <s v="P-777"/>
    <n v="1"/>
    <n v="82800"/>
    <n v="82800"/>
    <x v="48"/>
    <x v="3"/>
    <x v="6"/>
    <s v="KOTA KASABLANKA"/>
  </r>
  <r>
    <s v="T-1913"/>
    <x v="0"/>
    <x v="48"/>
    <x v="7"/>
    <s v="P-1010"/>
    <n v="1"/>
    <n v="37350"/>
    <n v="37350"/>
    <x v="83"/>
    <x v="17"/>
    <x v="7"/>
    <s v="LIPPO MALL KEMANG"/>
  </r>
  <r>
    <s v="T-1914"/>
    <x v="0"/>
    <x v="45"/>
    <x v="5"/>
    <s v="P-138"/>
    <n v="2"/>
    <n v="39600"/>
    <n v="79200"/>
    <x v="72"/>
    <x v="3"/>
    <x v="5"/>
    <s v="BINTARO EXCHANGE"/>
  </r>
  <r>
    <s v="T-1915"/>
    <x v="0"/>
    <x v="37"/>
    <x v="4"/>
    <s v="P-577"/>
    <n v="2"/>
    <n v="77350"/>
    <n v="154700"/>
    <x v="44"/>
    <x v="3"/>
    <x v="4"/>
    <s v="CIBUBUR JUNCTION"/>
  </r>
  <r>
    <s v="T-1916"/>
    <x v="0"/>
    <x v="39"/>
    <x v="6"/>
    <s v="P-775"/>
    <n v="2"/>
    <n v="82800"/>
    <n v="165600"/>
    <x v="78"/>
    <x v="3"/>
    <x v="6"/>
    <s v="KOTA KASABLANKA"/>
  </r>
  <r>
    <s v="T-1917"/>
    <x v="0"/>
    <x v="38"/>
    <x v="7"/>
    <s v="P-1055"/>
    <n v="1"/>
    <n v="148500"/>
    <n v="148500"/>
    <x v="57"/>
    <x v="14"/>
    <x v="7"/>
    <s v="LIPPO MALL KEMANG"/>
  </r>
  <r>
    <s v="T-1918"/>
    <x v="0"/>
    <x v="50"/>
    <x v="6"/>
    <s v="P-808"/>
    <n v="1"/>
    <n v="13500"/>
    <n v="13500"/>
    <x v="85"/>
    <x v="4"/>
    <x v="6"/>
    <s v="KOTA KASABLANKA"/>
  </r>
  <r>
    <s v="T-1919"/>
    <x v="0"/>
    <x v="57"/>
    <x v="1"/>
    <s v="P-1505"/>
    <n v="14"/>
    <n v="26500"/>
    <n v="371000"/>
    <x v="79"/>
    <x v="0"/>
    <x v="1"/>
    <s v="MALL KELAPA GADING"/>
  </r>
  <r>
    <s v="T-1920"/>
    <x v="0"/>
    <x v="55"/>
    <x v="6"/>
    <s v="P-810"/>
    <n v="1"/>
    <n v="22500"/>
    <n v="22500"/>
    <x v="27"/>
    <x v="4"/>
    <x v="6"/>
    <s v="KOTA KASABLANKA"/>
  </r>
  <r>
    <s v="T-1921"/>
    <x v="0"/>
    <x v="35"/>
    <x v="1"/>
    <s v="P-1481"/>
    <n v="2"/>
    <n v="34200"/>
    <n v="68400"/>
    <x v="45"/>
    <x v="9"/>
    <x v="1"/>
    <s v="MALL KELAPA GADING"/>
  </r>
  <r>
    <s v="T-1922"/>
    <x v="0"/>
    <x v="31"/>
    <x v="1"/>
    <s v="P-1511"/>
    <n v="9"/>
    <n v="10000"/>
    <n v="90000"/>
    <x v="186"/>
    <x v="0"/>
    <x v="1"/>
    <s v="MALL KELAPA GADING"/>
  </r>
  <r>
    <s v="T-1923"/>
    <x v="0"/>
    <x v="54"/>
    <x v="7"/>
    <s v="P-1094"/>
    <n v="3"/>
    <n v="29700"/>
    <n v="89100"/>
    <x v="154"/>
    <x v="0"/>
    <x v="7"/>
    <s v="LIPPO MALL KEMANG"/>
  </r>
  <r>
    <s v="T-1924"/>
    <x v="0"/>
    <x v="35"/>
    <x v="8"/>
    <s v="P-1587"/>
    <n v="6"/>
    <n v="31500"/>
    <n v="189000"/>
    <x v="17"/>
    <x v="0"/>
    <x v="8"/>
    <s v="MALL OF INDONESIA"/>
  </r>
  <r>
    <s v="T-1925"/>
    <x v="0"/>
    <x v="54"/>
    <x v="6"/>
    <s v="P-779"/>
    <n v="2"/>
    <n v="39600"/>
    <n v="79200"/>
    <x v="72"/>
    <x v="3"/>
    <x v="6"/>
    <s v="KOTA KASABLANKA"/>
  </r>
  <r>
    <s v="T-1926"/>
    <x v="0"/>
    <x v="43"/>
    <x v="1"/>
    <s v="P-1306"/>
    <n v="1"/>
    <n v="81000"/>
    <n v="81000"/>
    <x v="36"/>
    <x v="12"/>
    <x v="1"/>
    <s v="MALL KELAPA GADING"/>
  </r>
  <r>
    <s v="T-1927"/>
    <x v="0"/>
    <x v="38"/>
    <x v="6"/>
    <s v="P-874"/>
    <n v="6"/>
    <n v="76500"/>
    <n v="459000"/>
    <x v="95"/>
    <x v="11"/>
    <x v="6"/>
    <s v="KOTA KASABLANKA"/>
  </r>
  <r>
    <s v="T-1928"/>
    <x v="0"/>
    <x v="46"/>
    <x v="7"/>
    <s v="P-1099"/>
    <n v="2"/>
    <n v="32000"/>
    <n v="64000"/>
    <x v="13"/>
    <x v="0"/>
    <x v="7"/>
    <s v="LIPPO MALL KEMANG"/>
  </r>
  <r>
    <s v="T-1929"/>
    <x v="0"/>
    <x v="54"/>
    <x v="8"/>
    <s v="P-1610"/>
    <n v="1"/>
    <n v="162000"/>
    <n v="162000"/>
    <x v="8"/>
    <x v="5"/>
    <x v="8"/>
    <s v="MALL OF INDONESIA"/>
  </r>
  <r>
    <s v="T-1930"/>
    <x v="0"/>
    <x v="32"/>
    <x v="6"/>
    <s v="P-826"/>
    <n v="7"/>
    <n v="49500"/>
    <n v="346500"/>
    <x v="16"/>
    <x v="2"/>
    <x v="6"/>
    <s v="KOTA KASABLANKA"/>
  </r>
  <r>
    <s v="T-1931"/>
    <x v="0"/>
    <x v="41"/>
    <x v="5"/>
    <s v="P-140"/>
    <n v="2"/>
    <n v="39600"/>
    <n v="79200"/>
    <x v="24"/>
    <x v="3"/>
    <x v="5"/>
    <s v="BINTARO EXCHANGE"/>
  </r>
  <r>
    <s v="T-1932"/>
    <x v="0"/>
    <x v="48"/>
    <x v="5"/>
    <s v="P-129"/>
    <n v="2"/>
    <n v="189000"/>
    <n v="378000"/>
    <x v="10"/>
    <x v="7"/>
    <x v="5"/>
    <s v="BINTARO EXCHANGE"/>
  </r>
  <r>
    <s v="T-1933"/>
    <x v="0"/>
    <x v="40"/>
    <x v="1"/>
    <s v="P-1514"/>
    <n v="4"/>
    <n v="10000"/>
    <n v="40000"/>
    <x v="97"/>
    <x v="0"/>
    <x v="1"/>
    <s v="MALL KELAPA GADING"/>
  </r>
  <r>
    <s v="T-1934"/>
    <x v="0"/>
    <x v="38"/>
    <x v="5"/>
    <s v="P-246"/>
    <n v="2"/>
    <n v="29700"/>
    <n v="59400"/>
    <x v="154"/>
    <x v="0"/>
    <x v="5"/>
    <s v="BINTARO EXCHANGE"/>
  </r>
  <r>
    <s v="T-1935"/>
    <x v="0"/>
    <x v="48"/>
    <x v="9"/>
    <s v="P-1278"/>
    <n v="1"/>
    <n v="29700"/>
    <n v="29700"/>
    <x v="120"/>
    <x v="0"/>
    <x v="8"/>
    <s v="MALL GANDARIA CITY"/>
  </r>
  <r>
    <s v="T-1936"/>
    <x v="0"/>
    <x v="33"/>
    <x v="1"/>
    <s v="P-1423"/>
    <n v="3"/>
    <n v="40000"/>
    <n v="120000"/>
    <x v="182"/>
    <x v="3"/>
    <x v="1"/>
    <s v="MALL KELAPA GADING"/>
  </r>
  <r>
    <s v="T-1937"/>
    <x v="0"/>
    <x v="41"/>
    <x v="4"/>
    <s v="P-604"/>
    <n v="1"/>
    <n v="36900"/>
    <n v="36900"/>
    <x v="56"/>
    <x v="0"/>
    <x v="4"/>
    <s v="CIBUBUR JUNCTION"/>
  </r>
  <r>
    <s v="T-1938"/>
    <x v="0"/>
    <x v="35"/>
    <x v="7"/>
    <s v="P-1105"/>
    <n v="2"/>
    <n v="34200"/>
    <n v="68400"/>
    <x v="52"/>
    <x v="0"/>
    <x v="7"/>
    <s v="LIPPO MALL KEMANG"/>
  </r>
  <r>
    <s v="T-1939"/>
    <x v="0"/>
    <x v="42"/>
    <x v="9"/>
    <s v="P-1216"/>
    <n v="2"/>
    <n v="88200"/>
    <n v="176400"/>
    <x v="34"/>
    <x v="5"/>
    <x v="8"/>
    <s v="MALL GANDARIA CITY"/>
  </r>
  <r>
    <s v="T-1940"/>
    <x v="0"/>
    <x v="36"/>
    <x v="7"/>
    <s v="P-1098"/>
    <n v="11"/>
    <n v="15000"/>
    <n v="165000"/>
    <x v="201"/>
    <x v="0"/>
    <x v="7"/>
    <s v="LIPPO MALL KEMANG"/>
  </r>
  <r>
    <s v="T-1941"/>
    <x v="0"/>
    <x v="59"/>
    <x v="1"/>
    <s v="P-1366"/>
    <n v="2"/>
    <n v="41000"/>
    <n v="82000"/>
    <x v="185"/>
    <x v="9"/>
    <x v="1"/>
    <s v="MALL KELAPA GADING"/>
  </r>
  <r>
    <s v="T-1942"/>
    <x v="0"/>
    <x v="46"/>
    <x v="4"/>
    <s v="P-568"/>
    <n v="1"/>
    <n v="116100"/>
    <n v="116100"/>
    <x v="161"/>
    <x v="14"/>
    <x v="4"/>
    <s v="CIBUBUR JUNCTION"/>
  </r>
  <r>
    <s v="T-1943"/>
    <x v="0"/>
    <x v="38"/>
    <x v="9"/>
    <s v="P-1119"/>
    <n v="1"/>
    <n v="349300"/>
    <n v="349300"/>
    <x v="130"/>
    <x v="13"/>
    <x v="8"/>
    <s v="MALL GANDARIA CITY"/>
  </r>
  <r>
    <s v="T-1944"/>
    <x v="0"/>
    <x v="37"/>
    <x v="6"/>
    <s v="P-888"/>
    <n v="4"/>
    <n v="108000"/>
    <n v="432000"/>
    <x v="32"/>
    <x v="11"/>
    <x v="6"/>
    <s v="KOTA KASABLANKA"/>
  </r>
  <r>
    <s v="T-1945"/>
    <x v="0"/>
    <x v="40"/>
    <x v="4"/>
    <s v="P-566"/>
    <n v="2"/>
    <n v="94500"/>
    <n v="189000"/>
    <x v="62"/>
    <x v="14"/>
    <x v="4"/>
    <s v="CIBUBUR JUNCTION"/>
  </r>
  <r>
    <s v="T-1946"/>
    <x v="0"/>
    <x v="41"/>
    <x v="5"/>
    <s v="P-116"/>
    <n v="1"/>
    <n v="225000"/>
    <n v="225000"/>
    <x v="174"/>
    <x v="8"/>
    <x v="5"/>
    <s v="BINTARO EXCHANGE"/>
  </r>
  <r>
    <s v="T-1947"/>
    <x v="0"/>
    <x v="41"/>
    <x v="9"/>
    <s v="P-1191"/>
    <n v="2"/>
    <n v="25200"/>
    <n v="50400"/>
    <x v="22"/>
    <x v="0"/>
    <x v="8"/>
    <s v="MALL GANDARIA CITY"/>
  </r>
  <r>
    <s v="T-1948"/>
    <x v="0"/>
    <x v="40"/>
    <x v="7"/>
    <s v="P-1040"/>
    <n v="1"/>
    <n v="98100"/>
    <n v="98100"/>
    <x v="11"/>
    <x v="2"/>
    <x v="7"/>
    <s v="LIPPO MALL KEMANG"/>
  </r>
  <r>
    <s v="T-1949"/>
    <x v="0"/>
    <x v="33"/>
    <x v="4"/>
    <s v="P-552"/>
    <n v="2"/>
    <n v="60750"/>
    <n v="121500"/>
    <x v="87"/>
    <x v="12"/>
    <x v="4"/>
    <s v="CIBUBUR JUNCTION"/>
  </r>
  <r>
    <s v="T-1950"/>
    <x v="0"/>
    <x v="43"/>
    <x v="6"/>
    <s v="P-890"/>
    <n v="4"/>
    <n v="108000"/>
    <n v="432000"/>
    <x v="46"/>
    <x v="11"/>
    <x v="6"/>
    <s v="KOTA KASABLANKA"/>
  </r>
  <r>
    <s v="T-1951"/>
    <x v="0"/>
    <x v="40"/>
    <x v="6"/>
    <s v="P-864"/>
    <n v="1"/>
    <n v="81000"/>
    <n v="81000"/>
    <x v="37"/>
    <x v="12"/>
    <x v="6"/>
    <s v="KOTA KASABLANKA"/>
  </r>
  <r>
    <s v="T-1952"/>
    <x v="0"/>
    <x v="34"/>
    <x v="1"/>
    <s v="P-1483"/>
    <n v="1"/>
    <n v="89100"/>
    <n v="89100"/>
    <x v="44"/>
    <x v="3"/>
    <x v="1"/>
    <s v="MALL KELAPA GADING"/>
  </r>
  <r>
    <s v="T-1953"/>
    <x v="0"/>
    <x v="55"/>
    <x v="6"/>
    <s v="P-838"/>
    <n v="15"/>
    <n v="49500"/>
    <n v="742500"/>
    <x v="60"/>
    <x v="2"/>
    <x v="6"/>
    <s v="KOTA KASABLANKA"/>
  </r>
  <r>
    <s v="T-1954"/>
    <x v="0"/>
    <x v="35"/>
    <x v="5"/>
    <s v="P-238"/>
    <n v="1"/>
    <n v="108000"/>
    <n v="108000"/>
    <x v="32"/>
    <x v="11"/>
    <x v="5"/>
    <s v="BINTARO EXCHANGE"/>
  </r>
  <r>
    <s v="T-1955"/>
    <x v="0"/>
    <x v="56"/>
    <x v="6"/>
    <s v="P-768"/>
    <n v="6"/>
    <n v="26100"/>
    <n v="156600"/>
    <x v="149"/>
    <x v="4"/>
    <x v="6"/>
    <s v="KOTA KASABLANKA"/>
  </r>
  <r>
    <s v="T-1956"/>
    <x v="0"/>
    <x v="54"/>
    <x v="6"/>
    <s v="P-812"/>
    <n v="10"/>
    <n v="15300"/>
    <n v="153000"/>
    <x v="25"/>
    <x v="4"/>
    <x v="6"/>
    <s v="KOTA KASABLANKA"/>
  </r>
  <r>
    <s v="T-1957"/>
    <x v="0"/>
    <x v="46"/>
    <x v="4"/>
    <s v="P-453"/>
    <n v="2"/>
    <n v="75000"/>
    <n v="150000"/>
    <x v="195"/>
    <x v="4"/>
    <x v="4"/>
    <s v="CIBUBUR JUNCTION"/>
  </r>
  <r>
    <s v="T-1958"/>
    <x v="0"/>
    <x v="51"/>
    <x v="6"/>
    <s v="P-889"/>
    <n v="3"/>
    <n v="108000"/>
    <n v="324000"/>
    <x v="100"/>
    <x v="11"/>
    <x v="6"/>
    <s v="KOTA KASABLANKA"/>
  </r>
  <r>
    <s v="T-1959"/>
    <x v="0"/>
    <x v="38"/>
    <x v="6"/>
    <s v="P-882"/>
    <n v="1"/>
    <n v="112500"/>
    <n v="112500"/>
    <x v="108"/>
    <x v="11"/>
    <x v="6"/>
    <s v="KOTA KASABLANKA"/>
  </r>
  <r>
    <s v="T-1960"/>
    <x v="0"/>
    <x v="45"/>
    <x v="6"/>
    <s v="P-782"/>
    <n v="1"/>
    <n v="39600"/>
    <n v="39600"/>
    <x v="152"/>
    <x v="3"/>
    <x v="6"/>
    <s v="KOTA KASABLANKA"/>
  </r>
  <r>
    <s v="T-1961"/>
    <x v="0"/>
    <x v="38"/>
    <x v="9"/>
    <s v="P-1197"/>
    <n v="3"/>
    <n v="13500"/>
    <n v="40500"/>
    <x v="61"/>
    <x v="4"/>
    <x v="8"/>
    <s v="MALL GANDARIA CITY"/>
  </r>
  <r>
    <s v="T-1962"/>
    <x v="0"/>
    <x v="40"/>
    <x v="5"/>
    <s v="P-223"/>
    <n v="1"/>
    <n v="34200"/>
    <n v="34200"/>
    <x v="45"/>
    <x v="9"/>
    <x v="5"/>
    <s v="BINTARO EXCHANGE"/>
  </r>
  <r>
    <s v="T-1963"/>
    <x v="0"/>
    <x v="46"/>
    <x v="6"/>
    <s v="P-702"/>
    <n v="1"/>
    <n v="144000"/>
    <n v="144000"/>
    <x v="94"/>
    <x v="15"/>
    <x v="6"/>
    <s v="KOTA KASABLANKA"/>
  </r>
  <r>
    <s v="T-1964"/>
    <x v="0"/>
    <x v="34"/>
    <x v="9"/>
    <s v="P-1262"/>
    <n v="1"/>
    <n v="108000"/>
    <n v="108000"/>
    <x v="100"/>
    <x v="11"/>
    <x v="8"/>
    <s v="MALL GANDARIA CITY"/>
  </r>
  <r>
    <s v="T-1965"/>
    <x v="0"/>
    <x v="54"/>
    <x v="8"/>
    <s v="P-1645"/>
    <n v="1"/>
    <n v="82800"/>
    <n v="82800"/>
    <x v="55"/>
    <x v="3"/>
    <x v="8"/>
    <s v="MALL OF INDONESIA"/>
  </r>
  <r>
    <s v="T-1966"/>
    <x v="0"/>
    <x v="49"/>
    <x v="8"/>
    <s v="P-1655"/>
    <n v="3"/>
    <n v="108000"/>
    <n v="324000"/>
    <x v="100"/>
    <x v="11"/>
    <x v="8"/>
    <s v="MALL OF INDONESIA"/>
  </r>
  <r>
    <s v="T-1967"/>
    <x v="0"/>
    <x v="54"/>
    <x v="8"/>
    <s v="P-1616"/>
    <n v="1"/>
    <n v="243000"/>
    <n v="243000"/>
    <x v="3"/>
    <x v="2"/>
    <x v="8"/>
    <s v="MALL OF INDONESIA"/>
  </r>
  <r>
    <s v="T-1968"/>
    <x v="0"/>
    <x v="54"/>
    <x v="8"/>
    <s v="P-1635"/>
    <n v="1"/>
    <n v="73800"/>
    <n v="73800"/>
    <x v="125"/>
    <x v="14"/>
    <x v="8"/>
    <s v="MALL OF INDONESIA"/>
  </r>
  <r>
    <s v="T-1969"/>
    <x v="0"/>
    <x v="32"/>
    <x v="5"/>
    <s v="P-95"/>
    <n v="2"/>
    <n v="14400"/>
    <n v="28800"/>
    <x v="29"/>
    <x v="0"/>
    <x v="5"/>
    <s v="BINTARO EXCHANGE"/>
  </r>
  <r>
    <s v="T-1970"/>
    <x v="0"/>
    <x v="50"/>
    <x v="9"/>
    <s v="P-1127"/>
    <n v="1"/>
    <n v="144000"/>
    <n v="144000"/>
    <x v="94"/>
    <x v="15"/>
    <x v="8"/>
    <s v="MALL GANDARIA CITY"/>
  </r>
  <r>
    <s v="T-1971"/>
    <x v="0"/>
    <x v="45"/>
    <x v="9"/>
    <s v="P-1181"/>
    <n v="1"/>
    <n v="39600"/>
    <n v="39600"/>
    <x v="116"/>
    <x v="3"/>
    <x v="8"/>
    <s v="MALL GANDARIA CITY"/>
  </r>
  <r>
    <s v="T-1972"/>
    <x v="0"/>
    <x v="33"/>
    <x v="1"/>
    <s v="P-1507"/>
    <n v="2"/>
    <n v="32000"/>
    <n v="64000"/>
    <x v="13"/>
    <x v="0"/>
    <x v="1"/>
    <s v="MALL KELAPA GADING"/>
  </r>
  <r>
    <s v="T-1973"/>
    <x v="0"/>
    <x v="36"/>
    <x v="9"/>
    <s v="P-1205"/>
    <n v="1"/>
    <n v="40500"/>
    <n v="40500"/>
    <x v="168"/>
    <x v="6"/>
    <x v="8"/>
    <s v="MALL GANDARIA CITY"/>
  </r>
  <r>
    <s v="T-1974"/>
    <x v="0"/>
    <x v="50"/>
    <x v="7"/>
    <s v="P-1020"/>
    <n v="1"/>
    <n v="40000"/>
    <n v="40000"/>
    <x v="182"/>
    <x v="3"/>
    <x v="7"/>
    <s v="LIPPO MALL KEMANG"/>
  </r>
  <r>
    <s v="T-1975"/>
    <x v="0"/>
    <x v="31"/>
    <x v="9"/>
    <s v="P-1166"/>
    <n v="1"/>
    <n v="189000"/>
    <n v="189000"/>
    <x v="53"/>
    <x v="7"/>
    <x v="8"/>
    <s v="MALL GANDARIA CITY"/>
  </r>
  <r>
    <s v="T-1976"/>
    <x v="0"/>
    <x v="41"/>
    <x v="1"/>
    <s v="P-1342"/>
    <n v="3"/>
    <n v="160000"/>
    <n v="480000"/>
    <x v="187"/>
    <x v="8"/>
    <x v="1"/>
    <s v="MALL KELAPA GADING"/>
  </r>
  <r>
    <s v="T-1977"/>
    <x v="0"/>
    <x v="38"/>
    <x v="6"/>
    <s v="P-827"/>
    <n v="1"/>
    <n v="93150"/>
    <n v="93150"/>
    <x v="35"/>
    <x v="2"/>
    <x v="6"/>
    <s v="KOTA KASABLANKA"/>
  </r>
  <r>
    <s v="T-1978"/>
    <x v="0"/>
    <x v="33"/>
    <x v="5"/>
    <s v="P-166"/>
    <n v="2"/>
    <n v="13500"/>
    <n v="27000"/>
    <x v="85"/>
    <x v="4"/>
    <x v="5"/>
    <s v="BINTARO EXCHANGE"/>
  </r>
  <r>
    <s v="T-1979"/>
    <x v="0"/>
    <x v="39"/>
    <x v="6"/>
    <s v="P-811"/>
    <n v="8"/>
    <n v="15300"/>
    <n v="122400"/>
    <x v="7"/>
    <x v="4"/>
    <x v="6"/>
    <s v="KOTA KASABLANKA"/>
  </r>
  <r>
    <s v="T-1980"/>
    <x v="0"/>
    <x v="35"/>
    <x v="7"/>
    <s v="P-966"/>
    <n v="1"/>
    <n v="177500"/>
    <n v="177500"/>
    <x v="205"/>
    <x v="8"/>
    <x v="7"/>
    <s v="LIPPO MALL KEMANG"/>
  </r>
  <r>
    <s v="T-1981"/>
    <x v="0"/>
    <x v="33"/>
    <x v="6"/>
    <s v="P-774"/>
    <n v="2"/>
    <n v="82800"/>
    <n v="165600"/>
    <x v="142"/>
    <x v="3"/>
    <x v="6"/>
    <s v="KOTA KASABLANKA"/>
  </r>
  <r>
    <s v="T-1982"/>
    <x v="0"/>
    <x v="40"/>
    <x v="7"/>
    <s v="P-1093"/>
    <n v="2"/>
    <n v="41000"/>
    <n v="82000"/>
    <x v="210"/>
    <x v="0"/>
    <x v="7"/>
    <s v="LIPPO MALL KEMANG"/>
  </r>
  <r>
    <s v="T-1983"/>
    <x v="0"/>
    <x v="43"/>
    <x v="5"/>
    <s v="P-83"/>
    <n v="2"/>
    <n v="243000"/>
    <n v="486000"/>
    <x v="104"/>
    <x v="12"/>
    <x v="5"/>
    <s v="BINTARO EXCHANGE"/>
  </r>
  <r>
    <s v="T-1984"/>
    <x v="0"/>
    <x v="50"/>
    <x v="5"/>
    <s v="P-185"/>
    <n v="1"/>
    <n v="88200"/>
    <n v="88200"/>
    <x v="34"/>
    <x v="5"/>
    <x v="5"/>
    <s v="BINTARO EXCHANGE"/>
  </r>
  <r>
    <s v="T-1985"/>
    <x v="0"/>
    <x v="54"/>
    <x v="1"/>
    <s v="P-1503"/>
    <n v="2"/>
    <n v="25200"/>
    <n v="50400"/>
    <x v="202"/>
    <x v="0"/>
    <x v="1"/>
    <s v="MALL KELAPA GADING"/>
  </r>
  <r>
    <s v="T-1986"/>
    <x v="0"/>
    <x v="34"/>
    <x v="6"/>
    <s v="P-809"/>
    <n v="2"/>
    <n v="22500"/>
    <n v="45000"/>
    <x v="112"/>
    <x v="4"/>
    <x v="6"/>
    <s v="KOTA KASABLANKA"/>
  </r>
  <r>
    <s v="T-1987"/>
    <x v="0"/>
    <x v="49"/>
    <x v="6"/>
    <s v="P-682"/>
    <n v="3"/>
    <n v="57150"/>
    <n v="171450"/>
    <x v="98"/>
    <x v="16"/>
    <x v="6"/>
    <s v="KOTA KASABLANKA"/>
  </r>
  <r>
    <s v="T-1988"/>
    <x v="0"/>
    <x v="37"/>
    <x v="5"/>
    <s v="P-167"/>
    <n v="2"/>
    <n v="22500"/>
    <n v="45000"/>
    <x v="112"/>
    <x v="4"/>
    <x v="5"/>
    <s v="BINTARO EXCHANGE"/>
  </r>
  <r>
    <s v="T-1989"/>
    <x v="0"/>
    <x v="31"/>
    <x v="4"/>
    <s v="P-557"/>
    <n v="1"/>
    <n v="138500"/>
    <n v="138500"/>
    <x v="206"/>
    <x v="18"/>
    <x v="4"/>
    <s v="CIBUBUR JUNCTION"/>
  </r>
  <r>
    <s v="T-1990"/>
    <x v="0"/>
    <x v="38"/>
    <x v="1"/>
    <s v="P-1322"/>
    <n v="1"/>
    <n v="170100"/>
    <n v="170100"/>
    <x v="38"/>
    <x v="13"/>
    <x v="1"/>
    <s v="MALL KELAPA GADING"/>
  </r>
  <r>
    <s v="T-1991"/>
    <x v="0"/>
    <x v="48"/>
    <x v="7"/>
    <s v="P-917"/>
    <n v="1"/>
    <n v="81000"/>
    <n v="81000"/>
    <x v="132"/>
    <x v="16"/>
    <x v="7"/>
    <s v="LIPPO MALL KEMANG"/>
  </r>
  <r>
    <s v="T-1992"/>
    <x v="0"/>
    <x v="46"/>
    <x v="1"/>
    <s v="P-1432"/>
    <n v="1"/>
    <n v="94500"/>
    <n v="94500"/>
    <x v="35"/>
    <x v="2"/>
    <x v="1"/>
    <s v="MALL KELAPA GADING"/>
  </r>
  <r>
    <s v="T-1993"/>
    <x v="0"/>
    <x v="55"/>
    <x v="7"/>
    <s v="P-950"/>
    <n v="1"/>
    <n v="170100"/>
    <n v="170100"/>
    <x v="68"/>
    <x v="13"/>
    <x v="7"/>
    <s v="LIPPO MALL KEMANG"/>
  </r>
  <r>
    <s v="T-1994"/>
    <x v="0"/>
    <x v="47"/>
    <x v="7"/>
    <s v="P-961"/>
    <n v="1"/>
    <n v="80000"/>
    <n v="80000"/>
    <x v="238"/>
    <x v="6"/>
    <x v="7"/>
    <s v="LIPPO MALL KEMANG"/>
  </r>
  <r>
    <s v="T-1995"/>
    <x v="0"/>
    <x v="36"/>
    <x v="5"/>
    <s v="P-183"/>
    <n v="2"/>
    <n v="47700"/>
    <n v="95400"/>
    <x v="20"/>
    <x v="10"/>
    <x v="5"/>
    <s v="BINTARO EXCHANGE"/>
  </r>
  <r>
    <s v="T-1996"/>
    <x v="0"/>
    <x v="55"/>
    <x v="8"/>
    <s v="P-1593"/>
    <n v="1"/>
    <n v="22500"/>
    <n v="22500"/>
    <x v="112"/>
    <x v="4"/>
    <x v="8"/>
    <s v="MALL OF INDONESIA"/>
  </r>
  <r>
    <s v="T-1997"/>
    <x v="0"/>
    <x v="54"/>
    <x v="5"/>
    <s v="P-144"/>
    <n v="1"/>
    <n v="39600"/>
    <n v="39600"/>
    <x v="136"/>
    <x v="3"/>
    <x v="5"/>
    <s v="BINTARO EXCHANGE"/>
  </r>
  <r>
    <s v="T-1998"/>
    <x v="0"/>
    <x v="42"/>
    <x v="5"/>
    <s v="P-210"/>
    <n v="1"/>
    <n v="116100"/>
    <n v="116100"/>
    <x v="148"/>
    <x v="14"/>
    <x v="5"/>
    <s v="BINTARO EXCHANGE"/>
  </r>
  <r>
    <s v="T-1999"/>
    <x v="0"/>
    <x v="41"/>
    <x v="6"/>
    <s v="P-860"/>
    <n v="2"/>
    <n v="330300"/>
    <n v="660600"/>
    <x v="181"/>
    <x v="14"/>
    <x v="6"/>
    <s v="KOTA KASABLANKA"/>
  </r>
  <r>
    <s v="T-2000"/>
    <x v="0"/>
    <x v="48"/>
    <x v="9"/>
    <s v="P-1214"/>
    <n v="2"/>
    <n v="47700"/>
    <n v="95400"/>
    <x v="20"/>
    <x v="10"/>
    <x v="8"/>
    <s v="MALL GANDARIA CITY"/>
  </r>
  <r>
    <s v="T-2001"/>
    <x v="0"/>
    <x v="31"/>
    <x v="4"/>
    <s v="P-600"/>
    <n v="3"/>
    <n v="34200"/>
    <n v="102600"/>
    <x v="156"/>
    <x v="0"/>
    <x v="4"/>
    <s v="CIBUBUR JUNCTION"/>
  </r>
  <r>
    <s v="T-2002"/>
    <x v="0"/>
    <x v="52"/>
    <x v="5"/>
    <s v="P-136"/>
    <n v="1"/>
    <n v="82800"/>
    <n v="82800"/>
    <x v="48"/>
    <x v="3"/>
    <x v="5"/>
    <s v="BINTARO EXCHANGE"/>
  </r>
  <r>
    <s v="T-2003"/>
    <x v="0"/>
    <x v="57"/>
    <x v="7"/>
    <s v="P-939"/>
    <n v="1"/>
    <n v="98100"/>
    <n v="98100"/>
    <x v="69"/>
    <x v="2"/>
    <x v="7"/>
    <s v="LIPPO MALL KEMANG"/>
  </r>
  <r>
    <s v="T-2004"/>
    <x v="0"/>
    <x v="51"/>
    <x v="6"/>
    <s v="P-692"/>
    <n v="1"/>
    <n v="349300"/>
    <n v="349300"/>
    <x v="130"/>
    <x v="13"/>
    <x v="6"/>
    <s v="KOTA KASABLANKA"/>
  </r>
  <r>
    <s v="T-2005"/>
    <x v="0"/>
    <x v="35"/>
    <x v="8"/>
    <s v="P-1555"/>
    <n v="2"/>
    <n v="26100"/>
    <n v="52200"/>
    <x v="149"/>
    <x v="4"/>
    <x v="8"/>
    <s v="MALL OF INDONESIA"/>
  </r>
  <r>
    <s v="T-2006"/>
    <x v="0"/>
    <x v="59"/>
    <x v="6"/>
    <s v="P-870"/>
    <n v="1"/>
    <n v="34200"/>
    <n v="34200"/>
    <x v="45"/>
    <x v="9"/>
    <x v="6"/>
    <s v="KOTA KASABLANKA"/>
  </r>
  <r>
    <s v="T-2007"/>
    <x v="0"/>
    <x v="45"/>
    <x v="8"/>
    <s v="P-1630"/>
    <n v="1"/>
    <n v="247500"/>
    <n v="247500"/>
    <x v="128"/>
    <x v="18"/>
    <x v="8"/>
    <s v="MALL OF INDONESIA"/>
  </r>
  <r>
    <s v="T-2008"/>
    <x v="0"/>
    <x v="48"/>
    <x v="8"/>
    <s v="P-1576"/>
    <n v="3"/>
    <n v="39600"/>
    <n v="118800"/>
    <x v="116"/>
    <x v="3"/>
    <x v="8"/>
    <s v="MALL OF INDONESIA"/>
  </r>
  <r>
    <s v="T-2009"/>
    <x v="0"/>
    <x v="34"/>
    <x v="8"/>
    <s v="P-1639"/>
    <n v="1"/>
    <n v="81000"/>
    <n v="81000"/>
    <x v="37"/>
    <x v="12"/>
    <x v="8"/>
    <s v="MALL OF INDONESIA"/>
  </r>
  <r>
    <s v="T-2010"/>
    <x v="0"/>
    <x v="32"/>
    <x v="1"/>
    <s v="P-1372"/>
    <n v="1"/>
    <n v="80000"/>
    <n v="80000"/>
    <x v="213"/>
    <x v="6"/>
    <x v="1"/>
    <s v="MALL KELAPA GADING"/>
  </r>
  <r>
    <s v="T-2011"/>
    <x v="0"/>
    <x v="41"/>
    <x v="7"/>
    <s v="P-1096"/>
    <n v="8"/>
    <n v="34200"/>
    <n v="273600"/>
    <x v="156"/>
    <x v="0"/>
    <x v="7"/>
    <s v="LIPPO MALL KEMANG"/>
  </r>
  <r>
    <s v="T-2012"/>
    <x v="0"/>
    <x v="45"/>
    <x v="7"/>
    <s v="P-1060"/>
    <n v="2"/>
    <n v="73800"/>
    <n v="147600"/>
    <x v="125"/>
    <x v="14"/>
    <x v="7"/>
    <s v="LIPPO MALL KEMANG"/>
  </r>
  <r>
    <s v="T-2013"/>
    <x v="0"/>
    <x v="40"/>
    <x v="6"/>
    <s v="P-712"/>
    <n v="11"/>
    <n v="27000"/>
    <n v="297000"/>
    <x v="6"/>
    <x v="0"/>
    <x v="6"/>
    <s v="KOTA KASABLANKA"/>
  </r>
  <r>
    <s v="T-2014"/>
    <x v="0"/>
    <x v="32"/>
    <x v="9"/>
    <s v="P-1249"/>
    <n v="1"/>
    <n v="82800"/>
    <n v="82800"/>
    <x v="55"/>
    <x v="3"/>
    <x v="8"/>
    <s v="MALL GANDARIA CITY"/>
  </r>
  <r>
    <s v="T-2015"/>
    <x v="0"/>
    <x v="40"/>
    <x v="8"/>
    <s v="P-1611"/>
    <n v="1"/>
    <n v="162000"/>
    <n v="162000"/>
    <x v="70"/>
    <x v="5"/>
    <x v="8"/>
    <s v="MALL OF INDONESIA"/>
  </r>
  <r>
    <s v="T-2016"/>
    <x v="0"/>
    <x v="58"/>
    <x v="6"/>
    <s v="P-769"/>
    <n v="2"/>
    <n v="26100"/>
    <n v="52200"/>
    <x v="15"/>
    <x v="4"/>
    <x v="6"/>
    <s v="KOTA KASABLANKA"/>
  </r>
  <r>
    <s v="T-2017"/>
    <x v="0"/>
    <x v="31"/>
    <x v="7"/>
    <s v="P-1097"/>
    <n v="9"/>
    <n v="26100"/>
    <n v="234900"/>
    <x v="79"/>
    <x v="0"/>
    <x v="7"/>
    <s v="LIPPO MALL KEMANG"/>
  </r>
  <r>
    <s v="T-2018"/>
    <x v="0"/>
    <x v="46"/>
    <x v="4"/>
    <s v="P-599"/>
    <n v="3"/>
    <n v="25200"/>
    <n v="75600"/>
    <x v="202"/>
    <x v="0"/>
    <x v="4"/>
    <s v="CIBUBUR JUNCTION"/>
  </r>
  <r>
    <s v="T-2019"/>
    <x v="0"/>
    <x v="37"/>
    <x v="7"/>
    <s v="P-930"/>
    <n v="2"/>
    <n v="13500"/>
    <n v="27000"/>
    <x v="18"/>
    <x v="9"/>
    <x v="7"/>
    <s v="LIPPO MALL KEMANG"/>
  </r>
  <r>
    <s v="T-2020"/>
    <x v="0"/>
    <x v="55"/>
    <x v="9"/>
    <s v="P-1137"/>
    <n v="3"/>
    <n v="18000"/>
    <n v="54000"/>
    <x v="2"/>
    <x v="0"/>
    <x v="8"/>
    <s v="MALL GANDARIA CITY"/>
  </r>
  <r>
    <s v="T-2021"/>
    <x v="0"/>
    <x v="37"/>
    <x v="6"/>
    <s v="P-694"/>
    <n v="2"/>
    <n v="349300"/>
    <n v="698600"/>
    <x v="118"/>
    <x v="13"/>
    <x v="6"/>
    <s v="KOTA KASABLANKA"/>
  </r>
  <r>
    <s v="T-2022"/>
    <x v="0"/>
    <x v="49"/>
    <x v="7"/>
    <s v="P-915"/>
    <n v="1"/>
    <n v="57150"/>
    <n v="57150"/>
    <x v="98"/>
    <x v="16"/>
    <x v="7"/>
    <s v="LIPPO MALL KEMANG"/>
  </r>
  <r>
    <s v="T-2023"/>
    <x v="0"/>
    <x v="43"/>
    <x v="1"/>
    <s v="P-1328"/>
    <n v="1"/>
    <n v="235500"/>
    <n v="235500"/>
    <x v="239"/>
    <x v="15"/>
    <x v="1"/>
    <s v="MALL KELAPA GADING"/>
  </r>
  <r>
    <s v="T-2024"/>
    <x v="0"/>
    <x v="37"/>
    <x v="4"/>
    <s v="P-472"/>
    <n v="1"/>
    <n v="347000"/>
    <n v="347000"/>
    <x v="240"/>
    <x v="19"/>
    <x v="4"/>
    <s v="CIBUBUR JUNCTION"/>
  </r>
  <r>
    <s v="T-2025"/>
    <x v="0"/>
    <x v="45"/>
    <x v="1"/>
    <s v="P-1465"/>
    <n v="4"/>
    <n v="116100"/>
    <n v="464400"/>
    <x v="148"/>
    <x v="14"/>
    <x v="1"/>
    <s v="MALL KELAPA GADING"/>
  </r>
  <r>
    <s v="T-2026"/>
    <x v="0"/>
    <x v="38"/>
    <x v="6"/>
    <s v="P-876"/>
    <n v="1"/>
    <n v="76500"/>
    <n v="76500"/>
    <x v="123"/>
    <x v="11"/>
    <x v="6"/>
    <s v="KOTA KASABLANKA"/>
  </r>
  <r>
    <s v="T-2027"/>
    <x v="0"/>
    <x v="54"/>
    <x v="1"/>
    <s v="P-1446"/>
    <n v="9"/>
    <n v="98100"/>
    <n v="882900"/>
    <x v="199"/>
    <x v="2"/>
    <x v="1"/>
    <s v="MALL KELAPA GADING"/>
  </r>
  <r>
    <s v="T-2028"/>
    <x v="0"/>
    <x v="57"/>
    <x v="9"/>
    <s v="P-1254"/>
    <n v="1"/>
    <n v="112500"/>
    <n v="112500"/>
    <x v="219"/>
    <x v="11"/>
    <x v="8"/>
    <s v="MALL GANDARIA CITY"/>
  </r>
  <r>
    <s v="T-2029"/>
    <x v="0"/>
    <x v="47"/>
    <x v="5"/>
    <s v="P-161"/>
    <n v="2"/>
    <n v="22500"/>
    <n v="45000"/>
    <x v="39"/>
    <x v="0"/>
    <x v="5"/>
    <s v="BINTARO EXCHANGE"/>
  </r>
  <r>
    <s v="T-2030"/>
    <x v="0"/>
    <x v="53"/>
    <x v="6"/>
    <s v="P-859"/>
    <n v="1"/>
    <n v="73800"/>
    <n v="73800"/>
    <x v="125"/>
    <x v="14"/>
    <x v="6"/>
    <s v="KOTA KASABLANKA"/>
  </r>
  <r>
    <s v="T-2031"/>
    <x v="0"/>
    <x v="40"/>
    <x v="8"/>
    <s v="P-1586"/>
    <n v="2"/>
    <n v="25200"/>
    <n v="50400"/>
    <x v="22"/>
    <x v="0"/>
    <x v="8"/>
    <s v="MALL OF INDONESIA"/>
  </r>
  <r>
    <s v="T-2032"/>
    <x v="0"/>
    <x v="43"/>
    <x v="9"/>
    <s v="P-1199"/>
    <n v="2"/>
    <n v="22500"/>
    <n v="45000"/>
    <x v="112"/>
    <x v="4"/>
    <x v="8"/>
    <s v="MALL GANDARIA CITY"/>
  </r>
  <r>
    <s v="T-2033"/>
    <x v="0"/>
    <x v="42"/>
    <x v="5"/>
    <s v="P-251"/>
    <n v="1"/>
    <n v="32000"/>
    <n v="32000"/>
    <x v="13"/>
    <x v="0"/>
    <x v="5"/>
    <s v="BINTARO EXCHANGE"/>
  </r>
  <r>
    <s v="T-2034"/>
    <x v="0"/>
    <x v="46"/>
    <x v="4"/>
    <s v="P-432"/>
    <n v="1"/>
    <n v="144000"/>
    <n v="144000"/>
    <x v="119"/>
    <x v="15"/>
    <x v="4"/>
    <s v="CIBUBUR JUNCTION"/>
  </r>
  <r>
    <s v="T-2035"/>
    <x v="0"/>
    <x v="35"/>
    <x v="5"/>
    <s v="P-127"/>
    <n v="1"/>
    <n v="26100"/>
    <n v="26100"/>
    <x v="15"/>
    <x v="4"/>
    <x v="5"/>
    <s v="BINTARO EXCHANGE"/>
  </r>
  <r>
    <s v="T-2036"/>
    <x v="0"/>
    <x v="59"/>
    <x v="4"/>
    <s v="P-567"/>
    <n v="1"/>
    <n v="73800"/>
    <n v="73800"/>
    <x v="125"/>
    <x v="14"/>
    <x v="4"/>
    <s v="CIBUBUR JUNCTION"/>
  </r>
  <r>
    <s v="T-2037"/>
    <x v="0"/>
    <x v="33"/>
    <x v="9"/>
    <s v="P-1167"/>
    <n v="2"/>
    <n v="57600"/>
    <n v="115200"/>
    <x v="4"/>
    <x v="3"/>
    <x v="8"/>
    <s v="MALL GANDARIA CITY"/>
  </r>
  <r>
    <s v="T-2038"/>
    <x v="0"/>
    <x v="51"/>
    <x v="1"/>
    <s v="P-1502"/>
    <n v="16"/>
    <n v="29700"/>
    <n v="475200"/>
    <x v="154"/>
    <x v="0"/>
    <x v="1"/>
    <s v="MALL KELAPA GADING"/>
  </r>
  <r>
    <s v="T-2039"/>
    <x v="0"/>
    <x v="36"/>
    <x v="7"/>
    <s v="P-1106"/>
    <n v="3"/>
    <n v="27000"/>
    <n v="81000"/>
    <x v="97"/>
    <x v="0"/>
    <x v="7"/>
    <s v="LIPPO MALL KEMANG"/>
  </r>
  <r>
    <s v="T-2040"/>
    <x v="0"/>
    <x v="60"/>
    <x v="9"/>
    <s v="P-1135"/>
    <n v="1"/>
    <n v="27000"/>
    <n v="27000"/>
    <x v="6"/>
    <x v="0"/>
    <x v="8"/>
    <s v="MALL GANDARIA CITY"/>
  </r>
  <r>
    <s v="T-2041"/>
    <x v="0"/>
    <x v="34"/>
    <x v="6"/>
    <s v="P-681"/>
    <n v="2"/>
    <n v="489300"/>
    <n v="978600"/>
    <x v="146"/>
    <x v="6"/>
    <x v="6"/>
    <s v="KOTA KASABLANKA"/>
  </r>
  <r>
    <s v="T-2042"/>
    <x v="0"/>
    <x v="32"/>
    <x v="8"/>
    <s v="P-1568"/>
    <n v="1"/>
    <n v="39600"/>
    <n v="39600"/>
    <x v="24"/>
    <x v="3"/>
    <x v="8"/>
    <s v="MALL OF INDONESIA"/>
  </r>
  <r>
    <s v="T-2043"/>
    <x v="0"/>
    <x v="42"/>
    <x v="4"/>
    <s v="P-470"/>
    <n v="2"/>
    <n v="354000"/>
    <n v="708000"/>
    <x v="220"/>
    <x v="8"/>
    <x v="4"/>
    <s v="CIBUBUR JUNCTION"/>
  </r>
  <r>
    <s v="T-2044"/>
    <x v="0"/>
    <x v="35"/>
    <x v="9"/>
    <s v="P-1217"/>
    <n v="2"/>
    <n v="162000"/>
    <n v="324000"/>
    <x v="8"/>
    <x v="5"/>
    <x v="8"/>
    <s v="MALL GANDARIA CITY"/>
  </r>
  <r>
    <s v="T-2045"/>
    <x v="0"/>
    <x v="39"/>
    <x v="8"/>
    <s v="P-1543"/>
    <n v="3"/>
    <n v="27000"/>
    <n v="81000"/>
    <x v="30"/>
    <x v="0"/>
    <x v="8"/>
    <s v="MALL OF INDONESIA"/>
  </r>
  <r>
    <s v="T-2046"/>
    <x v="0"/>
    <x v="54"/>
    <x v="9"/>
    <s v="P-1138"/>
    <n v="3"/>
    <n v="27000"/>
    <n v="81000"/>
    <x v="30"/>
    <x v="0"/>
    <x v="8"/>
    <s v="MALL GANDARIA CITY"/>
  </r>
  <r>
    <s v="T-2047"/>
    <x v="0"/>
    <x v="56"/>
    <x v="5"/>
    <s v="P-191"/>
    <n v="2"/>
    <n v="49500"/>
    <n v="99000"/>
    <x v="60"/>
    <x v="2"/>
    <x v="5"/>
    <s v="BINTARO EXCHANGE"/>
  </r>
  <r>
    <s v="T-2048"/>
    <x v="0"/>
    <x v="35"/>
    <x v="4"/>
    <s v="P-598"/>
    <n v="2"/>
    <n v="29700"/>
    <n v="59400"/>
    <x v="154"/>
    <x v="0"/>
    <x v="4"/>
    <s v="CIBUBUR JUNCTION"/>
  </r>
  <r>
    <s v="T-2049"/>
    <x v="0"/>
    <x v="41"/>
    <x v="6"/>
    <s v="P-771"/>
    <n v="3"/>
    <n v="189000"/>
    <n v="567000"/>
    <x v="10"/>
    <x v="7"/>
    <x v="6"/>
    <s v="KOTA KASABLANKA"/>
  </r>
  <r>
    <s v="T-2050"/>
    <x v="0"/>
    <x v="48"/>
    <x v="5"/>
    <s v="P-196"/>
    <n v="2"/>
    <n v="60750"/>
    <n v="121500"/>
    <x v="87"/>
    <x v="12"/>
    <x v="5"/>
    <s v="BINTARO EXCHANGE"/>
  </r>
  <r>
    <s v="T-2051"/>
    <x v="0"/>
    <x v="48"/>
    <x v="8"/>
    <s v="P-1547"/>
    <n v="1"/>
    <n v="103500"/>
    <n v="103500"/>
    <x v="63"/>
    <x v="15"/>
    <x v="8"/>
    <s v="MALL OF INDONESIA"/>
  </r>
  <r>
    <s v="T-2052"/>
    <x v="0"/>
    <x v="60"/>
    <x v="9"/>
    <s v="P-1225"/>
    <n v="1"/>
    <n v="98100"/>
    <n v="98100"/>
    <x v="11"/>
    <x v="2"/>
    <x v="8"/>
    <s v="MALL GANDARIA CITY"/>
  </r>
  <r>
    <s v="T-2053"/>
    <x v="0"/>
    <x v="47"/>
    <x v="7"/>
    <s v="P-1092"/>
    <n v="1"/>
    <n v="32000"/>
    <n v="32000"/>
    <x v="173"/>
    <x v="0"/>
    <x v="7"/>
    <s v="LIPPO MALL KEMANG"/>
  </r>
  <r>
    <s v="T-2054"/>
    <x v="0"/>
    <x v="31"/>
    <x v="6"/>
    <s v="P-881"/>
    <n v="1"/>
    <n v="112500"/>
    <n v="112500"/>
    <x v="49"/>
    <x v="11"/>
    <x v="6"/>
    <s v="KOTA KASABLANKA"/>
  </r>
  <r>
    <s v="T-2055"/>
    <x v="0"/>
    <x v="51"/>
    <x v="6"/>
    <s v="P-801"/>
    <n v="13"/>
    <n v="25200"/>
    <n v="327600"/>
    <x v="22"/>
    <x v="0"/>
    <x v="6"/>
    <s v="KOTA KASABLANKA"/>
  </r>
  <r>
    <s v="T-2056"/>
    <x v="0"/>
    <x v="45"/>
    <x v="7"/>
    <s v="P-1059"/>
    <n v="1"/>
    <n v="94500"/>
    <n v="94500"/>
    <x v="62"/>
    <x v="14"/>
    <x v="7"/>
    <s v="LIPPO MALL KEMANG"/>
  </r>
  <r>
    <s v="T-2057"/>
    <x v="0"/>
    <x v="60"/>
    <x v="5"/>
    <s v="P-93"/>
    <n v="2"/>
    <n v="18000"/>
    <n v="36000"/>
    <x v="2"/>
    <x v="0"/>
    <x v="5"/>
    <s v="BINTARO EXCHANGE"/>
  </r>
  <r>
    <s v="T-2058"/>
    <x v="0"/>
    <x v="44"/>
    <x v="6"/>
    <s v="P-830"/>
    <n v="4"/>
    <n v="88200"/>
    <n v="352800"/>
    <x v="34"/>
    <x v="5"/>
    <x v="6"/>
    <s v="KOTA KASABLANKA"/>
  </r>
  <r>
    <s v="T-2059"/>
    <x v="0"/>
    <x v="48"/>
    <x v="6"/>
    <s v="P-789"/>
    <n v="4"/>
    <n v="39600"/>
    <n v="158400"/>
    <x v="116"/>
    <x v="3"/>
    <x v="6"/>
    <s v="KOTA KASABLANKA"/>
  </r>
  <r>
    <s v="T-2060"/>
    <x v="0"/>
    <x v="34"/>
    <x v="5"/>
    <s v="P-160"/>
    <n v="2"/>
    <n v="31500"/>
    <n v="63000"/>
    <x v="17"/>
    <x v="0"/>
    <x v="5"/>
    <s v="BINTARO EXCHANGE"/>
  </r>
  <r>
    <s v="T-2061"/>
    <x v="0"/>
    <x v="34"/>
    <x v="6"/>
    <s v="P-793"/>
    <n v="4"/>
    <n v="112500"/>
    <n v="450000"/>
    <x v="96"/>
    <x v="7"/>
    <x v="6"/>
    <s v="KOTA KASABLANKA"/>
  </r>
  <r>
    <s v="T-2062"/>
    <x v="0"/>
    <x v="58"/>
    <x v="1"/>
    <s v="P-1330"/>
    <n v="1"/>
    <n v="272000"/>
    <n v="272000"/>
    <x v="191"/>
    <x v="15"/>
    <x v="1"/>
    <s v="MALL KELAPA GADING"/>
  </r>
  <r>
    <s v="T-2063"/>
    <x v="0"/>
    <x v="46"/>
    <x v="8"/>
    <s v="P-1665"/>
    <n v="3"/>
    <n v="29700"/>
    <n v="89100"/>
    <x v="117"/>
    <x v="0"/>
    <x v="8"/>
    <s v="MALL OF INDONESIA"/>
  </r>
  <r>
    <s v="T-2064"/>
    <x v="0"/>
    <x v="49"/>
    <x v="7"/>
    <s v="P-1044"/>
    <n v="4"/>
    <n v="60750"/>
    <n v="243000"/>
    <x v="87"/>
    <x v="12"/>
    <x v="7"/>
    <s v="LIPPO MALL KEMANG"/>
  </r>
  <r>
    <s v="T-2065"/>
    <x v="0"/>
    <x v="56"/>
    <x v="8"/>
    <s v="P-1648"/>
    <n v="1"/>
    <n v="76500"/>
    <n v="76500"/>
    <x v="75"/>
    <x v="11"/>
    <x v="8"/>
    <s v="MALL OF INDONESIA"/>
  </r>
  <r>
    <s v="T-2066"/>
    <x v="0"/>
    <x v="39"/>
    <x v="4"/>
    <s v="P-471"/>
    <n v="1"/>
    <n v="372000"/>
    <n v="372000"/>
    <x v="192"/>
    <x v="8"/>
    <x v="4"/>
    <s v="CIBUBUR JUNCTION"/>
  </r>
  <r>
    <s v="T-2067"/>
    <x v="0"/>
    <x v="54"/>
    <x v="9"/>
    <s v="P-1264"/>
    <n v="1"/>
    <n v="108000"/>
    <n v="108000"/>
    <x v="59"/>
    <x v="11"/>
    <x v="8"/>
    <s v="MALL GANDARIA CITY"/>
  </r>
  <r>
    <s v="T-2068"/>
    <x v="0"/>
    <x v="33"/>
    <x v="5"/>
    <s v="P-199"/>
    <n v="1"/>
    <n v="65700"/>
    <n v="65700"/>
    <x v="43"/>
    <x v="12"/>
    <x v="5"/>
    <s v="BINTARO EXCHANGE"/>
  </r>
  <r>
    <s v="T-2069"/>
    <x v="0"/>
    <x v="44"/>
    <x v="8"/>
    <s v="P-1620"/>
    <n v="2"/>
    <n v="90000"/>
    <n v="180000"/>
    <x v="5"/>
    <x v="2"/>
    <x v="8"/>
    <s v="MALL OF INDONESIA"/>
  </r>
  <r>
    <s v="T-2070"/>
    <x v="0"/>
    <x v="32"/>
    <x v="4"/>
    <s v="P-463"/>
    <n v="1"/>
    <n v="112500"/>
    <n v="112500"/>
    <x v="184"/>
    <x v="6"/>
    <x v="4"/>
    <s v="CIBUBUR JUNCTION"/>
  </r>
  <r>
    <s v="T-2071"/>
    <x v="0"/>
    <x v="40"/>
    <x v="9"/>
    <s v="P-1203"/>
    <n v="1"/>
    <n v="243000"/>
    <n v="243000"/>
    <x v="111"/>
    <x v="17"/>
    <x v="8"/>
    <s v="MALL GANDARIA CITY"/>
  </r>
  <r>
    <s v="T-2072"/>
    <x v="0"/>
    <x v="47"/>
    <x v="7"/>
    <s v="P-933"/>
    <n v="1"/>
    <n v="144000"/>
    <n v="144000"/>
    <x v="119"/>
    <x v="15"/>
    <x v="7"/>
    <s v="LIPPO MALL KEMANG"/>
  </r>
  <r>
    <s v="T-2073"/>
    <x v="0"/>
    <x v="54"/>
    <x v="7"/>
    <s v="P-1102"/>
    <n v="3"/>
    <n v="26100"/>
    <n v="78300"/>
    <x v="164"/>
    <x v="0"/>
    <x v="7"/>
    <s v="LIPPO MALL KEMANG"/>
  </r>
  <r>
    <s v="T-2074"/>
    <x v="0"/>
    <x v="51"/>
    <x v="5"/>
    <s v="P-170"/>
    <n v="1"/>
    <n v="15300"/>
    <n v="15300"/>
    <x v="25"/>
    <x v="4"/>
    <x v="5"/>
    <s v="BINTARO EXCHANGE"/>
  </r>
  <r>
    <s v="T-2075"/>
    <x v="0"/>
    <x v="31"/>
    <x v="1"/>
    <s v="P-1448"/>
    <n v="4"/>
    <n v="60750"/>
    <n v="243000"/>
    <x v="87"/>
    <x v="12"/>
    <x v="1"/>
    <s v="MALL KELAPA GADING"/>
  </r>
  <r>
    <s v="T-2076"/>
    <x v="0"/>
    <x v="37"/>
    <x v="1"/>
    <s v="P-1361"/>
    <n v="3"/>
    <n v="90000"/>
    <n v="270000"/>
    <x v="198"/>
    <x v="12"/>
    <x v="1"/>
    <s v="MALL KELAPA GADING"/>
  </r>
  <r>
    <s v="T-2077"/>
    <x v="0"/>
    <x v="59"/>
    <x v="1"/>
    <s v="P-1499"/>
    <n v="14"/>
    <n v="15000"/>
    <n v="210000"/>
    <x v="0"/>
    <x v="0"/>
    <x v="1"/>
    <s v="MALL KELAPA GADING"/>
  </r>
  <r>
    <s v="T-2078"/>
    <x v="0"/>
    <x v="60"/>
    <x v="1"/>
    <s v="P-1467"/>
    <n v="3"/>
    <n v="73800"/>
    <n v="221400"/>
    <x v="125"/>
    <x v="14"/>
    <x v="1"/>
    <s v="MALL KELAPA GADING"/>
  </r>
  <r>
    <s v="T-2079"/>
    <x v="0"/>
    <x v="52"/>
    <x v="4"/>
    <s v="P-474"/>
    <n v="1"/>
    <n v="500000"/>
    <n v="500000"/>
    <x v="241"/>
    <x v="12"/>
    <x v="4"/>
    <s v="CIBUBUR JUNCTION"/>
  </r>
  <r>
    <s v="T-2080"/>
    <x v="0"/>
    <x v="34"/>
    <x v="6"/>
    <s v="P-871"/>
    <n v="1"/>
    <n v="82800"/>
    <n v="82800"/>
    <x v="55"/>
    <x v="3"/>
    <x v="6"/>
    <s v="KOTA KASABLANKA"/>
  </r>
  <r>
    <s v="T-2081"/>
    <x v="0"/>
    <x v="45"/>
    <x v="6"/>
    <s v="P-711"/>
    <n v="18"/>
    <n v="17100"/>
    <n v="307800"/>
    <x v="77"/>
    <x v="0"/>
    <x v="6"/>
    <s v="KOTA KASABLANKA"/>
  </r>
  <r>
    <s v="T-2082"/>
    <x v="0"/>
    <x v="43"/>
    <x v="9"/>
    <s v="P-1139"/>
    <n v="4"/>
    <n v="14400"/>
    <n v="57600"/>
    <x v="29"/>
    <x v="0"/>
    <x v="8"/>
    <s v="MALL GANDARIA CITY"/>
  </r>
  <r>
    <s v="T-2083"/>
    <x v="0"/>
    <x v="42"/>
    <x v="6"/>
    <s v="P-803"/>
    <n v="8"/>
    <n v="22500"/>
    <n v="180000"/>
    <x v="39"/>
    <x v="0"/>
    <x v="6"/>
    <s v="KOTA KASABLANKA"/>
  </r>
  <r>
    <s v="T-2084"/>
    <x v="0"/>
    <x v="56"/>
    <x v="6"/>
    <s v="P-867"/>
    <n v="1"/>
    <n v="130000"/>
    <n v="130000"/>
    <x v="171"/>
    <x v="15"/>
    <x v="6"/>
    <s v="KOTA KASABLANKA"/>
  </r>
  <r>
    <s v="T-2085"/>
    <x v="0"/>
    <x v="37"/>
    <x v="8"/>
    <s v="P-1558"/>
    <n v="2"/>
    <n v="189000"/>
    <n v="378000"/>
    <x v="53"/>
    <x v="7"/>
    <x v="8"/>
    <s v="MALL OF INDONESIA"/>
  </r>
  <r>
    <s v="T-2086"/>
    <x v="0"/>
    <x v="33"/>
    <x v="5"/>
    <s v="P-68"/>
    <n v="1"/>
    <n v="489300"/>
    <n v="489300"/>
    <x v="242"/>
    <x v="6"/>
    <x v="5"/>
    <s v="BINTARO EXCHANGE"/>
  </r>
  <r>
    <s v="T-2087"/>
    <x v="0"/>
    <x v="39"/>
    <x v="4"/>
    <s v="P-573"/>
    <n v="2"/>
    <n v="143100"/>
    <n v="286200"/>
    <x v="129"/>
    <x v="12"/>
    <x v="4"/>
    <s v="CIBUBUR JUNCTION"/>
  </r>
  <r>
    <s v="T-2088"/>
    <x v="0"/>
    <x v="49"/>
    <x v="7"/>
    <s v="P-1095"/>
    <n v="5"/>
    <n v="25200"/>
    <n v="126000"/>
    <x v="202"/>
    <x v="0"/>
    <x v="7"/>
    <s v="LIPPO MALL KEMANG"/>
  </r>
  <r>
    <s v="T-2089"/>
    <x v="0"/>
    <x v="59"/>
    <x v="9"/>
    <s v="P-1123"/>
    <n v="1"/>
    <n v="198000"/>
    <n v="198000"/>
    <x v="224"/>
    <x v="8"/>
    <x v="8"/>
    <s v="MALL GANDARIA CITY"/>
  </r>
  <r>
    <s v="T-2090"/>
    <x v="0"/>
    <x v="55"/>
    <x v="1"/>
    <s v="P-1509"/>
    <n v="14"/>
    <n v="29700"/>
    <n v="415800"/>
    <x v="117"/>
    <x v="0"/>
    <x v="1"/>
    <s v="MALL KELAPA GADING"/>
  </r>
  <r>
    <s v="T-2091"/>
    <x v="0"/>
    <x v="51"/>
    <x v="6"/>
    <s v="P-802"/>
    <n v="13"/>
    <n v="31500"/>
    <n v="409500"/>
    <x v="17"/>
    <x v="0"/>
    <x v="6"/>
    <s v="KOTA KASABLANKA"/>
  </r>
  <r>
    <s v="T-2092"/>
    <x v="0"/>
    <x v="53"/>
    <x v="7"/>
    <s v="P-1038"/>
    <n v="6"/>
    <n v="53100"/>
    <n v="318600"/>
    <x v="193"/>
    <x v="2"/>
    <x v="7"/>
    <s v="LIPPO MALL KEMANG"/>
  </r>
  <r>
    <s v="T-2093"/>
    <x v="0"/>
    <x v="51"/>
    <x v="1"/>
    <s v="P-1288"/>
    <n v="2"/>
    <n v="80100"/>
    <n v="160200"/>
    <x v="132"/>
    <x v="16"/>
    <x v="1"/>
    <s v="MALL KELAPA GADING"/>
  </r>
  <r>
    <s v="T-2094"/>
    <x v="0"/>
    <x v="38"/>
    <x v="7"/>
    <s v="P-940"/>
    <n v="1"/>
    <n v="107100"/>
    <n v="107100"/>
    <x v="109"/>
    <x v="2"/>
    <x v="7"/>
    <s v="LIPPO MALL KEMANG"/>
  </r>
  <r>
    <s v="T-2095"/>
    <x v="0"/>
    <x v="55"/>
    <x v="9"/>
    <s v="P-1182"/>
    <n v="1"/>
    <n v="39600"/>
    <n v="39600"/>
    <x v="80"/>
    <x v="3"/>
    <x v="8"/>
    <s v="MALL GANDARIA CITY"/>
  </r>
  <r>
    <s v="T-2096"/>
    <x v="0"/>
    <x v="38"/>
    <x v="6"/>
    <s v="P-891"/>
    <n v="4"/>
    <n v="108000"/>
    <n v="432000"/>
    <x v="59"/>
    <x v="11"/>
    <x v="6"/>
    <s v="KOTA KASABLANKA"/>
  </r>
  <r>
    <s v="T-2097"/>
    <x v="0"/>
    <x v="51"/>
    <x v="8"/>
    <s v="P-1619"/>
    <n v="1"/>
    <n v="98100"/>
    <n v="98100"/>
    <x v="11"/>
    <x v="2"/>
    <x v="8"/>
    <s v="MALL OF INDONESIA"/>
  </r>
  <r>
    <s v="T-2098"/>
    <x v="0"/>
    <x v="39"/>
    <x v="9"/>
    <s v="P-1212"/>
    <n v="1"/>
    <n v="49500"/>
    <n v="49500"/>
    <x v="16"/>
    <x v="2"/>
    <x v="8"/>
    <s v="MALL GANDARIA CITY"/>
  </r>
  <r>
    <s v="T-2099"/>
    <x v="0"/>
    <x v="42"/>
    <x v="6"/>
    <s v="P-834"/>
    <n v="1"/>
    <n v="162000"/>
    <n v="162000"/>
    <x v="73"/>
    <x v="2"/>
    <x v="6"/>
    <s v="KOTA KASABLANKA"/>
  </r>
  <r>
    <s v="T-2100"/>
    <x v="0"/>
    <x v="42"/>
    <x v="8"/>
    <s v="P-1642"/>
    <n v="1"/>
    <n v="143100"/>
    <n v="143100"/>
    <x v="129"/>
    <x v="12"/>
    <x v="8"/>
    <s v="MALL OF INDONESIA"/>
  </r>
  <r>
    <s v="T-2101"/>
    <x v="0"/>
    <x v="52"/>
    <x v="1"/>
    <s v="P-1303"/>
    <n v="3"/>
    <n v="144000"/>
    <n v="432000"/>
    <x v="119"/>
    <x v="15"/>
    <x v="1"/>
    <s v="MALL KELAPA GADING"/>
  </r>
  <r>
    <s v="T-2102"/>
    <x v="0"/>
    <x v="55"/>
    <x v="6"/>
    <s v="P-828"/>
    <n v="11"/>
    <n v="47700"/>
    <n v="524700"/>
    <x v="20"/>
    <x v="10"/>
    <x v="6"/>
    <s v="KOTA KASABLANKA"/>
  </r>
  <r>
    <s v="T-2103"/>
    <x v="0"/>
    <x v="38"/>
    <x v="1"/>
    <s v="P-1454"/>
    <n v="4"/>
    <n v="138500"/>
    <n v="554000"/>
    <x v="206"/>
    <x v="18"/>
    <x v="1"/>
    <s v="MALL KELAPA GADING"/>
  </r>
  <r>
    <s v="T-2104"/>
    <x v="0"/>
    <x v="35"/>
    <x v="5"/>
    <s v="P-88"/>
    <n v="1"/>
    <n v="98100"/>
    <n v="98100"/>
    <x v="69"/>
    <x v="2"/>
    <x v="5"/>
    <s v="BINTARO EXCHANGE"/>
  </r>
  <r>
    <s v="T-2105"/>
    <x v="0"/>
    <x v="53"/>
    <x v="9"/>
    <s v="P-1165"/>
    <n v="1"/>
    <n v="26100"/>
    <n v="26100"/>
    <x v="15"/>
    <x v="4"/>
    <x v="8"/>
    <s v="MALL GANDARIA CITY"/>
  </r>
  <r>
    <s v="T-2106"/>
    <x v="0"/>
    <x v="33"/>
    <x v="4"/>
    <s v="P-457"/>
    <n v="1"/>
    <n v="207000"/>
    <n v="207000"/>
    <x v="235"/>
    <x v="15"/>
    <x v="4"/>
    <s v="CIBUBUR JUNCTION"/>
  </r>
  <r>
    <s v="T-2107"/>
    <x v="0"/>
    <x v="52"/>
    <x v="6"/>
    <s v="P-696"/>
    <n v="2"/>
    <n v="202500"/>
    <n v="405000"/>
    <x v="12"/>
    <x v="8"/>
    <x v="6"/>
    <s v="KOTA KASABLANKA"/>
  </r>
  <r>
    <s v="T-2108"/>
    <x v="0"/>
    <x v="60"/>
    <x v="8"/>
    <s v="P-1569"/>
    <n v="2"/>
    <n v="39600"/>
    <n v="79200"/>
    <x v="152"/>
    <x v="3"/>
    <x v="8"/>
    <s v="MALL OF INDONESIA"/>
  </r>
  <r>
    <s v="T-2109"/>
    <x v="0"/>
    <x v="53"/>
    <x v="6"/>
    <s v="P-695"/>
    <n v="2"/>
    <n v="202500"/>
    <n v="405000"/>
    <x v="243"/>
    <x v="8"/>
    <x v="6"/>
    <s v="KOTA KASABLANKA"/>
  </r>
  <r>
    <s v="T-2110"/>
    <x v="0"/>
    <x v="41"/>
    <x v="6"/>
    <s v="P-707"/>
    <n v="1"/>
    <n v="78750"/>
    <n v="78750"/>
    <x v="107"/>
    <x v="12"/>
    <x v="6"/>
    <s v="KOTA KASABLANKA"/>
  </r>
  <r>
    <s v="T-2111"/>
    <x v="0"/>
    <x v="52"/>
    <x v="8"/>
    <s v="P-1567"/>
    <n v="1"/>
    <n v="39600"/>
    <n v="39600"/>
    <x v="91"/>
    <x v="3"/>
    <x v="8"/>
    <s v="MALL OF INDONESIA"/>
  </r>
  <r>
    <s v="T-2112"/>
    <x v="0"/>
    <x v="47"/>
    <x v="4"/>
    <s v="P-459"/>
    <n v="3"/>
    <n v="207000"/>
    <n v="621000"/>
    <x v="209"/>
    <x v="15"/>
    <x v="4"/>
    <s v="CIBUBUR JUNCTION"/>
  </r>
  <r>
    <s v="T-2113"/>
    <x v="0"/>
    <x v="44"/>
    <x v="1"/>
    <s v="P-1442"/>
    <n v="3"/>
    <n v="44100"/>
    <n v="132300"/>
    <x v="193"/>
    <x v="2"/>
    <x v="1"/>
    <s v="MALL KELAPA GADING"/>
  </r>
  <r>
    <s v="T-2114"/>
    <x v="0"/>
    <x v="47"/>
    <x v="4"/>
    <s v="P-426"/>
    <n v="2"/>
    <n v="80100"/>
    <n v="160200"/>
    <x v="132"/>
    <x v="16"/>
    <x v="4"/>
    <s v="CIBUBUR JUNCTION"/>
  </r>
  <r>
    <s v="T-2115"/>
    <x v="0"/>
    <x v="56"/>
    <x v="8"/>
    <s v="P-1584"/>
    <n v="1"/>
    <n v="225000"/>
    <n v="225000"/>
    <x v="124"/>
    <x v="11"/>
    <x v="8"/>
    <s v="MALL OF INDONESIA"/>
  </r>
  <r>
    <s v="T-2116"/>
    <x v="0"/>
    <x v="39"/>
    <x v="4"/>
    <s v="P-601"/>
    <n v="3"/>
    <n v="26500"/>
    <n v="79500"/>
    <x v="79"/>
    <x v="0"/>
    <x v="4"/>
    <s v="CIBUBUR JUNCTION"/>
  </r>
  <r>
    <s v="T-2117"/>
    <x v="0"/>
    <x v="50"/>
    <x v="1"/>
    <s v="P-1371"/>
    <n v="3"/>
    <n v="100000"/>
    <n v="300000"/>
    <x v="163"/>
    <x v="16"/>
    <x v="1"/>
    <s v="MALL KELAPA GADING"/>
  </r>
  <r>
    <s v="T-2118"/>
    <x v="0"/>
    <x v="44"/>
    <x v="5"/>
    <s v="P-181"/>
    <n v="2"/>
    <n v="49500"/>
    <n v="99000"/>
    <x v="16"/>
    <x v="2"/>
    <x v="5"/>
    <s v="BINTARO EXCHANGE"/>
  </r>
  <r>
    <s v="T-2119"/>
    <x v="0"/>
    <x v="53"/>
    <x v="6"/>
    <s v="P-829"/>
    <n v="1"/>
    <n v="88200"/>
    <n v="88200"/>
    <x v="23"/>
    <x v="5"/>
    <x v="6"/>
    <s v="KOTA KASABLANKA"/>
  </r>
  <r>
    <s v="T-2120"/>
    <x v="0"/>
    <x v="54"/>
    <x v="4"/>
    <s v="P-565"/>
    <n v="1"/>
    <n v="116100"/>
    <n v="116100"/>
    <x v="148"/>
    <x v="14"/>
    <x v="4"/>
    <s v="CIBUBUR JUNCTION"/>
  </r>
  <r>
    <s v="T-2121"/>
    <x v="0"/>
    <x v="42"/>
    <x v="6"/>
    <s v="P-800"/>
    <n v="10"/>
    <n v="45000"/>
    <n v="450000"/>
    <x v="26"/>
    <x v="0"/>
    <x v="6"/>
    <s v="KOTA KASABLANKA"/>
  </r>
  <r>
    <s v="T-2122"/>
    <x v="0"/>
    <x v="43"/>
    <x v="6"/>
    <s v="P-703"/>
    <n v="1"/>
    <n v="144000"/>
    <n v="144000"/>
    <x v="119"/>
    <x v="15"/>
    <x v="6"/>
    <s v="KOTA KASABLANKA"/>
  </r>
  <r>
    <s v="T-2123"/>
    <x v="0"/>
    <x v="48"/>
    <x v="1"/>
    <s v="P-1500"/>
    <n v="1"/>
    <n v="32000"/>
    <n v="32000"/>
    <x v="173"/>
    <x v="0"/>
    <x v="1"/>
    <s v="MALL KELAPA GADING"/>
  </r>
  <r>
    <s v="T-2124"/>
    <x v="0"/>
    <x v="56"/>
    <x v="9"/>
    <s v="P-1130"/>
    <n v="1"/>
    <n v="81000"/>
    <n v="81000"/>
    <x v="107"/>
    <x v="12"/>
    <x v="8"/>
    <s v="MALL GANDARIA CITY"/>
  </r>
  <r>
    <s v="T-2125"/>
    <x v="0"/>
    <x v="52"/>
    <x v="1"/>
    <s v="P-1340"/>
    <n v="1"/>
    <n v="89100"/>
    <n v="89100"/>
    <x v="19"/>
    <x v="6"/>
    <x v="1"/>
    <s v="MALL KELAPA GADING"/>
  </r>
  <r>
    <s v="T-2126"/>
    <x v="0"/>
    <x v="60"/>
    <x v="8"/>
    <s v="P-1664"/>
    <n v="3"/>
    <n v="36900"/>
    <n v="110700"/>
    <x v="56"/>
    <x v="0"/>
    <x v="8"/>
    <s v="MALL OF INDONESIA"/>
  </r>
  <r>
    <s v="T-2127"/>
    <x v="0"/>
    <x v="51"/>
    <x v="9"/>
    <s v="P-1222"/>
    <n v="2"/>
    <n v="243000"/>
    <n v="486000"/>
    <x v="3"/>
    <x v="2"/>
    <x v="8"/>
    <s v="MALL GANDARIA CITY"/>
  </r>
  <r>
    <s v="T-2128"/>
    <x v="0"/>
    <x v="48"/>
    <x v="6"/>
    <s v="P-835"/>
    <n v="1"/>
    <n v="247500"/>
    <n v="247500"/>
    <x v="31"/>
    <x v="2"/>
    <x v="6"/>
    <s v="KOTA KASABLANKA"/>
  </r>
  <r>
    <s v="T-2129"/>
    <x v="0"/>
    <x v="57"/>
    <x v="6"/>
    <s v="P-832"/>
    <n v="4"/>
    <n v="162000"/>
    <n v="648000"/>
    <x v="70"/>
    <x v="5"/>
    <x v="6"/>
    <s v="KOTA KASABLANKA"/>
  </r>
  <r>
    <s v="T-2130"/>
    <x v="0"/>
    <x v="41"/>
    <x v="4"/>
    <s v="P-606"/>
    <n v="3"/>
    <n v="26100"/>
    <n v="78300"/>
    <x v="164"/>
    <x v="0"/>
    <x v="4"/>
    <s v="CIBUBUR JUNCTION"/>
  </r>
  <r>
    <s v="T-2131"/>
    <x v="0"/>
    <x v="56"/>
    <x v="6"/>
    <s v="P-685"/>
    <n v="1"/>
    <n v="261000"/>
    <n v="261000"/>
    <x v="74"/>
    <x v="15"/>
    <x v="6"/>
    <s v="KOTA KASABLANKA"/>
  </r>
  <r>
    <s v="T-2132"/>
    <x v="0"/>
    <x v="34"/>
    <x v="1"/>
    <s v="P-1498"/>
    <n v="6"/>
    <n v="26500"/>
    <n v="159000"/>
    <x v="190"/>
    <x v="0"/>
    <x v="1"/>
    <s v="MALL KELAPA GADING"/>
  </r>
  <r>
    <s v="T-2133"/>
    <x v="0"/>
    <x v="45"/>
    <x v="6"/>
    <s v="P-880"/>
    <n v="2"/>
    <n v="112500"/>
    <n v="225000"/>
    <x v="21"/>
    <x v="11"/>
    <x v="6"/>
    <s v="KOTA KASABLANKA"/>
  </r>
  <r>
    <s v="T-2134"/>
    <x v="0"/>
    <x v="54"/>
    <x v="6"/>
    <s v="P-709"/>
    <n v="1"/>
    <n v="98100"/>
    <n v="98100"/>
    <x v="69"/>
    <x v="2"/>
    <x v="6"/>
    <s v="KOTA KASABLANKA"/>
  </r>
  <r>
    <s v="T-2135"/>
    <x v="0"/>
    <x v="60"/>
    <x v="8"/>
    <s v="P-1574"/>
    <n v="1"/>
    <n v="39600"/>
    <n v="39600"/>
    <x v="207"/>
    <x v="3"/>
    <x v="8"/>
    <s v="MALL OF INDONESIA"/>
  </r>
  <r>
    <s v="T-2136"/>
    <x v="0"/>
    <x v="46"/>
    <x v="6"/>
    <s v="P-898"/>
    <n v="3"/>
    <n v="34200"/>
    <n v="102600"/>
    <x v="156"/>
    <x v="0"/>
    <x v="6"/>
    <s v="KOTA KASABLANKA"/>
  </r>
  <r>
    <s v="T-2137"/>
    <x v="0"/>
    <x v="39"/>
    <x v="8"/>
    <s v="P-1605"/>
    <n v="2"/>
    <n v="49500"/>
    <n v="99000"/>
    <x v="16"/>
    <x v="2"/>
    <x v="8"/>
    <s v="MALL OF INDONESIA"/>
  </r>
  <r>
    <s v="T-2138"/>
    <x v="0"/>
    <x v="56"/>
    <x v="5"/>
    <s v="P-236"/>
    <n v="1"/>
    <n v="108000"/>
    <n v="108000"/>
    <x v="50"/>
    <x v="11"/>
    <x v="5"/>
    <s v="BINTARO EXCHANGE"/>
  </r>
  <r>
    <s v="T-2139"/>
    <x v="0"/>
    <x v="58"/>
    <x v="1"/>
    <s v="P-1341"/>
    <n v="2"/>
    <n v="76500"/>
    <n v="153000"/>
    <x v="204"/>
    <x v="8"/>
    <x v="1"/>
    <s v="MALL KELAPA GADING"/>
  </r>
  <r>
    <s v="T-2140"/>
    <x v="0"/>
    <x v="46"/>
    <x v="5"/>
    <s v="P-216"/>
    <n v="2"/>
    <n v="81000"/>
    <n v="162000"/>
    <x v="37"/>
    <x v="12"/>
    <x v="5"/>
    <s v="BINTARO EXCHANGE"/>
  </r>
  <r>
    <s v="T-2141"/>
    <x v="0"/>
    <x v="50"/>
    <x v="6"/>
    <s v="P-790"/>
    <n v="7"/>
    <n v="39600"/>
    <n v="277200"/>
    <x v="80"/>
    <x v="3"/>
    <x v="6"/>
    <s v="KOTA KASABLANKA"/>
  </r>
  <r>
    <s v="T-2142"/>
    <x v="0"/>
    <x v="43"/>
    <x v="6"/>
    <s v="P-713"/>
    <n v="5"/>
    <n v="13050"/>
    <n v="65250"/>
    <x v="54"/>
    <x v="0"/>
    <x v="6"/>
    <s v="KOTA KASABLANKA"/>
  </r>
  <r>
    <s v="T-2143"/>
    <x v="0"/>
    <x v="44"/>
    <x v="8"/>
    <s v="P-1577"/>
    <n v="2"/>
    <n v="39600"/>
    <n v="79200"/>
    <x v="80"/>
    <x v="3"/>
    <x v="8"/>
    <s v="MALL OF INDONESIA"/>
  </r>
  <r>
    <s v="T-2144"/>
    <x v="0"/>
    <x v="52"/>
    <x v="9"/>
    <s v="P-1220"/>
    <n v="1"/>
    <n v="162000"/>
    <n v="162000"/>
    <x v="73"/>
    <x v="2"/>
    <x v="8"/>
    <s v="MALL GANDARIA CITY"/>
  </r>
  <r>
    <s v="T-2145"/>
    <x v="0"/>
    <x v="54"/>
    <x v="6"/>
    <s v="P-772"/>
    <n v="3"/>
    <n v="189000"/>
    <n v="567000"/>
    <x v="53"/>
    <x v="7"/>
    <x v="6"/>
    <s v="KOTA KASABLANKA"/>
  </r>
  <r>
    <s v="T-2146"/>
    <x v="0"/>
    <x v="59"/>
    <x v="5"/>
    <s v="P-233"/>
    <n v="1"/>
    <n v="112500"/>
    <n v="112500"/>
    <x v="49"/>
    <x v="11"/>
    <x v="5"/>
    <s v="BINTARO EXCHANGE"/>
  </r>
  <r>
    <s v="T-2147"/>
    <x v="0"/>
    <x v="34"/>
    <x v="5"/>
    <s v="P-84"/>
    <n v="1"/>
    <n v="243000"/>
    <n v="243000"/>
    <x v="135"/>
    <x v="12"/>
    <x v="5"/>
    <s v="BINTARO EXCHANGE"/>
  </r>
  <r>
    <s v="T-2148"/>
    <x v="0"/>
    <x v="37"/>
    <x v="5"/>
    <s v="P-139"/>
    <n v="1"/>
    <n v="39600"/>
    <n v="39600"/>
    <x v="91"/>
    <x v="3"/>
    <x v="5"/>
    <s v="BINTARO EXCHANGE"/>
  </r>
  <r>
    <s v="T-2149"/>
    <x v="0"/>
    <x v="58"/>
    <x v="1"/>
    <s v="P-1479"/>
    <n v="1"/>
    <n v="143100"/>
    <n v="143100"/>
    <x v="129"/>
    <x v="12"/>
    <x v="1"/>
    <s v="MALL KELAPA GADING"/>
  </r>
  <r>
    <s v="T-2150"/>
    <x v="0"/>
    <x v="59"/>
    <x v="8"/>
    <s v="P-1575"/>
    <n v="2"/>
    <n v="39600"/>
    <n v="79200"/>
    <x v="14"/>
    <x v="3"/>
    <x v="8"/>
    <s v="MALL OF INDONESIA"/>
  </r>
  <r>
    <s v="T-2151"/>
    <x v="0"/>
    <x v="46"/>
    <x v="8"/>
    <s v="P-1624"/>
    <n v="1"/>
    <n v="65700"/>
    <n v="65700"/>
    <x v="43"/>
    <x v="12"/>
    <x v="8"/>
    <s v="MALL OF INDONESIA"/>
  </r>
  <r>
    <s v="T-2152"/>
    <x v="0"/>
    <x v="39"/>
    <x v="8"/>
    <s v="P-1614"/>
    <n v="1"/>
    <n v="162000"/>
    <n v="162000"/>
    <x v="73"/>
    <x v="2"/>
    <x v="8"/>
    <s v="MALL OF INDONESIA"/>
  </r>
  <r>
    <s v="T-2153"/>
    <x v="0"/>
    <x v="53"/>
    <x v="3"/>
    <s v="P-342"/>
    <n v="2"/>
    <n v="40500"/>
    <n v="81000"/>
    <x v="101"/>
    <x v="6"/>
    <x v="3"/>
    <s v="CENTER POINT MEDAN"/>
  </r>
  <r>
    <s v="T-2154"/>
    <x v="0"/>
    <x v="42"/>
    <x v="3"/>
    <s v="P-351"/>
    <n v="1"/>
    <n v="65700"/>
    <n v="65700"/>
    <x v="155"/>
    <x v="2"/>
    <x v="3"/>
    <s v="CENTER POINT MEDAN"/>
  </r>
  <r>
    <s v="T-2155"/>
    <x v="0"/>
    <x v="59"/>
    <x v="3"/>
    <s v="P-299"/>
    <n v="1"/>
    <n v="112500"/>
    <n v="112500"/>
    <x v="184"/>
    <x v="6"/>
    <x v="3"/>
    <s v="CENTER POINT MEDAN"/>
  </r>
  <r>
    <s v="T-2156"/>
    <x v="0"/>
    <x v="37"/>
    <x v="3"/>
    <s v="P-332"/>
    <n v="2"/>
    <n v="22500"/>
    <n v="45000"/>
    <x v="39"/>
    <x v="0"/>
    <x v="3"/>
    <s v="CENTER POINT MEDAN"/>
  </r>
  <r>
    <s v="T-2157"/>
    <x v="0"/>
    <x v="54"/>
    <x v="3"/>
    <s v="P-357"/>
    <n v="2"/>
    <n v="162000"/>
    <n v="324000"/>
    <x v="8"/>
    <x v="5"/>
    <x v="3"/>
    <s v="CENTER POINT MEDAN"/>
  </r>
  <r>
    <s v="T-2158"/>
    <x v="0"/>
    <x v="37"/>
    <x v="8"/>
    <s v="P-1598"/>
    <n v="1"/>
    <n v="40500"/>
    <n v="40500"/>
    <x v="101"/>
    <x v="6"/>
    <x v="8"/>
    <s v="MALL OF INDONESIA"/>
  </r>
  <r>
    <s v="T-2159"/>
    <x v="0"/>
    <x v="33"/>
    <x v="8"/>
    <s v="P-1650"/>
    <n v="1"/>
    <n v="112500"/>
    <n v="112500"/>
    <x v="219"/>
    <x v="11"/>
    <x v="8"/>
    <s v="MALL OF INDONESIA"/>
  </r>
  <r>
    <s v="T-2160"/>
    <x v="0"/>
    <x v="48"/>
    <x v="8"/>
    <s v="P-1583"/>
    <n v="1"/>
    <n v="225000"/>
    <n v="225000"/>
    <x v="133"/>
    <x v="11"/>
    <x v="8"/>
    <s v="MALL OF INDONESIA"/>
  </r>
  <r>
    <s v="T-2161"/>
    <x v="0"/>
    <x v="45"/>
    <x v="3"/>
    <s v="P-396"/>
    <n v="1"/>
    <n v="76500"/>
    <n v="76500"/>
    <x v="95"/>
    <x v="11"/>
    <x v="3"/>
    <s v="CENTER POINT MEDAN"/>
  </r>
  <r>
    <s v="T-2162"/>
    <x v="0"/>
    <x v="45"/>
    <x v="3"/>
    <s v="P-285"/>
    <n v="2"/>
    <n v="38700"/>
    <n v="77400"/>
    <x v="189"/>
    <x v="4"/>
    <x v="3"/>
    <s v="CENTER POINT MEDAN"/>
  </r>
  <r>
    <s v="T-2163"/>
    <x v="0"/>
    <x v="56"/>
    <x v="8"/>
    <s v="P-1585"/>
    <n v="4"/>
    <n v="45000"/>
    <n v="180000"/>
    <x v="26"/>
    <x v="0"/>
    <x v="8"/>
    <s v="MALL OF INDONESIA"/>
  </r>
  <r>
    <s v="T-2164"/>
    <x v="0"/>
    <x v="51"/>
    <x v="3"/>
    <s v="P-266"/>
    <n v="1"/>
    <n v="12600"/>
    <n v="12600"/>
    <x v="18"/>
    <x v="9"/>
    <x v="3"/>
    <s v="CENTER POINT MEDAN"/>
  </r>
  <r>
    <s v="T-2165"/>
    <x v="0"/>
    <x v="44"/>
    <x v="8"/>
    <s v="P-1610"/>
    <n v="1"/>
    <n v="162000"/>
    <n v="162000"/>
    <x v="8"/>
    <x v="5"/>
    <x v="8"/>
    <s v="MALL OF INDONESIA"/>
  </r>
  <r>
    <s v="T-2166"/>
    <x v="0"/>
    <x v="55"/>
    <x v="3"/>
    <s v="P-397"/>
    <n v="2"/>
    <n v="76500"/>
    <n v="153000"/>
    <x v="75"/>
    <x v="11"/>
    <x v="3"/>
    <s v="CENTER POINT MEDAN"/>
  </r>
  <r>
    <s v="T-2167"/>
    <x v="0"/>
    <x v="53"/>
    <x v="3"/>
    <s v="P-363"/>
    <n v="1"/>
    <n v="98100"/>
    <n v="98100"/>
    <x v="11"/>
    <x v="2"/>
    <x v="3"/>
    <s v="CENTER POINT MEDAN"/>
  </r>
  <r>
    <s v="T-2168"/>
    <x v="0"/>
    <x v="57"/>
    <x v="8"/>
    <s v="P-1593"/>
    <n v="1"/>
    <n v="22500"/>
    <n v="22500"/>
    <x v="112"/>
    <x v="4"/>
    <x v="8"/>
    <s v="MALL OF INDONESIA"/>
  </r>
  <r>
    <s v="T-2169"/>
    <x v="0"/>
    <x v="31"/>
    <x v="8"/>
    <s v="P-1589"/>
    <n v="1"/>
    <n v="74700"/>
    <n v="74700"/>
    <x v="40"/>
    <x v="1"/>
    <x v="8"/>
    <s v="MALL OF INDONESIA"/>
  </r>
  <r>
    <s v="T-2170"/>
    <x v="0"/>
    <x v="53"/>
    <x v="3"/>
    <s v="P-401"/>
    <n v="2"/>
    <n v="112500"/>
    <n v="225000"/>
    <x v="141"/>
    <x v="11"/>
    <x v="3"/>
    <s v="CENTER POINT MEDAN"/>
  </r>
  <r>
    <s v="T-2171"/>
    <x v="0"/>
    <x v="47"/>
    <x v="3"/>
    <s v="P-261"/>
    <n v="1"/>
    <n v="57150"/>
    <n v="57150"/>
    <x v="98"/>
    <x v="16"/>
    <x v="3"/>
    <s v="CENTER POINT MEDAN"/>
  </r>
  <r>
    <s v="T-2172"/>
    <x v="0"/>
    <x v="39"/>
    <x v="8"/>
    <s v="P-1560"/>
    <n v="1"/>
    <n v="57600"/>
    <n v="57600"/>
    <x v="4"/>
    <x v="3"/>
    <x v="8"/>
    <s v="MALL OF INDONESIA"/>
  </r>
  <r>
    <s v="T-2173"/>
    <x v="0"/>
    <x v="58"/>
    <x v="3"/>
    <s v="P-339"/>
    <n v="2"/>
    <n v="15300"/>
    <n v="30600"/>
    <x v="7"/>
    <x v="4"/>
    <x v="3"/>
    <s v="CENTER POINT MEDAN"/>
  </r>
  <r>
    <s v="T-2174"/>
    <x v="0"/>
    <x v="35"/>
    <x v="3"/>
    <s v="P-311"/>
    <n v="1"/>
    <n v="26100"/>
    <n v="26100"/>
    <x v="149"/>
    <x v="4"/>
    <x v="3"/>
    <s v="CENTER POINT MEDAN"/>
  </r>
  <r>
    <s v="T-2175"/>
    <x v="0"/>
    <x v="58"/>
    <x v="8"/>
    <s v="P-1620"/>
    <n v="1"/>
    <n v="90000"/>
    <n v="90000"/>
    <x v="5"/>
    <x v="2"/>
    <x v="8"/>
    <s v="MALL OF INDONESIA"/>
  </r>
  <r>
    <s v="T-2176"/>
    <x v="0"/>
    <x v="43"/>
    <x v="8"/>
    <s v="P-1609"/>
    <n v="2"/>
    <n v="88200"/>
    <n v="176400"/>
    <x v="34"/>
    <x v="5"/>
    <x v="8"/>
    <s v="MALL OF INDONESIA"/>
  </r>
  <r>
    <s v="T-2177"/>
    <x v="0"/>
    <x v="48"/>
    <x v="3"/>
    <s v="P-411"/>
    <n v="1"/>
    <n v="29700"/>
    <n v="29700"/>
    <x v="154"/>
    <x v="19"/>
    <x v="3"/>
    <s v="CENTER POINT MEDAN"/>
  </r>
  <r>
    <s v="T-2178"/>
    <x v="0"/>
    <x v="57"/>
    <x v="8"/>
    <s v="P-1544"/>
    <n v="1"/>
    <n v="14400"/>
    <n v="14400"/>
    <x v="29"/>
    <x v="0"/>
    <x v="8"/>
    <s v="MALL OF INDONESIA"/>
  </r>
  <r>
    <s v="T-2179"/>
    <x v="0"/>
    <x v="41"/>
    <x v="8"/>
    <s v="P-1639"/>
    <n v="2"/>
    <n v="81000"/>
    <n v="162000"/>
    <x v="37"/>
    <x v="12"/>
    <x v="8"/>
    <s v="MALL OF INDONESIA"/>
  </r>
  <r>
    <s v="T-2180"/>
    <x v="0"/>
    <x v="34"/>
    <x v="3"/>
    <s v="P-286"/>
    <n v="2"/>
    <n v="103500"/>
    <n v="207000"/>
    <x v="63"/>
    <x v="15"/>
    <x v="3"/>
    <s v="CENTER POINT MEDAN"/>
  </r>
  <r>
    <s v="T-2181"/>
    <x v="0"/>
    <x v="39"/>
    <x v="8"/>
    <s v="P-1534"/>
    <n v="1"/>
    <n v="78750"/>
    <n v="78750"/>
    <x v="36"/>
    <x v="12"/>
    <x v="8"/>
    <s v="MALL OF INDONESIA"/>
  </r>
  <r>
    <s v="T-2182"/>
    <x v="0"/>
    <x v="48"/>
    <x v="8"/>
    <s v="P-1542"/>
    <n v="6"/>
    <n v="18000"/>
    <n v="108000"/>
    <x v="2"/>
    <x v="0"/>
    <x v="8"/>
    <s v="MALL OF INDONESIA"/>
  </r>
  <r>
    <s v="T-2183"/>
    <x v="0"/>
    <x v="46"/>
    <x v="8"/>
    <s v="P-1540"/>
    <n v="2"/>
    <n v="27000"/>
    <n v="54000"/>
    <x v="6"/>
    <x v="0"/>
    <x v="8"/>
    <s v="MALL OF INDONESIA"/>
  </r>
  <r>
    <s v="T-2184"/>
    <x v="0"/>
    <x v="58"/>
    <x v="3"/>
    <s v="P-304"/>
    <n v="1"/>
    <n v="1169100"/>
    <n v="1169100"/>
    <x v="244"/>
    <x v="8"/>
    <x v="3"/>
    <s v="CENTER POINT MEDAN"/>
  </r>
  <r>
    <s v="T-2185"/>
    <x v="0"/>
    <x v="54"/>
    <x v="8"/>
    <s v="P-1586"/>
    <n v="1"/>
    <n v="25200"/>
    <n v="25200"/>
    <x v="22"/>
    <x v="0"/>
    <x v="8"/>
    <s v="MALL OF INDONESIA"/>
  </r>
  <r>
    <s v="T-2186"/>
    <x v="0"/>
    <x v="46"/>
    <x v="3"/>
    <s v="P-420"/>
    <n v="2"/>
    <n v="34200"/>
    <n v="68400"/>
    <x v="52"/>
    <x v="0"/>
    <x v="3"/>
    <s v="CENTER POINT MEDAN"/>
  </r>
  <r>
    <s v="T-2187"/>
    <x v="0"/>
    <x v="37"/>
    <x v="3"/>
    <s v="P-337"/>
    <n v="1"/>
    <n v="22500"/>
    <n v="22500"/>
    <x v="112"/>
    <x v="4"/>
    <x v="3"/>
    <s v="CENTER POINT MEDAN"/>
  </r>
  <r>
    <s v="T-2188"/>
    <x v="0"/>
    <x v="43"/>
    <x v="8"/>
    <s v="P-1668"/>
    <n v="1"/>
    <n v="34200"/>
    <n v="34200"/>
    <x v="52"/>
    <x v="0"/>
    <x v="8"/>
    <s v="MALL OF INDONESIA"/>
  </r>
  <r>
    <s v="T-2189"/>
    <x v="0"/>
    <x v="39"/>
    <x v="3"/>
    <s v="P-419"/>
    <n v="2"/>
    <n v="29700"/>
    <n v="59400"/>
    <x v="120"/>
    <x v="0"/>
    <x v="3"/>
    <s v="CENTER POINT MEDAN"/>
  </r>
  <r>
    <s v="T-2190"/>
    <x v="0"/>
    <x v="58"/>
    <x v="8"/>
    <s v="P-1579"/>
    <n v="2"/>
    <n v="112500"/>
    <n v="225000"/>
    <x v="96"/>
    <x v="7"/>
    <x v="8"/>
    <s v="MALL OF INDONESIA"/>
  </r>
  <r>
    <s v="T-2191"/>
    <x v="0"/>
    <x v="36"/>
    <x v="8"/>
    <s v="P-1556"/>
    <n v="3"/>
    <n v="26100"/>
    <n v="78300"/>
    <x v="15"/>
    <x v="4"/>
    <x v="8"/>
    <s v="MALL OF INDONESIA"/>
  </r>
  <r>
    <s v="T-2192"/>
    <x v="0"/>
    <x v="54"/>
    <x v="8"/>
    <s v="P-1619"/>
    <n v="1"/>
    <n v="98100"/>
    <n v="98100"/>
    <x v="11"/>
    <x v="2"/>
    <x v="8"/>
    <s v="MALL OF INDONESIA"/>
  </r>
  <r>
    <s v="T-2193"/>
    <x v="0"/>
    <x v="49"/>
    <x v="3"/>
    <s v="P-421"/>
    <n v="1"/>
    <n v="27000"/>
    <n v="27000"/>
    <x v="97"/>
    <x v="0"/>
    <x v="3"/>
    <s v="CENTER POINT MEDAN"/>
  </r>
  <r>
    <s v="T-2194"/>
    <x v="0"/>
    <x v="51"/>
    <x v="8"/>
    <s v="P-1641"/>
    <n v="1"/>
    <n v="130000"/>
    <n v="130000"/>
    <x v="171"/>
    <x v="15"/>
    <x v="8"/>
    <s v="MALL OF INDONESIA"/>
  </r>
  <r>
    <s v="T-2195"/>
    <x v="0"/>
    <x v="50"/>
    <x v="3"/>
    <s v="P-368"/>
    <n v="1"/>
    <n v="65700"/>
    <n v="65700"/>
    <x v="43"/>
    <x v="12"/>
    <x v="3"/>
    <s v="CENTER POINT MEDAN"/>
  </r>
  <r>
    <s v="T-2196"/>
    <x v="0"/>
    <x v="41"/>
    <x v="8"/>
    <s v="P-1522"/>
    <n v="1"/>
    <n v="261000"/>
    <n v="261000"/>
    <x v="74"/>
    <x v="15"/>
    <x v="8"/>
    <s v="MALL OF INDONESIA"/>
  </r>
  <r>
    <s v="T-2197"/>
    <x v="0"/>
    <x v="43"/>
    <x v="3"/>
    <s v="P-330"/>
    <n v="2"/>
    <n v="25200"/>
    <n v="50400"/>
    <x v="22"/>
    <x v="0"/>
    <x v="3"/>
    <s v="CENTER POINT MEDAN"/>
  </r>
  <r>
    <s v="T-2198"/>
    <x v="0"/>
    <x v="48"/>
    <x v="8"/>
    <s v="P-1567"/>
    <n v="1"/>
    <n v="39600"/>
    <n v="39600"/>
    <x v="91"/>
    <x v="3"/>
    <x v="8"/>
    <s v="MALL OF INDONESIA"/>
  </r>
  <r>
    <s v="T-2199"/>
    <x v="0"/>
    <x v="47"/>
    <x v="8"/>
    <s v="P-1547"/>
    <n v="1"/>
    <n v="103500"/>
    <n v="103500"/>
    <x v="63"/>
    <x v="15"/>
    <x v="8"/>
    <s v="MALL OF INDONESIA"/>
  </r>
  <r>
    <s v="T-2200"/>
    <x v="0"/>
    <x v="56"/>
    <x v="8"/>
    <s v="P-1581"/>
    <n v="1"/>
    <n v="123300"/>
    <n v="123300"/>
    <x v="1"/>
    <x v="1"/>
    <x v="8"/>
    <s v="MALL OF INDONESIA"/>
  </r>
  <r>
    <s v="T-2201"/>
    <x v="0"/>
    <x v="38"/>
    <x v="3"/>
    <s v="P-306"/>
    <n v="1"/>
    <n v="386100"/>
    <n v="386100"/>
    <x v="178"/>
    <x v="8"/>
    <x v="3"/>
    <s v="CENTER POINT MEDAN"/>
  </r>
  <r>
    <s v="T-2202"/>
    <x v="0"/>
    <x v="32"/>
    <x v="8"/>
    <s v="P-1662"/>
    <n v="1"/>
    <n v="34200"/>
    <n v="34200"/>
    <x v="156"/>
    <x v="0"/>
    <x v="8"/>
    <s v="MALL OF INDONESIA"/>
  </r>
  <r>
    <s v="T-2203"/>
    <x v="0"/>
    <x v="38"/>
    <x v="3"/>
    <s v="P-329"/>
    <n v="1"/>
    <n v="45000"/>
    <n v="45000"/>
    <x v="26"/>
    <x v="0"/>
    <x v="3"/>
    <s v="CENTER POINT MEDAN"/>
  </r>
  <r>
    <s v="T-2204"/>
    <x v="0"/>
    <x v="47"/>
    <x v="8"/>
    <s v="P-1584"/>
    <n v="1"/>
    <n v="225000"/>
    <n v="225000"/>
    <x v="124"/>
    <x v="11"/>
    <x v="8"/>
    <s v="MALL OF INDONESIA"/>
  </r>
  <r>
    <s v="T-2205"/>
    <x v="0"/>
    <x v="40"/>
    <x v="3"/>
    <s v="P-354"/>
    <n v="1"/>
    <n v="47700"/>
    <n v="47700"/>
    <x v="20"/>
    <x v="10"/>
    <x v="3"/>
    <s v="CENTER POINT MEDAN"/>
  </r>
  <r>
    <s v="T-2206"/>
    <x v="0"/>
    <x v="55"/>
    <x v="8"/>
    <s v="P-1572"/>
    <n v="2"/>
    <n v="39600"/>
    <n v="79200"/>
    <x v="136"/>
    <x v="3"/>
    <x v="8"/>
    <s v="MALL OF INDONESIA"/>
  </r>
  <r>
    <s v="T-2207"/>
    <x v="0"/>
    <x v="42"/>
    <x v="8"/>
    <s v="P-1570"/>
    <n v="2"/>
    <n v="39600"/>
    <n v="79200"/>
    <x v="76"/>
    <x v="3"/>
    <x v="8"/>
    <s v="MALL OF INDONESIA"/>
  </r>
  <r>
    <s v="T-2208"/>
    <x v="0"/>
    <x v="43"/>
    <x v="8"/>
    <s v="P-1594"/>
    <n v="1"/>
    <n v="22500"/>
    <n v="22500"/>
    <x v="27"/>
    <x v="4"/>
    <x v="8"/>
    <s v="MALL OF INDONESIA"/>
  </r>
  <r>
    <s v="T-2209"/>
    <x v="0"/>
    <x v="36"/>
    <x v="8"/>
    <s v="P-1555"/>
    <n v="2"/>
    <n v="26100"/>
    <n v="52200"/>
    <x v="149"/>
    <x v="4"/>
    <x v="8"/>
    <s v="MALL OF INDONESIA"/>
  </r>
  <r>
    <s v="T-2210"/>
    <x v="0"/>
    <x v="52"/>
    <x v="3"/>
    <s v="P-343"/>
    <n v="1"/>
    <n v="40500"/>
    <n v="40500"/>
    <x v="168"/>
    <x v="6"/>
    <x v="3"/>
    <s v="CENTER POINT MEDAN"/>
  </r>
  <r>
    <s v="T-2211"/>
    <x v="0"/>
    <x v="35"/>
    <x v="3"/>
    <s v="P-334"/>
    <n v="2"/>
    <n v="396000"/>
    <n v="792000"/>
    <x v="127"/>
    <x v="17"/>
    <x v="3"/>
    <s v="CENTER POINT MEDAN"/>
  </r>
  <r>
    <s v="T-2212"/>
    <x v="0"/>
    <x v="33"/>
    <x v="8"/>
    <s v="P-1603"/>
    <n v="2"/>
    <n v="225000"/>
    <n v="450000"/>
    <x v="58"/>
    <x v="10"/>
    <x v="8"/>
    <s v="MALL OF INDONESIA"/>
  </r>
  <r>
    <s v="T-2213"/>
    <x v="0"/>
    <x v="31"/>
    <x v="3"/>
    <s v="P-336"/>
    <n v="1"/>
    <n v="13500"/>
    <n v="13500"/>
    <x v="85"/>
    <x v="4"/>
    <x v="3"/>
    <s v="CENTER POINT MEDAN"/>
  </r>
  <r>
    <s v="T-2214"/>
    <x v="0"/>
    <x v="40"/>
    <x v="3"/>
    <s v="P-386"/>
    <n v="2"/>
    <n v="81000"/>
    <n v="162000"/>
    <x v="37"/>
    <x v="12"/>
    <x v="3"/>
    <s v="CENTER POINT MEDAN"/>
  </r>
  <r>
    <s v="T-2215"/>
    <x v="0"/>
    <x v="60"/>
    <x v="3"/>
    <s v="P-409"/>
    <n v="1"/>
    <n v="34200"/>
    <n v="34200"/>
    <x v="173"/>
    <x v="0"/>
    <x v="3"/>
    <s v="CENTER POINT MEDAN"/>
  </r>
  <r>
    <s v="T-2216"/>
    <x v="0"/>
    <x v="42"/>
    <x v="3"/>
    <s v="P-263"/>
    <n v="2"/>
    <n v="81000"/>
    <n v="162000"/>
    <x v="132"/>
    <x v="16"/>
    <x v="3"/>
    <s v="CENTER POINT MEDAN"/>
  </r>
  <r>
    <s v="T-2217"/>
    <x v="0"/>
    <x v="52"/>
    <x v="8"/>
    <s v="P-1539"/>
    <n v="2"/>
    <n v="17100"/>
    <n v="34200"/>
    <x v="77"/>
    <x v="0"/>
    <x v="8"/>
    <s v="MALL OF INDONESIA"/>
  </r>
  <r>
    <s v="T-2218"/>
    <x v="0"/>
    <x v="32"/>
    <x v="8"/>
    <s v="P-1607"/>
    <n v="2"/>
    <n v="47700"/>
    <n v="95400"/>
    <x v="20"/>
    <x v="10"/>
    <x v="8"/>
    <s v="MALL OF INDONESIA"/>
  </r>
  <r>
    <s v="T-2219"/>
    <x v="0"/>
    <x v="46"/>
    <x v="8"/>
    <s v="P-1611"/>
    <n v="1"/>
    <n v="162000"/>
    <n v="162000"/>
    <x v="70"/>
    <x v="5"/>
    <x v="8"/>
    <s v="MALL OF INDONESIA"/>
  </r>
  <r>
    <s v="T-2220"/>
    <x v="0"/>
    <x v="41"/>
    <x v="8"/>
    <s v="P-1669"/>
    <n v="1"/>
    <n v="27000"/>
    <n v="27000"/>
    <x v="97"/>
    <x v="0"/>
    <x v="8"/>
    <s v="MALL OF INDONESIA"/>
  </r>
  <r>
    <s v="T-2221"/>
    <x v="0"/>
    <x v="32"/>
    <x v="8"/>
    <s v="P-1537"/>
    <n v="1"/>
    <n v="98100"/>
    <n v="98100"/>
    <x v="69"/>
    <x v="2"/>
    <x v="8"/>
    <s v="MALL OF INDONESIA"/>
  </r>
  <r>
    <s v="T-2222"/>
    <x v="0"/>
    <x v="55"/>
    <x v="3"/>
    <s v="P-340"/>
    <n v="2"/>
    <n v="15300"/>
    <n v="30600"/>
    <x v="25"/>
    <x v="4"/>
    <x v="3"/>
    <s v="CENTER POINT MEDAN"/>
  </r>
  <r>
    <s v="T-2223"/>
    <x v="0"/>
    <x v="38"/>
    <x v="3"/>
    <s v="P-338"/>
    <n v="3"/>
    <n v="22500"/>
    <n v="67500"/>
    <x v="27"/>
    <x v="4"/>
    <x v="3"/>
    <s v="CENTER POINT MEDAN"/>
  </r>
  <r>
    <s v="T-2224"/>
    <x v="0"/>
    <x v="55"/>
    <x v="8"/>
    <s v="P-1543"/>
    <n v="1"/>
    <n v="27000"/>
    <n v="27000"/>
    <x v="30"/>
    <x v="0"/>
    <x v="8"/>
    <s v="MALL OF INDONESIA"/>
  </r>
  <r>
    <s v="T-2225"/>
    <x v="0"/>
    <x v="37"/>
    <x v="3"/>
    <s v="P-398"/>
    <n v="1"/>
    <n v="76500"/>
    <n v="76500"/>
    <x v="123"/>
    <x v="11"/>
    <x v="3"/>
    <s v="CENTER POINT MEDAN"/>
  </r>
  <r>
    <s v="T-2226"/>
    <x v="0"/>
    <x v="58"/>
    <x v="8"/>
    <s v="P-1530"/>
    <n v="1"/>
    <n v="144000"/>
    <n v="144000"/>
    <x v="94"/>
    <x v="15"/>
    <x v="8"/>
    <s v="MALL OF INDONESIA"/>
  </r>
  <r>
    <s v="T-2227"/>
    <x v="0"/>
    <x v="41"/>
    <x v="8"/>
    <s v="P-1538"/>
    <n v="1"/>
    <n v="107100"/>
    <n v="107100"/>
    <x v="109"/>
    <x v="2"/>
    <x v="8"/>
    <s v="MALL OF INDONESIA"/>
  </r>
  <r>
    <s v="T-2228"/>
    <x v="0"/>
    <x v="33"/>
    <x v="8"/>
    <s v="P-1578"/>
    <n v="3"/>
    <n v="39600"/>
    <n v="118800"/>
    <x v="42"/>
    <x v="3"/>
    <x v="8"/>
    <s v="MALL OF INDONESIA"/>
  </r>
  <r>
    <s v="T-2229"/>
    <x v="0"/>
    <x v="51"/>
    <x v="8"/>
    <s v="P-1667"/>
    <n v="2"/>
    <n v="29700"/>
    <n v="59400"/>
    <x v="120"/>
    <x v="0"/>
    <x v="8"/>
    <s v="MALL OF INDONESIA"/>
  </r>
  <r>
    <s v="T-2230"/>
    <x v="0"/>
    <x v="46"/>
    <x v="8"/>
    <s v="P-1582"/>
    <n v="1"/>
    <n v="148500"/>
    <n v="148500"/>
    <x v="158"/>
    <x v="1"/>
    <x v="8"/>
    <s v="MALL OF INDONESIA"/>
  </r>
  <r>
    <s v="T-2231"/>
    <x v="0"/>
    <x v="37"/>
    <x v="8"/>
    <s v="P-1647"/>
    <n v="2"/>
    <n v="76500"/>
    <n v="153000"/>
    <x v="95"/>
    <x v="11"/>
    <x v="8"/>
    <s v="MALL OF INDONESIA"/>
  </r>
  <r>
    <s v="T-2232"/>
    <x v="0"/>
    <x v="40"/>
    <x v="8"/>
    <s v="P-1596"/>
    <n v="1"/>
    <n v="15300"/>
    <n v="15300"/>
    <x v="25"/>
    <x v="4"/>
    <x v="8"/>
    <s v="MALL OF INDONESIA"/>
  </r>
  <r>
    <s v="T-2233"/>
    <x v="0"/>
    <x v="36"/>
    <x v="8"/>
    <s v="P-1535"/>
    <n v="1"/>
    <n v="78750"/>
    <n v="78750"/>
    <x v="107"/>
    <x v="12"/>
    <x v="8"/>
    <s v="MALL OF INDONESIA"/>
  </r>
  <r>
    <s v="T-2234"/>
    <x v="0"/>
    <x v="36"/>
    <x v="8"/>
    <s v="P-1569"/>
    <n v="1"/>
    <n v="39600"/>
    <n v="39600"/>
    <x v="152"/>
    <x v="3"/>
    <x v="8"/>
    <s v="MALL OF INDONESIA"/>
  </r>
  <r>
    <s v="T-2235"/>
    <x v="0"/>
    <x v="33"/>
    <x v="8"/>
    <s v="P-1618"/>
    <n v="2"/>
    <n v="49500"/>
    <n v="99000"/>
    <x v="60"/>
    <x v="2"/>
    <x v="8"/>
    <s v="MALL OF INDONESIA"/>
  </r>
  <r>
    <s v="T-2236"/>
    <x v="0"/>
    <x v="35"/>
    <x v="3"/>
    <s v="P-392"/>
    <n v="1"/>
    <n v="34200"/>
    <n v="34200"/>
    <x v="45"/>
    <x v="9"/>
    <x v="3"/>
    <s v="CENTER POINT MEDAN"/>
  </r>
  <r>
    <s v="T-2237"/>
    <x v="0"/>
    <x v="43"/>
    <x v="8"/>
    <s v="P-1564"/>
    <n v="1"/>
    <n v="82800"/>
    <n v="82800"/>
    <x v="48"/>
    <x v="3"/>
    <x v="8"/>
    <s v="MALL OF INDONESIA"/>
  </r>
  <r>
    <s v="T-2238"/>
    <x v="0"/>
    <x v="51"/>
    <x v="8"/>
    <s v="P-1568"/>
    <n v="2"/>
    <n v="39600"/>
    <n v="79200"/>
    <x v="24"/>
    <x v="3"/>
    <x v="8"/>
    <s v="MALL OF INDONESIA"/>
  </r>
  <r>
    <s v="T-2239"/>
    <x v="0"/>
    <x v="32"/>
    <x v="8"/>
    <s v="P-1531"/>
    <n v="1"/>
    <n v="144000"/>
    <n v="144000"/>
    <x v="119"/>
    <x v="15"/>
    <x v="8"/>
    <s v="MALL OF INDONESIA"/>
  </r>
  <r>
    <s v="T-2240"/>
    <x v="0"/>
    <x v="37"/>
    <x v="3"/>
    <s v="P-344"/>
    <n v="1"/>
    <n v="40500"/>
    <n v="40500"/>
    <x v="9"/>
    <x v="6"/>
    <x v="3"/>
    <s v="CENTER POINT MEDAN"/>
  </r>
  <r>
    <s v="T-2241"/>
    <x v="0"/>
    <x v="35"/>
    <x v="11"/>
    <s v="P-1796"/>
    <n v="4"/>
    <n v="36900"/>
    <n v="147600"/>
    <x v="56"/>
    <x v="0"/>
    <x v="8"/>
    <s v="PAKUWON"/>
  </r>
  <r>
    <s v="T-2242"/>
    <x v="0"/>
    <x v="40"/>
    <x v="11"/>
    <s v="P-1684"/>
    <n v="2"/>
    <n v="17100"/>
    <n v="34200"/>
    <x v="77"/>
    <x v="0"/>
    <x v="8"/>
    <s v="PAKUWON"/>
  </r>
  <r>
    <s v="T-2243"/>
    <x v="0"/>
    <x v="39"/>
    <x v="11"/>
    <s v="P-1776"/>
    <n v="1"/>
    <n v="125100"/>
    <n v="125100"/>
    <x v="160"/>
    <x v="12"/>
    <x v="8"/>
    <s v="PAKUWON"/>
  </r>
  <r>
    <s v="T-2244"/>
    <x v="0"/>
    <x v="49"/>
    <x v="11"/>
    <s v="P-1731"/>
    <n v="2"/>
    <n v="22500"/>
    <n v="45000"/>
    <x v="39"/>
    <x v="0"/>
    <x v="8"/>
    <s v="PAKUWON"/>
  </r>
  <r>
    <s v="T-2245"/>
    <x v="0"/>
    <x v="50"/>
    <x v="11"/>
    <s v="P-1773"/>
    <n v="1"/>
    <n v="94500"/>
    <n v="94500"/>
    <x v="62"/>
    <x v="14"/>
    <x v="8"/>
    <s v="PAKUWON"/>
  </r>
  <r>
    <s v="T-2246"/>
    <x v="0"/>
    <x v="52"/>
    <x v="11"/>
    <s v="P-1756"/>
    <n v="1"/>
    <n v="49500"/>
    <n v="49500"/>
    <x v="60"/>
    <x v="2"/>
    <x v="8"/>
    <s v="PAKUWON"/>
  </r>
  <r>
    <s v="T-2247"/>
    <x v="0"/>
    <x v="31"/>
    <x v="11"/>
    <s v="P-1711"/>
    <n v="1"/>
    <n v="189000"/>
    <n v="189000"/>
    <x v="10"/>
    <x v="7"/>
    <x v="8"/>
    <s v="PAKUWON"/>
  </r>
  <r>
    <s v="T-2248"/>
    <x v="0"/>
    <x v="58"/>
    <x v="11"/>
    <s v="P-1680"/>
    <n v="1"/>
    <n v="81000"/>
    <n v="81000"/>
    <x v="144"/>
    <x v="12"/>
    <x v="8"/>
    <s v="PAKUWON"/>
  </r>
  <r>
    <s v="T-2249"/>
    <x v="0"/>
    <x v="60"/>
    <x v="11"/>
    <s v="P-1753"/>
    <n v="1"/>
    <n v="162000"/>
    <n v="162000"/>
    <x v="8"/>
    <x v="5"/>
    <x v="8"/>
    <s v="PAKUWON"/>
  </r>
  <r>
    <s v="T-2250"/>
    <x v="0"/>
    <x v="42"/>
    <x v="11"/>
    <s v="P-1716"/>
    <n v="1"/>
    <n v="39600"/>
    <n v="39600"/>
    <x v="24"/>
    <x v="3"/>
    <x v="8"/>
    <s v="PAKUWON"/>
  </r>
  <r>
    <s v="T-2251"/>
    <x v="0"/>
    <x v="48"/>
    <x v="11"/>
    <s v="P-1683"/>
    <n v="1"/>
    <n v="107100"/>
    <n v="107100"/>
    <x v="109"/>
    <x v="2"/>
    <x v="8"/>
    <s v="PAKUWON"/>
  </r>
  <r>
    <s v="T-2252"/>
    <x v="0"/>
    <x v="49"/>
    <x v="11"/>
    <s v="P-1729"/>
    <n v="1"/>
    <n v="25200"/>
    <n v="25200"/>
    <x v="22"/>
    <x v="0"/>
    <x v="8"/>
    <s v="PAKUWON"/>
  </r>
  <r>
    <s v="T-2253"/>
    <x v="0"/>
    <x v="33"/>
    <x v="11"/>
    <s v="P-1758"/>
    <n v="1"/>
    <n v="90000"/>
    <n v="90000"/>
    <x v="5"/>
    <x v="2"/>
    <x v="8"/>
    <s v="PAKUWON"/>
  </r>
  <r>
    <s v="T-2254"/>
    <x v="0"/>
    <x v="43"/>
    <x v="11"/>
    <s v="P-1730"/>
    <n v="2"/>
    <n v="31500"/>
    <n v="63000"/>
    <x v="17"/>
    <x v="0"/>
    <x v="8"/>
    <s v="PAKUWON"/>
  </r>
  <r>
    <s v="T-2255"/>
    <x v="0"/>
    <x v="39"/>
    <x v="11"/>
    <s v="P-1735"/>
    <n v="2"/>
    <n v="13500"/>
    <n v="27000"/>
    <x v="61"/>
    <x v="4"/>
    <x v="8"/>
    <s v="PAKUWON"/>
  </r>
  <r>
    <s v="T-2256"/>
    <x v="0"/>
    <x v="45"/>
    <x v="11"/>
    <s v="P-1682"/>
    <n v="1"/>
    <n v="98100"/>
    <n v="98100"/>
    <x v="69"/>
    <x v="2"/>
    <x v="8"/>
    <s v="PAKUWON"/>
  </r>
  <r>
    <s v="T-2257"/>
    <x v="0"/>
    <x v="37"/>
    <x v="11"/>
    <s v="P-1687"/>
    <n v="1"/>
    <n v="18000"/>
    <n v="18000"/>
    <x v="2"/>
    <x v="0"/>
    <x v="8"/>
    <s v="PAKUWON"/>
  </r>
  <r>
    <s v="T-2258"/>
    <x v="0"/>
    <x v="45"/>
    <x v="11"/>
    <s v="P-1689"/>
    <n v="2"/>
    <n v="14400"/>
    <n v="28800"/>
    <x v="29"/>
    <x v="0"/>
    <x v="8"/>
    <s v="PAKUWON"/>
  </r>
  <r>
    <s v="T-2259"/>
    <x v="0"/>
    <x v="45"/>
    <x v="11"/>
    <s v="P-1685"/>
    <n v="1"/>
    <n v="27000"/>
    <n v="27000"/>
    <x v="6"/>
    <x v="0"/>
    <x v="8"/>
    <s v="PAKUWON"/>
  </r>
  <r>
    <s v="T-2260"/>
    <x v="0"/>
    <x v="54"/>
    <x v="11"/>
    <s v="P-1764"/>
    <n v="2"/>
    <n v="73800"/>
    <n v="147600"/>
    <x v="41"/>
    <x v="12"/>
    <x v="8"/>
    <s v="PAKUWON"/>
  </r>
  <r>
    <s v="T-2261"/>
    <x v="0"/>
    <x v="56"/>
    <x v="11"/>
    <s v="P-1786"/>
    <n v="1"/>
    <n v="76500"/>
    <n v="76500"/>
    <x v="123"/>
    <x v="11"/>
    <x v="8"/>
    <s v="PAKUWON"/>
  </r>
  <r>
    <s v="T-2262"/>
    <x v="0"/>
    <x v="34"/>
    <x v="11"/>
    <s v="P-1723"/>
    <n v="1"/>
    <n v="39600"/>
    <n v="39600"/>
    <x v="116"/>
    <x v="3"/>
    <x v="8"/>
    <s v="PAKUWON"/>
  </r>
  <r>
    <s v="T-2263"/>
    <x v="0"/>
    <x v="37"/>
    <x v="11"/>
    <s v="P-1751"/>
    <n v="2"/>
    <n v="88200"/>
    <n v="176400"/>
    <x v="23"/>
    <x v="5"/>
    <x v="8"/>
    <s v="PAKUWON"/>
  </r>
  <r>
    <s v="T-2264"/>
    <x v="0"/>
    <x v="55"/>
    <x v="11"/>
    <s v="P-1732"/>
    <n v="1"/>
    <n v="74700"/>
    <n v="74700"/>
    <x v="40"/>
    <x v="1"/>
    <x v="8"/>
    <s v="PAKUWON"/>
  </r>
  <r>
    <s v="T-2265"/>
    <x v="0"/>
    <x v="57"/>
    <x v="11"/>
    <s v="P-1686"/>
    <n v="1"/>
    <n v="13050"/>
    <n v="13050"/>
    <x v="54"/>
    <x v="0"/>
    <x v="8"/>
    <s v="PAKUWON"/>
  </r>
  <r>
    <s v="T-2266"/>
    <x v="0"/>
    <x v="33"/>
    <x v="11"/>
    <s v="P-1762"/>
    <n v="1"/>
    <n v="65700"/>
    <n v="65700"/>
    <x v="43"/>
    <x v="12"/>
    <x v="8"/>
    <s v="PAKUWON"/>
  </r>
  <r>
    <s v="T-2267"/>
    <x v="0"/>
    <x v="40"/>
    <x v="11"/>
    <s v="P-1739"/>
    <n v="1"/>
    <n v="15300"/>
    <n v="15300"/>
    <x v="25"/>
    <x v="4"/>
    <x v="8"/>
    <s v="PAKUWON"/>
  </r>
  <r>
    <s v="T-2268"/>
    <x v="0"/>
    <x v="31"/>
    <x v="11"/>
    <s v="P-1800"/>
    <n v="2"/>
    <n v="29700"/>
    <n v="59400"/>
    <x v="120"/>
    <x v="0"/>
    <x v="8"/>
    <s v="PAKUWON"/>
  </r>
  <r>
    <s v="T-2269"/>
    <x v="0"/>
    <x v="60"/>
    <x v="11"/>
    <s v="P-1782"/>
    <n v="1"/>
    <n v="82800"/>
    <n v="82800"/>
    <x v="55"/>
    <x v="3"/>
    <x v="8"/>
    <s v="PAKUWON"/>
  </r>
  <r>
    <s v="T-2270"/>
    <x v="0"/>
    <x v="34"/>
    <x v="11"/>
    <s v="P-1755"/>
    <n v="1"/>
    <n v="247500"/>
    <n v="247500"/>
    <x v="31"/>
    <x v="2"/>
    <x v="8"/>
    <s v="PAKUWON"/>
  </r>
  <r>
    <s v="T-2271"/>
    <x v="0"/>
    <x v="35"/>
    <x v="11"/>
    <s v="P-1789"/>
    <n v="1"/>
    <n v="112500"/>
    <n v="112500"/>
    <x v="21"/>
    <x v="11"/>
    <x v="8"/>
    <s v="PAKUWON"/>
  </r>
  <r>
    <s v="T-2272"/>
    <x v="0"/>
    <x v="45"/>
    <x v="11"/>
    <s v="P-1791"/>
    <n v="1"/>
    <n v="36900"/>
    <n v="36900"/>
    <x v="210"/>
    <x v="0"/>
    <x v="8"/>
    <s v="PAKUWON"/>
  </r>
  <r>
    <s v="T-2273"/>
    <x v="0"/>
    <x v="34"/>
    <x v="11"/>
    <s v="P-1774"/>
    <n v="2"/>
    <n v="73800"/>
    <n v="147600"/>
    <x v="125"/>
    <x v="14"/>
    <x v="8"/>
    <s v="PAKUWON"/>
  </r>
  <r>
    <s v="T-2274"/>
    <x v="0"/>
    <x v="41"/>
    <x v="11"/>
    <s v="P-1754"/>
    <n v="1"/>
    <n v="162000"/>
    <n v="162000"/>
    <x v="70"/>
    <x v="5"/>
    <x v="8"/>
    <s v="PAKUWON"/>
  </r>
  <r>
    <s v="T-2275"/>
    <x v="0"/>
    <x v="52"/>
    <x v="11"/>
    <s v="P-1767"/>
    <n v="1"/>
    <n v="145800"/>
    <n v="145800"/>
    <x v="179"/>
    <x v="18"/>
    <x v="8"/>
    <s v="PAKUWON"/>
  </r>
  <r>
    <s v="T-2276"/>
    <x v="0"/>
    <x v="58"/>
    <x v="11"/>
    <s v="P-1736"/>
    <n v="1"/>
    <n v="22500"/>
    <n v="22500"/>
    <x v="112"/>
    <x v="4"/>
    <x v="8"/>
    <s v="PAKUWON"/>
  </r>
  <r>
    <s v="T-2277"/>
    <x v="0"/>
    <x v="58"/>
    <x v="11"/>
    <s v="P-1794"/>
    <n v="1"/>
    <n v="17100"/>
    <n v="17100"/>
    <x v="201"/>
    <x v="0"/>
    <x v="8"/>
    <s v="PAKUWON"/>
  </r>
  <r>
    <s v="T-2278"/>
    <x v="0"/>
    <x v="39"/>
    <x v="11"/>
    <s v="P-1725"/>
    <n v="1"/>
    <n v="112500"/>
    <n v="112500"/>
    <x v="96"/>
    <x v="7"/>
    <x v="8"/>
    <s v="PAKUWON"/>
  </r>
  <r>
    <s v="T-2279"/>
    <x v="0"/>
    <x v="37"/>
    <x v="11"/>
    <s v="P-1750"/>
    <n v="1"/>
    <n v="47700"/>
    <n v="47700"/>
    <x v="20"/>
    <x v="10"/>
    <x v="8"/>
    <s v="PAKUWON"/>
  </r>
  <r>
    <s v="T-2280"/>
    <x v="0"/>
    <x v="60"/>
    <x v="11"/>
    <s v="P-1728"/>
    <n v="1"/>
    <n v="45000"/>
    <n v="45000"/>
    <x v="26"/>
    <x v="0"/>
    <x v="8"/>
    <s v="PAKUWON"/>
  </r>
  <r>
    <s v="T-2281"/>
    <x v="0"/>
    <x v="44"/>
    <x v="11"/>
    <s v="P-1691"/>
    <n v="1"/>
    <n v="38700"/>
    <n v="38700"/>
    <x v="189"/>
    <x v="4"/>
    <x v="8"/>
    <s v="PAKUWON"/>
  </r>
  <r>
    <s v="T-2282"/>
    <x v="0"/>
    <x v="61"/>
    <x v="10"/>
    <s v="P-2185"/>
    <n v="1"/>
    <n v="98100"/>
    <n v="98100"/>
    <x v="69"/>
    <x v="2"/>
    <x v="2"/>
    <s v="SUMARECON MALL BEKASI"/>
  </r>
  <r>
    <s v="T-2283"/>
    <x v="0"/>
    <x v="62"/>
    <x v="9"/>
    <s v="P-1241"/>
    <n v="1"/>
    <n v="73800"/>
    <n v="73800"/>
    <x v="125"/>
    <x v="14"/>
    <x v="8"/>
    <s v="MALL GANDARIA CITY"/>
  </r>
  <r>
    <s v="T-2284"/>
    <x v="0"/>
    <x v="63"/>
    <x v="10"/>
    <s v="P-2233"/>
    <n v="1"/>
    <n v="189000"/>
    <n v="189000"/>
    <x v="53"/>
    <x v="7"/>
    <x v="2"/>
    <s v="SUMARECON MALL BEKASI"/>
  </r>
  <r>
    <s v="T-2285"/>
    <x v="0"/>
    <x v="64"/>
    <x v="10"/>
    <s v="P-2187"/>
    <n v="1"/>
    <n v="17100"/>
    <n v="17100"/>
    <x v="77"/>
    <x v="0"/>
    <x v="2"/>
    <s v="SUMARECON MALL BEKASI"/>
  </r>
  <r>
    <s v="T-2286"/>
    <x v="0"/>
    <x v="65"/>
    <x v="9"/>
    <s v="P-1248"/>
    <n v="1"/>
    <n v="34200"/>
    <n v="34200"/>
    <x v="45"/>
    <x v="9"/>
    <x v="8"/>
    <s v="MALL GANDARIA CITY"/>
  </r>
  <r>
    <s v="T-2287"/>
    <x v="0"/>
    <x v="62"/>
    <x v="9"/>
    <s v="P-1210"/>
    <n v="2"/>
    <n v="225000"/>
    <n v="450000"/>
    <x v="58"/>
    <x v="10"/>
    <x v="8"/>
    <s v="MALL GANDARIA CITY"/>
  </r>
  <r>
    <s v="T-2288"/>
    <x v="0"/>
    <x v="66"/>
    <x v="9"/>
    <s v="P-1275"/>
    <n v="1"/>
    <n v="36900"/>
    <n v="36900"/>
    <x v="56"/>
    <x v="0"/>
    <x v="8"/>
    <s v="MALL GANDARIA CITY"/>
  </r>
  <r>
    <s v="T-2289"/>
    <x v="0"/>
    <x v="67"/>
    <x v="9"/>
    <s v="P-1126"/>
    <n v="1"/>
    <n v="261000"/>
    <n v="261000"/>
    <x v="167"/>
    <x v="12"/>
    <x v="8"/>
    <s v="MALL GANDARIA CITY"/>
  </r>
  <r>
    <s v="T-2290"/>
    <x v="0"/>
    <x v="66"/>
    <x v="9"/>
    <s v="P-1243"/>
    <n v="1"/>
    <n v="81000"/>
    <n v="81000"/>
    <x v="37"/>
    <x v="12"/>
    <x v="8"/>
    <s v="MALL GANDARIA CITY"/>
  </r>
  <r>
    <s v="T-2291"/>
    <x v="0"/>
    <x v="68"/>
    <x v="10"/>
    <s v="P-2250"/>
    <n v="1"/>
    <n v="39600"/>
    <n v="39600"/>
    <x v="136"/>
    <x v="3"/>
    <x v="2"/>
    <s v="SUMARECON MALL BEKASI"/>
  </r>
  <r>
    <s v="T-2292"/>
    <x v="0"/>
    <x v="69"/>
    <x v="9"/>
    <s v="P-1139"/>
    <n v="3"/>
    <n v="14400"/>
    <n v="43200"/>
    <x v="29"/>
    <x v="0"/>
    <x v="8"/>
    <s v="MALL GANDARIA CITY"/>
  </r>
  <r>
    <s v="T-2293"/>
    <x v="0"/>
    <x v="62"/>
    <x v="10"/>
    <s v="P-2305"/>
    <n v="1"/>
    <n v="60750"/>
    <n v="60750"/>
    <x v="87"/>
    <x v="12"/>
    <x v="2"/>
    <s v="SUMARECON MALL BEKASI"/>
  </r>
  <r>
    <s v="T-2294"/>
    <x v="0"/>
    <x v="70"/>
    <x v="9"/>
    <s v="P-1129"/>
    <n v="1"/>
    <n v="78750"/>
    <n v="78750"/>
    <x v="36"/>
    <x v="12"/>
    <x v="8"/>
    <s v="MALL GANDARIA CITY"/>
  </r>
  <r>
    <s v="T-2295"/>
    <x v="0"/>
    <x v="71"/>
    <x v="10"/>
    <s v="P-2273"/>
    <n v="1"/>
    <n v="15300"/>
    <n v="15300"/>
    <x v="25"/>
    <x v="4"/>
    <x v="2"/>
    <s v="SUMARECON MALL BEKASI"/>
  </r>
  <r>
    <s v="T-2296"/>
    <x v="0"/>
    <x v="72"/>
    <x v="9"/>
    <s v="P-1132"/>
    <n v="1"/>
    <n v="98100"/>
    <n v="98100"/>
    <x v="69"/>
    <x v="2"/>
    <x v="8"/>
    <s v="MALL GANDARIA CITY"/>
  </r>
  <r>
    <s v="T-2297"/>
    <x v="0"/>
    <x v="73"/>
    <x v="9"/>
    <s v="P-1274"/>
    <n v="2"/>
    <n v="35100"/>
    <n v="70200"/>
    <x v="13"/>
    <x v="0"/>
    <x v="8"/>
    <s v="MALL GANDARIA CITY"/>
  </r>
  <r>
    <s v="T-2298"/>
    <x v="0"/>
    <x v="71"/>
    <x v="10"/>
    <s v="P-2373"/>
    <n v="1"/>
    <n v="27000"/>
    <n v="27000"/>
    <x v="97"/>
    <x v="0"/>
    <x v="2"/>
    <s v="SUMARECON MALL BEKASI"/>
  </r>
  <r>
    <s v="T-2299"/>
    <x v="0"/>
    <x v="74"/>
    <x v="10"/>
    <s v="P-2198"/>
    <n v="3"/>
    <n v="14400"/>
    <n v="43200"/>
    <x v="29"/>
    <x v="0"/>
    <x v="2"/>
    <s v="SUMARECON MALL BEKASI"/>
  </r>
  <r>
    <s v="T-2300"/>
    <x v="0"/>
    <x v="64"/>
    <x v="10"/>
    <s v="P-2366"/>
    <n v="2"/>
    <n v="34200"/>
    <n v="68400"/>
    <x v="156"/>
    <x v="0"/>
    <x v="2"/>
    <s v="SUMARECON MALL BEKASI"/>
  </r>
  <r>
    <s v="T-2301"/>
    <x v="0"/>
    <x v="62"/>
    <x v="9"/>
    <s v="P-1136"/>
    <n v="5"/>
    <n v="13050"/>
    <n v="65250"/>
    <x v="54"/>
    <x v="0"/>
    <x v="8"/>
    <s v="MALL GANDARIA CITY"/>
  </r>
  <r>
    <s v="T-2302"/>
    <x v="0"/>
    <x v="75"/>
    <x v="9"/>
    <s v="P-1138"/>
    <n v="6"/>
    <n v="27000"/>
    <n v="162000"/>
    <x v="30"/>
    <x v="0"/>
    <x v="8"/>
    <s v="MALL GANDARIA CITY"/>
  </r>
  <r>
    <s v="T-2303"/>
    <x v="0"/>
    <x v="76"/>
    <x v="9"/>
    <s v="P-1254"/>
    <n v="1"/>
    <n v="112500"/>
    <n v="112500"/>
    <x v="219"/>
    <x v="11"/>
    <x v="8"/>
    <s v="MALL GANDARIA CITY"/>
  </r>
  <r>
    <s v="T-2304"/>
    <x v="0"/>
    <x v="65"/>
    <x v="10"/>
    <s v="P-2229"/>
    <n v="1"/>
    <n v="26100"/>
    <n v="26100"/>
    <x v="149"/>
    <x v="4"/>
    <x v="2"/>
    <s v="SUMARECON MALL BEKASI"/>
  </r>
  <r>
    <s v="T-2305"/>
    <x v="0"/>
    <x v="73"/>
    <x v="9"/>
    <s v="P-1200"/>
    <n v="2"/>
    <n v="22500"/>
    <n v="45000"/>
    <x v="27"/>
    <x v="4"/>
    <x v="8"/>
    <s v="MALL GANDARIA CITY"/>
  </r>
  <r>
    <s v="T-2306"/>
    <x v="0"/>
    <x v="77"/>
    <x v="9"/>
    <s v="P-1134"/>
    <n v="1"/>
    <n v="17100"/>
    <n v="17100"/>
    <x v="77"/>
    <x v="0"/>
    <x v="8"/>
    <s v="MALL GANDARIA CITY"/>
  </r>
  <r>
    <s v="T-2307"/>
    <x v="0"/>
    <x v="75"/>
    <x v="9"/>
    <s v="P-1137"/>
    <n v="5"/>
    <n v="18000"/>
    <n v="90000"/>
    <x v="2"/>
    <x v="0"/>
    <x v="8"/>
    <s v="MALL GANDARIA CITY"/>
  </r>
  <r>
    <s v="T-2308"/>
    <x v="0"/>
    <x v="78"/>
    <x v="9"/>
    <s v="P-1236"/>
    <n v="1"/>
    <n v="81000"/>
    <n v="81000"/>
    <x v="212"/>
    <x v="4"/>
    <x v="8"/>
    <s v="MALL GANDARIA CITY"/>
  </r>
  <r>
    <s v="T-2309"/>
    <x v="0"/>
    <x v="74"/>
    <x v="10"/>
    <s v="P-2183"/>
    <n v="1"/>
    <n v="78750"/>
    <n v="78750"/>
    <x v="107"/>
    <x v="12"/>
    <x v="2"/>
    <s v="SUMARECON MALL BEKASI"/>
  </r>
  <r>
    <s v="T-2310"/>
    <x v="0"/>
    <x v="75"/>
    <x v="10"/>
    <s v="P-2265"/>
    <n v="2"/>
    <n v="22500"/>
    <n v="45000"/>
    <x v="39"/>
    <x v="0"/>
    <x v="2"/>
    <s v="SUMARECON MALL BEKASI"/>
  </r>
  <r>
    <s v="T-2311"/>
    <x v="0"/>
    <x v="79"/>
    <x v="10"/>
    <s v="P-2309"/>
    <n v="2"/>
    <n v="73800"/>
    <n v="147600"/>
    <x v="41"/>
    <x v="12"/>
    <x v="2"/>
    <s v="SUMARECON MALL BEKASI"/>
  </r>
  <r>
    <s v="T-2312"/>
    <x v="0"/>
    <x v="80"/>
    <x v="9"/>
    <s v="P-1202"/>
    <n v="4"/>
    <n v="15300"/>
    <n v="61200"/>
    <x v="25"/>
    <x v="4"/>
    <x v="8"/>
    <s v="MALL GANDARIA CITY"/>
  </r>
  <r>
    <s v="T-2313"/>
    <x v="0"/>
    <x v="80"/>
    <x v="9"/>
    <s v="P-1226"/>
    <n v="2"/>
    <n v="90000"/>
    <n v="180000"/>
    <x v="5"/>
    <x v="2"/>
    <x v="8"/>
    <s v="MALL GANDARIA CITY"/>
  </r>
  <r>
    <s v="T-2314"/>
    <x v="0"/>
    <x v="81"/>
    <x v="10"/>
    <s v="P-2253"/>
    <n v="1"/>
    <n v="39600"/>
    <n v="39600"/>
    <x v="14"/>
    <x v="3"/>
    <x v="2"/>
    <s v="SUMARECON MALL BEKASI"/>
  </r>
  <r>
    <s v="T-2315"/>
    <x v="0"/>
    <x v="82"/>
    <x v="9"/>
    <s v="P-1135"/>
    <n v="3"/>
    <n v="27000"/>
    <n v="81000"/>
    <x v="6"/>
    <x v="0"/>
    <x v="8"/>
    <s v="MALL GANDARIA CITY"/>
  </r>
  <r>
    <s v="T-2316"/>
    <x v="0"/>
    <x v="73"/>
    <x v="9"/>
    <s v="P-1116"/>
    <n v="1"/>
    <n v="629300"/>
    <n v="629300"/>
    <x v="145"/>
    <x v="12"/>
    <x v="8"/>
    <s v="MALL GANDARIA CITY"/>
  </r>
  <r>
    <s v="T-2317"/>
    <x v="0"/>
    <x v="77"/>
    <x v="10"/>
    <s v="P-2194"/>
    <n v="1"/>
    <n v="18000"/>
    <n v="18000"/>
    <x v="2"/>
    <x v="0"/>
    <x v="2"/>
    <s v="SUMARECON MALL BEKASI"/>
  </r>
  <r>
    <s v="T-2318"/>
    <x v="0"/>
    <x v="78"/>
    <x v="9"/>
    <s v="P-1181"/>
    <n v="4"/>
    <n v="39600"/>
    <n v="158400"/>
    <x v="116"/>
    <x v="3"/>
    <x v="8"/>
    <s v="MALL GANDARIA CITY"/>
  </r>
  <r>
    <s v="T-2319"/>
    <x v="0"/>
    <x v="80"/>
    <x v="9"/>
    <s v="P-1127"/>
    <n v="1"/>
    <n v="144000"/>
    <n v="144000"/>
    <x v="94"/>
    <x v="15"/>
    <x v="8"/>
    <s v="MALL GANDARIA CITY"/>
  </r>
  <r>
    <s v="T-2320"/>
    <x v="0"/>
    <x v="83"/>
    <x v="9"/>
    <s v="P-1246"/>
    <n v="1"/>
    <n v="143100"/>
    <n v="143100"/>
    <x v="129"/>
    <x v="12"/>
    <x v="8"/>
    <s v="MALL GANDARIA CITY"/>
  </r>
  <r>
    <s v="T-2321"/>
    <x v="0"/>
    <x v="83"/>
    <x v="10"/>
    <s v="P-2369"/>
    <n v="1"/>
    <n v="29700"/>
    <n v="29700"/>
    <x v="117"/>
    <x v="0"/>
    <x v="2"/>
    <s v="SUMARECON MALL BEKASI"/>
  </r>
  <r>
    <s v="T-2322"/>
    <x v="0"/>
    <x v="78"/>
    <x v="9"/>
    <s v="P-1184"/>
    <n v="1"/>
    <n v="112500"/>
    <n v="112500"/>
    <x v="96"/>
    <x v="7"/>
    <x v="8"/>
    <s v="MALL GANDARIA CITY"/>
  </r>
  <r>
    <s v="T-2323"/>
    <x v="0"/>
    <x v="83"/>
    <x v="9"/>
    <s v="P-1197"/>
    <n v="1"/>
    <n v="13500"/>
    <n v="13500"/>
    <x v="61"/>
    <x v="4"/>
    <x v="8"/>
    <s v="MALL GANDARIA CITY"/>
  </r>
  <r>
    <s v="T-2324"/>
    <x v="0"/>
    <x v="80"/>
    <x v="10"/>
    <s v="P-2288"/>
    <n v="1"/>
    <n v="93150"/>
    <n v="93150"/>
    <x v="35"/>
    <x v="2"/>
    <x v="2"/>
    <s v="SUMARECON MALL BEKASI"/>
  </r>
  <r>
    <s v="T-2325"/>
    <x v="0"/>
    <x v="84"/>
    <x v="9"/>
    <s v="P-1224"/>
    <n v="1"/>
    <n v="49500"/>
    <n v="49500"/>
    <x v="60"/>
    <x v="2"/>
    <x v="8"/>
    <s v="MALL GANDARIA CITY"/>
  </r>
  <r>
    <s v="T-2326"/>
    <x v="0"/>
    <x v="85"/>
    <x v="10"/>
    <s v="P-2247"/>
    <n v="1"/>
    <n v="39600"/>
    <n v="39600"/>
    <x v="152"/>
    <x v="3"/>
    <x v="2"/>
    <s v="SUMARECON MALL BEKASI"/>
  </r>
  <r>
    <s v="T-2327"/>
    <x v="0"/>
    <x v="73"/>
    <x v="9"/>
    <s v="P-1251"/>
    <n v="1"/>
    <n v="76500"/>
    <n v="76500"/>
    <x v="95"/>
    <x v="11"/>
    <x v="8"/>
    <s v="MALL GANDARIA CITY"/>
  </r>
  <r>
    <s v="T-2328"/>
    <x v="0"/>
    <x v="72"/>
    <x v="9"/>
    <s v="P-1175"/>
    <n v="1"/>
    <n v="39600"/>
    <n v="39600"/>
    <x v="152"/>
    <x v="3"/>
    <x v="8"/>
    <s v="MALL GANDARIA CITY"/>
  </r>
  <r>
    <s v="T-2329"/>
    <x v="0"/>
    <x v="66"/>
    <x v="9"/>
    <s v="P-1192"/>
    <n v="2"/>
    <n v="31500"/>
    <n v="63000"/>
    <x v="17"/>
    <x v="0"/>
    <x v="8"/>
    <s v="MALL GANDARIA CITY"/>
  </r>
  <r>
    <s v="T-2330"/>
    <x v="0"/>
    <x v="84"/>
    <x v="10"/>
    <s v="P-2263"/>
    <n v="2"/>
    <n v="25200"/>
    <n v="50400"/>
    <x v="22"/>
    <x v="0"/>
    <x v="2"/>
    <s v="SUMARECON MALL BEKASI"/>
  </r>
  <r>
    <s v="T-2331"/>
    <x v="0"/>
    <x v="80"/>
    <x v="10"/>
    <s v="P-2301"/>
    <n v="1"/>
    <n v="89100"/>
    <n v="89100"/>
    <x v="5"/>
    <x v="2"/>
    <x v="2"/>
    <s v="SUMARECON MALL BEKASI"/>
  </r>
  <r>
    <s v="T-2332"/>
    <x v="0"/>
    <x v="78"/>
    <x v="10"/>
    <s v="P-2328"/>
    <n v="1"/>
    <n v="81000"/>
    <n v="81000"/>
    <x v="37"/>
    <x v="12"/>
    <x v="2"/>
    <s v="SUMARECON MALL BEKASI"/>
  </r>
  <r>
    <s v="T-2333"/>
    <x v="0"/>
    <x v="69"/>
    <x v="10"/>
    <s v="P-2286"/>
    <n v="2"/>
    <n v="49500"/>
    <n v="99000"/>
    <x v="16"/>
    <x v="2"/>
    <x v="2"/>
    <s v="SUMARECON MALL BEKASI"/>
  </r>
  <r>
    <s v="T-2334"/>
    <x v="0"/>
    <x v="67"/>
    <x v="9"/>
    <s v="P-1278"/>
    <n v="1"/>
    <n v="29700"/>
    <n v="29700"/>
    <x v="120"/>
    <x v="0"/>
    <x v="8"/>
    <s v="MALL GANDARIA CITY"/>
  </r>
  <r>
    <s v="T-2335"/>
    <x v="0"/>
    <x v="84"/>
    <x v="9"/>
    <s v="P-1187"/>
    <n v="1"/>
    <n v="148500"/>
    <n v="148500"/>
    <x v="158"/>
    <x v="1"/>
    <x v="8"/>
    <s v="MALL GANDARIA CITY"/>
  </r>
  <r>
    <s v="T-2336"/>
    <x v="0"/>
    <x v="83"/>
    <x v="10"/>
    <s v="P-2272"/>
    <n v="1"/>
    <n v="22500"/>
    <n v="22500"/>
    <x v="27"/>
    <x v="4"/>
    <x v="2"/>
    <s v="SUMARECON MALL BEKASI"/>
  </r>
  <r>
    <s v="T-2337"/>
    <x v="0"/>
    <x v="86"/>
    <x v="9"/>
    <s v="P-1191"/>
    <n v="1"/>
    <n v="25200"/>
    <n v="25200"/>
    <x v="22"/>
    <x v="0"/>
    <x v="8"/>
    <s v="MALL GANDARIA CITY"/>
  </r>
  <r>
    <s v="T-2338"/>
    <x v="0"/>
    <x v="63"/>
    <x v="9"/>
    <s v="P-1282"/>
    <n v="1"/>
    <n v="207000"/>
    <n v="207000"/>
    <x v="99"/>
    <x v="4"/>
    <x v="8"/>
    <s v="MALL GANDARIA CITY"/>
  </r>
  <r>
    <s v="T-2339"/>
    <x v="0"/>
    <x v="87"/>
    <x v="9"/>
    <s v="P-1195"/>
    <n v="1"/>
    <n v="37350"/>
    <n v="37350"/>
    <x v="83"/>
    <x v="17"/>
    <x v="8"/>
    <s v="MALL GANDARIA CITY"/>
  </r>
  <r>
    <s v="T-2340"/>
    <x v="0"/>
    <x v="87"/>
    <x v="10"/>
    <s v="P-2176"/>
    <n v="1"/>
    <n v="261000"/>
    <n v="261000"/>
    <x v="167"/>
    <x v="12"/>
    <x v="2"/>
    <s v="SUMARECON MALL BEKASI"/>
  </r>
  <r>
    <s v="T-2341"/>
    <x v="0"/>
    <x v="63"/>
    <x v="10"/>
    <s v="P-2270"/>
    <n v="1"/>
    <n v="13500"/>
    <n v="13500"/>
    <x v="61"/>
    <x v="4"/>
    <x v="2"/>
    <s v="SUMARECON MALL BEKASI"/>
  </r>
  <r>
    <s v="T-2342"/>
    <x v="0"/>
    <x v="81"/>
    <x v="10"/>
    <s v="P-2345"/>
    <n v="1"/>
    <n v="76500"/>
    <n v="76500"/>
    <x v="95"/>
    <x v="11"/>
    <x v="2"/>
    <s v="SUMARECON MALL BEKASI"/>
  </r>
  <r>
    <s v="T-2343"/>
    <x v="0"/>
    <x v="71"/>
    <x v="10"/>
    <s v="P-2264"/>
    <n v="2"/>
    <n v="31500"/>
    <n v="63000"/>
    <x v="17"/>
    <x v="0"/>
    <x v="2"/>
    <s v="SUMARECON MALL BEKASI"/>
  </r>
  <r>
    <s v="T-2344"/>
    <x v="0"/>
    <x v="87"/>
    <x v="10"/>
    <s v="P-2190"/>
    <n v="1"/>
    <n v="13050"/>
    <n v="13050"/>
    <x v="54"/>
    <x v="0"/>
    <x v="2"/>
    <s v="SUMARECON MALL BEKASI"/>
  </r>
  <r>
    <s v="T-2345"/>
    <x v="0"/>
    <x v="87"/>
    <x v="9"/>
    <s v="P-1276"/>
    <n v="1"/>
    <n v="29700"/>
    <n v="29700"/>
    <x v="117"/>
    <x v="0"/>
    <x v="8"/>
    <s v="MALL GANDARIA CITY"/>
  </r>
  <r>
    <s v="T-2346"/>
    <x v="0"/>
    <x v="61"/>
    <x v="10"/>
    <s v="P-2180"/>
    <n v="1"/>
    <n v="209300"/>
    <n v="209300"/>
    <x v="104"/>
    <x v="12"/>
    <x v="2"/>
    <s v="SUMARECON MALL BEKASI"/>
  </r>
  <r>
    <s v="T-2347"/>
    <x v="0"/>
    <x v="68"/>
    <x v="10"/>
    <s v="P-2307"/>
    <n v="1"/>
    <n v="65700"/>
    <n v="65700"/>
    <x v="43"/>
    <x v="12"/>
    <x v="2"/>
    <s v="SUMARECON MALL BEKASI"/>
  </r>
  <r>
    <s v="T-2348"/>
    <x v="0"/>
    <x v="88"/>
    <x v="10"/>
    <s v="P-2289"/>
    <n v="3"/>
    <n v="47700"/>
    <n v="143100"/>
    <x v="20"/>
    <x v="10"/>
    <x v="2"/>
    <s v="SUMARECON MALL BEKASI"/>
  </r>
  <r>
    <s v="T-2349"/>
    <x v="0"/>
    <x v="85"/>
    <x v="9"/>
    <s v="P-1225"/>
    <n v="1"/>
    <n v="98100"/>
    <n v="98100"/>
    <x v="11"/>
    <x v="2"/>
    <x v="8"/>
    <s v="MALL GANDARIA CITY"/>
  </r>
  <r>
    <s v="T-2350"/>
    <x v="0"/>
    <x v="86"/>
    <x v="10"/>
    <s v="P-2238"/>
    <n v="1"/>
    <n v="57600"/>
    <n v="57600"/>
    <x v="4"/>
    <x v="3"/>
    <x v="2"/>
    <s v="SUMARECON MALL BEKASI"/>
  </r>
  <r>
    <s v="T-2351"/>
    <x v="0"/>
    <x v="81"/>
    <x v="9"/>
    <s v="P-1125"/>
    <n v="1"/>
    <n v="261000"/>
    <n v="261000"/>
    <x v="103"/>
    <x v="12"/>
    <x v="8"/>
    <s v="MALL GANDARIA CITY"/>
  </r>
  <r>
    <s v="T-2352"/>
    <x v="0"/>
    <x v="87"/>
    <x v="10"/>
    <s v="P-2275"/>
    <n v="1"/>
    <n v="40500"/>
    <n v="40500"/>
    <x v="101"/>
    <x v="6"/>
    <x v="2"/>
    <s v="SUMARECON MALL BEKASI"/>
  </r>
  <r>
    <s v="T-2353"/>
    <x v="0"/>
    <x v="66"/>
    <x v="9"/>
    <s v="P-1253"/>
    <n v="3"/>
    <n v="76500"/>
    <n v="229500"/>
    <x v="123"/>
    <x v="11"/>
    <x v="8"/>
    <s v="MALL GANDARIA CITY"/>
  </r>
  <r>
    <s v="T-2354"/>
    <x v="0"/>
    <x v="70"/>
    <x v="10"/>
    <s v="P-2254"/>
    <n v="2"/>
    <n v="39600"/>
    <n v="79200"/>
    <x v="116"/>
    <x v="3"/>
    <x v="2"/>
    <s v="SUMARECON MALL BEKASI"/>
  </r>
  <r>
    <s v="T-2355"/>
    <x v="0"/>
    <x v="70"/>
    <x v="9"/>
    <s v="P-1117"/>
    <n v="1"/>
    <n v="629300"/>
    <n v="629300"/>
    <x v="151"/>
    <x v="12"/>
    <x v="8"/>
    <s v="MALL GANDARIA CITY"/>
  </r>
  <r>
    <s v="T-2356"/>
    <x v="0"/>
    <x v="85"/>
    <x v="9"/>
    <s v="P-1213"/>
    <n v="2"/>
    <n v="94500"/>
    <n v="189000"/>
    <x v="35"/>
    <x v="2"/>
    <x v="8"/>
    <s v="MALL GANDARIA CITY"/>
  </r>
  <r>
    <s v="T-2357"/>
    <x v="0"/>
    <x v="89"/>
    <x v="9"/>
    <s v="P-1174"/>
    <n v="3"/>
    <n v="39600"/>
    <n v="118800"/>
    <x v="24"/>
    <x v="3"/>
    <x v="8"/>
    <s v="MALL GANDARIA CITY"/>
  </r>
  <r>
    <s v="T-2358"/>
    <x v="0"/>
    <x v="73"/>
    <x v="10"/>
    <s v="P-2256"/>
    <n v="2"/>
    <n v="39600"/>
    <n v="79200"/>
    <x v="42"/>
    <x v="3"/>
    <x v="2"/>
    <s v="SUMARECON MALL BEKASI"/>
  </r>
  <r>
    <s v="T-2359"/>
    <x v="0"/>
    <x v="70"/>
    <x v="10"/>
    <s v="P-2347"/>
    <n v="1"/>
    <n v="76500"/>
    <n v="76500"/>
    <x v="123"/>
    <x v="11"/>
    <x v="2"/>
    <s v="SUMARECON MALL BEKASI"/>
  </r>
  <r>
    <s v="T-2360"/>
    <x v="0"/>
    <x v="88"/>
    <x v="9"/>
    <s v="P-1216"/>
    <n v="1"/>
    <n v="88200"/>
    <n v="88200"/>
    <x v="34"/>
    <x v="5"/>
    <x v="8"/>
    <s v="MALL GANDARIA CITY"/>
  </r>
  <r>
    <s v="T-2361"/>
    <x v="0"/>
    <x v="88"/>
    <x v="9"/>
    <s v="P-1193"/>
    <n v="2"/>
    <n v="22500"/>
    <n v="45000"/>
    <x v="39"/>
    <x v="0"/>
    <x v="8"/>
    <s v="MALL GANDARIA CITY"/>
  </r>
  <r>
    <s v="T-2362"/>
    <x v="0"/>
    <x v="72"/>
    <x v="10"/>
    <s v="P-2342"/>
    <n v="2"/>
    <n v="34200"/>
    <n v="68400"/>
    <x v="45"/>
    <x v="9"/>
    <x v="2"/>
    <s v="SUMARECON MALL BEKASI"/>
  </r>
  <r>
    <s v="T-2363"/>
    <x v="0"/>
    <x v="77"/>
    <x v="10"/>
    <s v="P-2243"/>
    <n v="1"/>
    <n v="39600"/>
    <n v="39600"/>
    <x v="121"/>
    <x v="3"/>
    <x v="2"/>
    <s v="SUMARECON MALL BEKASI"/>
  </r>
  <r>
    <s v="T-2364"/>
    <x v="0"/>
    <x v="62"/>
    <x v="9"/>
    <s v="P-1164"/>
    <n v="1"/>
    <n v="26100"/>
    <n v="26100"/>
    <x v="149"/>
    <x v="4"/>
    <x v="8"/>
    <s v="MALL GANDARIA CITY"/>
  </r>
  <r>
    <s v="T-2365"/>
    <x v="0"/>
    <x v="73"/>
    <x v="9"/>
    <s v="P-1167"/>
    <n v="1"/>
    <n v="57600"/>
    <n v="57600"/>
    <x v="4"/>
    <x v="3"/>
    <x v="8"/>
    <s v="MALL GANDARIA CITY"/>
  </r>
  <r>
    <s v="T-2366"/>
    <x v="0"/>
    <x v="90"/>
    <x v="6"/>
    <s v="P-830"/>
    <n v="3"/>
    <n v="88200"/>
    <n v="264600"/>
    <x v="34"/>
    <x v="5"/>
    <x v="6"/>
    <s v="KOTA KASABLANKA"/>
  </r>
  <r>
    <s v="T-2367"/>
    <x v="0"/>
    <x v="91"/>
    <x v="6"/>
    <s v="P-866"/>
    <n v="1"/>
    <n v="130000"/>
    <n v="130000"/>
    <x v="122"/>
    <x v="15"/>
    <x v="6"/>
    <s v="KOTA KASABLANKA"/>
  </r>
  <r>
    <s v="T-2368"/>
    <x v="0"/>
    <x v="92"/>
    <x v="6"/>
    <s v="P-796"/>
    <n v="2"/>
    <n v="148500"/>
    <n v="297000"/>
    <x v="158"/>
    <x v="1"/>
    <x v="6"/>
    <s v="KOTA KASABLANKA"/>
  </r>
  <r>
    <s v="T-2369"/>
    <x v="0"/>
    <x v="93"/>
    <x v="6"/>
    <s v="P-833"/>
    <n v="1"/>
    <n v="508500"/>
    <n v="508500"/>
    <x v="92"/>
    <x v="2"/>
    <x v="6"/>
    <s v="KOTA KASABLANKA"/>
  </r>
  <r>
    <s v="T-2370"/>
    <x v="0"/>
    <x v="94"/>
    <x v="6"/>
    <s v="P-777"/>
    <n v="3"/>
    <n v="82800"/>
    <n v="248400"/>
    <x v="48"/>
    <x v="3"/>
    <x v="6"/>
    <s v="KOTA KASABLANKA"/>
  </r>
  <r>
    <s v="T-2371"/>
    <x v="0"/>
    <x v="95"/>
    <x v="6"/>
    <s v="P-834"/>
    <n v="1"/>
    <n v="162000"/>
    <n v="162000"/>
    <x v="73"/>
    <x v="2"/>
    <x v="6"/>
    <s v="KOTA KASABLANKA"/>
  </r>
  <r>
    <s v="T-2372"/>
    <x v="0"/>
    <x v="92"/>
    <x v="6"/>
    <s v="P-810"/>
    <n v="1"/>
    <n v="22500"/>
    <n v="22500"/>
    <x v="27"/>
    <x v="4"/>
    <x v="6"/>
    <s v="KOTA KASABLANKA"/>
  </r>
  <r>
    <s v="T-2373"/>
    <x v="0"/>
    <x v="96"/>
    <x v="6"/>
    <s v="P-809"/>
    <n v="5"/>
    <n v="22500"/>
    <n v="112500"/>
    <x v="112"/>
    <x v="4"/>
    <x v="6"/>
    <s v="KOTA KASABLANKA"/>
  </r>
  <r>
    <s v="T-2374"/>
    <x v="0"/>
    <x v="97"/>
    <x v="6"/>
    <s v="P-879"/>
    <n v="4"/>
    <n v="112500"/>
    <n v="450000"/>
    <x v="141"/>
    <x v="11"/>
    <x v="6"/>
    <s v="KOTA KASABLANKA"/>
  </r>
  <r>
    <s v="T-2375"/>
    <x v="0"/>
    <x v="98"/>
    <x v="6"/>
    <s v="P-773"/>
    <n v="4"/>
    <n v="57600"/>
    <n v="230400"/>
    <x v="4"/>
    <x v="3"/>
    <x v="6"/>
    <s v="KOTA KASABLANKA"/>
  </r>
  <r>
    <s v="T-2376"/>
    <x v="0"/>
    <x v="99"/>
    <x v="6"/>
    <s v="P-873"/>
    <n v="2"/>
    <n v="82800"/>
    <n v="165600"/>
    <x v="114"/>
    <x v="3"/>
    <x v="6"/>
    <s v="KOTA KASABLANKA"/>
  </r>
  <r>
    <s v="T-2377"/>
    <x v="0"/>
    <x v="100"/>
    <x v="6"/>
    <s v="P-864"/>
    <n v="2"/>
    <n v="81000"/>
    <n v="162000"/>
    <x v="37"/>
    <x v="12"/>
    <x v="6"/>
    <s v="KOTA KASABLANKA"/>
  </r>
  <r>
    <s v="T-2378"/>
    <x v="0"/>
    <x v="99"/>
    <x v="6"/>
    <s v="P-801"/>
    <n v="8"/>
    <n v="25200"/>
    <n v="201600"/>
    <x v="22"/>
    <x v="0"/>
    <x v="6"/>
    <s v="KOTA KASABLANKA"/>
  </r>
  <r>
    <s v="T-2379"/>
    <x v="0"/>
    <x v="91"/>
    <x v="6"/>
    <s v="P-715"/>
    <n v="1"/>
    <n v="27000"/>
    <n v="27000"/>
    <x v="30"/>
    <x v="0"/>
    <x v="6"/>
    <s v="KOTA KASABLANKA"/>
  </r>
  <r>
    <s v="T-2380"/>
    <x v="0"/>
    <x v="101"/>
    <x v="6"/>
    <s v="P-907"/>
    <n v="1"/>
    <n v="30333.333333333332"/>
    <n v="30333.333333333332"/>
    <x v="52"/>
    <x v="0"/>
    <x v="6"/>
    <s v="KOTA KASABLANKA"/>
  </r>
  <r>
    <s v="T-2381"/>
    <x v="0"/>
    <x v="102"/>
    <x v="6"/>
    <s v="P-711"/>
    <n v="10"/>
    <n v="17100"/>
    <n v="171000"/>
    <x v="77"/>
    <x v="0"/>
    <x v="6"/>
    <s v="KOTA KASABLANKA"/>
  </r>
  <r>
    <s v="T-2382"/>
    <x v="0"/>
    <x v="103"/>
    <x v="6"/>
    <s v="P-800"/>
    <n v="1"/>
    <n v="45000"/>
    <n v="45000"/>
    <x v="26"/>
    <x v="0"/>
    <x v="6"/>
    <s v="KOTA KASABLANKA"/>
  </r>
  <r>
    <s v="T-2383"/>
    <x v="0"/>
    <x v="91"/>
    <x v="6"/>
    <s v="P-898"/>
    <n v="6"/>
    <n v="34200"/>
    <n v="205200"/>
    <x v="156"/>
    <x v="0"/>
    <x v="6"/>
    <s v="KOTA KASABLANKA"/>
  </r>
  <r>
    <s v="T-2384"/>
    <x v="0"/>
    <x v="104"/>
    <x v="6"/>
    <s v="P-709"/>
    <n v="1"/>
    <n v="98100"/>
    <n v="98100"/>
    <x v="69"/>
    <x v="2"/>
    <x v="6"/>
    <s v="KOTA KASABLANKA"/>
  </r>
  <r>
    <s v="T-2385"/>
    <x v="0"/>
    <x v="95"/>
    <x v="6"/>
    <s v="P-812"/>
    <n v="8"/>
    <n v="15300"/>
    <n v="122400"/>
    <x v="25"/>
    <x v="4"/>
    <x v="6"/>
    <s v="KOTA KASABLANKA"/>
  </r>
  <r>
    <s v="T-2386"/>
    <x v="0"/>
    <x v="105"/>
    <x v="6"/>
    <s v="P-808"/>
    <n v="3"/>
    <n v="13500"/>
    <n v="40500"/>
    <x v="85"/>
    <x v="4"/>
    <x v="6"/>
    <s v="KOTA KASABLANKA"/>
  </r>
  <r>
    <s v="T-2387"/>
    <x v="0"/>
    <x v="92"/>
    <x v="6"/>
    <s v="P-845"/>
    <n v="4"/>
    <n v="65700"/>
    <n v="262800"/>
    <x v="43"/>
    <x v="12"/>
    <x v="6"/>
    <s v="KOTA KASABLANKA"/>
  </r>
  <r>
    <s v="T-2388"/>
    <x v="0"/>
    <x v="101"/>
    <x v="6"/>
    <s v="P-686"/>
    <n v="1"/>
    <n v="629300"/>
    <n v="629300"/>
    <x v="145"/>
    <x v="12"/>
    <x v="6"/>
    <s v="KOTA KASABLANKA"/>
  </r>
  <r>
    <s v="T-2389"/>
    <x v="0"/>
    <x v="106"/>
    <x v="6"/>
    <s v="P-838"/>
    <n v="9"/>
    <n v="49500"/>
    <n v="445500"/>
    <x v="60"/>
    <x v="2"/>
    <x v="6"/>
    <s v="KOTA KASABLANKA"/>
  </r>
  <r>
    <s v="T-2390"/>
    <x v="0"/>
    <x v="93"/>
    <x v="6"/>
    <s v="P-824"/>
    <n v="1"/>
    <n v="225000"/>
    <n v="225000"/>
    <x v="58"/>
    <x v="10"/>
    <x v="6"/>
    <s v="KOTA KASABLANKA"/>
  </r>
  <r>
    <s v="T-2391"/>
    <x v="0"/>
    <x v="90"/>
    <x v="6"/>
    <s v="P-831"/>
    <n v="1"/>
    <n v="162000"/>
    <n v="162000"/>
    <x v="8"/>
    <x v="5"/>
    <x v="6"/>
    <s v="KOTA KASABLANKA"/>
  </r>
  <r>
    <s v="T-2392"/>
    <x v="0"/>
    <x v="103"/>
    <x v="6"/>
    <s v="P-768"/>
    <n v="5"/>
    <n v="26100"/>
    <n v="130500"/>
    <x v="149"/>
    <x v="4"/>
    <x v="6"/>
    <s v="KOTA KASABLANKA"/>
  </r>
  <r>
    <s v="T-2393"/>
    <x v="0"/>
    <x v="99"/>
    <x v="6"/>
    <s v="P-870"/>
    <n v="1"/>
    <n v="34200"/>
    <n v="34200"/>
    <x v="45"/>
    <x v="9"/>
    <x v="6"/>
    <s v="KOTA KASABLANKA"/>
  </r>
  <r>
    <s v="T-2394"/>
    <x v="0"/>
    <x v="107"/>
    <x v="6"/>
    <s v="P-811"/>
    <n v="5"/>
    <n v="15300"/>
    <n v="76500"/>
    <x v="7"/>
    <x v="4"/>
    <x v="6"/>
    <s v="KOTA KASABLANKA"/>
  </r>
  <r>
    <s v="T-2395"/>
    <x v="0"/>
    <x v="108"/>
    <x v="6"/>
    <s v="P-802"/>
    <n v="4"/>
    <n v="31500"/>
    <n v="126000"/>
    <x v="17"/>
    <x v="0"/>
    <x v="6"/>
    <s v="KOTA KASABLANKA"/>
  </r>
  <r>
    <s v="T-2396"/>
    <x v="0"/>
    <x v="109"/>
    <x v="6"/>
    <s v="P-776"/>
    <n v="4"/>
    <n v="82800"/>
    <n v="331200"/>
    <x v="33"/>
    <x v="3"/>
    <x v="6"/>
    <s v="KOTA KASABLANKA"/>
  </r>
  <r>
    <s v="T-2397"/>
    <x v="0"/>
    <x v="92"/>
    <x v="6"/>
    <s v="P-902"/>
    <n v="2"/>
    <n v="36900"/>
    <n v="73800"/>
    <x v="56"/>
    <x v="0"/>
    <x v="6"/>
    <s v="KOTA KASABLANKA"/>
  </r>
  <r>
    <s v="T-2398"/>
    <x v="0"/>
    <x v="92"/>
    <x v="6"/>
    <s v="P-876"/>
    <n v="3"/>
    <n v="76500"/>
    <n v="229500"/>
    <x v="123"/>
    <x v="11"/>
    <x v="6"/>
    <s v="KOTA KASABLANKA"/>
  </r>
  <r>
    <s v="T-2399"/>
    <x v="0"/>
    <x v="108"/>
    <x v="6"/>
    <s v="P-716"/>
    <n v="5"/>
    <n v="14400"/>
    <n v="72000"/>
    <x v="29"/>
    <x v="0"/>
    <x v="6"/>
    <s v="KOTA KASABLANKA"/>
  </r>
  <r>
    <s v="T-2400"/>
    <x v="0"/>
    <x v="110"/>
    <x v="6"/>
    <s v="P-886"/>
    <n v="1"/>
    <n v="108000"/>
    <n v="108000"/>
    <x v="50"/>
    <x v="11"/>
    <x v="6"/>
    <s v="KOTA KASABLANKA"/>
  </r>
  <r>
    <s v="T-2401"/>
    <x v="0"/>
    <x v="105"/>
    <x v="6"/>
    <s v="P-815"/>
    <n v="1"/>
    <n v="40500"/>
    <n v="40500"/>
    <x v="168"/>
    <x v="6"/>
    <x v="6"/>
    <s v="KOTA KASABLANKA"/>
  </r>
  <r>
    <s v="T-2402"/>
    <x v="0"/>
    <x v="111"/>
    <x v="6"/>
    <s v="P-829"/>
    <n v="5"/>
    <n v="88200"/>
    <n v="441000"/>
    <x v="23"/>
    <x v="5"/>
    <x v="6"/>
    <s v="KOTA KASABLANKA"/>
  </r>
  <r>
    <s v="T-2403"/>
    <x v="0"/>
    <x v="103"/>
    <x v="6"/>
    <s v="P-713"/>
    <n v="3"/>
    <n v="13050"/>
    <n v="39150"/>
    <x v="54"/>
    <x v="0"/>
    <x v="6"/>
    <s v="KOTA KASABLANKA"/>
  </r>
  <r>
    <s v="T-2404"/>
    <x v="0"/>
    <x v="95"/>
    <x v="6"/>
    <s v="P-710"/>
    <n v="2"/>
    <n v="107100"/>
    <n v="214200"/>
    <x v="109"/>
    <x v="2"/>
    <x v="6"/>
    <s v="KOTA KASABLANKA"/>
  </r>
  <r>
    <s v="T-2405"/>
    <x v="0"/>
    <x v="102"/>
    <x v="6"/>
    <s v="P-712"/>
    <n v="9"/>
    <n v="27000"/>
    <n v="243000"/>
    <x v="6"/>
    <x v="0"/>
    <x v="6"/>
    <s v="KOTA KASABLANKA"/>
  </r>
  <r>
    <s v="T-2406"/>
    <x v="0"/>
    <x v="90"/>
    <x v="6"/>
    <s v="P-848"/>
    <n v="1"/>
    <n v="138500"/>
    <n v="138500"/>
    <x v="206"/>
    <x v="18"/>
    <x v="6"/>
    <s v="KOTA KASABLANKA"/>
  </r>
  <r>
    <s v="T-2407"/>
    <x v="0"/>
    <x v="107"/>
    <x v="6"/>
    <s v="P-875"/>
    <n v="1"/>
    <n v="76500"/>
    <n v="76500"/>
    <x v="75"/>
    <x v="11"/>
    <x v="6"/>
    <s v="KOTA KASABLANKA"/>
  </r>
  <r>
    <s v="T-2408"/>
    <x v="0"/>
    <x v="93"/>
    <x v="6"/>
    <s v="P-714"/>
    <n v="16"/>
    <n v="18000"/>
    <n v="288000"/>
    <x v="2"/>
    <x v="0"/>
    <x v="6"/>
    <s v="KOTA KASABLANKA"/>
  </r>
  <r>
    <s v="T-2409"/>
    <x v="0"/>
    <x v="99"/>
    <x v="6"/>
    <s v="P-774"/>
    <n v="4"/>
    <n v="82800"/>
    <n v="331200"/>
    <x v="142"/>
    <x v="3"/>
    <x v="6"/>
    <s v="KOTA KASABLANKA"/>
  </r>
  <r>
    <s v="T-2410"/>
    <x v="0"/>
    <x v="101"/>
    <x v="6"/>
    <s v="P-706"/>
    <n v="3"/>
    <n v="78750"/>
    <n v="236250"/>
    <x v="36"/>
    <x v="12"/>
    <x v="6"/>
    <s v="KOTA KASABLANKA"/>
  </r>
  <r>
    <s v="T-2411"/>
    <x v="0"/>
    <x v="109"/>
    <x v="6"/>
    <s v="P-702"/>
    <n v="1"/>
    <n v="144000"/>
    <n v="144000"/>
    <x v="94"/>
    <x v="15"/>
    <x v="6"/>
    <s v="KOTA KASABLANKA"/>
  </r>
  <r>
    <s v="T-2412"/>
    <x v="0"/>
    <x v="112"/>
    <x v="6"/>
    <s v="P-803"/>
    <n v="4"/>
    <n v="22500"/>
    <n v="90000"/>
    <x v="39"/>
    <x v="0"/>
    <x v="6"/>
    <s v="KOTA KASABLANKA"/>
  </r>
  <r>
    <s v="T-2413"/>
    <x v="0"/>
    <x v="105"/>
    <x v="6"/>
    <s v="P-872"/>
    <n v="1"/>
    <n v="82800"/>
    <n v="82800"/>
    <x v="44"/>
    <x v="3"/>
    <x v="6"/>
    <s v="KOTA KASABLANKA"/>
  </r>
  <r>
    <s v="T-2414"/>
    <x v="0"/>
    <x v="104"/>
    <x v="6"/>
    <s v="P-874"/>
    <n v="6"/>
    <n v="76500"/>
    <n v="459000"/>
    <x v="95"/>
    <x v="11"/>
    <x v="6"/>
    <s v="KOTA KASABLANKA"/>
  </r>
  <r>
    <s v="T-2415"/>
    <x v="0"/>
    <x v="112"/>
    <x v="6"/>
    <s v="P-843"/>
    <n v="3"/>
    <n v="60750"/>
    <n v="182250"/>
    <x v="87"/>
    <x v="12"/>
    <x v="6"/>
    <s v="KOTA KASABLANKA"/>
  </r>
  <r>
    <s v="T-2416"/>
    <x v="0"/>
    <x v="113"/>
    <x v="6"/>
    <s v="P-826"/>
    <n v="6"/>
    <n v="49500"/>
    <n v="297000"/>
    <x v="16"/>
    <x v="2"/>
    <x v="6"/>
    <s v="KOTA KASABLANKA"/>
  </r>
  <r>
    <s v="T-2417"/>
    <x v="0"/>
    <x v="114"/>
    <x v="6"/>
    <s v="P-863"/>
    <n v="1"/>
    <n v="125100"/>
    <n v="125100"/>
    <x v="160"/>
    <x v="12"/>
    <x v="6"/>
    <s v="KOTA KASABLANKA"/>
  </r>
  <r>
    <s v="T-2418"/>
    <x v="0"/>
    <x v="91"/>
    <x v="6"/>
    <s v="P-807"/>
    <n v="6"/>
    <n v="13500"/>
    <n v="81000"/>
    <x v="61"/>
    <x v="4"/>
    <x v="6"/>
    <s v="KOTA KASABLANKA"/>
  </r>
  <r>
    <s v="T-2419"/>
    <x v="0"/>
    <x v="95"/>
    <x v="6"/>
    <s v="P-889"/>
    <n v="1"/>
    <n v="108000"/>
    <n v="108000"/>
    <x v="100"/>
    <x v="11"/>
    <x v="6"/>
    <s v="KOTA KASABLANKA"/>
  </r>
  <r>
    <s v="T-2420"/>
    <x v="0"/>
    <x v="105"/>
    <x v="6"/>
    <s v="P-901"/>
    <n v="1"/>
    <n v="32000"/>
    <n v="32000"/>
    <x v="13"/>
    <x v="0"/>
    <x v="6"/>
    <s v="KOTA KASABLANKA"/>
  </r>
  <r>
    <s v="T-2421"/>
    <x v="0"/>
    <x v="99"/>
    <x v="6"/>
    <s v="P-827"/>
    <n v="2"/>
    <n v="93150"/>
    <n v="186300"/>
    <x v="35"/>
    <x v="2"/>
    <x v="6"/>
    <s v="KOTA KASABLANKA"/>
  </r>
  <r>
    <s v="T-2422"/>
    <x v="0"/>
    <x v="99"/>
    <x v="6"/>
    <s v="P-791"/>
    <n v="1"/>
    <n v="39600"/>
    <n v="39600"/>
    <x v="42"/>
    <x v="3"/>
    <x v="6"/>
    <s v="KOTA KASABLANKA"/>
  </r>
  <r>
    <s v="T-2423"/>
    <x v="0"/>
    <x v="92"/>
    <x v="6"/>
    <s v="P-781"/>
    <n v="3"/>
    <n v="39600"/>
    <n v="118800"/>
    <x v="24"/>
    <x v="3"/>
    <x v="6"/>
    <s v="KOTA KASABLANKA"/>
  </r>
  <r>
    <s v="T-2424"/>
    <x v="0"/>
    <x v="110"/>
    <x v="6"/>
    <s v="P-880"/>
    <n v="1"/>
    <n v="112500"/>
    <n v="112500"/>
    <x v="21"/>
    <x v="11"/>
    <x v="6"/>
    <s v="KOTA KASABLANKA"/>
  </r>
  <r>
    <s v="T-2425"/>
    <x v="0"/>
    <x v="108"/>
    <x v="6"/>
    <s v="P-707"/>
    <n v="1"/>
    <n v="78750"/>
    <n v="78750"/>
    <x v="107"/>
    <x v="12"/>
    <x v="6"/>
    <s v="KOTA KASABLANKA"/>
  </r>
  <r>
    <s v="T-2426"/>
    <x v="0"/>
    <x v="98"/>
    <x v="6"/>
    <s v="P-847"/>
    <n v="2"/>
    <n v="73800"/>
    <n v="147600"/>
    <x v="41"/>
    <x v="12"/>
    <x v="6"/>
    <s v="KOTA KASABLANKA"/>
  </r>
  <r>
    <s v="T-2427"/>
    <x v="0"/>
    <x v="92"/>
    <x v="6"/>
    <s v="P-769"/>
    <n v="5"/>
    <n v="26100"/>
    <n v="130500"/>
    <x v="15"/>
    <x v="4"/>
    <x v="6"/>
    <s v="KOTA KASABLANKA"/>
  </r>
  <r>
    <s v="T-2428"/>
    <x v="0"/>
    <x v="103"/>
    <x v="6"/>
    <s v="P-903"/>
    <n v="2"/>
    <n v="29700"/>
    <n v="59400"/>
    <x v="117"/>
    <x v="0"/>
    <x v="6"/>
    <s v="KOTA KASABLANKA"/>
  </r>
  <r>
    <s v="T-2429"/>
    <x v="0"/>
    <x v="98"/>
    <x v="6"/>
    <s v="P-867"/>
    <n v="1"/>
    <n v="130000"/>
    <n v="130000"/>
    <x v="171"/>
    <x v="15"/>
    <x v="6"/>
    <s v="KOTA KASABLANKA"/>
  </r>
  <r>
    <s v="T-2430"/>
    <x v="0"/>
    <x v="110"/>
    <x v="6"/>
    <s v="P-814"/>
    <n v="1"/>
    <n v="40500"/>
    <n v="40500"/>
    <x v="101"/>
    <x v="6"/>
    <x v="6"/>
    <s v="KOTA KASABLANKA"/>
  </r>
  <r>
    <s v="T-2431"/>
    <x v="0"/>
    <x v="103"/>
    <x v="6"/>
    <s v="P-682"/>
    <n v="2"/>
    <n v="57150"/>
    <n v="114300"/>
    <x v="98"/>
    <x v="16"/>
    <x v="6"/>
    <s v="KOTA KASABLANKA"/>
  </r>
  <r>
    <s v="T-2432"/>
    <x v="0"/>
    <x v="104"/>
    <x v="6"/>
    <s v="P-887"/>
    <n v="3"/>
    <n v="108000"/>
    <n v="324000"/>
    <x v="47"/>
    <x v="11"/>
    <x v="6"/>
    <s v="KOTA KASABLANKA"/>
  </r>
  <r>
    <s v="T-2433"/>
    <x v="0"/>
    <x v="113"/>
    <x v="6"/>
    <s v="P-705"/>
    <n v="1"/>
    <n v="81000"/>
    <n v="81000"/>
    <x v="144"/>
    <x v="12"/>
    <x v="6"/>
    <s v="KOTA KASABLANKA"/>
  </r>
  <r>
    <s v="T-2434"/>
    <x v="0"/>
    <x v="101"/>
    <x v="6"/>
    <s v="P-860"/>
    <n v="1"/>
    <n v="330300"/>
    <n v="330300"/>
    <x v="181"/>
    <x v="14"/>
    <x v="6"/>
    <s v="KOTA KASABLANKA"/>
  </r>
  <r>
    <s v="T-2435"/>
    <x v="0"/>
    <x v="115"/>
    <x v="6"/>
    <s v="P-780"/>
    <n v="1"/>
    <n v="39600"/>
    <n v="39600"/>
    <x v="91"/>
    <x v="3"/>
    <x v="6"/>
    <s v="KOTA KASABLANKA"/>
  </r>
  <r>
    <s v="T-2436"/>
    <x v="0"/>
    <x v="100"/>
    <x v="6"/>
    <s v="P-794"/>
    <n v="1"/>
    <n v="162000"/>
    <n v="162000"/>
    <x v="188"/>
    <x v="7"/>
    <x v="6"/>
    <s v="KOTA KASABLANKA"/>
  </r>
  <r>
    <s v="T-2437"/>
    <x v="0"/>
    <x v="115"/>
    <x v="6"/>
    <s v="P-859"/>
    <n v="1"/>
    <n v="73800"/>
    <n v="73800"/>
    <x v="125"/>
    <x v="14"/>
    <x v="6"/>
    <s v="KOTA KASABLANKA"/>
  </r>
  <r>
    <s v="T-2438"/>
    <x v="0"/>
    <x v="97"/>
    <x v="6"/>
    <s v="P-840"/>
    <n v="1"/>
    <n v="90000"/>
    <n v="90000"/>
    <x v="5"/>
    <x v="2"/>
    <x v="6"/>
    <s v="KOTA KASABLANKA"/>
  </r>
  <r>
    <s v="T-2439"/>
    <x v="0"/>
    <x v="113"/>
    <x v="6"/>
    <s v="P-789"/>
    <n v="2"/>
    <n v="39600"/>
    <n v="79200"/>
    <x v="116"/>
    <x v="3"/>
    <x v="6"/>
    <s v="KOTA KASABLANKA"/>
  </r>
  <r>
    <s v="T-2440"/>
    <x v="0"/>
    <x v="111"/>
    <x v="6"/>
    <s v="P-719"/>
    <n v="3"/>
    <n v="103500"/>
    <n v="310500"/>
    <x v="63"/>
    <x v="15"/>
    <x v="6"/>
    <s v="KOTA KASABLANKA"/>
  </r>
  <r>
    <s v="T-2441"/>
    <x v="0"/>
    <x v="106"/>
    <x v="6"/>
    <s v="P-881"/>
    <n v="3"/>
    <n v="112500"/>
    <n v="337500"/>
    <x v="49"/>
    <x v="11"/>
    <x v="6"/>
    <s v="KOTA KASABLANKA"/>
  </r>
  <r>
    <s v="T-2442"/>
    <x v="0"/>
    <x v="106"/>
    <x v="6"/>
    <s v="P-828"/>
    <n v="7"/>
    <n v="47700"/>
    <n v="333900"/>
    <x v="20"/>
    <x v="10"/>
    <x v="6"/>
    <s v="KOTA KASABLANKA"/>
  </r>
  <r>
    <s v="T-2443"/>
    <x v="0"/>
    <x v="101"/>
    <x v="1"/>
    <s v="P-1428"/>
    <n v="1"/>
    <n v="144000"/>
    <n v="144000"/>
    <x v="162"/>
    <x v="15"/>
    <x v="1"/>
    <s v="MALL KELAPA GADING"/>
  </r>
  <r>
    <s v="T-2444"/>
    <x v="0"/>
    <x v="116"/>
    <x v="1"/>
    <s v="P-1310"/>
    <n v="1"/>
    <n v="107100"/>
    <n v="107100"/>
    <x v="109"/>
    <x v="2"/>
    <x v="1"/>
    <s v="MALL KELAPA GADING"/>
  </r>
  <r>
    <s v="T-2445"/>
    <x v="0"/>
    <x v="114"/>
    <x v="1"/>
    <s v="P-1436"/>
    <n v="2"/>
    <n v="162000"/>
    <n v="324000"/>
    <x v="8"/>
    <x v="5"/>
    <x v="1"/>
    <s v="MALL KELAPA GADING"/>
  </r>
  <r>
    <s v="T-2446"/>
    <x v="0"/>
    <x v="117"/>
    <x v="1"/>
    <s v="P-1416"/>
    <n v="3"/>
    <n v="15300"/>
    <n v="45900"/>
    <x v="7"/>
    <x v="4"/>
    <x v="1"/>
    <s v="MALL KELAPA GADING"/>
  </r>
  <r>
    <s v="T-2447"/>
    <x v="0"/>
    <x v="116"/>
    <x v="1"/>
    <s v="P-1307"/>
    <n v="1"/>
    <n v="78750"/>
    <n v="78750"/>
    <x v="107"/>
    <x v="12"/>
    <x v="1"/>
    <s v="MALL KELAPA GADING"/>
  </r>
  <r>
    <s v="T-2448"/>
    <x v="0"/>
    <x v="106"/>
    <x v="1"/>
    <s v="P-1486"/>
    <n v="1"/>
    <n v="76500"/>
    <n v="76500"/>
    <x v="123"/>
    <x v="11"/>
    <x v="1"/>
    <s v="MALL KELAPA GADING"/>
  </r>
  <r>
    <s v="T-2449"/>
    <x v="0"/>
    <x v="94"/>
    <x v="1"/>
    <s v="P-1490"/>
    <n v="1"/>
    <n v="112500"/>
    <n v="112500"/>
    <x v="21"/>
    <x v="11"/>
    <x v="1"/>
    <s v="MALL KELAPA GADING"/>
  </r>
  <r>
    <s v="T-2450"/>
    <x v="0"/>
    <x v="95"/>
    <x v="1"/>
    <s v="P-1443"/>
    <n v="1"/>
    <n v="49500"/>
    <n v="49500"/>
    <x v="60"/>
    <x v="2"/>
    <x v="1"/>
    <s v="MALL KELAPA GADING"/>
  </r>
  <r>
    <s v="T-2451"/>
    <x v="0"/>
    <x v="105"/>
    <x v="1"/>
    <s v="P-1448"/>
    <n v="3"/>
    <n v="60750"/>
    <n v="182250"/>
    <x v="87"/>
    <x v="12"/>
    <x v="1"/>
    <s v="MALL KELAPA GADING"/>
  </r>
  <r>
    <s v="T-2452"/>
    <x v="0"/>
    <x v="109"/>
    <x v="1"/>
    <s v="P-1415"/>
    <n v="1"/>
    <n v="22500"/>
    <n v="22500"/>
    <x v="27"/>
    <x v="4"/>
    <x v="1"/>
    <s v="MALL KELAPA GADING"/>
  </r>
  <r>
    <s v="T-2453"/>
    <x v="0"/>
    <x v="106"/>
    <x v="1"/>
    <s v="P-1434"/>
    <n v="2"/>
    <n v="88200"/>
    <n v="176400"/>
    <x v="23"/>
    <x v="5"/>
    <x v="1"/>
    <s v="MALL KELAPA GADING"/>
  </r>
  <r>
    <s v="T-2454"/>
    <x v="0"/>
    <x v="92"/>
    <x v="1"/>
    <s v="P-1467"/>
    <n v="1"/>
    <n v="73800"/>
    <n v="73800"/>
    <x v="125"/>
    <x v="14"/>
    <x v="1"/>
    <s v="MALL KELAPA GADING"/>
  </r>
  <r>
    <s v="T-2455"/>
    <x v="0"/>
    <x v="106"/>
    <x v="1"/>
    <s v="P-1484"/>
    <n v="2"/>
    <n v="76500"/>
    <n v="153000"/>
    <x v="95"/>
    <x v="11"/>
    <x v="1"/>
    <s v="MALL KELAPA GADING"/>
  </r>
  <r>
    <s v="T-2456"/>
    <x v="0"/>
    <x v="115"/>
    <x v="1"/>
    <s v="P-1433"/>
    <n v="3"/>
    <n v="47700"/>
    <n v="143100"/>
    <x v="20"/>
    <x v="10"/>
    <x v="1"/>
    <s v="MALL KELAPA GADING"/>
  </r>
  <r>
    <s v="T-2457"/>
    <x v="0"/>
    <x v="110"/>
    <x v="1"/>
    <s v="P-1507"/>
    <n v="2"/>
    <n v="32000"/>
    <n v="64000"/>
    <x v="13"/>
    <x v="0"/>
    <x v="1"/>
    <s v="MALL KELAPA GADING"/>
  </r>
  <r>
    <s v="T-2458"/>
    <x v="0"/>
    <x v="107"/>
    <x v="1"/>
    <s v="P-1431"/>
    <n v="1"/>
    <n v="49500"/>
    <n v="49500"/>
    <x v="16"/>
    <x v="2"/>
    <x v="1"/>
    <s v="MALL KELAPA GADING"/>
  </r>
  <r>
    <s v="T-2459"/>
    <x v="0"/>
    <x v="95"/>
    <x v="1"/>
    <s v="P-1312"/>
    <n v="3"/>
    <n v="27000"/>
    <n v="81000"/>
    <x v="6"/>
    <x v="0"/>
    <x v="1"/>
    <s v="MALL KELAPA GADING"/>
  </r>
  <r>
    <s v="T-2460"/>
    <x v="0"/>
    <x v="101"/>
    <x v="1"/>
    <s v="P-1387"/>
    <n v="1"/>
    <n v="39600"/>
    <n v="39600"/>
    <x v="24"/>
    <x v="3"/>
    <x v="1"/>
    <s v="MALL KELAPA GADING"/>
  </r>
  <r>
    <s v="T-2461"/>
    <x v="0"/>
    <x v="94"/>
    <x v="1"/>
    <s v="P-1504"/>
    <n v="3"/>
    <n v="34200"/>
    <n v="102600"/>
    <x v="156"/>
    <x v="0"/>
    <x v="1"/>
    <s v="MALL KELAPA GADING"/>
  </r>
  <r>
    <s v="T-2462"/>
    <x v="0"/>
    <x v="102"/>
    <x v="1"/>
    <s v="P-1509"/>
    <n v="4"/>
    <n v="29700"/>
    <n v="118800"/>
    <x v="117"/>
    <x v="0"/>
    <x v="1"/>
    <s v="MALL KELAPA GADING"/>
  </r>
  <r>
    <s v="T-2463"/>
    <x v="0"/>
    <x v="103"/>
    <x v="1"/>
    <s v="P-1375"/>
    <n v="1"/>
    <n v="26100"/>
    <n v="26100"/>
    <x v="15"/>
    <x v="4"/>
    <x v="1"/>
    <s v="MALL KELAPA GADING"/>
  </r>
  <r>
    <s v="T-2464"/>
    <x v="0"/>
    <x v="107"/>
    <x v="1"/>
    <s v="P-1313"/>
    <n v="1"/>
    <n v="13050"/>
    <n v="13050"/>
    <x v="54"/>
    <x v="0"/>
    <x v="1"/>
    <s v="MALL KELAPA GADING"/>
  </r>
  <r>
    <s v="T-2465"/>
    <x v="0"/>
    <x v="116"/>
    <x v="1"/>
    <s v="P-1444"/>
    <n v="2"/>
    <n v="98100"/>
    <n v="196200"/>
    <x v="11"/>
    <x v="2"/>
    <x v="1"/>
    <s v="MALL KELAPA GADING"/>
  </r>
  <r>
    <s v="T-2466"/>
    <x v="0"/>
    <x v="110"/>
    <x v="1"/>
    <s v="P-1390"/>
    <n v="1"/>
    <n v="39600"/>
    <n v="39600"/>
    <x v="165"/>
    <x v="3"/>
    <x v="1"/>
    <s v="MALL KELAPA GADING"/>
  </r>
  <r>
    <s v="T-2467"/>
    <x v="0"/>
    <x v="95"/>
    <x v="1"/>
    <s v="P-1472"/>
    <n v="1"/>
    <n v="152100"/>
    <n v="152100"/>
    <x v="134"/>
    <x v="14"/>
    <x v="1"/>
    <s v="MALL KELAPA GADING"/>
  </r>
  <r>
    <s v="T-2468"/>
    <x v="0"/>
    <x v="108"/>
    <x v="1"/>
    <s v="P-1293"/>
    <n v="1"/>
    <n v="153000"/>
    <n v="153000"/>
    <x v="138"/>
    <x v="13"/>
    <x v="1"/>
    <s v="MALL KELAPA GADING"/>
  </r>
  <r>
    <s v="T-2469"/>
    <x v="0"/>
    <x v="98"/>
    <x v="1"/>
    <s v="P-1407"/>
    <n v="1"/>
    <n v="31500"/>
    <n v="31500"/>
    <x v="17"/>
    <x v="0"/>
    <x v="1"/>
    <s v="MALL KELAPA GADING"/>
  </r>
  <r>
    <s v="T-2470"/>
    <x v="0"/>
    <x v="99"/>
    <x v="1"/>
    <s v="P-1408"/>
    <n v="2"/>
    <n v="22500"/>
    <n v="45000"/>
    <x v="39"/>
    <x v="0"/>
    <x v="1"/>
    <s v="MALL KELAPA GADING"/>
  </r>
  <r>
    <s v="T-2471"/>
    <x v="0"/>
    <x v="99"/>
    <x v="1"/>
    <s v="P-1289"/>
    <n v="2"/>
    <n v="261000"/>
    <n v="522000"/>
    <x v="74"/>
    <x v="15"/>
    <x v="1"/>
    <s v="MALL KELAPA GADING"/>
  </r>
  <r>
    <s v="T-2472"/>
    <x v="0"/>
    <x v="98"/>
    <x v="1"/>
    <s v="P-1368"/>
    <n v="1"/>
    <n v="134100"/>
    <n v="134100"/>
    <x v="157"/>
    <x v="13"/>
    <x v="1"/>
    <s v="MALL KELAPA GADING"/>
  </r>
  <r>
    <s v="T-2473"/>
    <x v="0"/>
    <x v="106"/>
    <x v="1"/>
    <s v="P-1476"/>
    <n v="1"/>
    <n v="130500"/>
    <n v="130500"/>
    <x v="84"/>
    <x v="15"/>
    <x v="1"/>
    <s v="MALL KELAPA GADING"/>
  </r>
  <r>
    <s v="T-2474"/>
    <x v="0"/>
    <x v="113"/>
    <x v="1"/>
    <s v="P-1441"/>
    <n v="1"/>
    <n v="243000"/>
    <n v="243000"/>
    <x v="3"/>
    <x v="2"/>
    <x v="1"/>
    <s v="MALL KELAPA GADING"/>
  </r>
  <r>
    <s v="T-2475"/>
    <x v="0"/>
    <x v="113"/>
    <x v="1"/>
    <s v="P-1296"/>
    <n v="3"/>
    <n v="349300"/>
    <n v="1047900"/>
    <x v="118"/>
    <x v="13"/>
    <x v="1"/>
    <s v="MALL KELAPA GADING"/>
  </r>
  <r>
    <s v="T-2476"/>
    <x v="0"/>
    <x v="106"/>
    <x v="1"/>
    <s v="P-1395"/>
    <n v="1"/>
    <n v="39600"/>
    <n v="39600"/>
    <x v="116"/>
    <x v="3"/>
    <x v="1"/>
    <s v="MALL KELAPA GADING"/>
  </r>
  <r>
    <s v="T-2477"/>
    <x v="0"/>
    <x v="97"/>
    <x v="1"/>
    <s v="P-1417"/>
    <n v="5"/>
    <n v="15300"/>
    <n v="76500"/>
    <x v="25"/>
    <x v="4"/>
    <x v="1"/>
    <s v="MALL KELAPA GADING"/>
  </r>
  <r>
    <s v="T-2478"/>
    <x v="0"/>
    <x v="97"/>
    <x v="1"/>
    <s v="P-1411"/>
    <n v="1"/>
    <n v="396000"/>
    <n v="396000"/>
    <x v="127"/>
    <x v="17"/>
    <x v="1"/>
    <s v="MALL KELAPA GADING"/>
  </r>
  <r>
    <s v="T-2479"/>
    <x v="0"/>
    <x v="118"/>
    <x v="1"/>
    <s v="P-1374"/>
    <n v="2"/>
    <n v="26100"/>
    <n v="52200"/>
    <x v="149"/>
    <x v="4"/>
    <x v="1"/>
    <s v="MALL KELAPA GADING"/>
  </r>
  <r>
    <s v="T-2480"/>
    <x v="0"/>
    <x v="93"/>
    <x v="1"/>
    <s v="P-1314"/>
    <n v="6"/>
    <n v="18000"/>
    <n v="108000"/>
    <x v="2"/>
    <x v="0"/>
    <x v="1"/>
    <s v="MALL KELAPA GADING"/>
  </r>
  <r>
    <s v="T-2481"/>
    <x v="0"/>
    <x v="95"/>
    <x v="1"/>
    <s v="P-1295"/>
    <n v="1"/>
    <n v="349300"/>
    <n v="349300"/>
    <x v="130"/>
    <x v="13"/>
    <x v="1"/>
    <s v="MALL KELAPA GADING"/>
  </r>
  <r>
    <s v="T-2482"/>
    <x v="0"/>
    <x v="104"/>
    <x v="1"/>
    <s v="P-1470"/>
    <n v="1"/>
    <n v="330300"/>
    <n v="330300"/>
    <x v="181"/>
    <x v="14"/>
    <x v="1"/>
    <s v="MALL KELAPA GADING"/>
  </r>
  <r>
    <s v="T-2483"/>
    <x v="0"/>
    <x v="93"/>
    <x v="1"/>
    <s v="P-1429"/>
    <n v="2"/>
    <n v="225000"/>
    <n v="450000"/>
    <x v="58"/>
    <x v="10"/>
    <x v="1"/>
    <s v="MALL KELAPA GADING"/>
  </r>
  <r>
    <s v="T-2484"/>
    <x v="0"/>
    <x v="102"/>
    <x v="1"/>
    <s v="P-1398"/>
    <n v="1"/>
    <n v="112500"/>
    <n v="112500"/>
    <x v="245"/>
    <x v="7"/>
    <x v="1"/>
    <s v="MALL KELAPA GADING"/>
  </r>
  <r>
    <s v="T-2485"/>
    <x v="0"/>
    <x v="116"/>
    <x v="1"/>
    <s v="P-1284"/>
    <n v="1"/>
    <n v="489300"/>
    <n v="489300"/>
    <x v="242"/>
    <x v="6"/>
    <x v="1"/>
    <s v="MALL KELAPA GADING"/>
  </r>
  <r>
    <s v="T-2486"/>
    <x v="0"/>
    <x v="115"/>
    <x v="1"/>
    <s v="P-1382"/>
    <n v="1"/>
    <n v="82800"/>
    <n v="82800"/>
    <x v="142"/>
    <x v="3"/>
    <x v="1"/>
    <s v="MALL KELAPA GADING"/>
  </r>
  <r>
    <s v="T-2487"/>
    <x v="0"/>
    <x v="115"/>
    <x v="1"/>
    <s v="P-1385"/>
    <n v="1"/>
    <n v="82800"/>
    <n v="82800"/>
    <x v="48"/>
    <x v="3"/>
    <x v="1"/>
    <s v="MALL KELAPA GADING"/>
  </r>
  <r>
    <s v="T-2488"/>
    <x v="0"/>
    <x v="93"/>
    <x v="1"/>
    <s v="P-1392"/>
    <n v="2"/>
    <n v="39600"/>
    <n v="79200"/>
    <x v="140"/>
    <x v="3"/>
    <x v="1"/>
    <s v="MALL KELAPA GADING"/>
  </r>
  <r>
    <s v="T-2489"/>
    <x v="0"/>
    <x v="98"/>
    <x v="1"/>
    <s v="P-1421"/>
    <n v="1"/>
    <n v="40500"/>
    <n v="40500"/>
    <x v="9"/>
    <x v="6"/>
    <x v="1"/>
    <s v="MALL KELAPA GADING"/>
  </r>
  <r>
    <s v="T-2490"/>
    <x v="0"/>
    <x v="90"/>
    <x v="1"/>
    <s v="P-1315"/>
    <n v="1"/>
    <n v="27000"/>
    <n v="27000"/>
    <x v="30"/>
    <x v="0"/>
    <x v="1"/>
    <s v="MALL KELAPA GADING"/>
  </r>
  <r>
    <s v="T-2491"/>
    <x v="0"/>
    <x v="109"/>
    <x v="1"/>
    <s v="P-1440"/>
    <n v="1"/>
    <n v="247500"/>
    <n v="247500"/>
    <x v="31"/>
    <x v="2"/>
    <x v="1"/>
    <s v="MALL KELAPA GADING"/>
  </r>
  <r>
    <s v="T-2492"/>
    <x v="0"/>
    <x v="115"/>
    <x v="1"/>
    <s v="P-1324"/>
    <n v="1"/>
    <n v="75000"/>
    <n v="75000"/>
    <x v="195"/>
    <x v="4"/>
    <x v="1"/>
    <s v="MALL KELAPA GADING"/>
  </r>
  <r>
    <s v="T-2493"/>
    <x v="0"/>
    <x v="117"/>
    <x v="1"/>
    <s v="P-1430"/>
    <n v="1"/>
    <n v="65700"/>
    <n v="65700"/>
    <x v="155"/>
    <x v="2"/>
    <x v="1"/>
    <s v="MALL KELAPA GADING"/>
  </r>
  <r>
    <s v="T-2494"/>
    <x v="0"/>
    <x v="104"/>
    <x v="1"/>
    <s v="P-1306"/>
    <n v="2"/>
    <n v="81000"/>
    <n v="162000"/>
    <x v="36"/>
    <x v="12"/>
    <x v="1"/>
    <s v="MALL KELAPA GADING"/>
  </r>
  <r>
    <s v="T-2495"/>
    <x v="0"/>
    <x v="115"/>
    <x v="1"/>
    <s v="P-1477"/>
    <n v="1"/>
    <n v="130500"/>
    <n v="130500"/>
    <x v="122"/>
    <x v="15"/>
    <x v="1"/>
    <s v="MALL KELAPA GADING"/>
  </r>
  <r>
    <s v="T-2496"/>
    <x v="0"/>
    <x v="94"/>
    <x v="1"/>
    <s v="P-1294"/>
    <n v="2"/>
    <n v="349300"/>
    <n v="698600"/>
    <x v="147"/>
    <x v="13"/>
    <x v="1"/>
    <s v="MALL KELAPA GADING"/>
  </r>
  <r>
    <s v="T-2497"/>
    <x v="0"/>
    <x v="94"/>
    <x v="1"/>
    <s v="P-1316"/>
    <n v="3"/>
    <n v="14400"/>
    <n v="43200"/>
    <x v="29"/>
    <x v="0"/>
    <x v="1"/>
    <s v="MALL KELAPA GADING"/>
  </r>
  <r>
    <s v="T-2498"/>
    <x v="0"/>
    <x v="103"/>
    <x v="1"/>
    <s v="P-1335"/>
    <n v="1"/>
    <n v="224100"/>
    <n v="224100"/>
    <x v="229"/>
    <x v="15"/>
    <x v="1"/>
    <s v="MALL KELAPA GADING"/>
  </r>
  <r>
    <s v="T-2499"/>
    <x v="0"/>
    <x v="105"/>
    <x v="1"/>
    <s v="P-1406"/>
    <n v="3"/>
    <n v="25200"/>
    <n v="75600"/>
    <x v="22"/>
    <x v="0"/>
    <x v="1"/>
    <s v="MALL KELAPA GADING"/>
  </r>
  <r>
    <s v="T-2500"/>
    <x v="0"/>
    <x v="92"/>
    <x v="1"/>
    <s v="P-1403"/>
    <n v="1"/>
    <n v="225000"/>
    <n v="225000"/>
    <x v="124"/>
    <x v="11"/>
    <x v="1"/>
    <s v="MALL KELAPA GADING"/>
  </r>
  <r>
    <s v="T-2501"/>
    <x v="0"/>
    <x v="105"/>
    <x v="1"/>
    <s v="P-1311"/>
    <n v="7"/>
    <n v="17100"/>
    <n v="119700"/>
    <x v="77"/>
    <x v="0"/>
    <x v="1"/>
    <s v="MALL KELAPA GADING"/>
  </r>
  <r>
    <s v="T-2502"/>
    <x v="0"/>
    <x v="107"/>
    <x v="1"/>
    <s v="P-1405"/>
    <n v="4"/>
    <n v="45000"/>
    <n v="180000"/>
    <x v="26"/>
    <x v="0"/>
    <x v="1"/>
    <s v="MALL KELAPA GADING"/>
  </r>
  <r>
    <s v="T-2503"/>
    <x v="0"/>
    <x v="111"/>
    <x v="1"/>
    <s v="P-1397"/>
    <n v="1"/>
    <n v="39600"/>
    <n v="39600"/>
    <x v="42"/>
    <x v="3"/>
    <x v="1"/>
    <s v="MALL KELAPA GADING"/>
  </r>
  <r>
    <s v="T-2504"/>
    <x v="0"/>
    <x v="99"/>
    <x v="1"/>
    <s v="P-1475"/>
    <n v="1"/>
    <n v="81000"/>
    <n v="81000"/>
    <x v="37"/>
    <x v="12"/>
    <x v="1"/>
    <s v="MALL KELAPA GADING"/>
  </r>
  <r>
    <s v="T-2505"/>
    <x v="0"/>
    <x v="102"/>
    <x v="1"/>
    <s v="P-1413"/>
    <n v="1"/>
    <n v="13500"/>
    <n v="13500"/>
    <x v="85"/>
    <x v="4"/>
    <x v="1"/>
    <s v="MALL KELAPA GADING"/>
  </r>
  <r>
    <s v="T-2506"/>
    <x v="0"/>
    <x v="103"/>
    <x v="1"/>
    <s v="P-1399"/>
    <n v="1"/>
    <n v="112500"/>
    <n v="112500"/>
    <x v="96"/>
    <x v="7"/>
    <x v="1"/>
    <s v="MALL KELAPA GADING"/>
  </r>
  <r>
    <s v="T-2507"/>
    <x v="0"/>
    <x v="100"/>
    <x v="1"/>
    <s v="P-1437"/>
    <n v="1"/>
    <n v="162000"/>
    <n v="162000"/>
    <x v="70"/>
    <x v="5"/>
    <x v="1"/>
    <s v="MALL KELAPA GADING"/>
  </r>
  <r>
    <s v="T-2508"/>
    <x v="0"/>
    <x v="91"/>
    <x v="1"/>
    <s v="P-1495"/>
    <n v="2"/>
    <n v="108000"/>
    <n v="216000"/>
    <x v="100"/>
    <x v="11"/>
    <x v="1"/>
    <s v="MALL KELAPA GADING"/>
  </r>
  <r>
    <s v="T-2509"/>
    <x v="0"/>
    <x v="99"/>
    <x v="5"/>
    <s v="P-173"/>
    <n v="2"/>
    <n v="40500"/>
    <n v="81000"/>
    <x v="9"/>
    <x v="6"/>
    <x v="5"/>
    <s v="BINTARO EXCHANGE"/>
  </r>
  <r>
    <s v="T-2510"/>
    <x v="0"/>
    <x v="97"/>
    <x v="2"/>
    <s v="P-2485"/>
    <n v="3"/>
    <n v="34200"/>
    <n v="102600"/>
    <x v="45"/>
    <x v="9"/>
    <x v="2"/>
    <s v="SUMARECON MALL SERPONG"/>
  </r>
  <r>
    <s v="T-2511"/>
    <x v="0"/>
    <x v="105"/>
    <x v="5"/>
    <s v="P-224"/>
    <n v="1"/>
    <n v="82800"/>
    <n v="82800"/>
    <x v="55"/>
    <x v="3"/>
    <x v="5"/>
    <s v="BINTARO EXCHANGE"/>
  </r>
  <r>
    <s v="T-2512"/>
    <x v="0"/>
    <x v="106"/>
    <x v="11"/>
    <s v="P-1690"/>
    <n v="1"/>
    <n v="38700"/>
    <n v="38700"/>
    <x v="236"/>
    <x v="4"/>
    <x v="8"/>
    <s v="PAKUWON"/>
  </r>
  <r>
    <s v="T-2513"/>
    <x v="0"/>
    <x v="93"/>
    <x v="11"/>
    <s v="P-1683"/>
    <n v="1"/>
    <n v="107100"/>
    <n v="107100"/>
    <x v="109"/>
    <x v="2"/>
    <x v="8"/>
    <s v="PAKUWON"/>
  </r>
  <r>
    <s v="T-2514"/>
    <x v="0"/>
    <x v="119"/>
    <x v="11"/>
    <s v="P-1797"/>
    <n v="1"/>
    <n v="29700"/>
    <n v="29700"/>
    <x v="117"/>
    <x v="0"/>
    <x v="8"/>
    <s v="PAKUWON"/>
  </r>
  <r>
    <s v="T-2515"/>
    <x v="0"/>
    <x v="95"/>
    <x v="11"/>
    <s v="P-1757"/>
    <n v="1"/>
    <n v="98100"/>
    <n v="98100"/>
    <x v="11"/>
    <x v="2"/>
    <x v="8"/>
    <s v="PAKUWON"/>
  </r>
  <r>
    <s v="T-2516"/>
    <x v="0"/>
    <x v="101"/>
    <x v="2"/>
    <s v="P-2489"/>
    <n v="2"/>
    <n v="76500"/>
    <n v="153000"/>
    <x v="75"/>
    <x v="11"/>
    <x v="2"/>
    <s v="SUMARECON MALL SERPONG"/>
  </r>
  <r>
    <s v="T-2517"/>
    <x v="0"/>
    <x v="106"/>
    <x v="0"/>
    <s v="P-1828"/>
    <n v="1"/>
    <n v="78750"/>
    <n v="78750"/>
    <x v="36"/>
    <x v="12"/>
    <x v="0"/>
    <s v="PIK AVENUE"/>
  </r>
  <r>
    <s v="T-2518"/>
    <x v="0"/>
    <x v="94"/>
    <x v="5"/>
    <s v="P-219"/>
    <n v="1"/>
    <n v="130000"/>
    <n v="130000"/>
    <x v="171"/>
    <x v="15"/>
    <x v="5"/>
    <s v="BINTARO EXCHANGE"/>
  </r>
  <r>
    <s v="T-2519"/>
    <x v="0"/>
    <x v="101"/>
    <x v="5"/>
    <s v="P-162"/>
    <n v="1"/>
    <n v="74700"/>
    <n v="74700"/>
    <x v="40"/>
    <x v="1"/>
    <x v="5"/>
    <s v="BINTARO EXCHANGE"/>
  </r>
  <r>
    <s v="T-2520"/>
    <x v="0"/>
    <x v="109"/>
    <x v="2"/>
    <s v="P-2475"/>
    <n v="1"/>
    <n v="94500"/>
    <n v="94500"/>
    <x v="62"/>
    <x v="14"/>
    <x v="2"/>
    <s v="SUMARECON MALL SERPONG"/>
  </r>
  <r>
    <s v="T-2521"/>
    <x v="0"/>
    <x v="93"/>
    <x v="0"/>
    <s v="P-1900"/>
    <n v="1"/>
    <n v="94500"/>
    <n v="94500"/>
    <x v="35"/>
    <x v="2"/>
    <x v="0"/>
    <s v="PIK AVENUE"/>
  </r>
  <r>
    <s v="T-2522"/>
    <x v="0"/>
    <x v="104"/>
    <x v="5"/>
    <s v="P-182"/>
    <n v="1"/>
    <n v="94500"/>
    <n v="94500"/>
    <x v="35"/>
    <x v="2"/>
    <x v="5"/>
    <s v="BINTARO EXCHANGE"/>
  </r>
  <r>
    <s v="T-2523"/>
    <x v="0"/>
    <x v="94"/>
    <x v="2"/>
    <s v="P-2436"/>
    <n v="1"/>
    <n v="123300"/>
    <n v="123300"/>
    <x v="1"/>
    <x v="1"/>
    <x v="2"/>
    <s v="SUMARECON MALL SERPONG"/>
  </r>
  <r>
    <s v="T-2524"/>
    <x v="0"/>
    <x v="104"/>
    <x v="11"/>
    <s v="P-1685"/>
    <n v="2"/>
    <n v="27000"/>
    <n v="54000"/>
    <x v="6"/>
    <x v="0"/>
    <x v="8"/>
    <s v="PAKUWON"/>
  </r>
  <r>
    <s v="T-2525"/>
    <x v="0"/>
    <x v="118"/>
    <x v="0"/>
    <s v="P-1831"/>
    <n v="4"/>
    <n v="98100"/>
    <n v="392400"/>
    <x v="69"/>
    <x v="2"/>
    <x v="0"/>
    <s v="PIK AVENUE"/>
  </r>
  <r>
    <s v="T-2526"/>
    <x v="0"/>
    <x v="105"/>
    <x v="5"/>
    <s v="P-85"/>
    <n v="1"/>
    <n v="81000"/>
    <n v="81000"/>
    <x v="36"/>
    <x v="12"/>
    <x v="5"/>
    <s v="BINTARO EXCHANGE"/>
  </r>
  <r>
    <s v="T-2527"/>
    <x v="0"/>
    <x v="114"/>
    <x v="5"/>
    <s v="P-168"/>
    <n v="1"/>
    <n v="22500"/>
    <n v="22500"/>
    <x v="27"/>
    <x v="4"/>
    <x v="5"/>
    <s v="BINTARO EXCHANGE"/>
  </r>
  <r>
    <s v="T-2528"/>
    <x v="0"/>
    <x v="102"/>
    <x v="5"/>
    <s v="P-135"/>
    <n v="1"/>
    <n v="82800"/>
    <n v="82800"/>
    <x v="33"/>
    <x v="3"/>
    <x v="5"/>
    <s v="BINTARO EXCHANGE"/>
  </r>
  <r>
    <s v="T-2529"/>
    <x v="0"/>
    <x v="115"/>
    <x v="5"/>
    <s v="P-212"/>
    <n v="1"/>
    <n v="73800"/>
    <n v="73800"/>
    <x v="125"/>
    <x v="14"/>
    <x v="5"/>
    <s v="BINTARO EXCHANGE"/>
  </r>
  <r>
    <s v="T-2530"/>
    <x v="0"/>
    <x v="96"/>
    <x v="2"/>
    <s v="P-2478"/>
    <n v="4"/>
    <n v="81000"/>
    <n v="324000"/>
    <x v="37"/>
    <x v="12"/>
    <x v="2"/>
    <s v="SUMARECON MALL SERPONG"/>
  </r>
  <r>
    <s v="T-2531"/>
    <x v="0"/>
    <x v="116"/>
    <x v="5"/>
    <s v="P-158"/>
    <n v="2"/>
    <n v="45000"/>
    <n v="90000"/>
    <x v="26"/>
    <x v="0"/>
    <x v="5"/>
    <s v="BINTARO EXCHANGE"/>
  </r>
  <r>
    <s v="T-2532"/>
    <x v="0"/>
    <x v="118"/>
    <x v="11"/>
    <s v="P-1724"/>
    <n v="2"/>
    <n v="39600"/>
    <n v="79200"/>
    <x v="42"/>
    <x v="3"/>
    <x v="8"/>
    <s v="PAKUWON"/>
  </r>
  <r>
    <s v="T-2533"/>
    <x v="0"/>
    <x v="107"/>
    <x v="0"/>
    <s v="P-1916"/>
    <n v="1"/>
    <n v="115200"/>
    <n v="115200"/>
    <x v="137"/>
    <x v="6"/>
    <x v="0"/>
    <s v="PIK AVENUE"/>
  </r>
  <r>
    <s v="T-2534"/>
    <x v="0"/>
    <x v="100"/>
    <x v="0"/>
    <s v="P-1961"/>
    <n v="2"/>
    <n v="35100"/>
    <n v="70200"/>
    <x v="13"/>
    <x v="0"/>
    <x v="0"/>
    <s v="PIK AVENUE"/>
  </r>
  <r>
    <s v="T-2535"/>
    <x v="0"/>
    <x v="112"/>
    <x v="5"/>
    <s v="P-169"/>
    <n v="2"/>
    <n v="15300"/>
    <n v="30600"/>
    <x v="7"/>
    <x v="4"/>
    <x v="5"/>
    <s v="BINTARO EXCHANGE"/>
  </r>
  <r>
    <s v="T-2536"/>
    <x v="0"/>
    <x v="97"/>
    <x v="0"/>
    <s v="P-1941"/>
    <n v="1"/>
    <n v="76500"/>
    <n v="76500"/>
    <x v="75"/>
    <x v="11"/>
    <x v="0"/>
    <s v="PIK AVENUE"/>
  </r>
  <r>
    <s v="T-2537"/>
    <x v="0"/>
    <x v="101"/>
    <x v="0"/>
    <s v="P-1901"/>
    <n v="4"/>
    <n v="47700"/>
    <n v="190800"/>
    <x v="20"/>
    <x v="10"/>
    <x v="0"/>
    <s v="PIK AVENUE"/>
  </r>
  <r>
    <s v="T-2538"/>
    <x v="0"/>
    <x v="116"/>
    <x v="5"/>
    <s v="P-132"/>
    <n v="3"/>
    <n v="57600"/>
    <n v="172800"/>
    <x v="4"/>
    <x v="3"/>
    <x v="5"/>
    <s v="BINTARO EXCHANGE"/>
  </r>
  <r>
    <s v="T-2539"/>
    <x v="0"/>
    <x v="113"/>
    <x v="2"/>
    <s v="P-2450"/>
    <n v="2"/>
    <n v="225000"/>
    <n v="450000"/>
    <x v="58"/>
    <x v="10"/>
    <x v="2"/>
    <s v="SUMARECON MALL SERPONG"/>
  </r>
  <r>
    <s v="T-2540"/>
    <x v="0"/>
    <x v="99"/>
    <x v="11"/>
    <s v="P-1760"/>
    <n v="1"/>
    <n v="115200"/>
    <n v="115200"/>
    <x v="137"/>
    <x v="6"/>
    <x v="8"/>
    <s v="PAKUWON"/>
  </r>
  <r>
    <s v="T-2541"/>
    <x v="0"/>
    <x v="117"/>
    <x v="0"/>
    <s v="P-1910"/>
    <n v="1"/>
    <n v="243000"/>
    <n v="243000"/>
    <x v="3"/>
    <x v="2"/>
    <x v="0"/>
    <s v="PIK AVENUE"/>
  </r>
  <r>
    <s v="T-2542"/>
    <x v="0"/>
    <x v="94"/>
    <x v="2"/>
    <s v="P-2425"/>
    <n v="2"/>
    <n v="39600"/>
    <n v="79200"/>
    <x v="76"/>
    <x v="3"/>
    <x v="2"/>
    <s v="SUMARECON MALL SERPONG"/>
  </r>
  <r>
    <s v="T-2543"/>
    <x v="0"/>
    <x v="98"/>
    <x v="2"/>
    <s v="P-2387"/>
    <n v="1"/>
    <n v="243000"/>
    <n v="243000"/>
    <x v="135"/>
    <x v="12"/>
    <x v="2"/>
    <s v="SUMARECON MALL SERPONG"/>
  </r>
  <r>
    <s v="T-2544"/>
    <x v="0"/>
    <x v="103"/>
    <x v="0"/>
    <s v="P-1890"/>
    <n v="3"/>
    <n v="15300"/>
    <n v="45900"/>
    <x v="25"/>
    <x v="4"/>
    <x v="0"/>
    <s v="PIK AVENUE"/>
  </r>
  <r>
    <s v="T-2545"/>
    <x v="0"/>
    <x v="94"/>
    <x v="2"/>
    <s v="P-2412"/>
    <n v="4"/>
    <n v="26100"/>
    <n v="104400"/>
    <x v="149"/>
    <x v="4"/>
    <x v="2"/>
    <s v="SUMARECON MALL SERPONG"/>
  </r>
  <r>
    <s v="T-2546"/>
    <x v="0"/>
    <x v="106"/>
    <x v="5"/>
    <s v="P-80"/>
    <n v="1"/>
    <n v="261000"/>
    <n v="261000"/>
    <x v="167"/>
    <x v="12"/>
    <x v="5"/>
    <s v="BINTARO EXCHANGE"/>
  </r>
  <r>
    <s v="T-2547"/>
    <x v="0"/>
    <x v="96"/>
    <x v="2"/>
    <s v="P-2486"/>
    <n v="1"/>
    <n v="82800"/>
    <n v="82800"/>
    <x v="55"/>
    <x v="3"/>
    <x v="2"/>
    <s v="SUMARECON MALL SERPONG"/>
  </r>
  <r>
    <s v="T-2548"/>
    <x v="0"/>
    <x v="96"/>
    <x v="11"/>
    <s v="P-1731"/>
    <n v="2"/>
    <n v="22500"/>
    <n v="45000"/>
    <x v="39"/>
    <x v="0"/>
    <x v="8"/>
    <s v="PAKUWON"/>
  </r>
  <r>
    <s v="T-2549"/>
    <x v="0"/>
    <x v="118"/>
    <x v="2"/>
    <s v="P-2454"/>
    <n v="3"/>
    <n v="47700"/>
    <n v="143100"/>
    <x v="20"/>
    <x v="10"/>
    <x v="2"/>
    <s v="SUMARECON MALL SERPONG"/>
  </r>
  <r>
    <s v="T-2550"/>
    <x v="0"/>
    <x v="102"/>
    <x v="0"/>
    <s v="P-1835"/>
    <n v="2"/>
    <n v="13050"/>
    <n v="26100"/>
    <x v="54"/>
    <x v="0"/>
    <x v="0"/>
    <s v="PIK AVENUE"/>
  </r>
  <r>
    <s v="T-2551"/>
    <x v="0"/>
    <x v="117"/>
    <x v="11"/>
    <s v="P-1735"/>
    <n v="1"/>
    <n v="13500"/>
    <n v="13500"/>
    <x v="61"/>
    <x v="4"/>
    <x v="8"/>
    <s v="PAKUWON"/>
  </r>
  <r>
    <s v="T-2552"/>
    <x v="0"/>
    <x v="110"/>
    <x v="0"/>
    <s v="P-1836"/>
    <n v="16"/>
    <n v="18000"/>
    <n v="288000"/>
    <x v="2"/>
    <x v="0"/>
    <x v="0"/>
    <s v="PIK AVENUE"/>
  </r>
  <r>
    <s v="T-2553"/>
    <x v="0"/>
    <x v="110"/>
    <x v="2"/>
    <s v="P-2476"/>
    <n v="2"/>
    <n v="73800"/>
    <n v="147600"/>
    <x v="125"/>
    <x v="14"/>
    <x v="2"/>
    <s v="SUMARECON MALL SERPONG"/>
  </r>
  <r>
    <s v="T-2554"/>
    <x v="0"/>
    <x v="102"/>
    <x v="11"/>
    <s v="P-1684"/>
    <n v="2"/>
    <n v="17100"/>
    <n v="34200"/>
    <x v="77"/>
    <x v="0"/>
    <x v="8"/>
    <s v="PAKUWON"/>
  </r>
  <r>
    <s v="T-2555"/>
    <x v="0"/>
    <x v="113"/>
    <x v="11"/>
    <s v="P-1802"/>
    <n v="1"/>
    <n v="27000"/>
    <n v="27000"/>
    <x v="97"/>
    <x v="0"/>
    <x v="8"/>
    <s v="PAKUWON"/>
  </r>
  <r>
    <s v="T-2556"/>
    <x v="0"/>
    <x v="109"/>
    <x v="2"/>
    <s v="P-2513"/>
    <n v="1"/>
    <n v="29700"/>
    <n v="29700"/>
    <x v="120"/>
    <x v="0"/>
    <x v="2"/>
    <s v="SUMARECON MALL SERPONG"/>
  </r>
  <r>
    <s v="T-2557"/>
    <x v="0"/>
    <x v="114"/>
    <x v="2"/>
    <s v="P-2457"/>
    <n v="1"/>
    <n v="162000"/>
    <n v="162000"/>
    <x v="70"/>
    <x v="5"/>
    <x v="2"/>
    <s v="SUMARECON MALL SERPONG"/>
  </r>
  <r>
    <s v="T-2558"/>
    <x v="0"/>
    <x v="106"/>
    <x v="5"/>
    <s v="P-133"/>
    <n v="2"/>
    <n v="82800"/>
    <n v="165600"/>
    <x v="142"/>
    <x v="3"/>
    <x v="5"/>
    <s v="BINTARO EXCHANGE"/>
  </r>
  <r>
    <s v="T-2559"/>
    <x v="0"/>
    <x v="108"/>
    <x v="5"/>
    <s v="P-185"/>
    <n v="1"/>
    <n v="88200"/>
    <n v="88200"/>
    <x v="34"/>
    <x v="5"/>
    <x v="5"/>
    <s v="BINTARO EXCHANGE"/>
  </r>
  <r>
    <s v="T-2560"/>
    <x v="0"/>
    <x v="119"/>
    <x v="5"/>
    <s v="P-201"/>
    <n v="4"/>
    <n v="73800"/>
    <n v="295200"/>
    <x v="41"/>
    <x v="12"/>
    <x v="5"/>
    <s v="BINTARO EXCHANGE"/>
  </r>
  <r>
    <s v="T-2561"/>
    <x v="0"/>
    <x v="102"/>
    <x v="2"/>
    <s v="P-2508"/>
    <n v="2"/>
    <n v="32000"/>
    <n v="64000"/>
    <x v="13"/>
    <x v="0"/>
    <x v="2"/>
    <s v="SUMARECON MALL SERPONG"/>
  </r>
  <r>
    <s v="T-2562"/>
    <x v="0"/>
    <x v="91"/>
    <x v="2"/>
    <s v="P-2423"/>
    <n v="3"/>
    <n v="39600"/>
    <n v="118800"/>
    <x v="24"/>
    <x v="3"/>
    <x v="2"/>
    <s v="SUMARECON MALL SERPONG"/>
  </r>
  <r>
    <s v="T-2563"/>
    <x v="0"/>
    <x v="113"/>
    <x v="0"/>
    <s v="P-1863"/>
    <n v="1"/>
    <n v="39600"/>
    <n v="39600"/>
    <x v="76"/>
    <x v="3"/>
    <x v="0"/>
    <s v="PIK AVENUE"/>
  </r>
  <r>
    <s v="T-2564"/>
    <x v="0"/>
    <x v="109"/>
    <x v="0"/>
    <s v="P-1905"/>
    <n v="1"/>
    <n v="162000"/>
    <n v="162000"/>
    <x v="70"/>
    <x v="5"/>
    <x v="0"/>
    <s v="PIK AVENUE"/>
  </r>
  <r>
    <s v="T-2565"/>
    <x v="0"/>
    <x v="102"/>
    <x v="2"/>
    <s v="P-2399"/>
    <n v="1"/>
    <n v="72000"/>
    <n v="72000"/>
    <x v="234"/>
    <x v="4"/>
    <x v="2"/>
    <s v="SUMARECON MALL SERPONG"/>
  </r>
  <r>
    <s v="T-2566"/>
    <x v="0"/>
    <x v="103"/>
    <x v="2"/>
    <s v="P-2439"/>
    <n v="3"/>
    <n v="31500"/>
    <n v="94500"/>
    <x v="17"/>
    <x v="0"/>
    <x v="2"/>
    <s v="SUMARECON MALL SERPONG"/>
  </r>
  <r>
    <s v="T-2567"/>
    <x v="0"/>
    <x v="109"/>
    <x v="11"/>
    <s v="P-1720"/>
    <n v="1"/>
    <n v="39600"/>
    <n v="39600"/>
    <x v="136"/>
    <x v="3"/>
    <x v="8"/>
    <s v="PAKUWON"/>
  </r>
  <r>
    <s v="T-2568"/>
    <x v="0"/>
    <x v="110"/>
    <x v="5"/>
    <s v="P-199"/>
    <n v="2"/>
    <n v="65700"/>
    <n v="131400"/>
    <x v="43"/>
    <x v="12"/>
    <x v="5"/>
    <s v="BINTARO EXCHANGE"/>
  </r>
  <r>
    <s v="T-2569"/>
    <x v="0"/>
    <x v="105"/>
    <x v="0"/>
    <s v="P-1856"/>
    <n v="1"/>
    <n v="82800"/>
    <n v="82800"/>
    <x v="78"/>
    <x v="3"/>
    <x v="0"/>
    <s v="PIK AVENUE"/>
  </r>
  <r>
    <s v="T-2570"/>
    <x v="0"/>
    <x v="119"/>
    <x v="5"/>
    <s v="P-247"/>
    <n v="1"/>
    <n v="25200"/>
    <n v="25200"/>
    <x v="202"/>
    <x v="0"/>
    <x v="5"/>
    <s v="BINTARO EXCHANGE"/>
  </r>
  <r>
    <s v="T-2571"/>
    <x v="0"/>
    <x v="97"/>
    <x v="0"/>
    <s v="P-1880"/>
    <n v="2"/>
    <n v="25200"/>
    <n v="50400"/>
    <x v="22"/>
    <x v="0"/>
    <x v="0"/>
    <s v="PIK AVENUE"/>
  </r>
  <r>
    <s v="T-2572"/>
    <x v="0"/>
    <x v="111"/>
    <x v="0"/>
    <s v="P-1940"/>
    <n v="1"/>
    <n v="76500"/>
    <n v="76500"/>
    <x v="95"/>
    <x v="11"/>
    <x v="0"/>
    <s v="PIK AVENUE"/>
  </r>
  <r>
    <s v="T-2573"/>
    <x v="0"/>
    <x v="100"/>
    <x v="0"/>
    <s v="P-1965"/>
    <n v="1"/>
    <n v="29700"/>
    <n v="29700"/>
    <x v="120"/>
    <x v="0"/>
    <x v="0"/>
    <s v="PIK AVENUE"/>
  </r>
  <r>
    <s v="T-2574"/>
    <x v="0"/>
    <x v="119"/>
    <x v="0"/>
    <s v="P-1912"/>
    <n v="3"/>
    <n v="49500"/>
    <n v="148500"/>
    <x v="60"/>
    <x v="2"/>
    <x v="0"/>
    <s v="PIK AVENUE"/>
  </r>
  <r>
    <s v="T-2575"/>
    <x v="0"/>
    <x v="108"/>
    <x v="2"/>
    <s v="P-2389"/>
    <n v="1"/>
    <n v="81000"/>
    <n v="81000"/>
    <x v="36"/>
    <x v="12"/>
    <x v="2"/>
    <s v="SUMARECON MALL SERPONG"/>
  </r>
  <r>
    <s v="T-2576"/>
    <x v="0"/>
    <x v="111"/>
    <x v="2"/>
    <s v="P-2442"/>
    <n v="6"/>
    <n v="13500"/>
    <n v="81000"/>
    <x v="61"/>
    <x v="4"/>
    <x v="2"/>
    <s v="SUMARECON MALL SERPONG"/>
  </r>
  <r>
    <s v="T-2577"/>
    <x v="0"/>
    <x v="92"/>
    <x v="0"/>
    <s v="P-1854"/>
    <n v="2"/>
    <n v="57600"/>
    <n v="115200"/>
    <x v="4"/>
    <x v="3"/>
    <x v="0"/>
    <s v="PIK AVENUE"/>
  </r>
  <r>
    <s v="T-2578"/>
    <x v="0"/>
    <x v="100"/>
    <x v="5"/>
    <s v="P-139"/>
    <n v="1"/>
    <n v="39600"/>
    <n v="39600"/>
    <x v="91"/>
    <x v="3"/>
    <x v="5"/>
    <s v="BINTARO EXCHANGE"/>
  </r>
  <r>
    <s v="T-2579"/>
    <x v="0"/>
    <x v="116"/>
    <x v="0"/>
    <s v="P-1962"/>
    <n v="11"/>
    <n v="36900"/>
    <n v="405900"/>
    <x v="56"/>
    <x v="0"/>
    <x v="0"/>
    <s v="PIK AVENUE"/>
  </r>
  <r>
    <s v="T-2580"/>
    <x v="0"/>
    <x v="95"/>
    <x v="0"/>
    <s v="P-1876"/>
    <n v="1"/>
    <n v="225000"/>
    <n v="225000"/>
    <x v="133"/>
    <x v="11"/>
    <x v="0"/>
    <s v="PIK AVENUE"/>
  </r>
  <r>
    <s v="T-2581"/>
    <x v="0"/>
    <x v="96"/>
    <x v="0"/>
    <s v="P-1875"/>
    <n v="1"/>
    <n v="148500"/>
    <n v="148500"/>
    <x v="158"/>
    <x v="1"/>
    <x v="0"/>
    <s v="PIK AVENUE"/>
  </r>
  <r>
    <s v="T-2582"/>
    <x v="0"/>
    <x v="116"/>
    <x v="5"/>
    <s v="P-159"/>
    <n v="2"/>
    <n v="25200"/>
    <n v="50400"/>
    <x v="22"/>
    <x v="0"/>
    <x v="5"/>
    <s v="BINTARO EXCHANGE"/>
  </r>
  <r>
    <s v="T-2583"/>
    <x v="0"/>
    <x v="110"/>
    <x v="11"/>
    <s v="P-1753"/>
    <n v="1"/>
    <n v="162000"/>
    <n v="162000"/>
    <x v="8"/>
    <x v="5"/>
    <x v="8"/>
    <s v="PAKUWON"/>
  </r>
  <r>
    <s v="T-2584"/>
    <x v="0"/>
    <x v="96"/>
    <x v="0"/>
    <s v="P-1852"/>
    <n v="4"/>
    <n v="26100"/>
    <n v="104400"/>
    <x v="149"/>
    <x v="4"/>
    <x v="0"/>
    <s v="PIK AVENUE"/>
  </r>
  <r>
    <s v="T-2585"/>
    <x v="0"/>
    <x v="105"/>
    <x v="0"/>
    <s v="P-1804"/>
    <n v="1"/>
    <n v="489300"/>
    <n v="489300"/>
    <x v="146"/>
    <x v="6"/>
    <x v="0"/>
    <s v="PIK AVENUE"/>
  </r>
  <r>
    <s v="T-2586"/>
    <x v="0"/>
    <x v="114"/>
    <x v="0"/>
    <s v="P-1882"/>
    <n v="1"/>
    <n v="22500"/>
    <n v="22500"/>
    <x v="39"/>
    <x v="0"/>
    <x v="0"/>
    <s v="PIK AVENUE"/>
  </r>
  <r>
    <s v="T-2587"/>
    <x v="0"/>
    <x v="93"/>
    <x v="5"/>
    <s v="P-184"/>
    <n v="3"/>
    <n v="88200"/>
    <n v="264600"/>
    <x v="23"/>
    <x v="5"/>
    <x v="5"/>
    <s v="BINTARO EXCHANGE"/>
  </r>
  <r>
    <s v="T-2588"/>
    <x v="0"/>
    <x v="106"/>
    <x v="0"/>
    <s v="P-1812"/>
    <n v="1"/>
    <n v="153000"/>
    <n v="153000"/>
    <x v="138"/>
    <x v="13"/>
    <x v="0"/>
    <s v="PIK AVENUE"/>
  </r>
  <r>
    <s v="T-2589"/>
    <x v="0"/>
    <x v="110"/>
    <x v="2"/>
    <s v="P-2379"/>
    <n v="2"/>
    <n v="153000"/>
    <n v="306000"/>
    <x v="138"/>
    <x v="13"/>
    <x v="2"/>
    <s v="SUMARECON MALL SERPONG"/>
  </r>
  <r>
    <s v="T-2590"/>
    <x v="0"/>
    <x v="105"/>
    <x v="2"/>
    <s v="P-2495"/>
    <n v="1"/>
    <n v="108000"/>
    <n v="108000"/>
    <x v="50"/>
    <x v="11"/>
    <x v="2"/>
    <s v="SUMARECON MALL SERPONG"/>
  </r>
  <r>
    <s v="T-2591"/>
    <x v="0"/>
    <x v="94"/>
    <x v="5"/>
    <s v="P-73"/>
    <n v="1"/>
    <n v="153000"/>
    <n v="153000"/>
    <x v="88"/>
    <x v="13"/>
    <x v="5"/>
    <s v="BINTARO EXCHANGE"/>
  </r>
  <r>
    <s v="T-2592"/>
    <x v="0"/>
    <x v="97"/>
    <x v="5"/>
    <s v="P-140"/>
    <n v="2"/>
    <n v="39600"/>
    <n v="79200"/>
    <x v="24"/>
    <x v="3"/>
    <x v="5"/>
    <s v="BINTARO EXCHANGE"/>
  </r>
  <r>
    <s v="T-2593"/>
    <x v="0"/>
    <x v="92"/>
    <x v="5"/>
    <s v="P-94"/>
    <n v="2"/>
    <n v="27000"/>
    <n v="54000"/>
    <x v="30"/>
    <x v="0"/>
    <x v="5"/>
    <s v="BINTARO EXCHANGE"/>
  </r>
  <r>
    <s v="T-2594"/>
    <x v="0"/>
    <x v="112"/>
    <x v="5"/>
    <s v="P-93"/>
    <n v="5"/>
    <n v="18000"/>
    <n v="90000"/>
    <x v="2"/>
    <x v="0"/>
    <x v="5"/>
    <s v="BINTARO EXCHANGE"/>
  </r>
  <r>
    <s v="T-2595"/>
    <x v="0"/>
    <x v="106"/>
    <x v="2"/>
    <s v="P-2455"/>
    <n v="1"/>
    <n v="88200"/>
    <n v="88200"/>
    <x v="23"/>
    <x v="5"/>
    <x v="2"/>
    <s v="SUMARECON MALL SERPONG"/>
  </r>
  <r>
    <s v="T-2596"/>
    <x v="0"/>
    <x v="90"/>
    <x v="11"/>
    <s v="P-1687"/>
    <n v="1"/>
    <n v="18000"/>
    <n v="18000"/>
    <x v="2"/>
    <x v="0"/>
    <x v="8"/>
    <s v="PAKUWON"/>
  </r>
  <r>
    <s v="T-2597"/>
    <x v="0"/>
    <x v="98"/>
    <x v="5"/>
    <s v="P-92"/>
    <n v="1"/>
    <n v="13050"/>
    <n v="13050"/>
    <x v="54"/>
    <x v="0"/>
    <x v="5"/>
    <s v="BINTARO EXCHANGE"/>
  </r>
  <r>
    <s v="T-2598"/>
    <x v="0"/>
    <x v="90"/>
    <x v="2"/>
    <s v="P-2491"/>
    <n v="1"/>
    <n v="112500"/>
    <n v="112500"/>
    <x v="93"/>
    <x v="11"/>
    <x v="2"/>
    <s v="SUMARECON MALL SERPONG"/>
  </r>
  <r>
    <s v="T-2599"/>
    <x v="0"/>
    <x v="111"/>
    <x v="0"/>
    <s v="P-1919"/>
    <n v="1"/>
    <n v="65700"/>
    <n v="65700"/>
    <x v="43"/>
    <x v="12"/>
    <x v="0"/>
    <s v="PIK AVENUE"/>
  </r>
  <r>
    <s v="T-2600"/>
    <x v="0"/>
    <x v="109"/>
    <x v="0"/>
    <s v="P-1872"/>
    <n v="2"/>
    <n v="112500"/>
    <n v="225000"/>
    <x v="96"/>
    <x v="7"/>
    <x v="0"/>
    <s v="PIK AVENUE"/>
  </r>
  <r>
    <s v="T-2601"/>
    <x v="0"/>
    <x v="92"/>
    <x v="5"/>
    <s v="P-142"/>
    <n v="1"/>
    <n v="39600"/>
    <n v="39600"/>
    <x v="76"/>
    <x v="3"/>
    <x v="5"/>
    <s v="BINTARO EXCHANGE"/>
  </r>
  <r>
    <s v="T-2602"/>
    <x v="0"/>
    <x v="94"/>
    <x v="0"/>
    <s v="P-1829"/>
    <n v="1"/>
    <n v="78750"/>
    <n v="78750"/>
    <x v="107"/>
    <x v="12"/>
    <x v="0"/>
    <s v="PIK AVENUE"/>
  </r>
  <r>
    <s v="T-2603"/>
    <x v="0"/>
    <x v="91"/>
    <x v="0"/>
    <s v="P-1809"/>
    <n v="2"/>
    <n v="629300"/>
    <n v="1258600"/>
    <x v="145"/>
    <x v="12"/>
    <x v="0"/>
    <s v="PIK AVENUE"/>
  </r>
  <r>
    <s v="T-2604"/>
    <x v="0"/>
    <x v="106"/>
    <x v="5"/>
    <s v="P-191"/>
    <n v="2"/>
    <n v="49500"/>
    <n v="99000"/>
    <x v="60"/>
    <x v="2"/>
    <x v="5"/>
    <s v="BINTARO EXCHANGE"/>
  </r>
  <r>
    <s v="T-2605"/>
    <x v="0"/>
    <x v="97"/>
    <x v="11"/>
    <s v="P-1791"/>
    <n v="1"/>
    <n v="36900"/>
    <n v="36900"/>
    <x v="210"/>
    <x v="0"/>
    <x v="8"/>
    <s v="PAKUWON"/>
  </r>
  <r>
    <s v="T-2606"/>
    <x v="0"/>
    <x v="101"/>
    <x v="0"/>
    <s v="P-1907"/>
    <n v="1"/>
    <n v="607500"/>
    <n v="607500"/>
    <x v="166"/>
    <x v="2"/>
    <x v="0"/>
    <s v="PIK AVENUE"/>
  </r>
  <r>
    <s v="T-2607"/>
    <x v="0"/>
    <x v="100"/>
    <x v="0"/>
    <s v="P-1944"/>
    <n v="1"/>
    <n v="112500"/>
    <n v="112500"/>
    <x v="93"/>
    <x v="11"/>
    <x v="0"/>
    <s v="PIK AVENUE"/>
  </r>
  <r>
    <s v="T-2608"/>
    <x v="0"/>
    <x v="104"/>
    <x v="2"/>
    <s v="P-2447"/>
    <n v="4"/>
    <n v="15300"/>
    <n v="61200"/>
    <x v="25"/>
    <x v="4"/>
    <x v="2"/>
    <s v="SUMARECON MALL SERPONG"/>
  </r>
  <r>
    <s v="T-2609"/>
    <x v="0"/>
    <x v="95"/>
    <x v="11"/>
    <s v="P-1719"/>
    <n v="1"/>
    <n v="39600"/>
    <n v="39600"/>
    <x v="165"/>
    <x v="3"/>
    <x v="8"/>
    <s v="PAKUWON"/>
  </r>
  <r>
    <s v="T-2610"/>
    <x v="0"/>
    <x v="95"/>
    <x v="0"/>
    <s v="P-1819"/>
    <n v="2"/>
    <n v="198000"/>
    <n v="396000"/>
    <x v="66"/>
    <x v="8"/>
    <x v="0"/>
    <s v="PIK AVENUE"/>
  </r>
  <r>
    <s v="T-2611"/>
    <x v="0"/>
    <x v="98"/>
    <x v="11"/>
    <s v="P-1671"/>
    <n v="1"/>
    <n v="57150"/>
    <n v="57150"/>
    <x v="98"/>
    <x v="16"/>
    <x v="8"/>
    <s v="PAKUWON"/>
  </r>
  <r>
    <s v="T-2612"/>
    <x v="0"/>
    <x v="115"/>
    <x v="2"/>
    <s v="P-2506"/>
    <n v="3"/>
    <n v="26100"/>
    <n v="78300"/>
    <x v="79"/>
    <x v="0"/>
    <x v="2"/>
    <s v="SUMARECON MALL SERPONG"/>
  </r>
  <r>
    <s v="T-2613"/>
    <x v="0"/>
    <x v="103"/>
    <x v="5"/>
    <s v="P-253"/>
    <n v="1"/>
    <n v="29700"/>
    <n v="29700"/>
    <x v="117"/>
    <x v="0"/>
    <x v="5"/>
    <s v="BINTARO EXCHANGE"/>
  </r>
  <r>
    <s v="T-2614"/>
    <x v="0"/>
    <x v="91"/>
    <x v="0"/>
    <s v="P-1955"/>
    <n v="1"/>
    <n v="17100"/>
    <n v="17100"/>
    <x v="0"/>
    <x v="0"/>
    <x v="0"/>
    <s v="PIK AVENUE"/>
  </r>
  <r>
    <s v="T-2615"/>
    <x v="0"/>
    <x v="100"/>
    <x v="2"/>
    <s v="P-2382"/>
    <n v="3"/>
    <n v="261000"/>
    <n v="783000"/>
    <x v="103"/>
    <x v="12"/>
    <x v="2"/>
    <s v="SUMARECON MALL SERPONG"/>
  </r>
  <r>
    <s v="T-2616"/>
    <x v="0"/>
    <x v="105"/>
    <x v="2"/>
    <s v="P-2422"/>
    <n v="1"/>
    <n v="39600"/>
    <n v="39600"/>
    <x v="91"/>
    <x v="3"/>
    <x v="2"/>
    <s v="SUMARECON MALL SERPONG"/>
  </r>
  <r>
    <s v="T-2617"/>
    <x v="0"/>
    <x v="92"/>
    <x v="0"/>
    <s v="P-1820"/>
    <n v="1"/>
    <n v="193500"/>
    <n v="193500"/>
    <x v="224"/>
    <x v="8"/>
    <x v="0"/>
    <s v="PIK AVENUE"/>
  </r>
  <r>
    <s v="T-2618"/>
    <x v="0"/>
    <x v="117"/>
    <x v="2"/>
    <s v="P-2510"/>
    <n v="3"/>
    <n v="29700"/>
    <n v="89100"/>
    <x v="117"/>
    <x v="0"/>
    <x v="2"/>
    <s v="SUMARECON MALL SERPONG"/>
  </r>
  <r>
    <s v="T-2619"/>
    <x v="0"/>
    <x v="107"/>
    <x v="2"/>
    <s v="P-2434"/>
    <n v="2"/>
    <n v="112500"/>
    <n v="225000"/>
    <x v="96"/>
    <x v="7"/>
    <x v="2"/>
    <s v="SUMARECON MALL SERPONG"/>
  </r>
  <r>
    <s v="T-2620"/>
    <x v="0"/>
    <x v="109"/>
    <x v="2"/>
    <s v="P-2390"/>
    <n v="2"/>
    <n v="81000"/>
    <n v="162000"/>
    <x v="107"/>
    <x v="12"/>
    <x v="2"/>
    <s v="SUMARECON MALL SERPONG"/>
  </r>
  <r>
    <s v="T-2621"/>
    <x v="0"/>
    <x v="101"/>
    <x v="0"/>
    <s v="P-1909"/>
    <n v="1"/>
    <n v="247500"/>
    <n v="247500"/>
    <x v="31"/>
    <x v="2"/>
    <x v="0"/>
    <s v="PIK AVENUE"/>
  </r>
  <r>
    <s v="T-2622"/>
    <x v="0"/>
    <x v="114"/>
    <x v="0"/>
    <s v="P-1879"/>
    <n v="4"/>
    <n v="45000"/>
    <n v="180000"/>
    <x v="26"/>
    <x v="0"/>
    <x v="0"/>
    <s v="PIK AVENUE"/>
  </r>
  <r>
    <s v="T-2623"/>
    <x v="0"/>
    <x v="117"/>
    <x v="2"/>
    <s v="P-2452"/>
    <n v="2"/>
    <n v="49500"/>
    <n v="99000"/>
    <x v="16"/>
    <x v="2"/>
    <x v="2"/>
    <s v="SUMARECON MALL SERPONG"/>
  </r>
  <r>
    <s v="T-2624"/>
    <x v="0"/>
    <x v="93"/>
    <x v="11"/>
    <s v="P-1738"/>
    <n v="1"/>
    <n v="15300"/>
    <n v="15300"/>
    <x v="7"/>
    <x v="4"/>
    <x v="8"/>
    <s v="PAKUWON"/>
  </r>
  <r>
    <s v="T-2625"/>
    <x v="0"/>
    <x v="108"/>
    <x v="5"/>
    <s v="P-233"/>
    <n v="2"/>
    <n v="112500"/>
    <n v="225000"/>
    <x v="49"/>
    <x v="11"/>
    <x v="5"/>
    <s v="BINTARO EXCHANGE"/>
  </r>
  <r>
    <s v="T-2626"/>
    <x v="0"/>
    <x v="111"/>
    <x v="5"/>
    <s v="P-196"/>
    <n v="1"/>
    <n v="60750"/>
    <n v="60750"/>
    <x v="87"/>
    <x v="12"/>
    <x v="5"/>
    <s v="BINTARO EXCHANGE"/>
  </r>
  <r>
    <s v="T-2627"/>
    <x v="0"/>
    <x v="116"/>
    <x v="5"/>
    <s v="P-154"/>
    <n v="1"/>
    <n v="148500"/>
    <n v="148500"/>
    <x v="158"/>
    <x v="1"/>
    <x v="5"/>
    <s v="BINTARO EXCHANGE"/>
  </r>
  <r>
    <s v="T-2628"/>
    <x v="0"/>
    <x v="97"/>
    <x v="5"/>
    <s v="P-226"/>
    <n v="1"/>
    <n v="76500"/>
    <n v="76500"/>
    <x v="95"/>
    <x v="11"/>
    <x v="5"/>
    <s v="BINTARO EXCHANGE"/>
  </r>
  <r>
    <s v="T-2629"/>
    <x v="0"/>
    <x v="109"/>
    <x v="2"/>
    <s v="P-2397"/>
    <n v="2"/>
    <n v="27000"/>
    <n v="54000"/>
    <x v="30"/>
    <x v="0"/>
    <x v="2"/>
    <s v="SUMARECON MALL SERPONG"/>
  </r>
  <r>
    <s v="T-2630"/>
    <x v="0"/>
    <x v="101"/>
    <x v="2"/>
    <s v="P-2430"/>
    <n v="1"/>
    <n v="39600"/>
    <n v="39600"/>
    <x v="14"/>
    <x v="3"/>
    <x v="2"/>
    <s v="SUMARECON MALL SERPONG"/>
  </r>
  <r>
    <s v="T-2631"/>
    <x v="0"/>
    <x v="92"/>
    <x v="5"/>
    <s v="P-239"/>
    <n v="1"/>
    <n v="108000"/>
    <n v="108000"/>
    <x v="100"/>
    <x v="11"/>
    <x v="5"/>
    <s v="BINTARO EXCHANGE"/>
  </r>
  <r>
    <s v="T-2632"/>
    <x v="0"/>
    <x v="105"/>
    <x v="2"/>
    <s v="P-2446"/>
    <n v="1"/>
    <n v="15300"/>
    <n v="15300"/>
    <x v="7"/>
    <x v="4"/>
    <x v="2"/>
    <s v="SUMARECON MALL SERPONG"/>
  </r>
  <r>
    <s v="T-2633"/>
    <x v="0"/>
    <x v="114"/>
    <x v="11"/>
    <s v="P-1710"/>
    <n v="1"/>
    <n v="26100"/>
    <n v="26100"/>
    <x v="15"/>
    <x v="4"/>
    <x v="8"/>
    <s v="PAKUWON"/>
  </r>
  <r>
    <s v="T-2634"/>
    <x v="0"/>
    <x v="118"/>
    <x v="0"/>
    <s v="P-1833"/>
    <n v="12"/>
    <n v="17100"/>
    <n v="205200"/>
    <x v="77"/>
    <x v="0"/>
    <x v="0"/>
    <s v="PIK AVENUE"/>
  </r>
  <r>
    <s v="T-2635"/>
    <x v="0"/>
    <x v="109"/>
    <x v="0"/>
    <s v="P-1952"/>
    <n v="1"/>
    <n v="108000"/>
    <n v="108000"/>
    <x v="100"/>
    <x v="11"/>
    <x v="0"/>
    <s v="PIK AVENUE"/>
  </r>
  <r>
    <s v="T-2636"/>
    <x v="0"/>
    <x v="111"/>
    <x v="0"/>
    <s v="P-1877"/>
    <n v="1"/>
    <n v="225000"/>
    <n v="225000"/>
    <x v="124"/>
    <x v="11"/>
    <x v="0"/>
    <s v="PIK AVENUE"/>
  </r>
  <r>
    <s v="T-2637"/>
    <x v="0"/>
    <x v="95"/>
    <x v="11"/>
    <s v="P-1796"/>
    <n v="1"/>
    <n v="36900"/>
    <n v="36900"/>
    <x v="56"/>
    <x v="0"/>
    <x v="8"/>
    <s v="PAKUWON"/>
  </r>
  <r>
    <s v="T-2638"/>
    <x v="0"/>
    <x v="108"/>
    <x v="5"/>
    <s v="P-148"/>
    <n v="3"/>
    <n v="39600"/>
    <n v="118800"/>
    <x v="116"/>
    <x v="3"/>
    <x v="5"/>
    <s v="BINTARO EXCHANGE"/>
  </r>
  <r>
    <s v="T-2639"/>
    <x v="0"/>
    <x v="105"/>
    <x v="5"/>
    <s v="P-86"/>
    <n v="1"/>
    <n v="81000"/>
    <n v="81000"/>
    <x v="107"/>
    <x v="12"/>
    <x v="5"/>
    <s v="BINTARO EXCHANGE"/>
  </r>
  <r>
    <s v="T-2640"/>
    <x v="0"/>
    <x v="93"/>
    <x v="0"/>
    <s v="P-1963"/>
    <n v="1"/>
    <n v="29700"/>
    <n v="29700"/>
    <x v="117"/>
    <x v="0"/>
    <x v="0"/>
    <s v="PIK AVENUE"/>
  </r>
  <r>
    <s v="T-2641"/>
    <x v="0"/>
    <x v="90"/>
    <x v="0"/>
    <s v="P-1817"/>
    <n v="3"/>
    <n v="202500"/>
    <n v="607500"/>
    <x v="243"/>
    <x v="8"/>
    <x v="0"/>
    <s v="PIK AVENUE"/>
  </r>
  <r>
    <s v="T-2642"/>
    <x v="0"/>
    <x v="113"/>
    <x v="0"/>
    <s v="P-1824"/>
    <n v="1"/>
    <n v="144000"/>
    <n v="144000"/>
    <x v="94"/>
    <x v="15"/>
    <x v="0"/>
    <s v="PIK AVENUE"/>
  </r>
  <r>
    <s v="T-2643"/>
    <x v="0"/>
    <x v="94"/>
    <x v="11"/>
    <s v="P-1709"/>
    <n v="1"/>
    <n v="26100"/>
    <n v="26100"/>
    <x v="149"/>
    <x v="4"/>
    <x v="8"/>
    <s v="PAKUWON"/>
  </r>
  <r>
    <s v="T-2644"/>
    <x v="0"/>
    <x v="116"/>
    <x v="5"/>
    <s v="P-172"/>
    <n v="2"/>
    <n v="40500"/>
    <n v="81000"/>
    <x v="101"/>
    <x v="6"/>
    <x v="5"/>
    <s v="BINTARO EXCHANGE"/>
  </r>
  <r>
    <s v="T-2645"/>
    <x v="0"/>
    <x v="90"/>
    <x v="0"/>
    <s v="P-1871"/>
    <n v="2"/>
    <n v="39600"/>
    <n v="79200"/>
    <x v="42"/>
    <x v="3"/>
    <x v="0"/>
    <s v="PIK AVENUE"/>
  </r>
  <r>
    <s v="T-2646"/>
    <x v="0"/>
    <x v="98"/>
    <x v="2"/>
    <s v="P-2395"/>
    <n v="6"/>
    <n v="13050"/>
    <n v="78300"/>
    <x v="54"/>
    <x v="0"/>
    <x v="2"/>
    <s v="SUMARECON MALL SERPONG"/>
  </r>
  <r>
    <s v="T-2647"/>
    <x v="0"/>
    <x v="103"/>
    <x v="5"/>
    <s v="P-150"/>
    <n v="3"/>
    <n v="39600"/>
    <n v="118800"/>
    <x v="42"/>
    <x v="3"/>
    <x v="5"/>
    <s v="BINTARO EXCHANGE"/>
  </r>
  <r>
    <s v="T-2648"/>
    <x v="0"/>
    <x v="104"/>
    <x v="2"/>
    <s v="P-2472"/>
    <n v="2"/>
    <n v="148500"/>
    <n v="297000"/>
    <x v="57"/>
    <x v="14"/>
    <x v="2"/>
    <s v="SUMARECON MALL SERPONG"/>
  </r>
  <r>
    <s v="T-2649"/>
    <x v="0"/>
    <x v="111"/>
    <x v="0"/>
    <s v="P-1870"/>
    <n v="1"/>
    <n v="39600"/>
    <n v="39600"/>
    <x v="80"/>
    <x v="3"/>
    <x v="0"/>
    <s v="PIK AVENUE"/>
  </r>
  <r>
    <s v="T-2650"/>
    <x v="0"/>
    <x v="104"/>
    <x v="2"/>
    <s v="P-2474"/>
    <n v="2"/>
    <n v="116100"/>
    <n v="232200"/>
    <x v="148"/>
    <x v="14"/>
    <x v="2"/>
    <s v="SUMARECON MALL SERPONG"/>
  </r>
  <r>
    <s v="T-2651"/>
    <x v="0"/>
    <x v="95"/>
    <x v="5"/>
    <s v="P-149"/>
    <n v="1"/>
    <n v="39600"/>
    <n v="39600"/>
    <x v="80"/>
    <x v="3"/>
    <x v="5"/>
    <s v="BINTARO EXCHANGE"/>
  </r>
  <r>
    <s v="T-2652"/>
    <x v="0"/>
    <x v="103"/>
    <x v="5"/>
    <s v="P-77"/>
    <n v="1"/>
    <n v="198000"/>
    <n v="198000"/>
    <x v="66"/>
    <x v="8"/>
    <x v="5"/>
    <s v="BINTARO EXCHANGE"/>
  </r>
  <r>
    <s v="T-2653"/>
    <x v="0"/>
    <x v="92"/>
    <x v="5"/>
    <s v="P-229"/>
    <n v="1"/>
    <n v="112500"/>
    <n v="112500"/>
    <x v="219"/>
    <x v="11"/>
    <x v="5"/>
    <s v="BINTARO EXCHANGE"/>
  </r>
  <r>
    <s v="T-2654"/>
    <x v="0"/>
    <x v="107"/>
    <x v="2"/>
    <s v="P-2384"/>
    <n v="1"/>
    <n v="144000"/>
    <n v="144000"/>
    <x v="94"/>
    <x v="15"/>
    <x v="2"/>
    <s v="SUMARECON MALL SERPONG"/>
  </r>
  <r>
    <s v="T-2655"/>
    <x v="0"/>
    <x v="117"/>
    <x v="0"/>
    <s v="P-1906"/>
    <n v="1"/>
    <n v="508500"/>
    <n v="508500"/>
    <x v="92"/>
    <x v="2"/>
    <x v="0"/>
    <s v="PIK AVENUE"/>
  </r>
  <r>
    <s v="T-2656"/>
    <x v="0"/>
    <x v="98"/>
    <x v="5"/>
    <s v="P-160"/>
    <n v="3"/>
    <n v="31500"/>
    <n v="94500"/>
    <x v="17"/>
    <x v="0"/>
    <x v="5"/>
    <s v="BINTARO EXCHANGE"/>
  </r>
  <r>
    <s v="T-2657"/>
    <x v="0"/>
    <x v="118"/>
    <x v="0"/>
    <s v="P-1899"/>
    <n v="2"/>
    <n v="49500"/>
    <n v="99000"/>
    <x v="16"/>
    <x v="2"/>
    <x v="0"/>
    <s v="PIK AVENUE"/>
  </r>
  <r>
    <s v="T-2658"/>
    <x v="0"/>
    <x v="90"/>
    <x v="5"/>
    <s v="P-166"/>
    <n v="2"/>
    <n v="13500"/>
    <n v="27000"/>
    <x v="85"/>
    <x v="4"/>
    <x v="5"/>
    <s v="BINTARO EXCHANGE"/>
  </r>
  <r>
    <s v="T-2659"/>
    <x v="0"/>
    <x v="90"/>
    <x v="2"/>
    <s v="P-2440"/>
    <n v="2"/>
    <n v="22500"/>
    <n v="45000"/>
    <x v="39"/>
    <x v="0"/>
    <x v="2"/>
    <s v="SUMARECON MALL SERPONG"/>
  </r>
  <r>
    <s v="T-2660"/>
    <x v="0"/>
    <x v="101"/>
    <x v="2"/>
    <s v="P-2514"/>
    <n v="2"/>
    <n v="34200"/>
    <n v="68400"/>
    <x v="52"/>
    <x v="0"/>
    <x v="2"/>
    <s v="SUMARECON MALL SERPONG"/>
  </r>
  <r>
    <s v="T-2661"/>
    <x v="0"/>
    <x v="107"/>
    <x v="2"/>
    <s v="P-2444"/>
    <n v="5"/>
    <n v="22500"/>
    <n v="112500"/>
    <x v="112"/>
    <x v="4"/>
    <x v="2"/>
    <s v="SUMARECON MALL SERPONG"/>
  </r>
  <r>
    <s v="T-2662"/>
    <x v="0"/>
    <x v="113"/>
    <x v="0"/>
    <s v="P-1888"/>
    <n v="1"/>
    <n v="22500"/>
    <n v="22500"/>
    <x v="27"/>
    <x v="4"/>
    <x v="0"/>
    <s v="PIK AVENUE"/>
  </r>
  <r>
    <s v="T-2663"/>
    <x v="0"/>
    <x v="94"/>
    <x v="2"/>
    <s v="P-2490"/>
    <n v="4"/>
    <n v="76500"/>
    <n v="306000"/>
    <x v="123"/>
    <x v="11"/>
    <x v="2"/>
    <s v="SUMARECON MALL SERPONG"/>
  </r>
  <r>
    <s v="T-2664"/>
    <x v="0"/>
    <x v="113"/>
    <x v="5"/>
    <s v="P-95"/>
    <n v="5"/>
    <n v="14400"/>
    <n v="72000"/>
    <x v="29"/>
    <x v="0"/>
    <x v="5"/>
    <s v="BINTARO EXCHANGE"/>
  </r>
  <r>
    <s v="T-2665"/>
    <x v="0"/>
    <x v="111"/>
    <x v="2"/>
    <s v="P-2376"/>
    <n v="2"/>
    <n v="57150"/>
    <n v="114300"/>
    <x v="98"/>
    <x v="16"/>
    <x v="2"/>
    <s v="SUMARECON MALL SERPONG"/>
  </r>
  <r>
    <s v="T-2666"/>
    <x v="0"/>
    <x v="107"/>
    <x v="2"/>
    <s v="P-2443"/>
    <n v="1"/>
    <n v="13500"/>
    <n v="13500"/>
    <x v="85"/>
    <x v="4"/>
    <x v="2"/>
    <s v="SUMARECON MALL SERPONG"/>
  </r>
  <r>
    <s v="T-2667"/>
    <x v="0"/>
    <x v="116"/>
    <x v="2"/>
    <s v="P-2380"/>
    <n v="2"/>
    <n v="198000"/>
    <n v="396000"/>
    <x v="224"/>
    <x v="8"/>
    <x v="2"/>
    <s v="SUMARECON MALL SERPONG"/>
  </r>
  <r>
    <s v="T-2668"/>
    <x v="0"/>
    <x v="103"/>
    <x v="0"/>
    <s v="P-1914"/>
    <n v="6"/>
    <n v="90000"/>
    <n v="540000"/>
    <x v="5"/>
    <x v="2"/>
    <x v="0"/>
    <s v="PIK AVENUE"/>
  </r>
  <r>
    <s v="T-2669"/>
    <x v="0"/>
    <x v="99"/>
    <x v="2"/>
    <s v="P-2394"/>
    <n v="2"/>
    <n v="27000"/>
    <n v="54000"/>
    <x v="6"/>
    <x v="0"/>
    <x v="2"/>
    <s v="SUMARECON MALL SERPONG"/>
  </r>
  <r>
    <s v="T-2670"/>
    <x v="0"/>
    <x v="90"/>
    <x v="2"/>
    <s v="P-2393"/>
    <n v="3"/>
    <n v="17100"/>
    <n v="51300"/>
    <x v="77"/>
    <x v="0"/>
    <x v="2"/>
    <s v="SUMARECON MALL SERPONG"/>
  </r>
  <r>
    <s v="T-2671"/>
    <x v="0"/>
    <x v="103"/>
    <x v="0"/>
    <s v="P-1887"/>
    <n v="1"/>
    <n v="22500"/>
    <n v="22500"/>
    <x v="112"/>
    <x v="4"/>
    <x v="0"/>
    <s v="PIK AVENUE"/>
  </r>
  <r>
    <s v="T-2672"/>
    <x v="0"/>
    <x v="90"/>
    <x v="11"/>
    <s v="P-1749"/>
    <n v="1"/>
    <n v="94500"/>
    <n v="94500"/>
    <x v="35"/>
    <x v="2"/>
    <x v="8"/>
    <s v="PAKUWON"/>
  </r>
  <r>
    <s v="T-2673"/>
    <x v="0"/>
    <x v="99"/>
    <x v="2"/>
    <s v="P-2432"/>
    <n v="1"/>
    <n v="39600"/>
    <n v="39600"/>
    <x v="80"/>
    <x v="3"/>
    <x v="2"/>
    <s v="SUMARECON MALL SERPONG"/>
  </r>
  <r>
    <s v="T-2674"/>
    <x v="0"/>
    <x v="101"/>
    <x v="0"/>
    <s v="P-1822"/>
    <n v="2"/>
    <n v="261000"/>
    <n v="522000"/>
    <x v="103"/>
    <x v="12"/>
    <x v="0"/>
    <s v="PIK AVENUE"/>
  </r>
  <r>
    <s v="T-2675"/>
    <x v="0"/>
    <x v="98"/>
    <x v="11"/>
    <s v="P-1695"/>
    <n v="1"/>
    <n v="360000"/>
    <n v="360000"/>
    <x v="170"/>
    <x v="18"/>
    <x v="8"/>
    <s v="PAKUWON"/>
  </r>
  <r>
    <s v="T-2676"/>
    <x v="0"/>
    <x v="98"/>
    <x v="5"/>
    <s v="P-161"/>
    <n v="1"/>
    <n v="22500"/>
    <n v="22500"/>
    <x v="39"/>
    <x v="0"/>
    <x v="5"/>
    <s v="BINTARO EXCHANGE"/>
  </r>
  <r>
    <s v="T-2677"/>
    <x v="0"/>
    <x v="104"/>
    <x v="2"/>
    <s v="P-2388"/>
    <n v="1"/>
    <n v="81000"/>
    <n v="81000"/>
    <x v="144"/>
    <x v="12"/>
    <x v="2"/>
    <s v="SUMARECON MALL SERPONG"/>
  </r>
  <r>
    <s v="T-2678"/>
    <x v="0"/>
    <x v="103"/>
    <x v="2"/>
    <s v="P-2437"/>
    <n v="3"/>
    <n v="45000"/>
    <n v="135000"/>
    <x v="26"/>
    <x v="0"/>
    <x v="2"/>
    <s v="SUMARECON MALL SERPONG"/>
  </r>
  <r>
    <s v="T-2679"/>
    <x v="0"/>
    <x v="106"/>
    <x v="0"/>
    <s v="P-1869"/>
    <n v="1"/>
    <n v="39600"/>
    <n v="39600"/>
    <x v="116"/>
    <x v="3"/>
    <x v="0"/>
    <s v="PIK AVENUE"/>
  </r>
  <r>
    <s v="T-2680"/>
    <x v="0"/>
    <x v="90"/>
    <x v="2"/>
    <s v="P-2429"/>
    <n v="1"/>
    <n v="39600"/>
    <n v="39600"/>
    <x v="207"/>
    <x v="3"/>
    <x v="2"/>
    <s v="SUMARECON MALL SERPONG"/>
  </r>
  <r>
    <s v="T-2681"/>
    <x v="0"/>
    <x v="108"/>
    <x v="2"/>
    <s v="P-2509"/>
    <n v="1"/>
    <n v="36900"/>
    <n v="36900"/>
    <x v="56"/>
    <x v="0"/>
    <x v="2"/>
    <s v="SUMARECON MALL SERPONG"/>
  </r>
  <r>
    <s v="T-2682"/>
    <x v="0"/>
    <x v="93"/>
    <x v="2"/>
    <s v="P-2477"/>
    <n v="1"/>
    <n v="131850"/>
    <n v="131850"/>
    <x v="102"/>
    <x v="14"/>
    <x v="2"/>
    <s v="SUMARECON MALL SERPONG"/>
  </r>
  <r>
    <s v="T-2683"/>
    <x v="0"/>
    <x v="115"/>
    <x v="0"/>
    <s v="P-1884"/>
    <n v="1"/>
    <n v="37350"/>
    <n v="37350"/>
    <x v="83"/>
    <x v="17"/>
    <x v="0"/>
    <s v="PIK AVENUE"/>
  </r>
  <r>
    <s v="T-2684"/>
    <x v="0"/>
    <x v="95"/>
    <x v="5"/>
    <s v="P-243"/>
    <n v="1"/>
    <n v="15000"/>
    <n v="15000"/>
    <x v="0"/>
    <x v="0"/>
    <x v="5"/>
    <s v="BINTARO EXCHANGE"/>
  </r>
  <r>
    <s v="T-2685"/>
    <x v="0"/>
    <x v="113"/>
    <x v="5"/>
    <s v="P-164"/>
    <n v="1"/>
    <n v="396000"/>
    <n v="396000"/>
    <x v="127"/>
    <x v="17"/>
    <x v="5"/>
    <s v="BINTARO EXCHANGE"/>
  </r>
  <r>
    <s v="T-2686"/>
    <x v="0"/>
    <x v="96"/>
    <x v="5"/>
    <s v="P-244"/>
    <n v="1"/>
    <n v="32000"/>
    <n v="32000"/>
    <x v="173"/>
    <x v="0"/>
    <x v="5"/>
    <s v="BINTARO EXCHANGE"/>
  </r>
  <r>
    <s v="T-2687"/>
    <x v="0"/>
    <x v="110"/>
    <x v="11"/>
    <s v="P-1688"/>
    <n v="1"/>
    <n v="27000"/>
    <n v="27000"/>
    <x v="30"/>
    <x v="0"/>
    <x v="8"/>
    <s v="PAKUWON"/>
  </r>
  <r>
    <s v="T-2688"/>
    <x v="0"/>
    <x v="101"/>
    <x v="5"/>
    <s v="P-87"/>
    <n v="2"/>
    <n v="41400"/>
    <n v="82800"/>
    <x v="150"/>
    <x v="2"/>
    <x v="5"/>
    <s v="BINTARO EXCHANGE"/>
  </r>
  <r>
    <s v="T-2689"/>
    <x v="0"/>
    <x v="96"/>
    <x v="11"/>
    <s v="P-1742"/>
    <n v="1"/>
    <n v="40500"/>
    <n v="40500"/>
    <x v="168"/>
    <x v="6"/>
    <x v="8"/>
    <s v="PAKUWON"/>
  </r>
  <r>
    <s v="T-2690"/>
    <x v="0"/>
    <x v="92"/>
    <x v="0"/>
    <s v="P-1897"/>
    <n v="3"/>
    <n v="225000"/>
    <n v="675000"/>
    <x v="58"/>
    <x v="10"/>
    <x v="0"/>
    <s v="PIK AVENUE"/>
  </r>
  <r>
    <s v="T-2691"/>
    <x v="0"/>
    <x v="92"/>
    <x v="5"/>
    <s v="P-211"/>
    <n v="1"/>
    <n v="94500"/>
    <n v="94500"/>
    <x v="62"/>
    <x v="14"/>
    <x v="5"/>
    <s v="BINTARO EXCHANGE"/>
  </r>
  <r>
    <s v="T-2692"/>
    <x v="0"/>
    <x v="96"/>
    <x v="5"/>
    <s v="P-126"/>
    <n v="2"/>
    <n v="26100"/>
    <n v="52200"/>
    <x v="149"/>
    <x v="4"/>
    <x v="5"/>
    <s v="BINTARO EXCHANGE"/>
  </r>
  <r>
    <s v="T-2693"/>
    <x v="0"/>
    <x v="97"/>
    <x v="5"/>
    <s v="P-90"/>
    <n v="1"/>
    <n v="17100"/>
    <n v="17100"/>
    <x v="77"/>
    <x v="0"/>
    <x v="5"/>
    <s v="BINTARO EXCHANGE"/>
  </r>
  <r>
    <s v="T-2694"/>
    <x v="0"/>
    <x v="107"/>
    <x v="0"/>
    <s v="P-1838"/>
    <n v="2"/>
    <n v="14400"/>
    <n v="28800"/>
    <x v="29"/>
    <x v="0"/>
    <x v="0"/>
    <s v="PIK AVENUE"/>
  </r>
  <r>
    <s v="T-2695"/>
    <x v="0"/>
    <x v="91"/>
    <x v="5"/>
    <s v="P-145"/>
    <n v="1"/>
    <n v="39600"/>
    <n v="39600"/>
    <x v="140"/>
    <x v="3"/>
    <x v="5"/>
    <s v="BINTARO EXCHANGE"/>
  </r>
  <r>
    <s v="T-2696"/>
    <x v="0"/>
    <x v="109"/>
    <x v="11"/>
    <s v="P-1734"/>
    <n v="1"/>
    <n v="396000"/>
    <n v="396000"/>
    <x v="127"/>
    <x v="17"/>
    <x v="8"/>
    <s v="PAKUWON"/>
  </r>
  <r>
    <s v="T-2697"/>
    <x v="0"/>
    <x v="97"/>
    <x v="11"/>
    <s v="P-1698"/>
    <n v="1"/>
    <n v="76500"/>
    <n v="76500"/>
    <x v="204"/>
    <x v="8"/>
    <x v="8"/>
    <s v="PAKUWON"/>
  </r>
  <r>
    <s v="T-2698"/>
    <x v="0"/>
    <x v="107"/>
    <x v="11"/>
    <s v="P-1761"/>
    <n v="1"/>
    <n v="60750"/>
    <n v="60750"/>
    <x v="113"/>
    <x v="12"/>
    <x v="8"/>
    <s v="PAKUWON"/>
  </r>
  <r>
    <s v="T-2699"/>
    <x v="0"/>
    <x v="112"/>
    <x v="0"/>
    <s v="P-1881"/>
    <n v="1"/>
    <n v="31500"/>
    <n v="31500"/>
    <x v="17"/>
    <x v="0"/>
    <x v="0"/>
    <s v="PIK AVENUE"/>
  </r>
  <r>
    <s v="T-2700"/>
    <x v="0"/>
    <x v="104"/>
    <x v="2"/>
    <s v="P-2424"/>
    <n v="3"/>
    <n v="39600"/>
    <n v="118800"/>
    <x v="152"/>
    <x v="3"/>
    <x v="2"/>
    <s v="SUMARECON MALL SERPONG"/>
  </r>
  <r>
    <s v="T-2701"/>
    <x v="0"/>
    <x v="101"/>
    <x v="11"/>
    <s v="P-1729"/>
    <n v="2"/>
    <n v="25200"/>
    <n v="50400"/>
    <x v="22"/>
    <x v="0"/>
    <x v="8"/>
    <s v="PAKUWON"/>
  </r>
  <r>
    <s v="T-2702"/>
    <x v="0"/>
    <x v="118"/>
    <x v="2"/>
    <s v="P-2438"/>
    <n v="7"/>
    <n v="25200"/>
    <n v="176400"/>
    <x v="22"/>
    <x v="0"/>
    <x v="2"/>
    <s v="SUMARECON MALL SERPONG"/>
  </r>
  <r>
    <s v="T-2703"/>
    <x v="0"/>
    <x v="106"/>
    <x v="5"/>
    <s v="P-216"/>
    <n v="1"/>
    <n v="81000"/>
    <n v="81000"/>
    <x v="37"/>
    <x v="12"/>
    <x v="5"/>
    <s v="BINTARO EXCHANGE"/>
  </r>
  <r>
    <s v="T-2704"/>
    <x v="0"/>
    <x v="105"/>
    <x v="5"/>
    <s v="P-130"/>
    <n v="1"/>
    <n v="189000"/>
    <n v="189000"/>
    <x v="53"/>
    <x v="7"/>
    <x v="5"/>
    <s v="BINTARO EXCHANGE"/>
  </r>
  <r>
    <s v="T-2705"/>
    <x v="0"/>
    <x v="97"/>
    <x v="11"/>
    <s v="P-1754"/>
    <n v="1"/>
    <n v="162000"/>
    <n v="162000"/>
    <x v="70"/>
    <x v="5"/>
    <x v="8"/>
    <s v="PAKUWON"/>
  </r>
  <r>
    <s v="T-2706"/>
    <x v="0"/>
    <x v="93"/>
    <x v="2"/>
    <s v="P-2417"/>
    <n v="1"/>
    <n v="57600"/>
    <n v="57600"/>
    <x v="4"/>
    <x v="3"/>
    <x v="2"/>
    <s v="SUMARECON MALL SERPONG"/>
  </r>
  <r>
    <s v="T-2707"/>
    <x v="0"/>
    <x v="94"/>
    <x v="11"/>
    <s v="P-1773"/>
    <n v="1"/>
    <n v="94500"/>
    <n v="94500"/>
    <x v="62"/>
    <x v="14"/>
    <x v="8"/>
    <s v="PAKUWON"/>
  </r>
  <r>
    <s v="T-2708"/>
    <x v="0"/>
    <x v="118"/>
    <x v="0"/>
    <s v="P-1904"/>
    <n v="3"/>
    <n v="162000"/>
    <n v="486000"/>
    <x v="8"/>
    <x v="5"/>
    <x v="0"/>
    <s v="PIK AVENUE"/>
  </r>
  <r>
    <s v="T-2709"/>
    <x v="0"/>
    <x v="97"/>
    <x v="0"/>
    <s v="P-1823"/>
    <n v="1"/>
    <n v="261000"/>
    <n v="261000"/>
    <x v="167"/>
    <x v="12"/>
    <x v="0"/>
    <s v="PIK AVENUE"/>
  </r>
  <r>
    <s v="T-2710"/>
    <x v="0"/>
    <x v="93"/>
    <x v="2"/>
    <s v="P-2398"/>
    <n v="4"/>
    <n v="14400"/>
    <n v="57600"/>
    <x v="29"/>
    <x v="0"/>
    <x v="2"/>
    <s v="SUMARECON MALL SERPONG"/>
  </r>
  <r>
    <s v="T-2711"/>
    <x v="0"/>
    <x v="117"/>
    <x v="11"/>
    <s v="P-1725"/>
    <n v="1"/>
    <n v="112500"/>
    <n v="112500"/>
    <x v="96"/>
    <x v="7"/>
    <x v="8"/>
    <s v="PAKUWON"/>
  </r>
  <r>
    <s v="T-2712"/>
    <x v="0"/>
    <x v="110"/>
    <x v="2"/>
    <s v="P-2396"/>
    <n v="4"/>
    <n v="18000"/>
    <n v="72000"/>
    <x v="2"/>
    <x v="0"/>
    <x v="2"/>
    <s v="SUMARECON MALL SERPONG"/>
  </r>
  <r>
    <s v="T-2713"/>
    <x v="0"/>
    <x v="111"/>
    <x v="0"/>
    <s v="P-1806"/>
    <n v="1"/>
    <n v="65700"/>
    <n v="65700"/>
    <x v="64"/>
    <x v="16"/>
    <x v="0"/>
    <s v="PIK AVENUE"/>
  </r>
  <r>
    <s v="T-2714"/>
    <x v="0"/>
    <x v="112"/>
    <x v="0"/>
    <s v="P-1903"/>
    <n v="2"/>
    <n v="88200"/>
    <n v="176400"/>
    <x v="34"/>
    <x v="5"/>
    <x v="0"/>
    <s v="PIK AVENUE"/>
  </r>
  <r>
    <s v="T-2715"/>
    <x v="0"/>
    <x v="113"/>
    <x v="5"/>
    <s v="P-227"/>
    <n v="2"/>
    <n v="76500"/>
    <n v="153000"/>
    <x v="75"/>
    <x v="11"/>
    <x v="5"/>
    <s v="BINTARO EXCHANGE"/>
  </r>
  <r>
    <s v="T-2716"/>
    <x v="0"/>
    <x v="101"/>
    <x v="0"/>
    <s v="P-1942"/>
    <n v="2"/>
    <n v="76500"/>
    <n v="153000"/>
    <x v="123"/>
    <x v="11"/>
    <x v="0"/>
    <s v="PIK AVENUE"/>
  </r>
  <r>
    <s v="T-2717"/>
    <x v="0"/>
    <x v="90"/>
    <x v="5"/>
    <s v="P-228"/>
    <n v="1"/>
    <n v="76500"/>
    <n v="76500"/>
    <x v="123"/>
    <x v="11"/>
    <x v="5"/>
    <s v="BINTARO EXCHANGE"/>
  </r>
  <r>
    <s v="T-2718"/>
    <x v="0"/>
    <x v="92"/>
    <x v="0"/>
    <s v="P-1886"/>
    <n v="2"/>
    <n v="13500"/>
    <n v="27000"/>
    <x v="85"/>
    <x v="4"/>
    <x v="0"/>
    <s v="PIK AVENUE"/>
  </r>
  <r>
    <s v="T-2719"/>
    <x v="0"/>
    <x v="116"/>
    <x v="2"/>
    <s v="P-2428"/>
    <n v="2"/>
    <n v="39600"/>
    <n v="79200"/>
    <x v="140"/>
    <x v="3"/>
    <x v="2"/>
    <s v="SUMARECON MALL SERPONG"/>
  </r>
  <r>
    <s v="T-2720"/>
    <x v="0"/>
    <x v="100"/>
    <x v="2"/>
    <s v="P-2433"/>
    <n v="2"/>
    <n v="39600"/>
    <n v="79200"/>
    <x v="42"/>
    <x v="3"/>
    <x v="2"/>
    <s v="SUMARECON MALL SERPONG"/>
  </r>
  <r>
    <s v="T-2721"/>
    <x v="0"/>
    <x v="112"/>
    <x v="11"/>
    <s v="P-1750"/>
    <n v="2"/>
    <n v="47700"/>
    <n v="95400"/>
    <x v="20"/>
    <x v="10"/>
    <x v="8"/>
    <s v="PAKUWON"/>
  </r>
  <r>
    <s v="T-2722"/>
    <x v="0"/>
    <x v="97"/>
    <x v="5"/>
    <s v="P-69"/>
    <n v="1"/>
    <n v="57150"/>
    <n v="57150"/>
    <x v="98"/>
    <x v="16"/>
    <x v="5"/>
    <s v="BINTARO EXCHANGE"/>
  </r>
  <r>
    <s v="T-2723"/>
    <x v="0"/>
    <x v="94"/>
    <x v="5"/>
    <s v="P-215"/>
    <n v="1"/>
    <n v="125100"/>
    <n v="125100"/>
    <x v="160"/>
    <x v="12"/>
    <x v="5"/>
    <s v="BINTARO EXCHANGE"/>
  </r>
  <r>
    <s v="T-2724"/>
    <x v="0"/>
    <x v="111"/>
    <x v="5"/>
    <s v="P-164"/>
    <n v="1"/>
    <n v="396000"/>
    <n v="396000"/>
    <x v="127"/>
    <x v="17"/>
    <x v="5"/>
    <s v="BINTARO EXCHANGE"/>
  </r>
  <r>
    <s v="T-2725"/>
    <x v="0"/>
    <x v="117"/>
    <x v="5"/>
    <s v="P-160"/>
    <n v="1"/>
    <n v="31500"/>
    <n v="31500"/>
    <x v="17"/>
    <x v="0"/>
    <x v="5"/>
    <s v="BINTARO EXCHANGE"/>
  </r>
  <r>
    <s v="T-2726"/>
    <x v="0"/>
    <x v="101"/>
    <x v="5"/>
    <s v="P-115"/>
    <n v="1"/>
    <n v="225000"/>
    <n v="225000"/>
    <x v="153"/>
    <x v="8"/>
    <x v="5"/>
    <s v="BINTARO EXCHANGE"/>
  </r>
  <r>
    <s v="T-2727"/>
    <x v="0"/>
    <x v="107"/>
    <x v="5"/>
    <s v="P-159"/>
    <n v="2"/>
    <n v="25200"/>
    <n v="50400"/>
    <x v="22"/>
    <x v="0"/>
    <x v="5"/>
    <s v="BINTARO EXCHANGE"/>
  </r>
  <r>
    <s v="T-2728"/>
    <x v="0"/>
    <x v="100"/>
    <x v="5"/>
    <s v="P-78"/>
    <n v="1"/>
    <n v="12600"/>
    <n v="12600"/>
    <x v="18"/>
    <x v="9"/>
    <x v="5"/>
    <s v="BINTARO EXCHANGE"/>
  </r>
  <r>
    <s v="T-2729"/>
    <x v="0"/>
    <x v="93"/>
    <x v="5"/>
    <s v="P-212"/>
    <n v="1"/>
    <n v="73800"/>
    <n v="73800"/>
    <x v="125"/>
    <x v="14"/>
    <x v="5"/>
    <s v="BINTARO EXCHANGE"/>
  </r>
  <r>
    <s v="T-2730"/>
    <x v="0"/>
    <x v="110"/>
    <x v="5"/>
    <s v="P-133"/>
    <n v="1"/>
    <n v="82800"/>
    <n v="82800"/>
    <x v="142"/>
    <x v="3"/>
    <x v="5"/>
    <s v="BINTARO EXCHANGE"/>
  </r>
  <r>
    <s v="T-2731"/>
    <x v="0"/>
    <x v="111"/>
    <x v="5"/>
    <s v="P-246"/>
    <n v="1"/>
    <n v="29700"/>
    <n v="29700"/>
    <x v="154"/>
    <x v="0"/>
    <x v="5"/>
    <s v="BINTARO EXCHANGE"/>
  </r>
  <r>
    <s v="T-2732"/>
    <x v="0"/>
    <x v="103"/>
    <x v="5"/>
    <s v="P-126"/>
    <n v="2"/>
    <n v="26100"/>
    <n v="52200"/>
    <x v="149"/>
    <x v="4"/>
    <x v="5"/>
    <s v="BINTARO EXCHANGE"/>
  </r>
  <r>
    <s v="T-2733"/>
    <x v="0"/>
    <x v="90"/>
    <x v="5"/>
    <s v="P-138"/>
    <n v="2"/>
    <n v="39600"/>
    <n v="79200"/>
    <x v="72"/>
    <x v="3"/>
    <x v="5"/>
    <s v="BINTARO EXCHANGE"/>
  </r>
  <r>
    <s v="T-2734"/>
    <x v="0"/>
    <x v="114"/>
    <x v="5"/>
    <s v="P-168"/>
    <n v="1"/>
    <n v="22500"/>
    <n v="22500"/>
    <x v="27"/>
    <x v="4"/>
    <x v="5"/>
    <s v="BINTARO EXCHANGE"/>
  </r>
  <r>
    <s v="T-2735"/>
    <x v="0"/>
    <x v="117"/>
    <x v="5"/>
    <s v="P-74"/>
    <n v="1"/>
    <n v="349300"/>
    <n v="349300"/>
    <x v="147"/>
    <x v="13"/>
    <x v="5"/>
    <s v="BINTARO EXCHANGE"/>
  </r>
  <r>
    <s v="T-2736"/>
    <x v="0"/>
    <x v="105"/>
    <x v="5"/>
    <s v="P-204"/>
    <n v="2"/>
    <n v="81000"/>
    <n v="162000"/>
    <x v="212"/>
    <x v="4"/>
    <x v="5"/>
    <s v="BINTARO EXCHANGE"/>
  </r>
  <r>
    <s v="T-2737"/>
    <x v="0"/>
    <x v="99"/>
    <x v="5"/>
    <s v="P-244"/>
    <n v="1"/>
    <n v="32000"/>
    <n v="32000"/>
    <x v="173"/>
    <x v="0"/>
    <x v="5"/>
    <s v="BINTARO EXCHANGE"/>
  </r>
  <r>
    <s v="T-2738"/>
    <x v="0"/>
    <x v="91"/>
    <x v="5"/>
    <s v="P-90"/>
    <n v="1"/>
    <n v="17100"/>
    <n v="17100"/>
    <x v="77"/>
    <x v="0"/>
    <x v="5"/>
    <s v="BINTARO EXCHANGE"/>
  </r>
  <r>
    <s v="T-2739"/>
    <x v="0"/>
    <x v="95"/>
    <x v="5"/>
    <s v="P-252"/>
    <n v="1"/>
    <n v="36900"/>
    <n v="36900"/>
    <x v="56"/>
    <x v="0"/>
    <x v="5"/>
    <s v="BINTARO EXCHANGE"/>
  </r>
  <r>
    <s v="T-2740"/>
    <x v="0"/>
    <x v="107"/>
    <x v="5"/>
    <s v="P-147"/>
    <n v="1"/>
    <n v="39600"/>
    <n v="39600"/>
    <x v="14"/>
    <x v="3"/>
    <x v="5"/>
    <s v="BINTARO EXCHANGE"/>
  </r>
  <r>
    <s v="T-2741"/>
    <x v="0"/>
    <x v="105"/>
    <x v="5"/>
    <s v="P-82"/>
    <n v="1"/>
    <n v="144000"/>
    <n v="144000"/>
    <x v="119"/>
    <x v="15"/>
    <x v="5"/>
    <s v="BINTARO EXCHANGE"/>
  </r>
  <r>
    <s v="T-2742"/>
    <x v="0"/>
    <x v="102"/>
    <x v="5"/>
    <s v="P-172"/>
    <n v="1"/>
    <n v="40500"/>
    <n v="40500"/>
    <x v="101"/>
    <x v="6"/>
    <x v="5"/>
    <s v="BINTARO EXCHANGE"/>
  </r>
  <r>
    <s v="T-2743"/>
    <x v="0"/>
    <x v="99"/>
    <x v="5"/>
    <s v="P-179"/>
    <n v="1"/>
    <n v="225000"/>
    <n v="225000"/>
    <x v="58"/>
    <x v="10"/>
    <x v="5"/>
    <s v="BINTARO EXCHANGE"/>
  </r>
  <r>
    <s v="T-2744"/>
    <x v="0"/>
    <x v="103"/>
    <x v="5"/>
    <s v="P-167"/>
    <n v="1"/>
    <n v="22500"/>
    <n v="22500"/>
    <x v="112"/>
    <x v="4"/>
    <x v="5"/>
    <s v="BINTARO EXCHANGE"/>
  </r>
  <r>
    <s v="T-2745"/>
    <x v="0"/>
    <x v="109"/>
    <x v="5"/>
    <s v="P-229"/>
    <n v="1"/>
    <n v="112500"/>
    <n v="112500"/>
    <x v="219"/>
    <x v="11"/>
    <x v="5"/>
    <s v="BINTARO EXCHANGE"/>
  </r>
  <r>
    <s v="T-2746"/>
    <x v="0"/>
    <x v="104"/>
    <x v="5"/>
    <s v="P-193"/>
    <n v="1"/>
    <n v="90000"/>
    <n v="90000"/>
    <x v="5"/>
    <x v="2"/>
    <x v="5"/>
    <s v="BINTARO EXCHANGE"/>
  </r>
  <r>
    <s v="T-2747"/>
    <x v="0"/>
    <x v="98"/>
    <x v="5"/>
    <s v="P-163"/>
    <n v="1"/>
    <n v="37350"/>
    <n v="37350"/>
    <x v="83"/>
    <x v="17"/>
    <x v="5"/>
    <s v="BINTARO EXCHANGE"/>
  </r>
  <r>
    <s v="T-2748"/>
    <x v="0"/>
    <x v="105"/>
    <x v="5"/>
    <s v="P-86"/>
    <n v="1"/>
    <n v="81000"/>
    <n v="81000"/>
    <x v="107"/>
    <x v="12"/>
    <x v="5"/>
    <s v="BINTARO EXCHANGE"/>
  </r>
  <r>
    <s v="T-2749"/>
    <x v="0"/>
    <x v="115"/>
    <x v="5"/>
    <s v="P-214"/>
    <n v="1"/>
    <n v="330300"/>
    <n v="330300"/>
    <x v="181"/>
    <x v="14"/>
    <x v="5"/>
    <s v="BINTARO EXCHANGE"/>
  </r>
  <r>
    <s v="T-2750"/>
    <x v="0"/>
    <x v="104"/>
    <x v="5"/>
    <s v="P-141"/>
    <n v="1"/>
    <n v="39600"/>
    <n v="39600"/>
    <x v="152"/>
    <x v="3"/>
    <x v="5"/>
    <s v="BINTARO EXCHANGE"/>
  </r>
  <r>
    <s v="T-2751"/>
    <x v="0"/>
    <x v="103"/>
    <x v="5"/>
    <s v="P-146"/>
    <n v="1"/>
    <n v="39600"/>
    <n v="39600"/>
    <x v="207"/>
    <x v="3"/>
    <x v="5"/>
    <s v="BINTARO EXCHANGE"/>
  </r>
  <r>
    <s v="T-2752"/>
    <x v="0"/>
    <x v="102"/>
    <x v="5"/>
    <s v="P-202"/>
    <n v="1"/>
    <n v="138500"/>
    <n v="138500"/>
    <x v="206"/>
    <x v="18"/>
    <x v="5"/>
    <s v="BINTARO EXCHANGE"/>
  </r>
  <r>
    <s v="T-2753"/>
    <x v="0"/>
    <x v="112"/>
    <x v="5"/>
    <s v="P-248"/>
    <n v="1"/>
    <n v="34200"/>
    <n v="34200"/>
    <x v="156"/>
    <x v="0"/>
    <x v="5"/>
    <s v="BINTARO EXCHANGE"/>
  </r>
  <r>
    <s v="T-2754"/>
    <x v="0"/>
    <x v="112"/>
    <x v="5"/>
    <s v="P-251"/>
    <n v="2"/>
    <n v="32000"/>
    <n v="64000"/>
    <x v="13"/>
    <x v="0"/>
    <x v="5"/>
    <s v="BINTARO EXCHANGE"/>
  </r>
  <r>
    <s v="T-2755"/>
    <x v="0"/>
    <x v="103"/>
    <x v="5"/>
    <s v="P-186"/>
    <n v="1"/>
    <n v="162000"/>
    <n v="162000"/>
    <x v="8"/>
    <x v="5"/>
    <x v="5"/>
    <s v="BINTARO EXCHANGE"/>
  </r>
  <r>
    <s v="T-2756"/>
    <x v="0"/>
    <x v="106"/>
    <x v="5"/>
    <s v="P-253"/>
    <n v="2"/>
    <n v="29700"/>
    <n v="59400"/>
    <x v="117"/>
    <x v="0"/>
    <x v="5"/>
    <s v="BINTARO EXCHANGE"/>
  </r>
  <r>
    <s v="T-2757"/>
    <x v="0"/>
    <x v="113"/>
    <x v="5"/>
    <s v="P-210"/>
    <n v="1"/>
    <n v="116100"/>
    <n v="116100"/>
    <x v="148"/>
    <x v="14"/>
    <x v="5"/>
    <s v="BINTARO EXCHANGE"/>
  </r>
  <r>
    <s v="T-2758"/>
    <x v="0"/>
    <x v="90"/>
    <x v="5"/>
    <s v="P-184"/>
    <n v="1"/>
    <n v="88200"/>
    <n v="88200"/>
    <x v="23"/>
    <x v="5"/>
    <x v="5"/>
    <s v="BINTARO EXCHANGE"/>
  </r>
  <r>
    <s v="T-2759"/>
    <x v="0"/>
    <x v="95"/>
    <x v="5"/>
    <s v="P-92"/>
    <n v="1"/>
    <n v="13050"/>
    <n v="13050"/>
    <x v="54"/>
    <x v="0"/>
    <x v="5"/>
    <s v="BINTARO EXCHANGE"/>
  </r>
  <r>
    <s v="T-2760"/>
    <x v="0"/>
    <x v="97"/>
    <x v="5"/>
    <s v="P-127"/>
    <n v="2"/>
    <n v="26100"/>
    <n v="52200"/>
    <x v="15"/>
    <x v="4"/>
    <x v="5"/>
    <s v="BINTARO EXCHANGE"/>
  </r>
  <r>
    <s v="T-2761"/>
    <x v="0"/>
    <x v="107"/>
    <x v="5"/>
    <s v="P-181"/>
    <n v="2"/>
    <n v="49500"/>
    <n v="99000"/>
    <x v="16"/>
    <x v="2"/>
    <x v="5"/>
    <s v="BINTARO EXCHANGE"/>
  </r>
  <r>
    <s v="T-2762"/>
    <x v="0"/>
    <x v="118"/>
    <x v="5"/>
    <s v="P-185"/>
    <n v="1"/>
    <n v="88200"/>
    <n v="88200"/>
    <x v="34"/>
    <x v="5"/>
    <x v="5"/>
    <s v="BINTARO EXCHANGE"/>
  </r>
  <r>
    <s v="T-2763"/>
    <x v="0"/>
    <x v="114"/>
    <x v="5"/>
    <s v="P-151"/>
    <n v="1"/>
    <n v="112500"/>
    <n v="112500"/>
    <x v="96"/>
    <x v="7"/>
    <x v="5"/>
    <s v="BINTARO EXCHANGE"/>
  </r>
  <r>
    <s v="T-2764"/>
    <x v="0"/>
    <x v="95"/>
    <x v="5"/>
    <s v="P-170"/>
    <n v="1"/>
    <n v="15300"/>
    <n v="15300"/>
    <x v="25"/>
    <x v="4"/>
    <x v="5"/>
    <s v="BINTARO EXCHANGE"/>
  </r>
  <r>
    <s v="T-2765"/>
    <x v="0"/>
    <x v="109"/>
    <x v="5"/>
    <s v="P-191"/>
    <n v="1"/>
    <n v="49500"/>
    <n v="49500"/>
    <x v="60"/>
    <x v="2"/>
    <x v="5"/>
    <s v="BINTARO EXCHANGE"/>
  </r>
  <r>
    <s v="T-2766"/>
    <x v="0"/>
    <x v="109"/>
    <x v="5"/>
    <s v="P-161"/>
    <n v="1"/>
    <n v="22500"/>
    <n v="22500"/>
    <x v="39"/>
    <x v="0"/>
    <x v="5"/>
    <s v="BINTARO EXCHANGE"/>
  </r>
  <r>
    <s v="T-2767"/>
    <x v="0"/>
    <x v="114"/>
    <x v="5"/>
    <s v="P-69"/>
    <n v="1"/>
    <n v="57150"/>
    <n v="57150"/>
    <x v="98"/>
    <x v="16"/>
    <x v="5"/>
    <s v="BINTARO EXCHANGE"/>
  </r>
  <r>
    <s v="T-2768"/>
    <x v="0"/>
    <x v="90"/>
    <x v="5"/>
    <s v="P-183"/>
    <n v="2"/>
    <n v="47700"/>
    <n v="95400"/>
    <x v="20"/>
    <x v="10"/>
    <x v="5"/>
    <s v="BINTARO EXCHANGE"/>
  </r>
  <r>
    <s v="T-2769"/>
    <x v="0"/>
    <x v="100"/>
    <x v="5"/>
    <s v="P-150"/>
    <n v="1"/>
    <n v="39600"/>
    <n v="39600"/>
    <x v="42"/>
    <x v="3"/>
    <x v="5"/>
    <s v="BINTARO EXCHANGE"/>
  </r>
  <r>
    <s v="T-2770"/>
    <x v="0"/>
    <x v="108"/>
    <x v="5"/>
    <s v="P-88"/>
    <n v="1"/>
    <n v="98100"/>
    <n v="98100"/>
    <x v="69"/>
    <x v="2"/>
    <x v="5"/>
    <s v="BINTARO EXCHANGE"/>
  </r>
  <r>
    <s v="T-2771"/>
    <x v="0"/>
    <x v="108"/>
    <x v="1"/>
    <s v="P-1286"/>
    <n v="1"/>
    <n v="57150"/>
    <n v="57150"/>
    <x v="98"/>
    <x v="16"/>
    <x v="1"/>
    <s v="MALL KELAPA GADING"/>
  </r>
  <r>
    <s v="T-2772"/>
    <x v="0"/>
    <x v="118"/>
    <x v="1"/>
    <s v="P-1376"/>
    <n v="1"/>
    <n v="138000"/>
    <n v="138000"/>
    <x v="231"/>
    <x v="1"/>
    <x v="1"/>
    <s v="MALL KELAPA GADING"/>
  </r>
  <r>
    <s v="T-2773"/>
    <x v="0"/>
    <x v="96"/>
    <x v="1"/>
    <s v="P-1394"/>
    <n v="1"/>
    <n v="39600"/>
    <n v="39600"/>
    <x v="14"/>
    <x v="3"/>
    <x v="1"/>
    <s v="MALL KELAPA GADING"/>
  </r>
  <r>
    <s v="T-2774"/>
    <x v="0"/>
    <x v="94"/>
    <x v="1"/>
    <s v="P-1413"/>
    <n v="2"/>
    <n v="13500"/>
    <n v="27000"/>
    <x v="85"/>
    <x v="4"/>
    <x v="1"/>
    <s v="MALL KELAPA GADING"/>
  </r>
  <r>
    <s v="T-2775"/>
    <x v="0"/>
    <x v="117"/>
    <x v="1"/>
    <s v="P-1318"/>
    <n v="1"/>
    <n v="38700"/>
    <n v="38700"/>
    <x v="189"/>
    <x v="4"/>
    <x v="1"/>
    <s v="MALL KELAPA GADING"/>
  </r>
  <r>
    <s v="T-2776"/>
    <x v="0"/>
    <x v="113"/>
    <x v="1"/>
    <s v="P-1435"/>
    <n v="2"/>
    <n v="88200"/>
    <n v="176400"/>
    <x v="34"/>
    <x v="5"/>
    <x v="1"/>
    <s v="MALL KELAPA GADING"/>
  </r>
  <r>
    <s v="T-2777"/>
    <x v="0"/>
    <x v="117"/>
    <x v="1"/>
    <s v="P-1419"/>
    <n v="1"/>
    <n v="40500"/>
    <n v="40500"/>
    <x v="101"/>
    <x v="6"/>
    <x v="1"/>
    <s v="MALL KELAPA GADING"/>
  </r>
  <r>
    <s v="T-2778"/>
    <x v="0"/>
    <x v="109"/>
    <x v="1"/>
    <s v="P-1407"/>
    <n v="4"/>
    <n v="31500"/>
    <n v="126000"/>
    <x v="17"/>
    <x v="0"/>
    <x v="1"/>
    <s v="MALL KELAPA GADING"/>
  </r>
  <r>
    <s v="T-2779"/>
    <x v="0"/>
    <x v="101"/>
    <x v="1"/>
    <s v="P-1430"/>
    <n v="1"/>
    <n v="65700"/>
    <n v="65700"/>
    <x v="155"/>
    <x v="2"/>
    <x v="1"/>
    <s v="MALL KELAPA GADING"/>
  </r>
  <r>
    <s v="T-2780"/>
    <x v="0"/>
    <x v="99"/>
    <x v="1"/>
    <s v="P-1300"/>
    <n v="1"/>
    <n v="261000"/>
    <n v="261000"/>
    <x v="103"/>
    <x v="12"/>
    <x v="1"/>
    <s v="MALL KELAPA GADING"/>
  </r>
  <r>
    <s v="T-2781"/>
    <x v="0"/>
    <x v="100"/>
    <x v="1"/>
    <s v="P-1508"/>
    <n v="3"/>
    <n v="36900"/>
    <n v="110700"/>
    <x v="56"/>
    <x v="0"/>
    <x v="1"/>
    <s v="MALL KELAPA GADING"/>
  </r>
  <r>
    <s v="T-2782"/>
    <x v="0"/>
    <x v="98"/>
    <x v="1"/>
    <s v="P-1349"/>
    <n v="1"/>
    <n v="372000"/>
    <n v="372000"/>
    <x v="192"/>
    <x v="8"/>
    <x v="1"/>
    <s v="MALL KELAPA GADING"/>
  </r>
  <r>
    <s v="T-2783"/>
    <x v="0"/>
    <x v="112"/>
    <x v="1"/>
    <s v="P-1387"/>
    <n v="1"/>
    <n v="39600"/>
    <n v="39600"/>
    <x v="24"/>
    <x v="3"/>
    <x v="1"/>
    <s v="MALL KELAPA GADING"/>
  </r>
  <r>
    <s v="T-2784"/>
    <x v="0"/>
    <x v="111"/>
    <x v="1"/>
    <s v="P-1418"/>
    <n v="1"/>
    <n v="240000"/>
    <n v="240000"/>
    <x v="111"/>
    <x v="17"/>
    <x v="1"/>
    <s v="MALL KELAPA GADING"/>
  </r>
  <r>
    <s v="T-2785"/>
    <x v="0"/>
    <x v="91"/>
    <x v="1"/>
    <s v="P-1285"/>
    <n v="1"/>
    <n v="489300"/>
    <n v="489300"/>
    <x v="146"/>
    <x v="6"/>
    <x v="1"/>
    <s v="MALL KELAPA GADING"/>
  </r>
  <r>
    <s v="T-2786"/>
    <x v="0"/>
    <x v="117"/>
    <x v="1"/>
    <s v="P-1462"/>
    <n v="1"/>
    <n v="272000"/>
    <n v="272000"/>
    <x v="230"/>
    <x v="14"/>
    <x v="1"/>
    <s v="MALL KELAPA GADING"/>
  </r>
  <r>
    <s v="T-2787"/>
    <x v="0"/>
    <x v="113"/>
    <x v="1"/>
    <s v="P-1295"/>
    <n v="1"/>
    <n v="349300"/>
    <n v="349300"/>
    <x v="130"/>
    <x v="13"/>
    <x v="1"/>
    <s v="MALL KELAPA GADING"/>
  </r>
  <r>
    <s v="T-2788"/>
    <x v="0"/>
    <x v="114"/>
    <x v="1"/>
    <s v="P-1313"/>
    <n v="5"/>
    <n v="13050"/>
    <n v="65250"/>
    <x v="54"/>
    <x v="0"/>
    <x v="1"/>
    <s v="MALL KELAPA GADING"/>
  </r>
  <r>
    <s v="T-2789"/>
    <x v="0"/>
    <x v="102"/>
    <x v="1"/>
    <s v="P-1311"/>
    <n v="5"/>
    <n v="17100"/>
    <n v="85500"/>
    <x v="77"/>
    <x v="0"/>
    <x v="1"/>
    <s v="MALL KELAPA GADING"/>
  </r>
  <r>
    <s v="T-2790"/>
    <x v="0"/>
    <x v="100"/>
    <x v="1"/>
    <s v="P-1310"/>
    <n v="1"/>
    <n v="107100"/>
    <n v="107100"/>
    <x v="109"/>
    <x v="2"/>
    <x v="1"/>
    <s v="MALL KELAPA GADING"/>
  </r>
  <r>
    <s v="T-2791"/>
    <x v="0"/>
    <x v="90"/>
    <x v="1"/>
    <s v="P-1408"/>
    <n v="6"/>
    <n v="22500"/>
    <n v="135000"/>
    <x v="39"/>
    <x v="0"/>
    <x v="1"/>
    <s v="MALL KELAPA GADING"/>
  </r>
  <r>
    <s v="T-2792"/>
    <x v="0"/>
    <x v="105"/>
    <x v="1"/>
    <s v="P-1316"/>
    <n v="1"/>
    <n v="14400"/>
    <n v="14400"/>
    <x v="29"/>
    <x v="0"/>
    <x v="1"/>
    <s v="MALL KELAPA GADING"/>
  </r>
  <r>
    <s v="T-2793"/>
    <x v="0"/>
    <x v="102"/>
    <x v="1"/>
    <s v="P-1429"/>
    <n v="2"/>
    <n v="225000"/>
    <n v="450000"/>
    <x v="58"/>
    <x v="10"/>
    <x v="1"/>
    <s v="MALL KELAPA GADING"/>
  </r>
  <r>
    <s v="T-2794"/>
    <x v="0"/>
    <x v="96"/>
    <x v="1"/>
    <s v="P-1509"/>
    <n v="6"/>
    <n v="29700"/>
    <n v="178200"/>
    <x v="117"/>
    <x v="0"/>
    <x v="1"/>
    <s v="MALL KELAPA GADING"/>
  </r>
  <r>
    <s v="T-2795"/>
    <x v="0"/>
    <x v="112"/>
    <x v="1"/>
    <s v="P-1315"/>
    <n v="4"/>
    <n v="27000"/>
    <n v="108000"/>
    <x v="30"/>
    <x v="0"/>
    <x v="1"/>
    <s v="MALL KELAPA GADING"/>
  </r>
  <r>
    <s v="T-2796"/>
    <x v="0"/>
    <x v="118"/>
    <x v="1"/>
    <s v="P-1464"/>
    <n v="1"/>
    <n v="98100"/>
    <n v="98100"/>
    <x v="246"/>
    <x v="14"/>
    <x v="1"/>
    <s v="MALL KELAPA GADING"/>
  </r>
  <r>
    <s v="T-2797"/>
    <x v="0"/>
    <x v="110"/>
    <x v="1"/>
    <s v="P-1444"/>
    <n v="1"/>
    <n v="98100"/>
    <n v="98100"/>
    <x v="11"/>
    <x v="2"/>
    <x v="1"/>
    <s v="MALL KELAPA GADING"/>
  </r>
  <r>
    <s v="T-2798"/>
    <x v="0"/>
    <x v="101"/>
    <x v="1"/>
    <s v="P-1467"/>
    <n v="1"/>
    <n v="73800"/>
    <n v="73800"/>
    <x v="125"/>
    <x v="14"/>
    <x v="1"/>
    <s v="MALL KELAPA GADING"/>
  </r>
  <r>
    <s v="T-2799"/>
    <x v="0"/>
    <x v="103"/>
    <x v="1"/>
    <s v="P-1489"/>
    <n v="1"/>
    <n v="112500"/>
    <n v="112500"/>
    <x v="141"/>
    <x v="11"/>
    <x v="1"/>
    <s v="MALL KELAPA GADING"/>
  </r>
  <r>
    <s v="T-2800"/>
    <x v="0"/>
    <x v="102"/>
    <x v="1"/>
    <s v="P-1360"/>
    <n v="2"/>
    <n v="500000"/>
    <n v="1000000"/>
    <x v="225"/>
    <x v="12"/>
    <x v="1"/>
    <s v="MALL KELAPA GADING"/>
  </r>
  <r>
    <s v="T-2801"/>
    <x v="0"/>
    <x v="100"/>
    <x v="1"/>
    <s v="P-1312"/>
    <n v="5"/>
    <n v="27000"/>
    <n v="135000"/>
    <x v="6"/>
    <x v="0"/>
    <x v="1"/>
    <s v="MALL KELAPA GADING"/>
  </r>
  <r>
    <s v="T-2802"/>
    <x v="0"/>
    <x v="111"/>
    <x v="1"/>
    <s v="P-1416"/>
    <n v="1"/>
    <n v="15300"/>
    <n v="15300"/>
    <x v="7"/>
    <x v="4"/>
    <x v="1"/>
    <s v="MALL KELAPA GADING"/>
  </r>
  <r>
    <s v="T-2803"/>
    <x v="0"/>
    <x v="100"/>
    <x v="1"/>
    <s v="P-1487"/>
    <n v="2"/>
    <n v="112500"/>
    <n v="225000"/>
    <x v="219"/>
    <x v="11"/>
    <x v="1"/>
    <s v="MALL KELAPA GADING"/>
  </r>
  <r>
    <s v="T-2804"/>
    <x v="0"/>
    <x v="90"/>
    <x v="1"/>
    <s v="P-1405"/>
    <n v="3"/>
    <n v="45000"/>
    <n v="135000"/>
    <x v="26"/>
    <x v="0"/>
    <x v="1"/>
    <s v="MALL KELAPA GADING"/>
  </r>
  <r>
    <s v="T-2805"/>
    <x v="0"/>
    <x v="118"/>
    <x v="1"/>
    <s v="P-1478"/>
    <n v="1"/>
    <n v="130500"/>
    <n v="130500"/>
    <x v="171"/>
    <x v="15"/>
    <x v="1"/>
    <s v="MALL KELAPA GADING"/>
  </r>
  <r>
    <s v="T-2806"/>
    <x v="0"/>
    <x v="97"/>
    <x v="1"/>
    <s v="P-1500"/>
    <n v="1"/>
    <n v="32000"/>
    <n v="32000"/>
    <x v="173"/>
    <x v="0"/>
    <x v="1"/>
    <s v="MALL KELAPA GADING"/>
  </r>
  <r>
    <s v="T-2807"/>
    <x v="0"/>
    <x v="116"/>
    <x v="1"/>
    <s v="P-1314"/>
    <n v="5"/>
    <n v="18000"/>
    <n v="90000"/>
    <x v="2"/>
    <x v="0"/>
    <x v="1"/>
    <s v="MALL KELAPA GADING"/>
  </r>
  <r>
    <s v="T-2808"/>
    <x v="0"/>
    <x v="94"/>
    <x v="1"/>
    <s v="P-1475"/>
    <n v="1"/>
    <n v="81000"/>
    <n v="81000"/>
    <x v="37"/>
    <x v="12"/>
    <x v="1"/>
    <s v="MALL KELAPA GADING"/>
  </r>
  <r>
    <s v="T-2809"/>
    <x v="0"/>
    <x v="99"/>
    <x v="1"/>
    <s v="P-1389"/>
    <n v="1"/>
    <n v="39600"/>
    <n v="39600"/>
    <x v="76"/>
    <x v="3"/>
    <x v="1"/>
    <s v="MALL KELAPA GADING"/>
  </r>
  <r>
    <s v="T-2810"/>
    <x v="0"/>
    <x v="92"/>
    <x v="1"/>
    <s v="P-1417"/>
    <n v="1"/>
    <n v="15300"/>
    <n v="15300"/>
    <x v="25"/>
    <x v="4"/>
    <x v="1"/>
    <s v="MALL KELAPA GADING"/>
  </r>
  <r>
    <s v="T-2811"/>
    <x v="0"/>
    <x v="105"/>
    <x v="1"/>
    <s v="P-1410"/>
    <n v="1"/>
    <n v="37350"/>
    <n v="37350"/>
    <x v="83"/>
    <x v="17"/>
    <x v="1"/>
    <s v="MALL KELAPA GADING"/>
  </r>
  <r>
    <s v="T-2812"/>
    <x v="0"/>
    <x v="118"/>
    <x v="1"/>
    <s v="P-1486"/>
    <n v="2"/>
    <n v="76500"/>
    <n v="153000"/>
    <x v="123"/>
    <x v="11"/>
    <x v="1"/>
    <s v="MALL KELAPA GADING"/>
  </r>
  <r>
    <s v="T-2813"/>
    <x v="0"/>
    <x v="105"/>
    <x v="1"/>
    <s v="P-1346"/>
    <n v="1"/>
    <n v="1169100"/>
    <n v="1169100"/>
    <x v="244"/>
    <x v="8"/>
    <x v="1"/>
    <s v="MALL KELAPA GADING"/>
  </r>
  <r>
    <s v="T-2814"/>
    <x v="0"/>
    <x v="103"/>
    <x v="1"/>
    <s v="P-1298"/>
    <n v="1"/>
    <n v="198000"/>
    <n v="198000"/>
    <x v="224"/>
    <x v="8"/>
    <x v="1"/>
    <s v="MALL KELAPA GADING"/>
  </r>
  <r>
    <s v="T-2815"/>
    <x v="0"/>
    <x v="105"/>
    <x v="1"/>
    <s v="P-1481"/>
    <n v="3"/>
    <n v="34200"/>
    <n v="102600"/>
    <x v="45"/>
    <x v="9"/>
    <x v="1"/>
    <s v="MALL KELAPA GADING"/>
  </r>
  <r>
    <s v="T-2816"/>
    <x v="0"/>
    <x v="108"/>
    <x v="1"/>
    <s v="P-1433"/>
    <n v="3"/>
    <n v="47700"/>
    <n v="143100"/>
    <x v="20"/>
    <x v="10"/>
    <x v="1"/>
    <s v="MALL KELAPA GADING"/>
  </r>
  <r>
    <s v="T-2817"/>
    <x v="0"/>
    <x v="107"/>
    <x v="1"/>
    <s v="P-1290"/>
    <n v="1"/>
    <n v="629300"/>
    <n v="629300"/>
    <x v="145"/>
    <x v="12"/>
    <x v="1"/>
    <s v="MALL KELAPA GADING"/>
  </r>
  <r>
    <s v="T-2818"/>
    <x v="0"/>
    <x v="100"/>
    <x v="1"/>
    <s v="P-1434"/>
    <n v="1"/>
    <n v="88200"/>
    <n v="88200"/>
    <x v="23"/>
    <x v="5"/>
    <x v="1"/>
    <s v="MALL KELAPA GADING"/>
  </r>
  <r>
    <s v="T-2819"/>
    <x v="0"/>
    <x v="101"/>
    <x v="1"/>
    <s v="P-1437"/>
    <n v="1"/>
    <n v="162000"/>
    <n v="162000"/>
    <x v="70"/>
    <x v="5"/>
    <x v="1"/>
    <s v="MALL KELAPA GADING"/>
  </r>
  <r>
    <s v="T-2820"/>
    <x v="0"/>
    <x v="96"/>
    <x v="1"/>
    <s v="P-1443"/>
    <n v="1"/>
    <n v="49500"/>
    <n v="49500"/>
    <x v="60"/>
    <x v="2"/>
    <x v="1"/>
    <s v="MALL KELAPA GADING"/>
  </r>
  <r>
    <s v="T-2821"/>
    <x v="0"/>
    <x v="94"/>
    <x v="1"/>
    <s v="P-1291"/>
    <n v="1"/>
    <n v="629300"/>
    <n v="629300"/>
    <x v="151"/>
    <x v="12"/>
    <x v="1"/>
    <s v="MALL KELAPA GADING"/>
  </r>
  <r>
    <s v="T-2822"/>
    <x v="0"/>
    <x v="110"/>
    <x v="1"/>
    <s v="P-1421"/>
    <n v="1"/>
    <n v="40500"/>
    <n v="40500"/>
    <x v="9"/>
    <x v="6"/>
    <x v="1"/>
    <s v="MALL KELAPA GADING"/>
  </r>
  <r>
    <s v="T-2823"/>
    <x v="0"/>
    <x v="97"/>
    <x v="1"/>
    <s v="P-1436"/>
    <n v="1"/>
    <n v="162000"/>
    <n v="162000"/>
    <x v="8"/>
    <x v="5"/>
    <x v="1"/>
    <s v="MALL KELAPA GADING"/>
  </r>
  <r>
    <s v="T-2824"/>
    <x v="0"/>
    <x v="97"/>
    <x v="1"/>
    <s v="P-1445"/>
    <n v="2"/>
    <n v="89100"/>
    <n v="178200"/>
    <x v="5"/>
    <x v="2"/>
    <x v="1"/>
    <s v="MALL KELAPA GADING"/>
  </r>
  <r>
    <s v="T-2825"/>
    <x v="0"/>
    <x v="106"/>
    <x v="1"/>
    <s v="P-1305"/>
    <n v="1"/>
    <n v="243000"/>
    <n v="243000"/>
    <x v="135"/>
    <x v="12"/>
    <x v="1"/>
    <s v="MALL KELAPA GADING"/>
  </r>
  <r>
    <s v="T-2826"/>
    <x v="0"/>
    <x v="97"/>
    <x v="1"/>
    <s v="P-1414"/>
    <n v="4"/>
    <n v="22500"/>
    <n v="90000"/>
    <x v="112"/>
    <x v="4"/>
    <x v="1"/>
    <s v="MALL KELAPA GADING"/>
  </r>
  <r>
    <s v="T-2827"/>
    <x v="0"/>
    <x v="99"/>
    <x v="1"/>
    <s v="P-1320"/>
    <n v="1"/>
    <n v="170100"/>
    <n v="170100"/>
    <x v="226"/>
    <x v="13"/>
    <x v="1"/>
    <s v="MALL KELAPA GADING"/>
  </r>
  <r>
    <s v="T-2828"/>
    <x v="0"/>
    <x v="106"/>
    <x v="1"/>
    <s v="P-1504"/>
    <n v="3"/>
    <n v="34200"/>
    <n v="102600"/>
    <x v="156"/>
    <x v="0"/>
    <x v="1"/>
    <s v="MALL KELAPA GADING"/>
  </r>
  <r>
    <s v="T-2829"/>
    <x v="0"/>
    <x v="111"/>
    <x v="1"/>
    <s v="P-1411"/>
    <n v="1"/>
    <n v="396000"/>
    <n v="396000"/>
    <x v="127"/>
    <x v="17"/>
    <x v="1"/>
    <s v="MALL KELAPA GADING"/>
  </r>
  <r>
    <s v="T-2830"/>
    <x v="0"/>
    <x v="104"/>
    <x v="1"/>
    <s v="P-1384"/>
    <n v="1"/>
    <n v="82800"/>
    <n v="82800"/>
    <x v="33"/>
    <x v="3"/>
    <x v="1"/>
    <s v="MALL KELAPA GADING"/>
  </r>
  <r>
    <s v="T-2831"/>
    <x v="0"/>
    <x v="94"/>
    <x v="1"/>
    <s v="P-1499"/>
    <n v="3"/>
    <n v="15000"/>
    <n v="45000"/>
    <x v="0"/>
    <x v="0"/>
    <x v="1"/>
    <s v="MALL KELAPA GADING"/>
  </r>
  <r>
    <s v="T-2832"/>
    <x v="0"/>
    <x v="108"/>
    <x v="1"/>
    <s v="P-1503"/>
    <n v="1"/>
    <n v="25200"/>
    <n v="25200"/>
    <x v="202"/>
    <x v="0"/>
    <x v="1"/>
    <s v="MALL KELAPA GADING"/>
  </r>
  <r>
    <s v="T-2833"/>
    <x v="0"/>
    <x v="102"/>
    <x v="1"/>
    <s v="P-1465"/>
    <n v="1"/>
    <n v="116100"/>
    <n v="116100"/>
    <x v="148"/>
    <x v="14"/>
    <x v="1"/>
    <s v="MALL KELAPA GADING"/>
  </r>
  <r>
    <s v="T-2834"/>
    <x v="0"/>
    <x v="100"/>
    <x v="1"/>
    <s v="P-1299"/>
    <n v="1"/>
    <n v="12600"/>
    <n v="12600"/>
    <x v="18"/>
    <x v="9"/>
    <x v="1"/>
    <s v="MALL KELAPA GADING"/>
  </r>
  <r>
    <s v="T-2835"/>
    <x v="0"/>
    <x v="98"/>
    <x v="1"/>
    <s v="P-1406"/>
    <n v="3"/>
    <n v="25200"/>
    <n v="75600"/>
    <x v="22"/>
    <x v="0"/>
    <x v="1"/>
    <s v="MALL KELAPA GADING"/>
  </r>
  <r>
    <s v="T-2836"/>
    <x v="0"/>
    <x v="99"/>
    <x v="1"/>
    <s v="P-1507"/>
    <n v="4"/>
    <n v="32000"/>
    <n v="128000"/>
    <x v="13"/>
    <x v="0"/>
    <x v="1"/>
    <s v="MALL KELAPA GADING"/>
  </r>
  <r>
    <s v="T-2837"/>
    <x v="0"/>
    <x v="97"/>
    <x v="1"/>
    <s v="P-1415"/>
    <n v="1"/>
    <n v="22500"/>
    <n v="22500"/>
    <x v="27"/>
    <x v="4"/>
    <x v="1"/>
    <s v="MALL KELAPA GADING"/>
  </r>
  <r>
    <s v="T-2838"/>
    <x v="0"/>
    <x v="115"/>
    <x v="1"/>
    <s v="P-1303"/>
    <n v="1"/>
    <n v="144000"/>
    <n v="144000"/>
    <x v="119"/>
    <x v="15"/>
    <x v="1"/>
    <s v="MALL KELAPA GADING"/>
  </r>
  <r>
    <s v="T-2839"/>
    <x v="0"/>
    <x v="114"/>
    <x v="1"/>
    <s v="P-1482"/>
    <n v="1"/>
    <n v="82800"/>
    <n v="82800"/>
    <x v="55"/>
    <x v="3"/>
    <x v="1"/>
    <s v="MALL KELAPA GADING"/>
  </r>
  <r>
    <s v="T-2840"/>
    <x v="0"/>
    <x v="120"/>
    <x v="9"/>
    <s v="P-1201"/>
    <n v="3"/>
    <n v="15300"/>
    <n v="45900"/>
    <x v="7"/>
    <x v="4"/>
    <x v="8"/>
    <s v="MALL GANDARIA CITY"/>
  </r>
  <r>
    <s v="T-2841"/>
    <x v="0"/>
    <x v="121"/>
    <x v="10"/>
    <s v="P-2205"/>
    <n v="1"/>
    <n v="170100"/>
    <n v="170100"/>
    <x v="237"/>
    <x v="13"/>
    <x v="2"/>
    <s v="SUMARECON MALL BEKASI"/>
  </r>
  <r>
    <s v="T-2842"/>
    <x v="0"/>
    <x v="122"/>
    <x v="9"/>
    <s v="P-1167"/>
    <n v="1"/>
    <n v="57600"/>
    <n v="57600"/>
    <x v="4"/>
    <x v="3"/>
    <x v="8"/>
    <s v="MALL GANDARIA CITY"/>
  </r>
  <r>
    <s v="T-2843"/>
    <x v="0"/>
    <x v="123"/>
    <x v="0"/>
    <s v="P-1857"/>
    <n v="1"/>
    <n v="82800"/>
    <n v="82800"/>
    <x v="33"/>
    <x v="3"/>
    <x v="0"/>
    <s v="PIK AVENUE"/>
  </r>
  <r>
    <s v="T-2844"/>
    <x v="0"/>
    <x v="124"/>
    <x v="9"/>
    <s v="P-1133"/>
    <n v="2"/>
    <n v="107100"/>
    <n v="214200"/>
    <x v="109"/>
    <x v="2"/>
    <x v="8"/>
    <s v="MALL GANDARIA CITY"/>
  </r>
  <r>
    <s v="T-2845"/>
    <x v="0"/>
    <x v="125"/>
    <x v="0"/>
    <s v="P-1828"/>
    <n v="1"/>
    <n v="78750"/>
    <n v="78750"/>
    <x v="36"/>
    <x v="12"/>
    <x v="0"/>
    <s v="PIK AVENUE"/>
  </r>
  <r>
    <s v="T-2846"/>
    <x v="0"/>
    <x v="126"/>
    <x v="10"/>
    <s v="P-2184"/>
    <n v="2"/>
    <n v="41400"/>
    <n v="82800"/>
    <x v="150"/>
    <x v="2"/>
    <x v="2"/>
    <s v="SUMARECON MALL BEKASI"/>
  </r>
  <r>
    <s v="T-2847"/>
    <x v="0"/>
    <x v="123"/>
    <x v="10"/>
    <s v="P-2370"/>
    <n v="1"/>
    <n v="17100"/>
    <n v="17100"/>
    <x v="186"/>
    <x v="0"/>
    <x v="2"/>
    <s v="SUMARECON MALL BEKASI"/>
  </r>
  <r>
    <s v="T-2848"/>
    <x v="0"/>
    <x v="127"/>
    <x v="6"/>
    <s v="P-780"/>
    <n v="3"/>
    <n v="39600"/>
    <n v="118800"/>
    <x v="91"/>
    <x v="3"/>
    <x v="6"/>
    <s v="KOTA KASABLANKA"/>
  </r>
  <r>
    <s v="T-2849"/>
    <x v="0"/>
    <x v="128"/>
    <x v="0"/>
    <s v="P-1809"/>
    <n v="1"/>
    <n v="629300"/>
    <n v="629300"/>
    <x v="145"/>
    <x v="12"/>
    <x v="0"/>
    <s v="PIK AVENUE"/>
  </r>
  <r>
    <s v="T-2850"/>
    <x v="0"/>
    <x v="129"/>
    <x v="6"/>
    <s v="P-824"/>
    <n v="5"/>
    <n v="225000"/>
    <n v="1125000"/>
    <x v="58"/>
    <x v="10"/>
    <x v="6"/>
    <s v="KOTA KASABLANKA"/>
  </r>
  <r>
    <s v="T-2851"/>
    <x v="0"/>
    <x v="130"/>
    <x v="9"/>
    <s v="P-1221"/>
    <n v="1"/>
    <n v="247500"/>
    <n v="247500"/>
    <x v="31"/>
    <x v="2"/>
    <x v="8"/>
    <s v="MALL GANDARIA CITY"/>
  </r>
  <r>
    <s v="T-2852"/>
    <x v="0"/>
    <x v="131"/>
    <x v="9"/>
    <s v="P-1181"/>
    <n v="1"/>
    <n v="39600"/>
    <n v="39600"/>
    <x v="116"/>
    <x v="3"/>
    <x v="8"/>
    <s v="MALL GANDARIA CITY"/>
  </r>
  <r>
    <s v="T-2853"/>
    <x v="0"/>
    <x v="123"/>
    <x v="10"/>
    <s v="P-2254"/>
    <n v="1"/>
    <n v="39600"/>
    <n v="39600"/>
    <x v="116"/>
    <x v="3"/>
    <x v="2"/>
    <s v="SUMARECON MALL BEKASI"/>
  </r>
  <r>
    <s v="T-2854"/>
    <x v="0"/>
    <x v="127"/>
    <x v="0"/>
    <s v="P-1823"/>
    <n v="1"/>
    <n v="261000"/>
    <n v="261000"/>
    <x v="167"/>
    <x v="12"/>
    <x v="0"/>
    <s v="PIK AVENUE"/>
  </r>
  <r>
    <s v="T-2855"/>
    <x v="0"/>
    <x v="132"/>
    <x v="0"/>
    <s v="P-1835"/>
    <n v="3"/>
    <n v="13050"/>
    <n v="39150"/>
    <x v="54"/>
    <x v="0"/>
    <x v="0"/>
    <s v="PIK AVENUE"/>
  </r>
  <r>
    <s v="T-2856"/>
    <x v="0"/>
    <x v="133"/>
    <x v="6"/>
    <s v="P-898"/>
    <n v="1"/>
    <n v="34200"/>
    <n v="34200"/>
    <x v="156"/>
    <x v="0"/>
    <x v="6"/>
    <s v="KOTA KASABLANKA"/>
  </r>
  <r>
    <s v="T-2857"/>
    <x v="0"/>
    <x v="125"/>
    <x v="0"/>
    <s v="P-1944"/>
    <n v="1"/>
    <n v="112500"/>
    <n v="112500"/>
    <x v="93"/>
    <x v="11"/>
    <x v="0"/>
    <s v="PIK AVENUE"/>
  </r>
  <r>
    <s v="T-2858"/>
    <x v="0"/>
    <x v="134"/>
    <x v="6"/>
    <s v="P-878"/>
    <n v="4"/>
    <n v="112500"/>
    <n v="450000"/>
    <x v="93"/>
    <x v="11"/>
    <x v="6"/>
    <s v="KOTA KASABLANKA"/>
  </r>
  <r>
    <s v="T-2859"/>
    <x v="0"/>
    <x v="125"/>
    <x v="6"/>
    <s v="P-777"/>
    <n v="1"/>
    <n v="82800"/>
    <n v="82800"/>
    <x v="48"/>
    <x v="3"/>
    <x v="6"/>
    <s v="KOTA KASABLANKA"/>
  </r>
  <r>
    <s v="T-2860"/>
    <x v="0"/>
    <x v="135"/>
    <x v="6"/>
    <s v="P-872"/>
    <n v="1"/>
    <n v="82800"/>
    <n v="82800"/>
    <x v="44"/>
    <x v="3"/>
    <x v="6"/>
    <s v="KOTA KASABLANKA"/>
  </r>
  <r>
    <s v="T-2861"/>
    <x v="0"/>
    <x v="121"/>
    <x v="9"/>
    <s v="P-1180"/>
    <n v="1"/>
    <n v="39600"/>
    <n v="39600"/>
    <x v="14"/>
    <x v="3"/>
    <x v="8"/>
    <s v="MALL GANDARIA CITY"/>
  </r>
  <r>
    <s v="T-2862"/>
    <x v="0"/>
    <x v="136"/>
    <x v="10"/>
    <s v="P-2158"/>
    <n v="1"/>
    <n v="202500"/>
    <n v="202500"/>
    <x v="243"/>
    <x v="8"/>
    <x v="2"/>
    <s v="SUMARECON MALL BEKASI"/>
  </r>
  <r>
    <s v="T-2863"/>
    <x v="0"/>
    <x v="137"/>
    <x v="0"/>
    <s v="P-1818"/>
    <n v="2"/>
    <n v="202500"/>
    <n v="405000"/>
    <x v="12"/>
    <x v="8"/>
    <x v="0"/>
    <s v="PIK AVENUE"/>
  </r>
  <r>
    <s v="T-2864"/>
    <x v="0"/>
    <x v="138"/>
    <x v="6"/>
    <s v="P-707"/>
    <n v="1"/>
    <n v="78750"/>
    <n v="78750"/>
    <x v="107"/>
    <x v="12"/>
    <x v="6"/>
    <s v="KOTA KASABLANKA"/>
  </r>
  <r>
    <s v="T-2865"/>
    <x v="0"/>
    <x v="128"/>
    <x v="0"/>
    <s v="P-1903"/>
    <n v="2"/>
    <n v="88200"/>
    <n v="176400"/>
    <x v="34"/>
    <x v="5"/>
    <x v="0"/>
    <s v="PIK AVENUE"/>
  </r>
  <r>
    <s v="T-2866"/>
    <x v="0"/>
    <x v="127"/>
    <x v="6"/>
    <s v="P-836"/>
    <n v="1"/>
    <n v="243000"/>
    <n v="243000"/>
    <x v="3"/>
    <x v="2"/>
    <x v="6"/>
    <s v="KOTA KASABLANKA"/>
  </r>
  <r>
    <s v="T-2867"/>
    <x v="0"/>
    <x v="135"/>
    <x v="9"/>
    <s v="P-1183"/>
    <n v="1"/>
    <n v="39600"/>
    <n v="39600"/>
    <x v="42"/>
    <x v="3"/>
    <x v="8"/>
    <s v="MALL GANDARIA CITY"/>
  </r>
  <r>
    <s v="T-2868"/>
    <x v="0"/>
    <x v="139"/>
    <x v="6"/>
    <s v="P-775"/>
    <n v="6"/>
    <n v="82800"/>
    <n v="496800"/>
    <x v="78"/>
    <x v="3"/>
    <x v="6"/>
    <s v="KOTA KASABLANKA"/>
  </r>
  <r>
    <s v="T-2869"/>
    <x v="0"/>
    <x v="127"/>
    <x v="6"/>
    <s v="P-868"/>
    <n v="1"/>
    <n v="131850"/>
    <n v="131850"/>
    <x v="129"/>
    <x v="12"/>
    <x v="6"/>
    <s v="KOTA KASABLANKA"/>
  </r>
  <r>
    <s v="T-2870"/>
    <x v="0"/>
    <x v="140"/>
    <x v="10"/>
    <s v="P-2204"/>
    <n v="1"/>
    <n v="170100"/>
    <n v="170100"/>
    <x v="226"/>
    <x v="13"/>
    <x v="2"/>
    <s v="SUMARECON MALL BEKASI"/>
  </r>
  <r>
    <s v="T-2871"/>
    <x v="0"/>
    <x v="134"/>
    <x v="10"/>
    <s v="P-2347"/>
    <n v="1"/>
    <n v="76500"/>
    <n v="76500"/>
    <x v="123"/>
    <x v="11"/>
    <x v="2"/>
    <s v="SUMARECON MALL BEKASI"/>
  </r>
  <r>
    <s v="T-2872"/>
    <x v="0"/>
    <x v="137"/>
    <x v="10"/>
    <s v="P-2196"/>
    <n v="1"/>
    <n v="27000"/>
    <n v="27000"/>
    <x v="30"/>
    <x v="0"/>
    <x v="2"/>
    <s v="SUMARECON MALL BEKASI"/>
  </r>
  <r>
    <s v="T-2873"/>
    <x v="0"/>
    <x v="122"/>
    <x v="0"/>
    <s v="P-1887"/>
    <n v="3"/>
    <n v="22500"/>
    <n v="67500"/>
    <x v="112"/>
    <x v="4"/>
    <x v="0"/>
    <s v="PIK AVENUE"/>
  </r>
  <r>
    <s v="T-2874"/>
    <x v="0"/>
    <x v="131"/>
    <x v="9"/>
    <s v="P-1197"/>
    <n v="1"/>
    <n v="13500"/>
    <n v="13500"/>
    <x v="61"/>
    <x v="4"/>
    <x v="8"/>
    <s v="MALL GANDARIA CITY"/>
  </r>
  <r>
    <s v="T-2875"/>
    <x v="0"/>
    <x v="132"/>
    <x v="0"/>
    <s v="P-1940"/>
    <n v="3"/>
    <n v="76500"/>
    <n v="229500"/>
    <x v="95"/>
    <x v="11"/>
    <x v="0"/>
    <s v="PIK AVENUE"/>
  </r>
  <r>
    <s v="T-2876"/>
    <x v="0"/>
    <x v="130"/>
    <x v="10"/>
    <s v="P-2226"/>
    <n v="2"/>
    <n v="179100"/>
    <n v="358200"/>
    <x v="247"/>
    <x v="16"/>
    <x v="2"/>
    <s v="SUMARECON MALL BEKASI"/>
  </r>
  <r>
    <s v="T-2877"/>
    <x v="0"/>
    <x v="132"/>
    <x v="9"/>
    <s v="P-1124"/>
    <n v="1"/>
    <n v="12600"/>
    <n v="12600"/>
    <x v="18"/>
    <x v="9"/>
    <x v="8"/>
    <s v="MALL GANDARIA CITY"/>
  </r>
  <r>
    <s v="T-2878"/>
    <x v="0"/>
    <x v="141"/>
    <x v="9"/>
    <s v="P-1222"/>
    <n v="1"/>
    <n v="243000"/>
    <n v="243000"/>
    <x v="3"/>
    <x v="2"/>
    <x v="8"/>
    <s v="MALL GANDARIA CITY"/>
  </r>
  <r>
    <s v="T-2879"/>
    <x v="0"/>
    <x v="130"/>
    <x v="9"/>
    <s v="P-1211"/>
    <n v="1"/>
    <n v="65700"/>
    <n v="65700"/>
    <x v="155"/>
    <x v="2"/>
    <x v="8"/>
    <s v="MALL GANDARIA CITY"/>
  </r>
  <r>
    <s v="T-2880"/>
    <x v="0"/>
    <x v="122"/>
    <x v="9"/>
    <s v="P-1121"/>
    <n v="1"/>
    <n v="202500"/>
    <n v="202500"/>
    <x v="243"/>
    <x v="8"/>
    <x v="8"/>
    <s v="MALL GANDARIA CITY"/>
  </r>
  <r>
    <s v="T-2881"/>
    <x v="0"/>
    <x v="125"/>
    <x v="9"/>
    <s v="P-1276"/>
    <n v="2"/>
    <n v="29700"/>
    <n v="59400"/>
    <x v="117"/>
    <x v="0"/>
    <x v="8"/>
    <s v="MALL GANDARIA CITY"/>
  </r>
  <r>
    <s v="T-2882"/>
    <x v="0"/>
    <x v="128"/>
    <x v="9"/>
    <s v="P-1140"/>
    <n v="1"/>
    <n v="103500"/>
    <n v="103500"/>
    <x v="63"/>
    <x v="15"/>
    <x v="8"/>
    <s v="MALL GANDARIA CITY"/>
  </r>
  <r>
    <s v="T-2883"/>
    <x v="0"/>
    <x v="128"/>
    <x v="0"/>
    <s v="P-1814"/>
    <n v="1"/>
    <n v="349300"/>
    <n v="349300"/>
    <x v="130"/>
    <x v="13"/>
    <x v="0"/>
    <s v="PIK AVENUE"/>
  </r>
  <r>
    <s v="T-2884"/>
    <x v="0"/>
    <x v="142"/>
    <x v="0"/>
    <s v="P-1859"/>
    <n v="1"/>
    <n v="39600"/>
    <n v="39600"/>
    <x v="121"/>
    <x v="3"/>
    <x v="0"/>
    <s v="PIK AVENUE"/>
  </r>
  <r>
    <s v="T-2885"/>
    <x v="0"/>
    <x v="143"/>
    <x v="6"/>
    <s v="P-711"/>
    <n v="10"/>
    <n v="17100"/>
    <n v="171000"/>
    <x v="77"/>
    <x v="0"/>
    <x v="6"/>
    <s v="KOTA KASABLANKA"/>
  </r>
  <r>
    <s v="T-2886"/>
    <x v="0"/>
    <x v="132"/>
    <x v="9"/>
    <s v="P-1134"/>
    <n v="2"/>
    <n v="17100"/>
    <n v="34200"/>
    <x v="77"/>
    <x v="0"/>
    <x v="8"/>
    <s v="MALL GANDARIA CITY"/>
  </r>
  <r>
    <s v="T-2887"/>
    <x v="0"/>
    <x v="140"/>
    <x v="6"/>
    <s v="P-779"/>
    <n v="1"/>
    <n v="39600"/>
    <n v="39600"/>
    <x v="72"/>
    <x v="3"/>
    <x v="6"/>
    <s v="KOTA KASABLANKA"/>
  </r>
  <r>
    <s v="T-2888"/>
    <x v="0"/>
    <x v="126"/>
    <x v="0"/>
    <s v="P-1836"/>
    <n v="6"/>
    <n v="18000"/>
    <n v="108000"/>
    <x v="2"/>
    <x v="0"/>
    <x v="0"/>
    <s v="PIK AVENUE"/>
  </r>
  <r>
    <s v="T-2889"/>
    <x v="0"/>
    <x v="133"/>
    <x v="0"/>
    <s v="P-1872"/>
    <n v="2"/>
    <n v="112500"/>
    <n v="225000"/>
    <x v="96"/>
    <x v="7"/>
    <x v="0"/>
    <s v="PIK AVENUE"/>
  </r>
  <r>
    <s v="T-2890"/>
    <x v="0"/>
    <x v="144"/>
    <x v="6"/>
    <s v="P-741"/>
    <n v="1"/>
    <n v="83100"/>
    <n v="83100"/>
    <x v="19"/>
    <x v="6"/>
    <x v="6"/>
    <s v="KOTA KASABLANKA"/>
  </r>
  <r>
    <s v="T-2891"/>
    <x v="0"/>
    <x v="145"/>
    <x v="6"/>
    <s v="P-792"/>
    <n v="3"/>
    <n v="112500"/>
    <n v="337500"/>
    <x v="245"/>
    <x v="7"/>
    <x v="6"/>
    <s v="KOTA KASABLANKA"/>
  </r>
  <r>
    <s v="T-2892"/>
    <x v="0"/>
    <x v="144"/>
    <x v="0"/>
    <s v="P-1886"/>
    <n v="1"/>
    <n v="13500"/>
    <n v="13500"/>
    <x v="85"/>
    <x v="4"/>
    <x v="0"/>
    <s v="PIK AVENUE"/>
  </r>
  <r>
    <s v="T-2893"/>
    <x v="0"/>
    <x v="141"/>
    <x v="9"/>
    <s v="P-1190"/>
    <n v="8"/>
    <n v="45000"/>
    <n v="360000"/>
    <x v="26"/>
    <x v="0"/>
    <x v="8"/>
    <s v="MALL GANDARIA CITY"/>
  </r>
  <r>
    <s v="T-2894"/>
    <x v="0"/>
    <x v="142"/>
    <x v="6"/>
    <s v="P-714"/>
    <n v="5"/>
    <n v="18000"/>
    <n v="90000"/>
    <x v="2"/>
    <x v="0"/>
    <x v="6"/>
    <s v="KOTA KASABLANKA"/>
  </r>
  <r>
    <s v="T-2895"/>
    <x v="0"/>
    <x v="141"/>
    <x v="10"/>
    <s v="P-2255"/>
    <n v="1"/>
    <n v="39600"/>
    <n v="39600"/>
    <x v="80"/>
    <x v="3"/>
    <x v="2"/>
    <s v="SUMARECON MALL BEKASI"/>
  </r>
  <r>
    <s v="T-2896"/>
    <x v="0"/>
    <x v="137"/>
    <x v="6"/>
    <s v="P-835"/>
    <n v="1"/>
    <n v="247500"/>
    <n v="247500"/>
    <x v="31"/>
    <x v="2"/>
    <x v="6"/>
    <s v="KOTA KASABLANKA"/>
  </r>
  <r>
    <s v="T-2897"/>
    <x v="0"/>
    <x v="146"/>
    <x v="10"/>
    <s v="P-2222"/>
    <n v="1"/>
    <n v="413100"/>
    <n v="413100"/>
    <x v="106"/>
    <x v="12"/>
    <x v="2"/>
    <s v="SUMARECON MALL BEKASI"/>
  </r>
  <r>
    <s v="T-2898"/>
    <x v="0"/>
    <x v="147"/>
    <x v="6"/>
    <s v="P-830"/>
    <n v="1"/>
    <n v="88200"/>
    <n v="88200"/>
    <x v="34"/>
    <x v="5"/>
    <x v="6"/>
    <s v="KOTA KASABLANKA"/>
  </r>
  <r>
    <s v="T-2899"/>
    <x v="0"/>
    <x v="145"/>
    <x v="10"/>
    <s v="P-2368"/>
    <n v="3"/>
    <n v="36900"/>
    <n v="110700"/>
    <x v="56"/>
    <x v="0"/>
    <x v="2"/>
    <s v="SUMARECON MALL BEKASI"/>
  </r>
  <r>
    <s v="T-2900"/>
    <x v="0"/>
    <x v="132"/>
    <x v="6"/>
    <s v="P-829"/>
    <n v="2"/>
    <n v="88200"/>
    <n v="176400"/>
    <x v="23"/>
    <x v="5"/>
    <x v="6"/>
    <s v="KOTA KASABLANKA"/>
  </r>
  <r>
    <s v="T-2901"/>
    <x v="0"/>
    <x v="140"/>
    <x v="6"/>
    <s v="P-901"/>
    <n v="3"/>
    <n v="32000"/>
    <n v="96000"/>
    <x v="13"/>
    <x v="0"/>
    <x v="6"/>
    <s v="KOTA KASABLANKA"/>
  </r>
  <r>
    <s v="T-2902"/>
    <x v="0"/>
    <x v="133"/>
    <x v="10"/>
    <s v="P-2297"/>
    <n v="1"/>
    <n v="44100"/>
    <n v="44100"/>
    <x v="193"/>
    <x v="2"/>
    <x v="2"/>
    <s v="SUMARECON MALL BEKASI"/>
  </r>
  <r>
    <s v="T-2903"/>
    <x v="0"/>
    <x v="132"/>
    <x v="6"/>
    <s v="P-903"/>
    <n v="4"/>
    <n v="29700"/>
    <n v="118800"/>
    <x v="117"/>
    <x v="0"/>
    <x v="6"/>
    <s v="KOTA KASABLANKA"/>
  </r>
  <r>
    <s v="T-2904"/>
    <x v="0"/>
    <x v="126"/>
    <x v="10"/>
    <s v="P-2241"/>
    <n v="1"/>
    <n v="82800"/>
    <n v="82800"/>
    <x v="33"/>
    <x v="3"/>
    <x v="2"/>
    <s v="SUMARECON MALL BEKASI"/>
  </r>
  <r>
    <s v="T-2905"/>
    <x v="0"/>
    <x v="148"/>
    <x v="0"/>
    <s v="P-1889"/>
    <n v="2"/>
    <n v="15300"/>
    <n v="30600"/>
    <x v="7"/>
    <x v="4"/>
    <x v="0"/>
    <s v="PIK AVENUE"/>
  </r>
  <r>
    <s v="T-2906"/>
    <x v="0"/>
    <x v="134"/>
    <x v="9"/>
    <s v="P-1191"/>
    <n v="2"/>
    <n v="25200"/>
    <n v="50400"/>
    <x v="22"/>
    <x v="0"/>
    <x v="8"/>
    <s v="MALL GANDARIA CITY"/>
  </r>
  <r>
    <s v="T-2907"/>
    <x v="0"/>
    <x v="140"/>
    <x v="6"/>
    <s v="P-768"/>
    <n v="3"/>
    <n v="26100"/>
    <n v="78300"/>
    <x v="149"/>
    <x v="4"/>
    <x v="6"/>
    <s v="KOTA KASABLANKA"/>
  </r>
  <r>
    <s v="T-2908"/>
    <x v="0"/>
    <x v="122"/>
    <x v="6"/>
    <s v="P-826"/>
    <n v="2"/>
    <n v="49500"/>
    <n v="99000"/>
    <x v="16"/>
    <x v="2"/>
    <x v="6"/>
    <s v="KOTA KASABLANKA"/>
  </r>
  <r>
    <s v="T-2909"/>
    <x v="0"/>
    <x v="124"/>
    <x v="0"/>
    <s v="P-1874"/>
    <n v="1"/>
    <n v="123300"/>
    <n v="123300"/>
    <x v="1"/>
    <x v="1"/>
    <x v="0"/>
    <s v="PIK AVENUE"/>
  </r>
  <r>
    <s v="T-2910"/>
    <x v="0"/>
    <x v="123"/>
    <x v="0"/>
    <s v="P-1853"/>
    <n v="1"/>
    <n v="26100"/>
    <n v="26100"/>
    <x v="15"/>
    <x v="4"/>
    <x v="0"/>
    <s v="PIK AVENUE"/>
  </r>
  <r>
    <s v="T-2911"/>
    <x v="0"/>
    <x v="136"/>
    <x v="0"/>
    <s v="P-1815"/>
    <n v="1"/>
    <n v="349300"/>
    <n v="349300"/>
    <x v="175"/>
    <x v="13"/>
    <x v="0"/>
    <s v="PIK AVENUE"/>
  </r>
  <r>
    <s v="T-2912"/>
    <x v="0"/>
    <x v="128"/>
    <x v="10"/>
    <s v="P-2270"/>
    <n v="1"/>
    <n v="13500"/>
    <n v="13500"/>
    <x v="61"/>
    <x v="4"/>
    <x v="2"/>
    <s v="SUMARECON MALL BEKASI"/>
  </r>
  <r>
    <s v="T-2913"/>
    <x v="0"/>
    <x v="143"/>
    <x v="6"/>
    <s v="P-879"/>
    <n v="5"/>
    <n v="112500"/>
    <n v="562500"/>
    <x v="141"/>
    <x v="11"/>
    <x v="6"/>
    <s v="KOTA KASABLANKA"/>
  </r>
  <r>
    <s v="T-2914"/>
    <x v="0"/>
    <x v="125"/>
    <x v="10"/>
    <s v="P-2256"/>
    <n v="1"/>
    <n v="39600"/>
    <n v="39600"/>
    <x v="42"/>
    <x v="3"/>
    <x v="2"/>
    <s v="SUMARECON MALL BEKASI"/>
  </r>
  <r>
    <s v="T-2915"/>
    <x v="0"/>
    <x v="136"/>
    <x v="6"/>
    <s v="P-838"/>
    <n v="8"/>
    <n v="49500"/>
    <n v="396000"/>
    <x v="60"/>
    <x v="2"/>
    <x v="6"/>
    <s v="KOTA KASABLANKA"/>
  </r>
  <r>
    <s v="T-2916"/>
    <x v="0"/>
    <x v="144"/>
    <x v="6"/>
    <s v="P-864"/>
    <n v="1"/>
    <n v="81000"/>
    <n v="81000"/>
    <x v="37"/>
    <x v="12"/>
    <x v="6"/>
    <s v="KOTA KASABLANKA"/>
  </r>
  <r>
    <s v="T-2917"/>
    <x v="0"/>
    <x v="123"/>
    <x v="6"/>
    <s v="P-682"/>
    <n v="1"/>
    <n v="57150"/>
    <n v="57150"/>
    <x v="98"/>
    <x v="16"/>
    <x v="6"/>
    <s v="KOTA KASABLANKA"/>
  </r>
  <r>
    <s v="T-2918"/>
    <x v="0"/>
    <x v="138"/>
    <x v="10"/>
    <s v="P-2362"/>
    <n v="1"/>
    <n v="34200"/>
    <n v="34200"/>
    <x v="173"/>
    <x v="0"/>
    <x v="2"/>
    <s v="SUMARECON MALL BEKASI"/>
  </r>
  <r>
    <s v="T-2919"/>
    <x v="0"/>
    <x v="137"/>
    <x v="6"/>
    <s v="P-783"/>
    <n v="3"/>
    <n v="39600"/>
    <n v="118800"/>
    <x v="76"/>
    <x v="3"/>
    <x v="6"/>
    <s v="KOTA KASABLANKA"/>
  </r>
  <r>
    <s v="T-2920"/>
    <x v="0"/>
    <x v="126"/>
    <x v="0"/>
    <s v="P-1880"/>
    <n v="2"/>
    <n v="25200"/>
    <n v="50400"/>
    <x v="22"/>
    <x v="0"/>
    <x v="0"/>
    <s v="PIK AVENUE"/>
  </r>
  <r>
    <s v="T-2921"/>
    <x v="0"/>
    <x v="148"/>
    <x v="0"/>
    <s v="P-1806"/>
    <n v="3"/>
    <n v="65700"/>
    <n v="197100"/>
    <x v="64"/>
    <x v="16"/>
    <x v="0"/>
    <s v="PIK AVENUE"/>
  </r>
  <r>
    <s v="T-2922"/>
    <x v="0"/>
    <x v="140"/>
    <x v="6"/>
    <s v="P-713"/>
    <n v="5"/>
    <n v="13050"/>
    <n v="65250"/>
    <x v="54"/>
    <x v="0"/>
    <x v="6"/>
    <s v="KOTA KASABLANKA"/>
  </r>
  <r>
    <s v="T-2923"/>
    <x v="0"/>
    <x v="121"/>
    <x v="0"/>
    <s v="P-1829"/>
    <n v="1"/>
    <n v="78750"/>
    <n v="78750"/>
    <x v="107"/>
    <x v="12"/>
    <x v="0"/>
    <s v="PIK AVENUE"/>
  </r>
  <r>
    <s v="T-2924"/>
    <x v="0"/>
    <x v="129"/>
    <x v="9"/>
    <s v="P-1271"/>
    <n v="4"/>
    <n v="34200"/>
    <n v="136800"/>
    <x v="156"/>
    <x v="0"/>
    <x v="8"/>
    <s v="MALL GANDARIA CITY"/>
  </r>
  <r>
    <s v="T-2925"/>
    <x v="0"/>
    <x v="136"/>
    <x v="0"/>
    <s v="P-1901"/>
    <n v="1"/>
    <n v="47700"/>
    <n v="47700"/>
    <x v="20"/>
    <x v="10"/>
    <x v="0"/>
    <s v="PIK AVENUE"/>
  </r>
  <r>
    <s v="T-2926"/>
    <x v="0"/>
    <x v="138"/>
    <x v="10"/>
    <s v="P-2365"/>
    <n v="1"/>
    <n v="25200"/>
    <n v="25200"/>
    <x v="202"/>
    <x v="0"/>
    <x v="2"/>
    <s v="SUMARECON MALL BEKASI"/>
  </r>
  <r>
    <s v="T-2927"/>
    <x v="0"/>
    <x v="132"/>
    <x v="6"/>
    <s v="P-791"/>
    <n v="1"/>
    <n v="39600"/>
    <n v="39600"/>
    <x v="42"/>
    <x v="3"/>
    <x v="6"/>
    <s v="KOTA KASABLANKA"/>
  </r>
  <r>
    <s v="T-2928"/>
    <x v="0"/>
    <x v="146"/>
    <x v="10"/>
    <s v="P-2245"/>
    <n v="2"/>
    <n v="39600"/>
    <n v="79200"/>
    <x v="91"/>
    <x v="3"/>
    <x v="2"/>
    <s v="SUMARECON MALL BEKASI"/>
  </r>
  <r>
    <s v="T-2929"/>
    <x v="0"/>
    <x v="120"/>
    <x v="10"/>
    <s v="P-2177"/>
    <n v="1"/>
    <n v="139300"/>
    <n v="139300"/>
    <x v="94"/>
    <x v="15"/>
    <x v="2"/>
    <s v="SUMARECON MALL BEKASI"/>
  </r>
  <r>
    <s v="T-2930"/>
    <x v="0"/>
    <x v="126"/>
    <x v="6"/>
    <s v="P-902"/>
    <n v="3"/>
    <n v="36900"/>
    <n v="110700"/>
    <x v="56"/>
    <x v="0"/>
    <x v="6"/>
    <s v="KOTA KASABLANKA"/>
  </r>
  <r>
    <s v="T-2931"/>
    <x v="0"/>
    <x v="140"/>
    <x v="9"/>
    <s v="P-1142"/>
    <n v="1"/>
    <n v="355500"/>
    <n v="355500"/>
    <x v="90"/>
    <x v="18"/>
    <x v="8"/>
    <s v="MALL GANDARIA CITY"/>
  </r>
  <r>
    <s v="T-2932"/>
    <x v="0"/>
    <x v="122"/>
    <x v="0"/>
    <s v="P-1865"/>
    <n v="1"/>
    <n v="39600"/>
    <n v="39600"/>
    <x v="136"/>
    <x v="3"/>
    <x v="0"/>
    <s v="PIK AVENUE"/>
  </r>
  <r>
    <s v="T-2933"/>
    <x v="0"/>
    <x v="126"/>
    <x v="6"/>
    <s v="P-709"/>
    <n v="1"/>
    <n v="98100"/>
    <n v="98100"/>
    <x v="69"/>
    <x v="2"/>
    <x v="6"/>
    <s v="KOTA KASABLANKA"/>
  </r>
  <r>
    <s v="T-2934"/>
    <x v="0"/>
    <x v="138"/>
    <x v="0"/>
    <s v="P-1873"/>
    <n v="2"/>
    <n v="162000"/>
    <n v="324000"/>
    <x v="188"/>
    <x v="7"/>
    <x v="0"/>
    <s v="PIK AVENUE"/>
  </r>
  <r>
    <s v="T-2935"/>
    <x v="0"/>
    <x v="135"/>
    <x v="10"/>
    <s v="P-2274"/>
    <n v="1"/>
    <n v="243000"/>
    <n v="243000"/>
    <x v="111"/>
    <x v="17"/>
    <x v="2"/>
    <s v="SUMARECON MALL BEKASI"/>
  </r>
  <r>
    <s v="T-2936"/>
    <x v="0"/>
    <x v="125"/>
    <x v="6"/>
    <s v="P-857"/>
    <n v="1"/>
    <n v="116100"/>
    <n v="116100"/>
    <x v="148"/>
    <x v="14"/>
    <x v="6"/>
    <s v="KOTA KASABLANKA"/>
  </r>
  <r>
    <s v="T-2937"/>
    <x v="0"/>
    <x v="133"/>
    <x v="6"/>
    <s v="P-866"/>
    <n v="1"/>
    <n v="130000"/>
    <n v="130000"/>
    <x v="122"/>
    <x v="15"/>
    <x v="6"/>
    <s v="KOTA KASABLANKA"/>
  </r>
  <r>
    <s v="T-2938"/>
    <x v="0"/>
    <x v="123"/>
    <x v="6"/>
    <s v="P-774"/>
    <n v="1"/>
    <n v="82800"/>
    <n v="82800"/>
    <x v="142"/>
    <x v="3"/>
    <x v="6"/>
    <s v="KOTA KASABLANKA"/>
  </r>
  <r>
    <s v="T-2939"/>
    <x v="0"/>
    <x v="131"/>
    <x v="10"/>
    <s v="P-2366"/>
    <n v="1"/>
    <n v="34200"/>
    <n v="34200"/>
    <x v="156"/>
    <x v="0"/>
    <x v="2"/>
    <s v="SUMARECON MALL BEKASI"/>
  </r>
  <r>
    <s v="T-2940"/>
    <x v="0"/>
    <x v="146"/>
    <x v="0"/>
    <s v="P-1936"/>
    <n v="1"/>
    <n v="34200"/>
    <n v="34200"/>
    <x v="45"/>
    <x v="9"/>
    <x v="0"/>
    <s v="PIK AVENUE"/>
  </r>
  <r>
    <s v="T-2941"/>
    <x v="0"/>
    <x v="131"/>
    <x v="10"/>
    <s v="P-2269"/>
    <n v="1"/>
    <n v="37350"/>
    <n v="37350"/>
    <x v="83"/>
    <x v="17"/>
    <x v="2"/>
    <s v="SUMARECON MALL BEKASI"/>
  </r>
  <r>
    <s v="T-2942"/>
    <x v="0"/>
    <x v="148"/>
    <x v="9"/>
    <s v="P-1139"/>
    <n v="3"/>
    <n v="14400"/>
    <n v="43200"/>
    <x v="29"/>
    <x v="0"/>
    <x v="8"/>
    <s v="MALL GANDARIA CITY"/>
  </r>
  <r>
    <s v="T-2943"/>
    <x v="0"/>
    <x v="144"/>
    <x v="9"/>
    <s v="P-1192"/>
    <n v="3"/>
    <n v="31500"/>
    <n v="94500"/>
    <x v="17"/>
    <x v="0"/>
    <x v="8"/>
    <s v="MALL GANDARIA CITY"/>
  </r>
  <r>
    <s v="T-2944"/>
    <x v="0"/>
    <x v="128"/>
    <x v="10"/>
    <s v="P-2219"/>
    <n v="1"/>
    <n v="386100"/>
    <n v="386100"/>
    <x v="220"/>
    <x v="8"/>
    <x v="2"/>
    <s v="SUMARECON MALL BEKASI"/>
  </r>
  <r>
    <s v="T-2945"/>
    <x v="0"/>
    <x v="132"/>
    <x v="6"/>
    <s v="P-832"/>
    <n v="4"/>
    <n v="162000"/>
    <n v="648000"/>
    <x v="70"/>
    <x v="5"/>
    <x v="6"/>
    <s v="KOTA KASABLANKA"/>
  </r>
  <r>
    <s v="T-2946"/>
    <x v="0"/>
    <x v="130"/>
    <x v="6"/>
    <s v="P-802"/>
    <n v="1"/>
    <n v="31500"/>
    <n v="31500"/>
    <x v="17"/>
    <x v="0"/>
    <x v="6"/>
    <s v="KOTA KASABLANKA"/>
  </r>
  <r>
    <s v="T-2947"/>
    <x v="0"/>
    <x v="122"/>
    <x v="6"/>
    <s v="P-854"/>
    <n v="1"/>
    <n v="148500"/>
    <n v="148500"/>
    <x v="57"/>
    <x v="14"/>
    <x v="6"/>
    <s v="KOTA KASABLANKA"/>
  </r>
  <r>
    <s v="T-2948"/>
    <x v="0"/>
    <x v="142"/>
    <x v="9"/>
    <s v="P-1137"/>
    <n v="2"/>
    <n v="18000"/>
    <n v="36000"/>
    <x v="2"/>
    <x v="0"/>
    <x v="8"/>
    <s v="MALL GANDARIA CITY"/>
  </r>
  <r>
    <s v="T-2949"/>
    <x v="0"/>
    <x v="124"/>
    <x v="9"/>
    <s v="P-1225"/>
    <n v="1"/>
    <n v="98100"/>
    <n v="98100"/>
    <x v="11"/>
    <x v="2"/>
    <x v="8"/>
    <s v="MALL GANDARIA CITY"/>
  </r>
  <r>
    <s v="T-2950"/>
    <x v="0"/>
    <x v="140"/>
    <x v="9"/>
    <s v="P-1212"/>
    <n v="2"/>
    <n v="49500"/>
    <n v="99000"/>
    <x v="16"/>
    <x v="2"/>
    <x v="8"/>
    <s v="MALL GANDARIA CITY"/>
  </r>
  <r>
    <s v="T-2951"/>
    <x v="0"/>
    <x v="136"/>
    <x v="10"/>
    <s v="P-2190"/>
    <n v="3"/>
    <n v="13050"/>
    <n v="39150"/>
    <x v="54"/>
    <x v="0"/>
    <x v="2"/>
    <s v="SUMARECON MALL BEKASI"/>
  </r>
  <r>
    <s v="T-2952"/>
    <x v="0"/>
    <x v="123"/>
    <x v="6"/>
    <s v="P-840"/>
    <n v="7"/>
    <n v="90000"/>
    <n v="630000"/>
    <x v="5"/>
    <x v="2"/>
    <x v="6"/>
    <s v="KOTA KASABLANKA"/>
  </r>
  <r>
    <s v="T-2953"/>
    <x v="0"/>
    <x v="120"/>
    <x v="0"/>
    <s v="P-1882"/>
    <n v="2"/>
    <n v="22500"/>
    <n v="45000"/>
    <x v="39"/>
    <x v="0"/>
    <x v="0"/>
    <s v="PIK AVENUE"/>
  </r>
  <r>
    <s v="T-2954"/>
    <x v="0"/>
    <x v="134"/>
    <x v="10"/>
    <s v="P-2263"/>
    <n v="2"/>
    <n v="25200"/>
    <n v="50400"/>
    <x v="22"/>
    <x v="0"/>
    <x v="2"/>
    <s v="SUMARECON MALL BEKASI"/>
  </r>
  <r>
    <s v="T-2955"/>
    <x v="0"/>
    <x v="127"/>
    <x v="0"/>
    <s v="P-1897"/>
    <n v="1"/>
    <n v="225000"/>
    <n v="225000"/>
    <x v="58"/>
    <x v="10"/>
    <x v="0"/>
    <s v="PIK AVENUE"/>
  </r>
  <r>
    <s v="T-2956"/>
    <x v="0"/>
    <x v="122"/>
    <x v="9"/>
    <s v="P-1177"/>
    <n v="1"/>
    <n v="39600"/>
    <n v="39600"/>
    <x v="165"/>
    <x v="3"/>
    <x v="8"/>
    <s v="MALL GANDARIA CITY"/>
  </r>
  <r>
    <s v="T-2957"/>
    <x v="0"/>
    <x v="130"/>
    <x v="0"/>
    <s v="P-1877"/>
    <n v="1"/>
    <n v="225000"/>
    <n v="225000"/>
    <x v="124"/>
    <x v="11"/>
    <x v="0"/>
    <s v="PIK AVENUE"/>
  </r>
  <r>
    <s v="T-2958"/>
    <x v="0"/>
    <x v="140"/>
    <x v="6"/>
    <s v="P-719"/>
    <n v="1"/>
    <n v="103500"/>
    <n v="103500"/>
    <x v="63"/>
    <x v="15"/>
    <x v="6"/>
    <s v="KOTA KASABLANKA"/>
  </r>
  <r>
    <s v="T-2959"/>
    <x v="0"/>
    <x v="127"/>
    <x v="0"/>
    <s v="P-1943"/>
    <n v="1"/>
    <n v="112500"/>
    <n v="112500"/>
    <x v="219"/>
    <x v="11"/>
    <x v="0"/>
    <s v="PIK AVENUE"/>
  </r>
  <r>
    <s v="T-2960"/>
    <x v="0"/>
    <x v="149"/>
    <x v="0"/>
    <s v="P-1805"/>
    <n v="2"/>
    <n v="57150"/>
    <n v="114300"/>
    <x v="98"/>
    <x v="16"/>
    <x v="0"/>
    <s v="PIK AVENUE"/>
  </r>
  <r>
    <s v="T-2961"/>
    <x v="0"/>
    <x v="120"/>
    <x v="9"/>
    <s v="P-1176"/>
    <n v="1"/>
    <n v="39600"/>
    <n v="39600"/>
    <x v="76"/>
    <x v="3"/>
    <x v="8"/>
    <s v="MALL GANDARIA CITY"/>
  </r>
  <r>
    <s v="T-2962"/>
    <x v="0"/>
    <x v="147"/>
    <x v="0"/>
    <s v="P-1869"/>
    <n v="2"/>
    <n v="39600"/>
    <n v="79200"/>
    <x v="116"/>
    <x v="3"/>
    <x v="0"/>
    <s v="PIK AVENUE"/>
  </r>
  <r>
    <s v="T-2963"/>
    <x v="0"/>
    <x v="143"/>
    <x v="9"/>
    <s v="P-1200"/>
    <n v="2"/>
    <n v="22500"/>
    <n v="45000"/>
    <x v="27"/>
    <x v="4"/>
    <x v="8"/>
    <s v="MALL GANDARIA CITY"/>
  </r>
  <r>
    <s v="T-2964"/>
    <x v="0"/>
    <x v="136"/>
    <x v="10"/>
    <s v="P-2323"/>
    <n v="1"/>
    <n v="73800"/>
    <n v="73800"/>
    <x v="125"/>
    <x v="14"/>
    <x v="2"/>
    <s v="SUMARECON MALL BEKASI"/>
  </r>
  <r>
    <s v="T-2965"/>
    <x v="0"/>
    <x v="121"/>
    <x v="0"/>
    <s v="P-1808"/>
    <n v="1"/>
    <n v="261000"/>
    <n v="261000"/>
    <x v="74"/>
    <x v="15"/>
    <x v="0"/>
    <s v="PIK AVENUE"/>
  </r>
  <r>
    <s v="T-2966"/>
    <x v="0"/>
    <x v="139"/>
    <x v="9"/>
    <s v="P-1226"/>
    <n v="4"/>
    <n v="90000"/>
    <n v="360000"/>
    <x v="5"/>
    <x v="2"/>
    <x v="8"/>
    <s v="MALL GANDARIA CITY"/>
  </r>
  <r>
    <s v="T-2967"/>
    <x v="0"/>
    <x v="120"/>
    <x v="9"/>
    <s v="P-1195"/>
    <n v="2"/>
    <n v="37350"/>
    <n v="74700"/>
    <x v="83"/>
    <x v="17"/>
    <x v="8"/>
    <s v="MALL GANDARIA CITY"/>
  </r>
  <r>
    <s v="T-2968"/>
    <x v="0"/>
    <x v="137"/>
    <x v="0"/>
    <s v="P-1879"/>
    <n v="1"/>
    <n v="45000"/>
    <n v="45000"/>
    <x v="26"/>
    <x v="0"/>
    <x v="0"/>
    <s v="PIK AVENUE"/>
  </r>
  <r>
    <s v="T-2969"/>
    <x v="0"/>
    <x v="149"/>
    <x v="0"/>
    <s v="P-1884"/>
    <n v="1"/>
    <n v="37350"/>
    <n v="37350"/>
    <x v="83"/>
    <x v="17"/>
    <x v="0"/>
    <s v="PIK AVENUE"/>
  </r>
  <r>
    <s v="T-2970"/>
    <x v="0"/>
    <x v="148"/>
    <x v="9"/>
    <s v="P-1165"/>
    <n v="1"/>
    <n v="26100"/>
    <n v="26100"/>
    <x v="15"/>
    <x v="4"/>
    <x v="8"/>
    <s v="MALL GANDARIA CITY"/>
  </r>
  <r>
    <s v="T-2971"/>
    <x v="0"/>
    <x v="122"/>
    <x v="6"/>
    <s v="P-859"/>
    <n v="1"/>
    <n v="73800"/>
    <n v="73800"/>
    <x v="125"/>
    <x v="14"/>
    <x v="6"/>
    <s v="KOTA KASABLANKA"/>
  </r>
  <r>
    <s v="T-2972"/>
    <x v="0"/>
    <x v="148"/>
    <x v="6"/>
    <s v="P-874"/>
    <n v="3"/>
    <n v="76500"/>
    <n v="229500"/>
    <x v="95"/>
    <x v="11"/>
    <x v="6"/>
    <s v="KOTA KASABLANKA"/>
  </r>
  <r>
    <s v="T-2973"/>
    <x v="0"/>
    <x v="140"/>
    <x v="9"/>
    <s v="P-1136"/>
    <n v="1"/>
    <n v="13050"/>
    <n v="13050"/>
    <x v="54"/>
    <x v="0"/>
    <x v="8"/>
    <s v="MALL GANDARIA CITY"/>
  </r>
  <r>
    <s v="T-2974"/>
    <x v="0"/>
    <x v="129"/>
    <x v="6"/>
    <s v="P-871"/>
    <n v="3"/>
    <n v="82800"/>
    <n v="248400"/>
    <x v="55"/>
    <x v="3"/>
    <x v="6"/>
    <s v="KOTA KASABLANKA"/>
  </r>
  <r>
    <s v="T-2975"/>
    <x v="0"/>
    <x v="140"/>
    <x v="10"/>
    <s v="P-2345"/>
    <n v="1"/>
    <n v="76500"/>
    <n v="76500"/>
    <x v="95"/>
    <x v="11"/>
    <x v="2"/>
    <s v="SUMARECON MALL BEKASI"/>
  </r>
  <r>
    <s v="T-2976"/>
    <x v="0"/>
    <x v="127"/>
    <x v="9"/>
    <s v="P-1112"/>
    <n v="1"/>
    <n v="57150"/>
    <n v="57150"/>
    <x v="98"/>
    <x v="16"/>
    <x v="8"/>
    <s v="MALL GANDARIA CITY"/>
  </r>
  <r>
    <s v="T-2977"/>
    <x v="0"/>
    <x v="131"/>
    <x v="0"/>
    <s v="P-1908"/>
    <n v="1"/>
    <n v="162000"/>
    <n v="162000"/>
    <x v="73"/>
    <x v="2"/>
    <x v="0"/>
    <s v="PIK AVENUE"/>
  </r>
  <r>
    <s v="T-2978"/>
    <x v="0"/>
    <x v="133"/>
    <x v="9"/>
    <s v="P-1196"/>
    <n v="1"/>
    <n v="396000"/>
    <n v="396000"/>
    <x v="127"/>
    <x v="17"/>
    <x v="8"/>
    <s v="MALL GANDARIA CITY"/>
  </r>
  <r>
    <s v="T-2979"/>
    <x v="0"/>
    <x v="140"/>
    <x v="10"/>
    <s v="P-2284"/>
    <n v="1"/>
    <n v="225000"/>
    <n v="225000"/>
    <x v="58"/>
    <x v="10"/>
    <x v="2"/>
    <s v="SUMARECON MALL BEKASI"/>
  </r>
  <r>
    <s v="T-2980"/>
    <x v="0"/>
    <x v="132"/>
    <x v="6"/>
    <s v="P-805"/>
    <n v="2"/>
    <n v="37350"/>
    <n v="74700"/>
    <x v="83"/>
    <x v="17"/>
    <x v="6"/>
    <s v="KOTA KASABLANKA"/>
  </r>
  <r>
    <s v="T-2981"/>
    <x v="0"/>
    <x v="130"/>
    <x v="6"/>
    <s v="P-793"/>
    <n v="1"/>
    <n v="112500"/>
    <n v="112500"/>
    <x v="96"/>
    <x v="7"/>
    <x v="6"/>
    <s v="KOTA KASABLANKA"/>
  </r>
  <r>
    <s v="T-2982"/>
    <x v="0"/>
    <x v="133"/>
    <x v="0"/>
    <s v="P-1945"/>
    <n v="1"/>
    <n v="112500"/>
    <n v="112500"/>
    <x v="141"/>
    <x v="11"/>
    <x v="0"/>
    <s v="PIK AVENUE"/>
  </r>
  <r>
    <s v="T-2983"/>
    <x v="0"/>
    <x v="138"/>
    <x v="0"/>
    <s v="P-1941"/>
    <n v="3"/>
    <n v="76500"/>
    <n v="229500"/>
    <x v="75"/>
    <x v="11"/>
    <x v="0"/>
    <s v="PIK AVENUE"/>
  </r>
  <r>
    <s v="T-2984"/>
    <x v="0"/>
    <x v="140"/>
    <x v="6"/>
    <s v="P-789"/>
    <n v="2"/>
    <n v="39600"/>
    <n v="79200"/>
    <x v="116"/>
    <x v="3"/>
    <x v="6"/>
    <s v="KOTA KASABLANKA"/>
  </r>
  <r>
    <s v="T-2985"/>
    <x v="0"/>
    <x v="134"/>
    <x v="0"/>
    <s v="P-1864"/>
    <n v="1"/>
    <n v="39600"/>
    <n v="39600"/>
    <x v="165"/>
    <x v="3"/>
    <x v="0"/>
    <s v="PIK AVENUE"/>
  </r>
  <r>
    <s v="T-2986"/>
    <x v="0"/>
    <x v="125"/>
    <x v="6"/>
    <s v="P-845"/>
    <n v="1"/>
    <n v="65700"/>
    <n v="65700"/>
    <x v="43"/>
    <x v="12"/>
    <x v="6"/>
    <s v="KOTA KASABLANKA"/>
  </r>
  <r>
    <s v="T-2987"/>
    <x v="0"/>
    <x v="138"/>
    <x v="6"/>
    <s v="P-716"/>
    <n v="7"/>
    <n v="14400"/>
    <n v="100800"/>
    <x v="29"/>
    <x v="0"/>
    <x v="6"/>
    <s v="KOTA KASABLANKA"/>
  </r>
  <r>
    <s v="T-2988"/>
    <x v="0"/>
    <x v="143"/>
    <x v="10"/>
    <s v="P-2349"/>
    <n v="1"/>
    <n v="112500"/>
    <n v="112500"/>
    <x v="93"/>
    <x v="11"/>
    <x v="2"/>
    <s v="SUMARECON MALL BEKASI"/>
  </r>
  <r>
    <s v="T-2989"/>
    <x v="0"/>
    <x v="132"/>
    <x v="6"/>
    <s v="P-715"/>
    <n v="3"/>
    <n v="27000"/>
    <n v="81000"/>
    <x v="30"/>
    <x v="0"/>
    <x v="6"/>
    <s v="KOTA KASABLANKA"/>
  </r>
  <r>
    <s v="T-2990"/>
    <x v="0"/>
    <x v="120"/>
    <x v="9"/>
    <s v="P-1202"/>
    <n v="1"/>
    <n v="15300"/>
    <n v="15300"/>
    <x v="25"/>
    <x v="4"/>
    <x v="8"/>
    <s v="MALL GANDARIA CITY"/>
  </r>
  <r>
    <s v="T-2991"/>
    <x v="0"/>
    <x v="146"/>
    <x v="6"/>
    <s v="P-867"/>
    <n v="2"/>
    <n v="130000"/>
    <n v="260000"/>
    <x v="171"/>
    <x v="15"/>
    <x v="6"/>
    <s v="KOTA KASABLANKA"/>
  </r>
  <r>
    <s v="T-2992"/>
    <x v="0"/>
    <x v="120"/>
    <x v="9"/>
    <s v="P-1248"/>
    <n v="1"/>
    <n v="34200"/>
    <n v="34200"/>
    <x v="45"/>
    <x v="9"/>
    <x v="8"/>
    <s v="MALL GANDARIA CITY"/>
  </r>
  <r>
    <s v="T-2993"/>
    <x v="0"/>
    <x v="132"/>
    <x v="6"/>
    <s v="P-863"/>
    <n v="1"/>
    <n v="125100"/>
    <n v="125100"/>
    <x v="160"/>
    <x v="12"/>
    <x v="6"/>
    <s v="KOTA KASABLANKA"/>
  </r>
  <r>
    <s v="T-2994"/>
    <x v="0"/>
    <x v="131"/>
    <x v="6"/>
    <s v="P-683"/>
    <n v="2"/>
    <n v="65700"/>
    <n v="131400"/>
    <x v="64"/>
    <x v="16"/>
    <x v="6"/>
    <s v="KOTA KASABLANKA"/>
  </r>
  <r>
    <s v="T-2995"/>
    <x v="0"/>
    <x v="142"/>
    <x v="0"/>
    <s v="P-1881"/>
    <n v="7"/>
    <n v="31500"/>
    <n v="220500"/>
    <x v="17"/>
    <x v="0"/>
    <x v="0"/>
    <s v="PIK AVENUE"/>
  </r>
  <r>
    <s v="T-2996"/>
    <x v="0"/>
    <x v="139"/>
    <x v="0"/>
    <s v="P-1855"/>
    <n v="1"/>
    <n v="82800"/>
    <n v="82800"/>
    <x v="142"/>
    <x v="3"/>
    <x v="0"/>
    <s v="PIK AVENUE"/>
  </r>
  <r>
    <s v="T-2997"/>
    <x v="0"/>
    <x v="131"/>
    <x v="6"/>
    <s v="P-828"/>
    <n v="2"/>
    <n v="47700"/>
    <n v="95400"/>
    <x v="20"/>
    <x v="10"/>
    <x v="6"/>
    <s v="KOTA KASABLANKA"/>
  </r>
  <r>
    <s v="T-2998"/>
    <x v="0"/>
    <x v="147"/>
    <x v="0"/>
    <s v="P-1914"/>
    <n v="3"/>
    <n v="90000"/>
    <n v="270000"/>
    <x v="5"/>
    <x v="2"/>
    <x v="0"/>
    <s v="PIK AVENUE"/>
  </r>
  <r>
    <s v="T-2999"/>
    <x v="0"/>
    <x v="124"/>
    <x v="10"/>
    <s v="P-2291"/>
    <n v="2"/>
    <n v="83300"/>
    <n v="166600"/>
    <x v="23"/>
    <x v="5"/>
    <x v="2"/>
    <s v="SUMARECON MALL BEKASI"/>
  </r>
  <r>
    <s v="T-3000"/>
    <x v="0"/>
    <x v="123"/>
    <x v="0"/>
    <s v="P-1820"/>
    <n v="1"/>
    <n v="193500"/>
    <n v="193500"/>
    <x v="224"/>
    <x v="8"/>
    <x v="0"/>
    <s v="PIK AVENUE"/>
  </r>
  <r>
    <s v="T-3001"/>
    <x v="0"/>
    <x v="121"/>
    <x v="10"/>
    <s v="P-2298"/>
    <n v="1"/>
    <n v="49500"/>
    <n v="49500"/>
    <x v="60"/>
    <x v="2"/>
    <x v="2"/>
    <s v="SUMARECON MALL BEKASI"/>
  </r>
  <r>
    <s v="T-3002"/>
    <x v="0"/>
    <x v="137"/>
    <x v="10"/>
    <s v="P-2187"/>
    <n v="1"/>
    <n v="17100"/>
    <n v="17100"/>
    <x v="77"/>
    <x v="0"/>
    <x v="2"/>
    <s v="SUMARECON MALL BEKASI"/>
  </r>
  <r>
    <s v="T-3003"/>
    <x v="0"/>
    <x v="146"/>
    <x v="0"/>
    <s v="P-1838"/>
    <n v="5"/>
    <n v="14400"/>
    <n v="72000"/>
    <x v="29"/>
    <x v="0"/>
    <x v="0"/>
    <s v="PIK AVENUE"/>
  </r>
  <r>
    <s v="T-3004"/>
    <x v="0"/>
    <x v="136"/>
    <x v="9"/>
    <s v="P-1199"/>
    <n v="4"/>
    <n v="22500"/>
    <n v="90000"/>
    <x v="112"/>
    <x v="4"/>
    <x v="8"/>
    <s v="MALL GANDARIA CITY"/>
  </r>
  <r>
    <s v="T-3005"/>
    <x v="0"/>
    <x v="123"/>
    <x v="0"/>
    <s v="P-1900"/>
    <n v="1"/>
    <n v="94500"/>
    <n v="94500"/>
    <x v="35"/>
    <x v="2"/>
    <x v="0"/>
    <s v="PIK AVENUE"/>
  </r>
  <r>
    <s v="T-3006"/>
    <x v="0"/>
    <x v="135"/>
    <x v="9"/>
    <s v="P-1179"/>
    <n v="1"/>
    <n v="39600"/>
    <n v="39600"/>
    <x v="207"/>
    <x v="3"/>
    <x v="8"/>
    <s v="MALL GANDARIA CITY"/>
  </r>
  <r>
    <s v="T-3007"/>
    <x v="0"/>
    <x v="137"/>
    <x v="10"/>
    <s v="P-2172"/>
    <n v="1"/>
    <n v="12600"/>
    <n v="12600"/>
    <x v="18"/>
    <x v="9"/>
    <x v="2"/>
    <s v="SUMARECON MALL BEKASI"/>
  </r>
  <r>
    <s v="T-3008"/>
    <x v="0"/>
    <x v="120"/>
    <x v="9"/>
    <s v="P-1164"/>
    <n v="1"/>
    <n v="26100"/>
    <n v="26100"/>
    <x v="149"/>
    <x v="4"/>
    <x v="8"/>
    <s v="MALL GANDARIA CITY"/>
  </r>
  <r>
    <s v="T-3009"/>
    <x v="0"/>
    <x v="134"/>
    <x v="6"/>
    <s v="P-703"/>
    <n v="1"/>
    <n v="144000"/>
    <n v="144000"/>
    <x v="119"/>
    <x v="15"/>
    <x v="6"/>
    <s v="KOTA KASABLANKA"/>
  </r>
  <r>
    <s v="T-3010"/>
    <x v="0"/>
    <x v="131"/>
    <x v="6"/>
    <s v="P-712"/>
    <n v="2"/>
    <n v="27000"/>
    <n v="54000"/>
    <x v="6"/>
    <x v="0"/>
    <x v="6"/>
    <s v="KOTA KASABLANKA"/>
  </r>
  <r>
    <s v="T-3011"/>
    <x v="0"/>
    <x v="148"/>
    <x v="6"/>
    <s v="P-705"/>
    <n v="1"/>
    <n v="81000"/>
    <n v="81000"/>
    <x v="144"/>
    <x v="12"/>
    <x v="6"/>
    <s v="KOTA KASABLANKA"/>
  </r>
  <r>
    <s v="T-3012"/>
    <x v="0"/>
    <x v="147"/>
    <x v="6"/>
    <s v="P-698"/>
    <n v="2"/>
    <n v="193500"/>
    <n v="387000"/>
    <x v="224"/>
    <x v="8"/>
    <x v="6"/>
    <s v="KOTA KASABLANKA"/>
  </r>
  <r>
    <s v="T-3013"/>
    <x v="0"/>
    <x v="120"/>
    <x v="10"/>
    <s v="P-2264"/>
    <n v="2"/>
    <n v="31500"/>
    <n v="63000"/>
    <x v="17"/>
    <x v="0"/>
    <x v="2"/>
    <s v="SUMARECON MALL BEKASI"/>
  </r>
  <r>
    <s v="T-3014"/>
    <x v="0"/>
    <x v="134"/>
    <x v="6"/>
    <s v="P-873"/>
    <n v="4"/>
    <n v="82800"/>
    <n v="331200"/>
    <x v="114"/>
    <x v="3"/>
    <x v="6"/>
    <s v="KOTA KASABLANKA"/>
  </r>
  <r>
    <s v="T-3015"/>
    <x v="0"/>
    <x v="120"/>
    <x v="10"/>
    <s v="P-2371"/>
    <n v="1"/>
    <n v="29700"/>
    <n v="29700"/>
    <x v="120"/>
    <x v="0"/>
    <x v="2"/>
    <s v="SUMARECON MALL BEKASI"/>
  </r>
  <r>
    <s v="T-3016"/>
    <x v="0"/>
    <x v="121"/>
    <x v="6"/>
    <s v="P-808"/>
    <n v="7"/>
    <n v="13500"/>
    <n v="94500"/>
    <x v="85"/>
    <x v="4"/>
    <x v="6"/>
    <s v="KOTA KASABLANKA"/>
  </r>
  <r>
    <s v="T-3017"/>
    <x v="0"/>
    <x v="123"/>
    <x v="0"/>
    <s v="P-1841"/>
    <n v="2"/>
    <n v="103500"/>
    <n v="207000"/>
    <x v="63"/>
    <x v="15"/>
    <x v="0"/>
    <s v="PIK AVENUE"/>
  </r>
  <r>
    <s v="T-3018"/>
    <x v="0"/>
    <x v="129"/>
    <x v="6"/>
    <s v="P-803"/>
    <n v="7"/>
    <n v="22500"/>
    <n v="157500"/>
    <x v="39"/>
    <x v="0"/>
    <x v="6"/>
    <s v="KOTA KASABLANKA"/>
  </r>
  <r>
    <s v="T-3019"/>
    <x v="0"/>
    <x v="144"/>
    <x v="10"/>
    <s v="P-2324"/>
    <n v="1"/>
    <n v="131850"/>
    <n v="131850"/>
    <x v="102"/>
    <x v="14"/>
    <x v="2"/>
    <s v="SUMARECON MALL BEKASI"/>
  </r>
  <r>
    <s v="T-3020"/>
    <x v="0"/>
    <x v="150"/>
    <x v="9"/>
    <s v="P-1224"/>
    <n v="1"/>
    <n v="49500"/>
    <n v="49500"/>
    <x v="60"/>
    <x v="2"/>
    <x v="8"/>
    <s v="MALL GANDARIA CITY"/>
  </r>
  <r>
    <s v="T-3021"/>
    <x v="0"/>
    <x v="121"/>
    <x v="9"/>
    <s v="P-1275"/>
    <n v="1"/>
    <n v="36900"/>
    <n v="36900"/>
    <x v="56"/>
    <x v="0"/>
    <x v="8"/>
    <s v="MALL GANDARIA CITY"/>
  </r>
  <r>
    <s v="T-3022"/>
    <x v="0"/>
    <x v="147"/>
    <x v="9"/>
    <s v="P-1184"/>
    <n v="1"/>
    <n v="112500"/>
    <n v="112500"/>
    <x v="96"/>
    <x v="7"/>
    <x v="8"/>
    <s v="MALL GANDARIA CITY"/>
  </r>
  <r>
    <s v="T-3023"/>
    <x v="0"/>
    <x v="136"/>
    <x v="10"/>
    <s v="P-2307"/>
    <n v="1"/>
    <n v="65700"/>
    <n v="65700"/>
    <x v="43"/>
    <x v="12"/>
    <x v="2"/>
    <s v="SUMARECON MALL BEKASI"/>
  </r>
  <r>
    <s v="T-3024"/>
    <x v="0"/>
    <x v="145"/>
    <x v="10"/>
    <s v="P-2156"/>
    <n v="1"/>
    <n v="153000"/>
    <n v="153000"/>
    <x v="138"/>
    <x v="13"/>
    <x v="2"/>
    <s v="SUMARECON MALL BEKASI"/>
  </r>
  <r>
    <s v="T-3025"/>
    <x v="0"/>
    <x v="127"/>
    <x v="6"/>
    <s v="P-773"/>
    <n v="3"/>
    <n v="57600"/>
    <n v="172800"/>
    <x v="4"/>
    <x v="3"/>
    <x v="6"/>
    <s v="KOTA KASABLANKA"/>
  </r>
  <r>
    <s v="T-3026"/>
    <x v="0"/>
    <x v="132"/>
    <x v="6"/>
    <s v="P-804"/>
    <n v="2"/>
    <n v="74700"/>
    <n v="149400"/>
    <x v="40"/>
    <x v="1"/>
    <x v="6"/>
    <s v="KOTA KASABLANKA"/>
  </r>
  <r>
    <s v="T-3027"/>
    <x v="0"/>
    <x v="129"/>
    <x v="6"/>
    <s v="P-700"/>
    <n v="2"/>
    <n v="261000"/>
    <n v="522000"/>
    <x v="103"/>
    <x v="12"/>
    <x v="6"/>
    <s v="KOTA KASABLANKA"/>
  </r>
  <r>
    <s v="T-3028"/>
    <x v="0"/>
    <x v="142"/>
    <x v="10"/>
    <s v="P-2246"/>
    <n v="1"/>
    <n v="39600"/>
    <n v="39600"/>
    <x v="24"/>
    <x v="3"/>
    <x v="2"/>
    <s v="SUMARECON MALL BEKASI"/>
  </r>
  <r>
    <s v="T-3029"/>
    <x v="0"/>
    <x v="136"/>
    <x v="6"/>
    <s v="P-847"/>
    <n v="1"/>
    <n v="73800"/>
    <n v="73800"/>
    <x v="41"/>
    <x v="12"/>
    <x v="6"/>
    <s v="KOTA KASABLANKA"/>
  </r>
  <r>
    <s v="T-3030"/>
    <x v="0"/>
    <x v="143"/>
    <x v="0"/>
    <s v="P-1912"/>
    <n v="2"/>
    <n v="49500"/>
    <n v="99000"/>
    <x v="60"/>
    <x v="2"/>
    <x v="0"/>
    <s v="PIK AVENUE"/>
  </r>
  <r>
    <s v="T-3031"/>
    <x v="0"/>
    <x v="127"/>
    <x v="6"/>
    <s v="P-810"/>
    <n v="4"/>
    <n v="22500"/>
    <n v="90000"/>
    <x v="27"/>
    <x v="4"/>
    <x v="6"/>
    <s v="KOTA KASABLANKA"/>
  </r>
  <r>
    <s v="T-3032"/>
    <x v="0"/>
    <x v="135"/>
    <x v="10"/>
    <s v="P-2367"/>
    <n v="1"/>
    <n v="35100"/>
    <n v="35100"/>
    <x v="13"/>
    <x v="0"/>
    <x v="2"/>
    <s v="SUMARECON MALL BEKASI"/>
  </r>
  <r>
    <s v="T-3033"/>
    <x v="0"/>
    <x v="137"/>
    <x v="0"/>
    <s v="P-1883"/>
    <n v="1"/>
    <n v="74700"/>
    <n v="74700"/>
    <x v="40"/>
    <x v="1"/>
    <x v="0"/>
    <s v="PIK AVENUE"/>
  </r>
  <r>
    <s v="T-3034"/>
    <x v="0"/>
    <x v="136"/>
    <x v="6"/>
    <s v="P-800"/>
    <n v="8"/>
    <n v="45000"/>
    <n v="360000"/>
    <x v="26"/>
    <x v="0"/>
    <x v="6"/>
    <s v="KOTA KASABLANKA"/>
  </r>
  <r>
    <s v="T-3035"/>
    <x v="0"/>
    <x v="138"/>
    <x v="0"/>
    <s v="P-1961"/>
    <n v="4"/>
    <n v="35100"/>
    <n v="140400"/>
    <x v="13"/>
    <x v="0"/>
    <x v="0"/>
    <s v="PIK AVENUE"/>
  </r>
  <r>
    <s v="T-3036"/>
    <x v="0"/>
    <x v="144"/>
    <x v="9"/>
    <s v="P-1186"/>
    <n v="1"/>
    <n v="123300"/>
    <n v="123300"/>
    <x v="1"/>
    <x v="1"/>
    <x v="8"/>
    <s v="MALL GANDARIA CITY"/>
  </r>
  <r>
    <s v="T-3037"/>
    <x v="0"/>
    <x v="125"/>
    <x v="6"/>
    <s v="P-782"/>
    <n v="4"/>
    <n v="39600"/>
    <n v="158400"/>
    <x v="152"/>
    <x v="3"/>
    <x v="6"/>
    <s v="KOTA KASABLANKA"/>
  </r>
  <r>
    <s v="T-3038"/>
    <x v="0"/>
    <x v="129"/>
    <x v="0"/>
    <s v="P-1929"/>
    <n v="3"/>
    <n v="81000"/>
    <n v="243000"/>
    <x v="37"/>
    <x v="12"/>
    <x v="0"/>
    <s v="PIK AVENUE"/>
  </r>
  <r>
    <s v="T-3039"/>
    <x v="0"/>
    <x v="120"/>
    <x v="6"/>
    <s v="P-807"/>
    <n v="3"/>
    <n v="13500"/>
    <n v="40500"/>
    <x v="61"/>
    <x v="4"/>
    <x v="6"/>
    <s v="KOTA KASABLANKA"/>
  </r>
  <r>
    <s v="T-3040"/>
    <x v="0"/>
    <x v="136"/>
    <x v="10"/>
    <s v="P-2344"/>
    <n v="1"/>
    <n v="82800"/>
    <n v="82800"/>
    <x v="44"/>
    <x v="3"/>
    <x v="2"/>
    <s v="SUMARECON MALL BEKASI"/>
  </r>
  <r>
    <s v="T-3041"/>
    <x v="0"/>
    <x v="129"/>
    <x v="6"/>
    <s v="P-809"/>
    <n v="3"/>
    <n v="22500"/>
    <n v="67500"/>
    <x v="112"/>
    <x v="4"/>
    <x v="6"/>
    <s v="KOTA KASABLANKA"/>
  </r>
  <r>
    <s v="T-3042"/>
    <x v="0"/>
    <x v="136"/>
    <x v="10"/>
    <s v="P-2230"/>
    <n v="1"/>
    <n v="26100"/>
    <n v="26100"/>
    <x v="15"/>
    <x v="4"/>
    <x v="2"/>
    <s v="SUMARECON MALL BEKASI"/>
  </r>
  <r>
    <s v="T-3043"/>
    <x v="0"/>
    <x v="134"/>
    <x v="0"/>
    <s v="P-1955"/>
    <n v="4"/>
    <n v="17100"/>
    <n v="68400"/>
    <x v="0"/>
    <x v="0"/>
    <x v="0"/>
    <s v="PIK AVENUE"/>
  </r>
  <r>
    <s v="T-3044"/>
    <x v="0"/>
    <x v="122"/>
    <x v="10"/>
    <s v="P-2272"/>
    <n v="1"/>
    <n v="22500"/>
    <n v="22500"/>
    <x v="27"/>
    <x v="4"/>
    <x v="2"/>
    <s v="SUMARECON MALL BEKASI"/>
  </r>
  <r>
    <s v="T-3045"/>
    <x v="0"/>
    <x v="149"/>
    <x v="0"/>
    <s v="P-1942"/>
    <n v="2"/>
    <n v="76500"/>
    <n v="153000"/>
    <x v="123"/>
    <x v="11"/>
    <x v="0"/>
    <s v="PIK AVENUE"/>
  </r>
  <r>
    <s v="T-3046"/>
    <x v="0"/>
    <x v="147"/>
    <x v="0"/>
    <s v="P-1862"/>
    <n v="1"/>
    <n v="39600"/>
    <n v="39600"/>
    <x v="24"/>
    <x v="3"/>
    <x v="0"/>
    <s v="PIK AVENUE"/>
  </r>
  <r>
    <s v="T-3047"/>
    <x v="0"/>
    <x v="148"/>
    <x v="0"/>
    <s v="P-1962"/>
    <n v="2"/>
    <n v="36900"/>
    <n v="73800"/>
    <x v="56"/>
    <x v="0"/>
    <x v="0"/>
    <s v="PIK AVENUE"/>
  </r>
  <r>
    <s v="T-3048"/>
    <x v="0"/>
    <x v="134"/>
    <x v="10"/>
    <s v="P-2304"/>
    <n v="1"/>
    <n v="115200"/>
    <n v="115200"/>
    <x v="137"/>
    <x v="6"/>
    <x v="2"/>
    <s v="SUMARECON MALL BEKASI"/>
  </r>
  <r>
    <s v="T-3049"/>
    <x v="0"/>
    <x v="146"/>
    <x v="6"/>
    <s v="P-799"/>
    <n v="1"/>
    <n v="328500"/>
    <n v="328500"/>
    <x v="126"/>
    <x v="11"/>
    <x v="6"/>
    <s v="KOTA KASABLANKA"/>
  </r>
  <r>
    <s v="T-3050"/>
    <x v="0"/>
    <x v="143"/>
    <x v="6"/>
    <s v="P-812"/>
    <n v="3"/>
    <n v="15300"/>
    <n v="45900"/>
    <x v="25"/>
    <x v="4"/>
    <x v="6"/>
    <s v="KOTA KASABLANKA"/>
  </r>
  <r>
    <s v="T-3051"/>
    <x v="0"/>
    <x v="143"/>
    <x v="0"/>
    <s v="P-1919"/>
    <n v="1"/>
    <n v="65700"/>
    <n v="65700"/>
    <x v="43"/>
    <x v="12"/>
    <x v="0"/>
    <s v="PIK AVENUE"/>
  </r>
  <r>
    <s v="T-3052"/>
    <x v="0"/>
    <x v="134"/>
    <x v="9"/>
    <s v="P-1128"/>
    <n v="1"/>
    <n v="144000"/>
    <n v="144000"/>
    <x v="119"/>
    <x v="15"/>
    <x v="8"/>
    <s v="MALL GANDARIA CITY"/>
  </r>
  <r>
    <s v="T-3053"/>
    <x v="0"/>
    <x v="122"/>
    <x v="10"/>
    <s v="P-2248"/>
    <n v="1"/>
    <n v="39600"/>
    <n v="39600"/>
    <x v="76"/>
    <x v="3"/>
    <x v="2"/>
    <s v="SUMARECON MALL BEKASI"/>
  </r>
  <r>
    <s v="T-3054"/>
    <x v="0"/>
    <x v="141"/>
    <x v="9"/>
    <s v="P-1220"/>
    <n v="1"/>
    <n v="162000"/>
    <n v="162000"/>
    <x v="73"/>
    <x v="2"/>
    <x v="8"/>
    <s v="MALL GANDARIA CITY"/>
  </r>
  <r>
    <s v="T-3055"/>
    <x v="0"/>
    <x v="121"/>
    <x v="6"/>
    <s v="P-794"/>
    <n v="1"/>
    <n v="162000"/>
    <n v="162000"/>
    <x v="188"/>
    <x v="7"/>
    <x v="6"/>
    <s v="KOTA KASABLANKA"/>
  </r>
  <r>
    <s v="T-3056"/>
    <x v="0"/>
    <x v="131"/>
    <x v="9"/>
    <s v="P-1135"/>
    <n v="2"/>
    <n v="27000"/>
    <n v="54000"/>
    <x v="6"/>
    <x v="0"/>
    <x v="8"/>
    <s v="MALL GANDARIA CITY"/>
  </r>
  <r>
    <s v="T-3057"/>
    <x v="0"/>
    <x v="149"/>
    <x v="0"/>
    <s v="P-1963"/>
    <n v="4"/>
    <n v="29700"/>
    <n v="118800"/>
    <x v="117"/>
    <x v="0"/>
    <x v="0"/>
    <s v="PIK AVENUE"/>
  </r>
  <r>
    <s v="T-3058"/>
    <x v="0"/>
    <x v="121"/>
    <x v="9"/>
    <s v="P-1214"/>
    <n v="1"/>
    <n v="47700"/>
    <n v="47700"/>
    <x v="20"/>
    <x v="10"/>
    <x v="8"/>
    <s v="MALL GANDARIA CITY"/>
  </r>
  <r>
    <s v="T-3059"/>
    <x v="0"/>
    <x v="130"/>
    <x v="0"/>
    <s v="P-1871"/>
    <n v="2"/>
    <n v="39600"/>
    <n v="79200"/>
    <x v="42"/>
    <x v="3"/>
    <x v="0"/>
    <s v="PIK AVENUE"/>
  </r>
  <r>
    <s v="T-3060"/>
    <x v="0"/>
    <x v="134"/>
    <x v="0"/>
    <s v="P-1856"/>
    <n v="1"/>
    <n v="82800"/>
    <n v="82800"/>
    <x v="78"/>
    <x v="3"/>
    <x v="0"/>
    <s v="PIK AVENUE"/>
  </r>
  <r>
    <s v="T-3061"/>
    <x v="0"/>
    <x v="150"/>
    <x v="0"/>
    <s v="P-1959"/>
    <n v="3"/>
    <n v="34200"/>
    <n v="102600"/>
    <x v="156"/>
    <x v="0"/>
    <x v="0"/>
    <s v="PIK AVENUE"/>
  </r>
  <r>
    <s v="T-3062"/>
    <x v="0"/>
    <x v="124"/>
    <x v="10"/>
    <s v="P-2153"/>
    <n v="1"/>
    <n v="261000"/>
    <n v="261000"/>
    <x v="74"/>
    <x v="15"/>
    <x v="2"/>
    <s v="SUMARECON MALL BEKASI"/>
  </r>
  <r>
    <s v="T-3063"/>
    <x v="0"/>
    <x v="139"/>
    <x v="10"/>
    <s v="P-2332"/>
    <n v="1"/>
    <n v="130500"/>
    <n v="130500"/>
    <x v="171"/>
    <x v="15"/>
    <x v="2"/>
    <s v="SUMARECON MALL BEKASI"/>
  </r>
  <r>
    <s v="T-3064"/>
    <x v="0"/>
    <x v="129"/>
    <x v="9"/>
    <s v="P-1279"/>
    <n v="1"/>
    <n v="34200"/>
    <n v="34200"/>
    <x v="52"/>
    <x v="0"/>
    <x v="8"/>
    <s v="MALL GANDARIA CITY"/>
  </r>
  <r>
    <s v="T-3065"/>
    <x v="0"/>
    <x v="142"/>
    <x v="10"/>
    <s v="P-2189"/>
    <n v="3"/>
    <n v="27000"/>
    <n v="81000"/>
    <x v="6"/>
    <x v="0"/>
    <x v="2"/>
    <s v="SUMARECON MALL BEKASI"/>
  </r>
  <r>
    <s v="T-3066"/>
    <x v="0"/>
    <x v="137"/>
    <x v="9"/>
    <s v="P-1193"/>
    <n v="3"/>
    <n v="22500"/>
    <n v="67500"/>
    <x v="39"/>
    <x v="0"/>
    <x v="8"/>
    <s v="MALL GANDARIA CITY"/>
  </r>
  <r>
    <s v="T-3067"/>
    <x v="0"/>
    <x v="122"/>
    <x v="9"/>
    <s v="P-1150"/>
    <n v="1"/>
    <n v="112500"/>
    <n v="112500"/>
    <x v="184"/>
    <x v="6"/>
    <x v="8"/>
    <s v="MALL GANDARIA CITY"/>
  </r>
  <r>
    <s v="T-3068"/>
    <x v="0"/>
    <x v="130"/>
    <x v="6"/>
    <s v="P-811"/>
    <n v="1"/>
    <n v="15300"/>
    <n v="15300"/>
    <x v="7"/>
    <x v="4"/>
    <x v="6"/>
    <s v="KOTA KASABLANKA"/>
  </r>
  <r>
    <s v="T-3069"/>
    <x v="0"/>
    <x v="144"/>
    <x v="0"/>
    <s v="P-1833"/>
    <n v="4"/>
    <n v="17100"/>
    <n v="68400"/>
    <x v="77"/>
    <x v="0"/>
    <x v="0"/>
    <s v="PIK AVENUE"/>
  </r>
  <r>
    <s v="T-3070"/>
    <x v="0"/>
    <x v="124"/>
    <x v="0"/>
    <s v="P-1861"/>
    <n v="1"/>
    <n v="39600"/>
    <n v="39600"/>
    <x v="91"/>
    <x v="3"/>
    <x v="0"/>
    <s v="PIK AVENUE"/>
  </r>
  <r>
    <s v="T-3071"/>
    <x v="0"/>
    <x v="134"/>
    <x v="8"/>
    <s v="P-1603"/>
    <n v="1"/>
    <n v="225000"/>
    <n v="225000"/>
    <x v="58"/>
    <x v="10"/>
    <x v="8"/>
    <s v="MALL OF INDONESIA"/>
  </r>
  <r>
    <s v="T-3072"/>
    <x v="0"/>
    <x v="130"/>
    <x v="7"/>
    <s v="P-998"/>
    <n v="1"/>
    <n v="112500"/>
    <n v="112500"/>
    <x v="96"/>
    <x v="7"/>
    <x v="7"/>
    <s v="LIPPO MALL KEMANG"/>
  </r>
  <r>
    <s v="T-3073"/>
    <x v="0"/>
    <x v="130"/>
    <x v="8"/>
    <s v="P-1667"/>
    <n v="1"/>
    <n v="29700"/>
    <n v="29700"/>
    <x v="120"/>
    <x v="0"/>
    <x v="8"/>
    <s v="MALL OF INDONESIA"/>
  </r>
  <r>
    <s v="T-3074"/>
    <x v="0"/>
    <x v="130"/>
    <x v="8"/>
    <s v="P-1555"/>
    <n v="1"/>
    <n v="26100"/>
    <n v="26100"/>
    <x v="149"/>
    <x v="4"/>
    <x v="8"/>
    <s v="MALL OF INDONESIA"/>
  </r>
  <r>
    <s v="T-3075"/>
    <x v="0"/>
    <x v="145"/>
    <x v="8"/>
    <s v="P-1624"/>
    <n v="1"/>
    <n v="65700"/>
    <n v="65700"/>
    <x v="43"/>
    <x v="12"/>
    <x v="8"/>
    <s v="MALL OF INDONESIA"/>
  </r>
  <r>
    <s v="T-3076"/>
    <x v="0"/>
    <x v="134"/>
    <x v="7"/>
    <s v="P-1058"/>
    <n v="3"/>
    <n v="116100"/>
    <n v="348300"/>
    <x v="148"/>
    <x v="14"/>
    <x v="7"/>
    <s v="LIPPO MALL KEMANG"/>
  </r>
  <r>
    <s v="T-3077"/>
    <x v="0"/>
    <x v="121"/>
    <x v="7"/>
    <s v="P-986"/>
    <n v="1"/>
    <n v="39600"/>
    <n v="39600"/>
    <x v="72"/>
    <x v="3"/>
    <x v="7"/>
    <s v="LIPPO MALL KEMANG"/>
  </r>
  <r>
    <s v="T-3078"/>
    <x v="0"/>
    <x v="136"/>
    <x v="7"/>
    <s v="P-1005"/>
    <n v="1"/>
    <n v="45000"/>
    <n v="45000"/>
    <x v="26"/>
    <x v="0"/>
    <x v="7"/>
    <s v="LIPPO MALL KEMANG"/>
  </r>
  <r>
    <s v="T-3079"/>
    <x v="0"/>
    <x v="142"/>
    <x v="7"/>
    <s v="P-931"/>
    <n v="1"/>
    <n v="261000"/>
    <n v="261000"/>
    <x v="103"/>
    <x v="12"/>
    <x v="7"/>
    <s v="LIPPO MALL KEMANG"/>
  </r>
  <r>
    <s v="T-3080"/>
    <x v="0"/>
    <x v="130"/>
    <x v="7"/>
    <s v="P-983"/>
    <n v="1"/>
    <n v="82800"/>
    <n v="82800"/>
    <x v="33"/>
    <x v="3"/>
    <x v="7"/>
    <s v="LIPPO MALL KEMANG"/>
  </r>
  <r>
    <s v="T-3081"/>
    <x v="0"/>
    <x v="124"/>
    <x v="7"/>
    <s v="P-1037"/>
    <n v="1"/>
    <n v="243000"/>
    <n v="243000"/>
    <x v="3"/>
    <x v="2"/>
    <x v="7"/>
    <s v="LIPPO MALL KEMANG"/>
  </r>
  <r>
    <s v="T-3082"/>
    <x v="0"/>
    <x v="146"/>
    <x v="7"/>
    <s v="P-928"/>
    <n v="1"/>
    <n v="193500"/>
    <n v="193500"/>
    <x v="66"/>
    <x v="8"/>
    <x v="7"/>
    <s v="LIPPO MALL KEMANG"/>
  </r>
  <r>
    <s v="T-3083"/>
    <x v="0"/>
    <x v="149"/>
    <x v="8"/>
    <s v="P-1607"/>
    <n v="2"/>
    <n v="47700"/>
    <n v="95400"/>
    <x v="20"/>
    <x v="10"/>
    <x v="8"/>
    <s v="MALL OF INDONESIA"/>
  </r>
  <r>
    <s v="T-3084"/>
    <x v="0"/>
    <x v="124"/>
    <x v="8"/>
    <s v="P-1652"/>
    <n v="2"/>
    <n v="112500"/>
    <n v="225000"/>
    <x v="141"/>
    <x v="11"/>
    <x v="8"/>
    <s v="MALL OF INDONESIA"/>
  </r>
  <r>
    <s v="T-3085"/>
    <x v="0"/>
    <x v="120"/>
    <x v="7"/>
    <s v="P-995"/>
    <n v="1"/>
    <n v="39600"/>
    <n v="39600"/>
    <x v="116"/>
    <x v="3"/>
    <x v="7"/>
    <s v="LIPPO MALL KEMANG"/>
  </r>
  <r>
    <s v="T-3086"/>
    <x v="0"/>
    <x v="147"/>
    <x v="8"/>
    <s v="P-1542"/>
    <n v="2"/>
    <n v="18000"/>
    <n v="36000"/>
    <x v="2"/>
    <x v="0"/>
    <x v="8"/>
    <s v="MALL OF INDONESIA"/>
  </r>
  <r>
    <s v="T-3087"/>
    <x v="0"/>
    <x v="132"/>
    <x v="8"/>
    <s v="P-1561"/>
    <n v="2"/>
    <n v="82800"/>
    <n v="165600"/>
    <x v="142"/>
    <x v="3"/>
    <x v="8"/>
    <s v="MALL OF INDONESIA"/>
  </r>
  <r>
    <s v="T-3088"/>
    <x v="0"/>
    <x v="150"/>
    <x v="7"/>
    <s v="P-1029"/>
    <n v="2"/>
    <n v="47700"/>
    <n v="95400"/>
    <x v="20"/>
    <x v="10"/>
    <x v="7"/>
    <s v="LIPPO MALL KEMANG"/>
  </r>
  <r>
    <s v="T-3089"/>
    <x v="0"/>
    <x v="120"/>
    <x v="7"/>
    <s v="P-1027"/>
    <n v="1"/>
    <n v="49500"/>
    <n v="49500"/>
    <x v="16"/>
    <x v="2"/>
    <x v="7"/>
    <s v="LIPPO MALL KEMANG"/>
  </r>
  <r>
    <s v="T-3090"/>
    <x v="0"/>
    <x v="137"/>
    <x v="7"/>
    <s v="P-996"/>
    <n v="1"/>
    <n v="39600"/>
    <n v="39600"/>
    <x v="80"/>
    <x v="3"/>
    <x v="7"/>
    <s v="LIPPO MALL KEMANG"/>
  </r>
  <r>
    <s v="T-3091"/>
    <x v="0"/>
    <x v="147"/>
    <x v="8"/>
    <s v="P-1638"/>
    <n v="2"/>
    <n v="125100"/>
    <n v="250200"/>
    <x v="160"/>
    <x v="12"/>
    <x v="8"/>
    <s v="MALL OF INDONESIA"/>
  </r>
  <r>
    <s v="T-3092"/>
    <x v="0"/>
    <x v="147"/>
    <x v="7"/>
    <s v="P-1059"/>
    <n v="2"/>
    <n v="94500"/>
    <n v="189000"/>
    <x v="62"/>
    <x v="14"/>
    <x v="7"/>
    <s v="LIPPO MALL KEMANG"/>
  </r>
  <r>
    <s v="T-3093"/>
    <x v="0"/>
    <x v="126"/>
    <x v="7"/>
    <s v="P-1031"/>
    <n v="1"/>
    <n v="88200"/>
    <n v="88200"/>
    <x v="34"/>
    <x v="5"/>
    <x v="7"/>
    <s v="LIPPO MALL KEMANG"/>
  </r>
  <r>
    <s v="T-3094"/>
    <x v="0"/>
    <x v="149"/>
    <x v="8"/>
    <s v="P-1579"/>
    <n v="1"/>
    <n v="112500"/>
    <n v="112500"/>
    <x v="96"/>
    <x v="7"/>
    <x v="8"/>
    <s v="MALL OF INDONESIA"/>
  </r>
  <r>
    <s v="T-3095"/>
    <x v="0"/>
    <x v="141"/>
    <x v="7"/>
    <s v="P-934"/>
    <n v="2"/>
    <n v="243000"/>
    <n v="486000"/>
    <x v="104"/>
    <x v="12"/>
    <x v="7"/>
    <s v="LIPPO MALL KEMANG"/>
  </r>
  <r>
    <s v="T-3096"/>
    <x v="0"/>
    <x v="133"/>
    <x v="7"/>
    <s v="P-1006"/>
    <n v="7"/>
    <n v="25200"/>
    <n v="176400"/>
    <x v="22"/>
    <x v="0"/>
    <x v="7"/>
    <s v="LIPPO MALL KEMANG"/>
  </r>
  <r>
    <s v="T-3097"/>
    <x v="0"/>
    <x v="124"/>
    <x v="8"/>
    <s v="P-1608"/>
    <n v="2"/>
    <n v="88200"/>
    <n v="176400"/>
    <x v="23"/>
    <x v="5"/>
    <x v="8"/>
    <s v="MALL OF INDONESIA"/>
  </r>
  <r>
    <s v="T-3098"/>
    <x v="0"/>
    <x v="150"/>
    <x v="7"/>
    <s v="P-914"/>
    <n v="1"/>
    <n v="489300"/>
    <n v="489300"/>
    <x v="146"/>
    <x v="6"/>
    <x v="7"/>
    <s v="LIPPO MALL KEMANG"/>
  </r>
  <r>
    <s v="T-3099"/>
    <x v="0"/>
    <x v="133"/>
    <x v="8"/>
    <s v="P-1662"/>
    <n v="1"/>
    <n v="34200"/>
    <n v="34200"/>
    <x v="156"/>
    <x v="0"/>
    <x v="8"/>
    <s v="MALL OF INDONESIA"/>
  </r>
  <r>
    <s v="T-3100"/>
    <x v="0"/>
    <x v="120"/>
    <x v="7"/>
    <s v="P-976"/>
    <n v="3"/>
    <n v="26100"/>
    <n v="78300"/>
    <x v="149"/>
    <x v="4"/>
    <x v="7"/>
    <s v="LIPPO MALL KEMANG"/>
  </r>
  <r>
    <s v="T-3101"/>
    <x v="0"/>
    <x v="150"/>
    <x v="8"/>
    <s v="P-1606"/>
    <n v="3"/>
    <n v="94500"/>
    <n v="283500"/>
    <x v="35"/>
    <x v="2"/>
    <x v="8"/>
    <s v="MALL OF INDONESIA"/>
  </r>
  <r>
    <s v="T-3102"/>
    <x v="0"/>
    <x v="147"/>
    <x v="7"/>
    <s v="P-944"/>
    <n v="2"/>
    <n v="18000"/>
    <n v="36000"/>
    <x v="2"/>
    <x v="0"/>
    <x v="7"/>
    <s v="LIPPO MALL KEMANG"/>
  </r>
  <r>
    <s v="T-3103"/>
    <x v="0"/>
    <x v="148"/>
    <x v="7"/>
    <s v="P-994"/>
    <n v="1"/>
    <n v="39600"/>
    <n v="39600"/>
    <x v="14"/>
    <x v="3"/>
    <x v="7"/>
    <s v="LIPPO MALL KEMANG"/>
  </r>
  <r>
    <s v="T-3104"/>
    <x v="0"/>
    <x v="133"/>
    <x v="8"/>
    <s v="P-1620"/>
    <n v="2"/>
    <n v="90000"/>
    <n v="180000"/>
    <x v="5"/>
    <x v="2"/>
    <x v="8"/>
    <s v="MALL OF INDONESIA"/>
  </r>
  <r>
    <s v="T-3105"/>
    <x v="0"/>
    <x v="132"/>
    <x v="7"/>
    <s v="P-1013"/>
    <n v="1"/>
    <n v="13500"/>
    <n v="13500"/>
    <x v="85"/>
    <x v="4"/>
    <x v="7"/>
    <s v="LIPPO MALL KEMANG"/>
  </r>
  <r>
    <s v="T-3106"/>
    <x v="0"/>
    <x v="120"/>
    <x v="7"/>
    <s v="P-1055"/>
    <n v="1"/>
    <n v="148500"/>
    <n v="148500"/>
    <x v="57"/>
    <x v="14"/>
    <x v="7"/>
    <s v="LIPPO MALL KEMANG"/>
  </r>
  <r>
    <s v="T-3107"/>
    <x v="0"/>
    <x v="133"/>
    <x v="7"/>
    <s v="P-947"/>
    <n v="1"/>
    <n v="103500"/>
    <n v="103500"/>
    <x v="63"/>
    <x v="15"/>
    <x v="7"/>
    <s v="LIPPO MALL KEMANG"/>
  </r>
  <r>
    <s v="T-3108"/>
    <x v="0"/>
    <x v="139"/>
    <x v="8"/>
    <s v="P-1649"/>
    <n v="2"/>
    <n v="76500"/>
    <n v="153000"/>
    <x v="123"/>
    <x v="11"/>
    <x v="8"/>
    <s v="MALL OF INDONESIA"/>
  </r>
  <r>
    <s v="T-3109"/>
    <x v="0"/>
    <x v="128"/>
    <x v="8"/>
    <s v="P-1529"/>
    <n v="2"/>
    <n v="261000"/>
    <n v="522000"/>
    <x v="167"/>
    <x v="12"/>
    <x v="8"/>
    <s v="MALL OF INDONESIA"/>
  </r>
  <r>
    <s v="T-3110"/>
    <x v="0"/>
    <x v="137"/>
    <x v="8"/>
    <s v="P-1520"/>
    <n v="1"/>
    <n v="65700"/>
    <n v="65700"/>
    <x v="64"/>
    <x v="16"/>
    <x v="8"/>
    <s v="MALL OF INDONESIA"/>
  </r>
  <r>
    <s v="T-3111"/>
    <x v="0"/>
    <x v="122"/>
    <x v="8"/>
    <s v="P-1595"/>
    <n v="3"/>
    <n v="15300"/>
    <n v="45900"/>
    <x v="7"/>
    <x v="4"/>
    <x v="8"/>
    <s v="MALL OF INDONESIA"/>
  </r>
  <r>
    <s v="T-3112"/>
    <x v="0"/>
    <x v="141"/>
    <x v="8"/>
    <s v="P-1648"/>
    <n v="2"/>
    <n v="76500"/>
    <n v="153000"/>
    <x v="75"/>
    <x v="11"/>
    <x v="8"/>
    <s v="MALL OF INDONESIA"/>
  </r>
  <r>
    <s v="T-3113"/>
    <x v="0"/>
    <x v="139"/>
    <x v="7"/>
    <s v="P-1100"/>
    <n v="3"/>
    <n v="36900"/>
    <n v="110700"/>
    <x v="56"/>
    <x v="0"/>
    <x v="7"/>
    <s v="LIPPO MALL KEMANG"/>
  </r>
  <r>
    <s v="T-3114"/>
    <x v="0"/>
    <x v="150"/>
    <x v="7"/>
    <s v="P-982"/>
    <n v="1"/>
    <n v="82800"/>
    <n v="82800"/>
    <x v="78"/>
    <x v="3"/>
    <x v="7"/>
    <s v="LIPPO MALL KEMANG"/>
  </r>
  <r>
    <s v="T-3115"/>
    <x v="0"/>
    <x v="135"/>
    <x v="7"/>
    <s v="P-1096"/>
    <n v="2"/>
    <n v="34200"/>
    <n v="68400"/>
    <x v="156"/>
    <x v="0"/>
    <x v="7"/>
    <s v="LIPPO MALL KEMANG"/>
  </r>
  <r>
    <s v="T-3116"/>
    <x v="0"/>
    <x v="140"/>
    <x v="8"/>
    <s v="P-1594"/>
    <n v="1"/>
    <n v="22500"/>
    <n v="22500"/>
    <x v="27"/>
    <x v="4"/>
    <x v="8"/>
    <s v="MALL OF INDONESIA"/>
  </r>
  <r>
    <s v="T-3117"/>
    <x v="0"/>
    <x v="146"/>
    <x v="7"/>
    <s v="P-1056"/>
    <n v="3"/>
    <n v="314100"/>
    <n v="942300"/>
    <x v="143"/>
    <x v="14"/>
    <x v="7"/>
    <s v="LIPPO MALL KEMANG"/>
  </r>
  <r>
    <s v="T-3118"/>
    <x v="0"/>
    <x v="141"/>
    <x v="8"/>
    <s v="P-1664"/>
    <n v="3"/>
    <n v="36900"/>
    <n v="110700"/>
    <x v="56"/>
    <x v="0"/>
    <x v="8"/>
    <s v="MALL OF INDONESIA"/>
  </r>
  <r>
    <s v="T-3119"/>
    <x v="0"/>
    <x v="145"/>
    <x v="7"/>
    <s v="P-1039"/>
    <n v="2"/>
    <n v="49500"/>
    <n v="99000"/>
    <x v="60"/>
    <x v="2"/>
    <x v="7"/>
    <s v="LIPPO MALL KEMANG"/>
  </r>
  <r>
    <s v="T-3120"/>
    <x v="0"/>
    <x v="145"/>
    <x v="8"/>
    <s v="P-1665"/>
    <n v="1"/>
    <n v="29700"/>
    <n v="29700"/>
    <x v="117"/>
    <x v="0"/>
    <x v="8"/>
    <s v="MALL OF INDONESIA"/>
  </r>
  <r>
    <s v="T-3121"/>
    <x v="0"/>
    <x v="138"/>
    <x v="7"/>
    <s v="P-942"/>
    <n v="3"/>
    <n v="27000"/>
    <n v="81000"/>
    <x v="6"/>
    <x v="0"/>
    <x v="7"/>
    <s v="LIPPO MALL KEMANG"/>
  </r>
  <r>
    <s v="T-3122"/>
    <x v="0"/>
    <x v="136"/>
    <x v="7"/>
    <s v="P-1026"/>
    <n v="1"/>
    <n v="65700"/>
    <n v="65700"/>
    <x v="155"/>
    <x v="2"/>
    <x v="7"/>
    <s v="LIPPO MALL KEMANG"/>
  </r>
  <r>
    <s v="T-3123"/>
    <x v="0"/>
    <x v="149"/>
    <x v="7"/>
    <s v="P-943"/>
    <n v="1"/>
    <n v="13050"/>
    <n v="13050"/>
    <x v="54"/>
    <x v="0"/>
    <x v="7"/>
    <s v="LIPPO MALL KEMANG"/>
  </r>
  <r>
    <s v="T-3124"/>
    <x v="0"/>
    <x v="127"/>
    <x v="7"/>
    <s v="P-1076"/>
    <n v="1"/>
    <n v="76500"/>
    <n v="76500"/>
    <x v="75"/>
    <x v="11"/>
    <x v="7"/>
    <s v="LIPPO MALL KEMANG"/>
  </r>
  <r>
    <s v="T-3125"/>
    <x v="0"/>
    <x v="128"/>
    <x v="7"/>
    <s v="P-992"/>
    <n v="1"/>
    <n v="39600"/>
    <n v="39600"/>
    <x v="140"/>
    <x v="3"/>
    <x v="7"/>
    <s v="LIPPO MALL KEMANG"/>
  </r>
  <r>
    <s v="T-3126"/>
    <x v="0"/>
    <x v="123"/>
    <x v="7"/>
    <s v="P-1080"/>
    <n v="2"/>
    <n v="112500"/>
    <n v="225000"/>
    <x v="141"/>
    <x v="11"/>
    <x v="7"/>
    <s v="LIPPO MALL KEMANG"/>
  </r>
  <r>
    <s v="T-3127"/>
    <x v="0"/>
    <x v="128"/>
    <x v="8"/>
    <s v="P-1625"/>
    <n v="1"/>
    <n v="73800"/>
    <n v="73800"/>
    <x v="215"/>
    <x v="12"/>
    <x v="8"/>
    <s v="MALL OF INDONESIA"/>
  </r>
  <r>
    <s v="T-3128"/>
    <x v="0"/>
    <x v="145"/>
    <x v="8"/>
    <s v="P-1544"/>
    <n v="1"/>
    <n v="14400"/>
    <n v="14400"/>
    <x v="29"/>
    <x v="0"/>
    <x v="8"/>
    <s v="MALL OF INDONESIA"/>
  </r>
  <r>
    <s v="T-3129"/>
    <x v="0"/>
    <x v="128"/>
    <x v="7"/>
    <s v="P-937"/>
    <n v="2"/>
    <n v="81000"/>
    <n v="162000"/>
    <x v="107"/>
    <x v="12"/>
    <x v="7"/>
    <s v="LIPPO MALL KEMANG"/>
  </r>
  <r>
    <s v="T-3130"/>
    <x v="0"/>
    <x v="122"/>
    <x v="8"/>
    <s v="P-1669"/>
    <n v="3"/>
    <n v="27000"/>
    <n v="81000"/>
    <x v="97"/>
    <x v="0"/>
    <x v="8"/>
    <s v="MALL OF INDONESIA"/>
  </r>
  <r>
    <s v="T-3131"/>
    <x v="0"/>
    <x v="132"/>
    <x v="8"/>
    <s v="P-1596"/>
    <n v="1"/>
    <n v="15300"/>
    <n v="15300"/>
    <x v="25"/>
    <x v="4"/>
    <x v="8"/>
    <s v="MALL OF INDONESIA"/>
  </r>
  <r>
    <s v="T-3132"/>
    <x v="0"/>
    <x v="149"/>
    <x v="8"/>
    <s v="P-1539"/>
    <n v="5"/>
    <n v="17100"/>
    <n v="85500"/>
    <x v="77"/>
    <x v="0"/>
    <x v="8"/>
    <s v="MALL OF INDONESIA"/>
  </r>
  <r>
    <s v="T-3133"/>
    <x v="0"/>
    <x v="140"/>
    <x v="8"/>
    <s v="P-1611"/>
    <n v="1"/>
    <n v="162000"/>
    <n v="162000"/>
    <x v="70"/>
    <x v="5"/>
    <x v="8"/>
    <s v="MALL OF INDONESIA"/>
  </r>
  <r>
    <s v="T-3134"/>
    <x v="0"/>
    <x v="125"/>
    <x v="8"/>
    <s v="P-1635"/>
    <n v="1"/>
    <n v="73800"/>
    <n v="73800"/>
    <x v="125"/>
    <x v="14"/>
    <x v="8"/>
    <s v="MALL OF INDONESIA"/>
  </r>
  <r>
    <s v="T-3135"/>
    <x v="0"/>
    <x v="130"/>
    <x v="8"/>
    <s v="P-1576"/>
    <n v="2"/>
    <n v="39600"/>
    <n v="79200"/>
    <x v="116"/>
    <x v="3"/>
    <x v="8"/>
    <s v="MALL OF INDONESIA"/>
  </r>
  <r>
    <s v="T-3136"/>
    <x v="0"/>
    <x v="143"/>
    <x v="8"/>
    <s v="P-1578"/>
    <n v="2"/>
    <n v="39600"/>
    <n v="79200"/>
    <x v="42"/>
    <x v="3"/>
    <x v="8"/>
    <s v="MALL OF INDONESIA"/>
  </r>
  <r>
    <s v="T-3137"/>
    <x v="0"/>
    <x v="146"/>
    <x v="7"/>
    <s v="P-977"/>
    <n v="1"/>
    <n v="26100"/>
    <n v="26100"/>
    <x v="15"/>
    <x v="4"/>
    <x v="7"/>
    <s v="LIPPO MALL KEMANG"/>
  </r>
  <r>
    <s v="T-3138"/>
    <x v="0"/>
    <x v="132"/>
    <x v="8"/>
    <s v="P-1605"/>
    <n v="1"/>
    <n v="49500"/>
    <n v="49500"/>
    <x v="16"/>
    <x v="2"/>
    <x v="8"/>
    <s v="MALL OF INDONESIA"/>
  </r>
  <r>
    <s v="T-3139"/>
    <x v="0"/>
    <x v="149"/>
    <x v="8"/>
    <s v="P-1566"/>
    <n v="1"/>
    <n v="39600"/>
    <n v="39600"/>
    <x v="72"/>
    <x v="3"/>
    <x v="8"/>
    <s v="MALL OF INDONESIA"/>
  </r>
  <r>
    <s v="T-3140"/>
    <x v="0"/>
    <x v="144"/>
    <x v="7"/>
    <s v="P-1001"/>
    <n v="1"/>
    <n v="148500"/>
    <n v="148500"/>
    <x v="158"/>
    <x v="1"/>
    <x v="7"/>
    <s v="LIPPO MALL KEMANG"/>
  </r>
  <r>
    <s v="T-3141"/>
    <x v="0"/>
    <x v="135"/>
    <x v="8"/>
    <s v="P-1540"/>
    <n v="2"/>
    <n v="27000"/>
    <n v="54000"/>
    <x v="6"/>
    <x v="0"/>
    <x v="8"/>
    <s v="MALL OF INDONESIA"/>
  </r>
  <r>
    <s v="T-3142"/>
    <x v="0"/>
    <x v="146"/>
    <x v="7"/>
    <s v="P-1041"/>
    <n v="1"/>
    <n v="90000"/>
    <n v="90000"/>
    <x v="5"/>
    <x v="2"/>
    <x v="7"/>
    <s v="LIPPO MALL KEMANG"/>
  </r>
  <r>
    <s v="T-3143"/>
    <x v="0"/>
    <x v="139"/>
    <x v="8"/>
    <s v="P-1588"/>
    <n v="1"/>
    <n v="22500"/>
    <n v="22500"/>
    <x v="39"/>
    <x v="0"/>
    <x v="8"/>
    <s v="MALL OF INDONESIA"/>
  </r>
  <r>
    <s v="T-3144"/>
    <x v="0"/>
    <x v="144"/>
    <x v="7"/>
    <s v="P-984"/>
    <n v="2"/>
    <n v="82800"/>
    <n v="165600"/>
    <x v="48"/>
    <x v="3"/>
    <x v="7"/>
    <s v="LIPPO MALL KEMANG"/>
  </r>
  <r>
    <s v="T-3145"/>
    <x v="0"/>
    <x v="134"/>
    <x v="8"/>
    <s v="P-1658"/>
    <n v="1"/>
    <n v="34200"/>
    <n v="34200"/>
    <x v="173"/>
    <x v="0"/>
    <x v="8"/>
    <s v="MALL OF INDONESIA"/>
  </r>
  <r>
    <s v="T-3146"/>
    <x v="0"/>
    <x v="138"/>
    <x v="8"/>
    <s v="P-1586"/>
    <n v="5"/>
    <n v="25200"/>
    <n v="126000"/>
    <x v="22"/>
    <x v="0"/>
    <x v="8"/>
    <s v="MALL OF INDONESIA"/>
  </r>
  <r>
    <s v="T-3147"/>
    <x v="0"/>
    <x v="134"/>
    <x v="8"/>
    <s v="P-1592"/>
    <n v="1"/>
    <n v="13500"/>
    <n v="13500"/>
    <x v="85"/>
    <x v="4"/>
    <x v="8"/>
    <s v="MALL OF INDONESIA"/>
  </r>
  <r>
    <s v="T-3148"/>
    <x v="0"/>
    <x v="131"/>
    <x v="7"/>
    <s v="P-1025"/>
    <n v="1"/>
    <n v="225000"/>
    <n v="225000"/>
    <x v="58"/>
    <x v="10"/>
    <x v="7"/>
    <s v="LIPPO MALL KEMANG"/>
  </r>
  <r>
    <s v="T-3149"/>
    <x v="0"/>
    <x v="141"/>
    <x v="8"/>
    <s v="P-1618"/>
    <n v="3"/>
    <n v="49500"/>
    <n v="148500"/>
    <x v="60"/>
    <x v="2"/>
    <x v="8"/>
    <s v="MALL OF INDONESIA"/>
  </r>
  <r>
    <s v="T-3150"/>
    <x v="0"/>
    <x v="142"/>
    <x v="7"/>
    <s v="P-1036"/>
    <n v="1"/>
    <n v="247500"/>
    <n v="247500"/>
    <x v="31"/>
    <x v="2"/>
    <x v="7"/>
    <s v="LIPPO MALL KEMANG"/>
  </r>
  <r>
    <s v="T-3151"/>
    <x v="0"/>
    <x v="136"/>
    <x v="7"/>
    <s v="P-930"/>
    <n v="1"/>
    <n v="13500"/>
    <n v="13500"/>
    <x v="18"/>
    <x v="9"/>
    <x v="7"/>
    <s v="LIPPO MALL KEMANG"/>
  </r>
  <r>
    <s v="T-3152"/>
    <x v="0"/>
    <x v="121"/>
    <x v="8"/>
    <s v="P-1663"/>
    <n v="4"/>
    <n v="35100"/>
    <n v="140400"/>
    <x v="13"/>
    <x v="0"/>
    <x v="8"/>
    <s v="MALL OF INDONESIA"/>
  </r>
  <r>
    <s v="T-3153"/>
    <x v="0"/>
    <x v="125"/>
    <x v="8"/>
    <s v="P-1587"/>
    <n v="4"/>
    <n v="31500"/>
    <n v="126000"/>
    <x v="17"/>
    <x v="0"/>
    <x v="8"/>
    <s v="MALL OF INDONESIA"/>
  </r>
  <r>
    <s v="T-3154"/>
    <x v="0"/>
    <x v="131"/>
    <x v="7"/>
    <s v="P-1008"/>
    <n v="2"/>
    <n v="22500"/>
    <n v="45000"/>
    <x v="39"/>
    <x v="0"/>
    <x v="7"/>
    <s v="LIPPO MALL KEMANG"/>
  </r>
  <r>
    <s v="T-3155"/>
    <x v="0"/>
    <x v="148"/>
    <x v="8"/>
    <s v="P-1599"/>
    <n v="1"/>
    <n v="40500"/>
    <n v="40500"/>
    <x v="168"/>
    <x v="6"/>
    <x v="8"/>
    <s v="MALL OF INDONESIA"/>
  </r>
  <r>
    <s v="T-3156"/>
    <x v="0"/>
    <x v="129"/>
    <x v="7"/>
    <s v="P-1007"/>
    <n v="5"/>
    <n v="31500"/>
    <n v="157500"/>
    <x v="17"/>
    <x v="0"/>
    <x v="7"/>
    <s v="LIPPO MALL KEMANG"/>
  </r>
  <r>
    <s v="T-3157"/>
    <x v="0"/>
    <x v="133"/>
    <x v="7"/>
    <s v="P-941"/>
    <n v="3"/>
    <n v="17100"/>
    <n v="51300"/>
    <x v="77"/>
    <x v="0"/>
    <x v="7"/>
    <s v="LIPPO MALL KEMANG"/>
  </r>
  <r>
    <s v="T-3158"/>
    <x v="0"/>
    <x v="139"/>
    <x v="8"/>
    <s v="P-1541"/>
    <n v="2"/>
    <n v="13050"/>
    <n v="26100"/>
    <x v="54"/>
    <x v="0"/>
    <x v="8"/>
    <s v="MALL OF INDONESIA"/>
  </r>
  <r>
    <s v="T-3159"/>
    <x v="0"/>
    <x v="123"/>
    <x v="8"/>
    <s v="P-1647"/>
    <n v="1"/>
    <n v="76500"/>
    <n v="76500"/>
    <x v="95"/>
    <x v="11"/>
    <x v="8"/>
    <s v="MALL OF INDONESIA"/>
  </r>
  <r>
    <s v="T-3160"/>
    <x v="0"/>
    <x v="147"/>
    <x v="7"/>
    <s v="P-1030"/>
    <n v="2"/>
    <n v="88200"/>
    <n v="176400"/>
    <x v="23"/>
    <x v="5"/>
    <x v="7"/>
    <s v="LIPPO MALL KEMANG"/>
  </r>
  <r>
    <s v="T-3161"/>
    <x v="0"/>
    <x v="133"/>
    <x v="8"/>
    <s v="P-1525"/>
    <n v="2"/>
    <n v="198000"/>
    <n v="396000"/>
    <x v="66"/>
    <x v="8"/>
    <x v="8"/>
    <s v="MALL OF INDONESIA"/>
  </r>
  <r>
    <s v="T-3162"/>
    <x v="0"/>
    <x v="132"/>
    <x v="7"/>
    <s v="P-997"/>
    <n v="3"/>
    <n v="39600"/>
    <n v="118800"/>
    <x v="42"/>
    <x v="3"/>
    <x v="7"/>
    <s v="LIPPO MALL KEMANG"/>
  </r>
  <r>
    <s v="T-3163"/>
    <x v="0"/>
    <x v="149"/>
    <x v="7"/>
    <s v="P-1016"/>
    <n v="2"/>
    <n v="15300"/>
    <n v="30600"/>
    <x v="25"/>
    <x v="4"/>
    <x v="7"/>
    <s v="LIPPO MALL KEMANG"/>
  </r>
  <r>
    <s v="T-3164"/>
    <x v="0"/>
    <x v="127"/>
    <x v="8"/>
    <s v="P-1552"/>
    <n v="1"/>
    <n v="225000"/>
    <n v="225000"/>
    <x v="174"/>
    <x v="8"/>
    <x v="8"/>
    <s v="MALL OF INDONESIA"/>
  </r>
  <r>
    <s v="T-3165"/>
    <x v="0"/>
    <x v="130"/>
    <x v="8"/>
    <s v="P-1543"/>
    <n v="3"/>
    <n v="27000"/>
    <n v="81000"/>
    <x v="30"/>
    <x v="0"/>
    <x v="8"/>
    <s v="MALL OF INDONESIA"/>
  </r>
  <r>
    <s v="T-3166"/>
    <x v="0"/>
    <x v="137"/>
    <x v="8"/>
    <s v="P-1651"/>
    <n v="1"/>
    <n v="112500"/>
    <n v="112500"/>
    <x v="93"/>
    <x v="11"/>
    <x v="8"/>
    <s v="MALL OF INDONESIA"/>
  </r>
  <r>
    <s v="T-3167"/>
    <x v="0"/>
    <x v="136"/>
    <x v="7"/>
    <s v="P-946"/>
    <n v="2"/>
    <n v="14400"/>
    <n v="28800"/>
    <x v="29"/>
    <x v="0"/>
    <x v="7"/>
    <s v="LIPPO MALL KEMANG"/>
  </r>
  <r>
    <s v="T-3168"/>
    <x v="0"/>
    <x v="127"/>
    <x v="8"/>
    <s v="P-1549"/>
    <n v="1"/>
    <n v="360000"/>
    <n v="360000"/>
    <x v="170"/>
    <x v="18"/>
    <x v="8"/>
    <s v="MALL OF INDONESIA"/>
  </r>
  <r>
    <s v="T-3169"/>
    <x v="0"/>
    <x v="129"/>
    <x v="7"/>
    <s v="P-1015"/>
    <n v="4"/>
    <n v="15300"/>
    <n v="61200"/>
    <x v="7"/>
    <x v="4"/>
    <x v="7"/>
    <s v="LIPPO MALL KEMANG"/>
  </r>
  <r>
    <s v="T-3170"/>
    <x v="0"/>
    <x v="148"/>
    <x v="7"/>
    <s v="P-1075"/>
    <n v="2"/>
    <n v="76500"/>
    <n v="153000"/>
    <x v="95"/>
    <x v="11"/>
    <x v="7"/>
    <s v="LIPPO MALL KEMANG"/>
  </r>
  <r>
    <s v="T-3171"/>
    <x v="0"/>
    <x v="127"/>
    <x v="7"/>
    <s v="P-969"/>
    <n v="1"/>
    <n v="225000"/>
    <n v="225000"/>
    <x v="153"/>
    <x v="8"/>
    <x v="7"/>
    <s v="LIPPO MALL KEMANG"/>
  </r>
  <r>
    <s v="T-3172"/>
    <x v="0"/>
    <x v="148"/>
    <x v="7"/>
    <s v="P-945"/>
    <n v="3"/>
    <n v="27000"/>
    <n v="81000"/>
    <x v="30"/>
    <x v="0"/>
    <x v="7"/>
    <s v="LIPPO MALL KEMANG"/>
  </r>
  <r>
    <s v="T-3173"/>
    <x v="0"/>
    <x v="126"/>
    <x v="8"/>
    <s v="P-1593"/>
    <n v="1"/>
    <n v="22500"/>
    <n v="22500"/>
    <x v="112"/>
    <x v="4"/>
    <x v="8"/>
    <s v="MALL OF INDONESIA"/>
  </r>
  <r>
    <s v="T-3174"/>
    <x v="0"/>
    <x v="136"/>
    <x v="7"/>
    <s v="P-1002"/>
    <n v="1"/>
    <n v="225000"/>
    <n v="225000"/>
    <x v="124"/>
    <x v="11"/>
    <x v="7"/>
    <s v="LIPPO MALL KEMANG"/>
  </r>
  <r>
    <s v="T-3175"/>
    <x v="0"/>
    <x v="120"/>
    <x v="7"/>
    <s v="P-940"/>
    <n v="1"/>
    <n v="107100"/>
    <n v="107100"/>
    <x v="109"/>
    <x v="2"/>
    <x v="7"/>
    <s v="LIPPO MALL KEMANG"/>
  </r>
  <r>
    <s v="T-3176"/>
    <x v="0"/>
    <x v="130"/>
    <x v="7"/>
    <s v="P-936"/>
    <n v="1"/>
    <n v="81000"/>
    <n v="81000"/>
    <x v="36"/>
    <x v="12"/>
    <x v="7"/>
    <s v="LIPPO MALL KEMANG"/>
  </r>
  <r>
    <s v="T-3177"/>
    <x v="0"/>
    <x v="140"/>
    <x v="7"/>
    <s v="P-1047"/>
    <n v="1"/>
    <n v="73800"/>
    <n v="73800"/>
    <x v="215"/>
    <x v="12"/>
    <x v="7"/>
    <s v="LIPPO MALL KEMANG"/>
  </r>
  <r>
    <s v="T-3178"/>
    <x v="0"/>
    <x v="150"/>
    <x v="7"/>
    <s v="P-924"/>
    <n v="1"/>
    <n v="349300"/>
    <n v="349300"/>
    <x v="130"/>
    <x v="13"/>
    <x v="7"/>
    <s v="LIPPO MALL KEMANG"/>
  </r>
  <r>
    <s v="T-3179"/>
    <x v="0"/>
    <x v="147"/>
    <x v="4"/>
    <s v="P-499"/>
    <n v="1"/>
    <n v="39600"/>
    <n v="39600"/>
    <x v="76"/>
    <x v="3"/>
    <x v="4"/>
    <s v="CIBUBUR JUNCTION"/>
  </r>
  <r>
    <s v="T-3180"/>
    <x v="0"/>
    <x v="145"/>
    <x v="11"/>
    <s v="P-1793"/>
    <n v="1"/>
    <n v="34200"/>
    <n v="34200"/>
    <x v="156"/>
    <x v="0"/>
    <x v="8"/>
    <s v="PAKUWON"/>
  </r>
  <r>
    <s v="T-3181"/>
    <x v="0"/>
    <x v="129"/>
    <x v="11"/>
    <s v="P-1741"/>
    <n v="1"/>
    <n v="40500"/>
    <n v="40500"/>
    <x v="101"/>
    <x v="6"/>
    <x v="8"/>
    <s v="PAKUWON"/>
  </r>
  <r>
    <s v="T-3182"/>
    <x v="0"/>
    <x v="149"/>
    <x v="4"/>
    <s v="P-498"/>
    <n v="2"/>
    <n v="39600"/>
    <n v="79200"/>
    <x v="152"/>
    <x v="3"/>
    <x v="4"/>
    <s v="CIBUBUR JUNCTION"/>
  </r>
  <r>
    <s v="T-3183"/>
    <x v="0"/>
    <x v="137"/>
    <x v="11"/>
    <s v="P-1724"/>
    <n v="1"/>
    <n v="39600"/>
    <n v="39600"/>
    <x v="42"/>
    <x v="3"/>
    <x v="8"/>
    <s v="PAKUWON"/>
  </r>
  <r>
    <s v="T-3184"/>
    <x v="0"/>
    <x v="148"/>
    <x v="4"/>
    <s v="P-512"/>
    <n v="2"/>
    <n v="44850"/>
    <n v="89700"/>
    <x v="26"/>
    <x v="0"/>
    <x v="4"/>
    <s v="CIBUBUR JUNCTION"/>
  </r>
  <r>
    <s v="T-3185"/>
    <x v="0"/>
    <x v="121"/>
    <x v="11"/>
    <s v="P-1735"/>
    <n v="1"/>
    <n v="13500"/>
    <n v="13500"/>
    <x v="61"/>
    <x v="4"/>
    <x v="8"/>
    <s v="PAKUWON"/>
  </r>
  <r>
    <s v="T-3186"/>
    <x v="0"/>
    <x v="150"/>
    <x v="4"/>
    <s v="P-516"/>
    <n v="1"/>
    <n v="74700"/>
    <n v="74700"/>
    <x v="40"/>
    <x v="1"/>
    <x v="4"/>
    <s v="CIBUBUR JUNCTION"/>
  </r>
  <r>
    <s v="T-3187"/>
    <x v="0"/>
    <x v="147"/>
    <x v="3"/>
    <s v="P-354"/>
    <n v="1"/>
    <n v="47700"/>
    <n v="47700"/>
    <x v="20"/>
    <x v="10"/>
    <x v="3"/>
    <s v="CENTER POINT MEDAN"/>
  </r>
  <r>
    <s v="T-3188"/>
    <x v="0"/>
    <x v="128"/>
    <x v="4"/>
    <s v="P-538"/>
    <n v="2"/>
    <n v="47700"/>
    <n v="95400"/>
    <x v="20"/>
    <x v="10"/>
    <x v="4"/>
    <s v="CIBUBUR JUNCTION"/>
  </r>
  <r>
    <s v="T-3189"/>
    <x v="0"/>
    <x v="137"/>
    <x v="4"/>
    <s v="P-537"/>
    <n v="2"/>
    <n v="94500"/>
    <n v="189000"/>
    <x v="35"/>
    <x v="2"/>
    <x v="4"/>
    <s v="CIBUBUR JUNCTION"/>
  </r>
  <r>
    <s v="T-3190"/>
    <x v="0"/>
    <x v="148"/>
    <x v="4"/>
    <s v="P-541"/>
    <n v="1"/>
    <n v="148850"/>
    <n v="148850"/>
    <x v="8"/>
    <x v="5"/>
    <x v="4"/>
    <s v="CIBUBUR JUNCTION"/>
  </r>
  <r>
    <s v="T-3191"/>
    <x v="0"/>
    <x v="136"/>
    <x v="4"/>
    <s v="P-544"/>
    <n v="1"/>
    <n v="233350"/>
    <n v="233350"/>
    <x v="31"/>
    <x v="2"/>
    <x v="4"/>
    <s v="CIBUBUR JUNCTION"/>
  </r>
  <r>
    <s v="T-3192"/>
    <x v="0"/>
    <x v="121"/>
    <x v="11"/>
    <s v="P-1756"/>
    <n v="2"/>
    <n v="49500"/>
    <n v="99000"/>
    <x v="60"/>
    <x v="2"/>
    <x v="8"/>
    <s v="PAKUWON"/>
  </r>
  <r>
    <s v="T-3193"/>
    <x v="0"/>
    <x v="133"/>
    <x v="4"/>
    <s v="P-433"/>
    <n v="1"/>
    <n v="243000"/>
    <n v="243000"/>
    <x v="104"/>
    <x v="12"/>
    <x v="4"/>
    <s v="CIBUBUR JUNCTION"/>
  </r>
  <r>
    <s v="T-3194"/>
    <x v="0"/>
    <x v="147"/>
    <x v="3"/>
    <s v="P-336"/>
    <n v="1"/>
    <n v="13500"/>
    <n v="13500"/>
    <x v="85"/>
    <x v="4"/>
    <x v="3"/>
    <s v="CENTER POINT MEDAN"/>
  </r>
  <r>
    <s v="T-3195"/>
    <x v="0"/>
    <x v="125"/>
    <x v="11"/>
    <s v="P-1802"/>
    <n v="2"/>
    <n v="27000"/>
    <n v="54000"/>
    <x v="97"/>
    <x v="0"/>
    <x v="8"/>
    <s v="PAKUWON"/>
  </r>
  <r>
    <s v="T-3196"/>
    <x v="0"/>
    <x v="120"/>
    <x v="4"/>
    <s v="P-568"/>
    <n v="1"/>
    <n v="116100"/>
    <n v="116100"/>
    <x v="161"/>
    <x v="14"/>
    <x v="4"/>
    <s v="CIBUBUR JUNCTION"/>
  </r>
  <r>
    <s v="T-3197"/>
    <x v="0"/>
    <x v="127"/>
    <x v="3"/>
    <s v="P-384"/>
    <n v="1"/>
    <n v="512100"/>
    <n v="512100"/>
    <x v="139"/>
    <x v="15"/>
    <x v="3"/>
    <s v="CENTER POINT MEDAN"/>
  </r>
  <r>
    <s v="T-3198"/>
    <x v="0"/>
    <x v="133"/>
    <x v="11"/>
    <s v="P-1775"/>
    <n v="1"/>
    <n v="116100"/>
    <n v="116100"/>
    <x v="161"/>
    <x v="14"/>
    <x v="8"/>
    <s v="PAKUWON"/>
  </r>
  <r>
    <s v="T-3199"/>
    <x v="0"/>
    <x v="126"/>
    <x v="4"/>
    <s v="P-424"/>
    <n v="1"/>
    <n v="57150"/>
    <n v="57150"/>
    <x v="98"/>
    <x v="16"/>
    <x v="4"/>
    <s v="CIBUBUR JUNCTION"/>
  </r>
  <r>
    <s v="T-3200"/>
    <x v="0"/>
    <x v="126"/>
    <x v="11"/>
    <s v="P-1761"/>
    <n v="2"/>
    <n v="60750"/>
    <n v="121500"/>
    <x v="113"/>
    <x v="12"/>
    <x v="8"/>
    <s v="PAKUWON"/>
  </r>
  <r>
    <s v="T-3201"/>
    <x v="0"/>
    <x v="131"/>
    <x v="4"/>
    <s v="P-443"/>
    <n v="3"/>
    <n v="18000"/>
    <n v="54000"/>
    <x v="2"/>
    <x v="0"/>
    <x v="4"/>
    <s v="CIBUBUR JUNCTION"/>
  </r>
  <r>
    <s v="T-3202"/>
    <x v="0"/>
    <x v="135"/>
    <x v="11"/>
    <s v="P-1733"/>
    <n v="1"/>
    <n v="37350"/>
    <n v="37350"/>
    <x v="83"/>
    <x v="17"/>
    <x v="8"/>
    <s v="PAKUWON"/>
  </r>
  <r>
    <s v="T-3203"/>
    <x v="0"/>
    <x v="138"/>
    <x v="4"/>
    <s v="P-522"/>
    <n v="1"/>
    <n v="22500"/>
    <n v="22500"/>
    <x v="27"/>
    <x v="4"/>
    <x v="4"/>
    <s v="CIBUBUR JUNCTION"/>
  </r>
  <r>
    <s v="T-3204"/>
    <x v="0"/>
    <x v="147"/>
    <x v="3"/>
    <s v="P-273"/>
    <n v="1"/>
    <n v="81000"/>
    <n v="81000"/>
    <x v="36"/>
    <x v="12"/>
    <x v="3"/>
    <s v="CENTER POINT MEDAN"/>
  </r>
  <r>
    <s v="T-3205"/>
    <x v="0"/>
    <x v="138"/>
    <x v="4"/>
    <s v="P-576"/>
    <n v="1"/>
    <n v="77350"/>
    <n v="77350"/>
    <x v="55"/>
    <x v="3"/>
    <x v="4"/>
    <s v="CIBUBUR JUNCTION"/>
  </r>
  <r>
    <s v="T-3206"/>
    <x v="0"/>
    <x v="139"/>
    <x v="3"/>
    <s v="P-332"/>
    <n v="1"/>
    <n v="22500"/>
    <n v="22500"/>
    <x v="39"/>
    <x v="0"/>
    <x v="3"/>
    <s v="CENTER POINT MEDAN"/>
  </r>
  <r>
    <s v="T-3207"/>
    <x v="0"/>
    <x v="122"/>
    <x v="4"/>
    <s v="P-571"/>
    <n v="1"/>
    <n v="81000"/>
    <n v="81000"/>
    <x v="37"/>
    <x v="12"/>
    <x v="4"/>
    <s v="CIBUBUR JUNCTION"/>
  </r>
  <r>
    <s v="T-3208"/>
    <x v="0"/>
    <x v="138"/>
    <x v="4"/>
    <s v="P-504"/>
    <n v="1"/>
    <n v="39600"/>
    <n v="39600"/>
    <x v="116"/>
    <x v="3"/>
    <x v="4"/>
    <s v="CIBUBUR JUNCTION"/>
  </r>
  <r>
    <s v="T-3209"/>
    <x v="0"/>
    <x v="130"/>
    <x v="11"/>
    <s v="P-1730"/>
    <n v="1"/>
    <n v="31500"/>
    <n v="31500"/>
    <x v="17"/>
    <x v="0"/>
    <x v="8"/>
    <s v="PAKUWON"/>
  </r>
  <r>
    <s v="T-3210"/>
    <x v="0"/>
    <x v="147"/>
    <x v="3"/>
    <s v="P-288"/>
    <n v="1"/>
    <n v="170100"/>
    <n v="170100"/>
    <x v="237"/>
    <x v="13"/>
    <x v="3"/>
    <s v="CENTER POINT MEDAN"/>
  </r>
  <r>
    <s v="T-3211"/>
    <x v="0"/>
    <x v="147"/>
    <x v="4"/>
    <s v="P-605"/>
    <n v="1"/>
    <n v="29700"/>
    <n v="29700"/>
    <x v="117"/>
    <x v="0"/>
    <x v="4"/>
    <s v="CIBUBUR JUNCTION"/>
  </r>
  <r>
    <s v="T-3212"/>
    <x v="0"/>
    <x v="125"/>
    <x v="11"/>
    <s v="P-1686"/>
    <n v="4"/>
    <n v="13050"/>
    <n v="52200"/>
    <x v="54"/>
    <x v="0"/>
    <x v="8"/>
    <s v="PAKUWON"/>
  </r>
  <r>
    <s v="T-3213"/>
    <x v="0"/>
    <x v="121"/>
    <x v="4"/>
    <s v="P-439"/>
    <n v="1"/>
    <n v="107100"/>
    <n v="107100"/>
    <x v="109"/>
    <x v="2"/>
    <x v="4"/>
    <s v="CIBUBUR JUNCTION"/>
  </r>
  <r>
    <s v="T-3214"/>
    <x v="0"/>
    <x v="125"/>
    <x v="3"/>
    <s v="P-287"/>
    <n v="1"/>
    <n v="170100"/>
    <n v="170100"/>
    <x v="226"/>
    <x v="13"/>
    <x v="3"/>
    <s v="CENTER POINT MEDAN"/>
  </r>
  <r>
    <s v="T-3215"/>
    <x v="0"/>
    <x v="142"/>
    <x v="3"/>
    <s v="P-340"/>
    <n v="2"/>
    <n v="15300"/>
    <n v="30600"/>
    <x v="25"/>
    <x v="4"/>
    <x v="3"/>
    <s v="CENTER POINT MEDAN"/>
  </r>
  <r>
    <s v="T-3216"/>
    <x v="0"/>
    <x v="138"/>
    <x v="3"/>
    <s v="P-333"/>
    <n v="1"/>
    <n v="37350"/>
    <n v="37350"/>
    <x v="83"/>
    <x v="17"/>
    <x v="3"/>
    <s v="CENTER POINT MEDAN"/>
  </r>
  <r>
    <s v="T-3217"/>
    <x v="0"/>
    <x v="121"/>
    <x v="4"/>
    <s v="P-578"/>
    <n v="1"/>
    <n v="76500"/>
    <n v="76500"/>
    <x v="95"/>
    <x v="11"/>
    <x v="4"/>
    <s v="CIBUBUR JUNCTION"/>
  </r>
  <r>
    <s v="T-3218"/>
    <x v="0"/>
    <x v="142"/>
    <x v="3"/>
    <s v="P-270"/>
    <n v="1"/>
    <n v="144000"/>
    <n v="144000"/>
    <x v="119"/>
    <x v="15"/>
    <x v="3"/>
    <s v="CENTER POINT MEDAN"/>
  </r>
  <r>
    <s v="T-3219"/>
    <x v="0"/>
    <x v="137"/>
    <x v="4"/>
    <s v="P-489"/>
    <n v="1"/>
    <n v="57600"/>
    <n v="57600"/>
    <x v="4"/>
    <x v="3"/>
    <x v="4"/>
    <s v="CIBUBUR JUNCTION"/>
  </r>
  <r>
    <s v="T-3220"/>
    <x v="0"/>
    <x v="124"/>
    <x v="4"/>
    <s v="P-437"/>
    <n v="3"/>
    <n v="41400"/>
    <n v="124200"/>
    <x v="150"/>
    <x v="2"/>
    <x v="4"/>
    <s v="CIBUBUR JUNCTION"/>
  </r>
  <r>
    <s v="T-3221"/>
    <x v="0"/>
    <x v="140"/>
    <x v="4"/>
    <s v="P-524"/>
    <n v="1"/>
    <n v="15300"/>
    <n v="15300"/>
    <x v="25"/>
    <x v="4"/>
    <x v="4"/>
    <s v="CIBUBUR JUNCTION"/>
  </r>
  <r>
    <s v="T-3222"/>
    <x v="0"/>
    <x v="150"/>
    <x v="11"/>
    <s v="P-1729"/>
    <n v="1"/>
    <n v="25200"/>
    <n v="25200"/>
    <x v="22"/>
    <x v="0"/>
    <x v="8"/>
    <s v="PAKUWON"/>
  </r>
  <r>
    <s v="T-3223"/>
    <x v="0"/>
    <x v="130"/>
    <x v="4"/>
    <s v="P-526"/>
    <n v="1"/>
    <n v="40500"/>
    <n v="40500"/>
    <x v="101"/>
    <x v="6"/>
    <x v="4"/>
    <s v="CIBUBUR JUNCTION"/>
  </r>
  <r>
    <s v="T-3224"/>
    <x v="0"/>
    <x v="142"/>
    <x v="3"/>
    <s v="P-278"/>
    <n v="2"/>
    <n v="17100"/>
    <n v="34200"/>
    <x v="77"/>
    <x v="0"/>
    <x v="3"/>
    <s v="CENTER POINT MEDAN"/>
  </r>
  <r>
    <s v="T-3225"/>
    <x v="0"/>
    <x v="130"/>
    <x v="11"/>
    <s v="P-1800"/>
    <n v="2"/>
    <n v="29700"/>
    <n v="59400"/>
    <x v="120"/>
    <x v="0"/>
    <x v="8"/>
    <s v="PAKUWON"/>
  </r>
  <r>
    <s v="T-3226"/>
    <x v="0"/>
    <x v="145"/>
    <x v="4"/>
    <s v="P-502"/>
    <n v="1"/>
    <n v="39600"/>
    <n v="39600"/>
    <x v="207"/>
    <x v="3"/>
    <x v="4"/>
    <s v="CIBUBUR JUNCTION"/>
  </r>
  <r>
    <s v="T-3227"/>
    <x v="0"/>
    <x v="139"/>
    <x v="4"/>
    <s v="P-519"/>
    <n v="1"/>
    <n v="13500"/>
    <n v="13500"/>
    <x v="61"/>
    <x v="4"/>
    <x v="4"/>
    <s v="CIBUBUR JUNCTION"/>
  </r>
  <r>
    <s v="T-3228"/>
    <x v="0"/>
    <x v="125"/>
    <x v="3"/>
    <s v="P-401"/>
    <n v="1"/>
    <n v="112500"/>
    <n v="112500"/>
    <x v="141"/>
    <x v="11"/>
    <x v="3"/>
    <s v="CENTER POINT MEDAN"/>
  </r>
  <r>
    <s v="T-3229"/>
    <x v="0"/>
    <x v="141"/>
    <x v="11"/>
    <s v="P-1781"/>
    <n v="1"/>
    <n v="34200"/>
    <n v="34200"/>
    <x v="45"/>
    <x v="9"/>
    <x v="8"/>
    <s v="PAKUWON"/>
  </r>
  <r>
    <s v="T-3230"/>
    <x v="0"/>
    <x v="129"/>
    <x v="3"/>
    <s v="P-409"/>
    <n v="1"/>
    <n v="34200"/>
    <n v="34200"/>
    <x v="173"/>
    <x v="0"/>
    <x v="3"/>
    <s v="CENTER POINT MEDAN"/>
  </r>
  <r>
    <s v="T-3231"/>
    <x v="0"/>
    <x v="138"/>
    <x v="11"/>
    <s v="P-1674"/>
    <n v="1"/>
    <n v="153000"/>
    <n v="153000"/>
    <x v="88"/>
    <x v="13"/>
    <x v="8"/>
    <s v="PAKUWON"/>
  </r>
  <r>
    <s v="T-3232"/>
    <x v="0"/>
    <x v="137"/>
    <x v="3"/>
    <s v="P-337"/>
    <n v="2"/>
    <n v="22500"/>
    <n v="45000"/>
    <x v="112"/>
    <x v="4"/>
    <x v="3"/>
    <s v="CENTER POINT MEDAN"/>
  </r>
  <r>
    <s v="T-3233"/>
    <x v="0"/>
    <x v="123"/>
    <x v="11"/>
    <s v="P-1687"/>
    <n v="2"/>
    <n v="18000"/>
    <n v="36000"/>
    <x v="2"/>
    <x v="0"/>
    <x v="8"/>
    <s v="PAKUWON"/>
  </r>
  <r>
    <s v="T-3234"/>
    <x v="0"/>
    <x v="132"/>
    <x v="11"/>
    <s v="P-1728"/>
    <n v="3"/>
    <n v="45000"/>
    <n v="135000"/>
    <x v="26"/>
    <x v="0"/>
    <x v="8"/>
    <s v="PAKUWON"/>
  </r>
  <r>
    <s v="T-3235"/>
    <x v="0"/>
    <x v="150"/>
    <x v="4"/>
    <s v="P-461"/>
    <n v="1"/>
    <n v="57150"/>
    <n v="57150"/>
    <x v="196"/>
    <x v="6"/>
    <x v="4"/>
    <s v="CIBUBUR JUNCTION"/>
  </r>
  <r>
    <s v="T-3236"/>
    <x v="0"/>
    <x v="134"/>
    <x v="11"/>
    <s v="P-1682"/>
    <n v="1"/>
    <n v="98100"/>
    <n v="98100"/>
    <x v="69"/>
    <x v="2"/>
    <x v="8"/>
    <s v="PAKUWON"/>
  </r>
  <r>
    <s v="T-3237"/>
    <x v="0"/>
    <x v="150"/>
    <x v="4"/>
    <s v="P-521"/>
    <n v="2"/>
    <n v="22500"/>
    <n v="45000"/>
    <x v="112"/>
    <x v="4"/>
    <x v="4"/>
    <s v="CIBUBUR JUNCTION"/>
  </r>
  <r>
    <s v="T-3238"/>
    <x v="0"/>
    <x v="123"/>
    <x v="11"/>
    <s v="P-1721"/>
    <n v="1"/>
    <n v="39600"/>
    <n v="39600"/>
    <x v="207"/>
    <x v="3"/>
    <x v="8"/>
    <s v="PAKUWON"/>
  </r>
  <r>
    <s v="T-3239"/>
    <x v="0"/>
    <x v="120"/>
    <x v="11"/>
    <s v="P-1722"/>
    <n v="1"/>
    <n v="39600"/>
    <n v="39600"/>
    <x v="14"/>
    <x v="3"/>
    <x v="8"/>
    <s v="PAKUWON"/>
  </r>
  <r>
    <s v="T-3240"/>
    <x v="0"/>
    <x v="137"/>
    <x v="11"/>
    <s v="P-1791"/>
    <n v="1"/>
    <n v="36900"/>
    <n v="36900"/>
    <x v="210"/>
    <x v="0"/>
    <x v="8"/>
    <s v="PAKUWON"/>
  </r>
  <r>
    <s v="T-3241"/>
    <x v="0"/>
    <x v="141"/>
    <x v="11"/>
    <s v="P-1776"/>
    <n v="1"/>
    <n v="125100"/>
    <n v="125100"/>
    <x v="160"/>
    <x v="12"/>
    <x v="8"/>
    <s v="PAKUWON"/>
  </r>
  <r>
    <s v="T-3242"/>
    <x v="0"/>
    <x v="121"/>
    <x v="11"/>
    <s v="P-1788"/>
    <n v="1"/>
    <n v="112500"/>
    <n v="112500"/>
    <x v="93"/>
    <x v="11"/>
    <x v="8"/>
    <s v="PAKUWON"/>
  </r>
  <r>
    <s v="T-3243"/>
    <x v="0"/>
    <x v="130"/>
    <x v="4"/>
    <s v="P-517"/>
    <n v="2"/>
    <n v="37350"/>
    <n v="74700"/>
    <x v="83"/>
    <x v="17"/>
    <x v="4"/>
    <s v="CIBUBUR JUNCTION"/>
  </r>
  <r>
    <s v="T-3244"/>
    <x v="0"/>
    <x v="123"/>
    <x v="3"/>
    <s v="P-412"/>
    <n v="1"/>
    <n v="25200"/>
    <n v="25200"/>
    <x v="202"/>
    <x v="0"/>
    <x v="3"/>
    <s v="CENTER POINT MEDAN"/>
  </r>
  <r>
    <s v="T-3245"/>
    <x v="0"/>
    <x v="133"/>
    <x v="3"/>
    <s v="P-315"/>
    <n v="1"/>
    <n v="57600"/>
    <n v="57600"/>
    <x v="4"/>
    <x v="3"/>
    <x v="3"/>
    <s v="CENTER POINT MEDAN"/>
  </r>
  <r>
    <s v="T-3246"/>
    <x v="0"/>
    <x v="133"/>
    <x v="11"/>
    <s v="P-1689"/>
    <n v="3"/>
    <n v="14400"/>
    <n v="43200"/>
    <x v="29"/>
    <x v="0"/>
    <x v="8"/>
    <s v="PAKUWON"/>
  </r>
  <r>
    <s v="T-3247"/>
    <x v="0"/>
    <x v="150"/>
    <x v="11"/>
    <s v="P-1695"/>
    <n v="1"/>
    <n v="360000"/>
    <n v="360000"/>
    <x v="170"/>
    <x v="18"/>
    <x v="8"/>
    <s v="PAKUWON"/>
  </r>
  <r>
    <s v="T-3248"/>
    <x v="0"/>
    <x v="138"/>
    <x v="11"/>
    <s v="P-1796"/>
    <n v="2"/>
    <n v="36900"/>
    <n v="73800"/>
    <x v="56"/>
    <x v="0"/>
    <x v="8"/>
    <s v="PAKUWON"/>
  </r>
  <r>
    <s v="T-3249"/>
    <x v="0"/>
    <x v="127"/>
    <x v="4"/>
    <s v="P-539"/>
    <n v="2"/>
    <n v="83850"/>
    <n v="167700"/>
    <x v="23"/>
    <x v="5"/>
    <x v="4"/>
    <s v="CIBUBUR JUNCTION"/>
  </r>
  <r>
    <s v="T-3250"/>
    <x v="0"/>
    <x v="143"/>
    <x v="4"/>
    <s v="P-454"/>
    <n v="1"/>
    <n v="234000"/>
    <n v="234000"/>
    <x v="239"/>
    <x v="15"/>
    <x v="4"/>
    <s v="CIBUBUR JUNCTION"/>
  </r>
  <r>
    <s v="T-3251"/>
    <x v="0"/>
    <x v="147"/>
    <x v="4"/>
    <s v="P-427"/>
    <n v="1"/>
    <n v="202500"/>
    <n v="202500"/>
    <x v="243"/>
    <x v="8"/>
    <x v="4"/>
    <s v="CIBUBUR JUNCTION"/>
  </r>
  <r>
    <s v="T-3252"/>
    <x v="0"/>
    <x v="148"/>
    <x v="4"/>
    <s v="P-441"/>
    <n v="1"/>
    <n v="27000"/>
    <n v="27000"/>
    <x v="6"/>
    <x v="0"/>
    <x v="4"/>
    <s v="CIBUBUR JUNCTION"/>
  </r>
  <r>
    <s v="T-3253"/>
    <x v="0"/>
    <x v="132"/>
    <x v="4"/>
    <s v="P-540"/>
    <n v="1"/>
    <n v="83850"/>
    <n v="83850"/>
    <x v="34"/>
    <x v="5"/>
    <x v="4"/>
    <s v="CIBUBUR JUNCTION"/>
  </r>
  <r>
    <s v="T-3254"/>
    <x v="0"/>
    <x v="146"/>
    <x v="3"/>
    <s v="P-312"/>
    <n v="1"/>
    <n v="26100"/>
    <n v="26100"/>
    <x v="15"/>
    <x v="4"/>
    <x v="3"/>
    <s v="CENTER POINT MEDAN"/>
  </r>
  <r>
    <s v="T-3255"/>
    <x v="0"/>
    <x v="134"/>
    <x v="3"/>
    <s v="P-371"/>
    <n v="1"/>
    <n v="145800"/>
    <n v="145800"/>
    <x v="206"/>
    <x v="18"/>
    <x v="3"/>
    <s v="CENTER POINT MEDAN"/>
  </r>
  <r>
    <s v="T-3256"/>
    <x v="0"/>
    <x v="132"/>
    <x v="11"/>
    <s v="P-1757"/>
    <n v="1"/>
    <n v="98100"/>
    <n v="98100"/>
    <x v="11"/>
    <x v="2"/>
    <x v="8"/>
    <s v="PAKUWON"/>
  </r>
  <r>
    <s v="T-3257"/>
    <x v="0"/>
    <x v="126"/>
    <x v="11"/>
    <s v="P-1704"/>
    <n v="1"/>
    <n v="503100"/>
    <n v="503100"/>
    <x v="241"/>
    <x v="12"/>
    <x v="8"/>
    <s v="PAKUWON"/>
  </r>
  <r>
    <s v="T-3258"/>
    <x v="0"/>
    <x v="137"/>
    <x v="3"/>
    <s v="P-369"/>
    <n v="2"/>
    <n v="73800"/>
    <n v="147600"/>
    <x v="215"/>
    <x v="12"/>
    <x v="3"/>
    <s v="CENTER POINT MEDAN"/>
  </r>
  <r>
    <s v="T-3259"/>
    <x v="0"/>
    <x v="138"/>
    <x v="3"/>
    <s v="P-335"/>
    <n v="3"/>
    <n v="13500"/>
    <n v="40500"/>
    <x v="61"/>
    <x v="4"/>
    <x v="3"/>
    <s v="CENTER POINT MEDAN"/>
  </r>
  <r>
    <s v="T-3260"/>
    <x v="0"/>
    <x v="120"/>
    <x v="4"/>
    <s v="P-446"/>
    <n v="1"/>
    <n v="38700"/>
    <n v="38700"/>
    <x v="236"/>
    <x v="4"/>
    <x v="4"/>
    <s v="CIBUBUR JUNCTION"/>
  </r>
  <r>
    <s v="T-3261"/>
    <x v="0"/>
    <x v="150"/>
    <x v="3"/>
    <s v="P-397"/>
    <n v="1"/>
    <n v="76500"/>
    <n v="76500"/>
    <x v="75"/>
    <x v="11"/>
    <x v="3"/>
    <s v="CENTER POINT MEDAN"/>
  </r>
  <r>
    <s v="T-3262"/>
    <x v="0"/>
    <x v="124"/>
    <x v="11"/>
    <s v="P-1684"/>
    <n v="3"/>
    <n v="17100"/>
    <n v="51300"/>
    <x v="77"/>
    <x v="0"/>
    <x v="8"/>
    <s v="PAKUWON"/>
  </r>
  <r>
    <s v="T-3263"/>
    <x v="0"/>
    <x v="149"/>
    <x v="3"/>
    <s v="P-382"/>
    <n v="1"/>
    <n v="73800"/>
    <n v="73800"/>
    <x v="125"/>
    <x v="14"/>
    <x v="3"/>
    <s v="CENTER POINT MEDAN"/>
  </r>
  <r>
    <s v="T-3264"/>
    <x v="0"/>
    <x v="137"/>
    <x v="11"/>
    <s v="P-1705"/>
    <n v="1"/>
    <n v="503100"/>
    <n v="503100"/>
    <x v="225"/>
    <x v="12"/>
    <x v="8"/>
    <s v="PAKUWON"/>
  </r>
  <r>
    <s v="T-3265"/>
    <x v="0"/>
    <x v="133"/>
    <x v="11"/>
    <s v="P-1719"/>
    <n v="1"/>
    <n v="39600"/>
    <n v="39600"/>
    <x v="165"/>
    <x v="3"/>
    <x v="8"/>
    <s v="PAKUWON"/>
  </r>
  <r>
    <s v="T-3266"/>
    <x v="0"/>
    <x v="136"/>
    <x v="4"/>
    <s v="P-515"/>
    <n v="3"/>
    <n v="22500"/>
    <n v="67500"/>
    <x v="39"/>
    <x v="0"/>
    <x v="4"/>
    <s v="CIBUBUR JUNCTION"/>
  </r>
  <r>
    <s v="T-3267"/>
    <x v="0"/>
    <x v="141"/>
    <x v="4"/>
    <s v="P-465"/>
    <n v="1"/>
    <n v="76500"/>
    <n v="76500"/>
    <x v="204"/>
    <x v="8"/>
    <x v="4"/>
    <s v="CIBUBUR JUNCTION"/>
  </r>
  <r>
    <s v="T-3268"/>
    <x v="0"/>
    <x v="137"/>
    <x v="11"/>
    <s v="P-1737"/>
    <n v="1"/>
    <n v="22500"/>
    <n v="22500"/>
    <x v="27"/>
    <x v="4"/>
    <x v="8"/>
    <s v="PAKUWON"/>
  </r>
  <r>
    <s v="T-3269"/>
    <x v="0"/>
    <x v="137"/>
    <x v="3"/>
    <s v="P-363"/>
    <n v="1"/>
    <n v="98100"/>
    <n v="98100"/>
    <x v="11"/>
    <x v="2"/>
    <x v="3"/>
    <s v="CENTER POINT MEDAN"/>
  </r>
  <r>
    <s v="T-3270"/>
    <x v="0"/>
    <x v="126"/>
    <x v="3"/>
    <s v="P-338"/>
    <n v="1"/>
    <n v="22500"/>
    <n v="22500"/>
    <x v="27"/>
    <x v="4"/>
    <x v="3"/>
    <s v="CENTER POINT MEDAN"/>
  </r>
  <r>
    <s v="T-3271"/>
    <x v="0"/>
    <x v="121"/>
    <x v="4"/>
    <s v="P-582"/>
    <n v="1"/>
    <n v="112500"/>
    <n v="112500"/>
    <x v="93"/>
    <x v="11"/>
    <x v="4"/>
    <s v="CIBUBUR JUNCTION"/>
  </r>
  <r>
    <s v="T-3272"/>
    <x v="0"/>
    <x v="129"/>
    <x v="3"/>
    <s v="P-266"/>
    <n v="2"/>
    <n v="12600"/>
    <n v="25200"/>
    <x v="18"/>
    <x v="9"/>
    <x v="3"/>
    <s v="CENTER POINT MEDAN"/>
  </r>
  <r>
    <s v="T-3273"/>
    <x v="0"/>
    <x v="124"/>
    <x v="4"/>
    <s v="P-503"/>
    <n v="1"/>
    <n v="39600"/>
    <n v="39600"/>
    <x v="14"/>
    <x v="3"/>
    <x v="4"/>
    <s v="CIBUBUR JUNCTION"/>
  </r>
  <r>
    <s v="T-3274"/>
    <x v="0"/>
    <x v="121"/>
    <x v="11"/>
    <s v="P-1748"/>
    <n v="1"/>
    <n v="49500"/>
    <n v="49500"/>
    <x v="16"/>
    <x v="2"/>
    <x v="8"/>
    <s v="PAKUWON"/>
  </r>
  <r>
    <s v="T-3275"/>
    <x v="0"/>
    <x v="145"/>
    <x v="11"/>
    <s v="P-1731"/>
    <n v="2"/>
    <n v="22500"/>
    <n v="45000"/>
    <x v="39"/>
    <x v="0"/>
    <x v="8"/>
    <s v="PAKUWON"/>
  </r>
  <r>
    <s v="T-3276"/>
    <x v="0"/>
    <x v="141"/>
    <x v="4"/>
    <s v="P-447"/>
    <n v="1"/>
    <n v="38700"/>
    <n v="38700"/>
    <x v="189"/>
    <x v="4"/>
    <x v="4"/>
    <s v="CIBUBUR JUNCTION"/>
  </r>
  <r>
    <s v="T-3277"/>
    <x v="0"/>
    <x v="149"/>
    <x v="4"/>
    <s v="P-442"/>
    <n v="1"/>
    <n v="13050"/>
    <n v="13050"/>
    <x v="54"/>
    <x v="0"/>
    <x v="4"/>
    <s v="CIBUBUR JUNCTION"/>
  </r>
  <r>
    <s v="T-3278"/>
    <x v="0"/>
    <x v="132"/>
    <x v="4"/>
    <s v="P-507"/>
    <n v="1"/>
    <n v="103350"/>
    <n v="103350"/>
    <x v="96"/>
    <x v="7"/>
    <x v="4"/>
    <s v="CIBUBUR JUNCTION"/>
  </r>
  <r>
    <s v="T-3279"/>
    <x v="0"/>
    <x v="146"/>
    <x v="4"/>
    <s v="P-545"/>
    <n v="1"/>
    <n v="230750"/>
    <n v="230750"/>
    <x v="3"/>
    <x v="2"/>
    <x v="4"/>
    <s v="CIBUBUR JUNCTION"/>
  </r>
  <r>
    <s v="T-3280"/>
    <x v="0"/>
    <x v="125"/>
    <x v="4"/>
    <s v="P-452"/>
    <n v="1"/>
    <n v="170100"/>
    <n v="170100"/>
    <x v="68"/>
    <x v="13"/>
    <x v="4"/>
    <s v="CIBUBUR JUNCTION"/>
  </r>
  <r>
    <s v="T-3281"/>
    <x v="0"/>
    <x v="150"/>
    <x v="4"/>
    <s v="P-505"/>
    <n v="1"/>
    <n v="39600"/>
    <n v="39600"/>
    <x v="80"/>
    <x v="3"/>
    <x v="4"/>
    <s v="CIBUBUR JUNCTION"/>
  </r>
  <r>
    <s v="T-3282"/>
    <x v="0"/>
    <x v="143"/>
    <x v="4"/>
    <s v="P-596"/>
    <n v="1"/>
    <n v="32000"/>
    <n v="32000"/>
    <x v="173"/>
    <x v="0"/>
    <x v="4"/>
    <s v="CIBUBUR JUNCTION"/>
  </r>
  <r>
    <s v="T-3283"/>
    <x v="0"/>
    <x v="147"/>
    <x v="3"/>
    <s v="P-398"/>
    <n v="1"/>
    <n v="76500"/>
    <n v="76500"/>
    <x v="123"/>
    <x v="11"/>
    <x v="3"/>
    <s v="CENTER POINT MEDAN"/>
  </r>
  <r>
    <s v="T-3284"/>
    <x v="0"/>
    <x v="131"/>
    <x v="6"/>
    <s v="P-725"/>
    <n v="1"/>
    <n v="355500"/>
    <n v="355500"/>
    <x v="90"/>
    <x v="18"/>
    <x v="6"/>
    <s v="KOTA KASABLANKA"/>
  </r>
  <r>
    <s v="T-3285"/>
    <x v="0"/>
    <x v="136"/>
    <x v="6"/>
    <s v="P-769"/>
    <n v="4"/>
    <n v="26100"/>
    <n v="104400"/>
    <x v="15"/>
    <x v="4"/>
    <x v="6"/>
    <s v="KOTA KASABLANKA"/>
  </r>
  <r>
    <s v="T-3286"/>
    <x v="0"/>
    <x v="135"/>
    <x v="6"/>
    <s v="P-682"/>
    <n v="3"/>
    <n v="57150"/>
    <n v="171450"/>
    <x v="98"/>
    <x v="16"/>
    <x v="6"/>
    <s v="KOTA KASABLANKA"/>
  </r>
  <r>
    <s v="T-3287"/>
    <x v="0"/>
    <x v="148"/>
    <x v="6"/>
    <s v="P-867"/>
    <n v="1"/>
    <n v="130000"/>
    <n v="130000"/>
    <x v="171"/>
    <x v="15"/>
    <x v="6"/>
    <s v="KOTA KASABLANKA"/>
  </r>
  <r>
    <s v="T-3288"/>
    <x v="0"/>
    <x v="120"/>
    <x v="6"/>
    <s v="P-872"/>
    <n v="1"/>
    <n v="82800"/>
    <n v="82800"/>
    <x v="44"/>
    <x v="3"/>
    <x v="6"/>
    <s v="KOTA KASABLANKA"/>
  </r>
  <r>
    <s v="T-3289"/>
    <x v="0"/>
    <x v="132"/>
    <x v="6"/>
    <s v="P-806"/>
    <n v="1"/>
    <n v="396000"/>
    <n v="396000"/>
    <x v="127"/>
    <x v="17"/>
    <x v="6"/>
    <s v="KOTA KASABLANKA"/>
  </r>
  <r>
    <s v="T-3290"/>
    <x v="0"/>
    <x v="149"/>
    <x v="6"/>
    <s v="P-752"/>
    <n v="1"/>
    <n v="225000"/>
    <n v="225000"/>
    <x v="174"/>
    <x v="8"/>
    <x v="6"/>
    <s v="KOTA KASABLANKA"/>
  </r>
  <r>
    <s v="T-3291"/>
    <x v="0"/>
    <x v="126"/>
    <x v="6"/>
    <s v="P-876"/>
    <n v="4"/>
    <n v="76500"/>
    <n v="306000"/>
    <x v="123"/>
    <x v="11"/>
    <x v="6"/>
    <s v="KOTA KASABLANKA"/>
  </r>
  <r>
    <s v="T-3292"/>
    <x v="0"/>
    <x v="131"/>
    <x v="6"/>
    <s v="P-701"/>
    <n v="1"/>
    <n v="261000"/>
    <n v="261000"/>
    <x v="167"/>
    <x v="12"/>
    <x v="6"/>
    <s v="KOTA KASABLANKA"/>
  </r>
  <r>
    <s v="T-3293"/>
    <x v="0"/>
    <x v="149"/>
    <x v="6"/>
    <s v="P-780"/>
    <n v="1"/>
    <n v="39600"/>
    <n v="39600"/>
    <x v="91"/>
    <x v="3"/>
    <x v="6"/>
    <s v="KOTA KASABLANKA"/>
  </r>
  <r>
    <s v="T-3294"/>
    <x v="0"/>
    <x v="134"/>
    <x v="6"/>
    <s v="P-897"/>
    <n v="3"/>
    <n v="25200"/>
    <n v="75600"/>
    <x v="202"/>
    <x v="0"/>
    <x v="6"/>
    <s v="KOTA KASABLANKA"/>
  </r>
  <r>
    <s v="T-3295"/>
    <x v="0"/>
    <x v="145"/>
    <x v="6"/>
    <s v="P-906"/>
    <n v="1"/>
    <n v="10000"/>
    <n v="10000"/>
    <x v="120"/>
    <x v="0"/>
    <x v="6"/>
    <s v="KOTA KASABLANKA"/>
  </r>
  <r>
    <s v="T-3296"/>
    <x v="0"/>
    <x v="138"/>
    <x v="6"/>
    <s v="P-824"/>
    <n v="4"/>
    <n v="225000"/>
    <n v="900000"/>
    <x v="58"/>
    <x v="10"/>
    <x v="6"/>
    <s v="KOTA KASABLANKA"/>
  </r>
  <r>
    <s v="T-3297"/>
    <x v="0"/>
    <x v="143"/>
    <x v="6"/>
    <s v="P-828"/>
    <n v="2"/>
    <n v="47700"/>
    <n v="95400"/>
    <x v="20"/>
    <x v="10"/>
    <x v="6"/>
    <s v="KOTA KASABLANKA"/>
  </r>
  <r>
    <s v="T-3298"/>
    <x v="0"/>
    <x v="121"/>
    <x v="6"/>
    <s v="P-801"/>
    <n v="11"/>
    <n v="25200"/>
    <n v="277200"/>
    <x v="22"/>
    <x v="0"/>
    <x v="6"/>
    <s v="KOTA KASABLANKA"/>
  </r>
  <r>
    <s v="T-3299"/>
    <x v="0"/>
    <x v="134"/>
    <x v="6"/>
    <s v="P-793"/>
    <n v="7"/>
    <n v="112500"/>
    <n v="787500"/>
    <x v="96"/>
    <x v="7"/>
    <x v="6"/>
    <s v="KOTA KASABLANKA"/>
  </r>
  <r>
    <s v="T-3300"/>
    <x v="0"/>
    <x v="134"/>
    <x v="6"/>
    <s v="P-838"/>
    <n v="13"/>
    <n v="49500"/>
    <n v="643500"/>
    <x v="60"/>
    <x v="2"/>
    <x v="6"/>
    <s v="KOTA KASABLANKA"/>
  </r>
  <r>
    <s v="T-3301"/>
    <x v="0"/>
    <x v="127"/>
    <x v="6"/>
    <s v="P-789"/>
    <n v="4"/>
    <n v="39600"/>
    <n v="158400"/>
    <x v="116"/>
    <x v="3"/>
    <x v="6"/>
    <s v="KOTA KASABLANKA"/>
  </r>
  <r>
    <s v="T-3302"/>
    <x v="0"/>
    <x v="134"/>
    <x v="6"/>
    <s v="P-907"/>
    <n v="2"/>
    <n v="30333.333333333332"/>
    <n v="60666.666666666664"/>
    <x v="52"/>
    <x v="0"/>
    <x v="6"/>
    <s v="KOTA KASABLANKA"/>
  </r>
  <r>
    <s v="T-3303"/>
    <x v="0"/>
    <x v="132"/>
    <x v="6"/>
    <s v="P-853"/>
    <n v="1"/>
    <n v="247500"/>
    <n v="247500"/>
    <x v="128"/>
    <x v="18"/>
    <x v="6"/>
    <s v="KOTA KASABLANKA"/>
  </r>
  <r>
    <s v="T-3304"/>
    <x v="0"/>
    <x v="134"/>
    <x v="6"/>
    <s v="P-782"/>
    <n v="2"/>
    <n v="39600"/>
    <n v="79200"/>
    <x v="152"/>
    <x v="3"/>
    <x v="6"/>
    <s v="KOTA KASABLANKA"/>
  </r>
  <r>
    <s v="T-3305"/>
    <x v="0"/>
    <x v="147"/>
    <x v="6"/>
    <s v="P-715"/>
    <n v="7"/>
    <n v="27000"/>
    <n v="189000"/>
    <x v="30"/>
    <x v="0"/>
    <x v="6"/>
    <s v="KOTA KASABLANKA"/>
  </r>
  <r>
    <s v="T-3306"/>
    <x v="0"/>
    <x v="146"/>
    <x v="6"/>
    <s v="P-870"/>
    <n v="2"/>
    <n v="34200"/>
    <n v="68400"/>
    <x v="45"/>
    <x v="9"/>
    <x v="6"/>
    <s v="KOTA KASABLANKA"/>
  </r>
  <r>
    <s v="T-3307"/>
    <x v="0"/>
    <x v="136"/>
    <x v="6"/>
    <s v="P-702"/>
    <n v="2"/>
    <n v="144000"/>
    <n v="288000"/>
    <x v="94"/>
    <x v="15"/>
    <x v="6"/>
    <s v="KOTA KASABLANKA"/>
  </r>
  <r>
    <s v="T-3308"/>
    <x v="0"/>
    <x v="134"/>
    <x v="6"/>
    <s v="P-878"/>
    <n v="1"/>
    <n v="112500"/>
    <n v="112500"/>
    <x v="93"/>
    <x v="11"/>
    <x v="6"/>
    <s v="KOTA KASABLANKA"/>
  </r>
  <r>
    <s v="T-3309"/>
    <x v="0"/>
    <x v="135"/>
    <x v="6"/>
    <s v="P-827"/>
    <n v="3"/>
    <n v="93150"/>
    <n v="279450"/>
    <x v="35"/>
    <x v="2"/>
    <x v="6"/>
    <s v="KOTA KASABLANKA"/>
  </r>
  <r>
    <s v="T-3310"/>
    <x v="0"/>
    <x v="128"/>
    <x v="6"/>
    <s v="P-812"/>
    <n v="5"/>
    <n v="15300"/>
    <n v="76500"/>
    <x v="25"/>
    <x v="4"/>
    <x v="6"/>
    <s v="KOTA KASABLANKA"/>
  </r>
  <r>
    <s v="T-3311"/>
    <x v="0"/>
    <x v="145"/>
    <x v="6"/>
    <s v="P-714"/>
    <n v="9"/>
    <n v="18000"/>
    <n v="162000"/>
    <x v="2"/>
    <x v="0"/>
    <x v="6"/>
    <s v="KOTA KASABLANKA"/>
  </r>
  <r>
    <s v="T-3312"/>
    <x v="0"/>
    <x v="147"/>
    <x v="6"/>
    <s v="P-713"/>
    <n v="5"/>
    <n v="13050"/>
    <n v="65250"/>
    <x v="54"/>
    <x v="0"/>
    <x v="6"/>
    <s v="KOTA KASABLANKA"/>
  </r>
  <r>
    <s v="T-3313"/>
    <x v="0"/>
    <x v="145"/>
    <x v="6"/>
    <s v="P-781"/>
    <n v="6"/>
    <n v="39600"/>
    <n v="237600"/>
    <x v="24"/>
    <x v="3"/>
    <x v="6"/>
    <s v="KOTA KASABLANKA"/>
  </r>
  <r>
    <s v="T-3314"/>
    <x v="0"/>
    <x v="148"/>
    <x v="6"/>
    <s v="P-875"/>
    <n v="1"/>
    <n v="76500"/>
    <n v="76500"/>
    <x v="75"/>
    <x v="11"/>
    <x v="6"/>
    <s v="KOTA KASABLANKA"/>
  </r>
  <r>
    <s v="T-3315"/>
    <x v="0"/>
    <x v="145"/>
    <x v="6"/>
    <s v="P-808"/>
    <n v="3"/>
    <n v="13500"/>
    <n v="40500"/>
    <x v="85"/>
    <x v="4"/>
    <x v="6"/>
    <s v="KOTA KASABLANKA"/>
  </r>
  <r>
    <s v="T-3316"/>
    <x v="0"/>
    <x v="146"/>
    <x v="6"/>
    <s v="P-794"/>
    <n v="2"/>
    <n v="162000"/>
    <n v="324000"/>
    <x v="188"/>
    <x v="7"/>
    <x v="6"/>
    <s v="KOTA KASABLANKA"/>
  </r>
  <r>
    <s v="T-3317"/>
    <x v="0"/>
    <x v="135"/>
    <x v="6"/>
    <s v="P-877"/>
    <n v="4"/>
    <n v="112500"/>
    <n v="450000"/>
    <x v="219"/>
    <x v="11"/>
    <x v="6"/>
    <s v="KOTA KASABLANKA"/>
  </r>
  <r>
    <s v="T-3318"/>
    <x v="0"/>
    <x v="136"/>
    <x v="6"/>
    <s v="P-868"/>
    <n v="1"/>
    <n v="131850"/>
    <n v="131850"/>
    <x v="129"/>
    <x v="12"/>
    <x v="6"/>
    <s v="KOTA KASABLANKA"/>
  </r>
  <r>
    <s v="T-3319"/>
    <x v="0"/>
    <x v="123"/>
    <x v="6"/>
    <s v="P-826"/>
    <n v="3"/>
    <n v="49500"/>
    <n v="148500"/>
    <x v="16"/>
    <x v="2"/>
    <x v="6"/>
    <s v="KOTA KASABLANKA"/>
  </r>
  <r>
    <s v="T-3320"/>
    <x v="0"/>
    <x v="132"/>
    <x v="6"/>
    <s v="P-840"/>
    <n v="5"/>
    <n v="90000"/>
    <n v="450000"/>
    <x v="5"/>
    <x v="2"/>
    <x v="6"/>
    <s v="KOTA KASABLANKA"/>
  </r>
  <r>
    <s v="T-3321"/>
    <x v="0"/>
    <x v="126"/>
    <x v="6"/>
    <s v="P-785"/>
    <n v="1"/>
    <n v="39600"/>
    <n v="39600"/>
    <x v="136"/>
    <x v="3"/>
    <x v="6"/>
    <s v="KOTA KASABLANKA"/>
  </r>
  <r>
    <s v="T-3322"/>
    <x v="0"/>
    <x v="146"/>
    <x v="6"/>
    <s v="P-768"/>
    <n v="9"/>
    <n v="26100"/>
    <n v="234900"/>
    <x v="149"/>
    <x v="4"/>
    <x v="6"/>
    <s v="KOTA KASABLANKA"/>
  </r>
  <r>
    <s v="T-3323"/>
    <x v="0"/>
    <x v="149"/>
    <x v="6"/>
    <s v="P-778"/>
    <n v="1"/>
    <n v="39600"/>
    <n v="39600"/>
    <x v="121"/>
    <x v="3"/>
    <x v="6"/>
    <s v="KOTA KASABLANKA"/>
  </r>
  <r>
    <s v="T-3324"/>
    <x v="0"/>
    <x v="134"/>
    <x v="6"/>
    <s v="P-898"/>
    <n v="7"/>
    <n v="34200"/>
    <n v="239400"/>
    <x v="156"/>
    <x v="0"/>
    <x v="6"/>
    <s v="KOTA KASABLANKA"/>
  </r>
  <r>
    <s v="T-3325"/>
    <x v="0"/>
    <x v="150"/>
    <x v="6"/>
    <s v="P-698"/>
    <n v="2"/>
    <n v="193500"/>
    <n v="387000"/>
    <x v="224"/>
    <x v="8"/>
    <x v="6"/>
    <s v="KOTA KASABLANKA"/>
  </r>
  <r>
    <s v="T-3326"/>
    <x v="0"/>
    <x v="146"/>
    <x v="6"/>
    <s v="P-700"/>
    <n v="1"/>
    <n v="261000"/>
    <n v="261000"/>
    <x v="103"/>
    <x v="12"/>
    <x v="6"/>
    <s v="KOTA KASABLANKA"/>
  </r>
  <r>
    <s v="T-3327"/>
    <x v="0"/>
    <x v="150"/>
    <x v="6"/>
    <s v="P-836"/>
    <n v="1"/>
    <n v="243000"/>
    <n v="243000"/>
    <x v="3"/>
    <x v="2"/>
    <x v="6"/>
    <s v="KOTA KASABLANKA"/>
  </r>
  <r>
    <s v="T-3328"/>
    <x v="0"/>
    <x v="140"/>
    <x v="6"/>
    <s v="P-800"/>
    <n v="2"/>
    <n v="45000"/>
    <n v="90000"/>
    <x v="26"/>
    <x v="0"/>
    <x v="6"/>
    <s v="KOTA KASABLANKA"/>
  </r>
  <r>
    <s v="T-3329"/>
    <x v="0"/>
    <x v="137"/>
    <x v="6"/>
    <s v="P-709"/>
    <n v="1"/>
    <n v="98100"/>
    <n v="98100"/>
    <x v="69"/>
    <x v="2"/>
    <x v="6"/>
    <s v="KOTA KASABLANKA"/>
  </r>
  <r>
    <s v="T-3330"/>
    <x v="0"/>
    <x v="134"/>
    <x v="6"/>
    <s v="P-690"/>
    <n v="1"/>
    <n v="153000"/>
    <n v="153000"/>
    <x v="138"/>
    <x v="13"/>
    <x v="6"/>
    <s v="KOTA KASABLANKA"/>
  </r>
  <r>
    <s v="T-3331"/>
    <x v="0"/>
    <x v="137"/>
    <x v="6"/>
    <s v="P-809"/>
    <n v="1"/>
    <n v="22500"/>
    <n v="22500"/>
    <x v="112"/>
    <x v="4"/>
    <x v="6"/>
    <s v="KOTA KASABLANKA"/>
  </r>
  <r>
    <s v="T-3332"/>
    <x v="0"/>
    <x v="144"/>
    <x v="6"/>
    <s v="P-787"/>
    <n v="2"/>
    <n v="39600"/>
    <n v="79200"/>
    <x v="207"/>
    <x v="3"/>
    <x v="6"/>
    <s v="KOTA KASABLANKA"/>
  </r>
  <r>
    <s v="T-3333"/>
    <x v="0"/>
    <x v="134"/>
    <x v="6"/>
    <s v="P-879"/>
    <n v="2"/>
    <n v="112500"/>
    <n v="225000"/>
    <x v="141"/>
    <x v="11"/>
    <x v="6"/>
    <s v="KOTA KASABLANKA"/>
  </r>
  <r>
    <s v="T-3334"/>
    <x v="0"/>
    <x v="132"/>
    <x v="6"/>
    <s v="P-784"/>
    <n v="1"/>
    <n v="39600"/>
    <n v="39600"/>
    <x v="165"/>
    <x v="3"/>
    <x v="6"/>
    <s v="KOTA KASABLANKA"/>
  </r>
  <r>
    <s v="T-3335"/>
    <x v="0"/>
    <x v="128"/>
    <x v="6"/>
    <s v="P-807"/>
    <n v="1"/>
    <n v="13500"/>
    <n v="13500"/>
    <x v="61"/>
    <x v="4"/>
    <x v="6"/>
    <s v="KOTA KASABLANKA"/>
  </r>
  <r>
    <s v="T-3336"/>
    <x v="0"/>
    <x v="128"/>
    <x v="6"/>
    <s v="P-871"/>
    <n v="2"/>
    <n v="82800"/>
    <n v="165600"/>
    <x v="55"/>
    <x v="3"/>
    <x v="6"/>
    <s v="KOTA KASABLANKA"/>
  </r>
  <r>
    <s v="T-3337"/>
    <x v="0"/>
    <x v="127"/>
    <x v="6"/>
    <s v="P-775"/>
    <n v="1"/>
    <n v="82800"/>
    <n v="82800"/>
    <x v="78"/>
    <x v="3"/>
    <x v="6"/>
    <s v="KOTA KASABLANKA"/>
  </r>
  <r>
    <s v="T-3338"/>
    <x v="0"/>
    <x v="122"/>
    <x v="6"/>
    <s v="P-829"/>
    <n v="2"/>
    <n v="88200"/>
    <n v="176400"/>
    <x v="23"/>
    <x v="5"/>
    <x v="6"/>
    <s v="KOTA KASABLANKA"/>
  </r>
  <r>
    <s v="T-3339"/>
    <x v="0"/>
    <x v="125"/>
    <x v="6"/>
    <s v="P-901"/>
    <n v="3"/>
    <n v="32000"/>
    <n v="96000"/>
    <x v="13"/>
    <x v="0"/>
    <x v="6"/>
    <s v="KOTA KASABLANKA"/>
  </r>
  <r>
    <s v="T-3340"/>
    <x v="0"/>
    <x v="141"/>
    <x v="6"/>
    <s v="P-773"/>
    <n v="2"/>
    <n v="57600"/>
    <n v="115200"/>
    <x v="4"/>
    <x v="3"/>
    <x v="6"/>
    <s v="KOTA KASABLANKA"/>
  </r>
  <r>
    <s v="T-3341"/>
    <x v="0"/>
    <x v="140"/>
    <x v="6"/>
    <s v="P-712"/>
    <n v="8"/>
    <n v="27000"/>
    <n v="216000"/>
    <x v="6"/>
    <x v="0"/>
    <x v="6"/>
    <s v="KOTA KASABLANKA"/>
  </r>
  <r>
    <s v="T-3342"/>
    <x v="0"/>
    <x v="141"/>
    <x v="6"/>
    <s v="P-864"/>
    <n v="3"/>
    <n v="81000"/>
    <n v="243000"/>
    <x v="37"/>
    <x v="12"/>
    <x v="6"/>
    <s v="KOTA KASABLANKA"/>
  </r>
  <r>
    <s v="T-3343"/>
    <x v="0"/>
    <x v="125"/>
    <x v="6"/>
    <s v="P-832"/>
    <n v="3"/>
    <n v="162000"/>
    <n v="486000"/>
    <x v="70"/>
    <x v="5"/>
    <x v="6"/>
    <s v="KOTA KASABLANKA"/>
  </r>
  <r>
    <s v="T-3344"/>
    <x v="0"/>
    <x v="124"/>
    <x v="6"/>
    <s v="P-873"/>
    <n v="2"/>
    <n v="82800"/>
    <n v="165600"/>
    <x v="114"/>
    <x v="3"/>
    <x v="6"/>
    <s v="KOTA KASABLANKA"/>
  </r>
  <r>
    <s v="T-3345"/>
    <x v="0"/>
    <x v="131"/>
    <x v="6"/>
    <s v="P-687"/>
    <n v="1"/>
    <n v="629300"/>
    <n v="629300"/>
    <x v="197"/>
    <x v="12"/>
    <x v="6"/>
    <s v="KOTA KASABLANKA"/>
  </r>
  <r>
    <s v="T-3346"/>
    <x v="0"/>
    <x v="134"/>
    <x v="6"/>
    <s v="P-830"/>
    <n v="3"/>
    <n v="88200"/>
    <n v="264600"/>
    <x v="34"/>
    <x v="5"/>
    <x v="6"/>
    <s v="KOTA KASABLANKA"/>
  </r>
  <r>
    <s v="T-3347"/>
    <x v="0"/>
    <x v="133"/>
    <x v="6"/>
    <s v="P-779"/>
    <n v="1"/>
    <n v="39600"/>
    <n v="39600"/>
    <x v="72"/>
    <x v="3"/>
    <x v="6"/>
    <s v="KOTA KASABLANKA"/>
  </r>
  <r>
    <s v="T-3348"/>
    <x v="0"/>
    <x v="132"/>
    <x v="6"/>
    <s v="P-839"/>
    <n v="3"/>
    <n v="98100"/>
    <n v="294300"/>
    <x v="11"/>
    <x v="2"/>
    <x v="6"/>
    <s v="KOTA KASABLANKA"/>
  </r>
  <r>
    <s v="T-3349"/>
    <x v="0"/>
    <x v="125"/>
    <x v="6"/>
    <s v="P-802"/>
    <n v="8"/>
    <n v="31500"/>
    <n v="252000"/>
    <x v="17"/>
    <x v="0"/>
    <x v="6"/>
    <s v="KOTA KASABLANKA"/>
  </r>
  <r>
    <s v="T-3350"/>
    <x v="0"/>
    <x v="126"/>
    <x v="6"/>
    <s v="P-811"/>
    <n v="3"/>
    <n v="15300"/>
    <n v="45900"/>
    <x v="7"/>
    <x v="4"/>
    <x v="6"/>
    <s v="KOTA KASABLANKA"/>
  </r>
  <r>
    <s v="T-3351"/>
    <x v="0"/>
    <x v="128"/>
    <x v="6"/>
    <s v="P-783"/>
    <n v="3"/>
    <n v="39600"/>
    <n v="118800"/>
    <x v="76"/>
    <x v="3"/>
    <x v="6"/>
    <s v="KOTA KASABLANKA"/>
  </r>
  <r>
    <s v="T-3352"/>
    <x v="0"/>
    <x v="138"/>
    <x v="6"/>
    <s v="P-716"/>
    <n v="13"/>
    <n v="14400"/>
    <n v="187200"/>
    <x v="29"/>
    <x v="0"/>
    <x v="6"/>
    <s v="KOTA KASABLANKA"/>
  </r>
  <r>
    <s v="T-3353"/>
    <x v="0"/>
    <x v="123"/>
    <x v="6"/>
    <s v="P-903"/>
    <n v="2"/>
    <n v="29700"/>
    <n v="59400"/>
    <x v="117"/>
    <x v="0"/>
    <x v="6"/>
    <s v="KOTA KASABLANKA"/>
  </r>
  <r>
    <s v="T-3354"/>
    <x v="0"/>
    <x v="123"/>
    <x v="6"/>
    <s v="P-680"/>
    <n v="1"/>
    <n v="489300"/>
    <n v="489300"/>
    <x v="131"/>
    <x v="6"/>
    <x v="6"/>
    <s v="KOTA KASABLANKA"/>
  </r>
  <r>
    <s v="T-3355"/>
    <x v="0"/>
    <x v="149"/>
    <x v="6"/>
    <s v="P-681"/>
    <n v="1"/>
    <n v="489300"/>
    <n v="489300"/>
    <x v="146"/>
    <x v="6"/>
    <x v="6"/>
    <s v="KOTA KASABLANKA"/>
  </r>
  <r>
    <s v="T-3356"/>
    <x v="0"/>
    <x v="122"/>
    <x v="6"/>
    <s v="P-874"/>
    <n v="3"/>
    <n v="76500"/>
    <n v="229500"/>
    <x v="95"/>
    <x v="11"/>
    <x v="6"/>
    <s v="KOTA KASABLANKA"/>
  </r>
  <r>
    <s v="T-3357"/>
    <x v="0"/>
    <x v="120"/>
    <x v="6"/>
    <s v="P-711"/>
    <n v="8"/>
    <n v="17100"/>
    <n v="136800"/>
    <x v="77"/>
    <x v="0"/>
    <x v="6"/>
    <s v="KOTA KASABLANKA"/>
  </r>
  <r>
    <s v="T-3358"/>
    <x v="0"/>
    <x v="134"/>
    <x v="6"/>
    <s v="P-705"/>
    <n v="1"/>
    <n v="81000"/>
    <n v="81000"/>
    <x v="144"/>
    <x v="12"/>
    <x v="6"/>
    <s v="KOTA KASABLANKA"/>
  </r>
  <r>
    <s v="T-3359"/>
    <x v="0"/>
    <x v="123"/>
    <x v="6"/>
    <s v="P-902"/>
    <n v="11"/>
    <n v="36900"/>
    <n v="405900"/>
    <x v="56"/>
    <x v="0"/>
    <x v="6"/>
    <s v="KOTA KASABLANKA"/>
  </r>
  <r>
    <s v="T-3360"/>
    <x v="0"/>
    <x v="142"/>
    <x v="6"/>
    <s v="P-803"/>
    <n v="7"/>
    <n v="22500"/>
    <n v="157500"/>
    <x v="39"/>
    <x v="0"/>
    <x v="6"/>
    <s v="KOTA KASABLANKA"/>
  </r>
  <r>
    <s v="T-3361"/>
    <x v="0"/>
    <x v="149"/>
    <x v="6"/>
    <s v="P-791"/>
    <n v="4"/>
    <n v="39600"/>
    <n v="158400"/>
    <x v="42"/>
    <x v="3"/>
    <x v="6"/>
    <s v="KOTA KASABLANKA"/>
  </r>
  <r>
    <s v="T-3362"/>
    <x v="0"/>
    <x v="135"/>
    <x v="6"/>
    <s v="P-777"/>
    <n v="2"/>
    <n v="82800"/>
    <n v="165600"/>
    <x v="48"/>
    <x v="3"/>
    <x v="6"/>
    <s v="KOTA KASABLANKA"/>
  </r>
  <r>
    <s v="T-3363"/>
    <x v="0"/>
    <x v="146"/>
    <x v="6"/>
    <s v="P-694"/>
    <n v="2"/>
    <n v="349300"/>
    <n v="698600"/>
    <x v="118"/>
    <x v="13"/>
    <x v="6"/>
    <s v="KOTA KASABLANKA"/>
  </r>
  <r>
    <s v="T-3364"/>
    <x v="0"/>
    <x v="149"/>
    <x v="1"/>
    <s v="P-1406"/>
    <n v="3"/>
    <n v="25200"/>
    <n v="75600"/>
    <x v="22"/>
    <x v="0"/>
    <x v="1"/>
    <s v="MALL KELAPA GADING"/>
  </r>
  <r>
    <s v="T-3365"/>
    <x v="0"/>
    <x v="139"/>
    <x v="0"/>
    <s v="P-1810"/>
    <n v="1"/>
    <n v="629300"/>
    <n v="629300"/>
    <x v="151"/>
    <x v="12"/>
    <x v="0"/>
    <s v="PIK AVENUE"/>
  </r>
  <r>
    <s v="T-3366"/>
    <x v="0"/>
    <x v="125"/>
    <x v="1"/>
    <s v="P-1347"/>
    <n v="1"/>
    <n v="1169100"/>
    <n v="1169100"/>
    <x v="169"/>
    <x v="8"/>
    <x v="1"/>
    <s v="MALL KELAPA GADING"/>
  </r>
  <r>
    <s v="T-3367"/>
    <x v="0"/>
    <x v="144"/>
    <x v="0"/>
    <s v="P-1888"/>
    <n v="1"/>
    <n v="22500"/>
    <n v="22500"/>
    <x v="27"/>
    <x v="4"/>
    <x v="0"/>
    <s v="PIK AVENUE"/>
  </r>
  <r>
    <s v="T-3368"/>
    <x v="0"/>
    <x v="125"/>
    <x v="0"/>
    <s v="P-1962"/>
    <n v="6"/>
    <n v="36900"/>
    <n v="221400"/>
    <x v="56"/>
    <x v="0"/>
    <x v="0"/>
    <s v="PIK AVENUE"/>
  </r>
  <r>
    <s v="T-3369"/>
    <x v="0"/>
    <x v="130"/>
    <x v="1"/>
    <s v="P-1444"/>
    <n v="1"/>
    <n v="98100"/>
    <n v="98100"/>
    <x v="11"/>
    <x v="2"/>
    <x v="1"/>
    <s v="MALL KELAPA GADING"/>
  </r>
  <r>
    <s v="T-3370"/>
    <x v="0"/>
    <x v="129"/>
    <x v="0"/>
    <s v="P-1934"/>
    <n v="1"/>
    <n v="143100"/>
    <n v="143100"/>
    <x v="129"/>
    <x v="12"/>
    <x v="0"/>
    <s v="PIK AVENUE"/>
  </r>
  <r>
    <s v="T-3371"/>
    <x v="0"/>
    <x v="147"/>
    <x v="1"/>
    <s v="P-1485"/>
    <n v="4"/>
    <n v="76500"/>
    <n v="306000"/>
    <x v="75"/>
    <x v="11"/>
    <x v="1"/>
    <s v="MALL KELAPA GADING"/>
  </r>
  <r>
    <s v="T-3372"/>
    <x v="0"/>
    <x v="126"/>
    <x v="0"/>
    <s v="P-1903"/>
    <n v="2"/>
    <n v="88200"/>
    <n v="176400"/>
    <x v="34"/>
    <x v="5"/>
    <x v="0"/>
    <s v="PIK AVENUE"/>
  </r>
  <r>
    <s v="T-3373"/>
    <x v="0"/>
    <x v="137"/>
    <x v="0"/>
    <s v="P-1838"/>
    <n v="5"/>
    <n v="14400"/>
    <n v="72000"/>
    <x v="29"/>
    <x v="0"/>
    <x v="0"/>
    <s v="PIK AVENUE"/>
  </r>
  <r>
    <s v="T-3374"/>
    <x v="0"/>
    <x v="136"/>
    <x v="1"/>
    <s v="P-1314"/>
    <n v="5"/>
    <n v="18000"/>
    <n v="90000"/>
    <x v="2"/>
    <x v="0"/>
    <x v="1"/>
    <s v="MALL KELAPA GADING"/>
  </r>
  <r>
    <s v="T-3375"/>
    <x v="0"/>
    <x v="130"/>
    <x v="0"/>
    <s v="P-1878"/>
    <n v="1"/>
    <n v="328500"/>
    <n v="328500"/>
    <x v="126"/>
    <x v="11"/>
    <x v="0"/>
    <s v="PIK AVENUE"/>
  </r>
  <r>
    <s v="T-3376"/>
    <x v="0"/>
    <x v="149"/>
    <x v="1"/>
    <s v="P-1307"/>
    <n v="1"/>
    <n v="78750"/>
    <n v="78750"/>
    <x v="107"/>
    <x v="12"/>
    <x v="1"/>
    <s v="MALL KELAPA GADING"/>
  </r>
  <r>
    <s v="T-3377"/>
    <x v="0"/>
    <x v="141"/>
    <x v="1"/>
    <s v="P-1504"/>
    <n v="1"/>
    <n v="34200"/>
    <n v="34200"/>
    <x v="156"/>
    <x v="0"/>
    <x v="1"/>
    <s v="MALL KELAPA GADING"/>
  </r>
  <r>
    <s v="T-3378"/>
    <x v="0"/>
    <x v="141"/>
    <x v="1"/>
    <s v="P-1312"/>
    <n v="4"/>
    <n v="27000"/>
    <n v="108000"/>
    <x v="6"/>
    <x v="0"/>
    <x v="1"/>
    <s v="MALL KELAPA GADING"/>
  </r>
  <r>
    <s v="T-3379"/>
    <x v="0"/>
    <x v="128"/>
    <x v="1"/>
    <s v="P-1285"/>
    <n v="1"/>
    <n v="489300"/>
    <n v="489300"/>
    <x v="146"/>
    <x v="6"/>
    <x v="1"/>
    <s v="MALL KELAPA GADING"/>
  </r>
  <r>
    <s v="T-3380"/>
    <x v="0"/>
    <x v="142"/>
    <x v="1"/>
    <s v="P-1475"/>
    <n v="1"/>
    <n v="81000"/>
    <n v="81000"/>
    <x v="37"/>
    <x v="12"/>
    <x v="1"/>
    <s v="MALL KELAPA GADING"/>
  </r>
  <r>
    <s v="T-3381"/>
    <x v="0"/>
    <x v="148"/>
    <x v="1"/>
    <s v="P-1405"/>
    <n v="3"/>
    <n v="45000"/>
    <n v="135000"/>
    <x v="26"/>
    <x v="0"/>
    <x v="1"/>
    <s v="MALL KELAPA GADING"/>
  </r>
  <r>
    <s v="T-3382"/>
    <x v="0"/>
    <x v="125"/>
    <x v="1"/>
    <s v="P-1408"/>
    <n v="2"/>
    <n v="22500"/>
    <n v="45000"/>
    <x v="39"/>
    <x v="0"/>
    <x v="1"/>
    <s v="MALL KELAPA GADING"/>
  </r>
  <r>
    <s v="T-3383"/>
    <x v="0"/>
    <x v="144"/>
    <x v="1"/>
    <s v="P-1430"/>
    <n v="1"/>
    <n v="65700"/>
    <n v="65700"/>
    <x v="155"/>
    <x v="2"/>
    <x v="1"/>
    <s v="MALL KELAPA GADING"/>
  </r>
  <r>
    <s v="T-3384"/>
    <x v="0"/>
    <x v="130"/>
    <x v="1"/>
    <s v="P-1311"/>
    <n v="2"/>
    <n v="17100"/>
    <n v="34200"/>
    <x v="77"/>
    <x v="0"/>
    <x v="1"/>
    <s v="MALL KELAPA GADING"/>
  </r>
  <r>
    <s v="T-3385"/>
    <x v="0"/>
    <x v="133"/>
    <x v="0"/>
    <s v="P-1879"/>
    <n v="2"/>
    <n v="45000"/>
    <n v="90000"/>
    <x v="26"/>
    <x v="0"/>
    <x v="0"/>
    <s v="PIK AVENUE"/>
  </r>
  <r>
    <s v="T-3386"/>
    <x v="0"/>
    <x v="149"/>
    <x v="0"/>
    <s v="P-1919"/>
    <n v="2"/>
    <n v="65700"/>
    <n v="131400"/>
    <x v="43"/>
    <x v="12"/>
    <x v="0"/>
    <s v="PIK AVENUE"/>
  </r>
  <r>
    <s v="T-3387"/>
    <x v="0"/>
    <x v="138"/>
    <x v="1"/>
    <s v="P-1391"/>
    <n v="1"/>
    <n v="39600"/>
    <n v="39600"/>
    <x v="136"/>
    <x v="3"/>
    <x v="1"/>
    <s v="MALL KELAPA GADING"/>
  </r>
  <r>
    <s v="T-3388"/>
    <x v="0"/>
    <x v="141"/>
    <x v="1"/>
    <s v="P-1402"/>
    <n v="1"/>
    <n v="148500"/>
    <n v="148500"/>
    <x v="158"/>
    <x v="1"/>
    <x v="1"/>
    <s v="MALL KELAPA GADING"/>
  </r>
  <r>
    <s v="T-3389"/>
    <x v="0"/>
    <x v="132"/>
    <x v="0"/>
    <s v="P-1825"/>
    <n v="1"/>
    <n v="144000"/>
    <n v="144000"/>
    <x v="119"/>
    <x v="15"/>
    <x v="0"/>
    <s v="PIK AVENUE"/>
  </r>
  <r>
    <s v="T-3390"/>
    <x v="0"/>
    <x v="148"/>
    <x v="1"/>
    <s v="P-1374"/>
    <n v="2"/>
    <n v="26100"/>
    <n v="52200"/>
    <x v="149"/>
    <x v="4"/>
    <x v="1"/>
    <s v="MALL KELAPA GADING"/>
  </r>
  <r>
    <s v="T-3391"/>
    <x v="0"/>
    <x v="143"/>
    <x v="1"/>
    <s v="P-1418"/>
    <n v="1"/>
    <n v="240000"/>
    <n v="240000"/>
    <x v="111"/>
    <x v="17"/>
    <x v="1"/>
    <s v="MALL KELAPA GADING"/>
  </r>
  <r>
    <s v="T-3392"/>
    <x v="0"/>
    <x v="145"/>
    <x v="1"/>
    <s v="P-1435"/>
    <n v="1"/>
    <n v="88200"/>
    <n v="88200"/>
    <x v="34"/>
    <x v="5"/>
    <x v="1"/>
    <s v="MALL KELAPA GADING"/>
  </r>
  <r>
    <s v="T-3393"/>
    <x v="0"/>
    <x v="148"/>
    <x v="0"/>
    <s v="P-1932"/>
    <n v="1"/>
    <n v="130000"/>
    <n v="130000"/>
    <x v="171"/>
    <x v="15"/>
    <x v="0"/>
    <s v="PIK AVENUE"/>
  </r>
  <r>
    <s v="T-3394"/>
    <x v="0"/>
    <x v="126"/>
    <x v="0"/>
    <s v="P-1901"/>
    <n v="4"/>
    <n v="47700"/>
    <n v="190800"/>
    <x v="20"/>
    <x v="10"/>
    <x v="0"/>
    <s v="PIK AVENUE"/>
  </r>
  <r>
    <s v="T-3395"/>
    <x v="0"/>
    <x v="134"/>
    <x v="1"/>
    <s v="P-1384"/>
    <n v="2"/>
    <n v="82800"/>
    <n v="165600"/>
    <x v="33"/>
    <x v="3"/>
    <x v="1"/>
    <s v="MALL KELAPA GADING"/>
  </r>
  <r>
    <s v="T-3396"/>
    <x v="0"/>
    <x v="130"/>
    <x v="0"/>
    <s v="P-1852"/>
    <n v="3"/>
    <n v="26100"/>
    <n v="78300"/>
    <x v="149"/>
    <x v="4"/>
    <x v="0"/>
    <s v="PIK AVENUE"/>
  </r>
  <r>
    <s v="T-3397"/>
    <x v="0"/>
    <x v="120"/>
    <x v="1"/>
    <s v="P-1477"/>
    <n v="1"/>
    <n v="130500"/>
    <n v="130500"/>
    <x v="122"/>
    <x v="15"/>
    <x v="1"/>
    <s v="MALL KELAPA GADING"/>
  </r>
  <r>
    <s v="T-3398"/>
    <x v="0"/>
    <x v="126"/>
    <x v="0"/>
    <s v="P-1887"/>
    <n v="3"/>
    <n v="22500"/>
    <n v="67500"/>
    <x v="112"/>
    <x v="4"/>
    <x v="0"/>
    <s v="PIK AVENUE"/>
  </r>
  <r>
    <s v="T-3399"/>
    <x v="0"/>
    <x v="138"/>
    <x v="1"/>
    <s v="P-1283"/>
    <n v="2"/>
    <n v="489300"/>
    <n v="978600"/>
    <x v="131"/>
    <x v="6"/>
    <x v="1"/>
    <s v="MALL KELAPA GADING"/>
  </r>
  <r>
    <s v="T-3400"/>
    <x v="0"/>
    <x v="135"/>
    <x v="1"/>
    <s v="P-1441"/>
    <n v="1"/>
    <n v="243000"/>
    <n v="243000"/>
    <x v="3"/>
    <x v="2"/>
    <x v="1"/>
    <s v="MALL KELAPA GADING"/>
  </r>
  <r>
    <s v="T-3401"/>
    <x v="0"/>
    <x v="143"/>
    <x v="0"/>
    <s v="P-1905"/>
    <n v="2"/>
    <n v="162000"/>
    <n v="324000"/>
    <x v="70"/>
    <x v="5"/>
    <x v="0"/>
    <s v="PIK AVENUE"/>
  </r>
  <r>
    <s v="T-3402"/>
    <x v="0"/>
    <x v="150"/>
    <x v="1"/>
    <s v="P-1316"/>
    <n v="6"/>
    <n v="14400"/>
    <n v="86400"/>
    <x v="29"/>
    <x v="0"/>
    <x v="1"/>
    <s v="MALL KELAPA GADING"/>
  </r>
  <r>
    <s v="T-3403"/>
    <x v="0"/>
    <x v="131"/>
    <x v="1"/>
    <s v="P-1340"/>
    <n v="1"/>
    <n v="89100"/>
    <n v="89100"/>
    <x v="19"/>
    <x v="6"/>
    <x v="1"/>
    <s v="MALL KELAPA GADING"/>
  </r>
  <r>
    <s v="T-3404"/>
    <x v="0"/>
    <x v="145"/>
    <x v="1"/>
    <s v="P-1301"/>
    <n v="1"/>
    <n v="261000"/>
    <n v="261000"/>
    <x v="167"/>
    <x v="12"/>
    <x v="1"/>
    <s v="MALL KELAPA GADING"/>
  </r>
  <r>
    <s v="T-3405"/>
    <x v="0"/>
    <x v="132"/>
    <x v="1"/>
    <s v="P-1400"/>
    <n v="2"/>
    <n v="162000"/>
    <n v="324000"/>
    <x v="188"/>
    <x v="7"/>
    <x v="1"/>
    <s v="MALL KELAPA GADING"/>
  </r>
  <r>
    <s v="T-3406"/>
    <x v="0"/>
    <x v="131"/>
    <x v="1"/>
    <s v="P-1499"/>
    <n v="3"/>
    <n v="15000"/>
    <n v="45000"/>
    <x v="0"/>
    <x v="0"/>
    <x v="1"/>
    <s v="MALL KELAPA GADING"/>
  </r>
  <r>
    <s v="T-3407"/>
    <x v="0"/>
    <x v="148"/>
    <x v="1"/>
    <s v="P-1300"/>
    <n v="1"/>
    <n v="261000"/>
    <n v="261000"/>
    <x v="103"/>
    <x v="12"/>
    <x v="1"/>
    <s v="MALL KELAPA GADING"/>
  </r>
  <r>
    <s v="T-3408"/>
    <x v="0"/>
    <x v="141"/>
    <x v="1"/>
    <s v="P-1394"/>
    <n v="1"/>
    <n v="39600"/>
    <n v="39600"/>
    <x v="14"/>
    <x v="3"/>
    <x v="1"/>
    <s v="MALL KELAPA GADING"/>
  </r>
  <r>
    <s v="T-3409"/>
    <x v="0"/>
    <x v="139"/>
    <x v="0"/>
    <s v="P-1812"/>
    <n v="1"/>
    <n v="153000"/>
    <n v="153000"/>
    <x v="138"/>
    <x v="13"/>
    <x v="0"/>
    <s v="PIK AVENUE"/>
  </r>
  <r>
    <s v="T-3410"/>
    <x v="0"/>
    <x v="141"/>
    <x v="0"/>
    <s v="P-1963"/>
    <n v="4"/>
    <n v="29700"/>
    <n v="118800"/>
    <x v="117"/>
    <x v="0"/>
    <x v="0"/>
    <s v="PIK AVENUE"/>
  </r>
  <r>
    <s v="T-3411"/>
    <x v="0"/>
    <x v="137"/>
    <x v="0"/>
    <s v="P-1929"/>
    <n v="2"/>
    <n v="81000"/>
    <n v="162000"/>
    <x v="37"/>
    <x v="12"/>
    <x v="0"/>
    <s v="PIK AVENUE"/>
  </r>
  <r>
    <s v="T-3412"/>
    <x v="0"/>
    <x v="150"/>
    <x v="0"/>
    <s v="P-1943"/>
    <n v="2"/>
    <n v="112500"/>
    <n v="225000"/>
    <x v="219"/>
    <x v="11"/>
    <x v="0"/>
    <s v="PIK AVENUE"/>
  </r>
  <r>
    <s v="T-3413"/>
    <x v="0"/>
    <x v="137"/>
    <x v="1"/>
    <s v="P-1415"/>
    <n v="4"/>
    <n v="22500"/>
    <n v="90000"/>
    <x v="27"/>
    <x v="4"/>
    <x v="1"/>
    <s v="MALL KELAPA GADING"/>
  </r>
  <r>
    <s v="T-3414"/>
    <x v="0"/>
    <x v="127"/>
    <x v="0"/>
    <s v="P-1854"/>
    <n v="1"/>
    <n v="57600"/>
    <n v="57600"/>
    <x v="4"/>
    <x v="3"/>
    <x v="0"/>
    <s v="PIK AVENUE"/>
  </r>
  <r>
    <s v="T-3415"/>
    <x v="0"/>
    <x v="124"/>
    <x v="1"/>
    <s v="P-1287"/>
    <n v="1"/>
    <n v="65700"/>
    <n v="65700"/>
    <x v="64"/>
    <x v="16"/>
    <x v="1"/>
    <s v="MALL KELAPA GADING"/>
  </r>
  <r>
    <s v="T-3416"/>
    <x v="0"/>
    <x v="149"/>
    <x v="0"/>
    <s v="P-1819"/>
    <n v="1"/>
    <n v="198000"/>
    <n v="198000"/>
    <x v="66"/>
    <x v="8"/>
    <x v="0"/>
    <s v="PIK AVENUE"/>
  </r>
  <r>
    <s v="T-3417"/>
    <x v="0"/>
    <x v="127"/>
    <x v="1"/>
    <s v="P-1479"/>
    <n v="1"/>
    <n v="143100"/>
    <n v="143100"/>
    <x v="129"/>
    <x v="12"/>
    <x v="1"/>
    <s v="MALL KELAPA GADING"/>
  </r>
  <r>
    <s v="T-3418"/>
    <x v="0"/>
    <x v="133"/>
    <x v="0"/>
    <s v="P-1884"/>
    <n v="1"/>
    <n v="37350"/>
    <n v="37350"/>
    <x v="83"/>
    <x v="17"/>
    <x v="0"/>
    <s v="PIK AVENUE"/>
  </r>
  <r>
    <s v="T-3419"/>
    <x v="0"/>
    <x v="147"/>
    <x v="1"/>
    <s v="P-1486"/>
    <n v="1"/>
    <n v="76500"/>
    <n v="76500"/>
    <x v="123"/>
    <x v="11"/>
    <x v="1"/>
    <s v="MALL KELAPA GADING"/>
  </r>
  <r>
    <s v="T-3420"/>
    <x v="0"/>
    <x v="128"/>
    <x v="0"/>
    <s v="P-1900"/>
    <n v="1"/>
    <n v="94500"/>
    <n v="94500"/>
    <x v="35"/>
    <x v="2"/>
    <x v="0"/>
    <s v="PIK AVENUE"/>
  </r>
  <r>
    <s v="T-3421"/>
    <x v="0"/>
    <x v="143"/>
    <x v="1"/>
    <s v="P-1518"/>
    <n v="1"/>
    <n v="207000"/>
    <n v="207000"/>
    <x v="99"/>
    <x v="4"/>
    <x v="1"/>
    <s v="MALL KELAPA GADING"/>
  </r>
  <r>
    <s v="T-3422"/>
    <x v="0"/>
    <x v="148"/>
    <x v="0"/>
    <s v="P-1899"/>
    <n v="2"/>
    <n v="49500"/>
    <n v="99000"/>
    <x v="16"/>
    <x v="2"/>
    <x v="0"/>
    <s v="PIK AVENUE"/>
  </r>
  <r>
    <s v="T-3423"/>
    <x v="0"/>
    <x v="120"/>
    <x v="1"/>
    <s v="P-1412"/>
    <n v="4"/>
    <n v="13500"/>
    <n v="54000"/>
    <x v="61"/>
    <x v="4"/>
    <x v="1"/>
    <s v="MALL KELAPA GADING"/>
  </r>
  <r>
    <s v="T-3424"/>
    <x v="0"/>
    <x v="145"/>
    <x v="0"/>
    <s v="P-1966"/>
    <n v="1"/>
    <n v="34200"/>
    <n v="34200"/>
    <x v="52"/>
    <x v="0"/>
    <x v="0"/>
    <s v="PIK AVENUE"/>
  </r>
  <r>
    <s v="T-3425"/>
    <x v="0"/>
    <x v="149"/>
    <x v="1"/>
    <s v="P-1507"/>
    <n v="1"/>
    <n v="32000"/>
    <n v="32000"/>
    <x v="13"/>
    <x v="0"/>
    <x v="1"/>
    <s v="MALL KELAPA GADING"/>
  </r>
  <r>
    <s v="T-3426"/>
    <x v="0"/>
    <x v="121"/>
    <x v="1"/>
    <s v="P-1429"/>
    <n v="2"/>
    <n v="225000"/>
    <n v="450000"/>
    <x v="58"/>
    <x v="10"/>
    <x v="1"/>
    <s v="MALL KELAPA GADING"/>
  </r>
  <r>
    <s v="T-3427"/>
    <x v="0"/>
    <x v="130"/>
    <x v="1"/>
    <s v="P-1304"/>
    <n v="1"/>
    <n v="243000"/>
    <n v="243000"/>
    <x v="104"/>
    <x v="12"/>
    <x v="1"/>
    <s v="MALL KELAPA GADING"/>
  </r>
  <r>
    <s v="T-3428"/>
    <x v="0"/>
    <x v="127"/>
    <x v="1"/>
    <s v="P-1414"/>
    <n v="4"/>
    <n v="22500"/>
    <n v="90000"/>
    <x v="112"/>
    <x v="4"/>
    <x v="1"/>
    <s v="MALL KELAPA GADING"/>
  </r>
  <r>
    <s v="T-3429"/>
    <x v="0"/>
    <x v="144"/>
    <x v="1"/>
    <s v="P-1375"/>
    <n v="1"/>
    <n v="26100"/>
    <n v="26100"/>
    <x v="15"/>
    <x v="4"/>
    <x v="1"/>
    <s v="MALL KELAPA GADING"/>
  </r>
  <r>
    <s v="T-3430"/>
    <x v="0"/>
    <x v="128"/>
    <x v="0"/>
    <s v="P-1824"/>
    <n v="1"/>
    <n v="144000"/>
    <n v="144000"/>
    <x v="94"/>
    <x v="15"/>
    <x v="0"/>
    <s v="PIK AVENUE"/>
  </r>
  <r>
    <s v="T-3431"/>
    <x v="0"/>
    <x v="134"/>
    <x v="1"/>
    <s v="P-1517"/>
    <n v="1"/>
    <n v="348300"/>
    <n v="348300"/>
    <x v="82"/>
    <x v="7"/>
    <x v="1"/>
    <s v="MALL KELAPA GADING"/>
  </r>
  <r>
    <s v="T-3432"/>
    <x v="0"/>
    <x v="132"/>
    <x v="1"/>
    <s v="P-1467"/>
    <n v="2"/>
    <n v="73800"/>
    <n v="147600"/>
    <x v="125"/>
    <x v="14"/>
    <x v="1"/>
    <s v="MALL KELAPA GADING"/>
  </r>
  <r>
    <s v="T-3433"/>
    <x v="0"/>
    <x v="129"/>
    <x v="1"/>
    <s v="P-1500"/>
    <n v="4"/>
    <n v="32000"/>
    <n v="128000"/>
    <x v="173"/>
    <x v="0"/>
    <x v="1"/>
    <s v="MALL KELAPA GADING"/>
  </r>
  <r>
    <s v="T-3434"/>
    <x v="0"/>
    <x v="131"/>
    <x v="0"/>
    <s v="P-1886"/>
    <n v="1"/>
    <n v="13500"/>
    <n v="13500"/>
    <x v="85"/>
    <x v="4"/>
    <x v="0"/>
    <s v="PIK AVENUE"/>
  </r>
  <r>
    <s v="T-3435"/>
    <x v="0"/>
    <x v="135"/>
    <x v="0"/>
    <s v="P-1815"/>
    <n v="1"/>
    <n v="349300"/>
    <n v="349300"/>
    <x v="175"/>
    <x v="13"/>
    <x v="0"/>
    <s v="PIK AVENUE"/>
  </r>
  <r>
    <s v="T-3436"/>
    <x v="0"/>
    <x v="145"/>
    <x v="1"/>
    <s v="P-1445"/>
    <n v="2"/>
    <n v="89100"/>
    <n v="178200"/>
    <x v="5"/>
    <x v="2"/>
    <x v="1"/>
    <s v="MALL KELAPA GADING"/>
  </r>
  <r>
    <s v="T-3437"/>
    <x v="0"/>
    <x v="141"/>
    <x v="1"/>
    <s v="P-1299"/>
    <n v="3"/>
    <n v="12600"/>
    <n v="37800"/>
    <x v="18"/>
    <x v="9"/>
    <x v="1"/>
    <s v="MALL KELAPA GADING"/>
  </r>
  <r>
    <s v="T-3438"/>
    <x v="0"/>
    <x v="124"/>
    <x v="1"/>
    <s v="P-1503"/>
    <n v="3"/>
    <n v="25200"/>
    <n v="75600"/>
    <x v="202"/>
    <x v="0"/>
    <x v="1"/>
    <s v="MALL KELAPA GADING"/>
  </r>
  <r>
    <s v="T-3439"/>
    <x v="0"/>
    <x v="131"/>
    <x v="0"/>
    <s v="P-1928"/>
    <n v="1"/>
    <n v="125100"/>
    <n v="125100"/>
    <x v="160"/>
    <x v="12"/>
    <x v="0"/>
    <s v="PIK AVENUE"/>
  </r>
  <r>
    <s v="T-3440"/>
    <x v="0"/>
    <x v="140"/>
    <x v="0"/>
    <s v="P-1959"/>
    <n v="6"/>
    <n v="34200"/>
    <n v="205200"/>
    <x v="156"/>
    <x v="0"/>
    <x v="0"/>
    <s v="PIK AVENUE"/>
  </r>
  <r>
    <s v="T-3441"/>
    <x v="0"/>
    <x v="140"/>
    <x v="0"/>
    <s v="P-1816"/>
    <n v="1"/>
    <n v="349300"/>
    <n v="349300"/>
    <x v="118"/>
    <x v="13"/>
    <x v="0"/>
    <s v="PIK AVENUE"/>
  </r>
  <r>
    <s v="T-3442"/>
    <x v="0"/>
    <x v="141"/>
    <x v="0"/>
    <s v="P-1869"/>
    <n v="2"/>
    <n v="39600"/>
    <n v="79200"/>
    <x v="116"/>
    <x v="3"/>
    <x v="0"/>
    <s v="PIK AVENUE"/>
  </r>
  <r>
    <s v="T-3443"/>
    <x v="0"/>
    <x v="127"/>
    <x v="0"/>
    <s v="P-1944"/>
    <n v="1"/>
    <n v="112500"/>
    <n v="112500"/>
    <x v="93"/>
    <x v="11"/>
    <x v="0"/>
    <s v="PIK AVENUE"/>
  </r>
  <r>
    <s v="T-3444"/>
    <x v="0"/>
    <x v="146"/>
    <x v="0"/>
    <s v="P-1826"/>
    <n v="1"/>
    <n v="243000"/>
    <n v="243000"/>
    <x v="104"/>
    <x v="12"/>
    <x v="0"/>
    <s v="PIK AVENUE"/>
  </r>
  <r>
    <s v="T-3445"/>
    <x v="0"/>
    <x v="133"/>
    <x v="0"/>
    <s v="P-1897"/>
    <n v="4"/>
    <n v="225000"/>
    <n v="900000"/>
    <x v="58"/>
    <x v="10"/>
    <x v="0"/>
    <s v="PIK AVENUE"/>
  </r>
  <r>
    <s v="T-3446"/>
    <x v="0"/>
    <x v="135"/>
    <x v="1"/>
    <s v="P-1397"/>
    <n v="3"/>
    <n v="39600"/>
    <n v="118800"/>
    <x v="42"/>
    <x v="3"/>
    <x v="1"/>
    <s v="MALL KELAPA GADING"/>
  </r>
  <r>
    <s v="T-3447"/>
    <x v="0"/>
    <x v="121"/>
    <x v="1"/>
    <s v="P-1508"/>
    <n v="2"/>
    <n v="36900"/>
    <n v="73800"/>
    <x v="56"/>
    <x v="0"/>
    <x v="1"/>
    <s v="MALL KELAPA GADING"/>
  </r>
  <r>
    <s v="T-3448"/>
    <x v="0"/>
    <x v="134"/>
    <x v="0"/>
    <s v="P-1910"/>
    <n v="1"/>
    <n v="243000"/>
    <n v="243000"/>
    <x v="3"/>
    <x v="2"/>
    <x v="0"/>
    <s v="PIK AVENUE"/>
  </r>
  <r>
    <s v="T-3449"/>
    <x v="0"/>
    <x v="131"/>
    <x v="0"/>
    <s v="P-1856"/>
    <n v="1"/>
    <n v="82800"/>
    <n v="82800"/>
    <x v="78"/>
    <x v="3"/>
    <x v="0"/>
    <s v="PIK AVENUE"/>
  </r>
  <r>
    <s v="T-3450"/>
    <x v="0"/>
    <x v="132"/>
    <x v="0"/>
    <s v="P-1912"/>
    <n v="4"/>
    <n v="49500"/>
    <n v="198000"/>
    <x v="60"/>
    <x v="2"/>
    <x v="0"/>
    <s v="PIK AVENUE"/>
  </r>
  <r>
    <s v="T-3451"/>
    <x v="0"/>
    <x v="127"/>
    <x v="1"/>
    <s v="P-1413"/>
    <n v="2"/>
    <n v="13500"/>
    <n v="27000"/>
    <x v="85"/>
    <x v="4"/>
    <x v="1"/>
    <s v="MALL KELAPA GADING"/>
  </r>
  <r>
    <s v="T-3452"/>
    <x v="0"/>
    <x v="138"/>
    <x v="0"/>
    <s v="P-1961"/>
    <n v="1"/>
    <n v="35100"/>
    <n v="35100"/>
    <x v="13"/>
    <x v="0"/>
    <x v="0"/>
    <s v="PIK AVENUE"/>
  </r>
  <r>
    <s v="T-3453"/>
    <x v="0"/>
    <x v="136"/>
    <x v="0"/>
    <s v="P-1835"/>
    <n v="7"/>
    <n v="13050"/>
    <n v="91350"/>
    <x v="54"/>
    <x v="0"/>
    <x v="0"/>
    <s v="PIK AVENUE"/>
  </r>
  <r>
    <s v="T-3454"/>
    <x v="0"/>
    <x v="120"/>
    <x v="1"/>
    <s v="P-1313"/>
    <n v="2"/>
    <n v="13050"/>
    <n v="26100"/>
    <x v="54"/>
    <x v="0"/>
    <x v="1"/>
    <s v="MALL KELAPA GADING"/>
  </r>
  <r>
    <s v="T-3455"/>
    <x v="0"/>
    <x v="142"/>
    <x v="0"/>
    <s v="P-1880"/>
    <n v="4"/>
    <n v="25200"/>
    <n v="100800"/>
    <x v="22"/>
    <x v="0"/>
    <x v="0"/>
    <s v="PIK AVENUE"/>
  </r>
  <r>
    <s v="T-3456"/>
    <x v="0"/>
    <x v="141"/>
    <x v="0"/>
    <s v="P-1936"/>
    <n v="1"/>
    <n v="34200"/>
    <n v="34200"/>
    <x v="45"/>
    <x v="9"/>
    <x v="0"/>
    <s v="PIK AVENUE"/>
  </r>
  <r>
    <s v="T-3457"/>
    <x v="0"/>
    <x v="127"/>
    <x v="1"/>
    <s v="P-1417"/>
    <n v="4"/>
    <n v="15300"/>
    <n v="61200"/>
    <x v="25"/>
    <x v="4"/>
    <x v="1"/>
    <s v="MALL KELAPA GADING"/>
  </r>
  <r>
    <s v="T-3458"/>
    <x v="0"/>
    <x v="122"/>
    <x v="0"/>
    <s v="P-1902"/>
    <n v="1"/>
    <n v="88200"/>
    <n v="88200"/>
    <x v="23"/>
    <x v="5"/>
    <x v="0"/>
    <s v="PIK AVENUE"/>
  </r>
  <r>
    <s v="T-3459"/>
    <x v="0"/>
    <x v="133"/>
    <x v="0"/>
    <s v="P-1827"/>
    <n v="2"/>
    <n v="243000"/>
    <n v="486000"/>
    <x v="135"/>
    <x v="12"/>
    <x v="0"/>
    <s v="PIK AVENUE"/>
  </r>
  <r>
    <s v="T-3460"/>
    <x v="0"/>
    <x v="137"/>
    <x v="0"/>
    <s v="P-1836"/>
    <n v="9"/>
    <n v="18000"/>
    <n v="162000"/>
    <x v="2"/>
    <x v="0"/>
    <x v="0"/>
    <s v="PIK AVENUE"/>
  </r>
  <r>
    <s v="T-3461"/>
    <x v="0"/>
    <x v="123"/>
    <x v="1"/>
    <s v="P-1512"/>
    <n v="2"/>
    <n v="10000"/>
    <n v="20000"/>
    <x v="120"/>
    <x v="0"/>
    <x v="1"/>
    <s v="MALL KELAPA GADING"/>
  </r>
  <r>
    <s v="T-3462"/>
    <x v="0"/>
    <x v="140"/>
    <x v="0"/>
    <s v="P-1909"/>
    <n v="1"/>
    <n v="247500"/>
    <n v="247500"/>
    <x v="31"/>
    <x v="2"/>
    <x v="0"/>
    <s v="PIK AVENUE"/>
  </r>
  <r>
    <s v="T-3463"/>
    <x v="0"/>
    <x v="136"/>
    <x v="0"/>
    <s v="P-1914"/>
    <n v="4"/>
    <n v="90000"/>
    <n v="360000"/>
    <x v="5"/>
    <x v="2"/>
    <x v="0"/>
    <s v="PIK AVENUE"/>
  </r>
  <r>
    <s v="T-3464"/>
    <x v="0"/>
    <x v="128"/>
    <x v="1"/>
    <s v="P-1434"/>
    <n v="3"/>
    <n v="88200"/>
    <n v="264600"/>
    <x v="23"/>
    <x v="5"/>
    <x v="1"/>
    <s v="MALL KELAPA GADING"/>
  </r>
  <r>
    <s v="T-3465"/>
    <x v="0"/>
    <x v="125"/>
    <x v="1"/>
    <s v="P-1439"/>
    <n v="4"/>
    <n v="162000"/>
    <n v="648000"/>
    <x v="73"/>
    <x v="2"/>
    <x v="1"/>
    <s v="MALL KELAPA GADING"/>
  </r>
  <r>
    <s v="T-3466"/>
    <x v="0"/>
    <x v="134"/>
    <x v="1"/>
    <s v="P-1433"/>
    <n v="3"/>
    <n v="47700"/>
    <n v="143100"/>
    <x v="20"/>
    <x v="10"/>
    <x v="1"/>
    <s v="MALL KELAPA GADING"/>
  </r>
  <r>
    <s v="T-3467"/>
    <x v="0"/>
    <x v="147"/>
    <x v="1"/>
    <s v="P-1458"/>
    <n v="1"/>
    <n v="247500"/>
    <n v="247500"/>
    <x v="115"/>
    <x v="18"/>
    <x v="1"/>
    <s v="MALL KELAPA GADING"/>
  </r>
  <r>
    <s v="T-3468"/>
    <x v="0"/>
    <x v="126"/>
    <x v="0"/>
    <s v="P-1881"/>
    <n v="6"/>
    <n v="31500"/>
    <n v="189000"/>
    <x v="17"/>
    <x v="0"/>
    <x v="0"/>
    <s v="PIK AVENUE"/>
  </r>
  <r>
    <s v="T-3469"/>
    <x v="0"/>
    <x v="134"/>
    <x v="1"/>
    <s v="P-1407"/>
    <n v="2"/>
    <n v="31500"/>
    <n v="63000"/>
    <x v="17"/>
    <x v="0"/>
    <x v="1"/>
    <s v="MALL KELAPA GADING"/>
  </r>
  <r>
    <s v="T-3470"/>
    <x v="0"/>
    <x v="136"/>
    <x v="1"/>
    <s v="P-1482"/>
    <n v="2"/>
    <n v="82800"/>
    <n v="165600"/>
    <x v="55"/>
    <x v="3"/>
    <x v="1"/>
    <s v="MALL KELAPA GADING"/>
  </r>
  <r>
    <s v="T-3471"/>
    <x v="0"/>
    <x v="134"/>
    <x v="1"/>
    <s v="P-1396"/>
    <n v="2"/>
    <n v="39600"/>
    <n v="79200"/>
    <x v="80"/>
    <x v="3"/>
    <x v="1"/>
    <s v="MALL KELAPA GADING"/>
  </r>
  <r>
    <s v="T-3472"/>
    <x v="0"/>
    <x v="127"/>
    <x v="1"/>
    <s v="P-1453"/>
    <n v="1"/>
    <n v="73800"/>
    <n v="73800"/>
    <x v="41"/>
    <x v="12"/>
    <x v="1"/>
    <s v="MALL KELAPA GADING"/>
  </r>
  <r>
    <s v="T-3473"/>
    <x v="0"/>
    <x v="149"/>
    <x v="0"/>
    <s v="P-1833"/>
    <n v="12"/>
    <n v="17100"/>
    <n v="205200"/>
    <x v="77"/>
    <x v="0"/>
    <x v="0"/>
    <s v="PIK AVENUE"/>
  </r>
  <r>
    <s v="T-3474"/>
    <x v="0"/>
    <x v="123"/>
    <x v="1"/>
    <s v="P-1351"/>
    <n v="2"/>
    <n v="386100"/>
    <n v="772200"/>
    <x v="178"/>
    <x v="8"/>
    <x v="1"/>
    <s v="MALL KELAPA GADING"/>
  </r>
  <r>
    <s v="T-3475"/>
    <x v="0"/>
    <x v="137"/>
    <x v="1"/>
    <s v="P-1315"/>
    <n v="2"/>
    <n v="27000"/>
    <n v="54000"/>
    <x v="30"/>
    <x v="0"/>
    <x v="1"/>
    <s v="MALL KELAPA GADING"/>
  </r>
  <r>
    <s v="T-3476"/>
    <x v="0"/>
    <x v="136"/>
    <x v="0"/>
    <s v="P-1882"/>
    <n v="6"/>
    <n v="22500"/>
    <n v="135000"/>
    <x v="39"/>
    <x v="0"/>
    <x v="0"/>
    <s v="PIK AVENUE"/>
  </r>
  <r>
    <s v="T-3477"/>
    <x v="0"/>
    <x v="129"/>
    <x v="1"/>
    <s v="P-1310"/>
    <n v="1"/>
    <n v="107100"/>
    <n v="107100"/>
    <x v="109"/>
    <x v="2"/>
    <x v="1"/>
    <s v="MALL KELAPA GADING"/>
  </r>
  <r>
    <s v="T-3478"/>
    <x v="0"/>
    <x v="134"/>
    <x v="1"/>
    <s v="P-1393"/>
    <n v="1"/>
    <n v="39600"/>
    <n v="39600"/>
    <x v="207"/>
    <x v="3"/>
    <x v="1"/>
    <s v="MALL KELAPA GADING"/>
  </r>
  <r>
    <s v="T-3479"/>
    <x v="0"/>
    <x v="149"/>
    <x v="0"/>
    <s v="P-1885"/>
    <n v="4"/>
    <n v="13500"/>
    <n v="54000"/>
    <x v="61"/>
    <x v="4"/>
    <x v="0"/>
    <s v="PIK AVENUE"/>
  </r>
  <r>
    <s v="T-3480"/>
    <x v="0"/>
    <x v="146"/>
    <x v="1"/>
    <s v="P-1420"/>
    <n v="2"/>
    <n v="40500"/>
    <n v="81000"/>
    <x v="168"/>
    <x v="6"/>
    <x v="1"/>
    <s v="MALL KELAPA GADING"/>
  </r>
  <r>
    <s v="T-3481"/>
    <x v="0"/>
    <x v="121"/>
    <x v="0"/>
    <s v="P-1853"/>
    <n v="1"/>
    <n v="26100"/>
    <n v="26100"/>
    <x v="15"/>
    <x v="4"/>
    <x v="0"/>
    <s v="PIK AVENUE"/>
  </r>
  <r>
    <s v="T-3482"/>
    <x v="0"/>
    <x v="144"/>
    <x v="1"/>
    <s v="P-1509"/>
    <n v="4"/>
    <n v="29700"/>
    <n v="118800"/>
    <x v="117"/>
    <x v="0"/>
    <x v="1"/>
    <s v="MALL KELAPA GADING"/>
  </r>
  <r>
    <s v="T-3483"/>
    <x v="0"/>
    <x v="121"/>
    <x v="0"/>
    <s v="P-1890"/>
    <n v="3"/>
    <n v="15300"/>
    <n v="45900"/>
    <x v="25"/>
    <x v="4"/>
    <x v="0"/>
    <s v="PIK AVENUE"/>
  </r>
  <r>
    <s v="T-3484"/>
    <x v="0"/>
    <x v="131"/>
    <x v="0"/>
    <s v="P-1863"/>
    <n v="1"/>
    <n v="39600"/>
    <n v="39600"/>
    <x v="76"/>
    <x v="3"/>
    <x v="0"/>
    <s v="PIK AVENUE"/>
  </r>
  <r>
    <s v="T-3485"/>
    <x v="0"/>
    <x v="127"/>
    <x v="7"/>
    <s v="P-1006"/>
    <n v="4"/>
    <n v="25200"/>
    <n v="100800"/>
    <x v="22"/>
    <x v="0"/>
    <x v="7"/>
    <s v="LIPPO MALL KEMANG"/>
  </r>
  <r>
    <s v="T-3486"/>
    <x v="0"/>
    <x v="127"/>
    <x v="7"/>
    <s v="P-942"/>
    <n v="1"/>
    <n v="27000"/>
    <n v="27000"/>
    <x v="6"/>
    <x v="0"/>
    <x v="7"/>
    <s v="LIPPO MALL KEMANG"/>
  </r>
  <r>
    <s v="T-3487"/>
    <x v="0"/>
    <x v="120"/>
    <x v="4"/>
    <s v="P-497"/>
    <n v="1"/>
    <n v="39600"/>
    <n v="39600"/>
    <x v="24"/>
    <x v="3"/>
    <x v="4"/>
    <s v="CIBUBUR JUNCTION"/>
  </r>
  <r>
    <s v="T-3488"/>
    <x v="0"/>
    <x v="120"/>
    <x v="4"/>
    <s v="P-512"/>
    <n v="4"/>
    <n v="44850"/>
    <n v="179400"/>
    <x v="26"/>
    <x v="0"/>
    <x v="4"/>
    <s v="CIBUBUR JUNCTION"/>
  </r>
  <r>
    <s v="T-3489"/>
    <x v="0"/>
    <x v="127"/>
    <x v="7"/>
    <s v="P-1099"/>
    <n v="1"/>
    <n v="32000"/>
    <n v="32000"/>
    <x v="13"/>
    <x v="0"/>
    <x v="7"/>
    <s v="LIPPO MALL KEMANG"/>
  </r>
  <r>
    <s v="T-3490"/>
    <x v="0"/>
    <x v="148"/>
    <x v="4"/>
    <s v="P-441"/>
    <n v="3"/>
    <n v="27000"/>
    <n v="81000"/>
    <x v="6"/>
    <x v="0"/>
    <x v="4"/>
    <s v="CIBUBUR JUNCTION"/>
  </r>
  <r>
    <s v="T-3491"/>
    <x v="0"/>
    <x v="149"/>
    <x v="7"/>
    <s v="P-987"/>
    <n v="1"/>
    <n v="39600"/>
    <n v="39600"/>
    <x v="24"/>
    <x v="3"/>
    <x v="7"/>
    <s v="LIPPO MALL KEMANG"/>
  </r>
  <r>
    <s v="T-3492"/>
    <x v="0"/>
    <x v="120"/>
    <x v="7"/>
    <s v="P-1100"/>
    <n v="2"/>
    <n v="36900"/>
    <n v="73800"/>
    <x v="56"/>
    <x v="0"/>
    <x v="7"/>
    <s v="LIPPO MALL KEMANG"/>
  </r>
  <r>
    <s v="T-3493"/>
    <x v="0"/>
    <x v="142"/>
    <x v="7"/>
    <s v="P-912"/>
    <n v="1"/>
    <n v="489300"/>
    <n v="489300"/>
    <x v="131"/>
    <x v="6"/>
    <x v="7"/>
    <s v="LIPPO MALL KEMANG"/>
  </r>
  <r>
    <s v="T-3494"/>
    <x v="0"/>
    <x v="121"/>
    <x v="7"/>
    <s v="P-1012"/>
    <n v="2"/>
    <n v="13500"/>
    <n v="27000"/>
    <x v="61"/>
    <x v="4"/>
    <x v="7"/>
    <s v="LIPPO MALL KEMANG"/>
  </r>
  <r>
    <s v="T-3495"/>
    <x v="0"/>
    <x v="128"/>
    <x v="7"/>
    <s v="P-931"/>
    <n v="2"/>
    <n v="261000"/>
    <n v="522000"/>
    <x v="103"/>
    <x v="12"/>
    <x v="7"/>
    <s v="LIPPO MALL KEMANG"/>
  </r>
  <r>
    <s v="T-3496"/>
    <x v="0"/>
    <x v="137"/>
    <x v="7"/>
    <s v="P-1075"/>
    <n v="2"/>
    <n v="76500"/>
    <n v="153000"/>
    <x v="95"/>
    <x v="11"/>
    <x v="7"/>
    <s v="LIPPO MALL KEMANG"/>
  </r>
  <r>
    <s v="T-3497"/>
    <x v="0"/>
    <x v="142"/>
    <x v="7"/>
    <s v="P-1016"/>
    <n v="1"/>
    <n v="15300"/>
    <n v="15300"/>
    <x v="25"/>
    <x v="4"/>
    <x v="7"/>
    <s v="LIPPO MALL KEMANG"/>
  </r>
  <r>
    <s v="T-3498"/>
    <x v="0"/>
    <x v="143"/>
    <x v="4"/>
    <s v="P-571"/>
    <n v="2"/>
    <n v="81000"/>
    <n v="162000"/>
    <x v="37"/>
    <x v="12"/>
    <x v="4"/>
    <s v="CIBUBUR JUNCTION"/>
  </r>
  <r>
    <s v="T-3499"/>
    <x v="0"/>
    <x v="142"/>
    <x v="4"/>
    <s v="P-539"/>
    <n v="1"/>
    <n v="83850"/>
    <n v="83850"/>
    <x v="23"/>
    <x v="5"/>
    <x v="4"/>
    <s v="CIBUBUR JUNCTION"/>
  </r>
  <r>
    <s v="T-3500"/>
    <x v="0"/>
    <x v="129"/>
    <x v="4"/>
    <s v="P-440"/>
    <n v="3"/>
    <n v="17100"/>
    <n v="51300"/>
    <x v="77"/>
    <x v="0"/>
    <x v="4"/>
    <s v="CIBUBUR JUNCTION"/>
  </r>
  <r>
    <s v="T-3501"/>
    <x v="0"/>
    <x v="133"/>
    <x v="4"/>
    <s v="P-524"/>
    <n v="1"/>
    <n v="15300"/>
    <n v="15300"/>
    <x v="25"/>
    <x v="4"/>
    <x v="4"/>
    <s v="CIBUBUR JUNCTION"/>
  </r>
  <r>
    <s v="T-3502"/>
    <x v="0"/>
    <x v="138"/>
    <x v="4"/>
    <s v="P-519"/>
    <n v="2"/>
    <n v="13500"/>
    <n v="27000"/>
    <x v="61"/>
    <x v="4"/>
    <x v="4"/>
    <s v="CIBUBUR JUNCTION"/>
  </r>
  <r>
    <s v="T-3503"/>
    <x v="0"/>
    <x v="147"/>
    <x v="4"/>
    <s v="P-549"/>
    <n v="3"/>
    <n v="90000"/>
    <n v="270000"/>
    <x v="5"/>
    <x v="2"/>
    <x v="4"/>
    <s v="CIBUBUR JUNCTION"/>
  </r>
  <r>
    <s v="T-3504"/>
    <x v="0"/>
    <x v="141"/>
    <x v="7"/>
    <s v="P-1011"/>
    <n v="2"/>
    <n v="396000"/>
    <n v="792000"/>
    <x v="127"/>
    <x v="17"/>
    <x v="7"/>
    <s v="LIPPO MALL KEMANG"/>
  </r>
  <r>
    <s v="T-3505"/>
    <x v="0"/>
    <x v="127"/>
    <x v="7"/>
    <s v="P-1098"/>
    <n v="1"/>
    <n v="15000"/>
    <n v="15000"/>
    <x v="201"/>
    <x v="0"/>
    <x v="7"/>
    <s v="LIPPO MALL KEMANG"/>
  </r>
  <r>
    <s v="T-3506"/>
    <x v="0"/>
    <x v="123"/>
    <x v="7"/>
    <s v="P-1067"/>
    <n v="1"/>
    <n v="130500"/>
    <n v="130500"/>
    <x v="122"/>
    <x v="15"/>
    <x v="7"/>
    <s v="LIPPO MALL KEMANG"/>
  </r>
  <r>
    <s v="T-3507"/>
    <x v="0"/>
    <x v="150"/>
    <x v="4"/>
    <s v="P-534"/>
    <n v="1"/>
    <n v="225000"/>
    <n v="225000"/>
    <x v="58"/>
    <x v="10"/>
    <x v="4"/>
    <s v="CIBUBUR JUNCTION"/>
  </r>
  <r>
    <s v="T-3508"/>
    <x v="0"/>
    <x v="147"/>
    <x v="4"/>
    <s v="P-443"/>
    <n v="3"/>
    <n v="18000"/>
    <n v="54000"/>
    <x v="2"/>
    <x v="0"/>
    <x v="4"/>
    <s v="CIBUBUR JUNCTION"/>
  </r>
  <r>
    <s v="T-3509"/>
    <x v="0"/>
    <x v="131"/>
    <x v="7"/>
    <s v="P-1031"/>
    <n v="2"/>
    <n v="88200"/>
    <n v="176400"/>
    <x v="34"/>
    <x v="5"/>
    <x v="7"/>
    <s v="LIPPO MALL KEMANG"/>
  </r>
  <r>
    <s v="T-3510"/>
    <x v="0"/>
    <x v="132"/>
    <x v="4"/>
    <s v="P-442"/>
    <n v="2"/>
    <n v="13050"/>
    <n v="26100"/>
    <x v="54"/>
    <x v="0"/>
    <x v="4"/>
    <s v="CIBUBUR JUNCTION"/>
  </r>
  <r>
    <s v="T-3511"/>
    <x v="0"/>
    <x v="123"/>
    <x v="4"/>
    <s v="P-552"/>
    <n v="2"/>
    <n v="60750"/>
    <n v="121500"/>
    <x v="87"/>
    <x v="12"/>
    <x v="4"/>
    <s v="CIBUBUR JUNCTION"/>
  </r>
  <r>
    <s v="T-3512"/>
    <x v="0"/>
    <x v="144"/>
    <x v="4"/>
    <s v="P-559"/>
    <n v="2"/>
    <n v="81000"/>
    <n v="162000"/>
    <x v="212"/>
    <x v="4"/>
    <x v="4"/>
    <s v="CIBUBUR JUNCTION"/>
  </r>
  <r>
    <s v="T-3513"/>
    <x v="0"/>
    <x v="140"/>
    <x v="7"/>
    <s v="P-1033"/>
    <n v="1"/>
    <n v="162000"/>
    <n v="162000"/>
    <x v="70"/>
    <x v="5"/>
    <x v="7"/>
    <s v="LIPPO MALL KEMANG"/>
  </r>
  <r>
    <s v="T-3514"/>
    <x v="0"/>
    <x v="123"/>
    <x v="7"/>
    <s v="P-998"/>
    <n v="1"/>
    <n v="112500"/>
    <n v="112500"/>
    <x v="96"/>
    <x v="7"/>
    <x v="7"/>
    <s v="LIPPO MALL KEMANG"/>
  </r>
  <r>
    <s v="T-3515"/>
    <x v="0"/>
    <x v="123"/>
    <x v="7"/>
    <s v="P-1044"/>
    <n v="1"/>
    <n v="60750"/>
    <n v="60750"/>
    <x v="87"/>
    <x v="12"/>
    <x v="7"/>
    <s v="LIPPO MALL KEMANG"/>
  </r>
  <r>
    <s v="T-3516"/>
    <x v="0"/>
    <x v="120"/>
    <x v="4"/>
    <s v="P-605"/>
    <n v="1"/>
    <n v="29700"/>
    <n v="29700"/>
    <x v="117"/>
    <x v="0"/>
    <x v="4"/>
    <s v="CIBUBUR JUNCTION"/>
  </r>
  <r>
    <s v="T-3517"/>
    <x v="0"/>
    <x v="134"/>
    <x v="7"/>
    <s v="P-1027"/>
    <n v="1"/>
    <n v="49500"/>
    <n v="49500"/>
    <x v="16"/>
    <x v="2"/>
    <x v="7"/>
    <s v="LIPPO MALL KEMANG"/>
  </r>
  <r>
    <s v="T-3518"/>
    <x v="0"/>
    <x v="123"/>
    <x v="4"/>
    <s v="P-453"/>
    <n v="1"/>
    <n v="75000"/>
    <n v="75000"/>
    <x v="195"/>
    <x v="4"/>
    <x v="4"/>
    <s v="CIBUBUR JUNCTION"/>
  </r>
  <r>
    <s v="T-3519"/>
    <x v="0"/>
    <x v="139"/>
    <x v="7"/>
    <s v="P-1032"/>
    <n v="1"/>
    <n v="162000"/>
    <n v="162000"/>
    <x v="8"/>
    <x v="5"/>
    <x v="7"/>
    <s v="LIPPO MALL KEMANG"/>
  </r>
  <r>
    <s v="T-3520"/>
    <x v="0"/>
    <x v="141"/>
    <x v="4"/>
    <s v="P-513"/>
    <n v="1"/>
    <n v="25200"/>
    <n v="25200"/>
    <x v="22"/>
    <x v="0"/>
    <x v="4"/>
    <s v="CIBUBUR JUNCTION"/>
  </r>
  <r>
    <s v="T-3521"/>
    <x v="0"/>
    <x v="137"/>
    <x v="4"/>
    <s v="P-538"/>
    <n v="1"/>
    <n v="47700"/>
    <n v="47700"/>
    <x v="20"/>
    <x v="10"/>
    <x v="4"/>
    <s v="CIBUBUR JUNCTION"/>
  </r>
  <r>
    <s v="T-3522"/>
    <x v="0"/>
    <x v="124"/>
    <x v="4"/>
    <s v="P-492"/>
    <n v="1"/>
    <n v="77350"/>
    <n v="77350"/>
    <x v="33"/>
    <x v="3"/>
    <x v="4"/>
    <s v="CIBUBUR JUNCTION"/>
  </r>
  <r>
    <s v="T-3523"/>
    <x v="0"/>
    <x v="137"/>
    <x v="7"/>
    <s v="P-1047"/>
    <n v="2"/>
    <n v="73800"/>
    <n v="147600"/>
    <x v="215"/>
    <x v="12"/>
    <x v="7"/>
    <s v="LIPPO MALL KEMANG"/>
  </r>
  <r>
    <s v="T-3524"/>
    <x v="0"/>
    <x v="148"/>
    <x v="7"/>
    <s v="P-916"/>
    <n v="1"/>
    <n v="65700"/>
    <n v="65700"/>
    <x v="64"/>
    <x v="16"/>
    <x v="7"/>
    <s v="LIPPO MALL KEMANG"/>
  </r>
  <r>
    <s v="T-3525"/>
    <x v="0"/>
    <x v="123"/>
    <x v="7"/>
    <s v="P-993"/>
    <n v="2"/>
    <n v="39600"/>
    <n v="79200"/>
    <x v="207"/>
    <x v="3"/>
    <x v="7"/>
    <s v="LIPPO MALL KEMANG"/>
  </r>
  <r>
    <s v="T-3526"/>
    <x v="0"/>
    <x v="142"/>
    <x v="7"/>
    <s v="P-1105"/>
    <n v="2"/>
    <n v="34200"/>
    <n v="68400"/>
    <x v="52"/>
    <x v="0"/>
    <x v="7"/>
    <s v="LIPPO MALL KEMANG"/>
  </r>
  <r>
    <s v="T-3527"/>
    <x v="0"/>
    <x v="138"/>
    <x v="4"/>
    <s v="P-503"/>
    <n v="1"/>
    <n v="39600"/>
    <n v="39600"/>
    <x v="14"/>
    <x v="3"/>
    <x v="4"/>
    <s v="CIBUBUR JUNCTION"/>
  </r>
  <r>
    <s v="T-3528"/>
    <x v="0"/>
    <x v="126"/>
    <x v="7"/>
    <s v="P-1046"/>
    <n v="2"/>
    <n v="65700"/>
    <n v="131400"/>
    <x v="43"/>
    <x v="12"/>
    <x v="7"/>
    <s v="LIPPO MALL KEMANG"/>
  </r>
  <r>
    <s v="T-3529"/>
    <x v="0"/>
    <x v="132"/>
    <x v="4"/>
    <s v="P-536"/>
    <n v="1"/>
    <n v="44850"/>
    <n v="44850"/>
    <x v="16"/>
    <x v="2"/>
    <x v="4"/>
    <s v="CIBUBUR JUNCTION"/>
  </r>
  <r>
    <s v="T-3530"/>
    <x v="0"/>
    <x v="124"/>
    <x v="4"/>
    <s v="P-579"/>
    <n v="2"/>
    <n v="71500"/>
    <n v="143000"/>
    <x v="75"/>
    <x v="11"/>
    <x v="4"/>
    <s v="CIBUBUR JUNCTION"/>
  </r>
  <r>
    <s v="T-3531"/>
    <x v="0"/>
    <x v="146"/>
    <x v="7"/>
    <s v="P-930"/>
    <n v="1"/>
    <n v="13500"/>
    <n v="13500"/>
    <x v="18"/>
    <x v="9"/>
    <x v="7"/>
    <s v="LIPPO MALL KEMANG"/>
  </r>
  <r>
    <s v="T-3532"/>
    <x v="0"/>
    <x v="143"/>
    <x v="7"/>
    <s v="P-1057"/>
    <n v="1"/>
    <n v="98100"/>
    <n v="98100"/>
    <x v="246"/>
    <x v="14"/>
    <x v="7"/>
    <s v="LIPPO MALL KEMANG"/>
  </r>
  <r>
    <s v="T-3533"/>
    <x v="0"/>
    <x v="126"/>
    <x v="4"/>
    <s v="P-493"/>
    <n v="1"/>
    <n v="82800"/>
    <n v="82800"/>
    <x v="48"/>
    <x v="3"/>
    <x v="4"/>
    <s v="CIBUBUR JUNCTION"/>
  </r>
  <r>
    <s v="T-3534"/>
    <x v="0"/>
    <x v="131"/>
    <x v="7"/>
    <s v="P-995"/>
    <n v="1"/>
    <n v="39600"/>
    <n v="39600"/>
    <x v="116"/>
    <x v="3"/>
    <x v="7"/>
    <s v="LIPPO MALL KEMANG"/>
  </r>
  <r>
    <s v="T-3535"/>
    <x v="0"/>
    <x v="124"/>
    <x v="7"/>
    <s v="P-921"/>
    <n v="1"/>
    <n v="153000"/>
    <n v="153000"/>
    <x v="88"/>
    <x v="13"/>
    <x v="7"/>
    <s v="LIPPO MALL KEMANG"/>
  </r>
  <r>
    <s v="T-3536"/>
    <x v="0"/>
    <x v="125"/>
    <x v="7"/>
    <s v="P-1052"/>
    <n v="1"/>
    <n v="145800"/>
    <n v="145800"/>
    <x v="179"/>
    <x v="18"/>
    <x v="7"/>
    <s v="LIPPO MALL KEMANG"/>
  </r>
  <r>
    <s v="T-3537"/>
    <x v="0"/>
    <x v="144"/>
    <x v="4"/>
    <s v="P-609"/>
    <n v="1"/>
    <n v="34200"/>
    <n v="34200"/>
    <x v="52"/>
    <x v="0"/>
    <x v="4"/>
    <s v="CIBUBUR JUNCTION"/>
  </r>
  <r>
    <s v="T-3538"/>
    <x v="0"/>
    <x v="128"/>
    <x v="4"/>
    <s v="P-429"/>
    <n v="1"/>
    <n v="13500"/>
    <n v="13500"/>
    <x v="18"/>
    <x v="9"/>
    <x v="4"/>
    <s v="CIBUBUR JUNCTION"/>
  </r>
  <r>
    <s v="T-3539"/>
    <x v="0"/>
    <x v="137"/>
    <x v="4"/>
    <s v="P-430"/>
    <n v="1"/>
    <n v="261000"/>
    <n v="261000"/>
    <x v="167"/>
    <x v="12"/>
    <x v="4"/>
    <s v="CIBUBUR JUNCTION"/>
  </r>
  <r>
    <s v="T-3540"/>
    <x v="0"/>
    <x v="126"/>
    <x v="7"/>
    <s v="P-945"/>
    <n v="3"/>
    <n v="27000"/>
    <n v="81000"/>
    <x v="30"/>
    <x v="0"/>
    <x v="7"/>
    <s v="LIPPO MALL KEMANG"/>
  </r>
  <r>
    <s v="T-3541"/>
    <x v="0"/>
    <x v="137"/>
    <x v="7"/>
    <s v="P-1072"/>
    <n v="2"/>
    <n v="82800"/>
    <n v="165600"/>
    <x v="55"/>
    <x v="3"/>
    <x v="7"/>
    <s v="LIPPO MALL KEMANG"/>
  </r>
  <r>
    <s v="T-3542"/>
    <x v="0"/>
    <x v="132"/>
    <x v="4"/>
    <s v="P-494"/>
    <n v="1"/>
    <n v="39600"/>
    <n v="39600"/>
    <x v="121"/>
    <x v="3"/>
    <x v="4"/>
    <s v="CIBUBUR JUNCTION"/>
  </r>
  <r>
    <s v="T-3543"/>
    <x v="0"/>
    <x v="136"/>
    <x v="7"/>
    <s v="P-1010"/>
    <n v="2"/>
    <n v="37350"/>
    <n v="74700"/>
    <x v="83"/>
    <x v="17"/>
    <x v="7"/>
    <s v="LIPPO MALL KEMANG"/>
  </r>
  <r>
    <s v="T-3544"/>
    <x v="0"/>
    <x v="126"/>
    <x v="7"/>
    <s v="P-1039"/>
    <n v="4"/>
    <n v="49500"/>
    <n v="198000"/>
    <x v="60"/>
    <x v="2"/>
    <x v="7"/>
    <s v="LIPPO MALL KEMANG"/>
  </r>
  <r>
    <s v="T-3545"/>
    <x v="0"/>
    <x v="142"/>
    <x v="7"/>
    <s v="P-1018"/>
    <n v="2"/>
    <n v="40500"/>
    <n v="81000"/>
    <x v="168"/>
    <x v="6"/>
    <x v="7"/>
    <s v="LIPPO MALL KEMANG"/>
  </r>
  <r>
    <s v="T-3546"/>
    <x v="0"/>
    <x v="120"/>
    <x v="7"/>
    <s v="P-1008"/>
    <n v="2"/>
    <n v="22500"/>
    <n v="45000"/>
    <x v="39"/>
    <x v="0"/>
    <x v="7"/>
    <s v="LIPPO MALL KEMANG"/>
  </r>
  <r>
    <s v="T-3547"/>
    <x v="0"/>
    <x v="127"/>
    <x v="7"/>
    <s v="P-1077"/>
    <n v="2"/>
    <n v="76500"/>
    <n v="153000"/>
    <x v="123"/>
    <x v="11"/>
    <x v="7"/>
    <s v="LIPPO MALL KEMANG"/>
  </r>
  <r>
    <s v="T-3548"/>
    <x v="0"/>
    <x v="123"/>
    <x v="4"/>
    <s v="P-561"/>
    <n v="1"/>
    <n v="247500"/>
    <n v="247500"/>
    <x v="115"/>
    <x v="18"/>
    <x v="4"/>
    <s v="CIBUBUR JUNCTION"/>
  </r>
  <r>
    <s v="T-3549"/>
    <x v="0"/>
    <x v="130"/>
    <x v="7"/>
    <s v="P-1101"/>
    <n v="1"/>
    <n v="29700"/>
    <n v="29700"/>
    <x v="117"/>
    <x v="0"/>
    <x v="7"/>
    <s v="LIPPO MALL KEMANG"/>
  </r>
  <r>
    <s v="T-3550"/>
    <x v="0"/>
    <x v="142"/>
    <x v="7"/>
    <s v="P-1076"/>
    <n v="2"/>
    <n v="76500"/>
    <n v="153000"/>
    <x v="75"/>
    <x v="11"/>
    <x v="7"/>
    <s v="LIPPO MALL KEMANG"/>
  </r>
  <r>
    <s v="T-3551"/>
    <x v="0"/>
    <x v="147"/>
    <x v="4"/>
    <s v="P-437"/>
    <n v="2"/>
    <n v="41400"/>
    <n v="82800"/>
    <x v="150"/>
    <x v="2"/>
    <x v="4"/>
    <s v="CIBUBUR JUNCTION"/>
  </r>
  <r>
    <s v="T-3552"/>
    <x v="0"/>
    <x v="134"/>
    <x v="4"/>
    <s v="P-517"/>
    <n v="1"/>
    <n v="37350"/>
    <n v="37350"/>
    <x v="83"/>
    <x v="17"/>
    <x v="4"/>
    <s v="CIBUBUR JUNCTION"/>
  </r>
  <r>
    <s v="T-3553"/>
    <x v="0"/>
    <x v="123"/>
    <x v="4"/>
    <s v="P-454"/>
    <n v="1"/>
    <n v="234000"/>
    <n v="234000"/>
    <x v="239"/>
    <x v="15"/>
    <x v="4"/>
    <s v="CIBUBUR JUNCTION"/>
  </r>
  <r>
    <s v="T-3554"/>
    <x v="0"/>
    <x v="143"/>
    <x v="7"/>
    <s v="P-1066"/>
    <n v="1"/>
    <n v="130000"/>
    <n v="130000"/>
    <x v="84"/>
    <x v="15"/>
    <x v="7"/>
    <s v="LIPPO MALL KEMANG"/>
  </r>
  <r>
    <s v="T-3555"/>
    <x v="0"/>
    <x v="145"/>
    <x v="4"/>
    <s v="P-527"/>
    <n v="1"/>
    <n v="40500"/>
    <n v="40500"/>
    <x v="168"/>
    <x v="6"/>
    <x v="4"/>
    <s v="CIBUBUR JUNCTION"/>
  </r>
  <r>
    <s v="T-3556"/>
    <x v="0"/>
    <x v="139"/>
    <x v="7"/>
    <s v="P-990"/>
    <n v="1"/>
    <n v="39600"/>
    <n v="39600"/>
    <x v="165"/>
    <x v="3"/>
    <x v="7"/>
    <s v="LIPPO MALL KEMANG"/>
  </r>
  <r>
    <s v="T-3557"/>
    <x v="0"/>
    <x v="147"/>
    <x v="7"/>
    <s v="P-1051"/>
    <n v="1"/>
    <n v="81000"/>
    <n v="81000"/>
    <x v="212"/>
    <x v="4"/>
    <x v="7"/>
    <s v="LIPPO MALL KEMANG"/>
  </r>
  <r>
    <s v="T-3558"/>
    <x v="0"/>
    <x v="120"/>
    <x v="4"/>
    <s v="P-428"/>
    <n v="1"/>
    <n v="198000"/>
    <n v="198000"/>
    <x v="224"/>
    <x v="8"/>
    <x v="4"/>
    <s v="CIBUBUR JUNCTION"/>
  </r>
  <r>
    <s v="T-3559"/>
    <x v="0"/>
    <x v="122"/>
    <x v="4"/>
    <s v="P-445"/>
    <n v="1"/>
    <n v="14400"/>
    <n v="14400"/>
    <x v="29"/>
    <x v="0"/>
    <x v="4"/>
    <s v="CIBUBUR JUNCTION"/>
  </r>
  <r>
    <s v="T-3560"/>
    <x v="0"/>
    <x v="148"/>
    <x v="7"/>
    <s v="P-1040"/>
    <n v="1"/>
    <n v="98100"/>
    <n v="98100"/>
    <x v="11"/>
    <x v="2"/>
    <x v="7"/>
    <s v="LIPPO MALL KEMANG"/>
  </r>
  <r>
    <s v="T-3561"/>
    <x v="0"/>
    <x v="122"/>
    <x v="7"/>
    <s v="P-1041"/>
    <n v="1"/>
    <n v="90000"/>
    <n v="90000"/>
    <x v="5"/>
    <x v="2"/>
    <x v="7"/>
    <s v="LIPPO MALL KEMANG"/>
  </r>
  <r>
    <s v="T-3562"/>
    <x v="0"/>
    <x v="138"/>
    <x v="7"/>
    <s v="P-943"/>
    <n v="3"/>
    <n v="13050"/>
    <n v="39150"/>
    <x v="54"/>
    <x v="0"/>
    <x v="7"/>
    <s v="LIPPO MALL KEMANG"/>
  </r>
  <r>
    <s v="T-3563"/>
    <x v="0"/>
    <x v="132"/>
    <x v="4"/>
    <s v="P-522"/>
    <n v="1"/>
    <n v="22500"/>
    <n v="22500"/>
    <x v="27"/>
    <x v="4"/>
    <x v="4"/>
    <s v="CIBUBUR JUNCTION"/>
  </r>
  <r>
    <s v="T-3564"/>
    <x v="0"/>
    <x v="143"/>
    <x v="4"/>
    <s v="P-514"/>
    <n v="4"/>
    <n v="31500"/>
    <n v="126000"/>
    <x v="17"/>
    <x v="0"/>
    <x v="4"/>
    <s v="CIBUBUR JUNCTION"/>
  </r>
  <r>
    <s v="T-3565"/>
    <x v="0"/>
    <x v="132"/>
    <x v="7"/>
    <s v="P-996"/>
    <n v="1"/>
    <n v="39600"/>
    <n v="39600"/>
    <x v="80"/>
    <x v="3"/>
    <x v="7"/>
    <s v="LIPPO MALL KEMANG"/>
  </r>
  <r>
    <s v="T-3566"/>
    <x v="0"/>
    <x v="147"/>
    <x v="7"/>
    <s v="P-1095"/>
    <n v="1"/>
    <n v="25200"/>
    <n v="25200"/>
    <x v="202"/>
    <x v="0"/>
    <x v="7"/>
    <s v="LIPPO MALL KEMANG"/>
  </r>
  <r>
    <s v="T-3567"/>
    <x v="0"/>
    <x v="142"/>
    <x v="7"/>
    <s v="P-1070"/>
    <n v="1"/>
    <n v="143100"/>
    <n v="143100"/>
    <x v="129"/>
    <x v="12"/>
    <x v="7"/>
    <s v="LIPPO MALL KEMANG"/>
  </r>
  <r>
    <s v="T-3568"/>
    <x v="0"/>
    <x v="139"/>
    <x v="4"/>
    <s v="P-523"/>
    <n v="1"/>
    <n v="15300"/>
    <n v="15300"/>
    <x v="7"/>
    <x v="4"/>
    <x v="4"/>
    <s v="CIBUBUR JUNCTION"/>
  </r>
  <r>
    <s v="T-3569"/>
    <x v="0"/>
    <x v="122"/>
    <x v="7"/>
    <s v="P-1015"/>
    <n v="2"/>
    <n v="15300"/>
    <n v="30600"/>
    <x v="7"/>
    <x v="4"/>
    <x v="7"/>
    <s v="LIPPO MALL KEMANG"/>
  </r>
  <r>
    <s v="T-3570"/>
    <x v="0"/>
    <x v="134"/>
    <x v="7"/>
    <s v="P-982"/>
    <n v="1"/>
    <n v="82800"/>
    <n v="82800"/>
    <x v="78"/>
    <x v="3"/>
    <x v="7"/>
    <s v="LIPPO MALL KEMANG"/>
  </r>
  <r>
    <s v="T-3571"/>
    <x v="0"/>
    <x v="128"/>
    <x v="7"/>
    <s v="P-983"/>
    <n v="1"/>
    <n v="82800"/>
    <n v="82800"/>
    <x v="33"/>
    <x v="3"/>
    <x v="7"/>
    <s v="LIPPO MALL KEMANG"/>
  </r>
  <r>
    <s v="T-3572"/>
    <x v="0"/>
    <x v="148"/>
    <x v="4"/>
    <s v="P-570"/>
    <n v="1"/>
    <n v="125100"/>
    <n v="125100"/>
    <x v="160"/>
    <x v="12"/>
    <x v="4"/>
    <s v="CIBUBUR JUNCTION"/>
  </r>
  <r>
    <s v="T-3573"/>
    <x v="0"/>
    <x v="145"/>
    <x v="7"/>
    <s v="P-1007"/>
    <n v="2"/>
    <n v="31500"/>
    <n v="63000"/>
    <x v="17"/>
    <x v="0"/>
    <x v="7"/>
    <s v="LIPPO MALL KEMANG"/>
  </r>
  <r>
    <s v="T-3574"/>
    <x v="0"/>
    <x v="123"/>
    <x v="7"/>
    <s v="P-1097"/>
    <n v="1"/>
    <n v="26100"/>
    <n v="26100"/>
    <x v="79"/>
    <x v="0"/>
    <x v="7"/>
    <s v="LIPPO MALL KEMANG"/>
  </r>
  <r>
    <s v="T-3575"/>
    <x v="0"/>
    <x v="120"/>
    <x v="4"/>
    <s v="P-521"/>
    <n v="1"/>
    <n v="22500"/>
    <n v="22500"/>
    <x v="112"/>
    <x v="4"/>
    <x v="4"/>
    <s v="CIBUBUR JUNCTION"/>
  </r>
  <r>
    <s v="T-3576"/>
    <x v="0"/>
    <x v="127"/>
    <x v="7"/>
    <s v="P-932"/>
    <n v="1"/>
    <n v="144000"/>
    <n v="144000"/>
    <x v="94"/>
    <x v="15"/>
    <x v="7"/>
    <s v="LIPPO MALL KEMANG"/>
  </r>
  <r>
    <s v="T-3577"/>
    <x v="0"/>
    <x v="122"/>
    <x v="7"/>
    <s v="P-1030"/>
    <n v="2"/>
    <n v="88200"/>
    <n v="176400"/>
    <x v="23"/>
    <x v="5"/>
    <x v="7"/>
    <s v="LIPPO MALL KEMANG"/>
  </r>
  <r>
    <s v="T-3578"/>
    <x v="0"/>
    <x v="140"/>
    <x v="7"/>
    <s v="P-1005"/>
    <n v="1"/>
    <n v="45000"/>
    <n v="45000"/>
    <x v="26"/>
    <x v="0"/>
    <x v="7"/>
    <s v="LIPPO MALL KEMANG"/>
  </r>
  <r>
    <s v="T-3579"/>
    <x v="0"/>
    <x v="133"/>
    <x v="7"/>
    <s v="P-927"/>
    <n v="1"/>
    <n v="349300"/>
    <n v="349300"/>
    <x v="118"/>
    <x v="13"/>
    <x v="7"/>
    <s v="LIPPO MALL KEMANG"/>
  </r>
  <r>
    <s v="T-3580"/>
    <x v="0"/>
    <x v="146"/>
    <x v="4"/>
    <s v="P-498"/>
    <n v="1"/>
    <n v="39600"/>
    <n v="39600"/>
    <x v="152"/>
    <x v="3"/>
    <x v="4"/>
    <s v="CIBUBUR JUNCTION"/>
  </r>
  <r>
    <s v="T-3581"/>
    <x v="0"/>
    <x v="136"/>
    <x v="7"/>
    <s v="P-1080"/>
    <n v="2"/>
    <n v="112500"/>
    <n v="225000"/>
    <x v="141"/>
    <x v="11"/>
    <x v="7"/>
    <s v="LIPPO MALL KEMANG"/>
  </r>
  <r>
    <s v="T-3582"/>
    <x v="0"/>
    <x v="130"/>
    <x v="7"/>
    <s v="P-947"/>
    <n v="2"/>
    <n v="103500"/>
    <n v="207000"/>
    <x v="63"/>
    <x v="15"/>
    <x v="7"/>
    <s v="LIPPO MALL KEMANG"/>
  </r>
  <r>
    <s v="T-3583"/>
    <x v="0"/>
    <x v="144"/>
    <x v="7"/>
    <s v="P-924"/>
    <n v="1"/>
    <n v="349300"/>
    <n v="349300"/>
    <x v="130"/>
    <x v="13"/>
    <x v="7"/>
    <s v="LIPPO MALL KEMANG"/>
  </r>
  <r>
    <s v="T-3584"/>
    <x v="0"/>
    <x v="140"/>
    <x v="7"/>
    <s v="P-976"/>
    <n v="4"/>
    <n v="26100"/>
    <n v="104400"/>
    <x v="149"/>
    <x v="4"/>
    <x v="7"/>
    <s v="LIPPO MALL KEMANG"/>
  </r>
  <r>
    <s v="T-3585"/>
    <x v="0"/>
    <x v="122"/>
    <x v="7"/>
    <s v="P-1029"/>
    <n v="1"/>
    <n v="47700"/>
    <n v="47700"/>
    <x v="20"/>
    <x v="10"/>
    <x v="7"/>
    <s v="LIPPO MALL KEMANG"/>
  </r>
  <r>
    <s v="T-3586"/>
    <x v="0"/>
    <x v="136"/>
    <x v="4"/>
    <s v="P-434"/>
    <n v="1"/>
    <n v="243000"/>
    <n v="243000"/>
    <x v="135"/>
    <x v="12"/>
    <x v="4"/>
    <s v="CIBUBUR JUNCTION"/>
  </r>
  <r>
    <s v="T-3587"/>
    <x v="0"/>
    <x v="136"/>
    <x v="4"/>
    <s v="P-610"/>
    <n v="1"/>
    <n v="26000"/>
    <n v="26000"/>
    <x v="97"/>
    <x v="0"/>
    <x v="4"/>
    <s v="CIBUBUR JUNCTION"/>
  </r>
  <r>
    <s v="T-3588"/>
    <x v="0"/>
    <x v="134"/>
    <x v="7"/>
    <s v="P-946"/>
    <n v="2"/>
    <n v="14400"/>
    <n v="28800"/>
    <x v="29"/>
    <x v="0"/>
    <x v="7"/>
    <s v="LIPPO MALL KEMANG"/>
  </r>
  <r>
    <s v="T-3589"/>
    <x v="0"/>
    <x v="129"/>
    <x v="4"/>
    <s v="P-606"/>
    <n v="2"/>
    <n v="26100"/>
    <n v="52200"/>
    <x v="164"/>
    <x v="0"/>
    <x v="4"/>
    <s v="CIBUBUR JUNCTION"/>
  </r>
  <r>
    <s v="T-3590"/>
    <x v="0"/>
    <x v="127"/>
    <x v="9"/>
    <s v="P-1276"/>
    <n v="2"/>
    <n v="29700"/>
    <n v="59400"/>
    <x v="117"/>
    <x v="0"/>
    <x v="8"/>
    <s v="MALL GANDARIA CITY"/>
  </r>
  <r>
    <s v="T-3591"/>
    <x v="0"/>
    <x v="120"/>
    <x v="9"/>
    <s v="P-1176"/>
    <n v="2"/>
    <n v="39600"/>
    <n v="79200"/>
    <x v="76"/>
    <x v="3"/>
    <x v="8"/>
    <s v="MALL GANDARIA CITY"/>
  </r>
  <r>
    <s v="T-3592"/>
    <x v="0"/>
    <x v="120"/>
    <x v="9"/>
    <s v="P-1255"/>
    <n v="1"/>
    <n v="112500"/>
    <n v="112500"/>
    <x v="93"/>
    <x v="11"/>
    <x v="8"/>
    <s v="MALL GANDARIA CITY"/>
  </r>
  <r>
    <s v="T-3593"/>
    <x v="0"/>
    <x v="147"/>
    <x v="9"/>
    <s v="P-1183"/>
    <n v="3"/>
    <n v="39600"/>
    <n v="118800"/>
    <x v="42"/>
    <x v="3"/>
    <x v="8"/>
    <s v="MALL GANDARIA CITY"/>
  </r>
  <r>
    <s v="T-3594"/>
    <x v="0"/>
    <x v="127"/>
    <x v="9"/>
    <s v="P-1175"/>
    <n v="1"/>
    <n v="39600"/>
    <n v="39600"/>
    <x v="152"/>
    <x v="3"/>
    <x v="8"/>
    <s v="MALL GANDARIA CITY"/>
  </r>
  <r>
    <s v="T-3595"/>
    <x v="0"/>
    <x v="135"/>
    <x v="9"/>
    <s v="P-1220"/>
    <n v="1"/>
    <n v="162000"/>
    <n v="162000"/>
    <x v="73"/>
    <x v="2"/>
    <x v="8"/>
    <s v="MALL GANDARIA CITY"/>
  </r>
  <r>
    <s v="T-3596"/>
    <x v="0"/>
    <x v="126"/>
    <x v="9"/>
    <s v="P-1222"/>
    <n v="1"/>
    <n v="243000"/>
    <n v="243000"/>
    <x v="3"/>
    <x v="2"/>
    <x v="8"/>
    <s v="MALL GANDARIA CITY"/>
  </r>
  <r>
    <s v="T-3597"/>
    <x v="0"/>
    <x v="122"/>
    <x v="9"/>
    <s v="P-1279"/>
    <n v="1"/>
    <n v="34200"/>
    <n v="34200"/>
    <x v="52"/>
    <x v="0"/>
    <x v="8"/>
    <s v="MALL GANDARIA CITY"/>
  </r>
  <r>
    <s v="T-3598"/>
    <x v="0"/>
    <x v="144"/>
    <x v="9"/>
    <s v="P-1216"/>
    <n v="1"/>
    <n v="88200"/>
    <n v="88200"/>
    <x v="34"/>
    <x v="5"/>
    <x v="8"/>
    <s v="MALL GANDARIA CITY"/>
  </r>
  <r>
    <s v="T-3599"/>
    <x v="0"/>
    <x v="143"/>
    <x v="9"/>
    <s v="P-1193"/>
    <n v="2"/>
    <n v="22500"/>
    <n v="45000"/>
    <x v="39"/>
    <x v="0"/>
    <x v="8"/>
    <s v="MALL GANDARIA CITY"/>
  </r>
  <r>
    <s v="T-3600"/>
    <x v="0"/>
    <x v="120"/>
    <x v="9"/>
    <s v="P-1210"/>
    <n v="3"/>
    <n v="225000"/>
    <n v="675000"/>
    <x v="58"/>
    <x v="10"/>
    <x v="8"/>
    <s v="MALL GANDARIA CITY"/>
  </r>
  <r>
    <s v="T-3601"/>
    <x v="0"/>
    <x v="135"/>
    <x v="9"/>
    <s v="P-1139"/>
    <n v="3"/>
    <n v="14400"/>
    <n v="43200"/>
    <x v="29"/>
    <x v="0"/>
    <x v="8"/>
    <s v="MALL GANDARIA CITY"/>
  </r>
  <r>
    <s v="T-3602"/>
    <x v="0"/>
    <x v="120"/>
    <x v="9"/>
    <s v="P-1135"/>
    <n v="2"/>
    <n v="27000"/>
    <n v="54000"/>
    <x v="6"/>
    <x v="0"/>
    <x v="8"/>
    <s v="MALL GANDARIA CITY"/>
  </r>
  <r>
    <s v="T-3603"/>
    <x v="0"/>
    <x v="137"/>
    <x v="9"/>
    <s v="P-1165"/>
    <n v="2"/>
    <n v="26100"/>
    <n v="52200"/>
    <x v="15"/>
    <x v="4"/>
    <x v="8"/>
    <s v="MALL GANDARIA CITY"/>
  </r>
  <r>
    <s v="T-3604"/>
    <x v="0"/>
    <x v="140"/>
    <x v="9"/>
    <s v="P-1137"/>
    <n v="3"/>
    <n v="18000"/>
    <n v="54000"/>
    <x v="2"/>
    <x v="0"/>
    <x v="8"/>
    <s v="MALL GANDARIA CITY"/>
  </r>
  <r>
    <s v="T-3605"/>
    <x v="0"/>
    <x v="124"/>
    <x v="9"/>
    <s v="P-1236"/>
    <n v="2"/>
    <n v="81000"/>
    <n v="162000"/>
    <x v="212"/>
    <x v="4"/>
    <x v="8"/>
    <s v="MALL GANDARIA CITY"/>
  </r>
  <r>
    <s v="T-3606"/>
    <x v="0"/>
    <x v="123"/>
    <x v="9"/>
    <s v="P-1209"/>
    <n v="1"/>
    <n v="314100"/>
    <n v="314100"/>
    <x v="183"/>
    <x v="20"/>
    <x v="8"/>
    <s v="MALL GANDARIA CITY"/>
  </r>
  <r>
    <s v="T-3607"/>
    <x v="0"/>
    <x v="131"/>
    <x v="9"/>
    <s v="P-1184"/>
    <n v="1"/>
    <n v="112500"/>
    <n v="112500"/>
    <x v="96"/>
    <x v="7"/>
    <x v="8"/>
    <s v="MALL GANDARIA CITY"/>
  </r>
  <r>
    <s v="T-3608"/>
    <x v="0"/>
    <x v="143"/>
    <x v="9"/>
    <s v="P-1140"/>
    <n v="1"/>
    <n v="103500"/>
    <n v="103500"/>
    <x v="63"/>
    <x v="15"/>
    <x v="8"/>
    <s v="MALL GANDARIA CITY"/>
  </r>
  <r>
    <s v="T-3609"/>
    <x v="0"/>
    <x v="139"/>
    <x v="9"/>
    <s v="P-1200"/>
    <n v="2"/>
    <n v="22500"/>
    <n v="45000"/>
    <x v="27"/>
    <x v="4"/>
    <x v="8"/>
    <s v="MALL GANDARIA CITY"/>
  </r>
  <r>
    <s v="T-3610"/>
    <x v="0"/>
    <x v="143"/>
    <x v="9"/>
    <s v="P-1124"/>
    <n v="1"/>
    <n v="12600"/>
    <n v="12600"/>
    <x v="18"/>
    <x v="9"/>
    <x v="8"/>
    <s v="MALL GANDARIA CITY"/>
  </r>
  <r>
    <s v="T-3611"/>
    <x v="0"/>
    <x v="120"/>
    <x v="9"/>
    <s v="P-1275"/>
    <n v="3"/>
    <n v="36900"/>
    <n v="110700"/>
    <x v="56"/>
    <x v="0"/>
    <x v="8"/>
    <s v="MALL GANDARIA CITY"/>
  </r>
  <r>
    <s v="T-3612"/>
    <x v="0"/>
    <x v="128"/>
    <x v="9"/>
    <s v="P-1225"/>
    <n v="1"/>
    <n v="98100"/>
    <n v="98100"/>
    <x v="11"/>
    <x v="2"/>
    <x v="8"/>
    <s v="MALL GANDARIA CITY"/>
  </r>
  <r>
    <s v="T-3613"/>
    <x v="0"/>
    <x v="123"/>
    <x v="9"/>
    <s v="P-1178"/>
    <n v="2"/>
    <n v="39600"/>
    <n v="79200"/>
    <x v="136"/>
    <x v="3"/>
    <x v="8"/>
    <s v="MALL GANDARIA CITY"/>
  </r>
  <r>
    <s v="T-3614"/>
    <x v="0"/>
    <x v="126"/>
    <x v="9"/>
    <s v="P-1170"/>
    <n v="1"/>
    <n v="82800"/>
    <n v="82800"/>
    <x v="33"/>
    <x v="3"/>
    <x v="8"/>
    <s v="MALL GANDARIA CITY"/>
  </r>
  <r>
    <s v="T-3615"/>
    <x v="0"/>
    <x v="133"/>
    <x v="9"/>
    <s v="P-1136"/>
    <n v="3"/>
    <n v="13050"/>
    <n v="39150"/>
    <x v="54"/>
    <x v="0"/>
    <x v="8"/>
    <s v="MALL GANDARIA CITY"/>
  </r>
  <r>
    <s v="T-3616"/>
    <x v="0"/>
    <x v="127"/>
    <x v="9"/>
    <s v="P-1130"/>
    <n v="2"/>
    <n v="81000"/>
    <n v="162000"/>
    <x v="107"/>
    <x v="12"/>
    <x v="8"/>
    <s v="MALL GANDARIA CITY"/>
  </r>
  <r>
    <s v="T-3617"/>
    <x v="0"/>
    <x v="143"/>
    <x v="9"/>
    <s v="P-1218"/>
    <n v="2"/>
    <n v="162000"/>
    <n v="324000"/>
    <x v="70"/>
    <x v="5"/>
    <x v="8"/>
    <s v="MALL GANDARIA CITY"/>
  </r>
  <r>
    <s v="T-3618"/>
    <x v="0"/>
    <x v="120"/>
    <x v="9"/>
    <s v="P-1202"/>
    <n v="1"/>
    <n v="15300"/>
    <n v="15300"/>
    <x v="25"/>
    <x v="4"/>
    <x v="8"/>
    <s v="MALL GANDARIA CITY"/>
  </r>
  <r>
    <s v="T-3619"/>
    <x v="0"/>
    <x v="141"/>
    <x v="9"/>
    <s v="P-1138"/>
    <n v="3"/>
    <n v="27000"/>
    <n v="81000"/>
    <x v="30"/>
    <x v="0"/>
    <x v="8"/>
    <s v="MALL GANDARIA CITY"/>
  </r>
  <r>
    <s v="T-3620"/>
    <x v="0"/>
    <x v="144"/>
    <x v="9"/>
    <s v="P-1199"/>
    <n v="2"/>
    <n v="22500"/>
    <n v="45000"/>
    <x v="112"/>
    <x v="4"/>
    <x v="8"/>
    <s v="MALL GANDARIA CITY"/>
  </r>
  <r>
    <s v="T-3621"/>
    <x v="0"/>
    <x v="123"/>
    <x v="9"/>
    <s v="P-1172"/>
    <n v="1"/>
    <n v="39600"/>
    <n v="39600"/>
    <x v="72"/>
    <x v="3"/>
    <x v="8"/>
    <s v="MALL GANDARIA CITY"/>
  </r>
  <r>
    <s v="T-3622"/>
    <x v="0"/>
    <x v="137"/>
    <x v="9"/>
    <s v="P-1224"/>
    <n v="2"/>
    <n v="49500"/>
    <n v="99000"/>
    <x v="60"/>
    <x v="2"/>
    <x v="8"/>
    <s v="MALL GANDARIA CITY"/>
  </r>
  <r>
    <s v="T-3623"/>
    <x v="0"/>
    <x v="136"/>
    <x v="9"/>
    <s v="P-1132"/>
    <n v="1"/>
    <n v="98100"/>
    <n v="98100"/>
    <x v="69"/>
    <x v="2"/>
    <x v="8"/>
    <s v="MALL GANDARIA CITY"/>
  </r>
  <r>
    <s v="T-3624"/>
    <x v="0"/>
    <x v="121"/>
    <x v="9"/>
    <s v="P-1253"/>
    <n v="2"/>
    <n v="76500"/>
    <n v="153000"/>
    <x v="123"/>
    <x v="11"/>
    <x v="8"/>
    <s v="MALL GANDARIA CITY"/>
  </r>
  <r>
    <s v="T-3625"/>
    <x v="0"/>
    <x v="128"/>
    <x v="9"/>
    <s v="P-1164"/>
    <n v="1"/>
    <n v="26100"/>
    <n v="26100"/>
    <x v="149"/>
    <x v="4"/>
    <x v="8"/>
    <s v="MALL GANDARIA CITY"/>
  </r>
  <r>
    <s v="T-3626"/>
    <x v="0"/>
    <x v="148"/>
    <x v="9"/>
    <s v="P-1190"/>
    <n v="3"/>
    <n v="45000"/>
    <n v="135000"/>
    <x v="26"/>
    <x v="0"/>
    <x v="8"/>
    <s v="MALL GANDARIA CITY"/>
  </r>
  <r>
    <s v="T-3627"/>
    <x v="0"/>
    <x v="122"/>
    <x v="9"/>
    <s v="P-1206"/>
    <n v="1"/>
    <n v="40500"/>
    <n v="40500"/>
    <x v="9"/>
    <x v="6"/>
    <x v="8"/>
    <s v="MALL GANDARIA CITY"/>
  </r>
  <r>
    <s v="T-3628"/>
    <x v="0"/>
    <x v="145"/>
    <x v="9"/>
    <s v="P-1120"/>
    <n v="1"/>
    <n v="349300"/>
    <n v="349300"/>
    <x v="175"/>
    <x v="13"/>
    <x v="8"/>
    <s v="MALL GANDARIA CITY"/>
  </r>
  <r>
    <s v="T-3629"/>
    <x v="0"/>
    <x v="128"/>
    <x v="9"/>
    <s v="P-1269"/>
    <n v="4"/>
    <n v="29700"/>
    <n v="118800"/>
    <x v="154"/>
    <x v="0"/>
    <x v="8"/>
    <s v="MALL GANDARIA CITY"/>
  </r>
  <r>
    <s v="T-3630"/>
    <x v="0"/>
    <x v="141"/>
    <x v="9"/>
    <s v="P-1177"/>
    <n v="1"/>
    <n v="39600"/>
    <n v="39600"/>
    <x v="165"/>
    <x v="3"/>
    <x v="8"/>
    <s v="MALL GANDARIA CITY"/>
  </r>
  <r>
    <s v="T-3631"/>
    <x v="0"/>
    <x v="120"/>
    <x v="9"/>
    <s v="P-1192"/>
    <n v="4"/>
    <n v="31500"/>
    <n v="126000"/>
    <x v="17"/>
    <x v="0"/>
    <x v="8"/>
    <s v="MALL GANDARIA CITY"/>
  </r>
  <r>
    <s v="T-3632"/>
    <x v="0"/>
    <x v="121"/>
    <x v="9"/>
    <s v="P-1233"/>
    <n v="2"/>
    <n v="73800"/>
    <n v="147600"/>
    <x v="215"/>
    <x v="12"/>
    <x v="8"/>
    <s v="MALL GANDARIA CITY"/>
  </r>
  <r>
    <s v="T-3633"/>
    <x v="0"/>
    <x v="122"/>
    <x v="9"/>
    <s v="P-1185"/>
    <n v="2"/>
    <n v="162000"/>
    <n v="324000"/>
    <x v="188"/>
    <x v="7"/>
    <x v="8"/>
    <s v="MALL GANDARIA CITY"/>
  </r>
  <r>
    <s v="T-3634"/>
    <x v="0"/>
    <x v="142"/>
    <x v="9"/>
    <s v="P-1128"/>
    <n v="1"/>
    <n v="144000"/>
    <n v="144000"/>
    <x v="119"/>
    <x v="15"/>
    <x v="8"/>
    <s v="MALL GANDARIA CITY"/>
  </r>
  <r>
    <s v="T-3635"/>
    <x v="0"/>
    <x v="122"/>
    <x v="9"/>
    <s v="P-1191"/>
    <n v="2"/>
    <n v="25200"/>
    <n v="50400"/>
    <x v="22"/>
    <x v="0"/>
    <x v="8"/>
    <s v="MALL GANDARIA CITY"/>
  </r>
  <r>
    <s v="T-3636"/>
    <x v="0"/>
    <x v="135"/>
    <x v="9"/>
    <s v="P-1134"/>
    <n v="1"/>
    <n v="17100"/>
    <n v="17100"/>
    <x v="77"/>
    <x v="0"/>
    <x v="8"/>
    <s v="MALL GANDARIA CITY"/>
  </r>
  <r>
    <s v="T-3637"/>
    <x v="0"/>
    <x v="145"/>
    <x v="9"/>
    <s v="P-1171"/>
    <n v="1"/>
    <n v="82800"/>
    <n v="82800"/>
    <x v="48"/>
    <x v="3"/>
    <x v="8"/>
    <s v="MALL GANDARIA CITY"/>
  </r>
  <r>
    <s v="T-3638"/>
    <x v="0"/>
    <x v="125"/>
    <x v="9"/>
    <s v="P-1113"/>
    <n v="1"/>
    <n v="65700"/>
    <n v="65700"/>
    <x v="64"/>
    <x v="16"/>
    <x v="8"/>
    <s v="MALL GANDARIA CITY"/>
  </r>
  <r>
    <s v="T-3639"/>
    <x v="0"/>
    <x v="151"/>
    <x v="5"/>
    <s v="P-204"/>
    <n v="1"/>
    <n v="81000"/>
    <n v="81000"/>
    <x v="212"/>
    <x v="4"/>
    <x v="5"/>
    <s v="BINTARO EXCHANGE"/>
  </r>
  <r>
    <s v="T-3640"/>
    <x v="0"/>
    <x v="152"/>
    <x v="5"/>
    <s v="P-76"/>
    <n v="1"/>
    <n v="202500"/>
    <n v="202500"/>
    <x v="243"/>
    <x v="8"/>
    <x v="5"/>
    <s v="BINTARO EXCHANGE"/>
  </r>
  <r>
    <s v="T-3641"/>
    <x v="0"/>
    <x v="153"/>
    <x v="5"/>
    <s v="P-154"/>
    <n v="1"/>
    <n v="148500"/>
    <n v="148500"/>
    <x v="158"/>
    <x v="1"/>
    <x v="5"/>
    <s v="BINTARO EXCHANGE"/>
  </r>
  <r>
    <s v="T-3642"/>
    <x v="0"/>
    <x v="154"/>
    <x v="5"/>
    <s v="P-215"/>
    <n v="2"/>
    <n v="125100"/>
    <n v="250200"/>
    <x v="160"/>
    <x v="12"/>
    <x v="5"/>
    <s v="BINTARO EXCHANGE"/>
  </r>
  <r>
    <s v="T-3643"/>
    <x v="0"/>
    <x v="155"/>
    <x v="5"/>
    <s v="P-228"/>
    <n v="2"/>
    <n v="76500"/>
    <n v="153000"/>
    <x v="123"/>
    <x v="11"/>
    <x v="5"/>
    <s v="BINTARO EXCHANGE"/>
  </r>
  <r>
    <s v="T-3644"/>
    <x v="0"/>
    <x v="155"/>
    <x v="5"/>
    <s v="P-160"/>
    <n v="1"/>
    <n v="31500"/>
    <n v="31500"/>
    <x v="17"/>
    <x v="0"/>
    <x v="5"/>
    <s v="BINTARO EXCHANGE"/>
  </r>
  <r>
    <s v="T-3645"/>
    <x v="0"/>
    <x v="151"/>
    <x v="5"/>
    <s v="P-81"/>
    <n v="1"/>
    <n v="144000"/>
    <n v="144000"/>
    <x v="94"/>
    <x v="15"/>
    <x v="5"/>
    <s v="BINTARO EXCHANGE"/>
  </r>
  <r>
    <s v="T-3646"/>
    <x v="0"/>
    <x v="154"/>
    <x v="5"/>
    <s v="P-141"/>
    <n v="1"/>
    <n v="39600"/>
    <n v="39600"/>
    <x v="152"/>
    <x v="3"/>
    <x v="5"/>
    <s v="BINTARO EXCHANGE"/>
  </r>
  <r>
    <s v="T-3647"/>
    <x v="0"/>
    <x v="156"/>
    <x v="5"/>
    <s v="P-72"/>
    <n v="1"/>
    <n v="261000"/>
    <n v="261000"/>
    <x v="74"/>
    <x v="15"/>
    <x v="5"/>
    <s v="BINTARO EXCHANGE"/>
  </r>
  <r>
    <s v="T-3648"/>
    <x v="0"/>
    <x v="157"/>
    <x v="5"/>
    <s v="P-132"/>
    <n v="3"/>
    <n v="57600"/>
    <n v="172800"/>
    <x v="4"/>
    <x v="3"/>
    <x v="5"/>
    <s v="BINTARO EXCHANGE"/>
  </r>
  <r>
    <s v="T-3649"/>
    <x v="0"/>
    <x v="158"/>
    <x v="5"/>
    <s v="P-92"/>
    <n v="2"/>
    <n v="13050"/>
    <n v="26100"/>
    <x v="54"/>
    <x v="0"/>
    <x v="5"/>
    <s v="BINTARO EXCHANGE"/>
  </r>
  <r>
    <s v="T-3650"/>
    <x v="0"/>
    <x v="158"/>
    <x v="5"/>
    <s v="P-140"/>
    <n v="1"/>
    <n v="39600"/>
    <n v="39600"/>
    <x v="24"/>
    <x v="3"/>
    <x v="5"/>
    <s v="BINTARO EXCHANGE"/>
  </r>
  <r>
    <s v="T-3651"/>
    <x v="0"/>
    <x v="159"/>
    <x v="5"/>
    <s v="P-212"/>
    <n v="2"/>
    <n v="73800"/>
    <n v="147600"/>
    <x v="125"/>
    <x v="14"/>
    <x v="5"/>
    <s v="BINTARO EXCHANGE"/>
  </r>
  <r>
    <s v="T-3652"/>
    <x v="0"/>
    <x v="160"/>
    <x v="5"/>
    <s v="P-80"/>
    <n v="2"/>
    <n v="261000"/>
    <n v="522000"/>
    <x v="167"/>
    <x v="12"/>
    <x v="5"/>
    <s v="BINTARO EXCHANGE"/>
  </r>
  <r>
    <s v="T-3653"/>
    <x v="0"/>
    <x v="158"/>
    <x v="5"/>
    <s v="P-94"/>
    <n v="1"/>
    <n v="27000"/>
    <n v="27000"/>
    <x v="30"/>
    <x v="0"/>
    <x v="5"/>
    <s v="BINTARO EXCHANGE"/>
  </r>
  <r>
    <s v="T-3654"/>
    <x v="0"/>
    <x v="154"/>
    <x v="5"/>
    <s v="P-224"/>
    <n v="1"/>
    <n v="82800"/>
    <n v="82800"/>
    <x v="55"/>
    <x v="3"/>
    <x v="5"/>
    <s v="BINTARO EXCHANGE"/>
  </r>
  <r>
    <s v="T-3655"/>
    <x v="0"/>
    <x v="161"/>
    <x v="5"/>
    <s v="P-142"/>
    <n v="2"/>
    <n v="39600"/>
    <n v="79200"/>
    <x v="76"/>
    <x v="3"/>
    <x v="5"/>
    <s v="BINTARO EXCHANGE"/>
  </r>
  <r>
    <s v="T-3656"/>
    <x v="0"/>
    <x v="161"/>
    <x v="5"/>
    <s v="P-102"/>
    <n v="1"/>
    <n v="360000"/>
    <n v="360000"/>
    <x v="170"/>
    <x v="18"/>
    <x v="5"/>
    <s v="BINTARO EXCHANGE"/>
  </r>
  <r>
    <s v="T-3657"/>
    <x v="0"/>
    <x v="162"/>
    <x v="5"/>
    <s v="P-149"/>
    <n v="2"/>
    <n v="39600"/>
    <n v="79200"/>
    <x v="80"/>
    <x v="3"/>
    <x v="5"/>
    <s v="BINTARO EXCHANGE"/>
  </r>
  <r>
    <s v="T-3658"/>
    <x v="0"/>
    <x v="163"/>
    <x v="5"/>
    <s v="P-136"/>
    <n v="2"/>
    <n v="82800"/>
    <n v="165600"/>
    <x v="48"/>
    <x v="3"/>
    <x v="5"/>
    <s v="BINTARO EXCHANGE"/>
  </r>
  <r>
    <s v="T-3659"/>
    <x v="0"/>
    <x v="153"/>
    <x v="5"/>
    <s v="P-186"/>
    <n v="2"/>
    <n v="162000"/>
    <n v="324000"/>
    <x v="8"/>
    <x v="5"/>
    <x v="5"/>
    <s v="BINTARO EXCHANGE"/>
  </r>
  <r>
    <s v="T-3660"/>
    <x v="0"/>
    <x v="164"/>
    <x v="5"/>
    <s v="P-246"/>
    <n v="2"/>
    <n v="29700"/>
    <n v="59400"/>
    <x v="154"/>
    <x v="0"/>
    <x v="5"/>
    <s v="BINTARO EXCHANGE"/>
  </r>
  <r>
    <s v="T-3661"/>
    <x v="0"/>
    <x v="165"/>
    <x v="5"/>
    <s v="P-78"/>
    <n v="2"/>
    <n v="12600"/>
    <n v="25200"/>
    <x v="18"/>
    <x v="9"/>
    <x v="5"/>
    <s v="BINTARO EXCHANGE"/>
  </r>
  <r>
    <s v="T-3662"/>
    <x v="0"/>
    <x v="164"/>
    <x v="5"/>
    <s v="P-181"/>
    <n v="2"/>
    <n v="49500"/>
    <n v="99000"/>
    <x v="16"/>
    <x v="2"/>
    <x v="5"/>
    <s v="BINTARO EXCHANGE"/>
  </r>
  <r>
    <s v="T-3663"/>
    <x v="0"/>
    <x v="166"/>
    <x v="5"/>
    <s v="P-70"/>
    <n v="1"/>
    <n v="65700"/>
    <n v="65700"/>
    <x v="64"/>
    <x v="16"/>
    <x v="5"/>
    <s v="BINTARO EXCHANGE"/>
  </r>
  <r>
    <s v="T-3664"/>
    <x v="0"/>
    <x v="167"/>
    <x v="5"/>
    <s v="P-231"/>
    <n v="2"/>
    <n v="112500"/>
    <n v="225000"/>
    <x v="141"/>
    <x v="11"/>
    <x v="5"/>
    <s v="BINTARO EXCHANGE"/>
  </r>
  <r>
    <s v="T-3665"/>
    <x v="0"/>
    <x v="167"/>
    <x v="5"/>
    <s v="P-158"/>
    <n v="1"/>
    <n v="45000"/>
    <n v="45000"/>
    <x v="26"/>
    <x v="0"/>
    <x v="5"/>
    <s v="BINTARO EXCHANGE"/>
  </r>
  <r>
    <s v="T-3666"/>
    <x v="0"/>
    <x v="168"/>
    <x v="5"/>
    <s v="P-216"/>
    <n v="2"/>
    <n v="81000"/>
    <n v="162000"/>
    <x v="37"/>
    <x v="12"/>
    <x v="5"/>
    <s v="BINTARO EXCHANGE"/>
  </r>
  <r>
    <s v="T-3667"/>
    <x v="0"/>
    <x v="168"/>
    <x v="5"/>
    <s v="P-221"/>
    <n v="2"/>
    <n v="144000"/>
    <n v="288000"/>
    <x v="129"/>
    <x v="12"/>
    <x v="5"/>
    <s v="BINTARO EXCHANGE"/>
  </r>
  <r>
    <s v="T-3668"/>
    <x v="0"/>
    <x v="169"/>
    <x v="5"/>
    <s v="P-159"/>
    <n v="2"/>
    <n v="25200"/>
    <n v="50400"/>
    <x v="22"/>
    <x v="0"/>
    <x v="5"/>
    <s v="BINTARO EXCHANGE"/>
  </r>
  <r>
    <s v="T-3669"/>
    <x v="0"/>
    <x v="170"/>
    <x v="5"/>
    <s v="P-93"/>
    <n v="1"/>
    <n v="18000"/>
    <n v="18000"/>
    <x v="2"/>
    <x v="0"/>
    <x v="5"/>
    <s v="BINTARO EXCHANGE"/>
  </r>
  <r>
    <s v="T-3670"/>
    <x v="0"/>
    <x v="171"/>
    <x v="5"/>
    <s v="P-143"/>
    <n v="1"/>
    <n v="39600"/>
    <n v="39600"/>
    <x v="165"/>
    <x v="3"/>
    <x v="5"/>
    <s v="BINTARO EXCHANGE"/>
  </r>
  <r>
    <s v="T-3671"/>
    <x v="0"/>
    <x v="153"/>
    <x v="5"/>
    <s v="P-167"/>
    <n v="2"/>
    <n v="22500"/>
    <n v="45000"/>
    <x v="112"/>
    <x v="4"/>
    <x v="5"/>
    <s v="BINTARO EXCHANGE"/>
  </r>
  <r>
    <s v="T-3672"/>
    <x v="0"/>
    <x v="156"/>
    <x v="5"/>
    <s v="P-206"/>
    <n v="1"/>
    <n v="247500"/>
    <n v="247500"/>
    <x v="115"/>
    <x v="18"/>
    <x v="5"/>
    <s v="BINTARO EXCHANGE"/>
  </r>
  <r>
    <s v="T-3673"/>
    <x v="0"/>
    <x v="151"/>
    <x v="5"/>
    <s v="P-191"/>
    <n v="2"/>
    <n v="49500"/>
    <n v="99000"/>
    <x v="60"/>
    <x v="2"/>
    <x v="5"/>
    <s v="BINTARO EXCHANGE"/>
  </r>
  <r>
    <s v="T-3674"/>
    <x v="0"/>
    <x v="170"/>
    <x v="5"/>
    <s v="P-161"/>
    <n v="2"/>
    <n v="22500"/>
    <n v="45000"/>
    <x v="39"/>
    <x v="0"/>
    <x v="5"/>
    <s v="BINTARO EXCHANGE"/>
  </r>
  <r>
    <s v="T-3675"/>
    <x v="0"/>
    <x v="152"/>
    <x v="5"/>
    <s v="P-248"/>
    <n v="1"/>
    <n v="34200"/>
    <n v="34200"/>
    <x v="156"/>
    <x v="0"/>
    <x v="5"/>
    <s v="BINTARO EXCHANGE"/>
  </r>
  <r>
    <s v="T-3676"/>
    <x v="0"/>
    <x v="165"/>
    <x v="5"/>
    <s v="P-152"/>
    <n v="1"/>
    <n v="162000"/>
    <n v="162000"/>
    <x v="188"/>
    <x v="7"/>
    <x v="5"/>
    <s v="BINTARO EXCHANGE"/>
  </r>
  <r>
    <s v="T-3677"/>
    <x v="0"/>
    <x v="151"/>
    <x v="5"/>
    <s v="P-185"/>
    <n v="1"/>
    <n v="88200"/>
    <n v="88200"/>
    <x v="34"/>
    <x v="5"/>
    <x v="5"/>
    <s v="BINTARO EXCHANGE"/>
  </r>
  <r>
    <s v="T-3678"/>
    <x v="0"/>
    <x v="172"/>
    <x v="5"/>
    <s v="P-168"/>
    <n v="2"/>
    <n v="22500"/>
    <n v="45000"/>
    <x v="27"/>
    <x v="4"/>
    <x v="5"/>
    <s v="BINTARO EXCHANGE"/>
  </r>
  <r>
    <s v="T-3679"/>
    <x v="0"/>
    <x v="173"/>
    <x v="5"/>
    <s v="P-227"/>
    <n v="1"/>
    <n v="76500"/>
    <n v="76500"/>
    <x v="75"/>
    <x v="11"/>
    <x v="5"/>
    <s v="BINTARO EXCHANGE"/>
  </r>
  <r>
    <s v="T-3680"/>
    <x v="0"/>
    <x v="157"/>
    <x v="5"/>
    <s v="P-244"/>
    <n v="1"/>
    <n v="32000"/>
    <n v="32000"/>
    <x v="173"/>
    <x v="0"/>
    <x v="5"/>
    <s v="BINTARO EXCHANGE"/>
  </r>
  <r>
    <s v="T-3681"/>
    <x v="0"/>
    <x v="174"/>
    <x v="5"/>
    <s v="P-210"/>
    <n v="1"/>
    <n v="116100"/>
    <n v="116100"/>
    <x v="148"/>
    <x v="14"/>
    <x v="5"/>
    <s v="BINTARO EXCHANGE"/>
  </r>
  <r>
    <s v="T-3682"/>
    <x v="0"/>
    <x v="169"/>
    <x v="5"/>
    <s v="P-179"/>
    <n v="1"/>
    <n v="225000"/>
    <n v="225000"/>
    <x v="58"/>
    <x v="10"/>
    <x v="5"/>
    <s v="BINTARO EXCHANGE"/>
  </r>
  <r>
    <s v="T-3683"/>
    <x v="0"/>
    <x v="172"/>
    <x v="5"/>
    <s v="P-219"/>
    <n v="1"/>
    <n v="130000"/>
    <n v="130000"/>
    <x v="171"/>
    <x v="15"/>
    <x v="5"/>
    <s v="BINTARO EXCHANGE"/>
  </r>
  <r>
    <s v="T-3684"/>
    <x v="0"/>
    <x v="169"/>
    <x v="5"/>
    <s v="P-148"/>
    <n v="2"/>
    <n v="39600"/>
    <n v="79200"/>
    <x v="116"/>
    <x v="3"/>
    <x v="5"/>
    <s v="BINTARO EXCHANGE"/>
  </r>
  <r>
    <s v="T-3685"/>
    <x v="0"/>
    <x v="157"/>
    <x v="5"/>
    <s v="P-166"/>
    <n v="2"/>
    <n v="13500"/>
    <n v="27000"/>
    <x v="85"/>
    <x v="4"/>
    <x v="5"/>
    <s v="BINTARO EXCHANGE"/>
  </r>
  <r>
    <s v="T-3686"/>
    <x v="0"/>
    <x v="151"/>
    <x v="5"/>
    <s v="P-211"/>
    <n v="1"/>
    <n v="94500"/>
    <n v="94500"/>
    <x v="62"/>
    <x v="14"/>
    <x v="5"/>
    <s v="BINTARO EXCHANGE"/>
  </r>
  <r>
    <s v="T-3687"/>
    <x v="0"/>
    <x v="161"/>
    <x v="5"/>
    <s v="P-252"/>
    <n v="2"/>
    <n v="36900"/>
    <n v="73800"/>
    <x v="56"/>
    <x v="0"/>
    <x v="5"/>
    <s v="BINTARO EXCHANGE"/>
  </r>
  <r>
    <s v="T-3688"/>
    <x v="0"/>
    <x v="170"/>
    <x v="5"/>
    <s v="P-84"/>
    <n v="1"/>
    <n v="243000"/>
    <n v="243000"/>
    <x v="135"/>
    <x v="12"/>
    <x v="5"/>
    <s v="BINTARO EXCHANGE"/>
  </r>
  <r>
    <s v="T-3689"/>
    <x v="0"/>
    <x v="156"/>
    <x v="5"/>
    <s v="P-91"/>
    <n v="1"/>
    <n v="27000"/>
    <n v="27000"/>
    <x v="6"/>
    <x v="0"/>
    <x v="5"/>
    <s v="BINTARO EXCHANGE"/>
  </r>
  <r>
    <s v="T-3690"/>
    <x v="0"/>
    <x v="158"/>
    <x v="5"/>
    <s v="P-75"/>
    <n v="1"/>
    <n v="349300"/>
    <n v="349300"/>
    <x v="118"/>
    <x v="13"/>
    <x v="5"/>
    <s v="BINTARO EXCHANGE"/>
  </r>
  <r>
    <s v="T-3691"/>
    <x v="0"/>
    <x v="175"/>
    <x v="5"/>
    <s v="P-217"/>
    <n v="1"/>
    <n v="130000"/>
    <n v="130000"/>
    <x v="84"/>
    <x v="15"/>
    <x v="5"/>
    <s v="BINTARO EXCHANGE"/>
  </r>
  <r>
    <s v="T-3692"/>
    <x v="0"/>
    <x v="176"/>
    <x v="5"/>
    <s v="P-172"/>
    <n v="1"/>
    <n v="40500"/>
    <n v="40500"/>
    <x v="101"/>
    <x v="6"/>
    <x v="5"/>
    <s v="BINTARO EXCHANGE"/>
  </r>
  <r>
    <s v="T-3693"/>
    <x v="0"/>
    <x v="171"/>
    <x v="5"/>
    <s v="P-169"/>
    <n v="3"/>
    <n v="15300"/>
    <n v="45900"/>
    <x v="7"/>
    <x v="4"/>
    <x v="5"/>
    <s v="BINTARO EXCHANGE"/>
  </r>
  <r>
    <s v="T-3694"/>
    <x v="0"/>
    <x v="177"/>
    <x v="5"/>
    <s v="P-79"/>
    <n v="2"/>
    <n v="261000"/>
    <n v="522000"/>
    <x v="103"/>
    <x v="12"/>
    <x v="5"/>
    <s v="BINTARO EXCHANGE"/>
  </r>
  <r>
    <s v="T-3695"/>
    <x v="0"/>
    <x v="151"/>
    <x v="5"/>
    <s v="P-83"/>
    <n v="2"/>
    <n v="243000"/>
    <n v="486000"/>
    <x v="104"/>
    <x v="12"/>
    <x v="5"/>
    <s v="BINTARO EXCHANGE"/>
  </r>
  <r>
    <s v="T-3696"/>
    <x v="0"/>
    <x v="177"/>
    <x v="5"/>
    <s v="P-86"/>
    <n v="1"/>
    <n v="81000"/>
    <n v="81000"/>
    <x v="107"/>
    <x v="12"/>
    <x v="5"/>
    <s v="BINTARO EXCHANGE"/>
  </r>
  <r>
    <s v="T-3697"/>
    <x v="0"/>
    <x v="152"/>
    <x v="5"/>
    <s v="P-170"/>
    <n v="2"/>
    <n v="15300"/>
    <n v="30600"/>
    <x v="25"/>
    <x v="4"/>
    <x v="5"/>
    <s v="BINTARO EXCHANGE"/>
  </r>
  <r>
    <s v="T-3698"/>
    <x v="0"/>
    <x v="164"/>
    <x v="5"/>
    <s v="P-183"/>
    <n v="1"/>
    <n v="47700"/>
    <n v="47700"/>
    <x v="20"/>
    <x v="10"/>
    <x v="5"/>
    <s v="BINTARO EXCHANGE"/>
  </r>
  <r>
    <s v="T-3699"/>
    <x v="0"/>
    <x v="178"/>
    <x v="5"/>
    <s v="P-187"/>
    <n v="2"/>
    <n v="162000"/>
    <n v="324000"/>
    <x v="70"/>
    <x v="5"/>
    <x v="5"/>
    <s v="BINTARO EXCHANGE"/>
  </r>
  <r>
    <s v="T-3700"/>
    <x v="0"/>
    <x v="169"/>
    <x v="11"/>
    <s v="P-1718"/>
    <n v="1"/>
    <n v="39600"/>
    <n v="39600"/>
    <x v="76"/>
    <x v="3"/>
    <x v="8"/>
    <s v="PAKUWON"/>
  </r>
  <r>
    <s v="T-3701"/>
    <x v="0"/>
    <x v="163"/>
    <x v="3"/>
    <s v="P-411"/>
    <n v="1"/>
    <n v="29700"/>
    <n v="29700"/>
    <x v="154"/>
    <x v="19"/>
    <x v="3"/>
    <s v="CENTER POINT MEDAN"/>
  </r>
  <r>
    <s v="T-3702"/>
    <x v="0"/>
    <x v="177"/>
    <x v="11"/>
    <s v="P-1791"/>
    <n v="1"/>
    <n v="36900"/>
    <n v="36900"/>
    <x v="210"/>
    <x v="0"/>
    <x v="8"/>
    <s v="PAKUWON"/>
  </r>
  <r>
    <s v="T-3703"/>
    <x v="0"/>
    <x v="179"/>
    <x v="3"/>
    <s v="P-264"/>
    <n v="1"/>
    <n v="153000"/>
    <n v="153000"/>
    <x v="138"/>
    <x v="13"/>
    <x v="3"/>
    <s v="CENTER POINT MEDAN"/>
  </r>
  <r>
    <s v="T-3704"/>
    <x v="0"/>
    <x v="163"/>
    <x v="10"/>
    <s v="P-2292"/>
    <n v="1"/>
    <n v="83300"/>
    <n v="83300"/>
    <x v="34"/>
    <x v="5"/>
    <x v="2"/>
    <s v="SUMARECON MALL BEKASI"/>
  </r>
  <r>
    <s v="T-3705"/>
    <x v="0"/>
    <x v="167"/>
    <x v="3"/>
    <s v="P-268"/>
    <n v="1"/>
    <n v="261000"/>
    <n v="261000"/>
    <x v="167"/>
    <x v="12"/>
    <x v="3"/>
    <s v="CENTER POINT MEDAN"/>
  </r>
  <r>
    <s v="T-3706"/>
    <x v="0"/>
    <x v="160"/>
    <x v="3"/>
    <s v="P-357"/>
    <n v="2"/>
    <n v="162000"/>
    <n v="324000"/>
    <x v="8"/>
    <x v="5"/>
    <x v="3"/>
    <s v="CENTER POINT MEDAN"/>
  </r>
  <r>
    <s v="T-3707"/>
    <x v="0"/>
    <x v="167"/>
    <x v="11"/>
    <s v="P-1759"/>
    <n v="1"/>
    <n v="98100"/>
    <n v="98100"/>
    <x v="199"/>
    <x v="2"/>
    <x v="8"/>
    <s v="PAKUWON"/>
  </r>
  <r>
    <s v="T-3708"/>
    <x v="0"/>
    <x v="151"/>
    <x v="10"/>
    <s v="P-2196"/>
    <n v="1"/>
    <n v="27000"/>
    <n v="27000"/>
    <x v="30"/>
    <x v="0"/>
    <x v="2"/>
    <s v="SUMARECON MALL BEKASI"/>
  </r>
  <r>
    <s v="T-3709"/>
    <x v="0"/>
    <x v="172"/>
    <x v="10"/>
    <s v="P-2271"/>
    <n v="1"/>
    <n v="13500"/>
    <n v="13500"/>
    <x v="85"/>
    <x v="4"/>
    <x v="2"/>
    <s v="SUMARECON MALL BEKASI"/>
  </r>
  <r>
    <s v="T-3710"/>
    <x v="0"/>
    <x v="178"/>
    <x v="10"/>
    <s v="P-2348"/>
    <n v="2"/>
    <n v="112500"/>
    <n v="225000"/>
    <x v="219"/>
    <x v="11"/>
    <x v="2"/>
    <s v="SUMARECON MALL BEKASI"/>
  </r>
  <r>
    <s v="T-3711"/>
    <x v="0"/>
    <x v="162"/>
    <x v="3"/>
    <s v="P-337"/>
    <n v="1"/>
    <n v="22500"/>
    <n v="22500"/>
    <x v="112"/>
    <x v="4"/>
    <x v="3"/>
    <s v="CENTER POINT MEDAN"/>
  </r>
  <r>
    <s v="T-3712"/>
    <x v="0"/>
    <x v="176"/>
    <x v="11"/>
    <s v="P-1761"/>
    <n v="1"/>
    <n v="60750"/>
    <n v="60750"/>
    <x v="113"/>
    <x v="12"/>
    <x v="8"/>
    <s v="PAKUWON"/>
  </r>
  <r>
    <s v="T-3713"/>
    <x v="0"/>
    <x v="153"/>
    <x v="10"/>
    <s v="P-2198"/>
    <n v="10"/>
    <n v="14400"/>
    <n v="144000"/>
    <x v="29"/>
    <x v="0"/>
    <x v="2"/>
    <s v="SUMARECON MALL BEKASI"/>
  </r>
  <r>
    <s v="T-3714"/>
    <x v="0"/>
    <x v="172"/>
    <x v="11"/>
    <s v="P-1683"/>
    <n v="1"/>
    <n v="107100"/>
    <n v="107100"/>
    <x v="109"/>
    <x v="2"/>
    <x v="8"/>
    <s v="PAKUWON"/>
  </r>
  <r>
    <s v="T-3715"/>
    <x v="0"/>
    <x v="178"/>
    <x v="10"/>
    <s v="P-2280"/>
    <n v="1"/>
    <n v="62100"/>
    <n v="62100"/>
    <x v="227"/>
    <x v="1"/>
    <x v="2"/>
    <s v="SUMARECON MALL BEKASI"/>
  </r>
  <r>
    <s v="T-3716"/>
    <x v="0"/>
    <x v="157"/>
    <x v="11"/>
    <s v="P-1735"/>
    <n v="1"/>
    <n v="13500"/>
    <n v="13500"/>
    <x v="61"/>
    <x v="4"/>
    <x v="8"/>
    <s v="PAKUWON"/>
  </r>
  <r>
    <s v="T-3717"/>
    <x v="0"/>
    <x v="178"/>
    <x v="3"/>
    <s v="P-364"/>
    <n v="1"/>
    <n v="90000"/>
    <n v="90000"/>
    <x v="5"/>
    <x v="2"/>
    <x v="3"/>
    <s v="CENTER POINT MEDAN"/>
  </r>
  <r>
    <s v="T-3718"/>
    <x v="0"/>
    <x v="170"/>
    <x v="3"/>
    <s v="P-397"/>
    <n v="1"/>
    <n v="76500"/>
    <n v="76500"/>
    <x v="75"/>
    <x v="11"/>
    <x v="3"/>
    <s v="CENTER POINT MEDAN"/>
  </r>
  <r>
    <s v="T-3719"/>
    <x v="0"/>
    <x v="176"/>
    <x v="10"/>
    <s v="P-2276"/>
    <n v="1"/>
    <n v="40500"/>
    <n v="40500"/>
    <x v="168"/>
    <x v="6"/>
    <x v="2"/>
    <s v="SUMARECON MALL BEKASI"/>
  </r>
  <r>
    <s v="T-3720"/>
    <x v="0"/>
    <x v="163"/>
    <x v="3"/>
    <s v="P-343"/>
    <n v="1"/>
    <n v="40500"/>
    <n v="40500"/>
    <x v="168"/>
    <x v="6"/>
    <x v="3"/>
    <s v="CENTER POINT MEDAN"/>
  </r>
  <r>
    <s v="T-3721"/>
    <x v="0"/>
    <x v="165"/>
    <x v="3"/>
    <s v="P-373"/>
    <n v="1"/>
    <n v="81000"/>
    <n v="81000"/>
    <x v="212"/>
    <x v="4"/>
    <x v="3"/>
    <s v="CENTER POINT MEDAN"/>
  </r>
  <r>
    <s v="T-3722"/>
    <x v="0"/>
    <x v="151"/>
    <x v="10"/>
    <s v="P-2264"/>
    <n v="1"/>
    <n v="31500"/>
    <n v="31500"/>
    <x v="17"/>
    <x v="0"/>
    <x v="2"/>
    <s v="SUMARECON MALL BEKASI"/>
  </r>
  <r>
    <s v="T-3723"/>
    <x v="0"/>
    <x v="175"/>
    <x v="10"/>
    <s v="P-2364"/>
    <n v="2"/>
    <n v="29700"/>
    <n v="59400"/>
    <x v="154"/>
    <x v="0"/>
    <x v="2"/>
    <s v="SUMARECON MALL BEKASI"/>
  </r>
  <r>
    <s v="T-3724"/>
    <x v="0"/>
    <x v="161"/>
    <x v="10"/>
    <s v="P-2182"/>
    <n v="1"/>
    <n v="78750"/>
    <n v="78750"/>
    <x v="36"/>
    <x v="12"/>
    <x v="2"/>
    <s v="SUMARECON MALL BEKASI"/>
  </r>
  <r>
    <s v="T-3725"/>
    <x v="0"/>
    <x v="158"/>
    <x v="11"/>
    <s v="P-1685"/>
    <n v="1"/>
    <n v="27000"/>
    <n v="27000"/>
    <x v="6"/>
    <x v="0"/>
    <x v="8"/>
    <s v="PAKUWON"/>
  </r>
  <r>
    <s v="T-3726"/>
    <x v="0"/>
    <x v="155"/>
    <x v="10"/>
    <s v="P-2284"/>
    <n v="2"/>
    <n v="225000"/>
    <n v="450000"/>
    <x v="58"/>
    <x v="10"/>
    <x v="2"/>
    <s v="SUMARECON MALL BEKASI"/>
  </r>
  <r>
    <s v="T-3727"/>
    <x v="0"/>
    <x v="177"/>
    <x v="10"/>
    <s v="P-2178"/>
    <n v="2"/>
    <n v="144000"/>
    <n v="288000"/>
    <x v="119"/>
    <x v="15"/>
    <x v="2"/>
    <s v="SUMARECON MALL BEKASI"/>
  </r>
  <r>
    <s v="T-3728"/>
    <x v="0"/>
    <x v="156"/>
    <x v="3"/>
    <s v="P-278"/>
    <n v="1"/>
    <n v="17100"/>
    <n v="17100"/>
    <x v="77"/>
    <x v="0"/>
    <x v="3"/>
    <s v="CENTER POINT MEDAN"/>
  </r>
  <r>
    <s v="T-3729"/>
    <x v="0"/>
    <x v="169"/>
    <x v="3"/>
    <s v="P-396"/>
    <n v="1"/>
    <n v="76500"/>
    <n v="76500"/>
    <x v="95"/>
    <x v="11"/>
    <x v="3"/>
    <s v="CENTER POINT MEDAN"/>
  </r>
  <r>
    <s v="T-3730"/>
    <x v="0"/>
    <x v="159"/>
    <x v="3"/>
    <s v="P-345"/>
    <n v="1"/>
    <n v="35100"/>
    <n v="35100"/>
    <x v="182"/>
    <x v="3"/>
    <x v="3"/>
    <s v="CENTER POINT MEDAN"/>
  </r>
  <r>
    <s v="T-3731"/>
    <x v="0"/>
    <x v="160"/>
    <x v="10"/>
    <s v="P-2161"/>
    <n v="1"/>
    <n v="198000"/>
    <n v="198000"/>
    <x v="224"/>
    <x v="8"/>
    <x v="2"/>
    <s v="SUMARECON MALL BEKASI"/>
  </r>
  <r>
    <s v="T-3732"/>
    <x v="0"/>
    <x v="151"/>
    <x v="3"/>
    <s v="P-421"/>
    <n v="1"/>
    <n v="27000"/>
    <n v="27000"/>
    <x v="97"/>
    <x v="0"/>
    <x v="3"/>
    <s v="CENTER POINT MEDAN"/>
  </r>
  <r>
    <s v="T-3733"/>
    <x v="0"/>
    <x v="152"/>
    <x v="10"/>
    <s v="P-2328"/>
    <n v="3"/>
    <n v="81000"/>
    <n v="243000"/>
    <x v="37"/>
    <x v="12"/>
    <x v="2"/>
    <s v="SUMARECON MALL BEKASI"/>
  </r>
  <r>
    <s v="T-3734"/>
    <x v="0"/>
    <x v="163"/>
    <x v="10"/>
    <s v="P-2229"/>
    <n v="1"/>
    <n v="26100"/>
    <n v="26100"/>
    <x v="149"/>
    <x v="4"/>
    <x v="2"/>
    <s v="SUMARECON MALL BEKASI"/>
  </r>
  <r>
    <s v="T-3735"/>
    <x v="0"/>
    <x v="171"/>
    <x v="11"/>
    <s v="P-1739"/>
    <n v="2"/>
    <n v="15300"/>
    <n v="30600"/>
    <x v="25"/>
    <x v="4"/>
    <x v="8"/>
    <s v="PAKUWON"/>
  </r>
  <r>
    <s v="T-3736"/>
    <x v="0"/>
    <x v="173"/>
    <x v="10"/>
    <s v="P-2300"/>
    <n v="1"/>
    <n v="98100"/>
    <n v="98100"/>
    <x v="11"/>
    <x v="2"/>
    <x v="2"/>
    <s v="SUMARECON MALL BEKASI"/>
  </r>
  <r>
    <s v="T-3737"/>
    <x v="0"/>
    <x v="179"/>
    <x v="3"/>
    <s v="P-417"/>
    <n v="1"/>
    <n v="26100"/>
    <n v="26100"/>
    <x v="164"/>
    <x v="0"/>
    <x v="3"/>
    <s v="CENTER POINT MEDAN"/>
  </r>
  <r>
    <s v="T-3738"/>
    <x v="0"/>
    <x v="154"/>
    <x v="3"/>
    <s v="P-414"/>
    <n v="1"/>
    <n v="36000"/>
    <n v="36000"/>
    <x v="13"/>
    <x v="0"/>
    <x v="3"/>
    <s v="CENTER POINT MEDAN"/>
  </r>
  <r>
    <s v="T-3739"/>
    <x v="0"/>
    <x v="151"/>
    <x v="11"/>
    <s v="P-1793"/>
    <n v="1"/>
    <n v="34200"/>
    <n v="34200"/>
    <x v="156"/>
    <x v="0"/>
    <x v="8"/>
    <s v="PAKUWON"/>
  </r>
  <r>
    <s v="T-3740"/>
    <x v="0"/>
    <x v="159"/>
    <x v="11"/>
    <s v="P-1677"/>
    <n v="1"/>
    <n v="17100"/>
    <n v="17100"/>
    <x v="18"/>
    <x v="9"/>
    <x v="8"/>
    <s v="PAKUWON"/>
  </r>
  <r>
    <s v="T-3741"/>
    <x v="0"/>
    <x v="154"/>
    <x v="3"/>
    <s v="P-362"/>
    <n v="1"/>
    <n v="49500"/>
    <n v="49500"/>
    <x v="60"/>
    <x v="2"/>
    <x v="3"/>
    <s v="CENTER POINT MEDAN"/>
  </r>
  <r>
    <s v="T-3742"/>
    <x v="0"/>
    <x v="154"/>
    <x v="10"/>
    <s v="P-2207"/>
    <n v="1"/>
    <n v="170100"/>
    <n v="170100"/>
    <x v="68"/>
    <x v="13"/>
    <x v="2"/>
    <s v="SUMARECON MALL BEKASI"/>
  </r>
  <r>
    <s v="T-3743"/>
    <x v="0"/>
    <x v="155"/>
    <x v="11"/>
    <s v="P-1792"/>
    <n v="1"/>
    <n v="25200"/>
    <n v="25200"/>
    <x v="202"/>
    <x v="0"/>
    <x v="8"/>
    <s v="PAKUWON"/>
  </r>
  <r>
    <s v="T-3744"/>
    <x v="0"/>
    <x v="170"/>
    <x v="11"/>
    <s v="P-1748"/>
    <n v="1"/>
    <n v="49500"/>
    <n v="49500"/>
    <x v="16"/>
    <x v="2"/>
    <x v="8"/>
    <s v="PAKUWON"/>
  </r>
  <r>
    <s v="T-3745"/>
    <x v="0"/>
    <x v="157"/>
    <x v="10"/>
    <s v="P-2186"/>
    <n v="1"/>
    <n v="107100"/>
    <n v="107100"/>
    <x v="109"/>
    <x v="2"/>
    <x v="2"/>
    <s v="SUMARECON MALL BEKASI"/>
  </r>
  <r>
    <s v="T-3746"/>
    <x v="0"/>
    <x v="171"/>
    <x v="3"/>
    <s v="P-321"/>
    <n v="1"/>
    <n v="39600"/>
    <n v="39600"/>
    <x v="152"/>
    <x v="3"/>
    <x v="3"/>
    <s v="CENTER POINT MEDAN"/>
  </r>
  <r>
    <s v="T-3747"/>
    <x v="0"/>
    <x v="170"/>
    <x v="3"/>
    <s v="P-333"/>
    <n v="1"/>
    <n v="37350"/>
    <n v="37350"/>
    <x v="83"/>
    <x v="17"/>
    <x v="3"/>
    <s v="CENTER POINT MEDAN"/>
  </r>
  <r>
    <s v="T-3748"/>
    <x v="0"/>
    <x v="154"/>
    <x v="10"/>
    <s v="P-2322"/>
    <n v="1"/>
    <n v="94500"/>
    <n v="94500"/>
    <x v="62"/>
    <x v="14"/>
    <x v="2"/>
    <s v="SUMARECON MALL BEKASI"/>
  </r>
  <r>
    <s v="T-3749"/>
    <x v="0"/>
    <x v="161"/>
    <x v="10"/>
    <s v="P-2189"/>
    <n v="3"/>
    <n v="27000"/>
    <n v="81000"/>
    <x v="6"/>
    <x v="0"/>
    <x v="2"/>
    <s v="SUMARECON MALL BEKASI"/>
  </r>
  <r>
    <s v="T-3750"/>
    <x v="0"/>
    <x v="177"/>
    <x v="10"/>
    <s v="P-2373"/>
    <n v="1"/>
    <n v="27000"/>
    <n v="27000"/>
    <x v="97"/>
    <x v="0"/>
    <x v="2"/>
    <s v="SUMARECON MALL BEKASI"/>
  </r>
  <r>
    <s v="T-3751"/>
    <x v="0"/>
    <x v="165"/>
    <x v="11"/>
    <s v="P-1731"/>
    <n v="2"/>
    <n v="22500"/>
    <n v="45000"/>
    <x v="39"/>
    <x v="0"/>
    <x v="8"/>
    <s v="PAKUWON"/>
  </r>
  <r>
    <s v="T-3752"/>
    <x v="0"/>
    <x v="154"/>
    <x v="11"/>
    <s v="P-1715"/>
    <n v="1"/>
    <n v="39600"/>
    <n v="39600"/>
    <x v="91"/>
    <x v="3"/>
    <x v="8"/>
    <s v="PAKUWON"/>
  </r>
  <r>
    <s v="T-3753"/>
    <x v="0"/>
    <x v="178"/>
    <x v="3"/>
    <s v="P-340"/>
    <n v="5"/>
    <n v="15300"/>
    <n v="76500"/>
    <x v="25"/>
    <x v="4"/>
    <x v="3"/>
    <s v="CENTER POINT MEDAN"/>
  </r>
  <r>
    <s v="T-3754"/>
    <x v="0"/>
    <x v="167"/>
    <x v="10"/>
    <s v="P-2190"/>
    <n v="1"/>
    <n v="13050"/>
    <n v="13050"/>
    <x v="54"/>
    <x v="0"/>
    <x v="2"/>
    <s v="SUMARECON MALL BEKASI"/>
  </r>
  <r>
    <s v="T-3755"/>
    <x v="0"/>
    <x v="163"/>
    <x v="3"/>
    <s v="P-285"/>
    <n v="1"/>
    <n v="38700"/>
    <n v="38700"/>
    <x v="189"/>
    <x v="4"/>
    <x v="3"/>
    <s v="CENTER POINT MEDAN"/>
  </r>
  <r>
    <s v="T-3756"/>
    <x v="0"/>
    <x v="180"/>
    <x v="3"/>
    <s v="P-354"/>
    <n v="2"/>
    <n v="47700"/>
    <n v="95400"/>
    <x v="20"/>
    <x v="10"/>
    <x v="3"/>
    <s v="CENTER POINT MEDAN"/>
  </r>
  <r>
    <s v="T-3757"/>
    <x v="0"/>
    <x v="181"/>
    <x v="10"/>
    <s v="P-2345"/>
    <n v="1"/>
    <n v="76500"/>
    <n v="76500"/>
    <x v="95"/>
    <x v="11"/>
    <x v="2"/>
    <s v="SUMARECON MALL BEKASI"/>
  </r>
  <r>
    <s v="T-3758"/>
    <x v="0"/>
    <x v="164"/>
    <x v="11"/>
    <s v="P-1729"/>
    <n v="2"/>
    <n v="25200"/>
    <n v="50400"/>
    <x v="22"/>
    <x v="0"/>
    <x v="8"/>
    <s v="PAKUWON"/>
  </r>
  <r>
    <s v="T-3759"/>
    <x v="0"/>
    <x v="152"/>
    <x v="11"/>
    <s v="P-1795"/>
    <n v="2"/>
    <n v="35100"/>
    <n v="70200"/>
    <x v="13"/>
    <x v="0"/>
    <x v="8"/>
    <s v="PAKUWON"/>
  </r>
  <r>
    <s v="T-3760"/>
    <x v="0"/>
    <x v="169"/>
    <x v="11"/>
    <s v="P-1746"/>
    <n v="1"/>
    <n v="225000"/>
    <n v="225000"/>
    <x v="58"/>
    <x v="10"/>
    <x v="8"/>
    <s v="PAKUWON"/>
  </r>
  <r>
    <s v="T-3761"/>
    <x v="0"/>
    <x v="168"/>
    <x v="3"/>
    <s v="P-418"/>
    <n v="1"/>
    <n v="17100"/>
    <n v="17100"/>
    <x v="186"/>
    <x v="0"/>
    <x v="3"/>
    <s v="CENTER POINT MEDAN"/>
  </r>
  <r>
    <s v="T-3762"/>
    <x v="0"/>
    <x v="161"/>
    <x v="11"/>
    <s v="P-1770"/>
    <n v="1"/>
    <n v="148500"/>
    <n v="148500"/>
    <x v="57"/>
    <x v="14"/>
    <x v="8"/>
    <s v="PAKUWON"/>
  </r>
  <r>
    <s v="T-3763"/>
    <x v="0"/>
    <x v="178"/>
    <x v="10"/>
    <s v="P-2366"/>
    <n v="1"/>
    <n v="34200"/>
    <n v="34200"/>
    <x v="156"/>
    <x v="0"/>
    <x v="2"/>
    <s v="SUMARECON MALL BEKASI"/>
  </r>
  <r>
    <s v="T-3764"/>
    <x v="0"/>
    <x v="163"/>
    <x v="3"/>
    <s v="P-286"/>
    <n v="1"/>
    <n v="103500"/>
    <n v="103500"/>
    <x v="63"/>
    <x v="15"/>
    <x v="3"/>
    <s v="CENTER POINT MEDAN"/>
  </r>
  <r>
    <s v="T-3765"/>
    <x v="0"/>
    <x v="157"/>
    <x v="11"/>
    <s v="P-1764"/>
    <n v="1"/>
    <n v="73800"/>
    <n v="73800"/>
    <x v="41"/>
    <x v="12"/>
    <x v="8"/>
    <s v="PAKUWON"/>
  </r>
  <r>
    <s v="T-3766"/>
    <x v="0"/>
    <x v="162"/>
    <x v="10"/>
    <s v="P-2369"/>
    <n v="1"/>
    <n v="29700"/>
    <n v="29700"/>
    <x v="117"/>
    <x v="0"/>
    <x v="2"/>
    <s v="SUMARECON MALL BEKASI"/>
  </r>
  <r>
    <s v="T-3767"/>
    <x v="0"/>
    <x v="176"/>
    <x v="10"/>
    <s v="P-2172"/>
    <n v="1"/>
    <n v="12600"/>
    <n v="12600"/>
    <x v="18"/>
    <x v="9"/>
    <x v="2"/>
    <s v="SUMARECON MALL BEKASI"/>
  </r>
  <r>
    <s v="T-3768"/>
    <x v="0"/>
    <x v="163"/>
    <x v="10"/>
    <s v="P-2187"/>
    <n v="1"/>
    <n v="17100"/>
    <n v="17100"/>
    <x v="77"/>
    <x v="0"/>
    <x v="2"/>
    <s v="SUMARECON MALL BEKASI"/>
  </r>
  <r>
    <s v="T-3769"/>
    <x v="0"/>
    <x v="170"/>
    <x v="11"/>
    <s v="P-1750"/>
    <n v="2"/>
    <n v="47700"/>
    <n v="95400"/>
    <x v="20"/>
    <x v="10"/>
    <x v="8"/>
    <s v="PAKUWON"/>
  </r>
  <r>
    <s v="T-3770"/>
    <x v="0"/>
    <x v="169"/>
    <x v="3"/>
    <s v="P-376"/>
    <n v="1"/>
    <n v="148500"/>
    <n v="148500"/>
    <x v="57"/>
    <x v="14"/>
    <x v="3"/>
    <s v="CENTER POINT MEDAN"/>
  </r>
  <r>
    <s v="T-3771"/>
    <x v="0"/>
    <x v="161"/>
    <x v="3"/>
    <s v="P-339"/>
    <n v="3"/>
    <n v="15300"/>
    <n v="45900"/>
    <x v="7"/>
    <x v="4"/>
    <x v="3"/>
    <s v="CENTER POINT MEDAN"/>
  </r>
  <r>
    <s v="T-3772"/>
    <x v="0"/>
    <x v="179"/>
    <x v="11"/>
    <s v="P-1690"/>
    <n v="1"/>
    <n v="38700"/>
    <n v="38700"/>
    <x v="236"/>
    <x v="4"/>
    <x v="8"/>
    <s v="PAKUWON"/>
  </r>
  <r>
    <s v="T-3773"/>
    <x v="0"/>
    <x v="153"/>
    <x v="11"/>
    <s v="P-1675"/>
    <n v="1"/>
    <n v="153000"/>
    <n v="153000"/>
    <x v="138"/>
    <x v="13"/>
    <x v="8"/>
    <s v="PAKUWON"/>
  </r>
  <r>
    <s v="T-3774"/>
    <x v="0"/>
    <x v="165"/>
    <x v="10"/>
    <s v="P-2242"/>
    <n v="1"/>
    <n v="82800"/>
    <n v="82800"/>
    <x v="48"/>
    <x v="3"/>
    <x v="2"/>
    <s v="SUMARECON MALL BEKASI"/>
  </r>
  <r>
    <s v="T-3775"/>
    <x v="0"/>
    <x v="156"/>
    <x v="10"/>
    <s v="P-2365"/>
    <n v="3"/>
    <n v="25200"/>
    <n v="75600"/>
    <x v="202"/>
    <x v="0"/>
    <x v="2"/>
    <s v="SUMARECON MALL BEKASI"/>
  </r>
  <r>
    <s v="T-3776"/>
    <x v="0"/>
    <x v="166"/>
    <x v="11"/>
    <s v="P-1724"/>
    <n v="1"/>
    <n v="39600"/>
    <n v="39600"/>
    <x v="42"/>
    <x v="3"/>
    <x v="8"/>
    <s v="PAKUWON"/>
  </r>
  <r>
    <s v="T-3777"/>
    <x v="0"/>
    <x v="158"/>
    <x v="10"/>
    <s v="P-2293"/>
    <n v="1"/>
    <n v="160300"/>
    <n v="160300"/>
    <x v="8"/>
    <x v="5"/>
    <x v="2"/>
    <s v="SUMARECON MALL BEKASI"/>
  </r>
  <r>
    <s v="T-3778"/>
    <x v="0"/>
    <x v="164"/>
    <x v="3"/>
    <s v="P-329"/>
    <n v="2"/>
    <n v="45000"/>
    <n v="90000"/>
    <x v="26"/>
    <x v="0"/>
    <x v="3"/>
    <s v="CENTER POINT MEDAN"/>
  </r>
  <r>
    <s v="T-3779"/>
    <x v="0"/>
    <x v="151"/>
    <x v="11"/>
    <s v="P-1774"/>
    <n v="1"/>
    <n v="73800"/>
    <n v="73800"/>
    <x v="125"/>
    <x v="14"/>
    <x v="8"/>
    <s v="PAKUWON"/>
  </r>
  <r>
    <s v="T-3780"/>
    <x v="0"/>
    <x v="159"/>
    <x v="10"/>
    <s v="P-2323"/>
    <n v="1"/>
    <n v="73800"/>
    <n v="73800"/>
    <x v="125"/>
    <x v="14"/>
    <x v="2"/>
    <s v="SUMARECON MALL BEKASI"/>
  </r>
  <r>
    <s v="T-3781"/>
    <x v="0"/>
    <x v="179"/>
    <x v="10"/>
    <s v="P-2151"/>
    <n v="1"/>
    <n v="65700"/>
    <n v="65700"/>
    <x v="64"/>
    <x v="16"/>
    <x v="2"/>
    <s v="SUMARECON MALL BEKASI"/>
  </r>
  <r>
    <s v="T-3782"/>
    <x v="0"/>
    <x v="171"/>
    <x v="11"/>
    <s v="P-1688"/>
    <n v="3"/>
    <n v="27000"/>
    <n v="81000"/>
    <x v="30"/>
    <x v="0"/>
    <x v="8"/>
    <s v="PAKUWON"/>
  </r>
  <r>
    <s v="T-3783"/>
    <x v="0"/>
    <x v="164"/>
    <x v="10"/>
    <s v="P-2209"/>
    <n v="1"/>
    <n v="360000"/>
    <n v="360000"/>
    <x v="170"/>
    <x v="18"/>
    <x v="2"/>
    <s v="SUMARECON MALL BEKASI"/>
  </r>
  <r>
    <s v="T-3784"/>
    <x v="0"/>
    <x v="154"/>
    <x v="11"/>
    <s v="P-1713"/>
    <n v="2"/>
    <n v="82800"/>
    <n v="165600"/>
    <x v="33"/>
    <x v="3"/>
    <x v="8"/>
    <s v="PAKUWON"/>
  </r>
  <r>
    <s v="T-3785"/>
    <x v="0"/>
    <x v="174"/>
    <x v="3"/>
    <s v="P-279"/>
    <n v="2"/>
    <n v="27000"/>
    <n v="54000"/>
    <x v="6"/>
    <x v="0"/>
    <x v="3"/>
    <s v="CENTER POINT MEDAN"/>
  </r>
  <r>
    <s v="T-3786"/>
    <x v="0"/>
    <x v="156"/>
    <x v="3"/>
    <s v="P-323"/>
    <n v="1"/>
    <n v="39600"/>
    <n v="39600"/>
    <x v="165"/>
    <x v="3"/>
    <x v="3"/>
    <s v="CENTER POINT MEDAN"/>
  </r>
  <r>
    <s v="T-3787"/>
    <x v="0"/>
    <x v="165"/>
    <x v="10"/>
    <s v="P-2307"/>
    <n v="1"/>
    <n v="65700"/>
    <n v="65700"/>
    <x v="43"/>
    <x v="12"/>
    <x v="2"/>
    <s v="SUMARECON MALL BEKASI"/>
  </r>
  <r>
    <s v="T-3788"/>
    <x v="0"/>
    <x v="166"/>
    <x v="3"/>
    <s v="P-280"/>
    <n v="2"/>
    <n v="13050"/>
    <n v="26100"/>
    <x v="54"/>
    <x v="0"/>
    <x v="3"/>
    <s v="CENTER POINT MEDAN"/>
  </r>
  <r>
    <s v="T-3789"/>
    <x v="0"/>
    <x v="179"/>
    <x v="10"/>
    <s v="P-2362"/>
    <n v="1"/>
    <n v="34200"/>
    <n v="34200"/>
    <x v="173"/>
    <x v="0"/>
    <x v="2"/>
    <s v="SUMARECON MALL BEKASI"/>
  </r>
  <r>
    <s v="T-3790"/>
    <x v="0"/>
    <x v="177"/>
    <x v="10"/>
    <s v="P-2265"/>
    <n v="1"/>
    <n v="22500"/>
    <n v="22500"/>
    <x v="39"/>
    <x v="0"/>
    <x v="2"/>
    <s v="SUMARECON MALL BEKASI"/>
  </r>
  <r>
    <s v="T-3791"/>
    <x v="0"/>
    <x v="163"/>
    <x v="3"/>
    <s v="P-281"/>
    <n v="3"/>
    <n v="18000"/>
    <n v="54000"/>
    <x v="2"/>
    <x v="0"/>
    <x v="3"/>
    <s v="CENTER POINT MEDAN"/>
  </r>
  <r>
    <s v="T-3792"/>
    <x v="0"/>
    <x v="166"/>
    <x v="10"/>
    <s v="P-2214"/>
    <n v="1"/>
    <n v="112500"/>
    <n v="112500"/>
    <x v="184"/>
    <x v="6"/>
    <x v="2"/>
    <s v="SUMARECON MALL BEKASI"/>
  </r>
  <r>
    <s v="T-3793"/>
    <x v="0"/>
    <x v="165"/>
    <x v="3"/>
    <s v="P-368"/>
    <n v="1"/>
    <n v="65700"/>
    <n v="65700"/>
    <x v="43"/>
    <x v="12"/>
    <x v="3"/>
    <s v="CENTER POINT MEDAN"/>
  </r>
  <r>
    <s v="T-3794"/>
    <x v="0"/>
    <x v="176"/>
    <x v="3"/>
    <s v="P-271"/>
    <n v="1"/>
    <n v="243000"/>
    <n v="243000"/>
    <x v="104"/>
    <x v="12"/>
    <x v="3"/>
    <s v="CENTER POINT MEDAN"/>
  </r>
  <r>
    <s v="T-3795"/>
    <x v="0"/>
    <x v="154"/>
    <x v="11"/>
    <s v="P-1738"/>
    <n v="1"/>
    <n v="15300"/>
    <n v="15300"/>
    <x v="7"/>
    <x v="4"/>
    <x v="8"/>
    <s v="PAKUWON"/>
  </r>
  <r>
    <s v="T-3796"/>
    <x v="0"/>
    <x v="162"/>
    <x v="11"/>
    <s v="P-1730"/>
    <n v="1"/>
    <n v="31500"/>
    <n v="31500"/>
    <x v="17"/>
    <x v="0"/>
    <x v="8"/>
    <s v="PAKUWON"/>
  </r>
  <r>
    <s v="T-3797"/>
    <x v="0"/>
    <x v="178"/>
    <x v="11"/>
    <s v="P-1687"/>
    <n v="1"/>
    <n v="18000"/>
    <n v="18000"/>
    <x v="2"/>
    <x v="0"/>
    <x v="8"/>
    <s v="PAKUWON"/>
  </r>
  <r>
    <s v="T-3798"/>
    <x v="0"/>
    <x v="160"/>
    <x v="11"/>
    <s v="P-1786"/>
    <n v="1"/>
    <n v="76500"/>
    <n v="76500"/>
    <x v="123"/>
    <x v="11"/>
    <x v="8"/>
    <s v="PAKUWON"/>
  </r>
  <r>
    <s v="T-3799"/>
    <x v="0"/>
    <x v="176"/>
    <x v="3"/>
    <s v="P-320"/>
    <n v="1"/>
    <n v="39600"/>
    <n v="39600"/>
    <x v="24"/>
    <x v="3"/>
    <x v="3"/>
    <s v="CENTER POINT MEDAN"/>
  </r>
  <r>
    <s v="T-3800"/>
    <x v="0"/>
    <x v="171"/>
    <x v="11"/>
    <s v="P-1801"/>
    <n v="1"/>
    <n v="34200"/>
    <n v="34200"/>
    <x v="52"/>
    <x v="0"/>
    <x v="8"/>
    <s v="PAKUWON"/>
  </r>
  <r>
    <s v="T-3801"/>
    <x v="0"/>
    <x v="153"/>
    <x v="3"/>
    <s v="P-303"/>
    <n v="1"/>
    <n v="440100"/>
    <n v="440100"/>
    <x v="194"/>
    <x v="8"/>
    <x v="3"/>
    <s v="CENTER POINT MEDAN"/>
  </r>
  <r>
    <s v="T-3802"/>
    <x v="0"/>
    <x v="168"/>
    <x v="3"/>
    <s v="P-386"/>
    <n v="1"/>
    <n v="81000"/>
    <n v="81000"/>
    <x v="37"/>
    <x v="12"/>
    <x v="3"/>
    <s v="CENTER POINT MEDAN"/>
  </r>
  <r>
    <s v="T-3803"/>
    <x v="0"/>
    <x v="168"/>
    <x v="10"/>
    <s v="P-2294"/>
    <n v="1"/>
    <n v="162000"/>
    <n v="162000"/>
    <x v="70"/>
    <x v="5"/>
    <x v="2"/>
    <s v="SUMARECON MALL BEKASI"/>
  </r>
  <r>
    <s v="T-3804"/>
    <x v="0"/>
    <x v="157"/>
    <x v="11"/>
    <s v="P-1752"/>
    <n v="1"/>
    <n v="88200"/>
    <n v="88200"/>
    <x v="34"/>
    <x v="5"/>
    <x v="8"/>
    <s v="PAKUWON"/>
  </r>
  <r>
    <s v="T-3805"/>
    <x v="0"/>
    <x v="173"/>
    <x v="11"/>
    <s v="P-1733"/>
    <n v="1"/>
    <n v="37350"/>
    <n v="37350"/>
    <x v="83"/>
    <x v="17"/>
    <x v="8"/>
    <s v="PAKUWON"/>
  </r>
  <r>
    <s v="T-3806"/>
    <x v="0"/>
    <x v="176"/>
    <x v="3"/>
    <s v="P-338"/>
    <n v="1"/>
    <n v="22500"/>
    <n v="22500"/>
    <x v="27"/>
    <x v="4"/>
    <x v="3"/>
    <s v="CENTER POINT MEDAN"/>
  </r>
  <r>
    <s v="T-3807"/>
    <x v="0"/>
    <x v="162"/>
    <x v="11"/>
    <s v="P-1751"/>
    <n v="2"/>
    <n v="88200"/>
    <n v="176400"/>
    <x v="23"/>
    <x v="5"/>
    <x v="8"/>
    <s v="PAKUWON"/>
  </r>
  <r>
    <s v="T-3808"/>
    <x v="0"/>
    <x v="181"/>
    <x v="3"/>
    <s v="P-311"/>
    <n v="1"/>
    <n v="26100"/>
    <n v="26100"/>
    <x v="149"/>
    <x v="4"/>
    <x v="3"/>
    <s v="CENTER POINT MEDAN"/>
  </r>
  <r>
    <s v="T-3809"/>
    <x v="0"/>
    <x v="179"/>
    <x v="3"/>
    <s v="P-350"/>
    <n v="1"/>
    <n v="225000"/>
    <n v="225000"/>
    <x v="58"/>
    <x v="10"/>
    <x v="3"/>
    <s v="CENTER POINT MEDAN"/>
  </r>
  <r>
    <s v="T-3810"/>
    <x v="0"/>
    <x v="164"/>
    <x v="10"/>
    <s v="P-2175"/>
    <n v="1"/>
    <n v="261000"/>
    <n v="261000"/>
    <x v="103"/>
    <x v="12"/>
    <x v="2"/>
    <s v="SUMARECON MALL BEKASI"/>
  </r>
  <r>
    <s v="T-3811"/>
    <x v="0"/>
    <x v="160"/>
    <x v="10"/>
    <s v="P-2325"/>
    <n v="2"/>
    <n v="116100"/>
    <n v="232200"/>
    <x v="161"/>
    <x v="14"/>
    <x v="2"/>
    <s v="SUMARECON MALL BEKASI"/>
  </r>
  <r>
    <s v="T-3812"/>
    <x v="0"/>
    <x v="167"/>
    <x v="10"/>
    <s v="P-2273"/>
    <n v="1"/>
    <n v="15300"/>
    <n v="15300"/>
    <x v="25"/>
    <x v="4"/>
    <x v="2"/>
    <s v="SUMARECON MALL BEKASI"/>
  </r>
  <r>
    <s v="T-3813"/>
    <x v="0"/>
    <x v="176"/>
    <x v="10"/>
    <s v="P-2238"/>
    <n v="2"/>
    <n v="57600"/>
    <n v="115200"/>
    <x v="4"/>
    <x v="3"/>
    <x v="2"/>
    <s v="SUMARECON MALL BEKASI"/>
  </r>
  <r>
    <s v="T-3814"/>
    <x v="0"/>
    <x v="176"/>
    <x v="10"/>
    <s v="P-2262"/>
    <n v="2"/>
    <n v="45000"/>
    <n v="90000"/>
    <x v="26"/>
    <x v="0"/>
    <x v="2"/>
    <s v="SUMARECON MALL BEKASI"/>
  </r>
  <r>
    <s v="T-3815"/>
    <x v="0"/>
    <x v="176"/>
    <x v="3"/>
    <s v="P-380"/>
    <n v="1"/>
    <n v="116100"/>
    <n v="116100"/>
    <x v="148"/>
    <x v="14"/>
    <x v="3"/>
    <s v="CENTER POINT MEDAN"/>
  </r>
  <r>
    <s v="T-3816"/>
    <x v="0"/>
    <x v="175"/>
    <x v="10"/>
    <s v="P-2230"/>
    <n v="1"/>
    <n v="26100"/>
    <n v="26100"/>
    <x v="15"/>
    <x v="4"/>
    <x v="2"/>
    <s v="SUMARECON MALL BEKASI"/>
  </r>
  <r>
    <s v="T-3817"/>
    <x v="0"/>
    <x v="173"/>
    <x v="10"/>
    <s v="P-2346"/>
    <n v="1"/>
    <n v="76500"/>
    <n v="76500"/>
    <x v="75"/>
    <x v="11"/>
    <x v="2"/>
    <s v="SUMARECON MALL BEKASI"/>
  </r>
  <r>
    <s v="T-3818"/>
    <x v="0"/>
    <x v="172"/>
    <x v="10"/>
    <s v="P-2350"/>
    <n v="2"/>
    <n v="112500"/>
    <n v="225000"/>
    <x v="141"/>
    <x v="11"/>
    <x v="2"/>
    <s v="SUMARECON MALL BEKASI"/>
  </r>
  <r>
    <s v="T-3819"/>
    <x v="0"/>
    <x v="178"/>
    <x v="11"/>
    <s v="P-1686"/>
    <n v="1"/>
    <n v="13050"/>
    <n v="13050"/>
    <x v="54"/>
    <x v="0"/>
    <x v="8"/>
    <s v="PAKUWON"/>
  </r>
  <r>
    <s v="T-3820"/>
    <x v="0"/>
    <x v="158"/>
    <x v="3"/>
    <s v="P-335"/>
    <n v="1"/>
    <n v="13500"/>
    <n v="13500"/>
    <x v="61"/>
    <x v="4"/>
    <x v="3"/>
    <s v="CENTER POINT MEDAN"/>
  </r>
  <r>
    <s v="T-3821"/>
    <x v="0"/>
    <x v="180"/>
    <x v="10"/>
    <s v="P-2252"/>
    <n v="1"/>
    <n v="39600"/>
    <n v="39600"/>
    <x v="207"/>
    <x v="3"/>
    <x v="2"/>
    <s v="SUMARECON MALL BEKASI"/>
  </r>
  <r>
    <s v="T-3822"/>
    <x v="0"/>
    <x v="151"/>
    <x v="11"/>
    <s v="P-1716"/>
    <n v="1"/>
    <n v="39600"/>
    <n v="39600"/>
    <x v="24"/>
    <x v="3"/>
    <x v="8"/>
    <s v="PAKUWON"/>
  </r>
  <r>
    <s v="T-3823"/>
    <x v="0"/>
    <x v="162"/>
    <x v="11"/>
    <s v="P-1721"/>
    <n v="1"/>
    <n v="39600"/>
    <n v="39600"/>
    <x v="207"/>
    <x v="3"/>
    <x v="8"/>
    <s v="PAKUWON"/>
  </r>
  <r>
    <s v="T-3824"/>
    <x v="0"/>
    <x v="155"/>
    <x v="3"/>
    <s v="P-413"/>
    <n v="2"/>
    <n v="34200"/>
    <n v="68400"/>
    <x v="156"/>
    <x v="0"/>
    <x v="3"/>
    <s v="CENTER POINT MEDAN"/>
  </r>
  <r>
    <s v="T-3825"/>
    <x v="0"/>
    <x v="181"/>
    <x v="10"/>
    <s v="P-2270"/>
    <n v="1"/>
    <n v="13500"/>
    <n v="13500"/>
    <x v="61"/>
    <x v="4"/>
    <x v="2"/>
    <s v="SUMARECON MALL BEKASI"/>
  </r>
  <r>
    <s v="T-3826"/>
    <x v="0"/>
    <x v="174"/>
    <x v="10"/>
    <s v="P-2285"/>
    <n v="1"/>
    <n v="65700"/>
    <n v="65700"/>
    <x v="155"/>
    <x v="2"/>
    <x v="2"/>
    <s v="SUMARECON MALL BEKASI"/>
  </r>
  <r>
    <s v="T-3827"/>
    <x v="0"/>
    <x v="158"/>
    <x v="10"/>
    <s v="P-2272"/>
    <n v="4"/>
    <n v="22500"/>
    <n v="90000"/>
    <x v="27"/>
    <x v="4"/>
    <x v="2"/>
    <s v="SUMARECON MALL BEKASI"/>
  </r>
  <r>
    <s v="T-3828"/>
    <x v="0"/>
    <x v="168"/>
    <x v="11"/>
    <s v="P-1787"/>
    <n v="2"/>
    <n v="112500"/>
    <n v="225000"/>
    <x v="219"/>
    <x v="11"/>
    <x v="8"/>
    <s v="PAKUWON"/>
  </r>
  <r>
    <s v="T-3829"/>
    <x v="0"/>
    <x v="168"/>
    <x v="3"/>
    <s v="P-336"/>
    <n v="2"/>
    <n v="13500"/>
    <n v="27000"/>
    <x v="85"/>
    <x v="4"/>
    <x v="3"/>
    <s v="CENTER POINT MEDAN"/>
  </r>
  <r>
    <s v="T-3830"/>
    <x v="0"/>
    <x v="153"/>
    <x v="11"/>
    <s v="P-1799"/>
    <n v="1"/>
    <n v="17100"/>
    <n v="17100"/>
    <x v="186"/>
    <x v="0"/>
    <x v="8"/>
    <s v="PAKUWON"/>
  </r>
  <r>
    <s v="T-3831"/>
    <x v="0"/>
    <x v="166"/>
    <x v="11"/>
    <s v="P-1802"/>
    <n v="1"/>
    <n v="27000"/>
    <n v="27000"/>
    <x v="97"/>
    <x v="0"/>
    <x v="8"/>
    <s v="PAKUWON"/>
  </r>
  <r>
    <s v="T-3832"/>
    <x v="0"/>
    <x v="153"/>
    <x v="10"/>
    <s v="P-2331"/>
    <n v="1"/>
    <n v="130500"/>
    <n v="130500"/>
    <x v="84"/>
    <x v="15"/>
    <x v="2"/>
    <s v="SUMARECON MALL BEKASI"/>
  </r>
  <r>
    <s v="T-3833"/>
    <x v="0"/>
    <x v="164"/>
    <x v="11"/>
    <s v="P-1682"/>
    <n v="1"/>
    <n v="98100"/>
    <n v="98100"/>
    <x v="69"/>
    <x v="2"/>
    <x v="8"/>
    <s v="PAKUWON"/>
  </r>
  <r>
    <s v="T-3834"/>
    <x v="0"/>
    <x v="163"/>
    <x v="10"/>
    <s v="P-2289"/>
    <n v="3"/>
    <n v="47700"/>
    <n v="143100"/>
    <x v="20"/>
    <x v="10"/>
    <x v="2"/>
    <s v="SUMARECON MALL BEKASI"/>
  </r>
  <r>
    <s v="T-3835"/>
    <x v="0"/>
    <x v="151"/>
    <x v="11"/>
    <s v="P-1753"/>
    <n v="1"/>
    <n v="162000"/>
    <n v="162000"/>
    <x v="8"/>
    <x v="5"/>
    <x v="8"/>
    <s v="PAKUWON"/>
  </r>
  <r>
    <s v="T-3836"/>
    <x v="0"/>
    <x v="165"/>
    <x v="5"/>
    <s v="P-252"/>
    <n v="1"/>
    <n v="36900"/>
    <n v="36900"/>
    <x v="56"/>
    <x v="0"/>
    <x v="5"/>
    <s v="BINTARO EXCHANGE"/>
  </r>
  <r>
    <s v="T-3837"/>
    <x v="0"/>
    <x v="176"/>
    <x v="8"/>
    <s v="P-1605"/>
    <n v="2"/>
    <n v="49500"/>
    <n v="99000"/>
    <x v="16"/>
    <x v="2"/>
    <x v="8"/>
    <s v="MALL OF INDONESIA"/>
  </r>
  <r>
    <s v="T-3838"/>
    <x v="0"/>
    <x v="153"/>
    <x v="9"/>
    <s v="P-1151"/>
    <n v="1"/>
    <n v="76500"/>
    <n v="76500"/>
    <x v="204"/>
    <x v="8"/>
    <x v="8"/>
    <s v="MALL GANDARIA CITY"/>
  </r>
  <r>
    <s v="T-3839"/>
    <x v="0"/>
    <x v="174"/>
    <x v="5"/>
    <s v="P-184"/>
    <n v="1"/>
    <n v="88200"/>
    <n v="88200"/>
    <x v="23"/>
    <x v="5"/>
    <x v="5"/>
    <s v="BINTARO EXCHANGE"/>
  </r>
  <r>
    <s v="T-3840"/>
    <x v="0"/>
    <x v="170"/>
    <x v="9"/>
    <s v="P-1127"/>
    <n v="1"/>
    <n v="144000"/>
    <n v="144000"/>
    <x v="94"/>
    <x v="15"/>
    <x v="8"/>
    <s v="MALL GANDARIA CITY"/>
  </r>
  <r>
    <s v="T-3841"/>
    <x v="0"/>
    <x v="159"/>
    <x v="5"/>
    <s v="P-152"/>
    <n v="2"/>
    <n v="162000"/>
    <n v="324000"/>
    <x v="188"/>
    <x v="7"/>
    <x v="5"/>
    <s v="BINTARO EXCHANGE"/>
  </r>
  <r>
    <s v="T-3842"/>
    <x v="0"/>
    <x v="156"/>
    <x v="8"/>
    <s v="P-1560"/>
    <n v="1"/>
    <n v="57600"/>
    <n v="57600"/>
    <x v="4"/>
    <x v="3"/>
    <x v="8"/>
    <s v="MALL OF INDONESIA"/>
  </r>
  <r>
    <s v="T-3843"/>
    <x v="0"/>
    <x v="159"/>
    <x v="9"/>
    <s v="P-1130"/>
    <n v="1"/>
    <n v="81000"/>
    <n v="81000"/>
    <x v="107"/>
    <x v="12"/>
    <x v="8"/>
    <s v="MALL GANDARIA CITY"/>
  </r>
  <r>
    <s v="T-3844"/>
    <x v="0"/>
    <x v="172"/>
    <x v="8"/>
    <s v="P-1578"/>
    <n v="3"/>
    <n v="39600"/>
    <n v="118800"/>
    <x v="42"/>
    <x v="3"/>
    <x v="8"/>
    <s v="MALL OF INDONESIA"/>
  </r>
  <r>
    <s v="T-3845"/>
    <x v="0"/>
    <x v="171"/>
    <x v="5"/>
    <s v="P-212"/>
    <n v="2"/>
    <n v="73800"/>
    <n v="147600"/>
    <x v="125"/>
    <x v="14"/>
    <x v="5"/>
    <s v="BINTARO EXCHANGE"/>
  </r>
  <r>
    <s v="T-3846"/>
    <x v="0"/>
    <x v="179"/>
    <x v="8"/>
    <s v="P-1612"/>
    <n v="1"/>
    <n v="508500"/>
    <n v="508500"/>
    <x v="92"/>
    <x v="2"/>
    <x v="8"/>
    <s v="MALL OF INDONESIA"/>
  </r>
  <r>
    <s v="T-3847"/>
    <x v="0"/>
    <x v="181"/>
    <x v="8"/>
    <s v="P-1620"/>
    <n v="1"/>
    <n v="90000"/>
    <n v="90000"/>
    <x v="5"/>
    <x v="2"/>
    <x v="8"/>
    <s v="MALL OF INDONESIA"/>
  </r>
  <r>
    <s v="T-3848"/>
    <x v="0"/>
    <x v="164"/>
    <x v="8"/>
    <s v="P-1668"/>
    <n v="1"/>
    <n v="34200"/>
    <n v="34200"/>
    <x v="52"/>
    <x v="0"/>
    <x v="8"/>
    <s v="MALL OF INDONESIA"/>
  </r>
  <r>
    <s v="T-3849"/>
    <x v="0"/>
    <x v="168"/>
    <x v="5"/>
    <s v="P-146"/>
    <n v="1"/>
    <n v="39600"/>
    <n v="39600"/>
    <x v="207"/>
    <x v="3"/>
    <x v="5"/>
    <s v="BINTARO EXCHANGE"/>
  </r>
  <r>
    <s v="T-3850"/>
    <x v="0"/>
    <x v="152"/>
    <x v="9"/>
    <s v="P-1267"/>
    <n v="2"/>
    <n v="34200"/>
    <n v="68400"/>
    <x v="173"/>
    <x v="0"/>
    <x v="8"/>
    <s v="MALL GANDARIA CITY"/>
  </r>
  <r>
    <s v="T-3851"/>
    <x v="0"/>
    <x v="163"/>
    <x v="8"/>
    <s v="P-1589"/>
    <n v="1"/>
    <n v="74700"/>
    <n v="74700"/>
    <x v="40"/>
    <x v="1"/>
    <x v="8"/>
    <s v="MALL OF INDONESIA"/>
  </r>
  <r>
    <s v="T-3852"/>
    <x v="0"/>
    <x v="156"/>
    <x v="8"/>
    <s v="P-1556"/>
    <n v="1"/>
    <n v="26100"/>
    <n v="26100"/>
    <x v="15"/>
    <x v="4"/>
    <x v="8"/>
    <s v="MALL OF INDONESIA"/>
  </r>
  <r>
    <s v="T-3853"/>
    <x v="0"/>
    <x v="174"/>
    <x v="5"/>
    <s v="P-199"/>
    <n v="3"/>
    <n v="65700"/>
    <n v="197100"/>
    <x v="43"/>
    <x v="12"/>
    <x v="5"/>
    <s v="BINTARO EXCHANGE"/>
  </r>
  <r>
    <s v="T-3854"/>
    <x v="0"/>
    <x v="156"/>
    <x v="8"/>
    <s v="P-1669"/>
    <n v="2"/>
    <n v="27000"/>
    <n v="54000"/>
    <x v="97"/>
    <x v="0"/>
    <x v="8"/>
    <s v="MALL OF INDONESIA"/>
  </r>
  <r>
    <s v="T-3855"/>
    <x v="0"/>
    <x v="168"/>
    <x v="8"/>
    <s v="P-1651"/>
    <n v="2"/>
    <n v="112500"/>
    <n v="225000"/>
    <x v="93"/>
    <x v="11"/>
    <x v="8"/>
    <s v="MALL OF INDONESIA"/>
  </r>
  <r>
    <s v="T-3856"/>
    <x v="0"/>
    <x v="173"/>
    <x v="8"/>
    <s v="P-1547"/>
    <n v="2"/>
    <n v="103500"/>
    <n v="207000"/>
    <x v="63"/>
    <x v="15"/>
    <x v="8"/>
    <s v="MALL OF INDONESIA"/>
  </r>
  <r>
    <s v="T-3857"/>
    <x v="0"/>
    <x v="169"/>
    <x v="5"/>
    <s v="P-196"/>
    <n v="2"/>
    <n v="60750"/>
    <n v="121500"/>
    <x v="87"/>
    <x v="12"/>
    <x v="5"/>
    <s v="BINTARO EXCHANGE"/>
  </r>
  <r>
    <s v="T-3858"/>
    <x v="0"/>
    <x v="161"/>
    <x v="8"/>
    <s v="P-1662"/>
    <n v="2"/>
    <n v="34200"/>
    <n v="68400"/>
    <x v="156"/>
    <x v="0"/>
    <x v="8"/>
    <s v="MALL OF INDONESIA"/>
  </r>
  <r>
    <s v="T-3859"/>
    <x v="0"/>
    <x v="162"/>
    <x v="9"/>
    <s v="P-1185"/>
    <n v="1"/>
    <n v="162000"/>
    <n v="162000"/>
    <x v="188"/>
    <x v="7"/>
    <x v="8"/>
    <s v="MALL GANDARIA CITY"/>
  </r>
  <r>
    <s v="T-3860"/>
    <x v="0"/>
    <x v="157"/>
    <x v="5"/>
    <s v="P-168"/>
    <n v="1"/>
    <n v="22500"/>
    <n v="22500"/>
    <x v="27"/>
    <x v="4"/>
    <x v="5"/>
    <s v="BINTARO EXCHANGE"/>
  </r>
  <r>
    <s v="T-3861"/>
    <x v="0"/>
    <x v="169"/>
    <x v="8"/>
    <s v="P-1609"/>
    <n v="1"/>
    <n v="88200"/>
    <n v="88200"/>
    <x v="34"/>
    <x v="5"/>
    <x v="8"/>
    <s v="MALL OF INDONESIA"/>
  </r>
  <r>
    <s v="T-3862"/>
    <x v="0"/>
    <x v="162"/>
    <x v="9"/>
    <s v="P-1271"/>
    <n v="1"/>
    <n v="34200"/>
    <n v="34200"/>
    <x v="156"/>
    <x v="0"/>
    <x v="8"/>
    <s v="MALL GANDARIA CITY"/>
  </r>
  <r>
    <s v="T-3863"/>
    <x v="0"/>
    <x v="165"/>
    <x v="9"/>
    <s v="P-1243"/>
    <n v="1"/>
    <n v="81000"/>
    <n v="81000"/>
    <x v="37"/>
    <x v="12"/>
    <x v="8"/>
    <s v="MALL GANDARIA CITY"/>
  </r>
  <r>
    <s v="T-3864"/>
    <x v="0"/>
    <x v="175"/>
    <x v="5"/>
    <s v="P-93"/>
    <n v="3"/>
    <n v="18000"/>
    <n v="54000"/>
    <x v="2"/>
    <x v="0"/>
    <x v="5"/>
    <s v="BINTARO EXCHANGE"/>
  </r>
  <r>
    <s v="T-3865"/>
    <x v="0"/>
    <x v="162"/>
    <x v="9"/>
    <s v="P-1120"/>
    <n v="1"/>
    <n v="349300"/>
    <n v="349300"/>
    <x v="175"/>
    <x v="13"/>
    <x v="8"/>
    <s v="MALL GANDARIA CITY"/>
  </r>
  <r>
    <s v="T-3866"/>
    <x v="0"/>
    <x v="159"/>
    <x v="9"/>
    <s v="P-1194"/>
    <n v="1"/>
    <n v="74700"/>
    <n v="74700"/>
    <x v="40"/>
    <x v="1"/>
    <x v="8"/>
    <s v="MALL GANDARIA CITY"/>
  </r>
  <r>
    <s v="T-3867"/>
    <x v="0"/>
    <x v="152"/>
    <x v="9"/>
    <s v="P-1275"/>
    <n v="1"/>
    <n v="36900"/>
    <n v="36900"/>
    <x v="56"/>
    <x v="0"/>
    <x v="8"/>
    <s v="MALL GANDARIA CITY"/>
  </r>
  <r>
    <s v="T-3868"/>
    <x v="0"/>
    <x v="160"/>
    <x v="8"/>
    <s v="P-1585"/>
    <n v="3"/>
    <n v="45000"/>
    <n v="135000"/>
    <x v="26"/>
    <x v="0"/>
    <x v="8"/>
    <s v="MALL OF INDONESIA"/>
  </r>
  <r>
    <s v="T-3869"/>
    <x v="0"/>
    <x v="180"/>
    <x v="5"/>
    <s v="P-248"/>
    <n v="1"/>
    <n v="34200"/>
    <n v="34200"/>
    <x v="156"/>
    <x v="0"/>
    <x v="5"/>
    <s v="BINTARO EXCHANGE"/>
  </r>
  <r>
    <s v="T-3870"/>
    <x v="0"/>
    <x v="167"/>
    <x v="5"/>
    <s v="P-160"/>
    <n v="4"/>
    <n v="31500"/>
    <n v="126000"/>
    <x v="17"/>
    <x v="0"/>
    <x v="5"/>
    <s v="BINTARO EXCHANGE"/>
  </r>
  <r>
    <s v="T-3871"/>
    <x v="0"/>
    <x v="153"/>
    <x v="9"/>
    <s v="P-1189"/>
    <n v="1"/>
    <n v="225000"/>
    <n v="225000"/>
    <x v="124"/>
    <x v="11"/>
    <x v="8"/>
    <s v="MALL GANDARIA CITY"/>
  </r>
  <r>
    <s v="T-3872"/>
    <x v="0"/>
    <x v="160"/>
    <x v="8"/>
    <s v="P-1535"/>
    <n v="1"/>
    <n v="78750"/>
    <n v="78750"/>
    <x v="107"/>
    <x v="12"/>
    <x v="8"/>
    <s v="MALL OF INDONESIA"/>
  </r>
  <r>
    <s v="T-3873"/>
    <x v="0"/>
    <x v="153"/>
    <x v="8"/>
    <s v="P-1519"/>
    <n v="2"/>
    <n v="57150"/>
    <n v="114300"/>
    <x v="98"/>
    <x v="16"/>
    <x v="8"/>
    <s v="MALL OF INDONESIA"/>
  </r>
  <r>
    <s v="T-3874"/>
    <x v="0"/>
    <x v="159"/>
    <x v="5"/>
    <s v="P-217"/>
    <n v="1"/>
    <n v="130000"/>
    <n v="130000"/>
    <x v="84"/>
    <x v="15"/>
    <x v="5"/>
    <s v="BINTARO EXCHANGE"/>
  </r>
  <r>
    <s v="T-3875"/>
    <x v="0"/>
    <x v="167"/>
    <x v="5"/>
    <s v="P-183"/>
    <n v="1"/>
    <n v="47700"/>
    <n v="47700"/>
    <x v="20"/>
    <x v="10"/>
    <x v="5"/>
    <s v="BINTARO EXCHANGE"/>
  </r>
  <r>
    <s v="T-3876"/>
    <x v="0"/>
    <x v="173"/>
    <x v="9"/>
    <s v="P-1138"/>
    <n v="2"/>
    <n v="27000"/>
    <n v="54000"/>
    <x v="30"/>
    <x v="0"/>
    <x v="8"/>
    <s v="MALL GANDARIA CITY"/>
  </r>
  <r>
    <s v="T-3877"/>
    <x v="0"/>
    <x v="176"/>
    <x v="9"/>
    <s v="P-1213"/>
    <n v="1"/>
    <n v="94500"/>
    <n v="94500"/>
    <x v="35"/>
    <x v="2"/>
    <x v="8"/>
    <s v="MALL GANDARIA CITY"/>
  </r>
  <r>
    <s v="T-3878"/>
    <x v="0"/>
    <x v="172"/>
    <x v="9"/>
    <s v="P-1139"/>
    <n v="4"/>
    <n v="14400"/>
    <n v="57600"/>
    <x v="29"/>
    <x v="0"/>
    <x v="8"/>
    <s v="MALL GANDARIA CITY"/>
  </r>
  <r>
    <s v="T-3879"/>
    <x v="0"/>
    <x v="167"/>
    <x v="8"/>
    <s v="P-1613"/>
    <n v="1"/>
    <n v="607500"/>
    <n v="607500"/>
    <x v="166"/>
    <x v="2"/>
    <x v="8"/>
    <s v="MALL OF INDONESIA"/>
  </r>
  <r>
    <s v="T-3880"/>
    <x v="0"/>
    <x v="159"/>
    <x v="5"/>
    <s v="P-161"/>
    <n v="1"/>
    <n v="22500"/>
    <n v="22500"/>
    <x v="39"/>
    <x v="0"/>
    <x v="5"/>
    <s v="BINTARO EXCHANGE"/>
  </r>
  <r>
    <s v="T-3881"/>
    <x v="0"/>
    <x v="170"/>
    <x v="8"/>
    <s v="P-1594"/>
    <n v="3"/>
    <n v="22500"/>
    <n v="67500"/>
    <x v="27"/>
    <x v="4"/>
    <x v="8"/>
    <s v="MALL OF INDONESIA"/>
  </r>
  <r>
    <s v="T-3882"/>
    <x v="0"/>
    <x v="152"/>
    <x v="9"/>
    <s v="P-1174"/>
    <n v="2"/>
    <n v="39600"/>
    <n v="79200"/>
    <x v="24"/>
    <x v="3"/>
    <x v="8"/>
    <s v="MALL GANDARIA CITY"/>
  </r>
  <r>
    <s v="T-3883"/>
    <x v="0"/>
    <x v="177"/>
    <x v="8"/>
    <s v="P-1577"/>
    <n v="1"/>
    <n v="39600"/>
    <n v="39600"/>
    <x v="80"/>
    <x v="3"/>
    <x v="8"/>
    <s v="MALL OF INDONESIA"/>
  </r>
  <r>
    <s v="T-3884"/>
    <x v="0"/>
    <x v="164"/>
    <x v="8"/>
    <s v="P-1576"/>
    <n v="3"/>
    <n v="39600"/>
    <n v="118800"/>
    <x v="116"/>
    <x v="3"/>
    <x v="8"/>
    <s v="MALL OF INDONESIA"/>
  </r>
  <r>
    <s v="T-3885"/>
    <x v="0"/>
    <x v="176"/>
    <x v="8"/>
    <s v="P-1551"/>
    <n v="1"/>
    <n v="225000"/>
    <n v="225000"/>
    <x v="153"/>
    <x v="8"/>
    <x v="8"/>
    <s v="MALL OF INDONESIA"/>
  </r>
  <r>
    <s v="T-3886"/>
    <x v="0"/>
    <x v="160"/>
    <x v="5"/>
    <s v="P-258"/>
    <n v="1"/>
    <n v="27000"/>
    <n v="27000"/>
    <x v="97"/>
    <x v="0"/>
    <x v="5"/>
    <s v="BINTARO EXCHANGE"/>
  </r>
  <r>
    <s v="T-3887"/>
    <x v="0"/>
    <x v="174"/>
    <x v="8"/>
    <s v="P-1586"/>
    <n v="1"/>
    <n v="25200"/>
    <n v="25200"/>
    <x v="22"/>
    <x v="0"/>
    <x v="8"/>
    <s v="MALL OF INDONESIA"/>
  </r>
  <r>
    <s v="T-3888"/>
    <x v="0"/>
    <x v="180"/>
    <x v="8"/>
    <s v="P-1618"/>
    <n v="2"/>
    <n v="49500"/>
    <n v="99000"/>
    <x v="60"/>
    <x v="2"/>
    <x v="8"/>
    <s v="MALL OF INDONESIA"/>
  </r>
  <r>
    <s v="T-3889"/>
    <x v="0"/>
    <x v="169"/>
    <x v="8"/>
    <s v="P-1532"/>
    <n v="1"/>
    <n v="243000"/>
    <n v="243000"/>
    <x v="104"/>
    <x v="12"/>
    <x v="8"/>
    <s v="MALL OF INDONESIA"/>
  </r>
  <r>
    <s v="T-3890"/>
    <x v="0"/>
    <x v="157"/>
    <x v="9"/>
    <s v="P-1214"/>
    <n v="4"/>
    <n v="47700"/>
    <n v="190800"/>
    <x v="20"/>
    <x v="10"/>
    <x v="8"/>
    <s v="MALL GANDARIA CITY"/>
  </r>
  <r>
    <s v="T-3891"/>
    <x v="0"/>
    <x v="179"/>
    <x v="9"/>
    <s v="P-1112"/>
    <n v="1"/>
    <n v="57150"/>
    <n v="57150"/>
    <x v="98"/>
    <x v="16"/>
    <x v="8"/>
    <s v="MALL GANDARIA CITY"/>
  </r>
  <r>
    <s v="T-3892"/>
    <x v="0"/>
    <x v="172"/>
    <x v="8"/>
    <s v="P-1633"/>
    <n v="2"/>
    <n v="116100"/>
    <n v="232200"/>
    <x v="148"/>
    <x v="14"/>
    <x v="8"/>
    <s v="MALL OF INDONESIA"/>
  </r>
  <r>
    <s v="T-3893"/>
    <x v="0"/>
    <x v="165"/>
    <x v="8"/>
    <s v="P-1580"/>
    <n v="1"/>
    <n v="162000"/>
    <n v="162000"/>
    <x v="188"/>
    <x v="7"/>
    <x v="8"/>
    <s v="MALL OF INDONESIA"/>
  </r>
  <r>
    <s v="T-3894"/>
    <x v="0"/>
    <x v="159"/>
    <x v="8"/>
    <s v="P-1527"/>
    <n v="1"/>
    <n v="12600"/>
    <n v="12600"/>
    <x v="18"/>
    <x v="9"/>
    <x v="8"/>
    <s v="MALL OF INDONESIA"/>
  </r>
  <r>
    <s v="T-3895"/>
    <x v="0"/>
    <x v="167"/>
    <x v="8"/>
    <s v="P-1639"/>
    <n v="1"/>
    <n v="81000"/>
    <n v="81000"/>
    <x v="37"/>
    <x v="12"/>
    <x v="8"/>
    <s v="MALL OF INDONESIA"/>
  </r>
  <r>
    <s v="T-3896"/>
    <x v="0"/>
    <x v="158"/>
    <x v="8"/>
    <s v="P-1555"/>
    <n v="2"/>
    <n v="26100"/>
    <n v="52200"/>
    <x v="149"/>
    <x v="4"/>
    <x v="8"/>
    <s v="MALL OF INDONESIA"/>
  </r>
  <r>
    <s v="T-3897"/>
    <x v="0"/>
    <x v="159"/>
    <x v="5"/>
    <s v="P-244"/>
    <n v="1"/>
    <n v="32000"/>
    <n v="32000"/>
    <x v="173"/>
    <x v="0"/>
    <x v="5"/>
    <s v="BINTARO EXCHANGE"/>
  </r>
  <r>
    <s v="T-3898"/>
    <x v="0"/>
    <x v="168"/>
    <x v="5"/>
    <s v="P-140"/>
    <n v="2"/>
    <n v="39600"/>
    <n v="79200"/>
    <x v="24"/>
    <x v="3"/>
    <x v="5"/>
    <s v="BINTARO EXCHANGE"/>
  </r>
  <r>
    <s v="T-3899"/>
    <x v="0"/>
    <x v="158"/>
    <x v="5"/>
    <s v="P-202"/>
    <n v="1"/>
    <n v="138500"/>
    <n v="138500"/>
    <x v="206"/>
    <x v="18"/>
    <x v="5"/>
    <s v="BINTARO EXCHANGE"/>
  </r>
  <r>
    <s v="T-3900"/>
    <x v="0"/>
    <x v="155"/>
    <x v="8"/>
    <s v="P-1611"/>
    <n v="2"/>
    <n v="162000"/>
    <n v="324000"/>
    <x v="70"/>
    <x v="5"/>
    <x v="8"/>
    <s v="MALL OF INDONESIA"/>
  </r>
  <r>
    <s v="T-3901"/>
    <x v="0"/>
    <x v="165"/>
    <x v="8"/>
    <s v="P-1630"/>
    <n v="1"/>
    <n v="247500"/>
    <n v="247500"/>
    <x v="128"/>
    <x v="18"/>
    <x v="8"/>
    <s v="MALL OF INDONESIA"/>
  </r>
  <r>
    <s v="T-3902"/>
    <x v="0"/>
    <x v="160"/>
    <x v="5"/>
    <s v="P-94"/>
    <n v="2"/>
    <n v="27000"/>
    <n v="54000"/>
    <x v="30"/>
    <x v="0"/>
    <x v="5"/>
    <s v="BINTARO EXCHANGE"/>
  </r>
  <r>
    <s v="T-3903"/>
    <x v="0"/>
    <x v="153"/>
    <x v="5"/>
    <s v="P-78"/>
    <n v="1"/>
    <n v="12600"/>
    <n v="12600"/>
    <x v="18"/>
    <x v="9"/>
    <x v="5"/>
    <s v="BINTARO EXCHANGE"/>
  </r>
  <r>
    <s v="T-3904"/>
    <x v="0"/>
    <x v="168"/>
    <x v="8"/>
    <s v="P-1608"/>
    <n v="1"/>
    <n v="88200"/>
    <n v="88200"/>
    <x v="23"/>
    <x v="5"/>
    <x v="8"/>
    <s v="MALL OF INDONESIA"/>
  </r>
  <r>
    <s v="T-3905"/>
    <x v="0"/>
    <x v="161"/>
    <x v="8"/>
    <s v="P-1543"/>
    <n v="4"/>
    <n v="27000"/>
    <n v="108000"/>
    <x v="30"/>
    <x v="0"/>
    <x v="8"/>
    <s v="MALL OF INDONESIA"/>
  </r>
  <r>
    <s v="T-3906"/>
    <x v="0"/>
    <x v="158"/>
    <x v="5"/>
    <s v="P-171"/>
    <n v="1"/>
    <n v="243000"/>
    <n v="243000"/>
    <x v="111"/>
    <x v="17"/>
    <x v="5"/>
    <s v="BINTARO EXCHANGE"/>
  </r>
  <r>
    <s v="T-3907"/>
    <x v="0"/>
    <x v="181"/>
    <x v="8"/>
    <s v="P-1596"/>
    <n v="5"/>
    <n v="15300"/>
    <n v="76500"/>
    <x v="25"/>
    <x v="4"/>
    <x v="8"/>
    <s v="MALL OF INDONESIA"/>
  </r>
  <r>
    <s v="T-3908"/>
    <x v="0"/>
    <x v="168"/>
    <x v="9"/>
    <s v="P-1193"/>
    <n v="3"/>
    <n v="22500"/>
    <n v="67500"/>
    <x v="39"/>
    <x v="0"/>
    <x v="8"/>
    <s v="MALL GANDARIA CITY"/>
  </r>
  <r>
    <s v="T-3909"/>
    <x v="0"/>
    <x v="156"/>
    <x v="9"/>
    <s v="P-1269"/>
    <n v="3"/>
    <n v="29700"/>
    <n v="89100"/>
    <x v="154"/>
    <x v="0"/>
    <x v="8"/>
    <s v="MALL GANDARIA CITY"/>
  </r>
  <r>
    <s v="T-3910"/>
    <x v="0"/>
    <x v="177"/>
    <x v="9"/>
    <s v="P-1164"/>
    <n v="2"/>
    <n v="26100"/>
    <n v="52200"/>
    <x v="149"/>
    <x v="4"/>
    <x v="8"/>
    <s v="MALL GANDARIA CITY"/>
  </r>
  <r>
    <s v="T-3911"/>
    <x v="0"/>
    <x v="178"/>
    <x v="9"/>
    <s v="P-1118"/>
    <n v="1"/>
    <n v="153000"/>
    <n v="153000"/>
    <x v="88"/>
    <x v="13"/>
    <x v="8"/>
    <s v="MALL GANDARIA CITY"/>
  </r>
  <r>
    <s v="T-3912"/>
    <x v="0"/>
    <x v="161"/>
    <x v="8"/>
    <s v="P-1645"/>
    <n v="1"/>
    <n v="82800"/>
    <n v="82800"/>
    <x v="55"/>
    <x v="3"/>
    <x v="8"/>
    <s v="MALL OF INDONESIA"/>
  </r>
  <r>
    <s v="T-3913"/>
    <x v="0"/>
    <x v="153"/>
    <x v="8"/>
    <s v="P-1664"/>
    <n v="2"/>
    <n v="36900"/>
    <n v="73800"/>
    <x v="56"/>
    <x v="0"/>
    <x v="8"/>
    <s v="MALL OF INDONESIA"/>
  </r>
  <r>
    <s v="T-3914"/>
    <x v="0"/>
    <x v="169"/>
    <x v="9"/>
    <s v="P-1216"/>
    <n v="1"/>
    <n v="88200"/>
    <n v="88200"/>
    <x v="34"/>
    <x v="5"/>
    <x v="8"/>
    <s v="MALL GANDARIA CITY"/>
  </r>
  <r>
    <s v="T-3915"/>
    <x v="0"/>
    <x v="173"/>
    <x v="5"/>
    <s v="P-169"/>
    <n v="1"/>
    <n v="15300"/>
    <n v="15300"/>
    <x v="7"/>
    <x v="4"/>
    <x v="5"/>
    <s v="BINTARO EXCHANGE"/>
  </r>
  <r>
    <s v="T-3916"/>
    <x v="0"/>
    <x v="176"/>
    <x v="5"/>
    <s v="P-224"/>
    <n v="1"/>
    <n v="82800"/>
    <n v="82800"/>
    <x v="55"/>
    <x v="3"/>
    <x v="5"/>
    <s v="BINTARO EXCHANGE"/>
  </r>
  <r>
    <s v="T-3917"/>
    <x v="0"/>
    <x v="176"/>
    <x v="8"/>
    <s v="P-1562"/>
    <n v="1"/>
    <n v="82800"/>
    <n v="82800"/>
    <x v="78"/>
    <x v="3"/>
    <x v="8"/>
    <s v="MALL OF INDONESIA"/>
  </r>
  <r>
    <s v="T-3918"/>
    <x v="0"/>
    <x v="180"/>
    <x v="9"/>
    <s v="P-1179"/>
    <n v="1"/>
    <n v="39600"/>
    <n v="39600"/>
    <x v="207"/>
    <x v="3"/>
    <x v="8"/>
    <s v="MALL GANDARIA CITY"/>
  </r>
  <r>
    <s v="T-3919"/>
    <x v="0"/>
    <x v="169"/>
    <x v="5"/>
    <s v="P-90"/>
    <n v="5"/>
    <n v="17100"/>
    <n v="85500"/>
    <x v="77"/>
    <x v="0"/>
    <x v="5"/>
    <s v="BINTARO EXCHANGE"/>
  </r>
  <r>
    <s v="T-3920"/>
    <x v="0"/>
    <x v="178"/>
    <x v="8"/>
    <s v="P-1579"/>
    <n v="1"/>
    <n v="112500"/>
    <n v="112500"/>
    <x v="96"/>
    <x v="7"/>
    <x v="8"/>
    <s v="MALL OF INDONESIA"/>
  </r>
  <r>
    <s v="T-3921"/>
    <x v="0"/>
    <x v="160"/>
    <x v="9"/>
    <s v="P-1200"/>
    <n v="1"/>
    <n v="22500"/>
    <n v="22500"/>
    <x v="27"/>
    <x v="4"/>
    <x v="8"/>
    <s v="MALL GANDARIA CITY"/>
  </r>
  <r>
    <s v="T-3922"/>
    <x v="0"/>
    <x v="180"/>
    <x v="9"/>
    <s v="P-1252"/>
    <n v="1"/>
    <n v="76500"/>
    <n v="76500"/>
    <x v="75"/>
    <x v="11"/>
    <x v="8"/>
    <s v="MALL GANDARIA CITY"/>
  </r>
  <r>
    <s v="T-3923"/>
    <x v="0"/>
    <x v="167"/>
    <x v="9"/>
    <s v="P-1218"/>
    <n v="1"/>
    <n v="162000"/>
    <n v="162000"/>
    <x v="70"/>
    <x v="5"/>
    <x v="8"/>
    <s v="MALL GANDARIA CITY"/>
  </r>
  <r>
    <s v="T-3924"/>
    <x v="0"/>
    <x v="174"/>
    <x v="5"/>
    <s v="P-101"/>
    <n v="1"/>
    <n v="355500"/>
    <n v="355500"/>
    <x v="90"/>
    <x v="18"/>
    <x v="5"/>
    <s v="BINTARO EXCHANGE"/>
  </r>
  <r>
    <s v="T-3925"/>
    <x v="0"/>
    <x v="168"/>
    <x v="5"/>
    <s v="P-210"/>
    <n v="1"/>
    <n v="116100"/>
    <n v="116100"/>
    <x v="148"/>
    <x v="14"/>
    <x v="5"/>
    <s v="BINTARO EXCHANGE"/>
  </r>
  <r>
    <s v="T-3926"/>
    <x v="0"/>
    <x v="152"/>
    <x v="9"/>
    <s v="P-1201"/>
    <n v="4"/>
    <n v="15300"/>
    <n v="61200"/>
    <x v="7"/>
    <x v="4"/>
    <x v="8"/>
    <s v="MALL GANDARIA CITY"/>
  </r>
  <r>
    <s v="T-3927"/>
    <x v="0"/>
    <x v="181"/>
    <x v="8"/>
    <s v="P-1666"/>
    <n v="3"/>
    <n v="26100"/>
    <n v="78300"/>
    <x v="164"/>
    <x v="0"/>
    <x v="8"/>
    <s v="MALL OF INDONESIA"/>
  </r>
  <r>
    <s v="T-3928"/>
    <x v="0"/>
    <x v="172"/>
    <x v="8"/>
    <s v="P-1640"/>
    <n v="1"/>
    <n v="130500"/>
    <n v="130500"/>
    <x v="84"/>
    <x v="15"/>
    <x v="8"/>
    <s v="MALL OF INDONESIA"/>
  </r>
  <r>
    <s v="T-3929"/>
    <x v="0"/>
    <x v="165"/>
    <x v="8"/>
    <s v="P-1661"/>
    <n v="3"/>
    <n v="25200"/>
    <n v="75600"/>
    <x v="202"/>
    <x v="0"/>
    <x v="8"/>
    <s v="MALL OF INDONESIA"/>
  </r>
  <r>
    <s v="T-3930"/>
    <x v="0"/>
    <x v="173"/>
    <x v="9"/>
    <s v="P-1256"/>
    <n v="1"/>
    <n v="112500"/>
    <n v="112500"/>
    <x v="141"/>
    <x v="11"/>
    <x v="8"/>
    <s v="MALL GANDARIA CITY"/>
  </r>
  <r>
    <s v="T-3931"/>
    <x v="0"/>
    <x v="157"/>
    <x v="5"/>
    <s v="P-179"/>
    <n v="1"/>
    <n v="225000"/>
    <n v="225000"/>
    <x v="58"/>
    <x v="10"/>
    <x v="5"/>
    <s v="BINTARO EXCHANGE"/>
  </r>
  <r>
    <s v="T-3932"/>
    <x v="0"/>
    <x v="162"/>
    <x v="8"/>
    <s v="P-1538"/>
    <n v="1"/>
    <n v="107100"/>
    <n v="107100"/>
    <x v="109"/>
    <x v="2"/>
    <x v="8"/>
    <s v="MALL OF INDONESIA"/>
  </r>
  <r>
    <s v="T-3933"/>
    <x v="0"/>
    <x v="158"/>
    <x v="8"/>
    <s v="P-1587"/>
    <n v="5"/>
    <n v="31500"/>
    <n v="157500"/>
    <x v="17"/>
    <x v="0"/>
    <x v="8"/>
    <s v="MALL OF INDONESIA"/>
  </r>
  <r>
    <s v="T-3934"/>
    <x v="0"/>
    <x v="165"/>
    <x v="9"/>
    <s v="P-1278"/>
    <n v="3"/>
    <n v="29700"/>
    <n v="89100"/>
    <x v="120"/>
    <x v="0"/>
    <x v="8"/>
    <s v="MALL GANDARIA CITY"/>
  </r>
  <r>
    <s v="T-3935"/>
    <x v="0"/>
    <x v="177"/>
    <x v="9"/>
    <s v="P-1187"/>
    <n v="1"/>
    <n v="148500"/>
    <n v="148500"/>
    <x v="158"/>
    <x v="1"/>
    <x v="8"/>
    <s v="MALL GANDARIA CITY"/>
  </r>
  <r>
    <s v="T-3936"/>
    <x v="0"/>
    <x v="161"/>
    <x v="9"/>
    <s v="P-1241"/>
    <n v="1"/>
    <n v="73800"/>
    <n v="73800"/>
    <x v="125"/>
    <x v="14"/>
    <x v="8"/>
    <s v="MALL GANDARIA CITY"/>
  </r>
  <r>
    <s v="T-3937"/>
    <x v="0"/>
    <x v="167"/>
    <x v="9"/>
    <s v="P-1136"/>
    <n v="2"/>
    <n v="13050"/>
    <n v="26100"/>
    <x v="54"/>
    <x v="0"/>
    <x v="8"/>
    <s v="MALL GANDARIA CITY"/>
  </r>
  <r>
    <s v="T-3938"/>
    <x v="0"/>
    <x v="151"/>
    <x v="5"/>
    <s v="P-167"/>
    <n v="3"/>
    <n v="22500"/>
    <n v="67500"/>
    <x v="112"/>
    <x v="4"/>
    <x v="5"/>
    <s v="BINTARO EXCHANGE"/>
  </r>
  <r>
    <s v="T-3939"/>
    <x v="0"/>
    <x v="152"/>
    <x v="8"/>
    <s v="P-1540"/>
    <n v="3"/>
    <n v="27000"/>
    <n v="81000"/>
    <x v="6"/>
    <x v="0"/>
    <x v="8"/>
    <s v="MALL OF INDONESIA"/>
  </r>
  <r>
    <s v="T-3940"/>
    <x v="0"/>
    <x v="178"/>
    <x v="9"/>
    <s v="P-1172"/>
    <n v="1"/>
    <n v="39600"/>
    <n v="39600"/>
    <x v="72"/>
    <x v="3"/>
    <x v="8"/>
    <s v="MALL GANDARIA CITY"/>
  </r>
  <r>
    <s v="T-3941"/>
    <x v="0"/>
    <x v="180"/>
    <x v="8"/>
    <s v="P-1631"/>
    <n v="2"/>
    <n v="148500"/>
    <n v="297000"/>
    <x v="57"/>
    <x v="14"/>
    <x v="8"/>
    <s v="MALL OF INDONESIA"/>
  </r>
  <r>
    <s v="T-3942"/>
    <x v="0"/>
    <x v="178"/>
    <x v="9"/>
    <s v="P-1222"/>
    <n v="1"/>
    <n v="243000"/>
    <n v="243000"/>
    <x v="3"/>
    <x v="2"/>
    <x v="8"/>
    <s v="MALL GANDARIA CITY"/>
  </r>
  <r>
    <s v="T-3943"/>
    <x v="0"/>
    <x v="152"/>
    <x v="5"/>
    <s v="P-170"/>
    <n v="1"/>
    <n v="15300"/>
    <n v="15300"/>
    <x v="25"/>
    <x v="4"/>
    <x v="5"/>
    <s v="BINTARO EXCHANGE"/>
  </r>
  <r>
    <s v="T-3944"/>
    <x v="0"/>
    <x v="171"/>
    <x v="5"/>
    <s v="P-191"/>
    <n v="1"/>
    <n v="49500"/>
    <n v="49500"/>
    <x v="60"/>
    <x v="2"/>
    <x v="5"/>
    <s v="BINTARO EXCHANGE"/>
  </r>
  <r>
    <s v="T-3945"/>
    <x v="0"/>
    <x v="169"/>
    <x v="5"/>
    <s v="P-98"/>
    <n v="1"/>
    <n v="103500"/>
    <n v="103500"/>
    <x v="63"/>
    <x v="15"/>
    <x v="5"/>
    <s v="BINTARO EXCHANGE"/>
  </r>
  <r>
    <s v="T-3946"/>
    <x v="0"/>
    <x v="168"/>
    <x v="8"/>
    <s v="P-1638"/>
    <n v="1"/>
    <n v="125100"/>
    <n v="125100"/>
    <x v="160"/>
    <x v="12"/>
    <x v="8"/>
    <s v="MALL OF INDONESIA"/>
  </r>
  <r>
    <s v="T-3947"/>
    <x v="0"/>
    <x v="165"/>
    <x v="5"/>
    <s v="P-181"/>
    <n v="3"/>
    <n v="49500"/>
    <n v="148500"/>
    <x v="16"/>
    <x v="2"/>
    <x v="5"/>
    <s v="BINTARO EXCHANGE"/>
  </r>
  <r>
    <s v="T-3948"/>
    <x v="0"/>
    <x v="173"/>
    <x v="8"/>
    <s v="P-1647"/>
    <n v="2"/>
    <n v="76500"/>
    <n v="153000"/>
    <x v="95"/>
    <x v="11"/>
    <x v="8"/>
    <s v="MALL OF INDONESIA"/>
  </r>
  <r>
    <s v="T-3949"/>
    <x v="0"/>
    <x v="170"/>
    <x v="5"/>
    <s v="P-144"/>
    <n v="1"/>
    <n v="39600"/>
    <n v="39600"/>
    <x v="136"/>
    <x v="3"/>
    <x v="5"/>
    <s v="BINTARO EXCHANGE"/>
  </r>
  <r>
    <s v="T-3950"/>
    <x v="0"/>
    <x v="181"/>
    <x v="5"/>
    <s v="P-143"/>
    <n v="1"/>
    <n v="39600"/>
    <n v="39600"/>
    <x v="165"/>
    <x v="3"/>
    <x v="5"/>
    <s v="BINTARO EXCHANGE"/>
  </r>
  <r>
    <s v="T-3951"/>
    <x v="0"/>
    <x v="163"/>
    <x v="5"/>
    <s v="P-79"/>
    <n v="1"/>
    <n v="261000"/>
    <n v="261000"/>
    <x v="103"/>
    <x v="12"/>
    <x v="5"/>
    <s v="BINTARO EXCHANGE"/>
  </r>
  <r>
    <s v="T-3952"/>
    <x v="0"/>
    <x v="159"/>
    <x v="8"/>
    <s v="P-1568"/>
    <n v="1"/>
    <n v="39600"/>
    <n v="39600"/>
    <x v="24"/>
    <x v="3"/>
    <x v="8"/>
    <s v="MALL OF INDONESIA"/>
  </r>
  <r>
    <s v="T-3953"/>
    <x v="0"/>
    <x v="167"/>
    <x v="5"/>
    <s v="P-159"/>
    <n v="1"/>
    <n v="25200"/>
    <n v="25200"/>
    <x v="22"/>
    <x v="0"/>
    <x v="5"/>
    <s v="BINTARO EXCHANGE"/>
  </r>
  <r>
    <s v="T-3954"/>
    <x v="0"/>
    <x v="171"/>
    <x v="5"/>
    <s v="P-227"/>
    <n v="1"/>
    <n v="76500"/>
    <n v="76500"/>
    <x v="75"/>
    <x v="11"/>
    <x v="5"/>
    <s v="BINTARO EXCHANGE"/>
  </r>
  <r>
    <s v="T-3955"/>
    <x v="0"/>
    <x v="174"/>
    <x v="9"/>
    <s v="P-1217"/>
    <n v="2"/>
    <n v="162000"/>
    <n v="324000"/>
    <x v="8"/>
    <x v="5"/>
    <x v="8"/>
    <s v="MALL GANDARIA CITY"/>
  </r>
  <r>
    <s v="T-3956"/>
    <x v="0"/>
    <x v="180"/>
    <x v="9"/>
    <s v="P-1226"/>
    <n v="1"/>
    <n v="90000"/>
    <n v="90000"/>
    <x v="5"/>
    <x v="2"/>
    <x v="8"/>
    <s v="MALL GANDARIA CITY"/>
  </r>
  <r>
    <s v="T-3957"/>
    <x v="0"/>
    <x v="172"/>
    <x v="9"/>
    <s v="P-1123"/>
    <n v="1"/>
    <n v="198000"/>
    <n v="198000"/>
    <x v="224"/>
    <x v="8"/>
    <x v="8"/>
    <s v="MALL GANDARIA CITY"/>
  </r>
  <r>
    <s v="T-3958"/>
    <x v="0"/>
    <x v="168"/>
    <x v="5"/>
    <s v="P-142"/>
    <n v="1"/>
    <n v="39600"/>
    <n v="39600"/>
    <x v="76"/>
    <x v="3"/>
    <x v="5"/>
    <s v="BINTARO EXCHANGE"/>
  </r>
  <r>
    <s v="T-3959"/>
    <x v="0"/>
    <x v="167"/>
    <x v="5"/>
    <s v="P-185"/>
    <n v="1"/>
    <n v="88200"/>
    <n v="88200"/>
    <x v="34"/>
    <x v="5"/>
    <x v="5"/>
    <s v="BINTARO EXCHANGE"/>
  </r>
  <r>
    <s v="T-3960"/>
    <x v="0"/>
    <x v="172"/>
    <x v="5"/>
    <s v="P-216"/>
    <n v="1"/>
    <n v="81000"/>
    <n v="81000"/>
    <x v="37"/>
    <x v="12"/>
    <x v="5"/>
    <s v="BINTARO EXCHANGE"/>
  </r>
  <r>
    <s v="T-3961"/>
    <x v="0"/>
    <x v="179"/>
    <x v="8"/>
    <s v="P-1533"/>
    <n v="1"/>
    <n v="243000"/>
    <n v="243000"/>
    <x v="135"/>
    <x v="12"/>
    <x v="8"/>
    <s v="MALL OF INDONESIA"/>
  </r>
  <r>
    <s v="T-3962"/>
    <x v="0"/>
    <x v="152"/>
    <x v="9"/>
    <s v="P-1248"/>
    <n v="1"/>
    <n v="34200"/>
    <n v="34200"/>
    <x v="45"/>
    <x v="9"/>
    <x v="8"/>
    <s v="MALL GANDARIA CITY"/>
  </r>
  <r>
    <s v="T-3963"/>
    <x v="0"/>
    <x v="151"/>
    <x v="9"/>
    <s v="P-1270"/>
    <n v="2"/>
    <n v="25200"/>
    <n v="50400"/>
    <x v="202"/>
    <x v="0"/>
    <x v="8"/>
    <s v="MALL GANDARIA CITY"/>
  </r>
  <r>
    <s v="T-3964"/>
    <x v="0"/>
    <x v="163"/>
    <x v="9"/>
    <s v="P-1137"/>
    <n v="4"/>
    <n v="18000"/>
    <n v="72000"/>
    <x v="2"/>
    <x v="0"/>
    <x v="8"/>
    <s v="MALL GANDARIA CITY"/>
  </r>
  <r>
    <s v="T-3965"/>
    <x v="0"/>
    <x v="181"/>
    <x v="9"/>
    <s v="P-1134"/>
    <n v="2"/>
    <n v="17100"/>
    <n v="34200"/>
    <x v="77"/>
    <x v="0"/>
    <x v="8"/>
    <s v="MALL GANDARIA CITY"/>
  </r>
  <r>
    <s v="T-3966"/>
    <x v="0"/>
    <x v="155"/>
    <x v="5"/>
    <s v="P-246"/>
    <n v="1"/>
    <n v="29700"/>
    <n v="29700"/>
    <x v="154"/>
    <x v="0"/>
    <x v="5"/>
    <s v="BINTARO EXCHANGE"/>
  </r>
  <r>
    <s v="T-3967"/>
    <x v="0"/>
    <x v="158"/>
    <x v="5"/>
    <s v="P-72"/>
    <n v="1"/>
    <n v="261000"/>
    <n v="261000"/>
    <x v="74"/>
    <x v="15"/>
    <x v="5"/>
    <s v="BINTARO EXCHANGE"/>
  </r>
  <r>
    <s v="T-3968"/>
    <x v="0"/>
    <x v="172"/>
    <x v="9"/>
    <s v="P-1183"/>
    <n v="1"/>
    <n v="39600"/>
    <n v="39600"/>
    <x v="42"/>
    <x v="3"/>
    <x v="8"/>
    <s v="MALL GANDARIA CITY"/>
  </r>
  <r>
    <s v="T-3969"/>
    <x v="0"/>
    <x v="155"/>
    <x v="9"/>
    <s v="P-1192"/>
    <n v="2"/>
    <n v="31500"/>
    <n v="63000"/>
    <x v="17"/>
    <x v="0"/>
    <x v="8"/>
    <s v="MALL GANDARIA CITY"/>
  </r>
  <r>
    <s v="T-3970"/>
    <x v="0"/>
    <x v="162"/>
    <x v="5"/>
    <s v="P-75"/>
    <n v="1"/>
    <n v="349300"/>
    <n v="349300"/>
    <x v="118"/>
    <x v="13"/>
    <x v="5"/>
    <s v="BINTARO EXCHANGE"/>
  </r>
  <r>
    <s v="T-3971"/>
    <x v="0"/>
    <x v="178"/>
    <x v="5"/>
    <s v="P-201"/>
    <n v="2"/>
    <n v="73800"/>
    <n v="147600"/>
    <x v="41"/>
    <x v="12"/>
    <x v="5"/>
    <s v="BINTARO EXCHANGE"/>
  </r>
  <r>
    <s v="T-3972"/>
    <x v="0"/>
    <x v="175"/>
    <x v="8"/>
    <s v="P-1567"/>
    <n v="1"/>
    <n v="39600"/>
    <n v="39600"/>
    <x v="91"/>
    <x v="3"/>
    <x v="8"/>
    <s v="MALL OF INDONESIA"/>
  </r>
  <r>
    <s v="T-3973"/>
    <x v="0"/>
    <x v="180"/>
    <x v="9"/>
    <s v="P-1282"/>
    <n v="1"/>
    <n v="207000"/>
    <n v="207000"/>
    <x v="99"/>
    <x v="4"/>
    <x v="8"/>
    <s v="MALL GANDARIA CITY"/>
  </r>
  <r>
    <s v="T-3974"/>
    <x v="0"/>
    <x v="158"/>
    <x v="5"/>
    <s v="P-71"/>
    <n v="1"/>
    <n v="81000"/>
    <n v="81000"/>
    <x v="132"/>
    <x v="16"/>
    <x v="5"/>
    <s v="BINTARO EXCHANGE"/>
  </r>
  <r>
    <s v="T-3975"/>
    <x v="0"/>
    <x v="151"/>
    <x v="8"/>
    <s v="P-1541"/>
    <n v="5"/>
    <n v="13050"/>
    <n v="65250"/>
    <x v="54"/>
    <x v="0"/>
    <x v="8"/>
    <s v="MALL OF INDONESIA"/>
  </r>
  <r>
    <s v="T-3976"/>
    <x v="0"/>
    <x v="154"/>
    <x v="9"/>
    <s v="P-1237"/>
    <n v="1"/>
    <n v="247500"/>
    <n v="247500"/>
    <x v="115"/>
    <x v="18"/>
    <x v="8"/>
    <s v="MALL GANDARIA CITY"/>
  </r>
  <r>
    <s v="T-3977"/>
    <x v="0"/>
    <x v="175"/>
    <x v="8"/>
    <s v="P-1544"/>
    <n v="3"/>
    <n v="14400"/>
    <n v="43200"/>
    <x v="29"/>
    <x v="0"/>
    <x v="8"/>
    <s v="MALL OF INDONESIA"/>
  </r>
  <r>
    <s v="T-3978"/>
    <x v="0"/>
    <x v="152"/>
    <x v="9"/>
    <s v="P-1176"/>
    <n v="1"/>
    <n v="39600"/>
    <n v="39600"/>
    <x v="76"/>
    <x v="3"/>
    <x v="8"/>
    <s v="MALL GANDARIA CITY"/>
  </r>
  <r>
    <s v="T-3979"/>
    <x v="0"/>
    <x v="165"/>
    <x v="9"/>
    <s v="P-1135"/>
    <n v="2"/>
    <n v="27000"/>
    <n v="54000"/>
    <x v="6"/>
    <x v="0"/>
    <x v="8"/>
    <s v="MALL GANDARIA CITY"/>
  </r>
  <r>
    <s v="T-3980"/>
    <x v="0"/>
    <x v="178"/>
    <x v="9"/>
    <s v="P-1182"/>
    <n v="1"/>
    <n v="39600"/>
    <n v="39600"/>
    <x v="80"/>
    <x v="3"/>
    <x v="8"/>
    <s v="MALL GANDARIA CITY"/>
  </r>
  <r>
    <s v="T-3981"/>
    <x v="0"/>
    <x v="180"/>
    <x v="8"/>
    <s v="P-1602"/>
    <n v="1"/>
    <n v="144000"/>
    <n v="144000"/>
    <x v="162"/>
    <x v="15"/>
    <x v="8"/>
    <s v="MALL OF INDONESIA"/>
  </r>
  <r>
    <s v="T-3982"/>
    <x v="0"/>
    <x v="154"/>
    <x v="5"/>
    <s v="P-95"/>
    <n v="2"/>
    <n v="14400"/>
    <n v="28800"/>
    <x v="29"/>
    <x v="0"/>
    <x v="5"/>
    <s v="BINTARO EXCHANGE"/>
  </r>
  <r>
    <s v="T-3983"/>
    <x v="0"/>
    <x v="181"/>
    <x v="8"/>
    <s v="P-1542"/>
    <n v="2"/>
    <n v="18000"/>
    <n v="36000"/>
    <x v="2"/>
    <x v="0"/>
    <x v="8"/>
    <s v="MALL OF INDONESIA"/>
  </r>
  <r>
    <s v="T-3984"/>
    <x v="0"/>
    <x v="154"/>
    <x v="9"/>
    <s v="P-1197"/>
    <n v="2"/>
    <n v="13500"/>
    <n v="27000"/>
    <x v="61"/>
    <x v="4"/>
    <x v="8"/>
    <s v="MALL GANDARIA CITY"/>
  </r>
  <r>
    <s v="T-3985"/>
    <x v="0"/>
    <x v="166"/>
    <x v="9"/>
    <s v="P-1229"/>
    <n v="1"/>
    <n v="60750"/>
    <n v="60750"/>
    <x v="87"/>
    <x v="12"/>
    <x v="8"/>
    <s v="MALL GANDARIA CITY"/>
  </r>
  <r>
    <s v="T-3986"/>
    <x v="0"/>
    <x v="153"/>
    <x v="9"/>
    <s v="P-1111"/>
    <n v="1"/>
    <n v="489300"/>
    <n v="489300"/>
    <x v="146"/>
    <x v="6"/>
    <x v="8"/>
    <s v="MALL GANDARIA CITY"/>
  </r>
  <r>
    <s v="T-3987"/>
    <x v="0"/>
    <x v="163"/>
    <x v="8"/>
    <s v="P-1616"/>
    <n v="1"/>
    <n v="243000"/>
    <n v="243000"/>
    <x v="3"/>
    <x v="2"/>
    <x v="8"/>
    <s v="MALL OF INDONESIA"/>
  </r>
  <r>
    <s v="T-3988"/>
    <x v="0"/>
    <x v="161"/>
    <x v="9"/>
    <s v="P-1224"/>
    <n v="2"/>
    <n v="49500"/>
    <n v="99000"/>
    <x v="60"/>
    <x v="2"/>
    <x v="8"/>
    <s v="MALL GANDARIA CITY"/>
  </r>
  <r>
    <s v="T-3989"/>
    <x v="0"/>
    <x v="173"/>
    <x v="8"/>
    <s v="P-1571"/>
    <n v="2"/>
    <n v="39600"/>
    <n v="79200"/>
    <x v="165"/>
    <x v="3"/>
    <x v="8"/>
    <s v="MALL OF INDONESIA"/>
  </r>
  <r>
    <s v="T-3990"/>
    <x v="0"/>
    <x v="172"/>
    <x v="9"/>
    <s v="P-1165"/>
    <n v="1"/>
    <n v="26100"/>
    <n v="26100"/>
    <x v="15"/>
    <x v="4"/>
    <x v="8"/>
    <s v="MALL GANDARIA CITY"/>
  </r>
  <r>
    <s v="T-3991"/>
    <x v="0"/>
    <x v="156"/>
    <x v="8"/>
    <s v="P-1591"/>
    <n v="1"/>
    <n v="13500"/>
    <n v="13500"/>
    <x v="61"/>
    <x v="4"/>
    <x v="8"/>
    <s v="MALL OF INDONESIA"/>
  </r>
  <r>
    <s v="T-3992"/>
    <x v="0"/>
    <x v="174"/>
    <x v="9"/>
    <s v="P-1198"/>
    <n v="2"/>
    <n v="13500"/>
    <n v="27000"/>
    <x v="85"/>
    <x v="4"/>
    <x v="8"/>
    <s v="MALL GANDARIA CITY"/>
  </r>
  <r>
    <s v="T-3993"/>
    <x v="0"/>
    <x v="178"/>
    <x v="1"/>
    <s v="P-1508"/>
    <n v="1"/>
    <n v="36900"/>
    <n v="36900"/>
    <x v="56"/>
    <x v="0"/>
    <x v="1"/>
    <s v="MALL KELAPA GADING"/>
  </r>
  <r>
    <s v="T-3994"/>
    <x v="0"/>
    <x v="152"/>
    <x v="1"/>
    <s v="P-1443"/>
    <n v="2"/>
    <n v="49500"/>
    <n v="99000"/>
    <x v="60"/>
    <x v="2"/>
    <x v="1"/>
    <s v="MALL KELAPA GADING"/>
  </r>
  <r>
    <s v="T-3995"/>
    <x v="0"/>
    <x v="157"/>
    <x v="1"/>
    <s v="P-1289"/>
    <n v="1"/>
    <n v="261000"/>
    <n v="261000"/>
    <x v="74"/>
    <x v="15"/>
    <x v="1"/>
    <s v="MALL KELAPA GADING"/>
  </r>
  <r>
    <s v="T-3996"/>
    <x v="0"/>
    <x v="169"/>
    <x v="1"/>
    <s v="P-1314"/>
    <n v="9"/>
    <n v="18000"/>
    <n v="162000"/>
    <x v="2"/>
    <x v="0"/>
    <x v="1"/>
    <s v="MALL KELAPA GADING"/>
  </r>
  <r>
    <s v="T-3997"/>
    <x v="0"/>
    <x v="162"/>
    <x v="1"/>
    <s v="P-1400"/>
    <n v="1"/>
    <n v="162000"/>
    <n v="162000"/>
    <x v="188"/>
    <x v="7"/>
    <x v="1"/>
    <s v="MALL KELAPA GADING"/>
  </r>
  <r>
    <s v="T-3998"/>
    <x v="0"/>
    <x v="165"/>
    <x v="1"/>
    <s v="P-1431"/>
    <n v="1"/>
    <n v="49500"/>
    <n v="49500"/>
    <x v="16"/>
    <x v="2"/>
    <x v="1"/>
    <s v="MALL KELAPA GADING"/>
  </r>
  <r>
    <s v="T-3999"/>
    <x v="0"/>
    <x v="177"/>
    <x v="1"/>
    <s v="P-1415"/>
    <n v="2"/>
    <n v="22500"/>
    <n v="45000"/>
    <x v="27"/>
    <x v="4"/>
    <x v="1"/>
    <s v="MALL KELAPA GADING"/>
  </r>
  <r>
    <s v="T-4000"/>
    <x v="0"/>
    <x v="176"/>
    <x v="1"/>
    <s v="P-1513"/>
    <n v="2"/>
    <n v="10000"/>
    <n v="20000"/>
    <x v="52"/>
    <x v="0"/>
    <x v="1"/>
    <s v="MALL KELAPA GADING"/>
  </r>
  <r>
    <s v="T-4001"/>
    <x v="0"/>
    <x v="155"/>
    <x v="1"/>
    <s v="P-1383"/>
    <n v="1"/>
    <n v="82800"/>
    <n v="82800"/>
    <x v="78"/>
    <x v="3"/>
    <x v="1"/>
    <s v="MALL KELAPA GADING"/>
  </r>
  <r>
    <s v="T-4002"/>
    <x v="0"/>
    <x v="175"/>
    <x v="1"/>
    <s v="P-1417"/>
    <n v="2"/>
    <n v="15300"/>
    <n v="30600"/>
    <x v="25"/>
    <x v="4"/>
    <x v="1"/>
    <s v="MALL KELAPA GADING"/>
  </r>
  <r>
    <s v="T-4003"/>
    <x v="0"/>
    <x v="167"/>
    <x v="1"/>
    <s v="P-1441"/>
    <n v="1"/>
    <n v="243000"/>
    <n v="243000"/>
    <x v="3"/>
    <x v="2"/>
    <x v="1"/>
    <s v="MALL KELAPA GADING"/>
  </r>
  <r>
    <s v="T-4004"/>
    <x v="0"/>
    <x v="171"/>
    <x v="1"/>
    <s v="P-1405"/>
    <n v="2"/>
    <n v="45000"/>
    <n v="90000"/>
    <x v="26"/>
    <x v="0"/>
    <x v="1"/>
    <s v="MALL KELAPA GADING"/>
  </r>
  <r>
    <s v="T-4005"/>
    <x v="0"/>
    <x v="176"/>
    <x v="1"/>
    <s v="P-1467"/>
    <n v="1"/>
    <n v="73800"/>
    <n v="73800"/>
    <x v="125"/>
    <x v="14"/>
    <x v="1"/>
    <s v="MALL KELAPA GADING"/>
  </r>
  <r>
    <s v="T-4006"/>
    <x v="0"/>
    <x v="167"/>
    <x v="1"/>
    <s v="P-1286"/>
    <n v="1"/>
    <n v="57150"/>
    <n v="57150"/>
    <x v="98"/>
    <x v="16"/>
    <x v="1"/>
    <s v="MALL KELAPA GADING"/>
  </r>
  <r>
    <s v="T-4007"/>
    <x v="0"/>
    <x v="162"/>
    <x v="1"/>
    <s v="P-1311"/>
    <n v="4"/>
    <n v="17100"/>
    <n v="68400"/>
    <x v="77"/>
    <x v="0"/>
    <x v="1"/>
    <s v="MALL KELAPA GADING"/>
  </r>
  <r>
    <s v="T-4008"/>
    <x v="0"/>
    <x v="177"/>
    <x v="1"/>
    <s v="P-1504"/>
    <n v="4"/>
    <n v="34200"/>
    <n v="136800"/>
    <x v="156"/>
    <x v="0"/>
    <x v="1"/>
    <s v="MALL KELAPA GADING"/>
  </r>
  <r>
    <s v="T-4009"/>
    <x v="0"/>
    <x v="177"/>
    <x v="1"/>
    <s v="P-1309"/>
    <n v="1"/>
    <n v="98100"/>
    <n v="98100"/>
    <x v="69"/>
    <x v="2"/>
    <x v="1"/>
    <s v="MALL KELAPA GADING"/>
  </r>
  <r>
    <s v="T-4010"/>
    <x v="0"/>
    <x v="160"/>
    <x v="1"/>
    <s v="P-1464"/>
    <n v="1"/>
    <n v="98100"/>
    <n v="98100"/>
    <x v="246"/>
    <x v="14"/>
    <x v="1"/>
    <s v="MALL KELAPA GADING"/>
  </r>
  <r>
    <s v="T-4011"/>
    <x v="0"/>
    <x v="154"/>
    <x v="1"/>
    <s v="P-1385"/>
    <n v="1"/>
    <n v="82800"/>
    <n v="82800"/>
    <x v="48"/>
    <x v="3"/>
    <x v="1"/>
    <s v="MALL KELAPA GADING"/>
  </r>
  <r>
    <s v="T-4012"/>
    <x v="0"/>
    <x v="177"/>
    <x v="1"/>
    <s v="P-1429"/>
    <n v="3"/>
    <n v="225000"/>
    <n v="675000"/>
    <x v="58"/>
    <x v="10"/>
    <x v="1"/>
    <s v="MALL KELAPA GADING"/>
  </r>
  <r>
    <s v="T-4013"/>
    <x v="0"/>
    <x v="180"/>
    <x v="1"/>
    <s v="P-1458"/>
    <n v="1"/>
    <n v="247500"/>
    <n v="247500"/>
    <x v="115"/>
    <x v="18"/>
    <x v="1"/>
    <s v="MALL KELAPA GADING"/>
  </r>
  <r>
    <s v="T-4014"/>
    <x v="0"/>
    <x v="163"/>
    <x v="1"/>
    <s v="P-1290"/>
    <n v="2"/>
    <n v="629300"/>
    <n v="1258600"/>
    <x v="145"/>
    <x v="12"/>
    <x v="1"/>
    <s v="MALL KELAPA GADING"/>
  </r>
  <r>
    <s v="T-4015"/>
    <x v="0"/>
    <x v="158"/>
    <x v="1"/>
    <s v="P-1408"/>
    <n v="5"/>
    <n v="22500"/>
    <n v="112500"/>
    <x v="39"/>
    <x v="0"/>
    <x v="1"/>
    <s v="MALL KELAPA GADING"/>
  </r>
  <r>
    <s v="T-4016"/>
    <x v="0"/>
    <x v="168"/>
    <x v="1"/>
    <s v="P-1291"/>
    <n v="1"/>
    <n v="629300"/>
    <n v="629300"/>
    <x v="151"/>
    <x v="12"/>
    <x v="1"/>
    <s v="MALL KELAPA GADING"/>
  </r>
  <r>
    <s v="T-4017"/>
    <x v="0"/>
    <x v="172"/>
    <x v="1"/>
    <s v="P-1512"/>
    <n v="1"/>
    <n v="10000"/>
    <n v="10000"/>
    <x v="120"/>
    <x v="0"/>
    <x v="1"/>
    <s v="MALL KELAPA GADING"/>
  </r>
  <r>
    <s v="T-4018"/>
    <x v="0"/>
    <x v="155"/>
    <x v="1"/>
    <s v="P-1315"/>
    <n v="1"/>
    <n v="27000"/>
    <n v="27000"/>
    <x v="30"/>
    <x v="0"/>
    <x v="1"/>
    <s v="MALL KELAPA GADING"/>
  </r>
  <r>
    <s v="T-4019"/>
    <x v="0"/>
    <x v="157"/>
    <x v="1"/>
    <s v="P-1451"/>
    <n v="2"/>
    <n v="65700"/>
    <n v="131400"/>
    <x v="43"/>
    <x v="12"/>
    <x v="1"/>
    <s v="MALL KELAPA GADING"/>
  </r>
  <r>
    <s v="T-4020"/>
    <x v="0"/>
    <x v="181"/>
    <x v="1"/>
    <s v="P-1448"/>
    <n v="1"/>
    <n v="60750"/>
    <n v="60750"/>
    <x v="87"/>
    <x v="12"/>
    <x v="1"/>
    <s v="MALL KELAPA GADING"/>
  </r>
  <r>
    <s v="T-4021"/>
    <x v="0"/>
    <x v="178"/>
    <x v="1"/>
    <s v="P-1457"/>
    <n v="1"/>
    <n v="145800"/>
    <n v="145800"/>
    <x v="179"/>
    <x v="18"/>
    <x v="1"/>
    <s v="MALL KELAPA GADING"/>
  </r>
  <r>
    <s v="T-4022"/>
    <x v="0"/>
    <x v="163"/>
    <x v="1"/>
    <s v="P-1463"/>
    <n v="1"/>
    <n v="314100"/>
    <n v="314100"/>
    <x v="143"/>
    <x v="14"/>
    <x v="1"/>
    <s v="MALL KELAPA GADING"/>
  </r>
  <r>
    <s v="T-4023"/>
    <x v="0"/>
    <x v="156"/>
    <x v="1"/>
    <s v="P-1509"/>
    <n v="2"/>
    <n v="29700"/>
    <n v="59400"/>
    <x v="117"/>
    <x v="0"/>
    <x v="1"/>
    <s v="MALL KELAPA GADING"/>
  </r>
  <r>
    <s v="T-4024"/>
    <x v="0"/>
    <x v="165"/>
    <x v="1"/>
    <s v="P-1357"/>
    <n v="1"/>
    <n v="413100"/>
    <n v="413100"/>
    <x v="106"/>
    <x v="12"/>
    <x v="1"/>
    <s v="MALL KELAPA GADING"/>
  </r>
  <r>
    <s v="T-4025"/>
    <x v="0"/>
    <x v="177"/>
    <x v="1"/>
    <s v="P-1320"/>
    <n v="1"/>
    <n v="170100"/>
    <n v="170100"/>
    <x v="226"/>
    <x v="13"/>
    <x v="1"/>
    <s v="MALL KELAPA GADING"/>
  </r>
  <r>
    <s v="T-4026"/>
    <x v="0"/>
    <x v="155"/>
    <x v="1"/>
    <s v="P-1407"/>
    <n v="1"/>
    <n v="31500"/>
    <n v="31500"/>
    <x v="17"/>
    <x v="0"/>
    <x v="1"/>
    <s v="MALL KELAPA GADING"/>
  </r>
  <r>
    <s v="T-4027"/>
    <x v="0"/>
    <x v="179"/>
    <x v="1"/>
    <s v="P-1412"/>
    <n v="2"/>
    <n v="13500"/>
    <n v="27000"/>
    <x v="61"/>
    <x v="4"/>
    <x v="1"/>
    <s v="MALL KELAPA GADING"/>
  </r>
  <r>
    <s v="T-4028"/>
    <x v="0"/>
    <x v="171"/>
    <x v="1"/>
    <s v="P-1437"/>
    <n v="1"/>
    <n v="162000"/>
    <n v="162000"/>
    <x v="70"/>
    <x v="5"/>
    <x v="1"/>
    <s v="MALL KELAPA GADING"/>
  </r>
  <r>
    <s v="T-4029"/>
    <x v="0"/>
    <x v="164"/>
    <x v="1"/>
    <s v="P-1285"/>
    <n v="3"/>
    <n v="489300"/>
    <n v="1467900"/>
    <x v="146"/>
    <x v="6"/>
    <x v="1"/>
    <s v="MALL KELAPA GADING"/>
  </r>
  <r>
    <s v="T-4030"/>
    <x v="0"/>
    <x v="161"/>
    <x v="1"/>
    <s v="P-1381"/>
    <n v="2"/>
    <n v="57600"/>
    <n v="115200"/>
    <x v="4"/>
    <x v="3"/>
    <x v="1"/>
    <s v="MALL KELAPA GADING"/>
  </r>
  <r>
    <s v="T-4031"/>
    <x v="0"/>
    <x v="171"/>
    <x v="1"/>
    <s v="P-1438"/>
    <n v="1"/>
    <n v="508500"/>
    <n v="508500"/>
    <x v="92"/>
    <x v="2"/>
    <x v="1"/>
    <s v="MALL KELAPA GADING"/>
  </r>
  <r>
    <s v="T-4032"/>
    <x v="0"/>
    <x v="166"/>
    <x v="1"/>
    <s v="P-1460"/>
    <n v="1"/>
    <n v="0"/>
    <n v="0"/>
    <x v="57"/>
    <x v="14"/>
    <x v="1"/>
    <s v="MALL KELAPA GADING"/>
  </r>
  <r>
    <s v="T-4033"/>
    <x v="0"/>
    <x v="163"/>
    <x v="1"/>
    <s v="P-1393"/>
    <n v="1"/>
    <n v="39600"/>
    <n v="39600"/>
    <x v="207"/>
    <x v="3"/>
    <x v="1"/>
    <s v="MALL KELAPA GADING"/>
  </r>
  <r>
    <s v="T-4034"/>
    <x v="0"/>
    <x v="152"/>
    <x v="1"/>
    <s v="P-1288"/>
    <n v="1"/>
    <n v="80100"/>
    <n v="80100"/>
    <x v="132"/>
    <x v="16"/>
    <x v="1"/>
    <s v="MALL KELAPA GADING"/>
  </r>
  <r>
    <s v="T-4035"/>
    <x v="0"/>
    <x v="162"/>
    <x v="1"/>
    <s v="P-1507"/>
    <n v="3"/>
    <n v="32000"/>
    <n v="96000"/>
    <x v="13"/>
    <x v="0"/>
    <x v="1"/>
    <s v="MALL KELAPA GADING"/>
  </r>
  <r>
    <s v="T-4036"/>
    <x v="0"/>
    <x v="172"/>
    <x v="1"/>
    <s v="P-1436"/>
    <n v="1"/>
    <n v="162000"/>
    <n v="162000"/>
    <x v="8"/>
    <x v="5"/>
    <x v="1"/>
    <s v="MALL KELAPA GADING"/>
  </r>
  <r>
    <s v="T-4037"/>
    <x v="0"/>
    <x v="152"/>
    <x v="1"/>
    <s v="P-1313"/>
    <n v="1"/>
    <n v="13050"/>
    <n v="13050"/>
    <x v="54"/>
    <x v="0"/>
    <x v="1"/>
    <s v="MALL KELAPA GADING"/>
  </r>
  <r>
    <s v="T-4038"/>
    <x v="0"/>
    <x v="168"/>
    <x v="1"/>
    <s v="P-1390"/>
    <n v="1"/>
    <n v="39600"/>
    <n v="39600"/>
    <x v="165"/>
    <x v="3"/>
    <x v="1"/>
    <s v="MALL KELAPA GADING"/>
  </r>
  <r>
    <s v="T-4039"/>
    <x v="0"/>
    <x v="170"/>
    <x v="1"/>
    <s v="P-1414"/>
    <n v="1"/>
    <n v="22500"/>
    <n v="22500"/>
    <x v="112"/>
    <x v="4"/>
    <x v="1"/>
    <s v="MALL KELAPA GADING"/>
  </r>
  <r>
    <s v="T-4040"/>
    <x v="0"/>
    <x v="154"/>
    <x v="1"/>
    <s v="P-1319"/>
    <n v="1"/>
    <n v="103500"/>
    <n v="103500"/>
    <x v="63"/>
    <x v="15"/>
    <x v="1"/>
    <s v="MALL KELAPA GADING"/>
  </r>
  <r>
    <s v="T-4041"/>
    <x v="0"/>
    <x v="171"/>
    <x v="1"/>
    <s v="P-1299"/>
    <n v="1"/>
    <n v="12600"/>
    <n v="12600"/>
    <x v="18"/>
    <x v="9"/>
    <x v="1"/>
    <s v="MALL KELAPA GADING"/>
  </r>
  <r>
    <s v="T-4042"/>
    <x v="0"/>
    <x v="157"/>
    <x v="1"/>
    <s v="P-1419"/>
    <n v="1"/>
    <n v="40500"/>
    <n v="40500"/>
    <x v="101"/>
    <x v="6"/>
    <x v="1"/>
    <s v="MALL KELAPA GADING"/>
  </r>
  <r>
    <s v="T-4043"/>
    <x v="0"/>
    <x v="170"/>
    <x v="1"/>
    <s v="P-1433"/>
    <n v="3"/>
    <n v="47700"/>
    <n v="143100"/>
    <x v="20"/>
    <x v="10"/>
    <x v="1"/>
    <s v="MALL KELAPA GADING"/>
  </r>
  <r>
    <s v="T-4044"/>
    <x v="0"/>
    <x v="163"/>
    <x v="1"/>
    <s v="P-1316"/>
    <n v="4"/>
    <n v="14400"/>
    <n v="57600"/>
    <x v="29"/>
    <x v="0"/>
    <x v="1"/>
    <s v="MALL KELAPA GADING"/>
  </r>
  <r>
    <s v="T-4045"/>
    <x v="0"/>
    <x v="159"/>
    <x v="1"/>
    <s v="P-1295"/>
    <n v="2"/>
    <n v="349300"/>
    <n v="698600"/>
    <x v="130"/>
    <x v="13"/>
    <x v="1"/>
    <s v="MALL KELAPA GADING"/>
  </r>
  <r>
    <s v="T-4046"/>
    <x v="0"/>
    <x v="161"/>
    <x v="1"/>
    <s v="P-1445"/>
    <n v="2"/>
    <n v="89100"/>
    <n v="178200"/>
    <x v="5"/>
    <x v="2"/>
    <x v="1"/>
    <s v="MALL KELAPA GADING"/>
  </r>
  <r>
    <s v="T-4047"/>
    <x v="0"/>
    <x v="166"/>
    <x v="1"/>
    <s v="P-1301"/>
    <n v="2"/>
    <n v="261000"/>
    <n v="522000"/>
    <x v="167"/>
    <x v="12"/>
    <x v="1"/>
    <s v="MALL KELAPA GADING"/>
  </r>
  <r>
    <s v="T-4048"/>
    <x v="0"/>
    <x v="181"/>
    <x v="1"/>
    <s v="P-1484"/>
    <n v="4"/>
    <n v="76500"/>
    <n v="306000"/>
    <x v="95"/>
    <x v="11"/>
    <x v="1"/>
    <s v="MALL KELAPA GADING"/>
  </r>
  <r>
    <s v="T-4049"/>
    <x v="0"/>
    <x v="178"/>
    <x v="1"/>
    <s v="P-1430"/>
    <n v="2"/>
    <n v="65700"/>
    <n v="131400"/>
    <x v="155"/>
    <x v="2"/>
    <x v="1"/>
    <s v="MALL KELAPA GADING"/>
  </r>
  <r>
    <s v="T-4050"/>
    <x v="0"/>
    <x v="160"/>
    <x v="1"/>
    <s v="P-1287"/>
    <n v="1"/>
    <n v="65700"/>
    <n v="65700"/>
    <x v="64"/>
    <x v="16"/>
    <x v="1"/>
    <s v="MALL KELAPA GADING"/>
  </r>
  <r>
    <s v="T-4051"/>
    <x v="0"/>
    <x v="153"/>
    <x v="1"/>
    <s v="P-1503"/>
    <n v="3"/>
    <n v="25200"/>
    <n v="75600"/>
    <x v="202"/>
    <x v="0"/>
    <x v="1"/>
    <s v="MALL KELAPA GADING"/>
  </r>
  <r>
    <s v="T-4052"/>
    <x v="0"/>
    <x v="155"/>
    <x v="1"/>
    <s v="P-1435"/>
    <n v="1"/>
    <n v="88200"/>
    <n v="88200"/>
    <x v="34"/>
    <x v="5"/>
    <x v="1"/>
    <s v="MALL KELAPA GADING"/>
  </r>
  <r>
    <s v="T-4053"/>
    <x v="0"/>
    <x v="173"/>
    <x v="1"/>
    <s v="P-1440"/>
    <n v="1"/>
    <n v="247500"/>
    <n v="247500"/>
    <x v="31"/>
    <x v="2"/>
    <x v="1"/>
    <s v="MALL KELAPA GADING"/>
  </r>
  <r>
    <s v="T-4054"/>
    <x v="0"/>
    <x v="170"/>
    <x v="1"/>
    <s v="P-1456"/>
    <n v="1"/>
    <n v="81000"/>
    <n v="81000"/>
    <x v="212"/>
    <x v="4"/>
    <x v="1"/>
    <s v="MALL KELAPA GADING"/>
  </r>
  <r>
    <s v="T-4055"/>
    <x v="0"/>
    <x v="152"/>
    <x v="1"/>
    <s v="P-1489"/>
    <n v="1"/>
    <n v="112500"/>
    <n v="112500"/>
    <x v="141"/>
    <x v="11"/>
    <x v="1"/>
    <s v="MALL KELAPA GADING"/>
  </r>
  <r>
    <s v="T-4056"/>
    <x v="0"/>
    <x v="161"/>
    <x v="1"/>
    <s v="P-1306"/>
    <n v="1"/>
    <n v="81000"/>
    <n v="81000"/>
    <x v="36"/>
    <x v="12"/>
    <x v="1"/>
    <s v="MALL KELAPA GADING"/>
  </r>
  <r>
    <s v="T-4057"/>
    <x v="0"/>
    <x v="154"/>
    <x v="1"/>
    <s v="P-1350"/>
    <n v="1"/>
    <n v="354000"/>
    <n v="354000"/>
    <x v="223"/>
    <x v="8"/>
    <x v="1"/>
    <s v="MALL KELAPA GADING"/>
  </r>
  <r>
    <s v="T-4058"/>
    <x v="0"/>
    <x v="170"/>
    <x v="1"/>
    <s v="P-1416"/>
    <n v="3"/>
    <n v="15300"/>
    <n v="45900"/>
    <x v="7"/>
    <x v="4"/>
    <x v="1"/>
    <s v="MALL KELAPA GADING"/>
  </r>
  <r>
    <s v="T-4059"/>
    <x v="0"/>
    <x v="160"/>
    <x v="1"/>
    <s v="P-1382"/>
    <n v="1"/>
    <n v="82800"/>
    <n v="82800"/>
    <x v="142"/>
    <x v="3"/>
    <x v="1"/>
    <s v="MALL KELAPA GADING"/>
  </r>
  <r>
    <s v="T-4060"/>
    <x v="0"/>
    <x v="154"/>
    <x v="1"/>
    <s v="P-1465"/>
    <n v="3"/>
    <n v="116100"/>
    <n v="348300"/>
    <x v="148"/>
    <x v="14"/>
    <x v="1"/>
    <s v="MALL KELAPA GADING"/>
  </r>
  <r>
    <s v="T-4061"/>
    <x v="0"/>
    <x v="177"/>
    <x v="1"/>
    <s v="P-1399"/>
    <n v="2"/>
    <n v="112500"/>
    <n v="225000"/>
    <x v="96"/>
    <x v="7"/>
    <x v="1"/>
    <s v="MALL KELAPA GADING"/>
  </r>
  <r>
    <s v="T-4062"/>
    <x v="0"/>
    <x v="160"/>
    <x v="1"/>
    <s v="P-1360"/>
    <n v="1"/>
    <n v="500000"/>
    <n v="500000"/>
    <x v="225"/>
    <x v="12"/>
    <x v="1"/>
    <s v="MALL KELAPA GADING"/>
  </r>
  <r>
    <s v="T-4063"/>
    <x v="0"/>
    <x v="165"/>
    <x v="1"/>
    <s v="P-1487"/>
    <n v="1"/>
    <n v="112500"/>
    <n v="112500"/>
    <x v="219"/>
    <x v="11"/>
    <x v="1"/>
    <s v="MALL KELAPA GADING"/>
  </r>
  <r>
    <s v="T-4064"/>
    <x v="0"/>
    <x v="175"/>
    <x v="1"/>
    <s v="P-1453"/>
    <n v="1"/>
    <n v="73800"/>
    <n v="73800"/>
    <x v="41"/>
    <x v="12"/>
    <x v="1"/>
    <s v="MALL KELAPA GADING"/>
  </r>
  <r>
    <s v="T-4065"/>
    <x v="0"/>
    <x v="165"/>
    <x v="1"/>
    <s v="P-1304"/>
    <n v="1"/>
    <n v="243000"/>
    <n v="243000"/>
    <x v="104"/>
    <x v="12"/>
    <x v="1"/>
    <s v="MALL KELAPA GADING"/>
  </r>
  <r>
    <s v="T-4066"/>
    <x v="0"/>
    <x v="154"/>
    <x v="1"/>
    <s v="P-1500"/>
    <n v="2"/>
    <n v="32000"/>
    <n v="64000"/>
    <x v="173"/>
    <x v="0"/>
    <x v="1"/>
    <s v="MALL KELAPA GADING"/>
  </r>
  <r>
    <s v="T-4067"/>
    <x v="0"/>
    <x v="157"/>
    <x v="1"/>
    <s v="P-1410"/>
    <n v="2"/>
    <n v="37350"/>
    <n v="74700"/>
    <x v="83"/>
    <x v="17"/>
    <x v="1"/>
    <s v="MALL KELAPA GADING"/>
  </r>
  <r>
    <s v="T-4068"/>
    <x v="0"/>
    <x v="161"/>
    <x v="1"/>
    <s v="P-1296"/>
    <n v="3"/>
    <n v="349300"/>
    <n v="1047900"/>
    <x v="118"/>
    <x v="13"/>
    <x v="1"/>
    <s v="MALL KELAPA GADING"/>
  </r>
  <r>
    <s v="T-4069"/>
    <x v="0"/>
    <x v="170"/>
    <x v="1"/>
    <s v="P-1444"/>
    <n v="1"/>
    <n v="98100"/>
    <n v="98100"/>
    <x v="11"/>
    <x v="2"/>
    <x v="1"/>
    <s v="MALL KELAPA GADING"/>
  </r>
  <r>
    <s v="T-4070"/>
    <x v="0"/>
    <x v="176"/>
    <x v="1"/>
    <s v="P-1432"/>
    <n v="1"/>
    <n v="94500"/>
    <n v="94500"/>
    <x v="35"/>
    <x v="2"/>
    <x v="1"/>
    <s v="MALL KELAPA GADING"/>
  </r>
  <r>
    <s v="T-4071"/>
    <x v="0"/>
    <x v="175"/>
    <x v="1"/>
    <s v="P-1374"/>
    <n v="4"/>
    <n v="26100"/>
    <n v="104400"/>
    <x v="149"/>
    <x v="4"/>
    <x v="1"/>
    <s v="MALL KELAPA GADING"/>
  </r>
  <r>
    <s v="T-4072"/>
    <x v="0"/>
    <x v="154"/>
    <x v="1"/>
    <s v="P-1413"/>
    <n v="3"/>
    <n v="13500"/>
    <n v="40500"/>
    <x v="85"/>
    <x v="4"/>
    <x v="1"/>
    <s v="MALL KELAPA GADING"/>
  </r>
  <r>
    <s v="T-4073"/>
    <x v="0"/>
    <x v="171"/>
    <x v="1"/>
    <s v="P-1376"/>
    <n v="1"/>
    <n v="138000"/>
    <n v="138000"/>
    <x v="231"/>
    <x v="1"/>
    <x v="1"/>
    <s v="MALL KELAPA GADING"/>
  </r>
  <r>
    <s v="T-4074"/>
    <x v="0"/>
    <x v="159"/>
    <x v="1"/>
    <s v="P-1406"/>
    <n v="2"/>
    <n v="25200"/>
    <n v="50400"/>
    <x v="22"/>
    <x v="0"/>
    <x v="1"/>
    <s v="MALL KELAPA GADING"/>
  </r>
  <r>
    <s v="T-4075"/>
    <x v="0"/>
    <x v="173"/>
    <x v="1"/>
    <s v="P-1471"/>
    <n v="1"/>
    <n v="181350"/>
    <n v="181350"/>
    <x v="248"/>
    <x v="14"/>
    <x v="1"/>
    <s v="MALL KELAPA GADING"/>
  </r>
  <r>
    <s v="T-4076"/>
    <x v="0"/>
    <x v="176"/>
    <x v="1"/>
    <s v="P-1294"/>
    <n v="1"/>
    <n v="349300"/>
    <n v="349300"/>
    <x v="147"/>
    <x v="13"/>
    <x v="1"/>
    <s v="MALL KELAPA GADING"/>
  </r>
  <r>
    <s v="T-4077"/>
    <x v="0"/>
    <x v="161"/>
    <x v="0"/>
    <s v="P-1879"/>
    <n v="5"/>
    <n v="45000"/>
    <n v="225000"/>
    <x v="26"/>
    <x v="0"/>
    <x v="0"/>
    <s v="PIK AVENUE"/>
  </r>
  <r>
    <s v="T-4078"/>
    <x v="0"/>
    <x v="162"/>
    <x v="0"/>
    <s v="P-1910"/>
    <n v="3"/>
    <n v="243000"/>
    <n v="729000"/>
    <x v="3"/>
    <x v="2"/>
    <x v="0"/>
    <s v="PIK AVENUE"/>
  </r>
  <r>
    <s v="T-4079"/>
    <x v="0"/>
    <x v="180"/>
    <x v="7"/>
    <s v="P-1044"/>
    <n v="2"/>
    <n v="60750"/>
    <n v="121500"/>
    <x v="87"/>
    <x v="12"/>
    <x v="7"/>
    <s v="LIPPO MALL KEMANG"/>
  </r>
  <r>
    <s v="T-4080"/>
    <x v="0"/>
    <x v="175"/>
    <x v="7"/>
    <s v="P-1101"/>
    <n v="3"/>
    <n v="29700"/>
    <n v="89100"/>
    <x v="117"/>
    <x v="0"/>
    <x v="7"/>
    <s v="LIPPO MALL KEMANG"/>
  </r>
  <r>
    <s v="T-4081"/>
    <x v="0"/>
    <x v="181"/>
    <x v="0"/>
    <s v="P-1966"/>
    <n v="1"/>
    <n v="34200"/>
    <n v="34200"/>
    <x v="52"/>
    <x v="0"/>
    <x v="0"/>
    <s v="PIK AVENUE"/>
  </r>
  <r>
    <s v="T-4082"/>
    <x v="0"/>
    <x v="164"/>
    <x v="7"/>
    <s v="P-1096"/>
    <n v="3"/>
    <n v="34200"/>
    <n v="102600"/>
    <x v="156"/>
    <x v="0"/>
    <x v="7"/>
    <s v="LIPPO MALL KEMANG"/>
  </r>
  <r>
    <s v="T-4083"/>
    <x v="0"/>
    <x v="154"/>
    <x v="0"/>
    <s v="P-1833"/>
    <n v="10"/>
    <n v="17100"/>
    <n v="171000"/>
    <x v="77"/>
    <x v="0"/>
    <x v="0"/>
    <s v="PIK AVENUE"/>
  </r>
  <r>
    <s v="T-4084"/>
    <x v="0"/>
    <x v="176"/>
    <x v="0"/>
    <s v="P-1897"/>
    <n v="3"/>
    <n v="225000"/>
    <n v="675000"/>
    <x v="58"/>
    <x v="10"/>
    <x v="0"/>
    <s v="PIK AVENUE"/>
  </r>
  <r>
    <s v="T-4085"/>
    <x v="0"/>
    <x v="169"/>
    <x v="0"/>
    <s v="P-1816"/>
    <n v="1"/>
    <n v="349300"/>
    <n v="349300"/>
    <x v="118"/>
    <x v="13"/>
    <x v="0"/>
    <s v="PIK AVENUE"/>
  </r>
  <r>
    <s v="T-4086"/>
    <x v="0"/>
    <x v="161"/>
    <x v="0"/>
    <s v="P-1824"/>
    <n v="1"/>
    <n v="144000"/>
    <n v="144000"/>
    <x v="94"/>
    <x v="15"/>
    <x v="0"/>
    <s v="PIK AVENUE"/>
  </r>
  <r>
    <s v="T-4087"/>
    <x v="0"/>
    <x v="152"/>
    <x v="7"/>
    <s v="P-1078"/>
    <n v="1"/>
    <n v="112500"/>
    <n v="112500"/>
    <x v="219"/>
    <x v="11"/>
    <x v="7"/>
    <s v="LIPPO MALL KEMANG"/>
  </r>
  <r>
    <s v="T-4088"/>
    <x v="0"/>
    <x v="162"/>
    <x v="0"/>
    <s v="P-1899"/>
    <n v="1"/>
    <n v="49500"/>
    <n v="49500"/>
    <x v="16"/>
    <x v="2"/>
    <x v="0"/>
    <s v="PIK AVENUE"/>
  </r>
  <r>
    <s v="T-4089"/>
    <x v="0"/>
    <x v="180"/>
    <x v="0"/>
    <s v="P-1943"/>
    <n v="1"/>
    <n v="112500"/>
    <n v="112500"/>
    <x v="219"/>
    <x v="11"/>
    <x v="0"/>
    <s v="PIK AVENUE"/>
  </r>
  <r>
    <s v="T-4090"/>
    <x v="0"/>
    <x v="170"/>
    <x v="7"/>
    <s v="P-1067"/>
    <n v="1"/>
    <n v="130500"/>
    <n v="130500"/>
    <x v="122"/>
    <x v="15"/>
    <x v="7"/>
    <s v="LIPPO MALL KEMANG"/>
  </r>
  <r>
    <s v="T-4091"/>
    <x v="0"/>
    <x v="167"/>
    <x v="0"/>
    <s v="P-1821"/>
    <n v="1"/>
    <n v="17100"/>
    <n v="17100"/>
    <x v="18"/>
    <x v="9"/>
    <x v="0"/>
    <s v="PIK AVENUE"/>
  </r>
  <r>
    <s v="T-4092"/>
    <x v="0"/>
    <x v="164"/>
    <x v="7"/>
    <s v="P-947"/>
    <n v="1"/>
    <n v="103500"/>
    <n v="103500"/>
    <x v="63"/>
    <x v="15"/>
    <x v="7"/>
    <s v="LIPPO MALL KEMANG"/>
  </r>
  <r>
    <s v="T-4093"/>
    <x v="0"/>
    <x v="167"/>
    <x v="7"/>
    <s v="P-1105"/>
    <n v="1"/>
    <n v="34200"/>
    <n v="34200"/>
    <x v="52"/>
    <x v="0"/>
    <x v="7"/>
    <s v="LIPPO MALL KEMANG"/>
  </r>
  <r>
    <s v="T-4094"/>
    <x v="0"/>
    <x v="181"/>
    <x v="7"/>
    <s v="P-942"/>
    <n v="4"/>
    <n v="27000"/>
    <n v="108000"/>
    <x v="6"/>
    <x v="0"/>
    <x v="7"/>
    <s v="LIPPO MALL KEMANG"/>
  </r>
  <r>
    <s v="T-4095"/>
    <x v="0"/>
    <x v="160"/>
    <x v="0"/>
    <s v="P-1847"/>
    <n v="1"/>
    <n v="225000"/>
    <n v="225000"/>
    <x v="153"/>
    <x v="8"/>
    <x v="0"/>
    <s v="PIK AVENUE"/>
  </r>
  <r>
    <s v="T-4096"/>
    <x v="0"/>
    <x v="154"/>
    <x v="7"/>
    <s v="P-1099"/>
    <n v="1"/>
    <n v="32000"/>
    <n v="32000"/>
    <x v="13"/>
    <x v="0"/>
    <x v="7"/>
    <s v="LIPPO MALL KEMANG"/>
  </r>
  <r>
    <s v="T-4097"/>
    <x v="0"/>
    <x v="178"/>
    <x v="0"/>
    <s v="P-1931"/>
    <n v="2"/>
    <n v="130500"/>
    <n v="261000"/>
    <x v="122"/>
    <x v="15"/>
    <x v="0"/>
    <s v="PIK AVENUE"/>
  </r>
  <r>
    <s v="T-4098"/>
    <x v="0"/>
    <x v="155"/>
    <x v="0"/>
    <s v="P-1838"/>
    <n v="6"/>
    <n v="14400"/>
    <n v="86400"/>
    <x v="29"/>
    <x v="0"/>
    <x v="0"/>
    <s v="PIK AVENUE"/>
  </r>
  <r>
    <s v="T-4099"/>
    <x v="0"/>
    <x v="181"/>
    <x v="7"/>
    <s v="P-1095"/>
    <n v="3"/>
    <n v="25200"/>
    <n v="75600"/>
    <x v="202"/>
    <x v="0"/>
    <x v="7"/>
    <s v="LIPPO MALL KEMANG"/>
  </r>
  <r>
    <s v="T-4100"/>
    <x v="0"/>
    <x v="171"/>
    <x v="0"/>
    <s v="P-1884"/>
    <n v="3"/>
    <n v="37350"/>
    <n v="112050"/>
    <x v="83"/>
    <x v="17"/>
    <x v="0"/>
    <s v="PIK AVENUE"/>
  </r>
  <r>
    <s v="T-4101"/>
    <x v="0"/>
    <x v="157"/>
    <x v="0"/>
    <s v="P-1959"/>
    <n v="1"/>
    <n v="34200"/>
    <n v="34200"/>
    <x v="156"/>
    <x v="0"/>
    <x v="0"/>
    <s v="PIK AVENUE"/>
  </r>
  <r>
    <s v="T-4102"/>
    <x v="0"/>
    <x v="178"/>
    <x v="0"/>
    <s v="P-1813"/>
    <n v="1"/>
    <n v="349300"/>
    <n v="349300"/>
    <x v="147"/>
    <x v="13"/>
    <x v="0"/>
    <s v="PIK AVENUE"/>
  </r>
  <r>
    <s v="T-4103"/>
    <x v="0"/>
    <x v="167"/>
    <x v="0"/>
    <s v="P-1942"/>
    <n v="1"/>
    <n v="76500"/>
    <n v="76500"/>
    <x v="123"/>
    <x v="11"/>
    <x v="0"/>
    <s v="PIK AVENUE"/>
  </r>
  <r>
    <s v="T-4104"/>
    <x v="0"/>
    <x v="151"/>
    <x v="0"/>
    <s v="P-1963"/>
    <n v="5"/>
    <n v="29700"/>
    <n v="148500"/>
    <x v="117"/>
    <x v="0"/>
    <x v="0"/>
    <s v="PIK AVENUE"/>
  </r>
  <r>
    <s v="T-4105"/>
    <x v="0"/>
    <x v="170"/>
    <x v="7"/>
    <s v="P-977"/>
    <n v="1"/>
    <n v="26100"/>
    <n v="26100"/>
    <x v="15"/>
    <x v="4"/>
    <x v="7"/>
    <s v="LIPPO MALL KEMANG"/>
  </r>
  <r>
    <s v="T-4106"/>
    <x v="0"/>
    <x v="169"/>
    <x v="7"/>
    <s v="P-1060"/>
    <n v="1"/>
    <n v="73800"/>
    <n v="73800"/>
    <x v="125"/>
    <x v="14"/>
    <x v="7"/>
    <s v="LIPPO MALL KEMANG"/>
  </r>
  <r>
    <s v="T-4107"/>
    <x v="0"/>
    <x v="153"/>
    <x v="7"/>
    <s v="P-917"/>
    <n v="1"/>
    <n v="81000"/>
    <n v="81000"/>
    <x v="132"/>
    <x v="16"/>
    <x v="7"/>
    <s v="LIPPO MALL KEMANG"/>
  </r>
  <r>
    <s v="T-4108"/>
    <x v="0"/>
    <x v="178"/>
    <x v="0"/>
    <s v="P-1928"/>
    <n v="1"/>
    <n v="125100"/>
    <n v="125100"/>
    <x v="160"/>
    <x v="12"/>
    <x v="0"/>
    <s v="PIK AVENUE"/>
  </r>
  <r>
    <s v="T-4109"/>
    <x v="0"/>
    <x v="157"/>
    <x v="7"/>
    <s v="P-927"/>
    <n v="2"/>
    <n v="349300"/>
    <n v="698600"/>
    <x v="118"/>
    <x v="13"/>
    <x v="7"/>
    <s v="LIPPO MALL KEMANG"/>
  </r>
  <r>
    <s v="T-4110"/>
    <x v="0"/>
    <x v="169"/>
    <x v="0"/>
    <s v="P-1836"/>
    <n v="13"/>
    <n v="18000"/>
    <n v="234000"/>
    <x v="2"/>
    <x v="0"/>
    <x v="0"/>
    <s v="PIK AVENUE"/>
  </r>
  <r>
    <s v="T-4111"/>
    <x v="0"/>
    <x v="168"/>
    <x v="0"/>
    <s v="P-1888"/>
    <n v="1"/>
    <n v="22500"/>
    <n v="22500"/>
    <x v="27"/>
    <x v="4"/>
    <x v="0"/>
    <s v="PIK AVENUE"/>
  </r>
  <r>
    <s v="T-4112"/>
    <x v="0"/>
    <x v="171"/>
    <x v="7"/>
    <s v="P-1013"/>
    <n v="4"/>
    <n v="13500"/>
    <n v="54000"/>
    <x v="85"/>
    <x v="4"/>
    <x v="7"/>
    <s v="LIPPO MALL KEMANG"/>
  </r>
  <r>
    <s v="T-4113"/>
    <x v="0"/>
    <x v="153"/>
    <x v="7"/>
    <s v="P-1066"/>
    <n v="1"/>
    <n v="130000"/>
    <n v="130000"/>
    <x v="84"/>
    <x v="15"/>
    <x v="7"/>
    <s v="LIPPO MALL KEMANG"/>
  </r>
  <r>
    <s v="T-4114"/>
    <x v="0"/>
    <x v="175"/>
    <x v="0"/>
    <s v="P-1958"/>
    <n v="8"/>
    <n v="25200"/>
    <n v="201600"/>
    <x v="202"/>
    <x v="0"/>
    <x v="0"/>
    <s v="PIK AVENUE"/>
  </r>
  <r>
    <s v="T-4115"/>
    <x v="0"/>
    <x v="164"/>
    <x v="0"/>
    <s v="P-1887"/>
    <n v="3"/>
    <n v="22500"/>
    <n v="67500"/>
    <x v="112"/>
    <x v="4"/>
    <x v="0"/>
    <s v="PIK AVENUE"/>
  </r>
  <r>
    <s v="T-4116"/>
    <x v="0"/>
    <x v="168"/>
    <x v="0"/>
    <s v="P-1826"/>
    <n v="1"/>
    <n v="243000"/>
    <n v="243000"/>
    <x v="104"/>
    <x v="12"/>
    <x v="0"/>
    <s v="PIK AVENUE"/>
  </r>
  <r>
    <s v="T-4117"/>
    <x v="0"/>
    <x v="166"/>
    <x v="7"/>
    <s v="P-1016"/>
    <n v="2"/>
    <n v="15300"/>
    <n v="30600"/>
    <x v="25"/>
    <x v="4"/>
    <x v="7"/>
    <s v="LIPPO MALL KEMANG"/>
  </r>
  <r>
    <s v="T-4118"/>
    <x v="0"/>
    <x v="181"/>
    <x v="7"/>
    <s v="P-932"/>
    <n v="1"/>
    <n v="144000"/>
    <n v="144000"/>
    <x v="94"/>
    <x v="15"/>
    <x v="7"/>
    <s v="LIPPO MALL KEMANG"/>
  </r>
  <r>
    <s v="T-4119"/>
    <x v="0"/>
    <x v="181"/>
    <x v="0"/>
    <s v="P-1806"/>
    <n v="1"/>
    <n v="65700"/>
    <n v="65700"/>
    <x v="64"/>
    <x v="16"/>
    <x v="0"/>
    <s v="PIK AVENUE"/>
  </r>
  <r>
    <s v="T-4120"/>
    <x v="0"/>
    <x v="177"/>
    <x v="7"/>
    <s v="P-1026"/>
    <n v="1"/>
    <n v="65700"/>
    <n v="65700"/>
    <x v="155"/>
    <x v="2"/>
    <x v="7"/>
    <s v="LIPPO MALL KEMANG"/>
  </r>
  <r>
    <s v="T-4121"/>
    <x v="0"/>
    <x v="155"/>
    <x v="7"/>
    <s v="P-943"/>
    <n v="3"/>
    <n v="13050"/>
    <n v="39150"/>
    <x v="54"/>
    <x v="0"/>
    <x v="7"/>
    <s v="LIPPO MALL KEMANG"/>
  </r>
  <r>
    <s v="T-4122"/>
    <x v="0"/>
    <x v="151"/>
    <x v="7"/>
    <s v="P-1035"/>
    <n v="2"/>
    <n v="162000"/>
    <n v="324000"/>
    <x v="73"/>
    <x v="2"/>
    <x v="7"/>
    <s v="LIPPO MALL KEMANG"/>
  </r>
  <r>
    <s v="T-4123"/>
    <x v="0"/>
    <x v="155"/>
    <x v="0"/>
    <s v="P-1945"/>
    <n v="1"/>
    <n v="112500"/>
    <n v="112500"/>
    <x v="141"/>
    <x v="11"/>
    <x v="0"/>
    <s v="PIK AVENUE"/>
  </r>
  <r>
    <s v="T-4124"/>
    <x v="0"/>
    <x v="178"/>
    <x v="7"/>
    <s v="P-937"/>
    <n v="2"/>
    <n v="81000"/>
    <n v="162000"/>
    <x v="107"/>
    <x v="12"/>
    <x v="7"/>
    <s v="LIPPO MALL KEMANG"/>
  </r>
  <r>
    <s v="T-4125"/>
    <x v="0"/>
    <x v="168"/>
    <x v="7"/>
    <s v="P-999"/>
    <n v="2"/>
    <n v="162000"/>
    <n v="324000"/>
    <x v="188"/>
    <x v="7"/>
    <x v="7"/>
    <s v="LIPPO MALL KEMANG"/>
  </r>
  <r>
    <s v="T-4126"/>
    <x v="0"/>
    <x v="169"/>
    <x v="0"/>
    <s v="P-1882"/>
    <n v="5"/>
    <n v="22500"/>
    <n v="112500"/>
    <x v="39"/>
    <x v="0"/>
    <x v="0"/>
    <s v="PIK AVENUE"/>
  </r>
  <r>
    <s v="T-4127"/>
    <x v="0"/>
    <x v="174"/>
    <x v="0"/>
    <s v="P-1871"/>
    <n v="2"/>
    <n v="39600"/>
    <n v="79200"/>
    <x v="42"/>
    <x v="3"/>
    <x v="0"/>
    <s v="PIK AVENUE"/>
  </r>
  <r>
    <s v="T-4128"/>
    <x v="0"/>
    <x v="178"/>
    <x v="7"/>
    <s v="P-1015"/>
    <n v="1"/>
    <n v="15300"/>
    <n v="15300"/>
    <x v="7"/>
    <x v="4"/>
    <x v="7"/>
    <s v="LIPPO MALL KEMANG"/>
  </r>
  <r>
    <s v="T-4129"/>
    <x v="0"/>
    <x v="174"/>
    <x v="0"/>
    <s v="P-1929"/>
    <n v="1"/>
    <n v="81000"/>
    <n v="81000"/>
    <x v="37"/>
    <x v="12"/>
    <x v="0"/>
    <s v="PIK AVENUE"/>
  </r>
  <r>
    <s v="T-4130"/>
    <x v="0"/>
    <x v="158"/>
    <x v="7"/>
    <s v="P-944"/>
    <n v="5"/>
    <n v="18000"/>
    <n v="90000"/>
    <x v="2"/>
    <x v="0"/>
    <x v="7"/>
    <s v="LIPPO MALL KEMANG"/>
  </r>
  <r>
    <s v="T-4131"/>
    <x v="0"/>
    <x v="176"/>
    <x v="7"/>
    <s v="P-1065"/>
    <n v="2"/>
    <n v="81000"/>
    <n v="162000"/>
    <x v="37"/>
    <x v="12"/>
    <x v="7"/>
    <s v="LIPPO MALL KEMANG"/>
  </r>
  <r>
    <s v="T-4132"/>
    <x v="0"/>
    <x v="169"/>
    <x v="0"/>
    <s v="P-1880"/>
    <n v="2"/>
    <n v="25200"/>
    <n v="50400"/>
    <x v="22"/>
    <x v="0"/>
    <x v="0"/>
    <s v="PIK AVENUE"/>
  </r>
  <r>
    <s v="T-4133"/>
    <x v="0"/>
    <x v="151"/>
    <x v="0"/>
    <s v="P-1937"/>
    <n v="2"/>
    <n v="82800"/>
    <n v="165600"/>
    <x v="55"/>
    <x v="3"/>
    <x v="0"/>
    <s v="PIK AVENUE"/>
  </r>
  <r>
    <s v="T-4134"/>
    <x v="0"/>
    <x v="153"/>
    <x v="0"/>
    <s v="P-1881"/>
    <n v="11"/>
    <n v="31500"/>
    <n v="346500"/>
    <x v="17"/>
    <x v="0"/>
    <x v="0"/>
    <s v="PIK AVENUE"/>
  </r>
  <r>
    <s v="T-4135"/>
    <x v="0"/>
    <x v="176"/>
    <x v="0"/>
    <s v="P-1913"/>
    <n v="1"/>
    <n v="98100"/>
    <n v="98100"/>
    <x v="11"/>
    <x v="2"/>
    <x v="0"/>
    <s v="PIK AVENUE"/>
  </r>
  <r>
    <s v="T-4136"/>
    <x v="0"/>
    <x v="181"/>
    <x v="7"/>
    <s v="P-989"/>
    <n v="2"/>
    <n v="39600"/>
    <n v="79200"/>
    <x v="76"/>
    <x v="3"/>
    <x v="7"/>
    <s v="LIPPO MALL KEMANG"/>
  </r>
  <r>
    <s v="T-4137"/>
    <x v="0"/>
    <x v="180"/>
    <x v="0"/>
    <s v="P-1867"/>
    <n v="1"/>
    <n v="39600"/>
    <n v="39600"/>
    <x v="207"/>
    <x v="3"/>
    <x v="0"/>
    <s v="PIK AVENUE"/>
  </r>
  <r>
    <s v="T-4138"/>
    <x v="0"/>
    <x v="169"/>
    <x v="7"/>
    <s v="P-1059"/>
    <n v="1"/>
    <n v="94500"/>
    <n v="94500"/>
    <x v="62"/>
    <x v="14"/>
    <x v="7"/>
    <s v="LIPPO MALL KEMANG"/>
  </r>
  <r>
    <s v="T-4139"/>
    <x v="0"/>
    <x v="154"/>
    <x v="7"/>
    <s v="P-926"/>
    <n v="1"/>
    <n v="349300"/>
    <n v="349300"/>
    <x v="200"/>
    <x v="13"/>
    <x v="7"/>
    <s v="LIPPO MALL KEMANG"/>
  </r>
  <r>
    <s v="T-4140"/>
    <x v="0"/>
    <x v="173"/>
    <x v="7"/>
    <s v="P-1029"/>
    <n v="2"/>
    <n v="47700"/>
    <n v="95400"/>
    <x v="20"/>
    <x v="10"/>
    <x v="7"/>
    <s v="LIPPO MALL KEMANG"/>
  </r>
  <r>
    <s v="T-4141"/>
    <x v="0"/>
    <x v="153"/>
    <x v="0"/>
    <s v="P-1831"/>
    <n v="1"/>
    <n v="98100"/>
    <n v="98100"/>
    <x v="69"/>
    <x v="2"/>
    <x v="0"/>
    <s v="PIK AVENUE"/>
  </r>
  <r>
    <s v="T-4142"/>
    <x v="0"/>
    <x v="173"/>
    <x v="7"/>
    <s v="P-1007"/>
    <n v="2"/>
    <n v="31500"/>
    <n v="63000"/>
    <x v="17"/>
    <x v="0"/>
    <x v="7"/>
    <s v="LIPPO MALL KEMANG"/>
  </r>
  <r>
    <s v="T-4143"/>
    <x v="0"/>
    <x v="155"/>
    <x v="7"/>
    <s v="P-1051"/>
    <n v="1"/>
    <n v="81000"/>
    <n v="81000"/>
    <x v="212"/>
    <x v="4"/>
    <x v="7"/>
    <s v="LIPPO MALL KEMANG"/>
  </r>
  <r>
    <s v="T-4144"/>
    <x v="0"/>
    <x v="155"/>
    <x v="7"/>
    <s v="P-913"/>
    <n v="1"/>
    <n v="489300"/>
    <n v="489300"/>
    <x v="242"/>
    <x v="6"/>
    <x v="7"/>
    <s v="LIPPO MALL KEMANG"/>
  </r>
  <r>
    <s v="T-4145"/>
    <x v="0"/>
    <x v="160"/>
    <x v="0"/>
    <s v="P-1811"/>
    <n v="1"/>
    <n v="153000"/>
    <n v="153000"/>
    <x v="88"/>
    <x v="13"/>
    <x v="0"/>
    <s v="PIK AVENUE"/>
  </r>
  <r>
    <s v="T-4146"/>
    <x v="0"/>
    <x v="170"/>
    <x v="0"/>
    <s v="P-1860"/>
    <n v="1"/>
    <n v="39600"/>
    <n v="39600"/>
    <x v="72"/>
    <x v="3"/>
    <x v="0"/>
    <s v="PIK AVENUE"/>
  </r>
  <r>
    <s v="T-4147"/>
    <x v="0"/>
    <x v="159"/>
    <x v="7"/>
    <s v="P-1027"/>
    <n v="2"/>
    <n v="49500"/>
    <n v="99000"/>
    <x v="16"/>
    <x v="2"/>
    <x v="7"/>
    <s v="LIPPO MALL KEMANG"/>
  </r>
  <r>
    <s v="T-4148"/>
    <x v="0"/>
    <x v="156"/>
    <x v="7"/>
    <s v="P-1094"/>
    <n v="1"/>
    <n v="29700"/>
    <n v="29700"/>
    <x v="154"/>
    <x v="0"/>
    <x v="7"/>
    <s v="LIPPO MALL KEMANG"/>
  </r>
  <r>
    <s v="T-4149"/>
    <x v="0"/>
    <x v="172"/>
    <x v="0"/>
    <s v="P-1854"/>
    <n v="1"/>
    <n v="57600"/>
    <n v="57600"/>
    <x v="4"/>
    <x v="3"/>
    <x v="0"/>
    <s v="PIK AVENUE"/>
  </r>
  <r>
    <s v="T-4150"/>
    <x v="0"/>
    <x v="169"/>
    <x v="0"/>
    <s v="P-1962"/>
    <n v="7"/>
    <n v="36900"/>
    <n v="258300"/>
    <x v="56"/>
    <x v="0"/>
    <x v="0"/>
    <s v="PIK AVENUE"/>
  </r>
  <r>
    <s v="T-4151"/>
    <x v="0"/>
    <x v="180"/>
    <x v="0"/>
    <s v="P-1908"/>
    <n v="3"/>
    <n v="162000"/>
    <n v="486000"/>
    <x v="73"/>
    <x v="2"/>
    <x v="0"/>
    <s v="PIK AVENUE"/>
  </r>
  <r>
    <s v="T-4152"/>
    <x v="0"/>
    <x v="166"/>
    <x v="0"/>
    <s v="P-1901"/>
    <n v="4"/>
    <n v="47700"/>
    <n v="190800"/>
    <x v="20"/>
    <x v="10"/>
    <x v="0"/>
    <s v="PIK AVENUE"/>
  </r>
  <r>
    <s v="T-4153"/>
    <x v="0"/>
    <x v="151"/>
    <x v="7"/>
    <s v="P-925"/>
    <n v="1"/>
    <n v="349300"/>
    <n v="349300"/>
    <x v="175"/>
    <x v="13"/>
    <x v="7"/>
    <s v="LIPPO MALL KEMANG"/>
  </r>
  <r>
    <s v="T-4154"/>
    <x v="0"/>
    <x v="168"/>
    <x v="7"/>
    <s v="P-1058"/>
    <n v="2"/>
    <n v="116100"/>
    <n v="232200"/>
    <x v="148"/>
    <x v="14"/>
    <x v="7"/>
    <s v="LIPPO MALL KEMANG"/>
  </r>
  <r>
    <s v="T-4155"/>
    <x v="0"/>
    <x v="165"/>
    <x v="7"/>
    <s v="P-1040"/>
    <n v="1"/>
    <n v="98100"/>
    <n v="98100"/>
    <x v="11"/>
    <x v="2"/>
    <x v="7"/>
    <s v="LIPPO MALL KEMANG"/>
  </r>
  <r>
    <s v="T-4156"/>
    <x v="0"/>
    <x v="152"/>
    <x v="7"/>
    <s v="P-976"/>
    <n v="3"/>
    <n v="26100"/>
    <n v="78300"/>
    <x v="149"/>
    <x v="4"/>
    <x v="7"/>
    <s v="LIPPO MALL KEMANG"/>
  </r>
  <r>
    <s v="T-4157"/>
    <x v="0"/>
    <x v="170"/>
    <x v="0"/>
    <s v="P-1891"/>
    <n v="1"/>
    <n v="243000"/>
    <n v="243000"/>
    <x v="111"/>
    <x v="17"/>
    <x v="0"/>
    <s v="PIK AVENUE"/>
  </r>
  <r>
    <s v="T-4158"/>
    <x v="0"/>
    <x v="168"/>
    <x v="7"/>
    <s v="P-933"/>
    <n v="1"/>
    <n v="144000"/>
    <n v="144000"/>
    <x v="119"/>
    <x v="15"/>
    <x v="7"/>
    <s v="LIPPO MALL KEMANG"/>
  </r>
  <r>
    <s v="T-4159"/>
    <x v="0"/>
    <x v="166"/>
    <x v="7"/>
    <s v="P-980"/>
    <n v="1"/>
    <n v="57600"/>
    <n v="57600"/>
    <x v="4"/>
    <x v="3"/>
    <x v="7"/>
    <s v="LIPPO MALL KEMANG"/>
  </r>
  <r>
    <s v="T-4160"/>
    <x v="0"/>
    <x v="177"/>
    <x v="7"/>
    <s v="P-1036"/>
    <n v="1"/>
    <n v="247500"/>
    <n v="247500"/>
    <x v="31"/>
    <x v="2"/>
    <x v="7"/>
    <s v="LIPPO MALL KEMANG"/>
  </r>
  <r>
    <s v="T-4161"/>
    <x v="0"/>
    <x v="180"/>
    <x v="7"/>
    <s v="P-964"/>
    <n v="2"/>
    <n v="76500"/>
    <n v="153000"/>
    <x v="204"/>
    <x v="8"/>
    <x v="7"/>
    <s v="LIPPO MALL KEMANG"/>
  </r>
  <r>
    <s v="T-4162"/>
    <x v="0"/>
    <x v="154"/>
    <x v="7"/>
    <s v="P-941"/>
    <n v="1"/>
    <n v="17100"/>
    <n v="17100"/>
    <x v="77"/>
    <x v="0"/>
    <x v="7"/>
    <s v="LIPPO MALL KEMANG"/>
  </r>
  <r>
    <s v="T-4163"/>
    <x v="0"/>
    <x v="178"/>
    <x v="0"/>
    <s v="P-1825"/>
    <n v="1"/>
    <n v="144000"/>
    <n v="144000"/>
    <x v="119"/>
    <x v="15"/>
    <x v="0"/>
    <s v="PIK AVENUE"/>
  </r>
  <r>
    <s v="T-4164"/>
    <x v="0"/>
    <x v="168"/>
    <x v="7"/>
    <s v="P-930"/>
    <n v="1"/>
    <n v="13500"/>
    <n v="13500"/>
    <x v="18"/>
    <x v="9"/>
    <x v="7"/>
    <s v="LIPPO MALL KEMANG"/>
  </r>
  <r>
    <s v="T-4165"/>
    <x v="0"/>
    <x v="164"/>
    <x v="7"/>
    <s v="P-1011"/>
    <n v="1"/>
    <n v="396000"/>
    <n v="396000"/>
    <x v="127"/>
    <x v="17"/>
    <x v="7"/>
    <s v="LIPPO MALL KEMANG"/>
  </r>
  <r>
    <s v="T-4166"/>
    <x v="0"/>
    <x v="151"/>
    <x v="0"/>
    <s v="P-1857"/>
    <n v="1"/>
    <n v="82800"/>
    <n v="82800"/>
    <x v="33"/>
    <x v="3"/>
    <x v="0"/>
    <s v="PIK AVENUE"/>
  </r>
  <r>
    <s v="T-4167"/>
    <x v="0"/>
    <x v="156"/>
    <x v="0"/>
    <s v="P-1829"/>
    <n v="3"/>
    <n v="78750"/>
    <n v="236250"/>
    <x v="107"/>
    <x v="12"/>
    <x v="0"/>
    <s v="PIK AVENUE"/>
  </r>
  <r>
    <s v="T-4168"/>
    <x v="0"/>
    <x v="166"/>
    <x v="7"/>
    <s v="P-1072"/>
    <n v="1"/>
    <n v="82800"/>
    <n v="82800"/>
    <x v="55"/>
    <x v="3"/>
    <x v="7"/>
    <s v="LIPPO MALL KEMANG"/>
  </r>
  <r>
    <s v="T-4169"/>
    <x v="0"/>
    <x v="153"/>
    <x v="7"/>
    <s v="P-1008"/>
    <n v="3"/>
    <n v="22500"/>
    <n v="67500"/>
    <x v="39"/>
    <x v="0"/>
    <x v="7"/>
    <s v="LIPPO MALL KEMANG"/>
  </r>
  <r>
    <s v="T-4170"/>
    <x v="0"/>
    <x v="171"/>
    <x v="0"/>
    <s v="P-1921"/>
    <n v="4"/>
    <n v="73800"/>
    <n v="295200"/>
    <x v="41"/>
    <x v="12"/>
    <x v="0"/>
    <s v="PIK AVENUE"/>
  </r>
  <r>
    <s v="T-4171"/>
    <x v="0"/>
    <x v="173"/>
    <x v="7"/>
    <s v="P-984"/>
    <n v="1"/>
    <n v="82800"/>
    <n v="82800"/>
    <x v="48"/>
    <x v="3"/>
    <x v="7"/>
    <s v="LIPPO MALL KEMANG"/>
  </r>
  <r>
    <s v="T-4172"/>
    <x v="0"/>
    <x v="155"/>
    <x v="0"/>
    <s v="P-1853"/>
    <n v="1"/>
    <n v="26100"/>
    <n v="26100"/>
    <x v="15"/>
    <x v="4"/>
    <x v="0"/>
    <s v="PIK AVENUE"/>
  </r>
  <r>
    <s v="T-4173"/>
    <x v="0"/>
    <x v="167"/>
    <x v="7"/>
    <s v="P-1047"/>
    <n v="1"/>
    <n v="73800"/>
    <n v="73800"/>
    <x v="215"/>
    <x v="12"/>
    <x v="7"/>
    <s v="LIPPO MALL KEMANG"/>
  </r>
  <r>
    <s v="T-4174"/>
    <x v="0"/>
    <x v="164"/>
    <x v="0"/>
    <s v="P-1885"/>
    <n v="1"/>
    <n v="13500"/>
    <n v="13500"/>
    <x v="61"/>
    <x v="4"/>
    <x v="0"/>
    <s v="PIK AVENUE"/>
  </r>
  <r>
    <s v="T-4175"/>
    <x v="0"/>
    <x v="162"/>
    <x v="0"/>
    <s v="P-1862"/>
    <n v="2"/>
    <n v="39600"/>
    <n v="79200"/>
    <x v="24"/>
    <x v="3"/>
    <x v="0"/>
    <s v="PIK AVENUE"/>
  </r>
  <r>
    <s v="T-4176"/>
    <x v="0"/>
    <x v="152"/>
    <x v="0"/>
    <s v="P-1914"/>
    <n v="1"/>
    <n v="90000"/>
    <n v="90000"/>
    <x v="5"/>
    <x v="2"/>
    <x v="0"/>
    <s v="PIK AVENUE"/>
  </r>
  <r>
    <s v="T-4177"/>
    <x v="0"/>
    <x v="171"/>
    <x v="7"/>
    <s v="P-1012"/>
    <n v="2"/>
    <n v="13500"/>
    <n v="27000"/>
    <x v="61"/>
    <x v="4"/>
    <x v="7"/>
    <s v="LIPPO MALL KEMANG"/>
  </r>
  <r>
    <s v="T-4178"/>
    <x v="0"/>
    <x v="172"/>
    <x v="0"/>
    <s v="P-1835"/>
    <n v="3"/>
    <n v="13050"/>
    <n v="39150"/>
    <x v="54"/>
    <x v="0"/>
    <x v="0"/>
    <s v="PIK AVENUE"/>
  </r>
  <r>
    <s v="T-4179"/>
    <x v="0"/>
    <x v="180"/>
    <x v="7"/>
    <s v="P-945"/>
    <n v="2"/>
    <n v="27000"/>
    <n v="54000"/>
    <x v="30"/>
    <x v="0"/>
    <x v="7"/>
    <s v="LIPPO MALL KEMANG"/>
  </r>
  <r>
    <s v="T-4180"/>
    <x v="0"/>
    <x v="170"/>
    <x v="0"/>
    <s v="P-1822"/>
    <n v="1"/>
    <n v="261000"/>
    <n v="261000"/>
    <x v="103"/>
    <x v="12"/>
    <x v="0"/>
    <s v="PIK AVENUE"/>
  </r>
  <r>
    <s v="T-4181"/>
    <x v="0"/>
    <x v="163"/>
    <x v="7"/>
    <s v="P-920"/>
    <n v="1"/>
    <n v="629300"/>
    <n v="629300"/>
    <x v="197"/>
    <x v="12"/>
    <x v="7"/>
    <s v="LIPPO MALL KEMANG"/>
  </r>
  <r>
    <s v="T-4182"/>
    <x v="0"/>
    <x v="171"/>
    <x v="7"/>
    <s v="P-1033"/>
    <n v="1"/>
    <n v="162000"/>
    <n v="162000"/>
    <x v="70"/>
    <x v="5"/>
    <x v="7"/>
    <s v="LIPPO MALL KEMANG"/>
  </r>
  <r>
    <s v="T-4183"/>
    <x v="0"/>
    <x v="151"/>
    <x v="0"/>
    <s v="P-1872"/>
    <n v="1"/>
    <n v="112500"/>
    <n v="112500"/>
    <x v="96"/>
    <x v="7"/>
    <x v="0"/>
    <s v="PIK AVENUE"/>
  </r>
  <r>
    <s v="T-4184"/>
    <x v="0"/>
    <x v="172"/>
    <x v="7"/>
    <s v="P-987"/>
    <n v="3"/>
    <n v="39600"/>
    <n v="118800"/>
    <x v="24"/>
    <x v="3"/>
    <x v="7"/>
    <s v="LIPPO MALL KEMANG"/>
  </r>
  <r>
    <s v="T-4185"/>
    <x v="0"/>
    <x v="161"/>
    <x v="7"/>
    <s v="P-1039"/>
    <n v="4"/>
    <n v="49500"/>
    <n v="198000"/>
    <x v="60"/>
    <x v="2"/>
    <x v="7"/>
    <s v="LIPPO MALL KEMANG"/>
  </r>
  <r>
    <s v="T-4186"/>
    <x v="0"/>
    <x v="173"/>
    <x v="0"/>
    <s v="P-1905"/>
    <n v="2"/>
    <n v="162000"/>
    <n v="324000"/>
    <x v="70"/>
    <x v="5"/>
    <x v="0"/>
    <s v="PIK AVENUE"/>
  </r>
  <r>
    <s v="T-4187"/>
    <x v="0"/>
    <x v="157"/>
    <x v="0"/>
    <s v="P-1890"/>
    <n v="3"/>
    <n v="15300"/>
    <n v="45900"/>
    <x v="25"/>
    <x v="4"/>
    <x v="0"/>
    <s v="PIK AVENUE"/>
  </r>
  <r>
    <s v="T-4188"/>
    <x v="0"/>
    <x v="152"/>
    <x v="0"/>
    <s v="P-1898"/>
    <n v="3"/>
    <n v="65700"/>
    <n v="197100"/>
    <x v="155"/>
    <x v="2"/>
    <x v="0"/>
    <s v="PIK AVENUE"/>
  </r>
  <r>
    <s v="T-4189"/>
    <x v="0"/>
    <x v="157"/>
    <x v="7"/>
    <s v="P-939"/>
    <n v="2"/>
    <n v="98100"/>
    <n v="196200"/>
    <x v="69"/>
    <x v="2"/>
    <x v="7"/>
    <s v="LIPPO MALL KEMANG"/>
  </r>
  <r>
    <s v="T-4190"/>
    <x v="0"/>
    <x v="170"/>
    <x v="7"/>
    <s v="P-1077"/>
    <n v="3"/>
    <n v="76500"/>
    <n v="229500"/>
    <x v="123"/>
    <x v="11"/>
    <x v="7"/>
    <s v="LIPPO MALL KEMANG"/>
  </r>
  <r>
    <s v="T-4191"/>
    <x v="0"/>
    <x v="170"/>
    <x v="7"/>
    <s v="P-963"/>
    <n v="1"/>
    <n v="89100"/>
    <n v="89100"/>
    <x v="19"/>
    <x v="6"/>
    <x v="7"/>
    <s v="LIPPO MALL KEMANG"/>
  </r>
  <r>
    <s v="T-4192"/>
    <x v="0"/>
    <x v="179"/>
    <x v="0"/>
    <s v="P-1820"/>
    <n v="1"/>
    <n v="193500"/>
    <n v="193500"/>
    <x v="224"/>
    <x v="8"/>
    <x v="0"/>
    <s v="PIK AVENUE"/>
  </r>
  <r>
    <s v="T-4193"/>
    <x v="0"/>
    <x v="162"/>
    <x v="0"/>
    <s v="P-1852"/>
    <n v="2"/>
    <n v="26100"/>
    <n v="52200"/>
    <x v="149"/>
    <x v="4"/>
    <x v="0"/>
    <s v="PIK AVENUE"/>
  </r>
  <r>
    <s v="T-4194"/>
    <x v="0"/>
    <x v="179"/>
    <x v="7"/>
    <s v="P-1046"/>
    <n v="2"/>
    <n v="65700"/>
    <n v="131400"/>
    <x v="43"/>
    <x v="12"/>
    <x v="7"/>
    <s v="LIPPO MALL KEMANG"/>
  </r>
  <r>
    <s v="T-4195"/>
    <x v="0"/>
    <x v="178"/>
    <x v="7"/>
    <s v="P-1079"/>
    <n v="1"/>
    <n v="112500"/>
    <n v="112500"/>
    <x v="93"/>
    <x v="11"/>
    <x v="7"/>
    <s v="LIPPO MALL KEMANG"/>
  </r>
  <r>
    <s v="T-4196"/>
    <x v="0"/>
    <x v="166"/>
    <x v="7"/>
    <s v="P-919"/>
    <n v="1"/>
    <n v="629300"/>
    <n v="629300"/>
    <x v="145"/>
    <x v="12"/>
    <x v="7"/>
    <s v="LIPPO MALL KEMANG"/>
  </r>
  <r>
    <s v="T-4197"/>
    <x v="0"/>
    <x v="154"/>
    <x v="7"/>
    <s v="P-997"/>
    <n v="1"/>
    <n v="39600"/>
    <n v="39600"/>
    <x v="42"/>
    <x v="3"/>
    <x v="7"/>
    <s v="LIPPO MALL KEMANG"/>
  </r>
  <r>
    <s v="T-4198"/>
    <x v="0"/>
    <x v="164"/>
    <x v="0"/>
    <s v="P-1873"/>
    <n v="1"/>
    <n v="162000"/>
    <n v="162000"/>
    <x v="188"/>
    <x v="7"/>
    <x v="0"/>
    <s v="PIK AVENUE"/>
  </r>
  <r>
    <s v="T-4199"/>
    <x v="0"/>
    <x v="157"/>
    <x v="0"/>
    <s v="P-1900"/>
    <n v="1"/>
    <n v="94500"/>
    <n v="94500"/>
    <x v="35"/>
    <x v="2"/>
    <x v="0"/>
    <s v="PIK AVENUE"/>
  </r>
  <r>
    <s v="T-4200"/>
    <x v="0"/>
    <x v="155"/>
    <x v="0"/>
    <s v="P-1843"/>
    <n v="1"/>
    <n v="112500"/>
    <n v="112500"/>
    <x v="184"/>
    <x v="6"/>
    <x v="0"/>
    <s v="PIK AVENUE"/>
  </r>
  <r>
    <s v="T-4201"/>
    <x v="0"/>
    <x v="172"/>
    <x v="7"/>
    <s v="P-1034"/>
    <n v="1"/>
    <n v="508500"/>
    <n v="508500"/>
    <x v="92"/>
    <x v="2"/>
    <x v="7"/>
    <s v="LIPPO MALL KEMANG"/>
  </r>
  <r>
    <s v="T-4202"/>
    <x v="0"/>
    <x v="165"/>
    <x v="7"/>
    <s v="P-1031"/>
    <n v="1"/>
    <n v="88200"/>
    <n v="88200"/>
    <x v="34"/>
    <x v="5"/>
    <x v="7"/>
    <s v="LIPPO MALL KEMANG"/>
  </r>
  <r>
    <s v="T-4203"/>
    <x v="0"/>
    <x v="172"/>
    <x v="0"/>
    <s v="P-1941"/>
    <n v="2"/>
    <n v="76500"/>
    <n v="153000"/>
    <x v="75"/>
    <x v="11"/>
    <x v="0"/>
    <s v="PIK AVENUE"/>
  </r>
  <r>
    <s v="T-4204"/>
    <x v="0"/>
    <x v="158"/>
    <x v="0"/>
    <s v="P-1961"/>
    <n v="6"/>
    <n v="35100"/>
    <n v="210600"/>
    <x v="13"/>
    <x v="0"/>
    <x v="0"/>
    <s v="PIK AVENUE"/>
  </r>
  <r>
    <s v="T-4205"/>
    <x v="0"/>
    <x v="162"/>
    <x v="7"/>
    <s v="P-1041"/>
    <n v="1"/>
    <n v="90000"/>
    <n v="90000"/>
    <x v="5"/>
    <x v="2"/>
    <x v="7"/>
    <s v="LIPPO MALL KEMANG"/>
  </r>
  <r>
    <s v="T-4206"/>
    <x v="0"/>
    <x v="178"/>
    <x v="0"/>
    <s v="P-1889"/>
    <n v="1"/>
    <n v="15300"/>
    <n v="15300"/>
    <x v="7"/>
    <x v="4"/>
    <x v="0"/>
    <s v="PIK AVENUE"/>
  </r>
  <r>
    <s v="T-4207"/>
    <x v="0"/>
    <x v="176"/>
    <x v="7"/>
    <s v="P-940"/>
    <n v="1"/>
    <n v="107100"/>
    <n v="107100"/>
    <x v="109"/>
    <x v="2"/>
    <x v="7"/>
    <s v="LIPPO MALL KEMANG"/>
  </r>
  <r>
    <s v="T-4208"/>
    <x v="0"/>
    <x v="155"/>
    <x v="7"/>
    <s v="P-1075"/>
    <n v="2"/>
    <n v="76500"/>
    <n v="153000"/>
    <x v="95"/>
    <x v="11"/>
    <x v="7"/>
    <s v="LIPPO MALL KEMANG"/>
  </r>
  <r>
    <s v="T-4209"/>
    <x v="0"/>
    <x v="153"/>
    <x v="7"/>
    <s v="P-946"/>
    <n v="4"/>
    <n v="14400"/>
    <n v="57600"/>
    <x v="29"/>
    <x v="0"/>
    <x v="7"/>
    <s v="LIPPO MALL KEMANG"/>
  </r>
  <r>
    <s v="T-4210"/>
    <x v="0"/>
    <x v="176"/>
    <x v="0"/>
    <s v="P-1808"/>
    <n v="1"/>
    <n v="261000"/>
    <n v="261000"/>
    <x v="74"/>
    <x v="15"/>
    <x v="0"/>
    <s v="PIK AVENUE"/>
  </r>
  <r>
    <s v="T-4211"/>
    <x v="0"/>
    <x v="158"/>
    <x v="0"/>
    <s v="P-1886"/>
    <n v="1"/>
    <n v="13500"/>
    <n v="13500"/>
    <x v="85"/>
    <x v="4"/>
    <x v="0"/>
    <s v="PIK AVENUE"/>
  </r>
  <r>
    <s v="T-4212"/>
    <x v="0"/>
    <x v="159"/>
    <x v="6"/>
    <s v="P-801"/>
    <n v="5"/>
    <n v="25200"/>
    <n v="126000"/>
    <x v="22"/>
    <x v="0"/>
    <x v="6"/>
    <s v="KOTA KASABLANKA"/>
  </r>
  <r>
    <s v="T-4213"/>
    <x v="0"/>
    <x v="160"/>
    <x v="4"/>
    <s v="P-521"/>
    <n v="1"/>
    <n v="22500"/>
    <n v="22500"/>
    <x v="112"/>
    <x v="4"/>
    <x v="4"/>
    <s v="CIBUBUR JUNCTION"/>
  </r>
  <r>
    <s v="T-4214"/>
    <x v="0"/>
    <x v="154"/>
    <x v="6"/>
    <s v="P-803"/>
    <n v="6"/>
    <n v="22500"/>
    <n v="135000"/>
    <x v="39"/>
    <x v="0"/>
    <x v="6"/>
    <s v="KOTA KASABLANKA"/>
  </r>
  <r>
    <s v="T-4215"/>
    <x v="0"/>
    <x v="171"/>
    <x v="3"/>
    <s v="P-356"/>
    <n v="1"/>
    <n v="88200"/>
    <n v="88200"/>
    <x v="34"/>
    <x v="5"/>
    <x v="3"/>
    <s v="CENTER POINT MEDAN"/>
  </r>
  <r>
    <s v="T-4216"/>
    <x v="0"/>
    <x v="167"/>
    <x v="4"/>
    <s v="P-538"/>
    <n v="3"/>
    <n v="47700"/>
    <n v="143100"/>
    <x v="20"/>
    <x v="10"/>
    <x v="4"/>
    <s v="CIBUBUR JUNCTION"/>
  </r>
  <r>
    <s v="T-4217"/>
    <x v="0"/>
    <x v="152"/>
    <x v="3"/>
    <s v="P-323"/>
    <n v="1"/>
    <n v="39600"/>
    <n v="39600"/>
    <x v="165"/>
    <x v="3"/>
    <x v="3"/>
    <s v="CENTER POINT MEDAN"/>
  </r>
  <r>
    <s v="T-4218"/>
    <x v="0"/>
    <x v="165"/>
    <x v="4"/>
    <s v="P-429"/>
    <n v="1"/>
    <n v="13500"/>
    <n v="13500"/>
    <x v="18"/>
    <x v="9"/>
    <x v="4"/>
    <s v="CIBUBUR JUNCTION"/>
  </r>
  <r>
    <s v="T-4219"/>
    <x v="0"/>
    <x v="151"/>
    <x v="6"/>
    <s v="P-835"/>
    <n v="1"/>
    <n v="247500"/>
    <n v="247500"/>
    <x v="31"/>
    <x v="2"/>
    <x v="6"/>
    <s v="KOTA KASABLANKA"/>
  </r>
  <r>
    <s v="T-4220"/>
    <x v="0"/>
    <x v="164"/>
    <x v="11"/>
    <s v="P-1802"/>
    <n v="1"/>
    <n v="27000"/>
    <n v="27000"/>
    <x v="97"/>
    <x v="0"/>
    <x v="8"/>
    <s v="PAKUWON"/>
  </r>
  <r>
    <s v="T-4221"/>
    <x v="0"/>
    <x v="158"/>
    <x v="6"/>
    <s v="P-877"/>
    <n v="4"/>
    <n v="112500"/>
    <n v="450000"/>
    <x v="219"/>
    <x v="11"/>
    <x v="6"/>
    <s v="KOTA KASABLANKA"/>
  </r>
  <r>
    <s v="T-4222"/>
    <x v="0"/>
    <x v="171"/>
    <x v="4"/>
    <s v="P-446"/>
    <n v="1"/>
    <n v="38700"/>
    <n v="38700"/>
    <x v="236"/>
    <x v="4"/>
    <x v="4"/>
    <s v="CIBUBUR JUNCTION"/>
  </r>
  <r>
    <s v="T-4223"/>
    <x v="0"/>
    <x v="158"/>
    <x v="11"/>
    <s v="P-1752"/>
    <n v="1"/>
    <n v="88200"/>
    <n v="88200"/>
    <x v="34"/>
    <x v="5"/>
    <x v="8"/>
    <s v="PAKUWON"/>
  </r>
  <r>
    <s v="T-4224"/>
    <x v="0"/>
    <x v="159"/>
    <x v="6"/>
    <s v="P-800"/>
    <n v="7"/>
    <n v="45000"/>
    <n v="315000"/>
    <x v="26"/>
    <x v="0"/>
    <x v="6"/>
    <s v="KOTA KASABLANKA"/>
  </r>
  <r>
    <s v="T-4225"/>
    <x v="0"/>
    <x v="169"/>
    <x v="6"/>
    <s v="P-769"/>
    <n v="3"/>
    <n v="26100"/>
    <n v="78300"/>
    <x v="15"/>
    <x v="4"/>
    <x v="6"/>
    <s v="KOTA KASABLANKA"/>
  </r>
  <r>
    <s v="T-4226"/>
    <x v="0"/>
    <x v="160"/>
    <x v="11"/>
    <s v="P-1793"/>
    <n v="1"/>
    <n v="34200"/>
    <n v="34200"/>
    <x v="156"/>
    <x v="0"/>
    <x v="8"/>
    <s v="PAKUWON"/>
  </r>
  <r>
    <s v="T-4227"/>
    <x v="0"/>
    <x v="158"/>
    <x v="4"/>
    <s v="P-578"/>
    <n v="1"/>
    <n v="76500"/>
    <n v="76500"/>
    <x v="95"/>
    <x v="11"/>
    <x v="4"/>
    <s v="CIBUBUR JUNCTION"/>
  </r>
  <r>
    <s v="T-4228"/>
    <x v="0"/>
    <x v="169"/>
    <x v="4"/>
    <s v="P-580"/>
    <n v="1"/>
    <n v="76500"/>
    <n v="76500"/>
    <x v="123"/>
    <x v="11"/>
    <x v="4"/>
    <s v="CIBUBUR JUNCTION"/>
  </r>
  <r>
    <s v="T-4229"/>
    <x v="0"/>
    <x v="178"/>
    <x v="3"/>
    <s v="P-360"/>
    <n v="1"/>
    <n v="243000"/>
    <n v="243000"/>
    <x v="3"/>
    <x v="2"/>
    <x v="3"/>
    <s v="CENTER POINT MEDAN"/>
  </r>
  <r>
    <s v="T-4230"/>
    <x v="0"/>
    <x v="169"/>
    <x v="4"/>
    <s v="P-441"/>
    <n v="1"/>
    <n v="27000"/>
    <n v="27000"/>
    <x v="6"/>
    <x v="0"/>
    <x v="4"/>
    <s v="CIBUBUR JUNCTION"/>
  </r>
  <r>
    <s v="T-4231"/>
    <x v="0"/>
    <x v="178"/>
    <x v="6"/>
    <s v="P-684"/>
    <n v="1"/>
    <n v="80100"/>
    <n v="80100"/>
    <x v="132"/>
    <x v="16"/>
    <x v="6"/>
    <s v="KOTA KASABLANKA"/>
  </r>
  <r>
    <s v="T-4232"/>
    <x v="0"/>
    <x v="175"/>
    <x v="4"/>
    <s v="P-554"/>
    <n v="1"/>
    <n v="65700"/>
    <n v="65700"/>
    <x v="43"/>
    <x v="12"/>
    <x v="4"/>
    <s v="CIBUBUR JUNCTION"/>
  </r>
  <r>
    <s v="T-4233"/>
    <x v="0"/>
    <x v="165"/>
    <x v="4"/>
    <s v="P-496"/>
    <n v="4"/>
    <n v="39600"/>
    <n v="158400"/>
    <x v="91"/>
    <x v="3"/>
    <x v="4"/>
    <s v="CIBUBUR JUNCTION"/>
  </r>
  <r>
    <s v="T-4234"/>
    <x v="0"/>
    <x v="168"/>
    <x v="4"/>
    <s v="P-489"/>
    <n v="1"/>
    <n v="57600"/>
    <n v="57600"/>
    <x v="4"/>
    <x v="3"/>
    <x v="4"/>
    <s v="CIBUBUR JUNCTION"/>
  </r>
  <r>
    <s v="T-4235"/>
    <x v="0"/>
    <x v="171"/>
    <x v="4"/>
    <s v="P-495"/>
    <n v="2"/>
    <n v="39600"/>
    <n v="79200"/>
    <x v="72"/>
    <x v="3"/>
    <x v="4"/>
    <s v="CIBUBUR JUNCTION"/>
  </r>
  <r>
    <s v="T-4236"/>
    <x v="0"/>
    <x v="172"/>
    <x v="6"/>
    <s v="P-847"/>
    <n v="5"/>
    <n v="73800"/>
    <n v="369000"/>
    <x v="41"/>
    <x v="12"/>
    <x v="6"/>
    <s v="KOTA KASABLANKA"/>
  </r>
  <r>
    <s v="T-4237"/>
    <x v="0"/>
    <x v="177"/>
    <x v="11"/>
    <s v="P-1797"/>
    <n v="1"/>
    <n v="29700"/>
    <n v="29700"/>
    <x v="117"/>
    <x v="0"/>
    <x v="8"/>
    <s v="PAKUWON"/>
  </r>
  <r>
    <s v="T-4238"/>
    <x v="0"/>
    <x v="172"/>
    <x v="4"/>
    <s v="P-444"/>
    <n v="2"/>
    <n v="27000"/>
    <n v="54000"/>
    <x v="30"/>
    <x v="0"/>
    <x v="4"/>
    <s v="CIBUBUR JUNCTION"/>
  </r>
  <r>
    <s v="T-4239"/>
    <x v="0"/>
    <x v="170"/>
    <x v="6"/>
    <s v="P-781"/>
    <n v="3"/>
    <n v="39600"/>
    <n v="118800"/>
    <x v="24"/>
    <x v="3"/>
    <x v="6"/>
    <s v="KOTA KASABLANKA"/>
  </r>
  <r>
    <s v="T-4240"/>
    <x v="0"/>
    <x v="169"/>
    <x v="6"/>
    <s v="P-875"/>
    <n v="3"/>
    <n v="76500"/>
    <n v="229500"/>
    <x v="75"/>
    <x v="11"/>
    <x v="6"/>
    <s v="KOTA KASABLANKA"/>
  </r>
  <r>
    <s v="T-4241"/>
    <x v="0"/>
    <x v="176"/>
    <x v="6"/>
    <s v="P-808"/>
    <n v="2"/>
    <n v="13500"/>
    <n v="27000"/>
    <x v="85"/>
    <x v="4"/>
    <x v="6"/>
    <s v="KOTA KASABLANKA"/>
  </r>
  <r>
    <s v="T-4242"/>
    <x v="0"/>
    <x v="154"/>
    <x v="3"/>
    <s v="P-418"/>
    <n v="1"/>
    <n v="17100"/>
    <n v="17100"/>
    <x v="186"/>
    <x v="0"/>
    <x v="3"/>
    <s v="CENTER POINT MEDAN"/>
  </r>
  <r>
    <s v="T-4243"/>
    <x v="0"/>
    <x v="181"/>
    <x v="11"/>
    <s v="P-1729"/>
    <n v="2"/>
    <n v="25200"/>
    <n v="50400"/>
    <x v="22"/>
    <x v="0"/>
    <x v="8"/>
    <s v="PAKUWON"/>
  </r>
  <r>
    <s v="T-4244"/>
    <x v="0"/>
    <x v="167"/>
    <x v="6"/>
    <s v="P-871"/>
    <n v="2"/>
    <n v="82800"/>
    <n v="165600"/>
    <x v="55"/>
    <x v="3"/>
    <x v="6"/>
    <s v="KOTA KASABLANKA"/>
  </r>
  <r>
    <s v="T-4245"/>
    <x v="0"/>
    <x v="153"/>
    <x v="3"/>
    <s v="P-395"/>
    <n v="2"/>
    <n v="82800"/>
    <n v="165600"/>
    <x v="114"/>
    <x v="3"/>
    <x v="3"/>
    <s v="CENTER POINT MEDAN"/>
  </r>
  <r>
    <s v="T-4246"/>
    <x v="0"/>
    <x v="165"/>
    <x v="11"/>
    <s v="P-1785"/>
    <n v="2"/>
    <n v="76500"/>
    <n v="153000"/>
    <x v="75"/>
    <x v="11"/>
    <x v="8"/>
    <s v="PAKUWON"/>
  </r>
  <r>
    <s v="T-4247"/>
    <x v="0"/>
    <x v="161"/>
    <x v="3"/>
    <s v="P-266"/>
    <n v="2"/>
    <n v="12600"/>
    <n v="25200"/>
    <x v="18"/>
    <x v="9"/>
    <x v="3"/>
    <s v="CENTER POINT MEDAN"/>
  </r>
  <r>
    <s v="T-4248"/>
    <x v="0"/>
    <x v="151"/>
    <x v="6"/>
    <s v="P-866"/>
    <n v="1"/>
    <n v="130000"/>
    <n v="130000"/>
    <x v="122"/>
    <x v="15"/>
    <x v="6"/>
    <s v="KOTA KASABLANKA"/>
  </r>
  <r>
    <s v="T-4249"/>
    <x v="0"/>
    <x v="179"/>
    <x v="6"/>
    <s v="P-699"/>
    <n v="4"/>
    <n v="12600"/>
    <n v="50400"/>
    <x v="18"/>
    <x v="9"/>
    <x v="6"/>
    <s v="KOTA KASABLANKA"/>
  </r>
  <r>
    <s v="T-4250"/>
    <x v="0"/>
    <x v="176"/>
    <x v="3"/>
    <s v="P-362"/>
    <n v="1"/>
    <n v="49500"/>
    <n v="49500"/>
    <x v="60"/>
    <x v="2"/>
    <x v="3"/>
    <s v="CENTER POINT MEDAN"/>
  </r>
  <r>
    <s v="T-4251"/>
    <x v="0"/>
    <x v="179"/>
    <x v="3"/>
    <s v="P-325"/>
    <n v="1"/>
    <n v="39600"/>
    <n v="39600"/>
    <x v="42"/>
    <x v="3"/>
    <x v="3"/>
    <s v="CENTER POINT MEDAN"/>
  </r>
  <r>
    <s v="T-4252"/>
    <x v="0"/>
    <x v="159"/>
    <x v="3"/>
    <s v="P-279"/>
    <n v="3"/>
    <n v="27000"/>
    <n v="81000"/>
    <x v="6"/>
    <x v="0"/>
    <x v="3"/>
    <s v="CENTER POINT MEDAN"/>
  </r>
  <r>
    <s v="T-4253"/>
    <x v="0"/>
    <x v="167"/>
    <x v="11"/>
    <s v="P-1686"/>
    <n v="2"/>
    <n v="13050"/>
    <n v="26100"/>
    <x v="54"/>
    <x v="0"/>
    <x v="8"/>
    <s v="PAKUWON"/>
  </r>
  <r>
    <s v="T-4254"/>
    <x v="0"/>
    <x v="176"/>
    <x v="11"/>
    <s v="P-1774"/>
    <n v="1"/>
    <n v="73800"/>
    <n v="73800"/>
    <x v="125"/>
    <x v="14"/>
    <x v="8"/>
    <s v="PAKUWON"/>
  </r>
  <r>
    <s v="T-4255"/>
    <x v="0"/>
    <x v="178"/>
    <x v="11"/>
    <s v="P-1791"/>
    <n v="4"/>
    <n v="36900"/>
    <n v="147600"/>
    <x v="210"/>
    <x v="0"/>
    <x v="8"/>
    <s v="PAKUWON"/>
  </r>
  <r>
    <s v="T-4256"/>
    <x v="0"/>
    <x v="171"/>
    <x v="6"/>
    <s v="P-807"/>
    <n v="4"/>
    <n v="13500"/>
    <n v="54000"/>
    <x v="61"/>
    <x v="4"/>
    <x v="6"/>
    <s v="KOTA KASABLANKA"/>
  </r>
  <r>
    <s v="T-4257"/>
    <x v="0"/>
    <x v="155"/>
    <x v="11"/>
    <s v="P-1730"/>
    <n v="1"/>
    <n v="31500"/>
    <n v="31500"/>
    <x v="17"/>
    <x v="0"/>
    <x v="8"/>
    <s v="PAKUWON"/>
  </r>
  <r>
    <s v="T-4258"/>
    <x v="0"/>
    <x v="155"/>
    <x v="3"/>
    <s v="P-322"/>
    <n v="2"/>
    <n v="39600"/>
    <n v="79200"/>
    <x v="76"/>
    <x v="3"/>
    <x v="3"/>
    <s v="CENTER POINT MEDAN"/>
  </r>
  <r>
    <s v="T-4259"/>
    <x v="0"/>
    <x v="170"/>
    <x v="4"/>
    <s v="P-609"/>
    <n v="2"/>
    <n v="34200"/>
    <n v="68400"/>
    <x v="52"/>
    <x v="0"/>
    <x v="4"/>
    <s v="CIBUBUR JUNCTION"/>
  </r>
  <r>
    <s v="T-4260"/>
    <x v="0"/>
    <x v="171"/>
    <x v="6"/>
    <s v="P-714"/>
    <n v="15"/>
    <n v="18000"/>
    <n v="270000"/>
    <x v="2"/>
    <x v="0"/>
    <x v="6"/>
    <s v="KOTA KASABLANKA"/>
  </r>
  <r>
    <s v="T-4261"/>
    <x v="0"/>
    <x v="176"/>
    <x v="4"/>
    <s v="P-552"/>
    <n v="1"/>
    <n v="60750"/>
    <n v="60750"/>
    <x v="87"/>
    <x v="12"/>
    <x v="4"/>
    <s v="CIBUBUR JUNCTION"/>
  </r>
  <r>
    <s v="T-4262"/>
    <x v="0"/>
    <x v="166"/>
    <x v="3"/>
    <s v="P-396"/>
    <n v="2"/>
    <n v="76500"/>
    <n v="153000"/>
    <x v="95"/>
    <x v="11"/>
    <x v="3"/>
    <s v="CENTER POINT MEDAN"/>
  </r>
  <r>
    <s v="T-4263"/>
    <x v="0"/>
    <x v="155"/>
    <x v="4"/>
    <s v="P-514"/>
    <n v="1"/>
    <n v="31500"/>
    <n v="31500"/>
    <x v="17"/>
    <x v="0"/>
    <x v="4"/>
    <s v="CIBUBUR JUNCTION"/>
  </r>
  <r>
    <s v="T-4264"/>
    <x v="0"/>
    <x v="177"/>
    <x v="6"/>
    <s v="P-790"/>
    <n v="1"/>
    <n v="39600"/>
    <n v="39600"/>
    <x v="80"/>
    <x v="3"/>
    <x v="6"/>
    <s v="KOTA KASABLANKA"/>
  </r>
  <r>
    <s v="T-4265"/>
    <x v="0"/>
    <x v="181"/>
    <x v="3"/>
    <s v="P-284"/>
    <n v="1"/>
    <n v="38700"/>
    <n v="38700"/>
    <x v="236"/>
    <x v="4"/>
    <x v="3"/>
    <s v="CENTER POINT MEDAN"/>
  </r>
  <r>
    <s v="T-4266"/>
    <x v="0"/>
    <x v="153"/>
    <x v="4"/>
    <s v="P-539"/>
    <n v="1"/>
    <n v="83850"/>
    <n v="83850"/>
    <x v="23"/>
    <x v="5"/>
    <x v="4"/>
    <s v="CIBUBUR JUNCTION"/>
  </r>
  <r>
    <s v="T-4267"/>
    <x v="0"/>
    <x v="151"/>
    <x v="6"/>
    <s v="P-797"/>
    <n v="1"/>
    <n v="225000"/>
    <n v="225000"/>
    <x v="133"/>
    <x v="11"/>
    <x v="6"/>
    <s v="KOTA KASABLANKA"/>
  </r>
  <r>
    <s v="T-4268"/>
    <x v="0"/>
    <x v="160"/>
    <x v="11"/>
    <s v="P-1710"/>
    <n v="1"/>
    <n v="26100"/>
    <n v="26100"/>
    <x v="15"/>
    <x v="4"/>
    <x v="8"/>
    <s v="PAKUWON"/>
  </r>
  <r>
    <s v="T-4269"/>
    <x v="0"/>
    <x v="164"/>
    <x v="6"/>
    <s v="P-698"/>
    <n v="2"/>
    <n v="193500"/>
    <n v="387000"/>
    <x v="224"/>
    <x v="8"/>
    <x v="6"/>
    <s v="KOTA KASABLANKA"/>
  </r>
  <r>
    <s v="T-4270"/>
    <x v="0"/>
    <x v="179"/>
    <x v="3"/>
    <s v="P-386"/>
    <n v="2"/>
    <n v="81000"/>
    <n v="162000"/>
    <x v="37"/>
    <x v="12"/>
    <x v="3"/>
    <s v="CENTER POINT MEDAN"/>
  </r>
  <r>
    <s v="T-4271"/>
    <x v="0"/>
    <x v="163"/>
    <x v="6"/>
    <s v="P-784"/>
    <n v="1"/>
    <n v="39600"/>
    <n v="39600"/>
    <x v="165"/>
    <x v="3"/>
    <x v="6"/>
    <s v="KOTA KASABLANKA"/>
  </r>
  <r>
    <s v="T-4272"/>
    <x v="0"/>
    <x v="167"/>
    <x v="3"/>
    <s v="P-401"/>
    <n v="1"/>
    <n v="112500"/>
    <n v="112500"/>
    <x v="141"/>
    <x v="11"/>
    <x v="3"/>
    <s v="CENTER POINT MEDAN"/>
  </r>
  <r>
    <s v="T-4273"/>
    <x v="0"/>
    <x v="151"/>
    <x v="3"/>
    <s v="P-355"/>
    <n v="2"/>
    <n v="88200"/>
    <n v="176400"/>
    <x v="23"/>
    <x v="5"/>
    <x v="3"/>
    <s v="CENTER POINT MEDAN"/>
  </r>
  <r>
    <s v="T-4274"/>
    <x v="0"/>
    <x v="172"/>
    <x v="6"/>
    <s v="P-716"/>
    <n v="12"/>
    <n v="14400"/>
    <n v="172800"/>
    <x v="29"/>
    <x v="0"/>
    <x v="6"/>
    <s v="KOTA KASABLANKA"/>
  </r>
  <r>
    <s v="T-4275"/>
    <x v="0"/>
    <x v="160"/>
    <x v="11"/>
    <s v="P-1726"/>
    <n v="1"/>
    <n v="162000"/>
    <n v="162000"/>
    <x v="188"/>
    <x v="7"/>
    <x v="8"/>
    <s v="PAKUWON"/>
  </r>
  <r>
    <s v="T-4276"/>
    <x v="0"/>
    <x v="171"/>
    <x v="4"/>
    <s v="P-506"/>
    <n v="1"/>
    <n v="39600"/>
    <n v="39600"/>
    <x v="42"/>
    <x v="3"/>
    <x v="4"/>
    <s v="CIBUBUR JUNCTION"/>
  </r>
  <r>
    <s v="T-4277"/>
    <x v="0"/>
    <x v="158"/>
    <x v="3"/>
    <s v="P-329"/>
    <n v="1"/>
    <n v="45000"/>
    <n v="45000"/>
    <x v="26"/>
    <x v="0"/>
    <x v="3"/>
    <s v="CENTER POINT MEDAN"/>
  </r>
  <r>
    <s v="T-4278"/>
    <x v="0"/>
    <x v="180"/>
    <x v="6"/>
    <s v="P-826"/>
    <n v="11"/>
    <n v="49500"/>
    <n v="544500"/>
    <x v="16"/>
    <x v="2"/>
    <x v="6"/>
    <s v="KOTA KASABLANKA"/>
  </r>
  <r>
    <s v="T-4279"/>
    <x v="0"/>
    <x v="161"/>
    <x v="6"/>
    <s v="P-752"/>
    <n v="1"/>
    <n v="225000"/>
    <n v="225000"/>
    <x v="174"/>
    <x v="8"/>
    <x v="6"/>
    <s v="KOTA KASABLANKA"/>
  </r>
  <r>
    <s v="T-4280"/>
    <x v="0"/>
    <x v="156"/>
    <x v="6"/>
    <s v="P-794"/>
    <n v="3"/>
    <n v="162000"/>
    <n v="486000"/>
    <x v="188"/>
    <x v="7"/>
    <x v="6"/>
    <s v="KOTA KASABLANKA"/>
  </r>
  <r>
    <s v="T-4281"/>
    <x v="0"/>
    <x v="164"/>
    <x v="3"/>
    <s v="P-397"/>
    <n v="2"/>
    <n v="76500"/>
    <n v="153000"/>
    <x v="75"/>
    <x v="11"/>
    <x v="3"/>
    <s v="CENTER POINT MEDAN"/>
  </r>
  <r>
    <s v="T-4282"/>
    <x v="0"/>
    <x v="152"/>
    <x v="6"/>
    <s v="P-789"/>
    <n v="4"/>
    <n v="39600"/>
    <n v="158400"/>
    <x v="116"/>
    <x v="3"/>
    <x v="6"/>
    <s v="KOTA KASABLANKA"/>
  </r>
  <r>
    <s v="T-4283"/>
    <x v="0"/>
    <x v="181"/>
    <x v="3"/>
    <s v="P-398"/>
    <n v="1"/>
    <n v="76500"/>
    <n v="76500"/>
    <x v="123"/>
    <x v="11"/>
    <x v="3"/>
    <s v="CENTER POINT MEDAN"/>
  </r>
  <r>
    <s v="T-4284"/>
    <x v="0"/>
    <x v="161"/>
    <x v="3"/>
    <s v="P-324"/>
    <n v="1"/>
    <n v="39600"/>
    <n v="39600"/>
    <x v="116"/>
    <x v="3"/>
    <x v="3"/>
    <s v="CENTER POINT MEDAN"/>
  </r>
  <r>
    <s v="T-4285"/>
    <x v="0"/>
    <x v="162"/>
    <x v="4"/>
    <s v="P-605"/>
    <n v="2"/>
    <n v="29700"/>
    <n v="59400"/>
    <x v="117"/>
    <x v="0"/>
    <x v="4"/>
    <s v="CIBUBUR JUNCTION"/>
  </r>
  <r>
    <s v="T-4286"/>
    <x v="0"/>
    <x v="155"/>
    <x v="6"/>
    <s v="P-879"/>
    <n v="2"/>
    <n v="112500"/>
    <n v="225000"/>
    <x v="141"/>
    <x v="11"/>
    <x v="6"/>
    <s v="KOTA KASABLANKA"/>
  </r>
  <r>
    <s v="T-4287"/>
    <x v="0"/>
    <x v="167"/>
    <x v="6"/>
    <s v="P-828"/>
    <n v="10"/>
    <n v="47700"/>
    <n v="477000"/>
    <x v="20"/>
    <x v="10"/>
    <x v="6"/>
    <s v="KOTA KASABLANKA"/>
  </r>
  <r>
    <s v="T-4288"/>
    <x v="0"/>
    <x v="151"/>
    <x v="3"/>
    <s v="P-312"/>
    <n v="3"/>
    <n v="26100"/>
    <n v="78300"/>
    <x v="15"/>
    <x v="4"/>
    <x v="3"/>
    <s v="CENTER POINT MEDAN"/>
  </r>
  <r>
    <s v="T-4289"/>
    <x v="0"/>
    <x v="169"/>
    <x v="6"/>
    <s v="P-874"/>
    <n v="2"/>
    <n v="76500"/>
    <n v="153000"/>
    <x v="95"/>
    <x v="11"/>
    <x v="6"/>
    <s v="KOTA KASABLANKA"/>
  </r>
  <r>
    <s v="T-4290"/>
    <x v="0"/>
    <x v="164"/>
    <x v="3"/>
    <s v="P-359"/>
    <n v="1"/>
    <n v="247500"/>
    <n v="247500"/>
    <x v="31"/>
    <x v="2"/>
    <x v="3"/>
    <s v="CENTER POINT MEDAN"/>
  </r>
  <r>
    <s v="T-4291"/>
    <x v="0"/>
    <x v="154"/>
    <x v="3"/>
    <s v="P-338"/>
    <n v="1"/>
    <n v="22500"/>
    <n v="22500"/>
    <x v="27"/>
    <x v="4"/>
    <x v="3"/>
    <s v="CENTER POINT MEDAN"/>
  </r>
  <r>
    <s v="T-4292"/>
    <x v="0"/>
    <x v="173"/>
    <x v="6"/>
    <s v="P-697"/>
    <n v="1"/>
    <n v="198000"/>
    <n v="198000"/>
    <x v="66"/>
    <x v="8"/>
    <x v="6"/>
    <s v="KOTA KASABLANKA"/>
  </r>
  <r>
    <s v="T-4293"/>
    <x v="0"/>
    <x v="157"/>
    <x v="6"/>
    <s v="P-683"/>
    <n v="1"/>
    <n v="65700"/>
    <n v="65700"/>
    <x v="64"/>
    <x v="16"/>
    <x v="6"/>
    <s v="KOTA KASABLANKA"/>
  </r>
  <r>
    <s v="T-4294"/>
    <x v="0"/>
    <x v="159"/>
    <x v="11"/>
    <s v="P-1709"/>
    <n v="1"/>
    <n v="26100"/>
    <n v="26100"/>
    <x v="149"/>
    <x v="4"/>
    <x v="8"/>
    <s v="PAKUWON"/>
  </r>
  <r>
    <s v="T-4295"/>
    <x v="0"/>
    <x v="179"/>
    <x v="4"/>
    <s v="P-448"/>
    <n v="1"/>
    <n v="103500"/>
    <n v="103500"/>
    <x v="63"/>
    <x v="15"/>
    <x v="4"/>
    <s v="CIBUBUR JUNCTION"/>
  </r>
  <r>
    <s v="T-4296"/>
    <x v="0"/>
    <x v="175"/>
    <x v="6"/>
    <s v="P-898"/>
    <n v="4"/>
    <n v="34200"/>
    <n v="136800"/>
    <x v="156"/>
    <x v="0"/>
    <x v="6"/>
    <s v="KOTA KASABLANKA"/>
  </r>
  <r>
    <s v="T-4297"/>
    <x v="0"/>
    <x v="161"/>
    <x v="4"/>
    <s v="P-606"/>
    <n v="1"/>
    <n v="26100"/>
    <n v="26100"/>
    <x v="164"/>
    <x v="0"/>
    <x v="4"/>
    <s v="CIBUBUR JUNCTION"/>
  </r>
  <r>
    <s v="T-4298"/>
    <x v="0"/>
    <x v="177"/>
    <x v="6"/>
    <s v="P-906"/>
    <n v="3"/>
    <n v="10000"/>
    <n v="30000"/>
    <x v="120"/>
    <x v="0"/>
    <x v="6"/>
    <s v="KOTA KASABLANKA"/>
  </r>
  <r>
    <s v="T-4299"/>
    <x v="0"/>
    <x v="179"/>
    <x v="6"/>
    <s v="P-705"/>
    <n v="2"/>
    <n v="81000"/>
    <n v="162000"/>
    <x v="144"/>
    <x v="12"/>
    <x v="6"/>
    <s v="KOTA KASABLANKA"/>
  </r>
  <r>
    <s v="T-4300"/>
    <x v="0"/>
    <x v="158"/>
    <x v="6"/>
    <s v="P-805"/>
    <n v="1"/>
    <n v="37350"/>
    <n v="37350"/>
    <x v="83"/>
    <x v="17"/>
    <x v="6"/>
    <s v="KOTA KASABLANKA"/>
  </r>
  <r>
    <s v="T-4301"/>
    <x v="0"/>
    <x v="166"/>
    <x v="3"/>
    <s v="P-375"/>
    <n v="1"/>
    <n v="247500"/>
    <n v="247500"/>
    <x v="128"/>
    <x v="18"/>
    <x v="3"/>
    <s v="CENTER POINT MEDAN"/>
  </r>
  <r>
    <s v="T-4302"/>
    <x v="0"/>
    <x v="156"/>
    <x v="6"/>
    <s v="P-788"/>
    <n v="1"/>
    <n v="39600"/>
    <n v="39600"/>
    <x v="14"/>
    <x v="3"/>
    <x v="6"/>
    <s v="KOTA KASABLANKA"/>
  </r>
  <r>
    <s v="T-4303"/>
    <x v="0"/>
    <x v="174"/>
    <x v="6"/>
    <s v="P-811"/>
    <n v="8"/>
    <n v="15300"/>
    <n v="122400"/>
    <x v="7"/>
    <x v="4"/>
    <x v="6"/>
    <s v="KOTA KASABLANKA"/>
  </r>
  <r>
    <s v="T-4304"/>
    <x v="0"/>
    <x v="154"/>
    <x v="3"/>
    <s v="P-297"/>
    <n v="1"/>
    <n v="224100"/>
    <n v="224100"/>
    <x v="229"/>
    <x v="15"/>
    <x v="3"/>
    <s v="CENTER POINT MEDAN"/>
  </r>
  <r>
    <s v="T-4305"/>
    <x v="0"/>
    <x v="153"/>
    <x v="6"/>
    <s v="P-873"/>
    <n v="1"/>
    <n v="82800"/>
    <n v="82800"/>
    <x v="114"/>
    <x v="3"/>
    <x v="6"/>
    <s v="KOTA KASABLANKA"/>
  </r>
  <r>
    <s v="T-4306"/>
    <x v="0"/>
    <x v="175"/>
    <x v="6"/>
    <s v="P-692"/>
    <n v="3"/>
    <n v="349300"/>
    <n v="1047900"/>
    <x v="130"/>
    <x v="13"/>
    <x v="6"/>
    <s v="KOTA KASABLANKA"/>
  </r>
  <r>
    <s v="T-4307"/>
    <x v="0"/>
    <x v="157"/>
    <x v="3"/>
    <s v="P-330"/>
    <n v="1"/>
    <n v="25200"/>
    <n v="25200"/>
    <x v="22"/>
    <x v="0"/>
    <x v="3"/>
    <s v="CENTER POINT MEDAN"/>
  </r>
  <r>
    <s v="T-4308"/>
    <x v="0"/>
    <x v="156"/>
    <x v="3"/>
    <s v="P-373"/>
    <n v="1"/>
    <n v="81000"/>
    <n v="81000"/>
    <x v="212"/>
    <x v="4"/>
    <x v="3"/>
    <s v="CENTER POINT MEDAN"/>
  </r>
  <r>
    <s v="T-4309"/>
    <x v="0"/>
    <x v="181"/>
    <x v="3"/>
    <s v="P-366"/>
    <n v="1"/>
    <n v="60750"/>
    <n v="60750"/>
    <x v="87"/>
    <x v="12"/>
    <x v="3"/>
    <s v="CENTER POINT MEDAN"/>
  </r>
  <r>
    <s v="T-4310"/>
    <x v="0"/>
    <x v="151"/>
    <x v="3"/>
    <s v="P-321"/>
    <n v="1"/>
    <n v="39600"/>
    <n v="39600"/>
    <x v="152"/>
    <x v="3"/>
    <x v="3"/>
    <s v="CENTER POINT MEDAN"/>
  </r>
  <r>
    <s v="T-4311"/>
    <x v="0"/>
    <x v="157"/>
    <x v="11"/>
    <s v="P-1731"/>
    <n v="1"/>
    <n v="22500"/>
    <n v="22500"/>
    <x v="39"/>
    <x v="0"/>
    <x v="8"/>
    <s v="PAKUWON"/>
  </r>
  <r>
    <s v="T-4312"/>
    <x v="0"/>
    <x v="160"/>
    <x v="3"/>
    <s v="P-272"/>
    <n v="1"/>
    <n v="81000"/>
    <n v="81000"/>
    <x v="144"/>
    <x v="12"/>
    <x v="3"/>
    <s v="CENTER POINT MEDAN"/>
  </r>
  <r>
    <s v="T-4313"/>
    <x v="0"/>
    <x v="161"/>
    <x v="4"/>
    <s v="P-497"/>
    <n v="2"/>
    <n v="39600"/>
    <n v="79200"/>
    <x v="24"/>
    <x v="3"/>
    <x v="4"/>
    <s v="CIBUBUR JUNCTION"/>
  </r>
  <r>
    <s v="T-4314"/>
    <x v="0"/>
    <x v="179"/>
    <x v="6"/>
    <s v="P-850"/>
    <n v="3"/>
    <n v="81000"/>
    <n v="243000"/>
    <x v="212"/>
    <x v="4"/>
    <x v="6"/>
    <s v="KOTA KASABLANKA"/>
  </r>
  <r>
    <s v="T-4315"/>
    <x v="0"/>
    <x v="153"/>
    <x v="6"/>
    <s v="P-725"/>
    <n v="2"/>
    <n v="355500"/>
    <n v="711000"/>
    <x v="90"/>
    <x v="18"/>
    <x v="6"/>
    <s v="KOTA KASABLANKA"/>
  </r>
  <r>
    <s v="T-4316"/>
    <x v="0"/>
    <x v="159"/>
    <x v="6"/>
    <s v="P-715"/>
    <n v="7"/>
    <n v="27000"/>
    <n v="189000"/>
    <x v="30"/>
    <x v="0"/>
    <x v="6"/>
    <s v="KOTA KASABLANKA"/>
  </r>
  <r>
    <s v="T-4317"/>
    <x v="0"/>
    <x v="169"/>
    <x v="6"/>
    <s v="P-840"/>
    <n v="4"/>
    <n v="90000"/>
    <n v="360000"/>
    <x v="5"/>
    <x v="2"/>
    <x v="6"/>
    <s v="KOTA KASABLANKA"/>
  </r>
  <r>
    <s v="T-4318"/>
    <x v="0"/>
    <x v="181"/>
    <x v="4"/>
    <s v="P-513"/>
    <n v="3"/>
    <n v="25200"/>
    <n v="75600"/>
    <x v="22"/>
    <x v="0"/>
    <x v="4"/>
    <s v="CIBUBUR JUNCTION"/>
  </r>
  <r>
    <s v="T-4319"/>
    <x v="0"/>
    <x v="170"/>
    <x v="11"/>
    <s v="P-1681"/>
    <n v="1"/>
    <n v="41400"/>
    <n v="41400"/>
    <x v="150"/>
    <x v="2"/>
    <x v="8"/>
    <s v="PAKUWON"/>
  </r>
  <r>
    <s v="T-4320"/>
    <x v="0"/>
    <x v="154"/>
    <x v="6"/>
    <s v="P-773"/>
    <n v="2"/>
    <n v="57600"/>
    <n v="115200"/>
    <x v="4"/>
    <x v="3"/>
    <x v="6"/>
    <s v="KOTA KASABLANKA"/>
  </r>
  <r>
    <s v="T-4321"/>
    <x v="0"/>
    <x v="181"/>
    <x v="11"/>
    <s v="P-1792"/>
    <n v="2"/>
    <n v="25200"/>
    <n v="50400"/>
    <x v="202"/>
    <x v="0"/>
    <x v="8"/>
    <s v="PAKUWON"/>
  </r>
  <r>
    <s v="T-4322"/>
    <x v="0"/>
    <x v="181"/>
    <x v="6"/>
    <s v="P-704"/>
    <n v="1"/>
    <n v="243000"/>
    <n v="243000"/>
    <x v="104"/>
    <x v="12"/>
    <x v="6"/>
    <s v="KOTA KASABLANKA"/>
  </r>
  <r>
    <s v="T-4323"/>
    <x v="0"/>
    <x v="168"/>
    <x v="11"/>
    <s v="P-1718"/>
    <n v="1"/>
    <n v="39600"/>
    <n v="39600"/>
    <x v="76"/>
    <x v="3"/>
    <x v="8"/>
    <s v="PAKUWON"/>
  </r>
  <r>
    <s v="T-4324"/>
    <x v="0"/>
    <x v="177"/>
    <x v="6"/>
    <s v="P-834"/>
    <n v="1"/>
    <n v="162000"/>
    <n v="162000"/>
    <x v="73"/>
    <x v="2"/>
    <x v="6"/>
    <s v="KOTA KASABLANKA"/>
  </r>
  <r>
    <s v="T-4325"/>
    <x v="0"/>
    <x v="181"/>
    <x v="6"/>
    <s v="P-719"/>
    <n v="1"/>
    <n v="103500"/>
    <n v="103500"/>
    <x v="63"/>
    <x v="15"/>
    <x v="6"/>
    <s v="KOTA KASABLANKA"/>
  </r>
  <r>
    <s v="T-4326"/>
    <x v="0"/>
    <x v="169"/>
    <x v="6"/>
    <s v="P-798"/>
    <n v="1"/>
    <n v="225000"/>
    <n v="225000"/>
    <x v="124"/>
    <x v="11"/>
    <x v="6"/>
    <s v="KOTA KASABLANKA"/>
  </r>
  <r>
    <s v="T-4327"/>
    <x v="0"/>
    <x v="154"/>
    <x v="3"/>
    <s v="P-294"/>
    <n v="1"/>
    <n v="234000"/>
    <n v="234000"/>
    <x v="239"/>
    <x v="15"/>
    <x v="3"/>
    <s v="CENTER POINT MEDAN"/>
  </r>
  <r>
    <s v="T-4328"/>
    <x v="0"/>
    <x v="156"/>
    <x v="11"/>
    <s v="P-1685"/>
    <n v="4"/>
    <n v="27000"/>
    <n v="108000"/>
    <x v="6"/>
    <x v="0"/>
    <x v="8"/>
    <s v="PAKUWON"/>
  </r>
  <r>
    <s v="T-4329"/>
    <x v="0"/>
    <x v="155"/>
    <x v="4"/>
    <s v="P-504"/>
    <n v="1"/>
    <n v="39600"/>
    <n v="39600"/>
    <x v="116"/>
    <x v="3"/>
    <x v="4"/>
    <s v="CIBUBUR JUNCTION"/>
  </r>
  <r>
    <s v="T-4330"/>
    <x v="0"/>
    <x v="157"/>
    <x v="4"/>
    <s v="P-432"/>
    <n v="1"/>
    <n v="144000"/>
    <n v="144000"/>
    <x v="119"/>
    <x v="15"/>
    <x v="4"/>
    <s v="CIBUBUR JUNCTION"/>
  </r>
  <r>
    <s v="T-4331"/>
    <x v="0"/>
    <x v="178"/>
    <x v="3"/>
    <s v="P-339"/>
    <n v="2"/>
    <n v="15300"/>
    <n v="30600"/>
    <x v="7"/>
    <x v="4"/>
    <x v="3"/>
    <s v="CENTER POINT MEDAN"/>
  </r>
  <r>
    <s v="T-4332"/>
    <x v="0"/>
    <x v="152"/>
    <x v="6"/>
    <s v="P-713"/>
    <n v="2"/>
    <n v="13050"/>
    <n v="26100"/>
    <x v="54"/>
    <x v="0"/>
    <x v="6"/>
    <s v="KOTA KASABLANKA"/>
  </r>
  <r>
    <s v="T-4333"/>
    <x v="0"/>
    <x v="166"/>
    <x v="11"/>
    <s v="P-1728"/>
    <n v="2"/>
    <n v="45000"/>
    <n v="90000"/>
    <x v="26"/>
    <x v="0"/>
    <x v="8"/>
    <s v="PAKUWON"/>
  </r>
  <r>
    <s v="T-4334"/>
    <x v="0"/>
    <x v="176"/>
    <x v="4"/>
    <s v="P-434"/>
    <n v="1"/>
    <n v="243000"/>
    <n v="243000"/>
    <x v="135"/>
    <x v="12"/>
    <x v="4"/>
    <s v="CIBUBUR JUNCTION"/>
  </r>
  <r>
    <s v="T-4335"/>
    <x v="0"/>
    <x v="156"/>
    <x v="6"/>
    <s v="P-706"/>
    <n v="2"/>
    <n v="78750"/>
    <n v="157500"/>
    <x v="36"/>
    <x v="12"/>
    <x v="6"/>
    <s v="KOTA KASABLANKA"/>
  </r>
  <r>
    <s v="T-4336"/>
    <x v="0"/>
    <x v="154"/>
    <x v="4"/>
    <s v="P-600"/>
    <n v="1"/>
    <n v="34200"/>
    <n v="34200"/>
    <x v="156"/>
    <x v="0"/>
    <x v="4"/>
    <s v="CIBUBUR JUNCTION"/>
  </r>
  <r>
    <s v="T-4337"/>
    <x v="0"/>
    <x v="173"/>
    <x v="11"/>
    <s v="P-1762"/>
    <n v="1"/>
    <n v="65700"/>
    <n v="65700"/>
    <x v="43"/>
    <x v="12"/>
    <x v="8"/>
    <s v="PAKUWON"/>
  </r>
  <r>
    <s v="T-4338"/>
    <x v="0"/>
    <x v="170"/>
    <x v="11"/>
    <s v="P-1769"/>
    <n v="2"/>
    <n v="247500"/>
    <n v="495000"/>
    <x v="128"/>
    <x v="18"/>
    <x v="8"/>
    <s v="PAKUWON"/>
  </r>
  <r>
    <s v="T-4339"/>
    <x v="0"/>
    <x v="171"/>
    <x v="6"/>
    <s v="P-843"/>
    <n v="1"/>
    <n v="60750"/>
    <n v="60750"/>
    <x v="87"/>
    <x v="12"/>
    <x v="6"/>
    <s v="KOTA KASABLANKA"/>
  </r>
  <r>
    <s v="T-4340"/>
    <x v="0"/>
    <x v="151"/>
    <x v="6"/>
    <s v="P-838"/>
    <n v="14"/>
    <n v="49500"/>
    <n v="693000"/>
    <x v="60"/>
    <x v="2"/>
    <x v="6"/>
    <s v="KOTA KASABLANKA"/>
  </r>
  <r>
    <s v="T-4341"/>
    <x v="0"/>
    <x v="155"/>
    <x v="6"/>
    <s v="P-802"/>
    <n v="7"/>
    <n v="31500"/>
    <n v="220500"/>
    <x v="17"/>
    <x v="0"/>
    <x v="6"/>
    <s v="KOTA KASABLANKA"/>
  </r>
  <r>
    <s v="T-4342"/>
    <x v="0"/>
    <x v="171"/>
    <x v="4"/>
    <s v="P-547"/>
    <n v="1"/>
    <n v="49500"/>
    <n v="49500"/>
    <x v="60"/>
    <x v="2"/>
    <x v="4"/>
    <s v="CIBUBUR JUNCTION"/>
  </r>
  <r>
    <s v="T-4343"/>
    <x v="0"/>
    <x v="162"/>
    <x v="3"/>
    <s v="P-369"/>
    <n v="2"/>
    <n v="73800"/>
    <n v="147600"/>
    <x v="215"/>
    <x v="12"/>
    <x v="3"/>
    <s v="CENTER POINT MEDAN"/>
  </r>
  <r>
    <s v="T-4344"/>
    <x v="0"/>
    <x v="177"/>
    <x v="4"/>
    <s v="P-520"/>
    <n v="1"/>
    <n v="13500"/>
    <n v="13500"/>
    <x v="85"/>
    <x v="4"/>
    <x v="4"/>
    <s v="CIBUBUR JUNCTION"/>
  </r>
  <r>
    <s v="T-4345"/>
    <x v="0"/>
    <x v="166"/>
    <x v="6"/>
    <s v="P-793"/>
    <n v="2"/>
    <n v="112500"/>
    <n v="225000"/>
    <x v="96"/>
    <x v="7"/>
    <x v="6"/>
    <s v="KOTA KASABLANKA"/>
  </r>
  <r>
    <s v="T-4346"/>
    <x v="0"/>
    <x v="167"/>
    <x v="3"/>
    <s v="P-400"/>
    <n v="2"/>
    <n v="112500"/>
    <n v="225000"/>
    <x v="93"/>
    <x v="11"/>
    <x v="3"/>
    <s v="CENTER POINT MEDAN"/>
  </r>
  <r>
    <s v="T-4347"/>
    <x v="0"/>
    <x v="156"/>
    <x v="4"/>
    <s v="P-505"/>
    <n v="1"/>
    <n v="39600"/>
    <n v="39600"/>
    <x v="80"/>
    <x v="3"/>
    <x v="4"/>
    <s v="CIBUBUR JUNCTION"/>
  </r>
  <r>
    <s v="T-4348"/>
    <x v="0"/>
    <x v="164"/>
    <x v="3"/>
    <s v="P-318"/>
    <n v="1"/>
    <n v="82800"/>
    <n v="82800"/>
    <x v="48"/>
    <x v="3"/>
    <x v="3"/>
    <s v="CENTER POINT MEDAN"/>
  </r>
  <r>
    <s v="T-4349"/>
    <x v="0"/>
    <x v="172"/>
    <x v="11"/>
    <s v="P-1798"/>
    <n v="1"/>
    <n v="26100"/>
    <n v="26100"/>
    <x v="164"/>
    <x v="0"/>
    <x v="8"/>
    <s v="PAKUWON"/>
  </r>
  <r>
    <s v="T-4350"/>
    <x v="0"/>
    <x v="167"/>
    <x v="11"/>
    <s v="P-1717"/>
    <n v="1"/>
    <n v="39600"/>
    <n v="39600"/>
    <x v="152"/>
    <x v="3"/>
    <x v="8"/>
    <s v="PAKUWON"/>
  </r>
  <r>
    <s v="T-4351"/>
    <x v="0"/>
    <x v="161"/>
    <x v="3"/>
    <s v="P-357"/>
    <n v="1"/>
    <n v="162000"/>
    <n v="162000"/>
    <x v="8"/>
    <x v="5"/>
    <x v="3"/>
    <s v="CENTER POINT MEDAN"/>
  </r>
  <r>
    <s v="T-4352"/>
    <x v="0"/>
    <x v="159"/>
    <x v="4"/>
    <s v="P-523"/>
    <n v="1"/>
    <n v="15300"/>
    <n v="15300"/>
    <x v="7"/>
    <x v="4"/>
    <x v="4"/>
    <s v="CIBUBUR JUNCTION"/>
  </r>
  <r>
    <s v="T-4353"/>
    <x v="0"/>
    <x v="163"/>
    <x v="4"/>
    <s v="P-516"/>
    <n v="1"/>
    <n v="74700"/>
    <n v="74700"/>
    <x v="40"/>
    <x v="1"/>
    <x v="4"/>
    <s v="CIBUBUR JUNCTION"/>
  </r>
  <r>
    <s v="T-4354"/>
    <x v="0"/>
    <x v="173"/>
    <x v="6"/>
    <s v="P-830"/>
    <n v="1"/>
    <n v="88200"/>
    <n v="88200"/>
    <x v="34"/>
    <x v="5"/>
    <x v="6"/>
    <s v="KOTA KASABLANKA"/>
  </r>
  <r>
    <s v="T-4355"/>
    <x v="0"/>
    <x v="158"/>
    <x v="3"/>
    <s v="P-390"/>
    <n v="1"/>
    <n v="144000"/>
    <n v="144000"/>
    <x v="129"/>
    <x v="12"/>
    <x v="3"/>
    <s v="CENTER POINT MEDAN"/>
  </r>
  <r>
    <s v="T-4356"/>
    <x v="0"/>
    <x v="158"/>
    <x v="4"/>
    <s v="P-548"/>
    <n v="1"/>
    <n v="98100"/>
    <n v="98100"/>
    <x v="11"/>
    <x v="2"/>
    <x v="4"/>
    <s v="CIBUBUR JUNCTION"/>
  </r>
  <r>
    <s v="T-4357"/>
    <x v="0"/>
    <x v="171"/>
    <x v="11"/>
    <s v="P-1796"/>
    <n v="1"/>
    <n v="36900"/>
    <n v="36900"/>
    <x v="56"/>
    <x v="0"/>
    <x v="8"/>
    <s v="PAKUWON"/>
  </r>
  <r>
    <s v="T-4358"/>
    <x v="0"/>
    <x v="155"/>
    <x v="6"/>
    <s v="P-812"/>
    <n v="10"/>
    <n v="15300"/>
    <n v="153000"/>
    <x v="25"/>
    <x v="4"/>
    <x v="6"/>
    <s v="KOTA KASABLANKA"/>
  </r>
  <r>
    <s v="T-4359"/>
    <x v="0"/>
    <x v="170"/>
    <x v="11"/>
    <s v="P-1741"/>
    <n v="1"/>
    <n v="40500"/>
    <n v="40500"/>
    <x v="101"/>
    <x v="6"/>
    <x v="8"/>
    <s v="PAKUWON"/>
  </r>
  <r>
    <s v="T-4360"/>
    <x v="0"/>
    <x v="163"/>
    <x v="11"/>
    <s v="P-1738"/>
    <n v="1"/>
    <n v="15300"/>
    <n v="15300"/>
    <x v="7"/>
    <x v="4"/>
    <x v="8"/>
    <s v="PAKUWON"/>
  </r>
  <r>
    <s v="T-4361"/>
    <x v="0"/>
    <x v="177"/>
    <x v="3"/>
    <s v="P-352"/>
    <n v="1"/>
    <n v="49500"/>
    <n v="49500"/>
    <x v="16"/>
    <x v="2"/>
    <x v="3"/>
    <s v="CENTER POINT MEDAN"/>
  </r>
  <r>
    <s v="T-4362"/>
    <x v="0"/>
    <x v="153"/>
    <x v="6"/>
    <s v="P-903"/>
    <n v="2"/>
    <n v="29700"/>
    <n v="59400"/>
    <x v="117"/>
    <x v="0"/>
    <x v="6"/>
    <s v="KOTA KASABLANKA"/>
  </r>
  <r>
    <s v="T-4363"/>
    <x v="0"/>
    <x v="160"/>
    <x v="11"/>
    <s v="P-1687"/>
    <n v="2"/>
    <n v="18000"/>
    <n v="36000"/>
    <x v="2"/>
    <x v="0"/>
    <x v="8"/>
    <s v="PAKUWON"/>
  </r>
  <r>
    <s v="T-4364"/>
    <x v="0"/>
    <x v="169"/>
    <x v="4"/>
    <s v="P-498"/>
    <n v="1"/>
    <n v="39600"/>
    <n v="39600"/>
    <x v="152"/>
    <x v="3"/>
    <x v="4"/>
    <s v="CIBUBUR JUNCTION"/>
  </r>
  <r>
    <s v="T-4365"/>
    <x v="0"/>
    <x v="171"/>
    <x v="6"/>
    <s v="P-795"/>
    <n v="2"/>
    <n v="123300"/>
    <n v="246600"/>
    <x v="1"/>
    <x v="1"/>
    <x v="6"/>
    <s v="KOTA KASABLANKA"/>
  </r>
  <r>
    <s v="T-4366"/>
    <x v="0"/>
    <x v="160"/>
    <x v="3"/>
    <s v="P-327"/>
    <n v="1"/>
    <n v="162000"/>
    <n v="162000"/>
    <x v="188"/>
    <x v="7"/>
    <x v="3"/>
    <s v="CENTER POINT MEDAN"/>
  </r>
  <r>
    <s v="T-4367"/>
    <x v="0"/>
    <x v="163"/>
    <x v="6"/>
    <s v="P-810"/>
    <n v="5"/>
    <n v="22500"/>
    <n v="112500"/>
    <x v="27"/>
    <x v="4"/>
    <x v="6"/>
    <s v="KOTA KASABLANKA"/>
  </r>
  <r>
    <s v="T-4368"/>
    <x v="0"/>
    <x v="156"/>
    <x v="4"/>
    <s v="P-500"/>
    <n v="1"/>
    <n v="39600"/>
    <n v="39600"/>
    <x v="165"/>
    <x v="3"/>
    <x v="4"/>
    <s v="CIBUBUR JUNCTION"/>
  </r>
  <r>
    <s v="T-4369"/>
    <x v="0"/>
    <x v="166"/>
    <x v="4"/>
    <s v="P-575"/>
    <n v="1"/>
    <n v="34200"/>
    <n v="34200"/>
    <x v="45"/>
    <x v="9"/>
    <x v="4"/>
    <s v="CIBUBUR JUNCTION"/>
  </r>
  <r>
    <s v="T-4370"/>
    <x v="0"/>
    <x v="169"/>
    <x v="4"/>
    <s v="P-570"/>
    <n v="1"/>
    <n v="125100"/>
    <n v="125100"/>
    <x v="160"/>
    <x v="12"/>
    <x v="4"/>
    <s v="CIBUBUR JUNCTION"/>
  </r>
  <r>
    <s v="T-4371"/>
    <x v="0"/>
    <x v="170"/>
    <x v="3"/>
    <s v="P-337"/>
    <n v="3"/>
    <n v="22500"/>
    <n v="67500"/>
    <x v="112"/>
    <x v="4"/>
    <x v="3"/>
    <s v="CENTER POINT MEDAN"/>
  </r>
  <r>
    <s v="T-4372"/>
    <x v="0"/>
    <x v="181"/>
    <x v="3"/>
    <s v="P-281"/>
    <n v="3"/>
    <n v="18000"/>
    <n v="54000"/>
    <x v="2"/>
    <x v="0"/>
    <x v="3"/>
    <s v="CENTER POINT MEDAN"/>
  </r>
  <r>
    <s v="T-4373"/>
    <x v="0"/>
    <x v="157"/>
    <x v="6"/>
    <s v="P-907"/>
    <n v="4"/>
    <n v="30333.333333333332"/>
    <n v="121333.33333333333"/>
    <x v="52"/>
    <x v="0"/>
    <x v="6"/>
    <s v="KOTA KASABLANKA"/>
  </r>
  <r>
    <s v="T-4374"/>
    <x v="0"/>
    <x v="153"/>
    <x v="6"/>
    <s v="P-782"/>
    <n v="2"/>
    <n v="39600"/>
    <n v="79200"/>
    <x v="152"/>
    <x v="3"/>
    <x v="6"/>
    <s v="KOTA KASABLANKA"/>
  </r>
  <r>
    <s v="T-4375"/>
    <x v="0"/>
    <x v="152"/>
    <x v="3"/>
    <s v="P-415"/>
    <n v="1"/>
    <n v="36900"/>
    <n v="36900"/>
    <x v="56"/>
    <x v="0"/>
    <x v="3"/>
    <s v="CENTER POINT MEDAN"/>
  </r>
  <r>
    <s v="T-4376"/>
    <x v="0"/>
    <x v="153"/>
    <x v="6"/>
    <s v="P-786"/>
    <n v="2"/>
    <n v="39600"/>
    <n v="79200"/>
    <x v="140"/>
    <x v="3"/>
    <x v="6"/>
    <s v="KOTA KASABLANKA"/>
  </r>
  <r>
    <s v="T-4377"/>
    <x v="0"/>
    <x v="162"/>
    <x v="6"/>
    <s v="P-791"/>
    <n v="2"/>
    <n v="39600"/>
    <n v="79200"/>
    <x v="42"/>
    <x v="3"/>
    <x v="6"/>
    <s v="KOTA KASABLANKA"/>
  </r>
  <r>
    <s v="T-4378"/>
    <x v="0"/>
    <x v="166"/>
    <x v="6"/>
    <s v="P-726"/>
    <n v="3"/>
    <n v="360000"/>
    <n v="1080000"/>
    <x v="170"/>
    <x v="18"/>
    <x v="6"/>
    <s v="KOTA KASABLANKA"/>
  </r>
  <r>
    <s v="T-4379"/>
    <x v="0"/>
    <x v="166"/>
    <x v="4"/>
    <s v="P-443"/>
    <n v="1"/>
    <n v="18000"/>
    <n v="18000"/>
    <x v="2"/>
    <x v="0"/>
    <x v="4"/>
    <s v="CIBUBUR JUNCTION"/>
  </r>
  <r>
    <s v="T-4380"/>
    <x v="0"/>
    <x v="155"/>
    <x v="6"/>
    <s v="P-867"/>
    <n v="1"/>
    <n v="130000"/>
    <n v="130000"/>
    <x v="171"/>
    <x v="15"/>
    <x v="6"/>
    <s v="KOTA KASABLANKA"/>
  </r>
  <r>
    <s v="T-4381"/>
    <x v="0"/>
    <x v="160"/>
    <x v="3"/>
    <s v="P-293"/>
    <n v="2"/>
    <n v="360000"/>
    <n v="720000"/>
    <x v="170"/>
    <x v="18"/>
    <x v="3"/>
    <s v="CENTER POINT MEDAN"/>
  </r>
  <r>
    <s v="T-4382"/>
    <x v="0"/>
    <x v="179"/>
    <x v="6"/>
    <s v="P-870"/>
    <n v="2"/>
    <n v="34200"/>
    <n v="68400"/>
    <x v="45"/>
    <x v="9"/>
    <x v="6"/>
    <s v="KOTA KASABLANKA"/>
  </r>
  <r>
    <s v="T-4383"/>
    <x v="0"/>
    <x v="155"/>
    <x v="4"/>
    <s v="P-424"/>
    <n v="1"/>
    <n v="57150"/>
    <n v="57150"/>
    <x v="98"/>
    <x v="16"/>
    <x v="4"/>
    <s v="CIBUBUR JUNCTION"/>
  </r>
  <r>
    <s v="T-4384"/>
    <x v="0"/>
    <x v="164"/>
    <x v="3"/>
    <s v="P-380"/>
    <n v="1"/>
    <n v="116100"/>
    <n v="116100"/>
    <x v="148"/>
    <x v="14"/>
    <x v="3"/>
    <s v="CENTER POINT MEDAN"/>
  </r>
  <r>
    <s v="T-4385"/>
    <x v="0"/>
    <x v="178"/>
    <x v="3"/>
    <s v="P-341"/>
    <n v="1"/>
    <n v="243000"/>
    <n v="243000"/>
    <x v="111"/>
    <x v="17"/>
    <x v="3"/>
    <s v="CENTER POINT MEDAN"/>
  </r>
  <r>
    <s v="T-4386"/>
    <x v="0"/>
    <x v="157"/>
    <x v="11"/>
    <s v="P-1759"/>
    <n v="3"/>
    <n v="98100"/>
    <n v="294300"/>
    <x v="199"/>
    <x v="2"/>
    <x v="8"/>
    <s v="PAKUWON"/>
  </r>
  <r>
    <s v="T-4387"/>
    <x v="0"/>
    <x v="157"/>
    <x v="11"/>
    <s v="P-1696"/>
    <n v="1"/>
    <n v="272000"/>
    <n v="272000"/>
    <x v="191"/>
    <x v="15"/>
    <x v="8"/>
    <s v="PAKUWON"/>
  </r>
  <r>
    <s v="T-4388"/>
    <x v="0"/>
    <x v="168"/>
    <x v="4"/>
    <s v="P-437"/>
    <n v="1"/>
    <n v="41400"/>
    <n v="41400"/>
    <x v="150"/>
    <x v="2"/>
    <x v="4"/>
    <s v="CIBUBUR JUNCTION"/>
  </r>
  <r>
    <s v="T-4389"/>
    <x v="0"/>
    <x v="151"/>
    <x v="6"/>
    <s v="P-829"/>
    <n v="2"/>
    <n v="88200"/>
    <n v="176400"/>
    <x v="23"/>
    <x v="5"/>
    <x v="6"/>
    <s v="KOTA KASABLANKA"/>
  </r>
  <r>
    <s v="T-4390"/>
    <x v="0"/>
    <x v="169"/>
    <x v="4"/>
    <s v="P-484"/>
    <n v="1"/>
    <n v="26100"/>
    <n v="26100"/>
    <x v="149"/>
    <x v="4"/>
    <x v="4"/>
    <s v="CIBUBUR JUNCTION"/>
  </r>
  <r>
    <s v="T-4391"/>
    <x v="0"/>
    <x v="161"/>
    <x v="6"/>
    <s v="P-711"/>
    <n v="11"/>
    <n v="17100"/>
    <n v="188100"/>
    <x v="77"/>
    <x v="0"/>
    <x v="6"/>
    <s v="KOTA KASABLANKA"/>
  </r>
  <r>
    <s v="T-4392"/>
    <x v="0"/>
    <x v="171"/>
    <x v="4"/>
    <s v="P-583"/>
    <n v="2"/>
    <n v="112500"/>
    <n v="225000"/>
    <x v="141"/>
    <x v="11"/>
    <x v="4"/>
    <s v="CIBUBUR JUNCTION"/>
  </r>
  <r>
    <s v="T-4393"/>
    <x v="0"/>
    <x v="170"/>
    <x v="6"/>
    <s v="P-685"/>
    <n v="1"/>
    <n v="261000"/>
    <n v="261000"/>
    <x v="74"/>
    <x v="15"/>
    <x v="6"/>
    <s v="KOTA KASABLANKA"/>
  </r>
  <r>
    <s v="T-4394"/>
    <x v="0"/>
    <x v="166"/>
    <x v="6"/>
    <s v="P-897"/>
    <n v="8"/>
    <n v="25200"/>
    <n v="201600"/>
    <x v="202"/>
    <x v="0"/>
    <x v="6"/>
    <s v="KOTA KASABLANKA"/>
  </r>
  <r>
    <s v="T-4395"/>
    <x v="0"/>
    <x v="164"/>
    <x v="6"/>
    <s v="P-785"/>
    <n v="1"/>
    <n v="39600"/>
    <n v="39600"/>
    <x v="136"/>
    <x v="3"/>
    <x v="6"/>
    <s v="KOTA KASABLANKA"/>
  </r>
  <r>
    <s v="T-4396"/>
    <x v="0"/>
    <x v="169"/>
    <x v="6"/>
    <s v="P-845"/>
    <n v="5"/>
    <n v="65700"/>
    <n v="328500"/>
    <x v="43"/>
    <x v="12"/>
    <x v="6"/>
    <s v="KOTA KASABLANKA"/>
  </r>
  <r>
    <s v="T-4397"/>
    <x v="0"/>
    <x v="151"/>
    <x v="11"/>
    <s v="P-1748"/>
    <n v="1"/>
    <n v="49500"/>
    <n v="49500"/>
    <x v="16"/>
    <x v="2"/>
    <x v="8"/>
    <s v="PAKUWON"/>
  </r>
  <r>
    <s v="T-4398"/>
    <x v="0"/>
    <x v="179"/>
    <x v="6"/>
    <s v="P-832"/>
    <n v="1"/>
    <n v="162000"/>
    <n v="162000"/>
    <x v="70"/>
    <x v="5"/>
    <x v="6"/>
    <s v="KOTA KASABLANKA"/>
  </r>
  <r>
    <s v="T-4399"/>
    <x v="0"/>
    <x v="155"/>
    <x v="3"/>
    <s v="P-416"/>
    <n v="1"/>
    <n v="29700"/>
    <n v="29700"/>
    <x v="117"/>
    <x v="0"/>
    <x v="3"/>
    <s v="CENTER POINT MEDAN"/>
  </r>
  <r>
    <s v="T-4400"/>
    <x v="0"/>
    <x v="155"/>
    <x v="6"/>
    <s v="P-901"/>
    <n v="1"/>
    <n v="32000"/>
    <n v="32000"/>
    <x v="13"/>
    <x v="0"/>
    <x v="6"/>
    <s v="KOTA KASABLANKA"/>
  </r>
  <r>
    <s v="T-4401"/>
    <x v="0"/>
    <x v="171"/>
    <x v="6"/>
    <s v="P-694"/>
    <n v="1"/>
    <n v="349300"/>
    <n v="349300"/>
    <x v="118"/>
    <x v="13"/>
    <x v="6"/>
    <s v="KOTA KASABLANKA"/>
  </r>
  <r>
    <s v="T-4402"/>
    <x v="0"/>
    <x v="167"/>
    <x v="6"/>
    <s v="P-712"/>
    <n v="9"/>
    <n v="27000"/>
    <n v="243000"/>
    <x v="6"/>
    <x v="0"/>
    <x v="6"/>
    <s v="KOTA KASABLANKA"/>
  </r>
  <r>
    <s v="T-4403"/>
    <x v="0"/>
    <x v="157"/>
    <x v="3"/>
    <s v="P-261"/>
    <n v="1"/>
    <n v="57150"/>
    <n v="57150"/>
    <x v="98"/>
    <x v="16"/>
    <x v="3"/>
    <s v="CENTER POINT MEDAN"/>
  </r>
  <r>
    <s v="T-4404"/>
    <x v="0"/>
    <x v="173"/>
    <x v="4"/>
    <s v="P-492"/>
    <n v="2"/>
    <n v="77350"/>
    <n v="154700"/>
    <x v="33"/>
    <x v="3"/>
    <x v="4"/>
    <s v="CIBUBUR JUNCTION"/>
  </r>
  <r>
    <s v="T-4405"/>
    <x v="0"/>
    <x v="169"/>
    <x v="3"/>
    <s v="P-367"/>
    <n v="2"/>
    <n v="60750"/>
    <n v="121500"/>
    <x v="113"/>
    <x v="12"/>
    <x v="3"/>
    <s v="CENTER POINT MEDAN"/>
  </r>
  <r>
    <s v="T-4406"/>
    <x v="0"/>
    <x v="175"/>
    <x v="4"/>
    <s v="P-435"/>
    <n v="1"/>
    <n v="81000"/>
    <n v="81000"/>
    <x v="36"/>
    <x v="12"/>
    <x v="4"/>
    <s v="CIBUBUR JUNCTION"/>
  </r>
  <r>
    <s v="T-4407"/>
    <x v="0"/>
    <x v="174"/>
    <x v="4"/>
    <s v="P-581"/>
    <n v="3"/>
    <n v="112500"/>
    <n v="337500"/>
    <x v="219"/>
    <x v="11"/>
    <x v="4"/>
    <s v="CIBUBUR JUNCTION"/>
  </r>
  <r>
    <s v="T-4408"/>
    <x v="0"/>
    <x v="160"/>
    <x v="4"/>
    <s v="P-515"/>
    <n v="1"/>
    <n v="22500"/>
    <n v="22500"/>
    <x v="39"/>
    <x v="0"/>
    <x v="4"/>
    <s v="CIBUBUR JUNCTION"/>
  </r>
  <r>
    <s v="T-4409"/>
    <x v="0"/>
    <x v="160"/>
    <x v="11"/>
    <s v="P-1708"/>
    <n v="1"/>
    <n v="179100"/>
    <n v="179100"/>
    <x v="247"/>
    <x v="16"/>
    <x v="8"/>
    <s v="PAKUWON"/>
  </r>
  <r>
    <s v="T-4410"/>
    <x v="0"/>
    <x v="155"/>
    <x v="6"/>
    <s v="P-701"/>
    <n v="2"/>
    <n v="261000"/>
    <n v="522000"/>
    <x v="167"/>
    <x v="12"/>
    <x v="6"/>
    <s v="KOTA KASABLANKA"/>
  </r>
  <r>
    <s v="T-4411"/>
    <x v="0"/>
    <x v="164"/>
    <x v="11"/>
    <s v="P-1706"/>
    <n v="4"/>
    <n v="11700"/>
    <n v="46800"/>
    <x v="217"/>
    <x v="9"/>
    <x v="8"/>
    <s v="PAKUWON"/>
  </r>
  <r>
    <s v="T-4412"/>
    <x v="0"/>
    <x v="178"/>
    <x v="6"/>
    <s v="P-680"/>
    <n v="1"/>
    <n v="489300"/>
    <n v="489300"/>
    <x v="131"/>
    <x v="6"/>
    <x v="6"/>
    <s v="KOTA KASABLANKA"/>
  </r>
  <r>
    <s v="T-4413"/>
    <x v="0"/>
    <x v="175"/>
    <x v="11"/>
    <s v="P-1744"/>
    <n v="1"/>
    <n v="40500"/>
    <n v="40500"/>
    <x v="222"/>
    <x v="3"/>
    <x v="8"/>
    <s v="PAKUWON"/>
  </r>
  <r>
    <s v="T-4414"/>
    <x v="0"/>
    <x v="157"/>
    <x v="3"/>
    <s v="P-331"/>
    <n v="3"/>
    <n v="31500"/>
    <n v="94500"/>
    <x v="17"/>
    <x v="0"/>
    <x v="3"/>
    <s v="CENTER POINT MEDAN"/>
  </r>
  <r>
    <s v="T-4415"/>
    <x v="0"/>
    <x v="157"/>
    <x v="3"/>
    <s v="P-399"/>
    <n v="2"/>
    <n v="112500"/>
    <n v="225000"/>
    <x v="219"/>
    <x v="11"/>
    <x v="3"/>
    <s v="CENTER POINT MEDAN"/>
  </r>
  <r>
    <s v="T-4416"/>
    <x v="0"/>
    <x v="176"/>
    <x v="4"/>
    <s v="P-519"/>
    <n v="1"/>
    <n v="13500"/>
    <n v="13500"/>
    <x v="61"/>
    <x v="4"/>
    <x v="4"/>
    <s v="CIBUBUR JUNCTION"/>
  </r>
  <r>
    <s v="T-4417"/>
    <x v="0"/>
    <x v="173"/>
    <x v="4"/>
    <s v="P-534"/>
    <n v="2"/>
    <n v="225000"/>
    <n v="450000"/>
    <x v="58"/>
    <x v="10"/>
    <x v="4"/>
    <s v="CIBUBUR JUNCTION"/>
  </r>
  <r>
    <s v="T-4418"/>
    <x v="0"/>
    <x v="153"/>
    <x v="3"/>
    <s v="P-420"/>
    <n v="1"/>
    <n v="34200"/>
    <n v="34200"/>
    <x v="52"/>
    <x v="0"/>
    <x v="3"/>
    <s v="CENTER POINT MEDAN"/>
  </r>
  <r>
    <s v="T-4419"/>
    <x v="0"/>
    <x v="177"/>
    <x v="4"/>
    <s v="P-442"/>
    <n v="4"/>
    <n v="13050"/>
    <n v="52200"/>
    <x v="54"/>
    <x v="0"/>
    <x v="4"/>
    <s v="CIBUBUR JUNCTION"/>
  </r>
  <r>
    <s v="T-4420"/>
    <x v="0"/>
    <x v="167"/>
    <x v="4"/>
    <s v="P-535"/>
    <n v="1"/>
    <n v="65700"/>
    <n v="65700"/>
    <x v="155"/>
    <x v="2"/>
    <x v="4"/>
    <s v="CIBUBUR JUNCTION"/>
  </r>
  <r>
    <s v="T-4421"/>
    <x v="0"/>
    <x v="174"/>
    <x v="6"/>
    <s v="P-853"/>
    <n v="2"/>
    <n v="247500"/>
    <n v="495000"/>
    <x v="128"/>
    <x v="18"/>
    <x v="6"/>
    <s v="KOTA KASABLANKA"/>
  </r>
  <r>
    <s v="T-4422"/>
    <x v="0"/>
    <x v="181"/>
    <x v="11"/>
    <s v="P-1768"/>
    <n v="1"/>
    <n v="247500"/>
    <n v="247500"/>
    <x v="115"/>
    <x v="18"/>
    <x v="8"/>
    <s v="PAKUWON"/>
  </r>
  <r>
    <s v="T-4423"/>
    <x v="0"/>
    <x v="159"/>
    <x v="6"/>
    <s v="P-710"/>
    <n v="1"/>
    <n v="107100"/>
    <n v="107100"/>
    <x v="109"/>
    <x v="2"/>
    <x v="6"/>
    <s v="KOTA KASABLANKA"/>
  </r>
  <r>
    <s v="T-4424"/>
    <x v="0"/>
    <x v="159"/>
    <x v="4"/>
    <s v="P-604"/>
    <n v="1"/>
    <n v="36900"/>
    <n v="36900"/>
    <x v="56"/>
    <x v="0"/>
    <x v="4"/>
    <s v="CIBUBUR JUNCTION"/>
  </r>
  <r>
    <s v="T-4425"/>
    <x v="0"/>
    <x v="151"/>
    <x v="6"/>
    <s v="P-777"/>
    <n v="2"/>
    <n v="82800"/>
    <n v="165600"/>
    <x v="48"/>
    <x v="3"/>
    <x v="6"/>
    <s v="KOTA KASABLANKA"/>
  </r>
  <r>
    <s v="T-4426"/>
    <x v="0"/>
    <x v="152"/>
    <x v="6"/>
    <s v="P-693"/>
    <n v="1"/>
    <n v="349300"/>
    <n v="349300"/>
    <x v="175"/>
    <x v="13"/>
    <x v="6"/>
    <s v="KOTA KASABLANKA"/>
  </r>
  <r>
    <s v="T-4427"/>
    <x v="0"/>
    <x v="157"/>
    <x v="3"/>
    <s v="P-332"/>
    <n v="1"/>
    <n v="22500"/>
    <n v="22500"/>
    <x v="39"/>
    <x v="0"/>
    <x v="3"/>
    <s v="CENTER POINT MEDAN"/>
  </r>
  <r>
    <s v="T-4428"/>
    <x v="0"/>
    <x v="175"/>
    <x v="6"/>
    <s v="P-778"/>
    <n v="1"/>
    <n v="39600"/>
    <n v="39600"/>
    <x v="121"/>
    <x v="3"/>
    <x v="6"/>
    <s v="KOTA KASABLANKA"/>
  </r>
  <r>
    <s v="T-4429"/>
    <x v="0"/>
    <x v="163"/>
    <x v="6"/>
    <s v="P-707"/>
    <n v="2"/>
    <n v="78750"/>
    <n v="157500"/>
    <x v="107"/>
    <x v="12"/>
    <x v="6"/>
    <s v="KOTA KASABLANKA"/>
  </r>
  <r>
    <s v="T-4430"/>
    <x v="0"/>
    <x v="178"/>
    <x v="3"/>
    <s v="P-286"/>
    <n v="1"/>
    <n v="103500"/>
    <n v="103500"/>
    <x v="63"/>
    <x v="15"/>
    <x v="3"/>
    <s v="CENTER POINT MEDAN"/>
  </r>
  <r>
    <s v="T-4431"/>
    <x v="0"/>
    <x v="173"/>
    <x v="3"/>
    <s v="P-319"/>
    <n v="1"/>
    <n v="39600"/>
    <n v="39600"/>
    <x v="91"/>
    <x v="3"/>
    <x v="3"/>
    <s v="CENTER POINT MEDAN"/>
  </r>
  <r>
    <s v="T-4432"/>
    <x v="0"/>
    <x v="154"/>
    <x v="3"/>
    <s v="P-287"/>
    <n v="2"/>
    <n v="170100"/>
    <n v="340200"/>
    <x v="226"/>
    <x v="13"/>
    <x v="3"/>
    <s v="CENTER POINT MEDAN"/>
  </r>
  <r>
    <s v="T-4433"/>
    <x v="0"/>
    <x v="152"/>
    <x v="6"/>
    <s v="P-783"/>
    <n v="2"/>
    <n v="39600"/>
    <n v="79200"/>
    <x v="76"/>
    <x v="3"/>
    <x v="6"/>
    <s v="KOTA KASABLANKA"/>
  </r>
  <r>
    <s v="T-4434"/>
    <x v="0"/>
    <x v="152"/>
    <x v="4"/>
    <s v="P-557"/>
    <n v="1"/>
    <n v="138500"/>
    <n v="138500"/>
    <x v="206"/>
    <x v="18"/>
    <x v="4"/>
    <s v="CIBUBUR JUNCTION"/>
  </r>
  <r>
    <s v="T-4435"/>
    <x v="0"/>
    <x v="169"/>
    <x v="4"/>
    <s v="P-576"/>
    <n v="1"/>
    <n v="77350"/>
    <n v="77350"/>
    <x v="55"/>
    <x v="3"/>
    <x v="4"/>
    <s v="CIBUBUR JUNCTION"/>
  </r>
  <r>
    <s v="T-4436"/>
    <x v="0"/>
    <x v="157"/>
    <x v="6"/>
    <s v="P-809"/>
    <n v="6"/>
    <n v="22500"/>
    <n v="135000"/>
    <x v="112"/>
    <x v="4"/>
    <x v="6"/>
    <s v="KOTA KASABLANKA"/>
  </r>
  <r>
    <s v="T-4437"/>
    <x v="0"/>
    <x v="162"/>
    <x v="3"/>
    <s v="P-320"/>
    <n v="1"/>
    <n v="39600"/>
    <n v="39600"/>
    <x v="24"/>
    <x v="3"/>
    <x v="3"/>
    <s v="CENTER POINT MEDAN"/>
  </r>
  <r>
    <s v="T-4438"/>
    <x v="0"/>
    <x v="151"/>
    <x v="8"/>
    <s v="P-1539"/>
    <n v="1"/>
    <n v="17100"/>
    <n v="17100"/>
    <x v="77"/>
    <x v="0"/>
    <x v="8"/>
    <s v="MALL OF INDONESIA"/>
  </r>
  <r>
    <s v="T-4439"/>
    <x v="0"/>
    <x v="162"/>
    <x v="8"/>
    <s v="P-1628"/>
    <n v="1"/>
    <n v="81000"/>
    <n v="81000"/>
    <x v="212"/>
    <x v="4"/>
    <x v="8"/>
    <s v="MALL OF INDONESIA"/>
  </r>
  <r>
    <s v="T-4440"/>
    <x v="0"/>
    <x v="156"/>
    <x v="8"/>
    <s v="P-1582"/>
    <n v="1"/>
    <n v="148500"/>
    <n v="148500"/>
    <x v="158"/>
    <x v="1"/>
    <x v="8"/>
    <s v="MALL OF INDONESIA"/>
  </r>
  <r>
    <s v="T-4441"/>
    <x v="0"/>
    <x v="180"/>
    <x v="8"/>
    <s v="P-1549"/>
    <n v="1"/>
    <n v="360000"/>
    <n v="360000"/>
    <x v="170"/>
    <x v="18"/>
    <x v="8"/>
    <s v="MALL OF INDONESIA"/>
  </r>
  <r>
    <s v="T-4442"/>
    <x v="0"/>
    <x v="157"/>
    <x v="8"/>
    <s v="P-1578"/>
    <n v="1"/>
    <n v="39600"/>
    <n v="39600"/>
    <x v="42"/>
    <x v="3"/>
    <x v="8"/>
    <s v="MALL OF INDONESIA"/>
  </r>
  <r>
    <s v="T-4443"/>
    <x v="0"/>
    <x v="180"/>
    <x v="8"/>
    <s v="P-1570"/>
    <n v="1"/>
    <n v="39600"/>
    <n v="39600"/>
    <x v="76"/>
    <x v="3"/>
    <x v="8"/>
    <s v="MALL OF INDONESIA"/>
  </r>
  <r>
    <s v="T-4444"/>
    <x v="0"/>
    <x v="152"/>
    <x v="8"/>
    <s v="P-1563"/>
    <n v="1"/>
    <n v="82800"/>
    <n v="82800"/>
    <x v="33"/>
    <x v="3"/>
    <x v="8"/>
    <s v="MALL OF INDONESIA"/>
  </r>
  <r>
    <s v="T-4445"/>
    <x v="0"/>
    <x v="152"/>
    <x v="8"/>
    <s v="P-1650"/>
    <n v="1"/>
    <n v="112500"/>
    <n v="112500"/>
    <x v="219"/>
    <x v="11"/>
    <x v="8"/>
    <s v="MALL OF INDONESIA"/>
  </r>
  <r>
    <s v="T-4446"/>
    <x v="0"/>
    <x v="174"/>
    <x v="8"/>
    <s v="P-1593"/>
    <n v="1"/>
    <n v="22500"/>
    <n v="22500"/>
    <x v="112"/>
    <x v="4"/>
    <x v="8"/>
    <s v="MALL OF INDONESIA"/>
  </r>
  <r>
    <s v="T-4447"/>
    <x v="0"/>
    <x v="178"/>
    <x v="8"/>
    <s v="P-1619"/>
    <n v="1"/>
    <n v="98100"/>
    <n v="98100"/>
    <x v="11"/>
    <x v="2"/>
    <x v="8"/>
    <s v="MALL OF INDONESIA"/>
  </r>
  <r>
    <s v="T-4448"/>
    <x v="0"/>
    <x v="180"/>
    <x v="8"/>
    <s v="P-1609"/>
    <n v="1"/>
    <n v="88200"/>
    <n v="88200"/>
    <x v="34"/>
    <x v="5"/>
    <x v="8"/>
    <s v="MALL OF INDONESIA"/>
  </r>
  <r>
    <s v="T-4449"/>
    <x v="0"/>
    <x v="176"/>
    <x v="8"/>
    <s v="P-1586"/>
    <n v="2"/>
    <n v="25200"/>
    <n v="50400"/>
    <x v="22"/>
    <x v="0"/>
    <x v="8"/>
    <s v="MALL OF INDONESIA"/>
  </r>
  <r>
    <s v="T-4450"/>
    <x v="0"/>
    <x v="173"/>
    <x v="8"/>
    <s v="P-1543"/>
    <n v="2"/>
    <n v="27000"/>
    <n v="54000"/>
    <x v="30"/>
    <x v="0"/>
    <x v="8"/>
    <s v="MALL OF INDONESIA"/>
  </r>
  <r>
    <s v="T-4451"/>
    <x v="0"/>
    <x v="163"/>
    <x v="8"/>
    <s v="P-1560"/>
    <n v="2"/>
    <n v="57600"/>
    <n v="115200"/>
    <x v="4"/>
    <x v="3"/>
    <x v="8"/>
    <s v="MALL OF INDONESIA"/>
  </r>
  <r>
    <s v="T-4452"/>
    <x v="0"/>
    <x v="177"/>
    <x v="8"/>
    <s v="P-1666"/>
    <n v="1"/>
    <n v="26100"/>
    <n v="26100"/>
    <x v="164"/>
    <x v="0"/>
    <x v="8"/>
    <s v="MALL OF INDONESIA"/>
  </r>
  <r>
    <s v="T-4453"/>
    <x v="0"/>
    <x v="180"/>
    <x v="8"/>
    <s v="P-1541"/>
    <n v="3"/>
    <n v="13050"/>
    <n v="39150"/>
    <x v="54"/>
    <x v="0"/>
    <x v="8"/>
    <s v="MALL OF INDONESIA"/>
  </r>
  <r>
    <s v="T-4454"/>
    <x v="0"/>
    <x v="173"/>
    <x v="8"/>
    <s v="P-1597"/>
    <n v="2"/>
    <n v="243000"/>
    <n v="486000"/>
    <x v="111"/>
    <x v="17"/>
    <x v="8"/>
    <s v="MALL OF INDONESIA"/>
  </r>
  <r>
    <s v="T-4455"/>
    <x v="0"/>
    <x v="181"/>
    <x v="8"/>
    <s v="P-1540"/>
    <n v="4"/>
    <n v="27000"/>
    <n v="108000"/>
    <x v="6"/>
    <x v="0"/>
    <x v="8"/>
    <s v="MALL OF INDONESIA"/>
  </r>
  <r>
    <s v="T-4456"/>
    <x v="0"/>
    <x v="170"/>
    <x v="8"/>
    <s v="P-1629"/>
    <n v="2"/>
    <n v="145800"/>
    <n v="291600"/>
    <x v="179"/>
    <x v="18"/>
    <x v="8"/>
    <s v="MALL OF INDONESIA"/>
  </r>
  <r>
    <s v="T-4457"/>
    <x v="0"/>
    <x v="180"/>
    <x v="8"/>
    <s v="P-1544"/>
    <n v="1"/>
    <n v="14400"/>
    <n v="14400"/>
    <x v="29"/>
    <x v="0"/>
    <x v="8"/>
    <s v="MALL OF INDONESIA"/>
  </r>
  <r>
    <s v="T-4458"/>
    <x v="0"/>
    <x v="166"/>
    <x v="8"/>
    <s v="P-1587"/>
    <n v="3"/>
    <n v="31500"/>
    <n v="94500"/>
    <x v="17"/>
    <x v="0"/>
    <x v="8"/>
    <s v="MALL OF INDONESIA"/>
  </r>
  <r>
    <s v="T-4459"/>
    <x v="0"/>
    <x v="179"/>
    <x v="8"/>
    <s v="P-1556"/>
    <n v="1"/>
    <n v="26100"/>
    <n v="26100"/>
    <x v="15"/>
    <x v="4"/>
    <x v="8"/>
    <s v="MALL OF INDONESIA"/>
  </r>
  <r>
    <s v="T-4460"/>
    <x v="0"/>
    <x v="173"/>
    <x v="8"/>
    <s v="P-1610"/>
    <n v="1"/>
    <n v="162000"/>
    <n v="162000"/>
    <x v="8"/>
    <x v="5"/>
    <x v="8"/>
    <s v="MALL OF INDONESIA"/>
  </r>
  <r>
    <s v="T-4461"/>
    <x v="0"/>
    <x v="167"/>
    <x v="8"/>
    <s v="P-1638"/>
    <n v="2"/>
    <n v="125100"/>
    <n v="250200"/>
    <x v="160"/>
    <x v="12"/>
    <x v="8"/>
    <s v="MALL OF INDONESIA"/>
  </r>
  <r>
    <s v="T-4462"/>
    <x v="0"/>
    <x v="164"/>
    <x v="8"/>
    <s v="P-1588"/>
    <n v="7"/>
    <n v="22500"/>
    <n v="157500"/>
    <x v="39"/>
    <x v="0"/>
    <x v="8"/>
    <s v="MALL OF INDONESIA"/>
  </r>
  <r>
    <s v="T-4463"/>
    <x v="0"/>
    <x v="168"/>
    <x v="8"/>
    <s v="P-1595"/>
    <n v="3"/>
    <n v="15300"/>
    <n v="45900"/>
    <x v="7"/>
    <x v="4"/>
    <x v="8"/>
    <s v="MALL OF INDONESIA"/>
  </r>
  <r>
    <s v="T-4464"/>
    <x v="0"/>
    <x v="162"/>
    <x v="8"/>
    <s v="P-1624"/>
    <n v="3"/>
    <n v="65700"/>
    <n v="197100"/>
    <x v="43"/>
    <x v="12"/>
    <x v="8"/>
    <s v="MALL OF INDONESIA"/>
  </r>
  <r>
    <s v="T-4465"/>
    <x v="0"/>
    <x v="174"/>
    <x v="8"/>
    <s v="P-1639"/>
    <n v="1"/>
    <n v="81000"/>
    <n v="81000"/>
    <x v="37"/>
    <x v="12"/>
    <x v="8"/>
    <s v="MALL OF INDONESIA"/>
  </r>
  <r>
    <s v="T-4466"/>
    <x v="0"/>
    <x v="162"/>
    <x v="8"/>
    <s v="P-1661"/>
    <n v="1"/>
    <n v="25200"/>
    <n v="25200"/>
    <x v="202"/>
    <x v="0"/>
    <x v="8"/>
    <s v="MALL OF INDONESIA"/>
  </r>
  <r>
    <s v="T-4467"/>
    <x v="0"/>
    <x v="172"/>
    <x v="8"/>
    <s v="P-1636"/>
    <n v="1"/>
    <n v="116100"/>
    <n v="116100"/>
    <x v="161"/>
    <x v="14"/>
    <x v="8"/>
    <s v="MALL OF INDONESIA"/>
  </r>
  <r>
    <s v="T-4468"/>
    <x v="0"/>
    <x v="177"/>
    <x v="8"/>
    <s v="P-1669"/>
    <n v="3"/>
    <n v="27000"/>
    <n v="81000"/>
    <x v="97"/>
    <x v="0"/>
    <x v="8"/>
    <s v="MALL OF INDONESIA"/>
  </r>
  <r>
    <s v="T-4469"/>
    <x v="0"/>
    <x v="167"/>
    <x v="8"/>
    <s v="P-1607"/>
    <n v="2"/>
    <n v="47700"/>
    <n v="95400"/>
    <x v="20"/>
    <x v="10"/>
    <x v="8"/>
    <s v="MALL OF INDONESIA"/>
  </r>
  <r>
    <s v="T-4470"/>
    <x v="0"/>
    <x v="173"/>
    <x v="8"/>
    <s v="P-1579"/>
    <n v="2"/>
    <n v="112500"/>
    <n v="225000"/>
    <x v="96"/>
    <x v="7"/>
    <x v="8"/>
    <s v="MALL OF INDONESIA"/>
  </r>
  <r>
    <s v="T-4471"/>
    <x v="0"/>
    <x v="173"/>
    <x v="8"/>
    <s v="P-1536"/>
    <n v="1"/>
    <n v="41400"/>
    <n v="41400"/>
    <x v="150"/>
    <x v="2"/>
    <x v="8"/>
    <s v="MALL OF INDONESIA"/>
  </r>
  <r>
    <s v="T-4472"/>
    <x v="0"/>
    <x v="152"/>
    <x v="8"/>
    <s v="P-1611"/>
    <n v="1"/>
    <n v="162000"/>
    <n v="162000"/>
    <x v="70"/>
    <x v="5"/>
    <x v="8"/>
    <s v="MALL OF INDONESIA"/>
  </r>
  <r>
    <s v="T-4473"/>
    <x v="0"/>
    <x v="169"/>
    <x v="8"/>
    <s v="P-1583"/>
    <n v="1"/>
    <n v="225000"/>
    <n v="225000"/>
    <x v="133"/>
    <x v="11"/>
    <x v="8"/>
    <s v="MALL OF INDONESIA"/>
  </r>
  <r>
    <s v="T-4474"/>
    <x v="0"/>
    <x v="181"/>
    <x v="8"/>
    <s v="P-1534"/>
    <n v="1"/>
    <n v="78750"/>
    <n v="78750"/>
    <x v="36"/>
    <x v="12"/>
    <x v="8"/>
    <s v="MALL OF INDONESIA"/>
  </r>
  <r>
    <s v="T-4475"/>
    <x v="0"/>
    <x v="160"/>
    <x v="8"/>
    <s v="P-1548"/>
    <n v="2"/>
    <n v="355500"/>
    <n v="711000"/>
    <x v="90"/>
    <x v="18"/>
    <x v="8"/>
    <s v="MALL OF INDONESIA"/>
  </r>
  <r>
    <s v="T-4476"/>
    <x v="0"/>
    <x v="159"/>
    <x v="8"/>
    <s v="P-1542"/>
    <n v="3"/>
    <n v="18000"/>
    <n v="54000"/>
    <x v="2"/>
    <x v="0"/>
    <x v="8"/>
    <s v="MALL OF INDONESIA"/>
  </r>
  <r>
    <s v="T-4477"/>
    <x v="0"/>
    <x v="181"/>
    <x v="8"/>
    <s v="P-1647"/>
    <n v="2"/>
    <n v="76500"/>
    <n v="153000"/>
    <x v="95"/>
    <x v="11"/>
    <x v="8"/>
    <s v="MALL OF INDONESIA"/>
  </r>
  <r>
    <s v="T-4478"/>
    <x v="0"/>
    <x v="168"/>
    <x v="8"/>
    <s v="P-1634"/>
    <n v="1"/>
    <n v="94500"/>
    <n v="94500"/>
    <x v="62"/>
    <x v="14"/>
    <x v="8"/>
    <s v="MALL OF INDONESIA"/>
  </r>
  <r>
    <s v="T-4479"/>
    <x v="0"/>
    <x v="176"/>
    <x v="8"/>
    <s v="P-1555"/>
    <n v="1"/>
    <n v="26100"/>
    <n v="26100"/>
    <x v="149"/>
    <x v="4"/>
    <x v="8"/>
    <s v="MALL OF INDONESIA"/>
  </r>
  <r>
    <s v="T-4480"/>
    <x v="0"/>
    <x v="154"/>
    <x v="8"/>
    <s v="P-1616"/>
    <n v="1"/>
    <n v="243000"/>
    <n v="243000"/>
    <x v="3"/>
    <x v="2"/>
    <x v="8"/>
    <s v="MALL OF INDONESIA"/>
  </r>
  <r>
    <s v="T-4481"/>
    <x v="0"/>
    <x v="164"/>
    <x v="8"/>
    <s v="P-1576"/>
    <n v="1"/>
    <n v="39600"/>
    <n v="39600"/>
    <x v="116"/>
    <x v="3"/>
    <x v="8"/>
    <s v="MALL OF INDONESIA"/>
  </r>
  <r>
    <s v="T-4482"/>
    <x v="0"/>
    <x v="175"/>
    <x v="8"/>
    <s v="P-1547"/>
    <n v="1"/>
    <n v="103500"/>
    <n v="103500"/>
    <x v="63"/>
    <x v="15"/>
    <x v="8"/>
    <s v="MALL OF INDONESIA"/>
  </r>
  <r>
    <s v="T-4483"/>
    <x v="0"/>
    <x v="160"/>
    <x v="8"/>
    <s v="P-1591"/>
    <n v="1"/>
    <n v="13500"/>
    <n v="13500"/>
    <x v="61"/>
    <x v="4"/>
    <x v="8"/>
    <s v="MALL OF INDONESIA"/>
  </r>
  <r>
    <s v="T-4484"/>
    <x v="0"/>
    <x v="159"/>
    <x v="8"/>
    <s v="P-1599"/>
    <n v="1"/>
    <n v="40500"/>
    <n v="40500"/>
    <x v="168"/>
    <x v="6"/>
    <x v="8"/>
    <s v="MALL OF INDONESIA"/>
  </r>
  <r>
    <s v="T-4485"/>
    <x v="0"/>
    <x v="171"/>
    <x v="8"/>
    <s v="P-1585"/>
    <n v="2"/>
    <n v="45000"/>
    <n v="90000"/>
    <x v="26"/>
    <x v="0"/>
    <x v="8"/>
    <s v="MALL OF INDONESIA"/>
  </r>
  <r>
    <s v="T-4486"/>
    <x v="0"/>
    <x v="168"/>
    <x v="8"/>
    <s v="P-1645"/>
    <n v="1"/>
    <n v="82800"/>
    <n v="82800"/>
    <x v="55"/>
    <x v="3"/>
    <x v="8"/>
    <s v="MALL OF INDONESIA"/>
  </r>
  <r>
    <s v="T-4487"/>
    <x v="0"/>
    <x v="166"/>
    <x v="8"/>
    <s v="P-1658"/>
    <n v="1"/>
    <n v="34200"/>
    <n v="34200"/>
    <x v="173"/>
    <x v="0"/>
    <x v="8"/>
    <s v="MALL OF INDONESIA"/>
  </r>
  <r>
    <s v="T-4488"/>
    <x v="0"/>
    <x v="162"/>
    <x v="8"/>
    <s v="P-1529"/>
    <n v="1"/>
    <n v="261000"/>
    <n v="261000"/>
    <x v="167"/>
    <x v="12"/>
    <x v="8"/>
    <s v="MALL OF INDONESIA"/>
  </r>
  <r>
    <s v="T-4489"/>
    <x v="0"/>
    <x v="164"/>
    <x v="10"/>
    <s v="P-2198"/>
    <n v="1"/>
    <n v="14400"/>
    <n v="14400"/>
    <x v="29"/>
    <x v="0"/>
    <x v="2"/>
    <s v="SUMARECON MALL BEKASI"/>
  </r>
  <r>
    <s v="T-4490"/>
    <x v="0"/>
    <x v="174"/>
    <x v="10"/>
    <s v="P-2217"/>
    <n v="1"/>
    <n v="440100"/>
    <n v="440100"/>
    <x v="194"/>
    <x v="8"/>
    <x v="2"/>
    <s v="SUMARECON MALL BEKASI"/>
  </r>
  <r>
    <s v="T-4491"/>
    <x v="0"/>
    <x v="162"/>
    <x v="9"/>
    <s v="P-1270"/>
    <n v="1"/>
    <n v="25200"/>
    <n v="25200"/>
    <x v="202"/>
    <x v="0"/>
    <x v="8"/>
    <s v="MALL GANDARIA CITY"/>
  </r>
  <r>
    <s v="T-4492"/>
    <x v="0"/>
    <x v="156"/>
    <x v="1"/>
    <s v="P-1509"/>
    <n v="4"/>
    <n v="29700"/>
    <n v="118800"/>
    <x v="117"/>
    <x v="0"/>
    <x v="1"/>
    <s v="MALL KELAPA GADING"/>
  </r>
  <r>
    <s v="T-4493"/>
    <x v="0"/>
    <x v="152"/>
    <x v="9"/>
    <s v="P-1180"/>
    <n v="1"/>
    <n v="39600"/>
    <n v="39600"/>
    <x v="14"/>
    <x v="3"/>
    <x v="8"/>
    <s v="MALL GANDARIA CITY"/>
  </r>
  <r>
    <s v="T-4494"/>
    <x v="0"/>
    <x v="173"/>
    <x v="1"/>
    <s v="P-1416"/>
    <n v="4"/>
    <n v="15300"/>
    <n v="61200"/>
    <x v="7"/>
    <x v="4"/>
    <x v="1"/>
    <s v="MALL KELAPA GADING"/>
  </r>
  <r>
    <s v="T-4495"/>
    <x v="0"/>
    <x v="163"/>
    <x v="1"/>
    <s v="P-1314"/>
    <n v="1"/>
    <n v="18000"/>
    <n v="18000"/>
    <x v="2"/>
    <x v="0"/>
    <x v="1"/>
    <s v="MALL KELAPA GADING"/>
  </r>
  <r>
    <s v="T-4496"/>
    <x v="0"/>
    <x v="172"/>
    <x v="5"/>
    <s v="P-127"/>
    <n v="1"/>
    <n v="26100"/>
    <n v="26100"/>
    <x v="15"/>
    <x v="4"/>
    <x v="5"/>
    <s v="BINTARO EXCHANGE"/>
  </r>
  <r>
    <s v="T-4497"/>
    <x v="0"/>
    <x v="159"/>
    <x v="9"/>
    <s v="P-1157"/>
    <n v="1"/>
    <n v="347000"/>
    <n v="347000"/>
    <x v="240"/>
    <x v="12"/>
    <x v="8"/>
    <s v="MALL GANDARIA CITY"/>
  </r>
  <r>
    <s v="T-4498"/>
    <x v="0"/>
    <x v="167"/>
    <x v="1"/>
    <s v="P-1504"/>
    <n v="7"/>
    <n v="34200"/>
    <n v="239400"/>
    <x v="156"/>
    <x v="0"/>
    <x v="1"/>
    <s v="MALL KELAPA GADING"/>
  </r>
  <r>
    <s v="T-4499"/>
    <x v="0"/>
    <x v="166"/>
    <x v="9"/>
    <s v="P-1202"/>
    <n v="2"/>
    <n v="15300"/>
    <n v="30600"/>
    <x v="25"/>
    <x v="4"/>
    <x v="8"/>
    <s v="MALL GANDARIA CITY"/>
  </r>
  <r>
    <s v="T-4500"/>
    <x v="0"/>
    <x v="178"/>
    <x v="1"/>
    <s v="P-1347"/>
    <n v="1"/>
    <n v="1169100"/>
    <n v="1169100"/>
    <x v="169"/>
    <x v="8"/>
    <x v="1"/>
    <s v="MALL KELAPA GADING"/>
  </r>
  <r>
    <s v="T-4501"/>
    <x v="0"/>
    <x v="152"/>
    <x v="1"/>
    <s v="P-1487"/>
    <n v="1"/>
    <n v="112500"/>
    <n v="112500"/>
    <x v="219"/>
    <x v="11"/>
    <x v="1"/>
    <s v="MALL KELAPA GADING"/>
  </r>
  <r>
    <s v="T-4502"/>
    <x v="0"/>
    <x v="179"/>
    <x v="5"/>
    <s v="P-147"/>
    <n v="1"/>
    <n v="39600"/>
    <n v="39600"/>
    <x v="14"/>
    <x v="3"/>
    <x v="5"/>
    <s v="BINTARO EXCHANGE"/>
  </r>
  <r>
    <s v="T-4503"/>
    <x v="0"/>
    <x v="159"/>
    <x v="5"/>
    <s v="P-126"/>
    <n v="1"/>
    <n v="26100"/>
    <n v="26100"/>
    <x v="149"/>
    <x v="4"/>
    <x v="5"/>
    <s v="BINTARO EXCHANGE"/>
  </r>
  <r>
    <s v="T-4504"/>
    <x v="0"/>
    <x v="179"/>
    <x v="10"/>
    <s v="P-2289"/>
    <n v="2"/>
    <n v="47700"/>
    <n v="95400"/>
    <x v="20"/>
    <x v="10"/>
    <x v="2"/>
    <s v="SUMARECON MALL BEKASI"/>
  </r>
  <r>
    <s v="T-4505"/>
    <x v="0"/>
    <x v="165"/>
    <x v="5"/>
    <s v="P-170"/>
    <n v="1"/>
    <n v="15300"/>
    <n v="15300"/>
    <x v="25"/>
    <x v="4"/>
    <x v="5"/>
    <s v="BINTARO EXCHANGE"/>
  </r>
  <r>
    <s v="T-4506"/>
    <x v="0"/>
    <x v="169"/>
    <x v="5"/>
    <s v="P-87"/>
    <n v="2"/>
    <n v="41400"/>
    <n v="82800"/>
    <x v="150"/>
    <x v="2"/>
    <x v="5"/>
    <s v="BINTARO EXCHANGE"/>
  </r>
  <r>
    <s v="T-4507"/>
    <x v="0"/>
    <x v="179"/>
    <x v="10"/>
    <s v="P-2268"/>
    <n v="1"/>
    <n v="74700"/>
    <n v="74700"/>
    <x v="40"/>
    <x v="1"/>
    <x v="2"/>
    <s v="SUMARECON MALL BEKASI"/>
  </r>
  <r>
    <s v="T-4508"/>
    <x v="0"/>
    <x v="161"/>
    <x v="5"/>
    <s v="P-181"/>
    <n v="1"/>
    <n v="49500"/>
    <n v="49500"/>
    <x v="16"/>
    <x v="2"/>
    <x v="5"/>
    <s v="BINTARO EXCHANGE"/>
  </r>
  <r>
    <s v="T-4509"/>
    <x v="0"/>
    <x v="174"/>
    <x v="1"/>
    <s v="P-1489"/>
    <n v="1"/>
    <n v="112500"/>
    <n v="112500"/>
    <x v="141"/>
    <x v="11"/>
    <x v="1"/>
    <s v="MALL KELAPA GADING"/>
  </r>
  <r>
    <s v="T-4510"/>
    <x v="0"/>
    <x v="156"/>
    <x v="1"/>
    <s v="P-1503"/>
    <n v="2"/>
    <n v="25200"/>
    <n v="50400"/>
    <x v="202"/>
    <x v="0"/>
    <x v="1"/>
    <s v="MALL KELAPA GADING"/>
  </r>
  <r>
    <s v="T-4511"/>
    <x v="0"/>
    <x v="177"/>
    <x v="10"/>
    <s v="P-2336"/>
    <n v="1"/>
    <n v="131850"/>
    <n v="131850"/>
    <x v="129"/>
    <x v="12"/>
    <x v="2"/>
    <s v="SUMARECON MALL BEKASI"/>
  </r>
  <r>
    <s v="T-4512"/>
    <x v="0"/>
    <x v="174"/>
    <x v="5"/>
    <s v="P-98"/>
    <n v="1"/>
    <n v="103500"/>
    <n v="103500"/>
    <x v="63"/>
    <x v="15"/>
    <x v="5"/>
    <s v="BINTARO EXCHANGE"/>
  </r>
  <r>
    <s v="T-4513"/>
    <x v="0"/>
    <x v="180"/>
    <x v="1"/>
    <s v="P-1478"/>
    <n v="1"/>
    <n v="130500"/>
    <n v="130500"/>
    <x v="171"/>
    <x v="15"/>
    <x v="1"/>
    <s v="MALL KELAPA GADING"/>
  </r>
  <r>
    <s v="T-4514"/>
    <x v="0"/>
    <x v="176"/>
    <x v="5"/>
    <s v="P-95"/>
    <n v="2"/>
    <n v="14400"/>
    <n v="28800"/>
    <x v="29"/>
    <x v="0"/>
    <x v="5"/>
    <s v="BINTARO EXCHANGE"/>
  </r>
  <r>
    <s v="T-4515"/>
    <x v="0"/>
    <x v="169"/>
    <x v="1"/>
    <s v="P-1431"/>
    <n v="5"/>
    <n v="49500"/>
    <n v="247500"/>
    <x v="16"/>
    <x v="2"/>
    <x v="1"/>
    <s v="MALL KELAPA GADING"/>
  </r>
  <r>
    <s v="T-4516"/>
    <x v="0"/>
    <x v="155"/>
    <x v="9"/>
    <s v="P-1140"/>
    <n v="1"/>
    <n v="103500"/>
    <n v="103500"/>
    <x v="63"/>
    <x v="15"/>
    <x v="8"/>
    <s v="MALL GANDARIA CITY"/>
  </r>
  <r>
    <s v="T-4517"/>
    <x v="0"/>
    <x v="181"/>
    <x v="5"/>
    <s v="P-86"/>
    <n v="2"/>
    <n v="81000"/>
    <n v="162000"/>
    <x v="107"/>
    <x v="12"/>
    <x v="5"/>
    <s v="BINTARO EXCHANGE"/>
  </r>
  <r>
    <s v="T-4518"/>
    <x v="0"/>
    <x v="166"/>
    <x v="5"/>
    <s v="P-142"/>
    <n v="2"/>
    <n v="39600"/>
    <n v="79200"/>
    <x v="76"/>
    <x v="3"/>
    <x v="5"/>
    <s v="BINTARO EXCHANGE"/>
  </r>
  <r>
    <s v="T-4519"/>
    <x v="0"/>
    <x v="176"/>
    <x v="5"/>
    <s v="P-245"/>
    <n v="2"/>
    <n v="36900"/>
    <n v="73800"/>
    <x v="210"/>
    <x v="0"/>
    <x v="5"/>
    <s v="BINTARO EXCHANGE"/>
  </r>
  <r>
    <s v="T-4520"/>
    <x v="0"/>
    <x v="158"/>
    <x v="1"/>
    <s v="P-1303"/>
    <n v="1"/>
    <n v="144000"/>
    <n v="144000"/>
    <x v="119"/>
    <x v="15"/>
    <x v="1"/>
    <s v="MALL KELAPA GADING"/>
  </r>
  <r>
    <s v="T-4521"/>
    <x v="0"/>
    <x v="174"/>
    <x v="5"/>
    <s v="P-102"/>
    <n v="1"/>
    <n v="360000"/>
    <n v="360000"/>
    <x v="170"/>
    <x v="18"/>
    <x v="5"/>
    <s v="BINTARO EXCHANGE"/>
  </r>
  <r>
    <s v="T-4522"/>
    <x v="0"/>
    <x v="156"/>
    <x v="5"/>
    <s v="P-92"/>
    <n v="3"/>
    <n v="13050"/>
    <n v="39150"/>
    <x v="54"/>
    <x v="0"/>
    <x v="5"/>
    <s v="BINTARO EXCHANGE"/>
  </r>
  <r>
    <s v="T-4523"/>
    <x v="0"/>
    <x v="154"/>
    <x v="10"/>
    <s v="P-2246"/>
    <n v="1"/>
    <n v="39600"/>
    <n v="39600"/>
    <x v="24"/>
    <x v="3"/>
    <x v="2"/>
    <s v="SUMARECON MALL BEKASI"/>
  </r>
  <r>
    <s v="T-4524"/>
    <x v="0"/>
    <x v="164"/>
    <x v="9"/>
    <s v="P-1243"/>
    <n v="1"/>
    <n v="81000"/>
    <n v="81000"/>
    <x v="37"/>
    <x v="12"/>
    <x v="8"/>
    <s v="MALL GANDARIA CITY"/>
  </r>
  <r>
    <s v="T-4525"/>
    <x v="0"/>
    <x v="156"/>
    <x v="10"/>
    <s v="P-2348"/>
    <n v="1"/>
    <n v="112500"/>
    <n v="112500"/>
    <x v="219"/>
    <x v="11"/>
    <x v="2"/>
    <s v="SUMARECON MALL BEKASI"/>
  </r>
  <r>
    <s v="T-4526"/>
    <x v="0"/>
    <x v="163"/>
    <x v="5"/>
    <s v="P-168"/>
    <n v="2"/>
    <n v="22500"/>
    <n v="45000"/>
    <x v="27"/>
    <x v="4"/>
    <x v="5"/>
    <s v="BINTARO EXCHANGE"/>
  </r>
  <r>
    <s v="T-4527"/>
    <x v="0"/>
    <x v="153"/>
    <x v="9"/>
    <s v="P-1135"/>
    <n v="1"/>
    <n v="27000"/>
    <n v="27000"/>
    <x v="6"/>
    <x v="0"/>
    <x v="8"/>
    <s v="MALL GANDARIA CITY"/>
  </r>
  <r>
    <s v="T-4528"/>
    <x v="0"/>
    <x v="179"/>
    <x v="5"/>
    <s v="P-193"/>
    <n v="1"/>
    <n v="90000"/>
    <n v="90000"/>
    <x v="5"/>
    <x v="2"/>
    <x v="5"/>
    <s v="BINTARO EXCHANGE"/>
  </r>
  <r>
    <s v="T-4529"/>
    <x v="0"/>
    <x v="158"/>
    <x v="5"/>
    <s v="P-89"/>
    <n v="3"/>
    <n v="107100"/>
    <n v="321300"/>
    <x v="109"/>
    <x v="2"/>
    <x v="5"/>
    <s v="BINTARO EXCHANGE"/>
  </r>
  <r>
    <s v="T-4530"/>
    <x v="0"/>
    <x v="156"/>
    <x v="10"/>
    <s v="P-2269"/>
    <n v="1"/>
    <n v="37350"/>
    <n v="37350"/>
    <x v="83"/>
    <x v="17"/>
    <x v="2"/>
    <s v="SUMARECON MALL BEKASI"/>
  </r>
  <r>
    <s v="T-4531"/>
    <x v="0"/>
    <x v="158"/>
    <x v="5"/>
    <s v="P-159"/>
    <n v="1"/>
    <n v="25200"/>
    <n v="25200"/>
    <x v="22"/>
    <x v="0"/>
    <x v="5"/>
    <s v="BINTARO EXCHANGE"/>
  </r>
  <r>
    <s v="T-4532"/>
    <x v="0"/>
    <x v="157"/>
    <x v="10"/>
    <s v="P-2189"/>
    <n v="1"/>
    <n v="27000"/>
    <n v="27000"/>
    <x v="6"/>
    <x v="0"/>
    <x v="2"/>
    <s v="SUMARECON MALL BEKASI"/>
  </r>
  <r>
    <s v="T-4533"/>
    <x v="0"/>
    <x v="174"/>
    <x v="1"/>
    <s v="P-1415"/>
    <n v="2"/>
    <n v="22500"/>
    <n v="45000"/>
    <x v="27"/>
    <x v="4"/>
    <x v="1"/>
    <s v="MALL KELAPA GADING"/>
  </r>
  <r>
    <s v="T-4534"/>
    <x v="0"/>
    <x v="163"/>
    <x v="5"/>
    <s v="P-253"/>
    <n v="2"/>
    <n v="29700"/>
    <n v="59400"/>
    <x v="117"/>
    <x v="0"/>
    <x v="5"/>
    <s v="BINTARO EXCHANGE"/>
  </r>
  <r>
    <s v="T-4535"/>
    <x v="0"/>
    <x v="165"/>
    <x v="5"/>
    <s v="P-152"/>
    <n v="2"/>
    <n v="162000"/>
    <n v="324000"/>
    <x v="188"/>
    <x v="7"/>
    <x v="5"/>
    <s v="BINTARO EXCHANGE"/>
  </r>
  <r>
    <s v="T-4536"/>
    <x v="0"/>
    <x v="171"/>
    <x v="1"/>
    <s v="P-1444"/>
    <n v="1"/>
    <n v="98100"/>
    <n v="98100"/>
    <x v="11"/>
    <x v="2"/>
    <x v="1"/>
    <s v="MALL KELAPA GADING"/>
  </r>
  <r>
    <s v="T-4537"/>
    <x v="0"/>
    <x v="165"/>
    <x v="1"/>
    <s v="P-1417"/>
    <n v="2"/>
    <n v="15300"/>
    <n v="30600"/>
    <x v="25"/>
    <x v="4"/>
    <x v="1"/>
    <s v="MALL KELAPA GADING"/>
  </r>
  <r>
    <s v="T-4538"/>
    <x v="0"/>
    <x v="176"/>
    <x v="1"/>
    <s v="P-1316"/>
    <n v="3"/>
    <n v="14400"/>
    <n v="43200"/>
    <x v="29"/>
    <x v="0"/>
    <x v="1"/>
    <s v="MALL KELAPA GADING"/>
  </r>
  <r>
    <s v="T-4539"/>
    <x v="0"/>
    <x v="154"/>
    <x v="1"/>
    <s v="P-1322"/>
    <n v="1"/>
    <n v="170100"/>
    <n v="170100"/>
    <x v="38"/>
    <x v="13"/>
    <x v="1"/>
    <s v="MALL KELAPA GADING"/>
  </r>
  <r>
    <s v="T-4540"/>
    <x v="0"/>
    <x v="156"/>
    <x v="1"/>
    <s v="P-1435"/>
    <n v="1"/>
    <n v="88200"/>
    <n v="88200"/>
    <x v="34"/>
    <x v="5"/>
    <x v="1"/>
    <s v="MALL KELAPA GADING"/>
  </r>
  <r>
    <s v="T-4541"/>
    <x v="0"/>
    <x v="174"/>
    <x v="10"/>
    <s v="P-2270"/>
    <n v="2"/>
    <n v="13500"/>
    <n v="27000"/>
    <x v="61"/>
    <x v="4"/>
    <x v="2"/>
    <s v="SUMARECON MALL BEKASI"/>
  </r>
  <r>
    <s v="T-4542"/>
    <x v="0"/>
    <x v="152"/>
    <x v="1"/>
    <s v="P-1313"/>
    <n v="5"/>
    <n v="13050"/>
    <n v="65250"/>
    <x v="54"/>
    <x v="0"/>
    <x v="1"/>
    <s v="MALL KELAPA GADING"/>
  </r>
  <r>
    <s v="T-4543"/>
    <x v="0"/>
    <x v="164"/>
    <x v="1"/>
    <s v="P-1500"/>
    <n v="4"/>
    <n v="32000"/>
    <n v="128000"/>
    <x v="173"/>
    <x v="0"/>
    <x v="1"/>
    <s v="MALL KELAPA GADING"/>
  </r>
  <r>
    <s v="T-4544"/>
    <x v="0"/>
    <x v="168"/>
    <x v="9"/>
    <s v="P-1139"/>
    <n v="3"/>
    <n v="14400"/>
    <n v="43200"/>
    <x v="29"/>
    <x v="0"/>
    <x v="8"/>
    <s v="MALL GANDARIA CITY"/>
  </r>
  <r>
    <s v="T-4545"/>
    <x v="0"/>
    <x v="159"/>
    <x v="9"/>
    <s v="P-1269"/>
    <n v="1"/>
    <n v="29700"/>
    <n v="29700"/>
    <x v="154"/>
    <x v="0"/>
    <x v="8"/>
    <s v="MALL GANDARIA CITY"/>
  </r>
  <r>
    <s v="T-4546"/>
    <x v="0"/>
    <x v="162"/>
    <x v="9"/>
    <s v="P-1198"/>
    <n v="2"/>
    <n v="13500"/>
    <n v="27000"/>
    <x v="85"/>
    <x v="4"/>
    <x v="8"/>
    <s v="MALL GANDARIA CITY"/>
  </r>
  <r>
    <s v="T-4547"/>
    <x v="0"/>
    <x v="173"/>
    <x v="10"/>
    <s v="P-2190"/>
    <n v="1"/>
    <n v="13050"/>
    <n v="13050"/>
    <x v="54"/>
    <x v="0"/>
    <x v="2"/>
    <s v="SUMARECON MALL BEKASI"/>
  </r>
  <r>
    <s v="T-4548"/>
    <x v="0"/>
    <x v="177"/>
    <x v="9"/>
    <s v="P-1193"/>
    <n v="1"/>
    <n v="22500"/>
    <n v="22500"/>
    <x v="39"/>
    <x v="0"/>
    <x v="8"/>
    <s v="MALL GANDARIA CITY"/>
  </r>
  <r>
    <s v="T-4549"/>
    <x v="0"/>
    <x v="170"/>
    <x v="5"/>
    <s v="P-196"/>
    <n v="3"/>
    <n v="60750"/>
    <n v="182250"/>
    <x v="87"/>
    <x v="12"/>
    <x v="5"/>
    <s v="BINTARO EXCHANGE"/>
  </r>
  <r>
    <s v="T-4550"/>
    <x v="0"/>
    <x v="175"/>
    <x v="5"/>
    <s v="P-148"/>
    <n v="1"/>
    <n v="39600"/>
    <n v="39600"/>
    <x v="116"/>
    <x v="3"/>
    <x v="5"/>
    <s v="BINTARO EXCHANGE"/>
  </r>
  <r>
    <s v="T-4551"/>
    <x v="0"/>
    <x v="174"/>
    <x v="1"/>
    <s v="P-1482"/>
    <n v="1"/>
    <n v="82800"/>
    <n v="82800"/>
    <x v="55"/>
    <x v="3"/>
    <x v="1"/>
    <s v="MALL KELAPA GADING"/>
  </r>
  <r>
    <s v="T-4552"/>
    <x v="0"/>
    <x v="157"/>
    <x v="10"/>
    <s v="P-2323"/>
    <n v="1"/>
    <n v="73800"/>
    <n v="73800"/>
    <x v="125"/>
    <x v="14"/>
    <x v="2"/>
    <s v="SUMARECON MALL BEKASI"/>
  </r>
  <r>
    <s v="T-4553"/>
    <x v="0"/>
    <x v="179"/>
    <x v="1"/>
    <s v="P-1405"/>
    <n v="3"/>
    <n v="45000"/>
    <n v="135000"/>
    <x v="26"/>
    <x v="0"/>
    <x v="1"/>
    <s v="MALL KELAPA GADING"/>
  </r>
  <r>
    <s v="T-4554"/>
    <x v="0"/>
    <x v="180"/>
    <x v="1"/>
    <s v="P-1456"/>
    <n v="1"/>
    <n v="81000"/>
    <n v="81000"/>
    <x v="212"/>
    <x v="4"/>
    <x v="1"/>
    <s v="MALL KELAPA GADING"/>
  </r>
  <r>
    <s v="T-4555"/>
    <x v="0"/>
    <x v="151"/>
    <x v="10"/>
    <s v="P-2172"/>
    <n v="1"/>
    <n v="12600"/>
    <n v="12600"/>
    <x v="18"/>
    <x v="9"/>
    <x v="2"/>
    <s v="SUMARECON MALL BEKASI"/>
  </r>
  <r>
    <s v="T-4556"/>
    <x v="0"/>
    <x v="174"/>
    <x v="10"/>
    <s v="P-2184"/>
    <n v="2"/>
    <n v="41400"/>
    <n v="82800"/>
    <x v="150"/>
    <x v="2"/>
    <x v="2"/>
    <s v="SUMARECON MALL BEKASI"/>
  </r>
  <r>
    <s v="T-4557"/>
    <x v="0"/>
    <x v="166"/>
    <x v="9"/>
    <s v="P-1214"/>
    <n v="1"/>
    <n v="47700"/>
    <n v="47700"/>
    <x v="20"/>
    <x v="10"/>
    <x v="8"/>
    <s v="MALL GANDARIA CITY"/>
  </r>
  <r>
    <s v="T-4558"/>
    <x v="0"/>
    <x v="174"/>
    <x v="5"/>
    <s v="P-160"/>
    <n v="2"/>
    <n v="31500"/>
    <n v="63000"/>
    <x v="17"/>
    <x v="0"/>
    <x v="5"/>
    <s v="BINTARO EXCHANGE"/>
  </r>
  <r>
    <s v="T-4559"/>
    <x v="0"/>
    <x v="176"/>
    <x v="9"/>
    <s v="P-1138"/>
    <n v="2"/>
    <n v="27000"/>
    <n v="54000"/>
    <x v="30"/>
    <x v="0"/>
    <x v="8"/>
    <s v="MALL GANDARIA CITY"/>
  </r>
  <r>
    <s v="T-4560"/>
    <x v="0"/>
    <x v="165"/>
    <x v="1"/>
    <s v="P-1352"/>
    <n v="1"/>
    <n v="225000"/>
    <n v="225000"/>
    <x v="153"/>
    <x v="8"/>
    <x v="1"/>
    <s v="MALL KELAPA GADING"/>
  </r>
  <r>
    <s v="T-4561"/>
    <x v="0"/>
    <x v="171"/>
    <x v="10"/>
    <s v="P-2314"/>
    <n v="1"/>
    <n v="145800"/>
    <n v="145800"/>
    <x v="179"/>
    <x v="18"/>
    <x v="2"/>
    <s v="SUMARECON MALL BEKASI"/>
  </r>
  <r>
    <s v="T-4562"/>
    <x v="0"/>
    <x v="158"/>
    <x v="10"/>
    <s v="P-2265"/>
    <n v="1"/>
    <n v="22500"/>
    <n v="22500"/>
    <x v="39"/>
    <x v="0"/>
    <x v="2"/>
    <s v="SUMARECON MALL BEKASI"/>
  </r>
  <r>
    <s v="T-4563"/>
    <x v="0"/>
    <x v="169"/>
    <x v="1"/>
    <s v="P-1376"/>
    <n v="1"/>
    <n v="138000"/>
    <n v="138000"/>
    <x v="231"/>
    <x v="1"/>
    <x v="1"/>
    <s v="MALL KELAPA GADING"/>
  </r>
  <r>
    <s v="T-4564"/>
    <x v="0"/>
    <x v="181"/>
    <x v="1"/>
    <s v="P-1438"/>
    <n v="1"/>
    <n v="508500"/>
    <n v="508500"/>
    <x v="92"/>
    <x v="2"/>
    <x v="1"/>
    <s v="MALL KELAPA GADING"/>
  </r>
  <r>
    <s v="T-4565"/>
    <x v="0"/>
    <x v="161"/>
    <x v="9"/>
    <s v="P-1200"/>
    <n v="1"/>
    <n v="22500"/>
    <n v="22500"/>
    <x v="27"/>
    <x v="4"/>
    <x v="8"/>
    <s v="MALL GANDARIA CITY"/>
  </r>
  <r>
    <s v="T-4566"/>
    <x v="0"/>
    <x v="165"/>
    <x v="5"/>
    <s v="P-165"/>
    <n v="3"/>
    <n v="13500"/>
    <n v="40500"/>
    <x v="61"/>
    <x v="4"/>
    <x v="5"/>
    <s v="BINTARO EXCHANGE"/>
  </r>
  <r>
    <s v="T-4567"/>
    <x v="0"/>
    <x v="180"/>
    <x v="1"/>
    <s v="P-1350"/>
    <n v="1"/>
    <n v="354000"/>
    <n v="354000"/>
    <x v="223"/>
    <x v="8"/>
    <x v="1"/>
    <s v="MALL KELAPA GADING"/>
  </r>
  <r>
    <s v="T-4568"/>
    <x v="0"/>
    <x v="178"/>
    <x v="9"/>
    <s v="P-1226"/>
    <n v="1"/>
    <n v="90000"/>
    <n v="90000"/>
    <x v="5"/>
    <x v="2"/>
    <x v="8"/>
    <s v="MALL GANDARIA CITY"/>
  </r>
  <r>
    <s v="T-4569"/>
    <x v="0"/>
    <x v="152"/>
    <x v="10"/>
    <s v="P-2272"/>
    <n v="1"/>
    <n v="22500"/>
    <n v="22500"/>
    <x v="27"/>
    <x v="4"/>
    <x v="2"/>
    <s v="SUMARECON MALL BEKASI"/>
  </r>
  <r>
    <s v="T-4570"/>
    <x v="0"/>
    <x v="169"/>
    <x v="5"/>
    <s v="P-231"/>
    <n v="1"/>
    <n v="112500"/>
    <n v="112500"/>
    <x v="141"/>
    <x v="11"/>
    <x v="5"/>
    <s v="BINTARO EXCHANGE"/>
  </r>
  <r>
    <s v="T-4571"/>
    <x v="0"/>
    <x v="176"/>
    <x v="1"/>
    <s v="P-1441"/>
    <n v="1"/>
    <n v="243000"/>
    <n v="243000"/>
    <x v="3"/>
    <x v="2"/>
    <x v="1"/>
    <s v="MALL KELAPA GADING"/>
  </r>
  <r>
    <s v="T-4572"/>
    <x v="0"/>
    <x v="161"/>
    <x v="5"/>
    <s v="P-219"/>
    <n v="1"/>
    <n v="130000"/>
    <n v="130000"/>
    <x v="171"/>
    <x v="15"/>
    <x v="5"/>
    <s v="BINTARO EXCHANGE"/>
  </r>
  <r>
    <s v="T-4573"/>
    <x v="0"/>
    <x v="176"/>
    <x v="10"/>
    <s v="P-2150"/>
    <n v="1"/>
    <n v="57150"/>
    <n v="57150"/>
    <x v="98"/>
    <x v="16"/>
    <x v="2"/>
    <s v="SUMARECON MALL BEKASI"/>
  </r>
  <r>
    <s v="T-4574"/>
    <x v="0"/>
    <x v="179"/>
    <x v="5"/>
    <s v="P-167"/>
    <n v="2"/>
    <n v="22500"/>
    <n v="45000"/>
    <x v="112"/>
    <x v="4"/>
    <x v="5"/>
    <s v="BINTARO EXCHANGE"/>
  </r>
  <r>
    <s v="T-4575"/>
    <x v="0"/>
    <x v="158"/>
    <x v="1"/>
    <s v="P-1368"/>
    <n v="1"/>
    <n v="134100"/>
    <n v="134100"/>
    <x v="157"/>
    <x v="13"/>
    <x v="1"/>
    <s v="MALL KELAPA GADING"/>
  </r>
  <r>
    <s v="T-4576"/>
    <x v="0"/>
    <x v="174"/>
    <x v="9"/>
    <s v="P-1244"/>
    <n v="1"/>
    <n v="130500"/>
    <n v="130500"/>
    <x v="84"/>
    <x v="15"/>
    <x v="8"/>
    <s v="MALL GANDARIA CITY"/>
  </r>
  <r>
    <s v="T-4577"/>
    <x v="0"/>
    <x v="153"/>
    <x v="1"/>
    <s v="P-1391"/>
    <n v="1"/>
    <n v="39600"/>
    <n v="39600"/>
    <x v="136"/>
    <x v="3"/>
    <x v="1"/>
    <s v="MALL KELAPA GADING"/>
  </r>
  <r>
    <s v="T-4578"/>
    <x v="0"/>
    <x v="154"/>
    <x v="1"/>
    <s v="P-1288"/>
    <n v="2"/>
    <n v="80100"/>
    <n v="160200"/>
    <x v="132"/>
    <x v="16"/>
    <x v="1"/>
    <s v="MALL KELAPA GADING"/>
  </r>
  <r>
    <s v="T-4579"/>
    <x v="0"/>
    <x v="160"/>
    <x v="5"/>
    <s v="P-217"/>
    <n v="2"/>
    <n v="130000"/>
    <n v="260000"/>
    <x v="84"/>
    <x v="15"/>
    <x v="5"/>
    <s v="BINTARO EXCHANGE"/>
  </r>
  <r>
    <s v="T-4580"/>
    <x v="0"/>
    <x v="172"/>
    <x v="1"/>
    <s v="P-1358"/>
    <n v="1"/>
    <n v="503100"/>
    <n v="503100"/>
    <x v="203"/>
    <x v="12"/>
    <x v="1"/>
    <s v="MALL KELAPA GADING"/>
  </r>
  <r>
    <s v="T-4581"/>
    <x v="0"/>
    <x v="169"/>
    <x v="1"/>
    <s v="P-1512"/>
    <n v="3"/>
    <n v="10000"/>
    <n v="30000"/>
    <x v="120"/>
    <x v="0"/>
    <x v="1"/>
    <s v="MALL KELAPA GADING"/>
  </r>
  <r>
    <s v="T-4582"/>
    <x v="0"/>
    <x v="164"/>
    <x v="10"/>
    <s v="P-2228"/>
    <n v="1"/>
    <n v="80000"/>
    <n v="80000"/>
    <x v="213"/>
    <x v="6"/>
    <x v="2"/>
    <s v="SUMARECON MALL BEKASI"/>
  </r>
  <r>
    <s v="T-4583"/>
    <x v="0"/>
    <x v="177"/>
    <x v="10"/>
    <s v="P-2240"/>
    <n v="1"/>
    <n v="82800"/>
    <n v="82800"/>
    <x v="78"/>
    <x v="3"/>
    <x v="2"/>
    <s v="SUMARECON MALL BEKASI"/>
  </r>
  <r>
    <s v="T-4584"/>
    <x v="0"/>
    <x v="161"/>
    <x v="9"/>
    <s v="P-1238"/>
    <n v="1"/>
    <n v="247500"/>
    <n v="247500"/>
    <x v="128"/>
    <x v="18"/>
    <x v="8"/>
    <s v="MALL GANDARIA CITY"/>
  </r>
  <r>
    <s v="T-4585"/>
    <x v="0"/>
    <x v="152"/>
    <x v="9"/>
    <s v="P-1251"/>
    <n v="1"/>
    <n v="76500"/>
    <n v="76500"/>
    <x v="95"/>
    <x v="11"/>
    <x v="8"/>
    <s v="MALL GANDARIA CITY"/>
  </r>
  <r>
    <s v="T-4586"/>
    <x v="0"/>
    <x v="177"/>
    <x v="5"/>
    <s v="P-212"/>
    <n v="1"/>
    <n v="73800"/>
    <n v="73800"/>
    <x v="125"/>
    <x v="14"/>
    <x v="5"/>
    <s v="BINTARO EXCHANGE"/>
  </r>
  <r>
    <s v="T-4587"/>
    <x v="0"/>
    <x v="152"/>
    <x v="5"/>
    <s v="P-164"/>
    <n v="2"/>
    <n v="396000"/>
    <n v="792000"/>
    <x v="127"/>
    <x v="17"/>
    <x v="5"/>
    <s v="BINTARO EXCHANGE"/>
  </r>
  <r>
    <s v="T-4588"/>
    <x v="0"/>
    <x v="162"/>
    <x v="1"/>
    <s v="P-1287"/>
    <n v="1"/>
    <n v="65700"/>
    <n v="65700"/>
    <x v="64"/>
    <x v="16"/>
    <x v="1"/>
    <s v="MALL KELAPA GADING"/>
  </r>
  <r>
    <s v="T-4589"/>
    <x v="0"/>
    <x v="179"/>
    <x v="9"/>
    <s v="P-1213"/>
    <n v="1"/>
    <n v="94500"/>
    <n v="94500"/>
    <x v="35"/>
    <x v="2"/>
    <x v="8"/>
    <s v="MALL GANDARIA CITY"/>
  </r>
  <r>
    <s v="T-4590"/>
    <x v="0"/>
    <x v="162"/>
    <x v="1"/>
    <s v="P-1479"/>
    <n v="2"/>
    <n v="143100"/>
    <n v="286200"/>
    <x v="129"/>
    <x v="12"/>
    <x v="1"/>
    <s v="MALL KELAPA GADING"/>
  </r>
  <r>
    <s v="T-4591"/>
    <x v="0"/>
    <x v="168"/>
    <x v="10"/>
    <s v="P-2247"/>
    <n v="1"/>
    <n v="39600"/>
    <n v="39600"/>
    <x v="152"/>
    <x v="3"/>
    <x v="2"/>
    <s v="SUMARECON MALL BEKASI"/>
  </r>
  <r>
    <s v="T-4592"/>
    <x v="0"/>
    <x v="151"/>
    <x v="10"/>
    <s v="P-2307"/>
    <n v="2"/>
    <n v="65700"/>
    <n v="131400"/>
    <x v="43"/>
    <x v="12"/>
    <x v="2"/>
    <s v="SUMARECON MALL BEKASI"/>
  </r>
  <r>
    <s v="T-4593"/>
    <x v="0"/>
    <x v="157"/>
    <x v="9"/>
    <s v="P-1132"/>
    <n v="1"/>
    <n v="98100"/>
    <n v="98100"/>
    <x v="69"/>
    <x v="2"/>
    <x v="8"/>
    <s v="MALL GANDARIA CITY"/>
  </r>
  <r>
    <s v="T-4594"/>
    <x v="0"/>
    <x v="180"/>
    <x v="9"/>
    <s v="P-1232"/>
    <n v="1"/>
    <n v="65700"/>
    <n v="65700"/>
    <x v="43"/>
    <x v="12"/>
    <x v="8"/>
    <s v="MALL GANDARIA CITY"/>
  </r>
  <r>
    <s v="T-4595"/>
    <x v="0"/>
    <x v="175"/>
    <x v="9"/>
    <s v="P-1278"/>
    <n v="1"/>
    <n v="29700"/>
    <n v="29700"/>
    <x v="120"/>
    <x v="0"/>
    <x v="8"/>
    <s v="MALL GANDARIA CITY"/>
  </r>
  <r>
    <s v="T-4596"/>
    <x v="0"/>
    <x v="178"/>
    <x v="9"/>
    <s v="P-1192"/>
    <n v="1"/>
    <n v="31500"/>
    <n v="31500"/>
    <x v="17"/>
    <x v="0"/>
    <x v="8"/>
    <s v="MALL GANDARIA CITY"/>
  </r>
  <r>
    <s v="T-4597"/>
    <x v="0"/>
    <x v="157"/>
    <x v="1"/>
    <s v="P-1407"/>
    <n v="3"/>
    <n v="31500"/>
    <n v="94500"/>
    <x v="17"/>
    <x v="0"/>
    <x v="1"/>
    <s v="MALL KELAPA GADING"/>
  </r>
  <r>
    <s v="T-4598"/>
    <x v="0"/>
    <x v="178"/>
    <x v="1"/>
    <s v="P-1430"/>
    <n v="1"/>
    <n v="65700"/>
    <n v="65700"/>
    <x v="155"/>
    <x v="2"/>
    <x v="1"/>
    <s v="MALL KELAPA GADING"/>
  </r>
  <r>
    <s v="T-4599"/>
    <x v="0"/>
    <x v="181"/>
    <x v="1"/>
    <s v="P-1508"/>
    <n v="4"/>
    <n v="36900"/>
    <n v="147600"/>
    <x v="56"/>
    <x v="0"/>
    <x v="1"/>
    <s v="MALL KELAPA GADING"/>
  </r>
  <r>
    <s v="T-4600"/>
    <x v="0"/>
    <x v="152"/>
    <x v="5"/>
    <s v="P-223"/>
    <n v="1"/>
    <n v="34200"/>
    <n v="34200"/>
    <x v="45"/>
    <x v="9"/>
    <x v="5"/>
    <s v="BINTARO EXCHANGE"/>
  </r>
  <r>
    <s v="T-4601"/>
    <x v="0"/>
    <x v="176"/>
    <x v="1"/>
    <s v="P-1433"/>
    <n v="2"/>
    <n v="47700"/>
    <n v="95400"/>
    <x v="20"/>
    <x v="10"/>
    <x v="1"/>
    <s v="MALL KELAPA GADING"/>
  </r>
  <r>
    <s v="T-4602"/>
    <x v="0"/>
    <x v="170"/>
    <x v="9"/>
    <s v="P-1164"/>
    <n v="1"/>
    <n v="26100"/>
    <n v="26100"/>
    <x v="149"/>
    <x v="4"/>
    <x v="8"/>
    <s v="MALL GANDARIA CITY"/>
  </r>
  <r>
    <s v="T-4603"/>
    <x v="0"/>
    <x v="180"/>
    <x v="9"/>
    <s v="P-1249"/>
    <n v="2"/>
    <n v="82800"/>
    <n v="165600"/>
    <x v="55"/>
    <x v="3"/>
    <x v="8"/>
    <s v="MALL GANDARIA CITY"/>
  </r>
  <r>
    <s v="T-4604"/>
    <x v="0"/>
    <x v="165"/>
    <x v="1"/>
    <s v="P-1453"/>
    <n v="1"/>
    <n v="73800"/>
    <n v="73800"/>
    <x v="41"/>
    <x v="12"/>
    <x v="1"/>
    <s v="MALL KELAPA GADING"/>
  </r>
  <r>
    <s v="T-4605"/>
    <x v="0"/>
    <x v="180"/>
    <x v="5"/>
    <s v="P-183"/>
    <n v="2"/>
    <n v="47700"/>
    <n v="95400"/>
    <x v="20"/>
    <x v="10"/>
    <x v="5"/>
    <s v="BINTARO EXCHANGE"/>
  </r>
  <r>
    <s v="T-4606"/>
    <x v="0"/>
    <x v="159"/>
    <x v="1"/>
    <s v="P-1312"/>
    <n v="7"/>
    <n v="27000"/>
    <n v="189000"/>
    <x v="6"/>
    <x v="0"/>
    <x v="1"/>
    <s v="MALL KELAPA GADING"/>
  </r>
  <r>
    <s v="T-4607"/>
    <x v="0"/>
    <x v="173"/>
    <x v="5"/>
    <s v="P-161"/>
    <n v="5"/>
    <n v="22500"/>
    <n v="112500"/>
    <x v="39"/>
    <x v="0"/>
    <x v="5"/>
    <s v="BINTARO EXCHANGE"/>
  </r>
  <r>
    <s v="T-4608"/>
    <x v="0"/>
    <x v="158"/>
    <x v="1"/>
    <s v="P-1488"/>
    <n v="2"/>
    <n v="112500"/>
    <n v="225000"/>
    <x v="93"/>
    <x v="11"/>
    <x v="1"/>
    <s v="MALL KELAPA GADING"/>
  </r>
  <r>
    <s v="T-4609"/>
    <x v="0"/>
    <x v="160"/>
    <x v="1"/>
    <s v="P-1306"/>
    <n v="1"/>
    <n v="81000"/>
    <n v="81000"/>
    <x v="36"/>
    <x v="12"/>
    <x v="1"/>
    <s v="MALL KELAPA GADING"/>
  </r>
  <r>
    <s v="T-4610"/>
    <x v="0"/>
    <x v="156"/>
    <x v="10"/>
    <s v="P-2187"/>
    <n v="2"/>
    <n v="17100"/>
    <n v="34200"/>
    <x v="77"/>
    <x v="0"/>
    <x v="2"/>
    <s v="SUMARECON MALL BEKASI"/>
  </r>
  <r>
    <s v="T-4611"/>
    <x v="0"/>
    <x v="162"/>
    <x v="10"/>
    <s v="P-2271"/>
    <n v="3"/>
    <n v="13500"/>
    <n v="40500"/>
    <x v="85"/>
    <x v="4"/>
    <x v="2"/>
    <s v="SUMARECON MALL BEKASI"/>
  </r>
  <r>
    <s v="T-4612"/>
    <x v="0"/>
    <x v="177"/>
    <x v="9"/>
    <s v="P-1276"/>
    <n v="2"/>
    <n v="29700"/>
    <n v="59400"/>
    <x v="117"/>
    <x v="0"/>
    <x v="8"/>
    <s v="MALL GANDARIA CITY"/>
  </r>
  <r>
    <s v="T-4613"/>
    <x v="0"/>
    <x v="177"/>
    <x v="5"/>
    <s v="P-257"/>
    <n v="1"/>
    <n v="34200"/>
    <n v="34200"/>
    <x v="52"/>
    <x v="0"/>
    <x v="5"/>
    <s v="BINTARO EXCHANGE"/>
  </r>
  <r>
    <s v="T-4614"/>
    <x v="0"/>
    <x v="160"/>
    <x v="9"/>
    <s v="P-1245"/>
    <n v="1"/>
    <n v="130500"/>
    <n v="130500"/>
    <x v="122"/>
    <x v="15"/>
    <x v="8"/>
    <s v="MALL GANDARIA CITY"/>
  </r>
  <r>
    <s v="T-4615"/>
    <x v="0"/>
    <x v="172"/>
    <x v="5"/>
    <s v="P-246"/>
    <n v="3"/>
    <n v="29700"/>
    <n v="89100"/>
    <x v="154"/>
    <x v="0"/>
    <x v="5"/>
    <s v="BINTARO EXCHANGE"/>
  </r>
  <r>
    <s v="T-4616"/>
    <x v="0"/>
    <x v="168"/>
    <x v="1"/>
    <s v="P-1466"/>
    <n v="3"/>
    <n v="94500"/>
    <n v="283500"/>
    <x v="62"/>
    <x v="14"/>
    <x v="1"/>
    <s v="MALL KELAPA GADING"/>
  </r>
  <r>
    <s v="T-4617"/>
    <x v="0"/>
    <x v="157"/>
    <x v="1"/>
    <s v="P-1467"/>
    <n v="1"/>
    <n v="73800"/>
    <n v="73800"/>
    <x v="125"/>
    <x v="14"/>
    <x v="1"/>
    <s v="MALL KELAPA GADING"/>
  </r>
  <r>
    <s v="T-4618"/>
    <x v="0"/>
    <x v="154"/>
    <x v="5"/>
    <s v="P-210"/>
    <n v="1"/>
    <n v="116100"/>
    <n v="116100"/>
    <x v="148"/>
    <x v="14"/>
    <x v="5"/>
    <s v="BINTARO EXCHANGE"/>
  </r>
  <r>
    <s v="T-4619"/>
    <x v="0"/>
    <x v="177"/>
    <x v="9"/>
    <s v="P-1224"/>
    <n v="1"/>
    <n v="49500"/>
    <n v="49500"/>
    <x v="60"/>
    <x v="2"/>
    <x v="8"/>
    <s v="MALL GANDARIA CITY"/>
  </r>
  <r>
    <s v="T-4620"/>
    <x v="0"/>
    <x v="174"/>
    <x v="10"/>
    <s v="P-2328"/>
    <n v="1"/>
    <n v="81000"/>
    <n v="81000"/>
    <x v="37"/>
    <x v="12"/>
    <x v="2"/>
    <s v="SUMARECON MALL BEKASI"/>
  </r>
  <r>
    <s v="T-4621"/>
    <x v="0"/>
    <x v="151"/>
    <x v="9"/>
    <s v="P-1233"/>
    <n v="1"/>
    <n v="73800"/>
    <n v="73800"/>
    <x v="215"/>
    <x v="12"/>
    <x v="8"/>
    <s v="MALL GANDARIA CITY"/>
  </r>
  <r>
    <s v="T-4622"/>
    <x v="0"/>
    <x v="167"/>
    <x v="1"/>
    <s v="P-1460"/>
    <n v="1"/>
    <n v="0"/>
    <n v="0"/>
    <x v="57"/>
    <x v="14"/>
    <x v="1"/>
    <s v="MALL KELAPA GADING"/>
  </r>
  <r>
    <s v="T-4623"/>
    <x v="0"/>
    <x v="160"/>
    <x v="1"/>
    <s v="P-1443"/>
    <n v="2"/>
    <n v="49500"/>
    <n v="99000"/>
    <x v="60"/>
    <x v="2"/>
    <x v="1"/>
    <s v="MALL KELAPA GADING"/>
  </r>
  <r>
    <s v="T-4624"/>
    <x v="0"/>
    <x v="161"/>
    <x v="1"/>
    <s v="P-1300"/>
    <n v="1"/>
    <n v="261000"/>
    <n v="261000"/>
    <x v="103"/>
    <x v="12"/>
    <x v="1"/>
    <s v="MALL KELAPA GADING"/>
  </r>
  <r>
    <s v="T-4625"/>
    <x v="0"/>
    <x v="177"/>
    <x v="1"/>
    <s v="P-1418"/>
    <n v="2"/>
    <n v="240000"/>
    <n v="480000"/>
    <x v="111"/>
    <x v="17"/>
    <x v="1"/>
    <s v="MALL KELAPA GADING"/>
  </r>
  <r>
    <s v="T-4626"/>
    <x v="0"/>
    <x v="154"/>
    <x v="1"/>
    <s v="P-1421"/>
    <n v="1"/>
    <n v="40500"/>
    <n v="40500"/>
    <x v="9"/>
    <x v="6"/>
    <x v="1"/>
    <s v="MALL KELAPA GADING"/>
  </r>
  <r>
    <s v="T-4627"/>
    <x v="0"/>
    <x v="156"/>
    <x v="9"/>
    <s v="P-1167"/>
    <n v="2"/>
    <n v="57600"/>
    <n v="115200"/>
    <x v="4"/>
    <x v="3"/>
    <x v="8"/>
    <s v="MALL GANDARIA CITY"/>
  </r>
  <r>
    <s v="T-4628"/>
    <x v="0"/>
    <x v="177"/>
    <x v="10"/>
    <s v="P-2251"/>
    <n v="1"/>
    <n v="39600"/>
    <n v="39600"/>
    <x v="140"/>
    <x v="3"/>
    <x v="2"/>
    <s v="SUMARECON MALL BEKASI"/>
  </r>
  <r>
    <s v="T-4629"/>
    <x v="0"/>
    <x v="159"/>
    <x v="10"/>
    <s v="P-2273"/>
    <n v="2"/>
    <n v="15300"/>
    <n v="30600"/>
    <x v="25"/>
    <x v="4"/>
    <x v="2"/>
    <s v="SUMARECON MALL BEKASI"/>
  </r>
  <r>
    <s v="T-4630"/>
    <x v="0"/>
    <x v="176"/>
    <x v="9"/>
    <s v="P-1237"/>
    <n v="1"/>
    <n v="247500"/>
    <n v="247500"/>
    <x v="115"/>
    <x v="18"/>
    <x v="8"/>
    <s v="MALL GANDARIA CITY"/>
  </r>
  <r>
    <s v="T-4631"/>
    <x v="0"/>
    <x v="152"/>
    <x v="10"/>
    <s v="P-2372"/>
    <n v="1"/>
    <n v="34200"/>
    <n v="34200"/>
    <x v="52"/>
    <x v="0"/>
    <x v="2"/>
    <s v="SUMARECON MALL BEKASI"/>
  </r>
  <r>
    <s v="T-4632"/>
    <x v="0"/>
    <x v="152"/>
    <x v="5"/>
    <s v="P-91"/>
    <n v="1"/>
    <n v="27000"/>
    <n v="27000"/>
    <x v="6"/>
    <x v="0"/>
    <x v="5"/>
    <s v="BINTARO EXCHANGE"/>
  </r>
  <r>
    <s v="T-4633"/>
    <x v="0"/>
    <x v="153"/>
    <x v="1"/>
    <s v="P-1481"/>
    <n v="1"/>
    <n v="34200"/>
    <n v="34200"/>
    <x v="45"/>
    <x v="9"/>
    <x v="1"/>
    <s v="MALL KELAPA GADING"/>
  </r>
  <r>
    <s v="T-4634"/>
    <x v="0"/>
    <x v="163"/>
    <x v="10"/>
    <s v="P-2212"/>
    <n v="1"/>
    <n v="216000"/>
    <n v="216000"/>
    <x v="209"/>
    <x v="15"/>
    <x v="2"/>
    <s v="SUMARECON MALL BEKASI"/>
  </r>
  <r>
    <s v="T-4635"/>
    <x v="0"/>
    <x v="158"/>
    <x v="5"/>
    <s v="P-94"/>
    <n v="2"/>
    <n v="27000"/>
    <n v="54000"/>
    <x v="30"/>
    <x v="0"/>
    <x v="5"/>
    <s v="BINTARO EXCHANGE"/>
  </r>
  <r>
    <s v="T-4636"/>
    <x v="0"/>
    <x v="155"/>
    <x v="1"/>
    <s v="P-1413"/>
    <n v="2"/>
    <n v="13500"/>
    <n v="27000"/>
    <x v="85"/>
    <x v="4"/>
    <x v="1"/>
    <s v="MALL KELAPA GADING"/>
  </r>
  <r>
    <s v="T-4637"/>
    <x v="0"/>
    <x v="171"/>
    <x v="9"/>
    <s v="P-1253"/>
    <n v="3"/>
    <n v="76500"/>
    <n v="229500"/>
    <x v="123"/>
    <x v="11"/>
    <x v="8"/>
    <s v="MALL GANDARIA CITY"/>
  </r>
  <r>
    <s v="T-4638"/>
    <x v="0"/>
    <x v="165"/>
    <x v="5"/>
    <s v="P-134"/>
    <n v="1"/>
    <n v="82800"/>
    <n v="82800"/>
    <x v="78"/>
    <x v="3"/>
    <x v="5"/>
    <s v="BINTARO EXCHANGE"/>
  </r>
  <r>
    <s v="T-4639"/>
    <x v="0"/>
    <x v="163"/>
    <x v="1"/>
    <s v="P-1472"/>
    <n v="2"/>
    <n v="152100"/>
    <n v="304200"/>
    <x v="134"/>
    <x v="14"/>
    <x v="1"/>
    <s v="MALL KELAPA GADING"/>
  </r>
  <r>
    <s v="T-4640"/>
    <x v="0"/>
    <x v="179"/>
    <x v="5"/>
    <s v="P-90"/>
    <n v="1"/>
    <n v="17100"/>
    <n v="17100"/>
    <x v="77"/>
    <x v="0"/>
    <x v="5"/>
    <s v="BINTARO EXCHANGE"/>
  </r>
  <r>
    <s v="T-4641"/>
    <x v="0"/>
    <x v="163"/>
    <x v="1"/>
    <s v="P-1406"/>
    <n v="2"/>
    <n v="25200"/>
    <n v="50400"/>
    <x v="22"/>
    <x v="0"/>
    <x v="1"/>
    <s v="MALL KELAPA GADING"/>
  </r>
  <r>
    <s v="T-4642"/>
    <x v="0"/>
    <x v="157"/>
    <x v="5"/>
    <s v="P-85"/>
    <n v="1"/>
    <n v="81000"/>
    <n v="81000"/>
    <x v="36"/>
    <x v="12"/>
    <x v="5"/>
    <s v="BINTARO EXCHANGE"/>
  </r>
  <r>
    <s v="T-4643"/>
    <x v="0"/>
    <x v="175"/>
    <x v="9"/>
    <s v="P-1191"/>
    <n v="1"/>
    <n v="25200"/>
    <n v="25200"/>
    <x v="22"/>
    <x v="0"/>
    <x v="8"/>
    <s v="MALL GANDARIA CITY"/>
  </r>
  <r>
    <s v="T-4644"/>
    <x v="0"/>
    <x v="151"/>
    <x v="9"/>
    <s v="P-1229"/>
    <n v="1"/>
    <n v="60750"/>
    <n v="60750"/>
    <x v="87"/>
    <x v="12"/>
    <x v="8"/>
    <s v="MALL GANDARIA CITY"/>
  </r>
  <r>
    <s v="T-4645"/>
    <x v="0"/>
    <x v="180"/>
    <x v="10"/>
    <s v="P-2196"/>
    <n v="1"/>
    <n v="27000"/>
    <n v="27000"/>
    <x v="30"/>
    <x v="0"/>
    <x v="2"/>
    <s v="SUMARECON MALL BEKASI"/>
  </r>
  <r>
    <s v="T-4646"/>
    <x v="0"/>
    <x v="158"/>
    <x v="5"/>
    <s v="P-133"/>
    <n v="1"/>
    <n v="82800"/>
    <n v="82800"/>
    <x v="142"/>
    <x v="3"/>
    <x v="5"/>
    <s v="BINTARO EXCHANGE"/>
  </r>
  <r>
    <s v="T-4647"/>
    <x v="0"/>
    <x v="157"/>
    <x v="1"/>
    <s v="P-1311"/>
    <n v="2"/>
    <n v="17100"/>
    <n v="34200"/>
    <x v="77"/>
    <x v="0"/>
    <x v="1"/>
    <s v="MALL KELAPA GADING"/>
  </r>
  <r>
    <s v="T-4648"/>
    <x v="0"/>
    <x v="166"/>
    <x v="1"/>
    <s v="P-1374"/>
    <n v="4"/>
    <n v="26100"/>
    <n v="104400"/>
    <x v="149"/>
    <x v="4"/>
    <x v="1"/>
    <s v="MALL KELAPA GADING"/>
  </r>
  <r>
    <s v="T-4649"/>
    <x v="0"/>
    <x v="175"/>
    <x v="10"/>
    <s v="P-2294"/>
    <n v="1"/>
    <n v="162000"/>
    <n v="162000"/>
    <x v="70"/>
    <x v="5"/>
    <x v="2"/>
    <s v="SUMARECON MALL BEKASI"/>
  </r>
  <r>
    <s v="T-4650"/>
    <x v="0"/>
    <x v="174"/>
    <x v="10"/>
    <s v="P-2176"/>
    <n v="1"/>
    <n v="261000"/>
    <n v="261000"/>
    <x v="167"/>
    <x v="12"/>
    <x v="2"/>
    <s v="SUMARECON MALL BEKASI"/>
  </r>
  <r>
    <s v="T-4651"/>
    <x v="0"/>
    <x v="164"/>
    <x v="1"/>
    <s v="P-1476"/>
    <n v="2"/>
    <n v="130500"/>
    <n v="261000"/>
    <x v="84"/>
    <x v="15"/>
    <x v="1"/>
    <s v="MALL KELAPA GADING"/>
  </r>
  <r>
    <s v="T-4652"/>
    <x v="0"/>
    <x v="154"/>
    <x v="1"/>
    <s v="P-1302"/>
    <n v="2"/>
    <n v="144000"/>
    <n v="288000"/>
    <x v="94"/>
    <x v="15"/>
    <x v="1"/>
    <s v="MALL KELAPA GADING"/>
  </r>
  <r>
    <s v="T-4653"/>
    <x v="0"/>
    <x v="180"/>
    <x v="9"/>
    <s v="P-1182"/>
    <n v="1"/>
    <n v="39600"/>
    <n v="39600"/>
    <x v="80"/>
    <x v="3"/>
    <x v="8"/>
    <s v="MALL GANDARIA CITY"/>
  </r>
  <r>
    <s v="T-4654"/>
    <x v="0"/>
    <x v="157"/>
    <x v="5"/>
    <s v="P-76"/>
    <n v="1"/>
    <n v="202500"/>
    <n v="202500"/>
    <x v="243"/>
    <x v="8"/>
    <x v="5"/>
    <s v="BINTARO EXCHANGE"/>
  </r>
  <r>
    <s v="T-4655"/>
    <x v="0"/>
    <x v="166"/>
    <x v="10"/>
    <s v="P-2373"/>
    <n v="3"/>
    <n v="27000"/>
    <n v="81000"/>
    <x v="97"/>
    <x v="0"/>
    <x v="2"/>
    <s v="SUMARECON MALL BEKASI"/>
  </r>
  <r>
    <s v="T-4656"/>
    <x v="0"/>
    <x v="163"/>
    <x v="9"/>
    <s v="P-1236"/>
    <n v="1"/>
    <n v="81000"/>
    <n v="81000"/>
    <x v="212"/>
    <x v="4"/>
    <x v="8"/>
    <s v="MALL GANDARIA CITY"/>
  </r>
  <r>
    <s v="T-4657"/>
    <x v="0"/>
    <x v="158"/>
    <x v="5"/>
    <s v="P-70"/>
    <n v="1"/>
    <n v="65700"/>
    <n v="65700"/>
    <x v="64"/>
    <x v="16"/>
    <x v="5"/>
    <s v="BINTARO EXCHANGE"/>
  </r>
  <r>
    <s v="T-4658"/>
    <x v="0"/>
    <x v="172"/>
    <x v="1"/>
    <s v="P-1319"/>
    <n v="1"/>
    <n v="103500"/>
    <n v="103500"/>
    <x v="63"/>
    <x v="15"/>
    <x v="1"/>
    <s v="MALL KELAPA GADING"/>
  </r>
  <r>
    <s v="T-4659"/>
    <x v="0"/>
    <x v="168"/>
    <x v="5"/>
    <s v="P-140"/>
    <n v="1"/>
    <n v="39600"/>
    <n v="39600"/>
    <x v="24"/>
    <x v="3"/>
    <x v="5"/>
    <s v="BINTARO EXCHANGE"/>
  </r>
  <r>
    <s v="T-4660"/>
    <x v="0"/>
    <x v="167"/>
    <x v="9"/>
    <s v="P-1168"/>
    <n v="1"/>
    <n v="82800"/>
    <n v="82800"/>
    <x v="142"/>
    <x v="3"/>
    <x v="8"/>
    <s v="MALL GANDARIA CITY"/>
  </r>
  <r>
    <s v="T-4661"/>
    <x v="0"/>
    <x v="174"/>
    <x v="9"/>
    <s v="P-1205"/>
    <n v="1"/>
    <n v="40500"/>
    <n v="40500"/>
    <x v="168"/>
    <x v="6"/>
    <x v="8"/>
    <s v="MALL GANDARIA CITY"/>
  </r>
  <r>
    <s v="T-4662"/>
    <x v="0"/>
    <x v="164"/>
    <x v="1"/>
    <s v="P-1310"/>
    <n v="1"/>
    <n v="107100"/>
    <n v="107100"/>
    <x v="109"/>
    <x v="2"/>
    <x v="1"/>
    <s v="MALL KELAPA GADING"/>
  </r>
  <r>
    <s v="T-4663"/>
    <x v="0"/>
    <x v="166"/>
    <x v="10"/>
    <s v="P-2305"/>
    <n v="3"/>
    <n v="60750"/>
    <n v="182250"/>
    <x v="87"/>
    <x v="12"/>
    <x v="2"/>
    <s v="SUMARECON MALL BEKASI"/>
  </r>
  <r>
    <s v="T-4664"/>
    <x v="0"/>
    <x v="151"/>
    <x v="9"/>
    <s v="P-1137"/>
    <n v="1"/>
    <n v="18000"/>
    <n v="18000"/>
    <x v="2"/>
    <x v="0"/>
    <x v="8"/>
    <s v="MALL GANDARIA CITY"/>
  </r>
  <r>
    <s v="T-4665"/>
    <x v="0"/>
    <x v="175"/>
    <x v="5"/>
    <s v="P-258"/>
    <n v="2"/>
    <n v="27000"/>
    <n v="54000"/>
    <x v="97"/>
    <x v="0"/>
    <x v="5"/>
    <s v="BINTARO EXCHANGE"/>
  </r>
  <r>
    <s v="T-4666"/>
    <x v="0"/>
    <x v="158"/>
    <x v="1"/>
    <s v="P-1475"/>
    <n v="1"/>
    <n v="81000"/>
    <n v="81000"/>
    <x v="37"/>
    <x v="12"/>
    <x v="1"/>
    <s v="MALL KELAPA GADING"/>
  </r>
  <r>
    <s v="T-4667"/>
    <x v="0"/>
    <x v="166"/>
    <x v="10"/>
    <s v="P-2285"/>
    <n v="2"/>
    <n v="65700"/>
    <n v="131400"/>
    <x v="155"/>
    <x v="2"/>
    <x v="2"/>
    <s v="SUMARECON MALL BEKASI"/>
  </r>
  <r>
    <s v="T-4668"/>
    <x v="0"/>
    <x v="160"/>
    <x v="10"/>
    <s v="P-2263"/>
    <n v="3"/>
    <n v="25200"/>
    <n v="75600"/>
    <x v="22"/>
    <x v="0"/>
    <x v="2"/>
    <s v="SUMARECON MALL BEKASI"/>
  </r>
  <r>
    <s v="T-4669"/>
    <x v="0"/>
    <x v="180"/>
    <x v="1"/>
    <s v="P-1408"/>
    <n v="1"/>
    <n v="22500"/>
    <n v="22500"/>
    <x v="39"/>
    <x v="0"/>
    <x v="1"/>
    <s v="MALL KELAPA GADING"/>
  </r>
  <r>
    <s v="T-4670"/>
    <x v="0"/>
    <x v="156"/>
    <x v="5"/>
    <s v="P-228"/>
    <n v="1"/>
    <n v="76500"/>
    <n v="76500"/>
    <x v="123"/>
    <x v="11"/>
    <x v="5"/>
    <s v="BINTARO EXCHANGE"/>
  </r>
  <r>
    <s v="T-4671"/>
    <x v="0"/>
    <x v="156"/>
    <x v="10"/>
    <s v="P-2345"/>
    <n v="1"/>
    <n v="76500"/>
    <n v="76500"/>
    <x v="95"/>
    <x v="11"/>
    <x v="2"/>
    <s v="SUMARECON MALL BEKASI"/>
  </r>
  <r>
    <s v="T-4672"/>
    <x v="0"/>
    <x v="161"/>
    <x v="9"/>
    <s v="P-1143"/>
    <n v="1"/>
    <n v="360000"/>
    <n v="360000"/>
    <x v="170"/>
    <x v="18"/>
    <x v="8"/>
    <s v="MALL GANDARIA CITY"/>
  </r>
  <r>
    <s v="T-4673"/>
    <x v="0"/>
    <x v="151"/>
    <x v="5"/>
    <s v="P-191"/>
    <n v="3"/>
    <n v="49500"/>
    <n v="148500"/>
    <x v="60"/>
    <x v="2"/>
    <x v="5"/>
    <s v="BINTARO EXCHANGE"/>
  </r>
  <r>
    <s v="T-4674"/>
    <x v="0"/>
    <x v="169"/>
    <x v="10"/>
    <s v="P-2182"/>
    <n v="1"/>
    <n v="78750"/>
    <n v="78750"/>
    <x v="36"/>
    <x v="12"/>
    <x v="2"/>
    <s v="SUMARECON MALL BEKASI"/>
  </r>
  <r>
    <s v="T-4675"/>
    <x v="0"/>
    <x v="176"/>
    <x v="5"/>
    <s v="P-200"/>
    <n v="1"/>
    <n v="73800"/>
    <n v="73800"/>
    <x v="215"/>
    <x v="12"/>
    <x v="5"/>
    <s v="BINTARO EXCHANGE"/>
  </r>
  <r>
    <s v="T-4676"/>
    <x v="0"/>
    <x v="180"/>
    <x v="5"/>
    <s v="P-226"/>
    <n v="1"/>
    <n v="76500"/>
    <n v="76500"/>
    <x v="95"/>
    <x v="11"/>
    <x v="5"/>
    <s v="BINTARO EXCHANGE"/>
  </r>
  <r>
    <s v="T-4677"/>
    <x v="0"/>
    <x v="164"/>
    <x v="5"/>
    <s v="P-154"/>
    <n v="1"/>
    <n v="148500"/>
    <n v="148500"/>
    <x v="158"/>
    <x v="1"/>
    <x v="5"/>
    <s v="BINTARO EXCHANGE"/>
  </r>
  <r>
    <s v="T-4678"/>
    <x v="0"/>
    <x v="179"/>
    <x v="1"/>
    <s v="P-1397"/>
    <n v="1"/>
    <n v="39600"/>
    <n v="39600"/>
    <x v="42"/>
    <x v="3"/>
    <x v="1"/>
    <s v="MALL KELAPA GADING"/>
  </r>
  <r>
    <s v="T-4679"/>
    <x v="0"/>
    <x v="157"/>
    <x v="1"/>
    <s v="P-1454"/>
    <n v="1"/>
    <n v="138500"/>
    <n v="138500"/>
    <x v="206"/>
    <x v="18"/>
    <x v="1"/>
    <s v="MALL KELAPA GADING"/>
  </r>
  <r>
    <s v="T-4680"/>
    <x v="0"/>
    <x v="171"/>
    <x v="5"/>
    <s v="P-166"/>
    <n v="3"/>
    <n v="13500"/>
    <n v="40500"/>
    <x v="85"/>
    <x v="4"/>
    <x v="5"/>
    <s v="BINTARO EXCHANGE"/>
  </r>
  <r>
    <s v="T-4681"/>
    <x v="0"/>
    <x v="158"/>
    <x v="1"/>
    <s v="P-1307"/>
    <n v="1"/>
    <n v="78750"/>
    <n v="78750"/>
    <x v="107"/>
    <x v="12"/>
    <x v="1"/>
    <s v="MALL KELAPA GADING"/>
  </r>
  <r>
    <s v="T-4682"/>
    <x v="0"/>
    <x v="158"/>
    <x v="1"/>
    <s v="P-1502"/>
    <n v="2"/>
    <n v="29700"/>
    <n v="59400"/>
    <x v="154"/>
    <x v="0"/>
    <x v="1"/>
    <s v="MALL KELAPA GADING"/>
  </r>
  <r>
    <s v="T-4683"/>
    <x v="0"/>
    <x v="165"/>
    <x v="1"/>
    <s v="P-1410"/>
    <n v="4"/>
    <n v="37350"/>
    <n v="149400"/>
    <x v="83"/>
    <x v="17"/>
    <x v="1"/>
    <s v="MALL KELAPA GADING"/>
  </r>
  <r>
    <s v="T-4684"/>
    <x v="0"/>
    <x v="165"/>
    <x v="10"/>
    <s v="P-2256"/>
    <n v="1"/>
    <n v="39600"/>
    <n v="39600"/>
    <x v="42"/>
    <x v="3"/>
    <x v="2"/>
    <s v="SUMARECON MALL BEKASI"/>
  </r>
  <r>
    <s v="T-4685"/>
    <x v="0"/>
    <x v="173"/>
    <x v="1"/>
    <s v="P-1381"/>
    <n v="2"/>
    <n v="57600"/>
    <n v="115200"/>
    <x v="4"/>
    <x v="3"/>
    <x v="1"/>
    <s v="MALL KELAPA GADING"/>
  </r>
  <r>
    <s v="T-4686"/>
    <x v="0"/>
    <x v="166"/>
    <x v="9"/>
    <s v="P-1225"/>
    <n v="2"/>
    <n v="98100"/>
    <n v="196200"/>
    <x v="11"/>
    <x v="2"/>
    <x v="8"/>
    <s v="MALL GANDARIA CITY"/>
  </r>
  <r>
    <s v="T-4687"/>
    <x v="0"/>
    <x v="179"/>
    <x v="1"/>
    <s v="P-1375"/>
    <n v="1"/>
    <n v="26100"/>
    <n v="26100"/>
    <x v="15"/>
    <x v="4"/>
    <x v="1"/>
    <s v="MALL KELAPA GADING"/>
  </r>
  <r>
    <s v="T-4688"/>
    <x v="0"/>
    <x v="170"/>
    <x v="9"/>
    <s v="P-1134"/>
    <n v="6"/>
    <n v="17100"/>
    <n v="102600"/>
    <x v="77"/>
    <x v="0"/>
    <x v="8"/>
    <s v="MALL GANDARIA CITY"/>
  </r>
  <r>
    <s v="T-4689"/>
    <x v="0"/>
    <x v="155"/>
    <x v="9"/>
    <s v="P-1252"/>
    <n v="2"/>
    <n v="76500"/>
    <n v="153000"/>
    <x v="75"/>
    <x v="11"/>
    <x v="8"/>
    <s v="MALL GANDARIA CITY"/>
  </r>
  <r>
    <s v="T-4690"/>
    <x v="0"/>
    <x v="158"/>
    <x v="9"/>
    <s v="P-1136"/>
    <n v="1"/>
    <n v="13050"/>
    <n v="13050"/>
    <x v="54"/>
    <x v="0"/>
    <x v="8"/>
    <s v="MALL GANDARIA CITY"/>
  </r>
  <r>
    <s v="T-4691"/>
    <x v="0"/>
    <x v="157"/>
    <x v="9"/>
    <s v="P-1129"/>
    <n v="1"/>
    <n v="78750"/>
    <n v="78750"/>
    <x v="36"/>
    <x v="12"/>
    <x v="8"/>
    <s v="MALL GANDARIA CITY"/>
  </r>
  <r>
    <s v="T-4692"/>
    <x v="0"/>
    <x v="176"/>
    <x v="9"/>
    <s v="P-1171"/>
    <n v="1"/>
    <n v="82800"/>
    <n v="82800"/>
    <x v="48"/>
    <x v="3"/>
    <x v="8"/>
    <s v="MALL GANDARIA CITY"/>
  </r>
  <r>
    <s v="T-4693"/>
    <x v="0"/>
    <x v="175"/>
    <x v="9"/>
    <s v="P-1130"/>
    <n v="1"/>
    <n v="81000"/>
    <n v="81000"/>
    <x v="107"/>
    <x v="12"/>
    <x v="8"/>
    <s v="MALL GANDARIA CITY"/>
  </r>
  <r>
    <s v="T-4694"/>
    <x v="0"/>
    <x v="179"/>
    <x v="5"/>
    <s v="P-243"/>
    <n v="3"/>
    <n v="15000"/>
    <n v="45000"/>
    <x v="0"/>
    <x v="0"/>
    <x v="5"/>
    <s v="BINTARO EXCHANGE"/>
  </r>
  <r>
    <s v="T-4695"/>
    <x v="0"/>
    <x v="164"/>
    <x v="5"/>
    <s v="P-206"/>
    <n v="1"/>
    <n v="247500"/>
    <n v="247500"/>
    <x v="115"/>
    <x v="18"/>
    <x v="5"/>
    <s v="BINTARO EXCHANGE"/>
  </r>
  <r>
    <s v="T-4696"/>
    <x v="0"/>
    <x v="173"/>
    <x v="9"/>
    <s v="P-1211"/>
    <n v="1"/>
    <n v="65700"/>
    <n v="65700"/>
    <x v="155"/>
    <x v="2"/>
    <x v="8"/>
    <s v="MALL GANDARIA CITY"/>
  </r>
  <r>
    <s v="T-4697"/>
    <x v="0"/>
    <x v="174"/>
    <x v="5"/>
    <s v="P-93"/>
    <n v="2"/>
    <n v="18000"/>
    <n v="36000"/>
    <x v="2"/>
    <x v="0"/>
    <x v="5"/>
    <s v="BINTARO EXCHANGE"/>
  </r>
  <r>
    <s v="T-4698"/>
    <x v="0"/>
    <x v="180"/>
    <x v="1"/>
    <s v="P-1507"/>
    <n v="3"/>
    <n v="32000"/>
    <n v="96000"/>
    <x v="13"/>
    <x v="0"/>
    <x v="1"/>
    <s v="MALL KELAPA GADING"/>
  </r>
  <r>
    <s v="T-4699"/>
    <x v="0"/>
    <x v="160"/>
    <x v="1"/>
    <s v="P-1414"/>
    <n v="1"/>
    <n v="22500"/>
    <n v="22500"/>
    <x v="112"/>
    <x v="4"/>
    <x v="1"/>
    <s v="MALL KELAPA GADING"/>
  </r>
  <r>
    <s v="T-4700"/>
    <x v="0"/>
    <x v="164"/>
    <x v="1"/>
    <s v="P-1446"/>
    <n v="2"/>
    <n v="98100"/>
    <n v="196200"/>
    <x v="199"/>
    <x v="2"/>
    <x v="1"/>
    <s v="MALL KELAPA GADING"/>
  </r>
  <r>
    <s v="T-4701"/>
    <x v="0"/>
    <x v="164"/>
    <x v="5"/>
    <s v="P-135"/>
    <n v="2"/>
    <n v="82800"/>
    <n v="165600"/>
    <x v="33"/>
    <x v="3"/>
    <x v="5"/>
    <s v="BINTARO EXCHANGE"/>
  </r>
  <r>
    <s v="T-4702"/>
    <x v="0"/>
    <x v="168"/>
    <x v="9"/>
    <s v="P-1279"/>
    <n v="1"/>
    <n v="34200"/>
    <n v="34200"/>
    <x v="52"/>
    <x v="0"/>
    <x v="8"/>
    <s v="MALL GANDARIA CITY"/>
  </r>
  <r>
    <s v="T-4703"/>
    <x v="0"/>
    <x v="173"/>
    <x v="4"/>
    <s v="P-435"/>
    <n v="2"/>
    <n v="81000"/>
    <n v="162000"/>
    <x v="36"/>
    <x v="12"/>
    <x v="4"/>
    <s v="CIBUBUR JUNCTION"/>
  </r>
  <r>
    <s v="T-4704"/>
    <x v="0"/>
    <x v="167"/>
    <x v="4"/>
    <s v="P-460"/>
    <n v="1"/>
    <n v="50000"/>
    <n v="50000"/>
    <x v="67"/>
    <x v="6"/>
    <x v="4"/>
    <s v="CIBUBUR JUNCTION"/>
  </r>
  <r>
    <s v="T-4705"/>
    <x v="0"/>
    <x v="175"/>
    <x v="6"/>
    <s v="P-801"/>
    <n v="8"/>
    <n v="25200"/>
    <n v="201600"/>
    <x v="22"/>
    <x v="0"/>
    <x v="6"/>
    <s v="KOTA KASABLANKA"/>
  </r>
  <r>
    <s v="T-4706"/>
    <x v="0"/>
    <x v="167"/>
    <x v="4"/>
    <s v="P-426"/>
    <n v="1"/>
    <n v="80100"/>
    <n v="80100"/>
    <x v="132"/>
    <x v="16"/>
    <x v="4"/>
    <s v="CIBUBUR JUNCTION"/>
  </r>
  <r>
    <s v="T-4707"/>
    <x v="0"/>
    <x v="177"/>
    <x v="6"/>
    <s v="P-682"/>
    <n v="2"/>
    <n v="57150"/>
    <n v="114300"/>
    <x v="98"/>
    <x v="16"/>
    <x v="6"/>
    <s v="KOTA KASABLANKA"/>
  </r>
  <r>
    <s v="T-4708"/>
    <x v="0"/>
    <x v="179"/>
    <x v="4"/>
    <s v="P-439"/>
    <n v="1"/>
    <n v="107100"/>
    <n v="107100"/>
    <x v="109"/>
    <x v="2"/>
    <x v="4"/>
    <s v="CIBUBUR JUNCTION"/>
  </r>
  <r>
    <s v="T-4709"/>
    <x v="0"/>
    <x v="170"/>
    <x v="6"/>
    <s v="P-702"/>
    <n v="2"/>
    <n v="144000"/>
    <n v="288000"/>
    <x v="94"/>
    <x v="15"/>
    <x v="6"/>
    <s v="KOTA KASABLANKA"/>
  </r>
  <r>
    <s v="T-4710"/>
    <x v="0"/>
    <x v="173"/>
    <x v="4"/>
    <s v="P-524"/>
    <n v="1"/>
    <n v="15300"/>
    <n v="15300"/>
    <x v="25"/>
    <x v="4"/>
    <x v="4"/>
    <s v="CIBUBUR JUNCTION"/>
  </r>
  <r>
    <s v="T-4711"/>
    <x v="0"/>
    <x v="163"/>
    <x v="4"/>
    <s v="P-549"/>
    <n v="1"/>
    <n v="90000"/>
    <n v="90000"/>
    <x v="5"/>
    <x v="2"/>
    <x v="4"/>
    <s v="CIBUBUR JUNCTION"/>
  </r>
  <r>
    <s v="T-4712"/>
    <x v="0"/>
    <x v="161"/>
    <x v="4"/>
    <s v="P-608"/>
    <n v="1"/>
    <n v="29700"/>
    <n v="29700"/>
    <x v="120"/>
    <x v="0"/>
    <x v="4"/>
    <s v="CIBUBUR JUNCTION"/>
  </r>
  <r>
    <s v="T-4713"/>
    <x v="0"/>
    <x v="173"/>
    <x v="4"/>
    <s v="P-515"/>
    <n v="3"/>
    <n v="22500"/>
    <n v="67500"/>
    <x v="39"/>
    <x v="0"/>
    <x v="4"/>
    <s v="CIBUBUR JUNCTION"/>
  </r>
  <r>
    <s v="T-4714"/>
    <x v="0"/>
    <x v="175"/>
    <x v="4"/>
    <s v="P-542"/>
    <n v="2"/>
    <n v="162000"/>
    <n v="324000"/>
    <x v="70"/>
    <x v="5"/>
    <x v="4"/>
    <s v="CIBUBUR JUNCTION"/>
  </r>
  <r>
    <s v="T-4715"/>
    <x v="0"/>
    <x v="180"/>
    <x v="4"/>
    <s v="P-498"/>
    <n v="2"/>
    <n v="39600"/>
    <n v="79200"/>
    <x v="152"/>
    <x v="3"/>
    <x v="4"/>
    <s v="CIBUBUR JUNCTION"/>
  </r>
  <r>
    <s v="T-4716"/>
    <x v="0"/>
    <x v="177"/>
    <x v="6"/>
    <s v="P-879"/>
    <n v="3"/>
    <n v="112500"/>
    <n v="337500"/>
    <x v="141"/>
    <x v="11"/>
    <x v="6"/>
    <s v="KOTA KASABLANKA"/>
  </r>
  <r>
    <s v="T-4717"/>
    <x v="0"/>
    <x v="158"/>
    <x v="6"/>
    <s v="P-686"/>
    <n v="2"/>
    <n v="629300"/>
    <n v="1258600"/>
    <x v="145"/>
    <x v="12"/>
    <x v="6"/>
    <s v="KOTA KASABLANKA"/>
  </r>
  <r>
    <s v="T-4718"/>
    <x v="0"/>
    <x v="157"/>
    <x v="4"/>
    <s v="P-525"/>
    <n v="1"/>
    <n v="243000"/>
    <n v="243000"/>
    <x v="111"/>
    <x v="17"/>
    <x v="4"/>
    <s v="CIBUBUR JUNCTION"/>
  </r>
  <r>
    <s v="T-4719"/>
    <x v="0"/>
    <x v="162"/>
    <x v="4"/>
    <s v="P-599"/>
    <n v="1"/>
    <n v="25200"/>
    <n v="25200"/>
    <x v="202"/>
    <x v="0"/>
    <x v="4"/>
    <s v="CIBUBUR JUNCTION"/>
  </r>
  <r>
    <s v="T-4720"/>
    <x v="0"/>
    <x v="171"/>
    <x v="6"/>
    <s v="P-809"/>
    <n v="3"/>
    <n v="22500"/>
    <n v="67500"/>
    <x v="112"/>
    <x v="4"/>
    <x v="6"/>
    <s v="KOTA KASABLANKA"/>
  </r>
  <r>
    <s v="T-4721"/>
    <x v="0"/>
    <x v="164"/>
    <x v="6"/>
    <s v="P-774"/>
    <n v="2"/>
    <n v="82800"/>
    <n v="165600"/>
    <x v="142"/>
    <x v="3"/>
    <x v="6"/>
    <s v="KOTA KASABLANKA"/>
  </r>
  <r>
    <s v="T-4722"/>
    <x v="0"/>
    <x v="158"/>
    <x v="6"/>
    <s v="P-864"/>
    <n v="2"/>
    <n v="81000"/>
    <n v="162000"/>
    <x v="37"/>
    <x v="12"/>
    <x v="6"/>
    <s v="KOTA KASABLANKA"/>
  </r>
  <r>
    <s v="T-4723"/>
    <x v="0"/>
    <x v="156"/>
    <x v="6"/>
    <s v="P-802"/>
    <n v="14"/>
    <n v="31500"/>
    <n v="441000"/>
    <x v="17"/>
    <x v="0"/>
    <x v="6"/>
    <s v="KOTA KASABLANKA"/>
  </r>
  <r>
    <s v="T-4724"/>
    <x v="0"/>
    <x v="155"/>
    <x v="6"/>
    <s v="P-725"/>
    <n v="1"/>
    <n v="355500"/>
    <n v="355500"/>
    <x v="90"/>
    <x v="18"/>
    <x v="6"/>
    <s v="KOTA KASABLANKA"/>
  </r>
  <r>
    <s v="T-4725"/>
    <x v="0"/>
    <x v="167"/>
    <x v="6"/>
    <s v="P-901"/>
    <n v="4"/>
    <n v="32000"/>
    <n v="128000"/>
    <x v="13"/>
    <x v="0"/>
    <x v="6"/>
    <s v="KOTA KASABLANKA"/>
  </r>
  <r>
    <s v="T-4726"/>
    <x v="0"/>
    <x v="172"/>
    <x v="6"/>
    <s v="P-794"/>
    <n v="1"/>
    <n v="162000"/>
    <n v="162000"/>
    <x v="188"/>
    <x v="7"/>
    <x v="6"/>
    <s v="KOTA KASABLANKA"/>
  </r>
  <r>
    <s v="T-4727"/>
    <x v="0"/>
    <x v="166"/>
    <x v="4"/>
    <s v="P-489"/>
    <n v="2"/>
    <n v="57600"/>
    <n v="115200"/>
    <x v="4"/>
    <x v="3"/>
    <x v="4"/>
    <s v="CIBUBUR JUNCTION"/>
  </r>
  <r>
    <s v="T-4728"/>
    <x v="0"/>
    <x v="170"/>
    <x v="6"/>
    <s v="P-703"/>
    <n v="2"/>
    <n v="144000"/>
    <n v="288000"/>
    <x v="119"/>
    <x v="15"/>
    <x v="6"/>
    <s v="KOTA KASABLANKA"/>
  </r>
  <r>
    <s v="T-4729"/>
    <x v="0"/>
    <x v="158"/>
    <x v="4"/>
    <s v="P-555"/>
    <n v="1"/>
    <n v="73800"/>
    <n v="73800"/>
    <x v="215"/>
    <x v="12"/>
    <x v="4"/>
    <s v="CIBUBUR JUNCTION"/>
  </r>
  <r>
    <s v="T-4730"/>
    <x v="0"/>
    <x v="177"/>
    <x v="6"/>
    <s v="P-715"/>
    <n v="2"/>
    <n v="27000"/>
    <n v="54000"/>
    <x v="30"/>
    <x v="0"/>
    <x v="6"/>
    <s v="KOTA KASABLANKA"/>
  </r>
  <r>
    <s v="T-4731"/>
    <x v="0"/>
    <x v="155"/>
    <x v="4"/>
    <s v="P-440"/>
    <n v="2"/>
    <n v="17100"/>
    <n v="34200"/>
    <x v="77"/>
    <x v="0"/>
    <x v="4"/>
    <s v="CIBUBUR JUNCTION"/>
  </r>
  <r>
    <s v="T-4732"/>
    <x v="0"/>
    <x v="173"/>
    <x v="4"/>
    <s v="P-604"/>
    <n v="1"/>
    <n v="36900"/>
    <n v="36900"/>
    <x v="56"/>
    <x v="0"/>
    <x v="4"/>
    <s v="CIBUBUR JUNCTION"/>
  </r>
  <r>
    <s v="T-4733"/>
    <x v="0"/>
    <x v="174"/>
    <x v="4"/>
    <s v="P-512"/>
    <n v="1"/>
    <n v="44850"/>
    <n v="44850"/>
    <x v="26"/>
    <x v="0"/>
    <x v="4"/>
    <s v="CIBUBUR JUNCTION"/>
  </r>
  <r>
    <s v="T-4734"/>
    <x v="0"/>
    <x v="161"/>
    <x v="6"/>
    <s v="P-807"/>
    <n v="7"/>
    <n v="13500"/>
    <n v="94500"/>
    <x v="61"/>
    <x v="4"/>
    <x v="6"/>
    <s v="KOTA KASABLANKA"/>
  </r>
  <r>
    <s v="T-4735"/>
    <x v="0"/>
    <x v="176"/>
    <x v="4"/>
    <s v="P-443"/>
    <n v="3"/>
    <n v="18000"/>
    <n v="54000"/>
    <x v="2"/>
    <x v="0"/>
    <x v="4"/>
    <s v="CIBUBUR JUNCTION"/>
  </r>
  <r>
    <s v="T-4736"/>
    <x v="0"/>
    <x v="163"/>
    <x v="6"/>
    <s v="P-768"/>
    <n v="9"/>
    <n v="26100"/>
    <n v="234900"/>
    <x v="149"/>
    <x v="4"/>
    <x v="6"/>
    <s v="KOTA KASABLANKA"/>
  </r>
  <r>
    <s v="T-4737"/>
    <x v="0"/>
    <x v="154"/>
    <x v="6"/>
    <s v="P-825"/>
    <n v="2"/>
    <n v="65700"/>
    <n v="131400"/>
    <x v="155"/>
    <x v="2"/>
    <x v="6"/>
    <s v="KOTA KASABLANKA"/>
  </r>
  <r>
    <s v="T-4738"/>
    <x v="0"/>
    <x v="152"/>
    <x v="6"/>
    <s v="P-776"/>
    <n v="4"/>
    <n v="82800"/>
    <n v="331200"/>
    <x v="33"/>
    <x v="3"/>
    <x v="6"/>
    <s v="KOTA KASABLANKA"/>
  </r>
  <r>
    <s v="T-4739"/>
    <x v="0"/>
    <x v="180"/>
    <x v="6"/>
    <s v="P-873"/>
    <n v="1"/>
    <n v="82800"/>
    <n v="82800"/>
    <x v="114"/>
    <x v="3"/>
    <x v="6"/>
    <s v="KOTA KASABLANKA"/>
  </r>
  <r>
    <s v="T-4740"/>
    <x v="0"/>
    <x v="169"/>
    <x v="6"/>
    <s v="P-791"/>
    <n v="2"/>
    <n v="39600"/>
    <n v="79200"/>
    <x v="42"/>
    <x v="3"/>
    <x v="6"/>
    <s v="KOTA KASABLANKA"/>
  </r>
  <r>
    <s v="T-4741"/>
    <x v="0"/>
    <x v="178"/>
    <x v="4"/>
    <s v="P-539"/>
    <n v="1"/>
    <n v="83850"/>
    <n v="83850"/>
    <x v="23"/>
    <x v="5"/>
    <x v="4"/>
    <s v="CIBUBUR JUNCTION"/>
  </r>
  <r>
    <s v="T-4742"/>
    <x v="0"/>
    <x v="164"/>
    <x v="4"/>
    <s v="P-445"/>
    <n v="2"/>
    <n v="14400"/>
    <n v="28800"/>
    <x v="29"/>
    <x v="0"/>
    <x v="4"/>
    <s v="CIBUBUR JUNCTION"/>
  </r>
  <r>
    <s v="T-4743"/>
    <x v="0"/>
    <x v="165"/>
    <x v="6"/>
    <s v="P-840"/>
    <n v="7"/>
    <n v="90000"/>
    <n v="630000"/>
    <x v="5"/>
    <x v="2"/>
    <x v="6"/>
    <s v="KOTA KASABLANKA"/>
  </r>
  <r>
    <s v="T-4744"/>
    <x v="0"/>
    <x v="172"/>
    <x v="6"/>
    <s v="P-711"/>
    <n v="9"/>
    <n v="17100"/>
    <n v="153900"/>
    <x v="77"/>
    <x v="0"/>
    <x v="6"/>
    <s v="KOTA KASABLANKA"/>
  </r>
  <r>
    <s v="T-4745"/>
    <x v="0"/>
    <x v="179"/>
    <x v="4"/>
    <s v="P-538"/>
    <n v="3"/>
    <n v="47700"/>
    <n v="143100"/>
    <x v="20"/>
    <x v="10"/>
    <x v="4"/>
    <s v="CIBUBUR JUNCTION"/>
  </r>
  <r>
    <s v="T-4746"/>
    <x v="0"/>
    <x v="165"/>
    <x v="6"/>
    <s v="P-907"/>
    <n v="1"/>
    <n v="30333.333333333332"/>
    <n v="30333.333333333332"/>
    <x v="52"/>
    <x v="0"/>
    <x v="6"/>
    <s v="KOTA KASABLANKA"/>
  </r>
  <r>
    <s v="T-4747"/>
    <x v="0"/>
    <x v="154"/>
    <x v="6"/>
    <s v="P-741"/>
    <n v="1"/>
    <n v="83100"/>
    <n v="83100"/>
    <x v="19"/>
    <x v="6"/>
    <x v="6"/>
    <s v="KOTA KASABLANKA"/>
  </r>
  <r>
    <s v="T-4748"/>
    <x v="0"/>
    <x v="171"/>
    <x v="6"/>
    <s v="P-714"/>
    <n v="10"/>
    <n v="18000"/>
    <n v="180000"/>
    <x v="2"/>
    <x v="0"/>
    <x v="6"/>
    <s v="KOTA KASABLANKA"/>
  </r>
  <r>
    <s v="T-4749"/>
    <x v="0"/>
    <x v="174"/>
    <x v="4"/>
    <s v="P-596"/>
    <n v="1"/>
    <n v="32000"/>
    <n v="32000"/>
    <x v="173"/>
    <x v="0"/>
    <x v="4"/>
    <s v="CIBUBUR JUNCTION"/>
  </r>
  <r>
    <s v="T-4750"/>
    <x v="0"/>
    <x v="156"/>
    <x v="6"/>
    <s v="P-850"/>
    <n v="2"/>
    <n v="81000"/>
    <n v="162000"/>
    <x v="212"/>
    <x v="4"/>
    <x v="6"/>
    <s v="KOTA KASABLANKA"/>
  </r>
  <r>
    <s v="T-4751"/>
    <x v="0"/>
    <x v="170"/>
    <x v="4"/>
    <s v="P-575"/>
    <n v="1"/>
    <n v="34200"/>
    <n v="34200"/>
    <x v="45"/>
    <x v="9"/>
    <x v="4"/>
    <s v="CIBUBUR JUNCTION"/>
  </r>
  <r>
    <s v="T-4752"/>
    <x v="0"/>
    <x v="170"/>
    <x v="4"/>
    <s v="P-500"/>
    <n v="1"/>
    <n v="39600"/>
    <n v="39600"/>
    <x v="165"/>
    <x v="3"/>
    <x v="4"/>
    <s v="CIBUBUR JUNCTION"/>
  </r>
  <r>
    <s v="T-4753"/>
    <x v="0"/>
    <x v="168"/>
    <x v="4"/>
    <s v="P-429"/>
    <n v="1"/>
    <n v="13500"/>
    <n v="13500"/>
    <x v="18"/>
    <x v="9"/>
    <x v="4"/>
    <s v="CIBUBUR JUNCTION"/>
  </r>
  <r>
    <s v="T-4754"/>
    <x v="0"/>
    <x v="163"/>
    <x v="6"/>
    <s v="P-815"/>
    <n v="1"/>
    <n v="40500"/>
    <n v="40500"/>
    <x v="168"/>
    <x v="6"/>
    <x v="6"/>
    <s v="KOTA KASABLANKA"/>
  </r>
  <r>
    <s v="T-4755"/>
    <x v="0"/>
    <x v="174"/>
    <x v="6"/>
    <s v="P-824"/>
    <n v="3"/>
    <n v="225000"/>
    <n v="675000"/>
    <x v="58"/>
    <x v="10"/>
    <x v="6"/>
    <s v="KOTA KASABLANKA"/>
  </r>
  <r>
    <s v="T-4756"/>
    <x v="0"/>
    <x v="168"/>
    <x v="4"/>
    <s v="P-513"/>
    <n v="2"/>
    <n v="25200"/>
    <n v="50400"/>
    <x v="22"/>
    <x v="0"/>
    <x v="4"/>
    <s v="CIBUBUR JUNCTION"/>
  </r>
  <r>
    <s v="T-4757"/>
    <x v="0"/>
    <x v="174"/>
    <x v="6"/>
    <s v="P-783"/>
    <n v="2"/>
    <n v="39600"/>
    <n v="79200"/>
    <x v="76"/>
    <x v="3"/>
    <x v="6"/>
    <s v="KOTA KASABLANKA"/>
  </r>
  <r>
    <s v="T-4758"/>
    <x v="0"/>
    <x v="157"/>
    <x v="6"/>
    <s v="P-827"/>
    <n v="2"/>
    <n v="93150"/>
    <n v="186300"/>
    <x v="35"/>
    <x v="2"/>
    <x v="6"/>
    <s v="KOTA KASABLANKA"/>
  </r>
  <r>
    <s v="T-4759"/>
    <x v="0"/>
    <x v="168"/>
    <x v="4"/>
    <s v="P-437"/>
    <n v="1"/>
    <n v="41400"/>
    <n v="41400"/>
    <x v="150"/>
    <x v="2"/>
    <x v="4"/>
    <s v="CIBUBUR JUNCTION"/>
  </r>
  <r>
    <s v="T-4760"/>
    <x v="0"/>
    <x v="179"/>
    <x v="4"/>
    <s v="P-508"/>
    <n v="1"/>
    <n v="162000"/>
    <n v="162000"/>
    <x v="188"/>
    <x v="7"/>
    <x v="4"/>
    <s v="CIBUBUR JUNCTION"/>
  </r>
  <r>
    <s v="T-4761"/>
    <x v="0"/>
    <x v="154"/>
    <x v="4"/>
    <s v="P-600"/>
    <n v="1"/>
    <n v="34200"/>
    <n v="34200"/>
    <x v="156"/>
    <x v="0"/>
    <x v="4"/>
    <s v="CIBUBUR JUNCTION"/>
  </r>
  <r>
    <s v="T-4762"/>
    <x v="0"/>
    <x v="167"/>
    <x v="4"/>
    <s v="P-523"/>
    <n v="2"/>
    <n v="15300"/>
    <n v="30600"/>
    <x v="7"/>
    <x v="4"/>
    <x v="4"/>
    <s v="CIBUBUR JUNCTION"/>
  </r>
  <r>
    <s v="T-4763"/>
    <x v="0"/>
    <x v="176"/>
    <x v="6"/>
    <s v="P-777"/>
    <n v="3"/>
    <n v="82800"/>
    <n v="248400"/>
    <x v="48"/>
    <x v="3"/>
    <x v="6"/>
    <s v="KOTA KASABLANKA"/>
  </r>
  <r>
    <s v="T-4764"/>
    <x v="0"/>
    <x v="155"/>
    <x v="6"/>
    <s v="P-790"/>
    <n v="1"/>
    <n v="39600"/>
    <n v="39600"/>
    <x v="80"/>
    <x v="3"/>
    <x v="6"/>
    <s v="KOTA KASABLANKA"/>
  </r>
  <r>
    <s v="T-4765"/>
    <x v="0"/>
    <x v="177"/>
    <x v="4"/>
    <s v="P-541"/>
    <n v="1"/>
    <n v="148850"/>
    <n v="148850"/>
    <x v="8"/>
    <x v="5"/>
    <x v="4"/>
    <s v="CIBUBUR JUNCTION"/>
  </r>
  <r>
    <s v="T-4766"/>
    <x v="0"/>
    <x v="154"/>
    <x v="6"/>
    <s v="P-803"/>
    <n v="12"/>
    <n v="22500"/>
    <n v="270000"/>
    <x v="39"/>
    <x v="0"/>
    <x v="6"/>
    <s v="KOTA KASABLANKA"/>
  </r>
  <r>
    <s v="T-4767"/>
    <x v="0"/>
    <x v="164"/>
    <x v="6"/>
    <s v="P-851"/>
    <n v="1"/>
    <n v="145800"/>
    <n v="145800"/>
    <x v="179"/>
    <x v="18"/>
    <x v="6"/>
    <s v="KOTA KASABLANKA"/>
  </r>
  <r>
    <s v="T-4768"/>
    <x v="0"/>
    <x v="155"/>
    <x v="4"/>
    <s v="P-532"/>
    <n v="1"/>
    <n v="62100"/>
    <n v="62100"/>
    <x v="227"/>
    <x v="1"/>
    <x v="4"/>
    <s v="CIBUBUR JUNCTION"/>
  </r>
  <r>
    <s v="T-4769"/>
    <x v="0"/>
    <x v="169"/>
    <x v="6"/>
    <s v="P-788"/>
    <n v="1"/>
    <n v="39600"/>
    <n v="39600"/>
    <x v="14"/>
    <x v="3"/>
    <x v="6"/>
    <s v="KOTA KASABLANKA"/>
  </r>
  <r>
    <s v="T-4770"/>
    <x v="0"/>
    <x v="163"/>
    <x v="4"/>
    <s v="P-514"/>
    <n v="1"/>
    <n v="31500"/>
    <n v="31500"/>
    <x v="17"/>
    <x v="0"/>
    <x v="4"/>
    <s v="CIBUBUR JUNCTION"/>
  </r>
  <r>
    <s v="T-4771"/>
    <x v="0"/>
    <x v="179"/>
    <x v="4"/>
    <s v="P-446"/>
    <n v="1"/>
    <n v="38700"/>
    <n v="38700"/>
    <x v="236"/>
    <x v="4"/>
    <x v="4"/>
    <s v="CIBUBUR JUNCTION"/>
  </r>
  <r>
    <s v="T-4772"/>
    <x v="0"/>
    <x v="167"/>
    <x v="6"/>
    <s v="P-838"/>
    <n v="10"/>
    <n v="49500"/>
    <n v="495000"/>
    <x v="60"/>
    <x v="2"/>
    <x v="6"/>
    <s v="KOTA KASABLANKA"/>
  </r>
  <r>
    <s v="T-4773"/>
    <x v="0"/>
    <x v="165"/>
    <x v="6"/>
    <s v="P-843"/>
    <n v="4"/>
    <n v="60750"/>
    <n v="243000"/>
    <x v="87"/>
    <x v="12"/>
    <x v="6"/>
    <s v="KOTA KASABLANKA"/>
  </r>
  <r>
    <s v="T-4774"/>
    <x v="0"/>
    <x v="181"/>
    <x v="6"/>
    <s v="P-871"/>
    <n v="1"/>
    <n v="82800"/>
    <n v="82800"/>
    <x v="55"/>
    <x v="3"/>
    <x v="6"/>
    <s v="KOTA KASABLANKA"/>
  </r>
  <r>
    <s v="T-4775"/>
    <x v="0"/>
    <x v="176"/>
    <x v="6"/>
    <s v="P-707"/>
    <n v="1"/>
    <n v="78750"/>
    <n v="78750"/>
    <x v="107"/>
    <x v="12"/>
    <x v="6"/>
    <s v="KOTA KASABLANKA"/>
  </r>
  <r>
    <s v="T-4776"/>
    <x v="0"/>
    <x v="158"/>
    <x v="6"/>
    <s v="P-826"/>
    <n v="4"/>
    <n v="49500"/>
    <n v="198000"/>
    <x v="16"/>
    <x v="2"/>
    <x v="6"/>
    <s v="KOTA KASABLANKA"/>
  </r>
  <r>
    <s v="T-4777"/>
    <x v="0"/>
    <x v="171"/>
    <x v="4"/>
    <s v="P-571"/>
    <n v="1"/>
    <n v="81000"/>
    <n v="81000"/>
    <x v="37"/>
    <x v="12"/>
    <x v="4"/>
    <s v="CIBUBUR JUNCTION"/>
  </r>
  <r>
    <s v="T-4778"/>
    <x v="0"/>
    <x v="151"/>
    <x v="6"/>
    <s v="P-812"/>
    <n v="7"/>
    <n v="15300"/>
    <n v="107100"/>
    <x v="25"/>
    <x v="4"/>
    <x v="6"/>
    <s v="KOTA KASABLANKA"/>
  </r>
  <r>
    <s v="T-4779"/>
    <x v="0"/>
    <x v="176"/>
    <x v="6"/>
    <s v="P-690"/>
    <n v="1"/>
    <n v="153000"/>
    <n v="153000"/>
    <x v="138"/>
    <x v="13"/>
    <x v="6"/>
    <s v="KOTA KASABLANKA"/>
  </r>
  <r>
    <s v="T-4780"/>
    <x v="0"/>
    <x v="170"/>
    <x v="4"/>
    <s v="P-545"/>
    <n v="1"/>
    <n v="230750"/>
    <n v="230750"/>
    <x v="3"/>
    <x v="2"/>
    <x v="4"/>
    <s v="CIBUBUR JUNCTION"/>
  </r>
  <r>
    <s v="T-4781"/>
    <x v="0"/>
    <x v="167"/>
    <x v="6"/>
    <s v="P-769"/>
    <n v="5"/>
    <n v="26100"/>
    <n v="130500"/>
    <x v="15"/>
    <x v="4"/>
    <x v="6"/>
    <s v="KOTA KASABLANKA"/>
  </r>
  <r>
    <s v="T-4782"/>
    <x v="0"/>
    <x v="162"/>
    <x v="6"/>
    <s v="P-800"/>
    <n v="4"/>
    <n v="45000"/>
    <n v="180000"/>
    <x v="26"/>
    <x v="0"/>
    <x v="6"/>
    <s v="KOTA KASABLANKA"/>
  </r>
  <r>
    <s v="T-4783"/>
    <x v="0"/>
    <x v="160"/>
    <x v="6"/>
    <s v="P-847"/>
    <n v="1"/>
    <n v="73800"/>
    <n v="73800"/>
    <x v="41"/>
    <x v="12"/>
    <x v="6"/>
    <s v="KOTA KASABLANKA"/>
  </r>
  <r>
    <s v="T-4784"/>
    <x v="0"/>
    <x v="153"/>
    <x v="4"/>
    <s v="P-610"/>
    <n v="2"/>
    <n v="26000"/>
    <n v="52000"/>
    <x v="97"/>
    <x v="0"/>
    <x v="4"/>
    <s v="CIBUBUR JUNCTION"/>
  </r>
  <r>
    <s v="T-4785"/>
    <x v="0"/>
    <x v="180"/>
    <x v="4"/>
    <s v="P-438"/>
    <n v="2"/>
    <n v="98100"/>
    <n v="196200"/>
    <x v="69"/>
    <x v="2"/>
    <x v="4"/>
    <s v="CIBUBUR JUNCTION"/>
  </r>
  <r>
    <s v="T-4786"/>
    <x v="0"/>
    <x v="179"/>
    <x v="6"/>
    <s v="P-866"/>
    <n v="3"/>
    <n v="130000"/>
    <n v="390000"/>
    <x v="122"/>
    <x v="15"/>
    <x v="6"/>
    <s v="KOTA KASABLANKA"/>
  </r>
  <r>
    <s v="T-4787"/>
    <x v="0"/>
    <x v="151"/>
    <x v="6"/>
    <s v="P-911"/>
    <n v="2"/>
    <n v="207000"/>
    <n v="414000"/>
    <x v="99"/>
    <x v="4"/>
    <x v="6"/>
    <s v="KOTA KASABLANKA"/>
  </r>
  <r>
    <s v="T-4788"/>
    <x v="0"/>
    <x v="162"/>
    <x v="6"/>
    <s v="P-863"/>
    <n v="1"/>
    <n v="125100"/>
    <n v="125100"/>
    <x v="160"/>
    <x v="12"/>
    <x v="6"/>
    <s v="KOTA KASABLANKA"/>
  </r>
  <r>
    <s v="T-4789"/>
    <x v="0"/>
    <x v="152"/>
    <x v="4"/>
    <s v="P-464"/>
    <n v="1"/>
    <n v="89100"/>
    <n v="89100"/>
    <x v="19"/>
    <x v="6"/>
    <x v="4"/>
    <s v="CIBUBUR JUNCTION"/>
  </r>
  <r>
    <s v="T-4790"/>
    <x v="0"/>
    <x v="178"/>
    <x v="6"/>
    <s v="P-712"/>
    <n v="11"/>
    <n v="27000"/>
    <n v="297000"/>
    <x v="6"/>
    <x v="0"/>
    <x v="6"/>
    <s v="KOTA KASABLANKA"/>
  </r>
  <r>
    <s v="T-4791"/>
    <x v="0"/>
    <x v="154"/>
    <x v="6"/>
    <s v="P-716"/>
    <n v="10"/>
    <n v="14400"/>
    <n v="144000"/>
    <x v="29"/>
    <x v="0"/>
    <x v="6"/>
    <s v="KOTA KASABLANKA"/>
  </r>
  <r>
    <s v="T-4792"/>
    <x v="0"/>
    <x v="159"/>
    <x v="6"/>
    <s v="P-793"/>
    <n v="2"/>
    <n v="112500"/>
    <n v="225000"/>
    <x v="96"/>
    <x v="7"/>
    <x v="6"/>
    <s v="KOTA KASABLANKA"/>
  </r>
  <r>
    <s v="T-4793"/>
    <x v="0"/>
    <x v="155"/>
    <x v="6"/>
    <s v="P-906"/>
    <n v="3"/>
    <n v="10000"/>
    <n v="30000"/>
    <x v="120"/>
    <x v="0"/>
    <x v="6"/>
    <s v="KOTA KASABLANKA"/>
  </r>
  <r>
    <s v="T-4794"/>
    <x v="0"/>
    <x v="178"/>
    <x v="4"/>
    <s v="P-442"/>
    <n v="2"/>
    <n v="13050"/>
    <n v="26100"/>
    <x v="54"/>
    <x v="0"/>
    <x v="4"/>
    <s v="CIBUBUR JUNCTION"/>
  </r>
  <r>
    <s v="T-4795"/>
    <x v="0"/>
    <x v="172"/>
    <x v="4"/>
    <s v="P-491"/>
    <n v="2"/>
    <n v="82800"/>
    <n v="165600"/>
    <x v="78"/>
    <x v="3"/>
    <x v="4"/>
    <s v="CIBUBUR JUNCTION"/>
  </r>
  <r>
    <s v="T-4796"/>
    <x v="0"/>
    <x v="178"/>
    <x v="4"/>
    <s v="P-511"/>
    <n v="2"/>
    <n v="225000"/>
    <n v="450000"/>
    <x v="133"/>
    <x v="11"/>
    <x v="4"/>
    <s v="CIBUBUR JUNCTION"/>
  </r>
  <r>
    <s v="T-4797"/>
    <x v="0"/>
    <x v="154"/>
    <x v="4"/>
    <s v="P-494"/>
    <n v="1"/>
    <n v="39600"/>
    <n v="39600"/>
    <x v="121"/>
    <x v="3"/>
    <x v="4"/>
    <s v="CIBUBUR JUNCTION"/>
  </r>
  <r>
    <s v="T-4798"/>
    <x v="0"/>
    <x v="175"/>
    <x v="4"/>
    <s v="P-441"/>
    <n v="3"/>
    <n v="27000"/>
    <n v="81000"/>
    <x v="6"/>
    <x v="0"/>
    <x v="4"/>
    <s v="CIBUBUR JUNCTION"/>
  </r>
  <r>
    <s v="T-4799"/>
    <x v="0"/>
    <x v="171"/>
    <x v="6"/>
    <s v="P-878"/>
    <n v="1"/>
    <n v="112500"/>
    <n v="112500"/>
    <x v="93"/>
    <x v="11"/>
    <x v="6"/>
    <s v="KOTA KASABLANKA"/>
  </r>
  <r>
    <s v="T-4800"/>
    <x v="0"/>
    <x v="162"/>
    <x v="4"/>
    <s v="P-436"/>
    <n v="1"/>
    <n v="81000"/>
    <n v="81000"/>
    <x v="107"/>
    <x v="12"/>
    <x v="4"/>
    <s v="CIBUBUR JUNCTION"/>
  </r>
  <r>
    <s v="T-4801"/>
    <x v="0"/>
    <x v="155"/>
    <x v="6"/>
    <s v="P-811"/>
    <n v="3"/>
    <n v="15300"/>
    <n v="45900"/>
    <x v="7"/>
    <x v="4"/>
    <x v="6"/>
    <s v="KOTA KASABLANKA"/>
  </r>
  <r>
    <s v="T-4802"/>
    <x v="0"/>
    <x v="158"/>
    <x v="6"/>
    <s v="P-796"/>
    <n v="1"/>
    <n v="148500"/>
    <n v="148500"/>
    <x v="158"/>
    <x v="1"/>
    <x v="6"/>
    <s v="KOTA KASABLANKA"/>
  </r>
  <r>
    <s v="T-4803"/>
    <x v="0"/>
    <x v="178"/>
    <x v="4"/>
    <s v="P-540"/>
    <n v="2"/>
    <n v="83850"/>
    <n v="167700"/>
    <x v="34"/>
    <x v="5"/>
    <x v="4"/>
    <s v="CIBUBUR JUNCTION"/>
  </r>
  <r>
    <s v="T-4804"/>
    <x v="0"/>
    <x v="181"/>
    <x v="4"/>
    <s v="P-579"/>
    <n v="3"/>
    <n v="71500"/>
    <n v="214500"/>
    <x v="75"/>
    <x v="11"/>
    <x v="4"/>
    <s v="CIBUBUR JUNCTION"/>
  </r>
  <r>
    <s v="T-4805"/>
    <x v="0"/>
    <x v="170"/>
    <x v="6"/>
    <s v="P-713"/>
    <n v="9"/>
    <n v="13050"/>
    <n v="117450"/>
    <x v="54"/>
    <x v="0"/>
    <x v="6"/>
    <s v="KOTA KASABLANKA"/>
  </r>
  <r>
    <s v="T-4806"/>
    <x v="0"/>
    <x v="152"/>
    <x v="4"/>
    <s v="P-558"/>
    <n v="1"/>
    <n v="40500"/>
    <n v="40500"/>
    <x v="221"/>
    <x v="12"/>
    <x v="4"/>
    <s v="CIBUBUR JUNCTION"/>
  </r>
  <r>
    <s v="T-4807"/>
    <x v="0"/>
    <x v="161"/>
    <x v="6"/>
    <s v="P-874"/>
    <n v="2"/>
    <n v="76500"/>
    <n v="153000"/>
    <x v="95"/>
    <x v="11"/>
    <x v="6"/>
    <s v="KOTA KASABLANKA"/>
  </r>
  <r>
    <s v="T-4808"/>
    <x v="0"/>
    <x v="169"/>
    <x v="4"/>
    <s v="P-554"/>
    <n v="1"/>
    <n v="65700"/>
    <n v="65700"/>
    <x v="43"/>
    <x v="12"/>
    <x v="4"/>
    <s v="CIBUBUR JUNCTION"/>
  </r>
  <r>
    <s v="T-4809"/>
    <x v="0"/>
    <x v="157"/>
    <x v="4"/>
    <s v="P-504"/>
    <n v="1"/>
    <n v="39600"/>
    <n v="39600"/>
    <x v="116"/>
    <x v="3"/>
    <x v="4"/>
    <s v="CIBUBUR JUNCTION"/>
  </r>
  <r>
    <s v="T-4810"/>
    <x v="0"/>
    <x v="157"/>
    <x v="6"/>
    <s v="P-798"/>
    <n v="1"/>
    <n v="225000"/>
    <n v="225000"/>
    <x v="124"/>
    <x v="11"/>
    <x v="6"/>
    <s v="KOTA KASABLANKA"/>
  </r>
  <r>
    <s v="T-4811"/>
    <x v="0"/>
    <x v="163"/>
    <x v="4"/>
    <s v="P-566"/>
    <n v="1"/>
    <n v="94500"/>
    <n v="94500"/>
    <x v="62"/>
    <x v="14"/>
    <x v="4"/>
    <s v="CIBUBUR JUNCTION"/>
  </r>
  <r>
    <s v="T-4812"/>
    <x v="0"/>
    <x v="174"/>
    <x v="6"/>
    <s v="P-832"/>
    <n v="1"/>
    <n v="162000"/>
    <n v="162000"/>
    <x v="70"/>
    <x v="5"/>
    <x v="6"/>
    <s v="KOTA KASABLANKA"/>
  </r>
  <r>
    <s v="T-4813"/>
    <x v="0"/>
    <x v="178"/>
    <x v="4"/>
    <s v="P-448"/>
    <n v="1"/>
    <n v="103500"/>
    <n v="103500"/>
    <x v="63"/>
    <x v="15"/>
    <x v="4"/>
    <s v="CIBUBUR JUNCTION"/>
  </r>
  <r>
    <s v="T-4814"/>
    <x v="0"/>
    <x v="179"/>
    <x v="6"/>
    <s v="P-898"/>
    <n v="5"/>
    <n v="34200"/>
    <n v="171000"/>
    <x v="156"/>
    <x v="0"/>
    <x v="6"/>
    <s v="KOTA KASABLANKA"/>
  </r>
  <r>
    <s v="T-4815"/>
    <x v="0"/>
    <x v="178"/>
    <x v="6"/>
    <s v="P-804"/>
    <n v="1"/>
    <n v="74700"/>
    <n v="74700"/>
    <x v="40"/>
    <x v="1"/>
    <x v="6"/>
    <s v="KOTA KASABLANKA"/>
  </r>
  <r>
    <s v="T-4816"/>
    <x v="0"/>
    <x v="181"/>
    <x v="6"/>
    <s v="P-697"/>
    <n v="2"/>
    <n v="198000"/>
    <n v="396000"/>
    <x v="66"/>
    <x v="8"/>
    <x v="6"/>
    <s v="KOTA KASABLANKA"/>
  </r>
  <r>
    <s v="T-4817"/>
    <x v="0"/>
    <x v="172"/>
    <x v="4"/>
    <s v="P-519"/>
    <n v="3"/>
    <n v="13500"/>
    <n v="40500"/>
    <x v="61"/>
    <x v="4"/>
    <x v="4"/>
    <s v="CIBUBUR JUNCTION"/>
  </r>
  <r>
    <s v="T-4818"/>
    <x v="0"/>
    <x v="166"/>
    <x v="6"/>
    <s v="P-775"/>
    <n v="3"/>
    <n v="82800"/>
    <n v="248400"/>
    <x v="78"/>
    <x v="3"/>
    <x v="6"/>
    <s v="KOTA KASABLANKA"/>
  </r>
  <r>
    <s v="T-4819"/>
    <x v="0"/>
    <x v="163"/>
    <x v="4"/>
    <s v="P-547"/>
    <n v="2"/>
    <n v="49500"/>
    <n v="99000"/>
    <x v="60"/>
    <x v="2"/>
    <x v="4"/>
    <s v="CIBUBUR JUNCTION"/>
  </r>
  <r>
    <s v="T-4820"/>
    <x v="0"/>
    <x v="167"/>
    <x v="4"/>
    <s v="P-598"/>
    <n v="2"/>
    <n v="29700"/>
    <n v="59400"/>
    <x v="154"/>
    <x v="0"/>
    <x v="4"/>
    <s v="CIBUBUR JUNCTION"/>
  </r>
  <r>
    <s v="T-4821"/>
    <x v="0"/>
    <x v="153"/>
    <x v="6"/>
    <s v="P-805"/>
    <n v="1"/>
    <n v="37350"/>
    <n v="37350"/>
    <x v="83"/>
    <x v="17"/>
    <x v="6"/>
    <s v="KOTA KASABLANKA"/>
  </r>
  <r>
    <s v="T-4822"/>
    <x v="0"/>
    <x v="151"/>
    <x v="4"/>
    <s v="P-578"/>
    <n v="2"/>
    <n v="76500"/>
    <n v="153000"/>
    <x v="95"/>
    <x v="11"/>
    <x v="4"/>
    <s v="CIBUBUR JUNCTION"/>
  </r>
  <r>
    <s v="T-4823"/>
    <x v="0"/>
    <x v="152"/>
    <x v="6"/>
    <s v="P-810"/>
    <n v="2"/>
    <n v="22500"/>
    <n v="45000"/>
    <x v="27"/>
    <x v="4"/>
    <x v="6"/>
    <s v="KOTA KASABLANKA"/>
  </r>
  <r>
    <s v="T-4824"/>
    <x v="0"/>
    <x v="169"/>
    <x v="4"/>
    <s v="P-432"/>
    <n v="1"/>
    <n v="144000"/>
    <n v="144000"/>
    <x v="119"/>
    <x v="15"/>
    <x v="4"/>
    <s v="CIBUBUR JUNCTION"/>
  </r>
  <r>
    <s v="T-4825"/>
    <x v="0"/>
    <x v="174"/>
    <x v="6"/>
    <s v="P-828"/>
    <n v="4"/>
    <n v="47700"/>
    <n v="190800"/>
    <x v="20"/>
    <x v="10"/>
    <x v="6"/>
    <s v="KOTA KASABLANKA"/>
  </r>
  <r>
    <s v="T-4826"/>
    <x v="0"/>
    <x v="173"/>
    <x v="6"/>
    <s v="P-781"/>
    <n v="1"/>
    <n v="39600"/>
    <n v="39600"/>
    <x v="24"/>
    <x v="3"/>
    <x v="6"/>
    <s v="KOTA KASABLANKA"/>
  </r>
  <r>
    <s v="T-4827"/>
    <x v="0"/>
    <x v="180"/>
    <x v="6"/>
    <s v="P-773"/>
    <n v="7"/>
    <n v="57600"/>
    <n v="403200"/>
    <x v="4"/>
    <x v="3"/>
    <x v="6"/>
    <s v="KOTA KASABLANKA"/>
  </r>
  <r>
    <s v="T-4828"/>
    <x v="0"/>
    <x v="159"/>
    <x v="6"/>
    <s v="P-719"/>
    <n v="2"/>
    <n v="103500"/>
    <n v="207000"/>
    <x v="63"/>
    <x v="15"/>
    <x v="6"/>
    <s v="KOTA KASABLANKA"/>
  </r>
  <r>
    <s v="T-4829"/>
    <x v="0"/>
    <x v="153"/>
    <x v="3"/>
    <s v="P-315"/>
    <n v="1"/>
    <n v="57600"/>
    <n v="57600"/>
    <x v="4"/>
    <x v="3"/>
    <x v="3"/>
    <s v="CENTER POINT MEDAN"/>
  </r>
  <r>
    <s v="T-4830"/>
    <x v="0"/>
    <x v="168"/>
    <x v="3"/>
    <s v="P-337"/>
    <n v="2"/>
    <n v="22500"/>
    <n v="45000"/>
    <x v="112"/>
    <x v="4"/>
    <x v="3"/>
    <s v="CENTER POINT MEDAN"/>
  </r>
  <r>
    <s v="T-4831"/>
    <x v="0"/>
    <x v="151"/>
    <x v="3"/>
    <s v="P-380"/>
    <n v="1"/>
    <n v="116100"/>
    <n v="116100"/>
    <x v="148"/>
    <x v="14"/>
    <x v="3"/>
    <s v="CENTER POINT MEDAN"/>
  </r>
  <r>
    <s v="T-4832"/>
    <x v="0"/>
    <x v="155"/>
    <x v="3"/>
    <s v="P-273"/>
    <n v="1"/>
    <n v="81000"/>
    <n v="81000"/>
    <x v="36"/>
    <x v="12"/>
    <x v="3"/>
    <s v="CENTER POINT MEDAN"/>
  </r>
  <r>
    <s v="T-4833"/>
    <x v="0"/>
    <x v="177"/>
    <x v="3"/>
    <s v="P-311"/>
    <n v="3"/>
    <n v="26100"/>
    <n v="78300"/>
    <x v="149"/>
    <x v="4"/>
    <x v="3"/>
    <s v="CENTER POINT MEDAN"/>
  </r>
  <r>
    <s v="T-4834"/>
    <x v="0"/>
    <x v="175"/>
    <x v="3"/>
    <s v="P-399"/>
    <n v="1"/>
    <n v="112500"/>
    <n v="112500"/>
    <x v="219"/>
    <x v="11"/>
    <x v="3"/>
    <s v="CENTER POINT MEDAN"/>
  </r>
  <r>
    <s v="T-4835"/>
    <x v="0"/>
    <x v="173"/>
    <x v="3"/>
    <s v="P-354"/>
    <n v="1"/>
    <n v="47700"/>
    <n v="47700"/>
    <x v="20"/>
    <x v="10"/>
    <x v="3"/>
    <s v="CENTER POINT MEDAN"/>
  </r>
  <r>
    <s v="T-4836"/>
    <x v="0"/>
    <x v="175"/>
    <x v="3"/>
    <s v="P-390"/>
    <n v="1"/>
    <n v="144000"/>
    <n v="144000"/>
    <x v="129"/>
    <x v="12"/>
    <x v="3"/>
    <s v="CENTER POINT MEDAN"/>
  </r>
  <r>
    <s v="T-4837"/>
    <x v="0"/>
    <x v="164"/>
    <x v="3"/>
    <s v="P-330"/>
    <n v="3"/>
    <n v="25200"/>
    <n v="75600"/>
    <x v="22"/>
    <x v="0"/>
    <x v="3"/>
    <s v="CENTER POINT MEDAN"/>
  </r>
  <r>
    <s v="T-4838"/>
    <x v="0"/>
    <x v="154"/>
    <x v="3"/>
    <s v="P-327"/>
    <n v="1"/>
    <n v="162000"/>
    <n v="162000"/>
    <x v="188"/>
    <x v="7"/>
    <x v="3"/>
    <s v="CENTER POINT MEDAN"/>
  </r>
  <r>
    <s v="T-4839"/>
    <x v="0"/>
    <x v="157"/>
    <x v="3"/>
    <s v="P-398"/>
    <n v="1"/>
    <n v="76500"/>
    <n v="76500"/>
    <x v="123"/>
    <x v="11"/>
    <x v="3"/>
    <s v="CENTER POINT MEDAN"/>
  </r>
  <r>
    <s v="T-4840"/>
    <x v="0"/>
    <x v="161"/>
    <x v="3"/>
    <s v="P-292"/>
    <n v="1"/>
    <n v="355500"/>
    <n v="355500"/>
    <x v="90"/>
    <x v="18"/>
    <x v="3"/>
    <s v="CENTER POINT MEDAN"/>
  </r>
  <r>
    <s v="T-4841"/>
    <x v="0"/>
    <x v="167"/>
    <x v="3"/>
    <s v="P-353"/>
    <n v="2"/>
    <n v="94500"/>
    <n v="189000"/>
    <x v="35"/>
    <x v="2"/>
    <x v="3"/>
    <s v="CENTER POINT MEDAN"/>
  </r>
  <r>
    <s v="T-4842"/>
    <x v="0"/>
    <x v="151"/>
    <x v="3"/>
    <s v="P-363"/>
    <n v="1"/>
    <n v="98100"/>
    <n v="98100"/>
    <x v="11"/>
    <x v="2"/>
    <x v="3"/>
    <s v="CENTER POINT MEDAN"/>
  </r>
  <r>
    <s v="T-4843"/>
    <x v="0"/>
    <x v="159"/>
    <x v="3"/>
    <s v="P-285"/>
    <n v="1"/>
    <n v="38700"/>
    <n v="38700"/>
    <x v="189"/>
    <x v="4"/>
    <x v="3"/>
    <s v="CENTER POINT MEDAN"/>
  </r>
  <r>
    <s v="T-4844"/>
    <x v="0"/>
    <x v="178"/>
    <x v="3"/>
    <s v="P-329"/>
    <n v="1"/>
    <n v="45000"/>
    <n v="45000"/>
    <x v="26"/>
    <x v="0"/>
    <x v="3"/>
    <s v="CENTER POINT MEDAN"/>
  </r>
  <r>
    <s v="T-4845"/>
    <x v="0"/>
    <x v="169"/>
    <x v="3"/>
    <s v="P-278"/>
    <n v="1"/>
    <n v="17100"/>
    <n v="17100"/>
    <x v="77"/>
    <x v="0"/>
    <x v="3"/>
    <s v="CENTER POINT MEDAN"/>
  </r>
  <r>
    <s v="T-4846"/>
    <x v="0"/>
    <x v="177"/>
    <x v="3"/>
    <s v="P-396"/>
    <n v="1"/>
    <n v="76500"/>
    <n v="76500"/>
    <x v="95"/>
    <x v="11"/>
    <x v="3"/>
    <s v="CENTER POINT MEDAN"/>
  </r>
  <r>
    <s v="T-4847"/>
    <x v="0"/>
    <x v="160"/>
    <x v="3"/>
    <s v="P-317"/>
    <n v="1"/>
    <n v="82800"/>
    <n v="82800"/>
    <x v="33"/>
    <x v="3"/>
    <x v="3"/>
    <s v="CENTER POINT MEDAN"/>
  </r>
  <r>
    <s v="T-4848"/>
    <x v="0"/>
    <x v="159"/>
    <x v="3"/>
    <s v="P-341"/>
    <n v="1"/>
    <n v="243000"/>
    <n v="243000"/>
    <x v="111"/>
    <x v="17"/>
    <x v="3"/>
    <s v="CENTER POINT MEDAN"/>
  </r>
  <r>
    <s v="T-4849"/>
    <x v="0"/>
    <x v="179"/>
    <x v="3"/>
    <s v="P-397"/>
    <n v="2"/>
    <n v="76500"/>
    <n v="153000"/>
    <x v="75"/>
    <x v="11"/>
    <x v="3"/>
    <s v="CENTER POINT MEDAN"/>
  </r>
  <r>
    <s v="T-4850"/>
    <x v="0"/>
    <x v="180"/>
    <x v="3"/>
    <s v="P-394"/>
    <n v="1"/>
    <n v="82800"/>
    <n v="82800"/>
    <x v="44"/>
    <x v="3"/>
    <x v="3"/>
    <s v="CENTER POINT MEDAN"/>
  </r>
  <r>
    <s v="T-4851"/>
    <x v="0"/>
    <x v="158"/>
    <x v="3"/>
    <s v="P-279"/>
    <n v="4"/>
    <n v="27000"/>
    <n v="108000"/>
    <x v="6"/>
    <x v="0"/>
    <x v="3"/>
    <s v="CENTER POINT MEDAN"/>
  </r>
  <r>
    <s v="T-4852"/>
    <x v="0"/>
    <x v="179"/>
    <x v="3"/>
    <s v="P-369"/>
    <n v="1"/>
    <n v="73800"/>
    <n v="73800"/>
    <x v="215"/>
    <x v="12"/>
    <x v="3"/>
    <s v="CENTER POINT MEDAN"/>
  </r>
  <r>
    <s v="T-4853"/>
    <x v="0"/>
    <x v="162"/>
    <x v="3"/>
    <s v="P-392"/>
    <n v="1"/>
    <n v="34200"/>
    <n v="34200"/>
    <x v="45"/>
    <x v="9"/>
    <x v="3"/>
    <s v="CENTER POINT MEDAN"/>
  </r>
  <r>
    <s v="T-4854"/>
    <x v="0"/>
    <x v="153"/>
    <x v="3"/>
    <s v="P-409"/>
    <n v="1"/>
    <n v="34200"/>
    <n v="34200"/>
    <x v="173"/>
    <x v="0"/>
    <x v="3"/>
    <s v="CENTER POINT MEDAN"/>
  </r>
  <r>
    <s v="T-4855"/>
    <x v="0"/>
    <x v="174"/>
    <x v="3"/>
    <s v="P-332"/>
    <n v="2"/>
    <n v="22500"/>
    <n v="45000"/>
    <x v="39"/>
    <x v="0"/>
    <x v="3"/>
    <s v="CENTER POINT MEDAN"/>
  </r>
  <r>
    <s v="T-4856"/>
    <x v="0"/>
    <x v="153"/>
    <x v="3"/>
    <s v="P-299"/>
    <n v="1"/>
    <n v="112500"/>
    <n v="112500"/>
    <x v="184"/>
    <x v="6"/>
    <x v="3"/>
    <s v="CENTER POINT MEDAN"/>
  </r>
  <r>
    <s v="T-4857"/>
    <x v="0"/>
    <x v="162"/>
    <x v="3"/>
    <s v="P-340"/>
    <n v="4"/>
    <n v="15300"/>
    <n v="61200"/>
    <x v="25"/>
    <x v="4"/>
    <x v="3"/>
    <s v="CENTER POINT MEDAN"/>
  </r>
  <r>
    <s v="T-4858"/>
    <x v="0"/>
    <x v="171"/>
    <x v="3"/>
    <s v="P-385"/>
    <n v="2"/>
    <n v="125100"/>
    <n v="250200"/>
    <x v="160"/>
    <x v="12"/>
    <x v="3"/>
    <s v="CENTER POINT MEDAN"/>
  </r>
  <r>
    <s v="T-4859"/>
    <x v="0"/>
    <x v="156"/>
    <x v="3"/>
    <s v="P-361"/>
    <n v="2"/>
    <n v="44100"/>
    <n v="88200"/>
    <x v="193"/>
    <x v="2"/>
    <x v="3"/>
    <s v="CENTER POINT MEDAN"/>
  </r>
  <r>
    <s v="T-4860"/>
    <x v="0"/>
    <x v="179"/>
    <x v="3"/>
    <s v="P-301"/>
    <n v="1"/>
    <n v="76500"/>
    <n v="76500"/>
    <x v="204"/>
    <x v="8"/>
    <x v="3"/>
    <s v="CENTER POINT MEDAN"/>
  </r>
  <r>
    <s v="T-4861"/>
    <x v="0"/>
    <x v="176"/>
    <x v="3"/>
    <s v="P-272"/>
    <n v="1"/>
    <n v="81000"/>
    <n v="81000"/>
    <x v="144"/>
    <x v="12"/>
    <x v="3"/>
    <s v="CENTER POINT MEDAN"/>
  </r>
  <r>
    <s v="T-4862"/>
    <x v="0"/>
    <x v="167"/>
    <x v="3"/>
    <s v="P-418"/>
    <n v="1"/>
    <n v="17100"/>
    <n v="17100"/>
    <x v="186"/>
    <x v="0"/>
    <x v="3"/>
    <s v="CENTER POINT MEDAN"/>
  </r>
  <r>
    <s v="T-4863"/>
    <x v="0"/>
    <x v="173"/>
    <x v="3"/>
    <s v="P-275"/>
    <n v="2"/>
    <n v="41400"/>
    <n v="82800"/>
    <x v="150"/>
    <x v="2"/>
    <x v="3"/>
    <s v="CENTER POINT MEDAN"/>
  </r>
  <r>
    <s v="T-4864"/>
    <x v="0"/>
    <x v="172"/>
    <x v="3"/>
    <s v="P-379"/>
    <n v="1"/>
    <n v="314100"/>
    <n v="314100"/>
    <x v="143"/>
    <x v="14"/>
    <x v="3"/>
    <s v="CENTER POINT MEDAN"/>
  </r>
  <r>
    <s v="T-4865"/>
    <x v="0"/>
    <x v="178"/>
    <x v="3"/>
    <s v="P-364"/>
    <n v="1"/>
    <n v="90000"/>
    <n v="90000"/>
    <x v="5"/>
    <x v="2"/>
    <x v="3"/>
    <s v="CENTER POINT MEDAN"/>
  </r>
  <r>
    <s v="T-4866"/>
    <x v="0"/>
    <x v="165"/>
    <x v="3"/>
    <s v="P-283"/>
    <n v="4"/>
    <n v="14400"/>
    <n v="57600"/>
    <x v="29"/>
    <x v="0"/>
    <x v="3"/>
    <s v="CENTER POINT MEDAN"/>
  </r>
  <r>
    <s v="T-4867"/>
    <x v="0"/>
    <x v="164"/>
    <x v="3"/>
    <s v="P-318"/>
    <n v="1"/>
    <n v="82800"/>
    <n v="82800"/>
    <x v="48"/>
    <x v="3"/>
    <x v="3"/>
    <s v="CENTER POINT MEDAN"/>
  </r>
  <r>
    <s v="T-4868"/>
    <x v="0"/>
    <x v="181"/>
    <x v="3"/>
    <s v="P-383"/>
    <n v="1"/>
    <n v="131850"/>
    <n v="131850"/>
    <x v="102"/>
    <x v="14"/>
    <x v="3"/>
    <s v="CENTER POINT MEDAN"/>
  </r>
  <r>
    <s v="T-4869"/>
    <x v="0"/>
    <x v="161"/>
    <x v="3"/>
    <s v="P-386"/>
    <n v="1"/>
    <n v="81000"/>
    <n v="81000"/>
    <x v="37"/>
    <x v="12"/>
    <x v="3"/>
    <s v="CENTER POINT MEDAN"/>
  </r>
  <r>
    <s v="T-4870"/>
    <x v="0"/>
    <x v="160"/>
    <x v="3"/>
    <s v="P-367"/>
    <n v="1"/>
    <n v="60750"/>
    <n v="60750"/>
    <x v="113"/>
    <x v="12"/>
    <x v="3"/>
    <s v="CENTER POINT MEDAN"/>
  </r>
  <r>
    <s v="T-4871"/>
    <x v="0"/>
    <x v="169"/>
    <x v="3"/>
    <s v="P-328"/>
    <n v="1"/>
    <n v="225000"/>
    <n v="225000"/>
    <x v="124"/>
    <x v="11"/>
    <x v="3"/>
    <s v="CENTER POINT MEDAN"/>
  </r>
  <r>
    <s v="T-4872"/>
    <x v="0"/>
    <x v="177"/>
    <x v="3"/>
    <s v="P-288"/>
    <n v="2"/>
    <n v="170100"/>
    <n v="340200"/>
    <x v="237"/>
    <x v="13"/>
    <x v="3"/>
    <s v="CENTER POINT MEDAN"/>
  </r>
  <r>
    <s v="T-4873"/>
    <x v="0"/>
    <x v="165"/>
    <x v="3"/>
    <s v="P-415"/>
    <n v="1"/>
    <n v="36900"/>
    <n v="36900"/>
    <x v="56"/>
    <x v="0"/>
    <x v="3"/>
    <s v="CENTER POINT MEDAN"/>
  </r>
  <r>
    <s v="T-4874"/>
    <x v="0"/>
    <x v="172"/>
    <x v="3"/>
    <s v="P-368"/>
    <n v="3"/>
    <n v="65700"/>
    <n v="197100"/>
    <x v="43"/>
    <x v="12"/>
    <x v="3"/>
    <s v="CENTER POINT MEDAN"/>
  </r>
  <r>
    <s v="T-4875"/>
    <x v="0"/>
    <x v="152"/>
    <x v="3"/>
    <s v="P-362"/>
    <n v="1"/>
    <n v="49500"/>
    <n v="49500"/>
    <x v="60"/>
    <x v="2"/>
    <x v="3"/>
    <s v="CENTER POINT MEDAN"/>
  </r>
  <r>
    <s v="T-4876"/>
    <x v="0"/>
    <x v="181"/>
    <x v="3"/>
    <s v="P-339"/>
    <n v="3"/>
    <n v="15300"/>
    <n v="45900"/>
    <x v="7"/>
    <x v="4"/>
    <x v="3"/>
    <s v="CENTER POINT MEDAN"/>
  </r>
  <r>
    <s v="T-4877"/>
    <x v="0"/>
    <x v="161"/>
    <x v="3"/>
    <s v="P-286"/>
    <n v="1"/>
    <n v="103500"/>
    <n v="103500"/>
    <x v="63"/>
    <x v="15"/>
    <x v="3"/>
    <s v="CENTER POINT MEDAN"/>
  </r>
  <r>
    <s v="T-4878"/>
    <x v="0"/>
    <x v="177"/>
    <x v="3"/>
    <s v="P-401"/>
    <n v="2"/>
    <n v="112500"/>
    <n v="225000"/>
    <x v="141"/>
    <x v="11"/>
    <x v="3"/>
    <s v="CENTER POINT MEDAN"/>
  </r>
  <r>
    <s v="T-4879"/>
    <x v="0"/>
    <x v="155"/>
    <x v="3"/>
    <s v="P-355"/>
    <n v="1"/>
    <n v="88200"/>
    <n v="88200"/>
    <x v="23"/>
    <x v="5"/>
    <x v="3"/>
    <s v="CENTER POINT MEDAN"/>
  </r>
  <r>
    <s v="T-4880"/>
    <x v="0"/>
    <x v="158"/>
    <x v="3"/>
    <s v="P-316"/>
    <n v="2"/>
    <n v="82800"/>
    <n v="165600"/>
    <x v="142"/>
    <x v="3"/>
    <x v="3"/>
    <s v="CENTER POINT MEDAN"/>
  </r>
  <r>
    <s v="T-4881"/>
    <x v="0"/>
    <x v="155"/>
    <x v="3"/>
    <s v="P-351"/>
    <n v="1"/>
    <n v="65700"/>
    <n v="65700"/>
    <x v="155"/>
    <x v="2"/>
    <x v="3"/>
    <s v="CENTER POINT MEDAN"/>
  </r>
  <r>
    <s v="T-4882"/>
    <x v="0"/>
    <x v="180"/>
    <x v="3"/>
    <s v="P-366"/>
    <n v="1"/>
    <n v="60750"/>
    <n v="60750"/>
    <x v="87"/>
    <x v="12"/>
    <x v="3"/>
    <s v="CENTER POINT MEDAN"/>
  </r>
  <r>
    <s v="T-4883"/>
    <x v="0"/>
    <x v="154"/>
    <x v="3"/>
    <s v="P-417"/>
    <n v="1"/>
    <n v="26100"/>
    <n v="26100"/>
    <x v="164"/>
    <x v="0"/>
    <x v="3"/>
    <s v="CENTER POINT MEDAN"/>
  </r>
  <r>
    <s v="T-4884"/>
    <x v="0"/>
    <x v="159"/>
    <x v="3"/>
    <s v="P-281"/>
    <n v="1"/>
    <n v="18000"/>
    <n v="18000"/>
    <x v="2"/>
    <x v="0"/>
    <x v="3"/>
    <s v="CENTER POINT MEDAN"/>
  </r>
  <r>
    <s v="T-4885"/>
    <x v="0"/>
    <x v="167"/>
    <x v="3"/>
    <s v="P-412"/>
    <n v="2"/>
    <n v="25200"/>
    <n v="50400"/>
    <x v="202"/>
    <x v="0"/>
    <x v="3"/>
    <s v="CENTER POINT MEDAN"/>
  </r>
  <r>
    <s v="T-4886"/>
    <x v="0"/>
    <x v="176"/>
    <x v="9"/>
    <s v="P-1220"/>
    <n v="1"/>
    <n v="162000"/>
    <n v="162000"/>
    <x v="73"/>
    <x v="2"/>
    <x v="8"/>
    <s v="MALL GANDARIA CITY"/>
  </r>
  <r>
    <s v="T-4887"/>
    <x v="0"/>
    <x v="155"/>
    <x v="1"/>
    <s v="P-1465"/>
    <n v="2"/>
    <n v="116100"/>
    <n v="232200"/>
    <x v="148"/>
    <x v="14"/>
    <x v="1"/>
    <s v="MALL KELAPA GADING"/>
  </r>
  <r>
    <s v="T-4888"/>
    <x v="0"/>
    <x v="167"/>
    <x v="0"/>
    <s v="P-1966"/>
    <n v="4"/>
    <n v="34200"/>
    <n v="136800"/>
    <x v="52"/>
    <x v="0"/>
    <x v="0"/>
    <s v="PIK AVENUE"/>
  </r>
  <r>
    <s v="T-4889"/>
    <x v="0"/>
    <x v="175"/>
    <x v="9"/>
    <s v="P-1193"/>
    <n v="2"/>
    <n v="22500"/>
    <n v="45000"/>
    <x v="39"/>
    <x v="0"/>
    <x v="8"/>
    <s v="MALL GANDARIA CITY"/>
  </r>
  <r>
    <s v="T-4890"/>
    <x v="0"/>
    <x v="160"/>
    <x v="1"/>
    <s v="P-1308"/>
    <n v="2"/>
    <n v="41400"/>
    <n v="82800"/>
    <x v="150"/>
    <x v="2"/>
    <x v="1"/>
    <s v="MALL KELAPA GADING"/>
  </r>
  <r>
    <s v="T-4891"/>
    <x v="0"/>
    <x v="181"/>
    <x v="8"/>
    <s v="P-1618"/>
    <n v="4"/>
    <n v="49500"/>
    <n v="198000"/>
    <x v="60"/>
    <x v="2"/>
    <x v="8"/>
    <s v="MALL OF INDONESIA"/>
  </r>
  <r>
    <s v="T-4892"/>
    <x v="0"/>
    <x v="178"/>
    <x v="0"/>
    <s v="P-1855"/>
    <n v="1"/>
    <n v="82800"/>
    <n v="82800"/>
    <x v="142"/>
    <x v="3"/>
    <x v="0"/>
    <s v="PIK AVENUE"/>
  </r>
  <r>
    <s v="T-4893"/>
    <x v="0"/>
    <x v="156"/>
    <x v="1"/>
    <s v="P-1461"/>
    <n v="1"/>
    <n v="78750"/>
    <n v="78750"/>
    <x v="249"/>
    <x v="14"/>
    <x v="1"/>
    <s v="MALL KELAPA GADING"/>
  </r>
  <r>
    <s v="T-4894"/>
    <x v="0"/>
    <x v="152"/>
    <x v="9"/>
    <s v="P-1279"/>
    <n v="2"/>
    <n v="34200"/>
    <n v="68400"/>
    <x v="52"/>
    <x v="0"/>
    <x v="8"/>
    <s v="MALL GANDARIA CITY"/>
  </r>
  <r>
    <s v="T-4895"/>
    <x v="0"/>
    <x v="166"/>
    <x v="0"/>
    <s v="P-1941"/>
    <n v="1"/>
    <n v="76500"/>
    <n v="76500"/>
    <x v="75"/>
    <x v="11"/>
    <x v="0"/>
    <s v="PIK AVENUE"/>
  </r>
  <r>
    <s v="T-4896"/>
    <x v="0"/>
    <x v="181"/>
    <x v="1"/>
    <s v="P-1475"/>
    <n v="2"/>
    <n v="81000"/>
    <n v="162000"/>
    <x v="37"/>
    <x v="12"/>
    <x v="1"/>
    <s v="MALL KELAPA GADING"/>
  </r>
  <r>
    <s v="T-4897"/>
    <x v="0"/>
    <x v="156"/>
    <x v="8"/>
    <s v="P-1587"/>
    <n v="1"/>
    <n v="31500"/>
    <n v="31500"/>
    <x v="17"/>
    <x v="0"/>
    <x v="8"/>
    <s v="MALL OF INDONESIA"/>
  </r>
  <r>
    <s v="T-4898"/>
    <x v="0"/>
    <x v="168"/>
    <x v="1"/>
    <s v="P-1457"/>
    <n v="1"/>
    <n v="145800"/>
    <n v="145800"/>
    <x v="179"/>
    <x v="18"/>
    <x v="1"/>
    <s v="MALL KELAPA GADING"/>
  </r>
  <r>
    <s v="T-4899"/>
    <x v="0"/>
    <x v="151"/>
    <x v="0"/>
    <s v="P-1820"/>
    <n v="1"/>
    <n v="193500"/>
    <n v="193500"/>
    <x v="224"/>
    <x v="8"/>
    <x v="0"/>
    <s v="PIK AVENUE"/>
  </r>
  <r>
    <s v="T-4900"/>
    <x v="0"/>
    <x v="164"/>
    <x v="0"/>
    <s v="P-1945"/>
    <n v="4"/>
    <n v="112500"/>
    <n v="450000"/>
    <x v="141"/>
    <x v="11"/>
    <x v="0"/>
    <s v="PIK AVENUE"/>
  </r>
  <r>
    <s v="T-4901"/>
    <x v="0"/>
    <x v="168"/>
    <x v="9"/>
    <s v="P-1131"/>
    <n v="1"/>
    <n v="41400"/>
    <n v="41400"/>
    <x v="150"/>
    <x v="2"/>
    <x v="8"/>
    <s v="MALL GANDARIA CITY"/>
  </r>
  <r>
    <s v="T-4902"/>
    <x v="0"/>
    <x v="155"/>
    <x v="0"/>
    <s v="P-1965"/>
    <n v="5"/>
    <n v="29700"/>
    <n v="148500"/>
    <x v="120"/>
    <x v="0"/>
    <x v="0"/>
    <s v="PIK AVENUE"/>
  </r>
  <r>
    <s v="T-4903"/>
    <x v="0"/>
    <x v="151"/>
    <x v="9"/>
    <s v="P-1229"/>
    <n v="2"/>
    <n v="60750"/>
    <n v="121500"/>
    <x v="87"/>
    <x v="12"/>
    <x v="8"/>
    <s v="MALL GANDARIA CITY"/>
  </r>
  <r>
    <s v="T-4904"/>
    <x v="0"/>
    <x v="169"/>
    <x v="0"/>
    <s v="P-1961"/>
    <n v="9"/>
    <n v="35100"/>
    <n v="315900"/>
    <x v="13"/>
    <x v="0"/>
    <x v="0"/>
    <s v="PIK AVENUE"/>
  </r>
  <r>
    <s v="T-4905"/>
    <x v="0"/>
    <x v="157"/>
    <x v="9"/>
    <s v="P-1275"/>
    <n v="1"/>
    <n v="36900"/>
    <n v="36900"/>
    <x v="56"/>
    <x v="0"/>
    <x v="8"/>
    <s v="MALL GANDARIA CITY"/>
  </r>
  <r>
    <s v="T-4906"/>
    <x v="0"/>
    <x v="170"/>
    <x v="1"/>
    <s v="P-1441"/>
    <n v="3"/>
    <n v="243000"/>
    <n v="729000"/>
    <x v="3"/>
    <x v="2"/>
    <x v="1"/>
    <s v="MALL KELAPA GADING"/>
  </r>
  <r>
    <s v="T-4907"/>
    <x v="0"/>
    <x v="157"/>
    <x v="8"/>
    <s v="P-1609"/>
    <n v="1"/>
    <n v="88200"/>
    <n v="88200"/>
    <x v="34"/>
    <x v="5"/>
    <x v="8"/>
    <s v="MALL OF INDONESIA"/>
  </r>
  <r>
    <s v="T-4908"/>
    <x v="0"/>
    <x v="165"/>
    <x v="1"/>
    <s v="P-1288"/>
    <n v="1"/>
    <n v="80100"/>
    <n v="80100"/>
    <x v="132"/>
    <x v="16"/>
    <x v="1"/>
    <s v="MALL KELAPA GADING"/>
  </r>
  <r>
    <s v="T-4909"/>
    <x v="0"/>
    <x v="171"/>
    <x v="0"/>
    <s v="P-1957"/>
    <n v="2"/>
    <n v="29700"/>
    <n v="59400"/>
    <x v="154"/>
    <x v="0"/>
    <x v="0"/>
    <s v="PIK AVENUE"/>
  </r>
  <r>
    <s v="T-4910"/>
    <x v="0"/>
    <x v="156"/>
    <x v="9"/>
    <s v="P-1214"/>
    <n v="2"/>
    <n v="47700"/>
    <n v="95400"/>
    <x v="20"/>
    <x v="10"/>
    <x v="8"/>
    <s v="MALL GANDARIA CITY"/>
  </r>
  <r>
    <s v="T-4911"/>
    <x v="0"/>
    <x v="180"/>
    <x v="1"/>
    <s v="P-1487"/>
    <n v="3"/>
    <n v="112500"/>
    <n v="337500"/>
    <x v="219"/>
    <x v="11"/>
    <x v="1"/>
    <s v="MALL KELAPA GADING"/>
  </r>
  <r>
    <s v="T-4912"/>
    <x v="0"/>
    <x v="157"/>
    <x v="1"/>
    <s v="P-1341"/>
    <n v="2"/>
    <n v="76500"/>
    <n v="153000"/>
    <x v="204"/>
    <x v="8"/>
    <x v="1"/>
    <s v="MALL KELAPA GADING"/>
  </r>
  <r>
    <s v="T-4913"/>
    <x v="0"/>
    <x v="162"/>
    <x v="9"/>
    <s v="P-1211"/>
    <n v="2"/>
    <n v="65700"/>
    <n v="131400"/>
    <x v="155"/>
    <x v="2"/>
    <x v="8"/>
    <s v="MALL GANDARIA CITY"/>
  </r>
  <r>
    <s v="T-4914"/>
    <x v="0"/>
    <x v="160"/>
    <x v="1"/>
    <s v="P-1400"/>
    <n v="2"/>
    <n v="162000"/>
    <n v="324000"/>
    <x v="188"/>
    <x v="7"/>
    <x v="1"/>
    <s v="MALL KELAPA GADING"/>
  </r>
  <r>
    <s v="T-4915"/>
    <x v="0"/>
    <x v="158"/>
    <x v="9"/>
    <s v="P-1165"/>
    <n v="1"/>
    <n v="26100"/>
    <n v="26100"/>
    <x v="15"/>
    <x v="4"/>
    <x v="8"/>
    <s v="MALL GANDARIA CITY"/>
  </r>
  <r>
    <s v="T-4916"/>
    <x v="0"/>
    <x v="151"/>
    <x v="0"/>
    <s v="P-1872"/>
    <n v="4"/>
    <n v="112500"/>
    <n v="450000"/>
    <x v="96"/>
    <x v="7"/>
    <x v="0"/>
    <s v="PIK AVENUE"/>
  </r>
  <r>
    <s v="T-4917"/>
    <x v="0"/>
    <x v="174"/>
    <x v="9"/>
    <s v="P-1271"/>
    <n v="1"/>
    <n v="34200"/>
    <n v="34200"/>
    <x v="156"/>
    <x v="0"/>
    <x v="8"/>
    <s v="MALL GANDARIA CITY"/>
  </r>
  <r>
    <s v="T-4918"/>
    <x v="0"/>
    <x v="163"/>
    <x v="1"/>
    <s v="P-1408"/>
    <n v="9"/>
    <n v="22500"/>
    <n v="202500"/>
    <x v="39"/>
    <x v="0"/>
    <x v="1"/>
    <s v="MALL KELAPA GADING"/>
  </r>
  <r>
    <s v="T-4919"/>
    <x v="0"/>
    <x v="177"/>
    <x v="8"/>
    <s v="P-1610"/>
    <n v="1"/>
    <n v="162000"/>
    <n v="162000"/>
    <x v="8"/>
    <x v="5"/>
    <x v="8"/>
    <s v="MALL OF INDONESIA"/>
  </r>
  <r>
    <s v="T-4920"/>
    <x v="0"/>
    <x v="160"/>
    <x v="0"/>
    <s v="P-1829"/>
    <n v="1"/>
    <n v="78750"/>
    <n v="78750"/>
    <x v="107"/>
    <x v="12"/>
    <x v="0"/>
    <s v="PIK AVENUE"/>
  </r>
  <r>
    <s v="T-4921"/>
    <x v="0"/>
    <x v="178"/>
    <x v="9"/>
    <s v="P-1187"/>
    <n v="1"/>
    <n v="148500"/>
    <n v="148500"/>
    <x v="158"/>
    <x v="1"/>
    <x v="8"/>
    <s v="MALL GANDARIA CITY"/>
  </r>
  <r>
    <s v="T-4922"/>
    <x v="0"/>
    <x v="162"/>
    <x v="9"/>
    <s v="P-1241"/>
    <n v="1"/>
    <n v="73800"/>
    <n v="73800"/>
    <x v="125"/>
    <x v="14"/>
    <x v="8"/>
    <s v="MALL GANDARIA CITY"/>
  </r>
  <r>
    <s v="T-4923"/>
    <x v="0"/>
    <x v="172"/>
    <x v="9"/>
    <s v="P-1242"/>
    <n v="1"/>
    <n v="125100"/>
    <n v="125100"/>
    <x v="160"/>
    <x v="12"/>
    <x v="8"/>
    <s v="MALL GANDARIA CITY"/>
  </r>
  <r>
    <s v="T-4924"/>
    <x v="0"/>
    <x v="153"/>
    <x v="1"/>
    <s v="P-1418"/>
    <n v="1"/>
    <n v="240000"/>
    <n v="240000"/>
    <x v="111"/>
    <x v="17"/>
    <x v="1"/>
    <s v="MALL KELAPA GADING"/>
  </r>
  <r>
    <s v="T-4925"/>
    <x v="0"/>
    <x v="181"/>
    <x v="8"/>
    <s v="P-1564"/>
    <n v="1"/>
    <n v="82800"/>
    <n v="82800"/>
    <x v="48"/>
    <x v="3"/>
    <x v="8"/>
    <s v="MALL OF INDONESIA"/>
  </r>
  <r>
    <s v="T-4926"/>
    <x v="0"/>
    <x v="180"/>
    <x v="0"/>
    <s v="P-1928"/>
    <n v="4"/>
    <n v="125100"/>
    <n v="500400"/>
    <x v="160"/>
    <x v="12"/>
    <x v="0"/>
    <s v="PIK AVENUE"/>
  </r>
  <r>
    <s v="T-4927"/>
    <x v="0"/>
    <x v="167"/>
    <x v="1"/>
    <s v="P-1420"/>
    <n v="1"/>
    <n v="40500"/>
    <n v="40500"/>
    <x v="168"/>
    <x v="6"/>
    <x v="1"/>
    <s v="MALL KELAPA GADING"/>
  </r>
  <r>
    <s v="T-4928"/>
    <x v="0"/>
    <x v="164"/>
    <x v="0"/>
    <s v="P-1962"/>
    <n v="9"/>
    <n v="36900"/>
    <n v="332100"/>
    <x v="56"/>
    <x v="0"/>
    <x v="0"/>
    <s v="PIK AVENUE"/>
  </r>
  <r>
    <s v="T-4929"/>
    <x v="0"/>
    <x v="151"/>
    <x v="8"/>
    <s v="P-1625"/>
    <n v="1"/>
    <n v="73800"/>
    <n v="73800"/>
    <x v="215"/>
    <x v="12"/>
    <x v="8"/>
    <s v="MALL OF INDONESIA"/>
  </r>
  <r>
    <s v="T-4930"/>
    <x v="0"/>
    <x v="174"/>
    <x v="8"/>
    <s v="P-1648"/>
    <n v="1"/>
    <n v="76500"/>
    <n v="76500"/>
    <x v="75"/>
    <x v="11"/>
    <x v="8"/>
    <s v="MALL OF INDONESIA"/>
  </r>
  <r>
    <s v="T-4931"/>
    <x v="0"/>
    <x v="173"/>
    <x v="8"/>
    <s v="P-1649"/>
    <n v="3"/>
    <n v="76500"/>
    <n v="229500"/>
    <x v="123"/>
    <x v="11"/>
    <x v="8"/>
    <s v="MALL OF INDONESIA"/>
  </r>
  <r>
    <s v="T-4932"/>
    <x v="0"/>
    <x v="156"/>
    <x v="8"/>
    <s v="P-1658"/>
    <n v="3"/>
    <n v="34200"/>
    <n v="102600"/>
    <x v="173"/>
    <x v="0"/>
    <x v="8"/>
    <s v="MALL OF INDONESIA"/>
  </r>
  <r>
    <s v="T-4933"/>
    <x v="0"/>
    <x v="169"/>
    <x v="9"/>
    <s v="P-1255"/>
    <n v="1"/>
    <n v="112500"/>
    <n v="112500"/>
    <x v="93"/>
    <x v="11"/>
    <x v="8"/>
    <s v="MALL GANDARIA CITY"/>
  </r>
  <r>
    <s v="T-4934"/>
    <x v="0"/>
    <x v="174"/>
    <x v="1"/>
    <s v="P-1444"/>
    <n v="1"/>
    <n v="98100"/>
    <n v="98100"/>
    <x v="11"/>
    <x v="2"/>
    <x v="1"/>
    <s v="MALL KELAPA GADING"/>
  </r>
  <r>
    <s v="T-4935"/>
    <x v="0"/>
    <x v="165"/>
    <x v="1"/>
    <s v="P-1289"/>
    <n v="1"/>
    <n v="261000"/>
    <n v="261000"/>
    <x v="74"/>
    <x v="15"/>
    <x v="1"/>
    <s v="MALL KELAPA GADING"/>
  </r>
  <r>
    <s v="T-4936"/>
    <x v="0"/>
    <x v="181"/>
    <x v="8"/>
    <s v="P-1588"/>
    <n v="5"/>
    <n v="22500"/>
    <n v="112500"/>
    <x v="39"/>
    <x v="0"/>
    <x v="8"/>
    <s v="MALL OF INDONESIA"/>
  </r>
  <r>
    <s v="T-4937"/>
    <x v="0"/>
    <x v="163"/>
    <x v="1"/>
    <s v="P-1508"/>
    <n v="6"/>
    <n v="36900"/>
    <n v="221400"/>
    <x v="56"/>
    <x v="0"/>
    <x v="1"/>
    <s v="MALL KELAPA GADING"/>
  </r>
  <r>
    <s v="T-4938"/>
    <x v="0"/>
    <x v="175"/>
    <x v="0"/>
    <s v="P-1833"/>
    <n v="7"/>
    <n v="17100"/>
    <n v="119700"/>
    <x v="77"/>
    <x v="0"/>
    <x v="0"/>
    <s v="PIK AVENUE"/>
  </r>
  <r>
    <s v="T-4939"/>
    <x v="0"/>
    <x v="169"/>
    <x v="1"/>
    <s v="P-1518"/>
    <n v="1"/>
    <n v="207000"/>
    <n v="207000"/>
    <x v="99"/>
    <x v="4"/>
    <x v="1"/>
    <s v="MALL KELAPA GADING"/>
  </r>
  <r>
    <s v="T-4940"/>
    <x v="0"/>
    <x v="173"/>
    <x v="1"/>
    <s v="P-1434"/>
    <n v="3"/>
    <n v="88200"/>
    <n v="264600"/>
    <x v="23"/>
    <x v="5"/>
    <x v="1"/>
    <s v="MALL KELAPA GADING"/>
  </r>
  <r>
    <s v="T-4941"/>
    <x v="0"/>
    <x v="174"/>
    <x v="1"/>
    <s v="P-1419"/>
    <n v="1"/>
    <n v="40500"/>
    <n v="40500"/>
    <x v="101"/>
    <x v="6"/>
    <x v="1"/>
    <s v="MALL KELAPA GADING"/>
  </r>
  <r>
    <s v="T-4942"/>
    <x v="0"/>
    <x v="177"/>
    <x v="9"/>
    <s v="P-1118"/>
    <n v="1"/>
    <n v="153000"/>
    <n v="153000"/>
    <x v="88"/>
    <x v="13"/>
    <x v="8"/>
    <s v="MALL GANDARIA CITY"/>
  </r>
  <r>
    <s v="T-4943"/>
    <x v="0"/>
    <x v="174"/>
    <x v="9"/>
    <s v="P-1213"/>
    <n v="1"/>
    <n v="94500"/>
    <n v="94500"/>
    <x v="35"/>
    <x v="2"/>
    <x v="8"/>
    <s v="MALL GANDARIA CITY"/>
  </r>
  <r>
    <s v="T-4944"/>
    <x v="0"/>
    <x v="159"/>
    <x v="8"/>
    <s v="P-1641"/>
    <n v="1"/>
    <n v="130000"/>
    <n v="130000"/>
    <x v="171"/>
    <x v="15"/>
    <x v="8"/>
    <s v="MALL OF INDONESIA"/>
  </r>
  <r>
    <s v="T-4945"/>
    <x v="0"/>
    <x v="179"/>
    <x v="1"/>
    <s v="P-1466"/>
    <n v="1"/>
    <n v="94500"/>
    <n v="94500"/>
    <x v="62"/>
    <x v="14"/>
    <x v="1"/>
    <s v="MALL KELAPA GADING"/>
  </r>
  <r>
    <s v="T-4946"/>
    <x v="0"/>
    <x v="165"/>
    <x v="0"/>
    <s v="P-1875"/>
    <n v="3"/>
    <n v="148500"/>
    <n v="445500"/>
    <x v="158"/>
    <x v="1"/>
    <x v="0"/>
    <s v="PIK AVENUE"/>
  </r>
  <r>
    <s v="T-4947"/>
    <x v="0"/>
    <x v="163"/>
    <x v="0"/>
    <s v="P-1904"/>
    <n v="2"/>
    <n v="162000"/>
    <n v="324000"/>
    <x v="8"/>
    <x v="5"/>
    <x v="0"/>
    <s v="PIK AVENUE"/>
  </r>
  <r>
    <s v="T-4948"/>
    <x v="0"/>
    <x v="168"/>
    <x v="8"/>
    <s v="P-1525"/>
    <n v="2"/>
    <n v="198000"/>
    <n v="396000"/>
    <x v="66"/>
    <x v="8"/>
    <x v="8"/>
    <s v="MALL OF INDONESIA"/>
  </r>
  <r>
    <s v="T-4949"/>
    <x v="0"/>
    <x v="177"/>
    <x v="9"/>
    <s v="P-1267"/>
    <n v="1"/>
    <n v="34200"/>
    <n v="34200"/>
    <x v="173"/>
    <x v="0"/>
    <x v="8"/>
    <s v="MALL GANDARIA CITY"/>
  </r>
  <r>
    <s v="T-4950"/>
    <x v="0"/>
    <x v="158"/>
    <x v="0"/>
    <s v="P-1963"/>
    <n v="3"/>
    <n v="29700"/>
    <n v="89100"/>
    <x v="117"/>
    <x v="0"/>
    <x v="0"/>
    <s v="PIK AVENUE"/>
  </r>
  <r>
    <s v="T-4951"/>
    <x v="0"/>
    <x v="168"/>
    <x v="8"/>
    <s v="P-1520"/>
    <n v="1"/>
    <n v="65700"/>
    <n v="65700"/>
    <x v="64"/>
    <x v="16"/>
    <x v="8"/>
    <s v="MALL OF INDONESIA"/>
  </r>
  <r>
    <s v="T-4952"/>
    <x v="0"/>
    <x v="158"/>
    <x v="8"/>
    <s v="P-1661"/>
    <n v="2"/>
    <n v="25200"/>
    <n v="50400"/>
    <x v="202"/>
    <x v="0"/>
    <x v="8"/>
    <s v="MALL OF INDONESIA"/>
  </r>
  <r>
    <s v="T-4953"/>
    <x v="0"/>
    <x v="172"/>
    <x v="9"/>
    <s v="P-1185"/>
    <n v="2"/>
    <n v="162000"/>
    <n v="324000"/>
    <x v="188"/>
    <x v="7"/>
    <x v="8"/>
    <s v="MALL GANDARIA CITY"/>
  </r>
  <r>
    <s v="T-4954"/>
    <x v="0"/>
    <x v="160"/>
    <x v="8"/>
    <s v="P-1550"/>
    <n v="1"/>
    <n v="112500"/>
    <n v="112500"/>
    <x v="184"/>
    <x v="6"/>
    <x v="8"/>
    <s v="MALL OF INDONESIA"/>
  </r>
  <r>
    <s v="T-4955"/>
    <x v="0"/>
    <x v="153"/>
    <x v="1"/>
    <s v="P-1502"/>
    <n v="4"/>
    <n v="29700"/>
    <n v="118800"/>
    <x v="154"/>
    <x v="0"/>
    <x v="1"/>
    <s v="MALL KELAPA GADING"/>
  </r>
  <r>
    <s v="T-4956"/>
    <x v="0"/>
    <x v="162"/>
    <x v="1"/>
    <s v="P-1452"/>
    <n v="2"/>
    <n v="73800"/>
    <n v="147600"/>
    <x v="215"/>
    <x v="12"/>
    <x v="1"/>
    <s v="MALL KELAPA GADING"/>
  </r>
  <r>
    <s v="T-4957"/>
    <x v="0"/>
    <x v="161"/>
    <x v="8"/>
    <s v="P-1555"/>
    <n v="3"/>
    <n v="26100"/>
    <n v="78300"/>
    <x v="149"/>
    <x v="4"/>
    <x v="8"/>
    <s v="MALL OF INDONESIA"/>
  </r>
  <r>
    <s v="T-4958"/>
    <x v="0"/>
    <x v="159"/>
    <x v="0"/>
    <s v="P-1888"/>
    <n v="3"/>
    <n v="22500"/>
    <n v="67500"/>
    <x v="27"/>
    <x v="4"/>
    <x v="0"/>
    <s v="PIK AVENUE"/>
  </r>
  <r>
    <s v="T-4959"/>
    <x v="0"/>
    <x v="166"/>
    <x v="1"/>
    <s v="P-1319"/>
    <n v="1"/>
    <n v="103500"/>
    <n v="103500"/>
    <x v="63"/>
    <x v="15"/>
    <x v="1"/>
    <s v="MALL KELAPA GADING"/>
  </r>
  <r>
    <s v="T-4960"/>
    <x v="0"/>
    <x v="172"/>
    <x v="1"/>
    <s v="P-1303"/>
    <n v="3"/>
    <n v="144000"/>
    <n v="432000"/>
    <x v="119"/>
    <x v="15"/>
    <x v="1"/>
    <s v="MALL KELAPA GADING"/>
  </r>
  <r>
    <s v="T-4961"/>
    <x v="0"/>
    <x v="170"/>
    <x v="8"/>
    <s v="P-1650"/>
    <n v="1"/>
    <n v="112500"/>
    <n v="112500"/>
    <x v="219"/>
    <x v="11"/>
    <x v="8"/>
    <s v="MALL OF INDONESIA"/>
  </r>
  <r>
    <s v="T-4962"/>
    <x v="0"/>
    <x v="179"/>
    <x v="0"/>
    <s v="P-1818"/>
    <n v="1"/>
    <n v="202500"/>
    <n v="202500"/>
    <x v="12"/>
    <x v="8"/>
    <x v="0"/>
    <s v="PIK AVENUE"/>
  </r>
  <r>
    <s v="T-4963"/>
    <x v="0"/>
    <x v="151"/>
    <x v="9"/>
    <s v="P-1138"/>
    <n v="3"/>
    <n v="27000"/>
    <n v="81000"/>
    <x v="30"/>
    <x v="0"/>
    <x v="8"/>
    <s v="MALL GANDARIA CITY"/>
  </r>
  <r>
    <s v="T-4964"/>
    <x v="0"/>
    <x v="155"/>
    <x v="8"/>
    <s v="P-1530"/>
    <n v="2"/>
    <n v="144000"/>
    <n v="288000"/>
    <x v="94"/>
    <x v="15"/>
    <x v="8"/>
    <s v="MALL OF INDONESIA"/>
  </r>
  <r>
    <s v="T-4965"/>
    <x v="0"/>
    <x v="180"/>
    <x v="0"/>
    <s v="P-1892"/>
    <n v="1"/>
    <n v="40500"/>
    <n v="40500"/>
    <x v="101"/>
    <x v="6"/>
    <x v="0"/>
    <s v="PIK AVENUE"/>
  </r>
  <r>
    <s v="T-4966"/>
    <x v="0"/>
    <x v="173"/>
    <x v="8"/>
    <s v="P-1560"/>
    <n v="3"/>
    <n v="57600"/>
    <n v="172800"/>
    <x v="4"/>
    <x v="3"/>
    <x v="8"/>
    <s v="MALL OF INDONESIA"/>
  </r>
  <r>
    <s v="T-4967"/>
    <x v="0"/>
    <x v="159"/>
    <x v="0"/>
    <s v="P-1889"/>
    <n v="4"/>
    <n v="15300"/>
    <n v="61200"/>
    <x v="7"/>
    <x v="4"/>
    <x v="0"/>
    <s v="PIK AVENUE"/>
  </r>
  <r>
    <s v="T-4968"/>
    <x v="0"/>
    <x v="153"/>
    <x v="9"/>
    <s v="P-1227"/>
    <n v="2"/>
    <n v="98100"/>
    <n v="196200"/>
    <x v="199"/>
    <x v="2"/>
    <x v="8"/>
    <s v="MALL GANDARIA CITY"/>
  </r>
  <r>
    <s v="T-4969"/>
    <x v="0"/>
    <x v="169"/>
    <x v="1"/>
    <s v="P-1410"/>
    <n v="1"/>
    <n v="37350"/>
    <n v="37350"/>
    <x v="83"/>
    <x v="17"/>
    <x v="1"/>
    <s v="MALL KELAPA GADING"/>
  </r>
  <r>
    <s v="T-4970"/>
    <x v="0"/>
    <x v="157"/>
    <x v="0"/>
    <s v="P-1886"/>
    <n v="5"/>
    <n v="13500"/>
    <n v="67500"/>
    <x v="85"/>
    <x v="4"/>
    <x v="0"/>
    <s v="PIK AVENUE"/>
  </r>
  <r>
    <s v="T-4971"/>
    <x v="0"/>
    <x v="169"/>
    <x v="8"/>
    <s v="P-1521"/>
    <n v="3"/>
    <n v="81000"/>
    <n v="243000"/>
    <x v="132"/>
    <x v="16"/>
    <x v="8"/>
    <s v="MALL OF INDONESIA"/>
  </r>
  <r>
    <s v="T-4972"/>
    <x v="0"/>
    <x v="169"/>
    <x v="8"/>
    <s v="P-1660"/>
    <n v="2"/>
    <n v="29700"/>
    <n v="59400"/>
    <x v="154"/>
    <x v="0"/>
    <x v="8"/>
    <s v="MALL OF INDONESIA"/>
  </r>
  <r>
    <s v="T-4973"/>
    <x v="0"/>
    <x v="155"/>
    <x v="9"/>
    <s v="P-1169"/>
    <n v="1"/>
    <n v="82800"/>
    <n v="82800"/>
    <x v="78"/>
    <x v="3"/>
    <x v="8"/>
    <s v="MALL GANDARIA CITY"/>
  </r>
  <r>
    <s v="T-4974"/>
    <x v="0"/>
    <x v="161"/>
    <x v="8"/>
    <s v="P-1666"/>
    <n v="1"/>
    <n v="26100"/>
    <n v="26100"/>
    <x v="164"/>
    <x v="0"/>
    <x v="8"/>
    <s v="MALL OF INDONESIA"/>
  </r>
  <r>
    <s v="T-4975"/>
    <x v="0"/>
    <x v="170"/>
    <x v="8"/>
    <s v="P-1547"/>
    <n v="1"/>
    <n v="103500"/>
    <n v="103500"/>
    <x v="63"/>
    <x v="15"/>
    <x v="8"/>
    <s v="MALL OF INDONESIA"/>
  </r>
  <r>
    <s v="T-4976"/>
    <x v="0"/>
    <x v="160"/>
    <x v="0"/>
    <s v="P-1923"/>
    <n v="2"/>
    <n v="81000"/>
    <n v="162000"/>
    <x v="212"/>
    <x v="4"/>
    <x v="0"/>
    <s v="PIK AVENUE"/>
  </r>
  <r>
    <s v="T-4977"/>
    <x v="0"/>
    <x v="157"/>
    <x v="9"/>
    <s v="P-1202"/>
    <n v="1"/>
    <n v="15300"/>
    <n v="15300"/>
    <x v="25"/>
    <x v="4"/>
    <x v="8"/>
    <s v="MALL GANDARIA CITY"/>
  </r>
  <r>
    <s v="T-4978"/>
    <x v="0"/>
    <x v="162"/>
    <x v="8"/>
    <s v="P-1580"/>
    <n v="1"/>
    <n v="162000"/>
    <n v="162000"/>
    <x v="188"/>
    <x v="7"/>
    <x v="8"/>
    <s v="MALL OF INDONESIA"/>
  </r>
  <r>
    <s v="T-4979"/>
    <x v="0"/>
    <x v="172"/>
    <x v="0"/>
    <s v="P-1898"/>
    <n v="2"/>
    <n v="65700"/>
    <n v="131400"/>
    <x v="155"/>
    <x v="2"/>
    <x v="0"/>
    <s v="PIK AVENUE"/>
  </r>
  <r>
    <s v="T-4980"/>
    <x v="0"/>
    <x v="156"/>
    <x v="9"/>
    <s v="P-1139"/>
    <n v="3"/>
    <n v="14400"/>
    <n v="43200"/>
    <x v="29"/>
    <x v="0"/>
    <x v="8"/>
    <s v="MALL GANDARIA CITY"/>
  </r>
  <r>
    <s v="T-4981"/>
    <x v="0"/>
    <x v="157"/>
    <x v="1"/>
    <s v="P-1436"/>
    <n v="2"/>
    <n v="162000"/>
    <n v="324000"/>
    <x v="8"/>
    <x v="5"/>
    <x v="1"/>
    <s v="MALL KELAPA GADING"/>
  </r>
  <r>
    <s v="T-4982"/>
    <x v="0"/>
    <x v="169"/>
    <x v="8"/>
    <s v="P-1539"/>
    <n v="1"/>
    <n v="17100"/>
    <n v="17100"/>
    <x v="77"/>
    <x v="0"/>
    <x v="8"/>
    <s v="MALL OF INDONESIA"/>
  </r>
  <r>
    <s v="T-4983"/>
    <x v="0"/>
    <x v="153"/>
    <x v="8"/>
    <s v="P-1639"/>
    <n v="1"/>
    <n v="81000"/>
    <n v="81000"/>
    <x v="37"/>
    <x v="12"/>
    <x v="8"/>
    <s v="MALL OF INDONESIA"/>
  </r>
  <r>
    <s v="T-4984"/>
    <x v="0"/>
    <x v="154"/>
    <x v="1"/>
    <s v="P-1315"/>
    <n v="5"/>
    <n v="27000"/>
    <n v="135000"/>
    <x v="30"/>
    <x v="0"/>
    <x v="1"/>
    <s v="MALL KELAPA GADING"/>
  </r>
  <r>
    <s v="T-4985"/>
    <x v="0"/>
    <x v="162"/>
    <x v="0"/>
    <s v="P-1857"/>
    <n v="1"/>
    <n v="82800"/>
    <n v="82800"/>
    <x v="33"/>
    <x v="3"/>
    <x v="0"/>
    <s v="PIK AVENUE"/>
  </r>
  <r>
    <s v="T-4986"/>
    <x v="0"/>
    <x v="173"/>
    <x v="9"/>
    <s v="P-1114"/>
    <n v="2"/>
    <n v="80100"/>
    <n v="160200"/>
    <x v="132"/>
    <x v="16"/>
    <x v="8"/>
    <s v="MALL GANDARIA CITY"/>
  </r>
  <r>
    <s v="T-4987"/>
    <x v="0"/>
    <x v="171"/>
    <x v="1"/>
    <s v="P-1310"/>
    <n v="2"/>
    <n v="107100"/>
    <n v="214200"/>
    <x v="109"/>
    <x v="2"/>
    <x v="1"/>
    <s v="MALL KELAPA GADING"/>
  </r>
  <r>
    <s v="T-4988"/>
    <x v="0"/>
    <x v="152"/>
    <x v="0"/>
    <s v="P-1958"/>
    <n v="2"/>
    <n v="25200"/>
    <n v="50400"/>
    <x v="202"/>
    <x v="0"/>
    <x v="0"/>
    <s v="PIK AVENUE"/>
  </r>
  <r>
    <s v="T-4989"/>
    <x v="0"/>
    <x v="155"/>
    <x v="1"/>
    <s v="P-1286"/>
    <n v="1"/>
    <n v="57150"/>
    <n v="57150"/>
    <x v="98"/>
    <x v="16"/>
    <x v="1"/>
    <s v="MALL KELAPA GADING"/>
  </r>
  <r>
    <s v="T-4990"/>
    <x v="0"/>
    <x v="166"/>
    <x v="1"/>
    <s v="P-1433"/>
    <n v="2"/>
    <n v="47700"/>
    <n v="95400"/>
    <x v="20"/>
    <x v="10"/>
    <x v="1"/>
    <s v="MALL KELAPA GADING"/>
  </r>
  <r>
    <s v="T-4991"/>
    <x v="0"/>
    <x v="152"/>
    <x v="9"/>
    <s v="P-1276"/>
    <n v="2"/>
    <n v="29700"/>
    <n v="59400"/>
    <x v="117"/>
    <x v="0"/>
    <x v="8"/>
    <s v="MALL GANDARIA CITY"/>
  </r>
  <r>
    <s v="T-4992"/>
    <x v="0"/>
    <x v="164"/>
    <x v="1"/>
    <s v="P-1507"/>
    <n v="5"/>
    <n v="32000"/>
    <n v="160000"/>
    <x v="13"/>
    <x v="0"/>
    <x v="1"/>
    <s v="MALL KELAPA GADING"/>
  </r>
  <r>
    <s v="T-4993"/>
    <x v="0"/>
    <x v="155"/>
    <x v="9"/>
    <s v="P-1191"/>
    <n v="5"/>
    <n v="25200"/>
    <n v="126000"/>
    <x v="22"/>
    <x v="0"/>
    <x v="8"/>
    <s v="MALL GANDARIA CITY"/>
  </r>
  <r>
    <s v="T-4994"/>
    <x v="0"/>
    <x v="178"/>
    <x v="1"/>
    <s v="P-1446"/>
    <n v="1"/>
    <n v="98100"/>
    <n v="98100"/>
    <x v="199"/>
    <x v="2"/>
    <x v="1"/>
    <s v="MALL KELAPA GADING"/>
  </r>
  <r>
    <s v="T-4995"/>
    <x v="0"/>
    <x v="174"/>
    <x v="0"/>
    <s v="P-1922"/>
    <n v="1"/>
    <n v="40500"/>
    <n v="40500"/>
    <x v="221"/>
    <x v="12"/>
    <x v="0"/>
    <s v="PIK AVENUE"/>
  </r>
  <r>
    <s v="T-4996"/>
    <x v="0"/>
    <x v="158"/>
    <x v="9"/>
    <s v="P-1232"/>
    <n v="3"/>
    <n v="65700"/>
    <n v="197100"/>
    <x v="43"/>
    <x v="12"/>
    <x v="8"/>
    <s v="MALL GANDARIA CITY"/>
  </r>
  <r>
    <s v="T-4997"/>
    <x v="0"/>
    <x v="158"/>
    <x v="1"/>
    <s v="P-1382"/>
    <n v="1"/>
    <n v="82800"/>
    <n v="82800"/>
    <x v="142"/>
    <x v="3"/>
    <x v="1"/>
    <s v="MALL KELAPA GADING"/>
  </r>
  <r>
    <s v="T-4998"/>
    <x v="0"/>
    <x v="179"/>
    <x v="1"/>
    <s v="P-1313"/>
    <n v="5"/>
    <n v="13050"/>
    <n v="65250"/>
    <x v="54"/>
    <x v="0"/>
    <x v="1"/>
    <s v="MALL KELAPA GADING"/>
  </r>
  <r>
    <s v="T-4999"/>
    <x v="0"/>
    <x v="158"/>
    <x v="0"/>
    <s v="P-1942"/>
    <n v="3"/>
    <n v="76500"/>
    <n v="229500"/>
    <x v="123"/>
    <x v="11"/>
    <x v="0"/>
    <s v="PIK AVENUE"/>
  </r>
  <r>
    <s v="T-5000"/>
    <x v="0"/>
    <x v="173"/>
    <x v="1"/>
    <s v="P-1416"/>
    <n v="4"/>
    <n v="15300"/>
    <n v="61200"/>
    <x v="7"/>
    <x v="4"/>
    <x v="1"/>
    <s v="MALL KELAPA GADING"/>
  </r>
  <r>
    <s v="T-5001"/>
    <x v="0"/>
    <x v="180"/>
    <x v="9"/>
    <s v="P-1112"/>
    <n v="1"/>
    <n v="57150"/>
    <n v="57150"/>
    <x v="98"/>
    <x v="16"/>
    <x v="8"/>
    <s v="MALL GANDARIA CITY"/>
  </r>
  <r>
    <s v="T-5002"/>
    <x v="0"/>
    <x v="179"/>
    <x v="1"/>
    <s v="P-1440"/>
    <n v="1"/>
    <n v="247500"/>
    <n v="247500"/>
    <x v="31"/>
    <x v="2"/>
    <x v="1"/>
    <s v="MALL KELAPA GADING"/>
  </r>
  <r>
    <s v="T-5003"/>
    <x v="0"/>
    <x v="171"/>
    <x v="0"/>
    <s v="P-1913"/>
    <n v="3"/>
    <n v="98100"/>
    <n v="294300"/>
    <x v="11"/>
    <x v="2"/>
    <x v="0"/>
    <s v="PIK AVENUE"/>
  </r>
  <r>
    <s v="T-5004"/>
    <x v="0"/>
    <x v="180"/>
    <x v="1"/>
    <s v="P-1287"/>
    <n v="2"/>
    <n v="65700"/>
    <n v="131400"/>
    <x v="64"/>
    <x v="16"/>
    <x v="1"/>
    <s v="MALL KELAPA GADING"/>
  </r>
  <r>
    <s v="T-5005"/>
    <x v="0"/>
    <x v="178"/>
    <x v="8"/>
    <s v="P-1540"/>
    <n v="3"/>
    <n v="27000"/>
    <n v="81000"/>
    <x v="6"/>
    <x v="0"/>
    <x v="8"/>
    <s v="MALL OF INDONESIA"/>
  </r>
  <r>
    <s v="T-5006"/>
    <x v="0"/>
    <x v="170"/>
    <x v="0"/>
    <s v="P-1910"/>
    <n v="5"/>
    <n v="243000"/>
    <n v="1215000"/>
    <x v="3"/>
    <x v="2"/>
    <x v="0"/>
    <s v="PIK AVENUE"/>
  </r>
  <r>
    <s v="T-5007"/>
    <x v="0"/>
    <x v="157"/>
    <x v="8"/>
    <s v="P-1662"/>
    <n v="1"/>
    <n v="34200"/>
    <n v="34200"/>
    <x v="156"/>
    <x v="0"/>
    <x v="8"/>
    <s v="MALL OF INDONESIA"/>
  </r>
  <r>
    <s v="T-5008"/>
    <x v="0"/>
    <x v="161"/>
    <x v="8"/>
    <s v="P-1669"/>
    <n v="3"/>
    <n v="27000"/>
    <n v="81000"/>
    <x v="97"/>
    <x v="0"/>
    <x v="8"/>
    <s v="MALL OF INDONESIA"/>
  </r>
  <r>
    <s v="T-5009"/>
    <x v="0"/>
    <x v="152"/>
    <x v="1"/>
    <s v="P-1500"/>
    <n v="1"/>
    <n v="32000"/>
    <n v="32000"/>
    <x v="173"/>
    <x v="0"/>
    <x v="1"/>
    <s v="MALL KELAPA GADING"/>
  </r>
  <r>
    <s v="T-5010"/>
    <x v="0"/>
    <x v="174"/>
    <x v="1"/>
    <s v="P-1512"/>
    <n v="1"/>
    <n v="10000"/>
    <n v="10000"/>
    <x v="120"/>
    <x v="0"/>
    <x v="1"/>
    <s v="MALL KELAPA GADING"/>
  </r>
  <r>
    <s v="T-5011"/>
    <x v="0"/>
    <x v="159"/>
    <x v="1"/>
    <s v="P-1406"/>
    <n v="3"/>
    <n v="25200"/>
    <n v="75600"/>
    <x v="22"/>
    <x v="0"/>
    <x v="1"/>
    <s v="MALL KELAPA GADING"/>
  </r>
  <r>
    <s v="T-5012"/>
    <x v="0"/>
    <x v="167"/>
    <x v="1"/>
    <s v="P-1504"/>
    <n v="2"/>
    <n v="34200"/>
    <n v="68400"/>
    <x v="156"/>
    <x v="0"/>
    <x v="1"/>
    <s v="MALL KELAPA GADING"/>
  </r>
  <r>
    <s v="T-5013"/>
    <x v="0"/>
    <x v="158"/>
    <x v="8"/>
    <s v="P-1590"/>
    <n v="3"/>
    <n v="37350"/>
    <n v="112050"/>
    <x v="83"/>
    <x v="17"/>
    <x v="8"/>
    <s v="MALL OF INDONESIA"/>
  </r>
  <r>
    <s v="T-5014"/>
    <x v="0"/>
    <x v="159"/>
    <x v="0"/>
    <s v="P-1959"/>
    <n v="2"/>
    <n v="34200"/>
    <n v="68400"/>
    <x v="156"/>
    <x v="0"/>
    <x v="0"/>
    <s v="PIK AVENUE"/>
  </r>
  <r>
    <s v="T-5015"/>
    <x v="0"/>
    <x v="170"/>
    <x v="9"/>
    <s v="P-1164"/>
    <n v="1"/>
    <n v="26100"/>
    <n v="26100"/>
    <x v="149"/>
    <x v="4"/>
    <x v="8"/>
    <s v="MALL GANDARIA CITY"/>
  </r>
  <r>
    <s v="T-5016"/>
    <x v="0"/>
    <x v="158"/>
    <x v="1"/>
    <s v="P-1445"/>
    <n v="3"/>
    <n v="89100"/>
    <n v="267300"/>
    <x v="5"/>
    <x v="2"/>
    <x v="1"/>
    <s v="MALL KELAPA GADING"/>
  </r>
  <r>
    <s v="T-5017"/>
    <x v="0"/>
    <x v="175"/>
    <x v="1"/>
    <s v="P-1435"/>
    <n v="1"/>
    <n v="88200"/>
    <n v="88200"/>
    <x v="34"/>
    <x v="5"/>
    <x v="1"/>
    <s v="MALL KELAPA GADING"/>
  </r>
  <r>
    <s v="T-5018"/>
    <x v="0"/>
    <x v="178"/>
    <x v="8"/>
    <s v="P-1607"/>
    <n v="2"/>
    <n v="47700"/>
    <n v="95400"/>
    <x v="20"/>
    <x v="10"/>
    <x v="8"/>
    <s v="MALL OF INDONESIA"/>
  </r>
  <r>
    <s v="T-5019"/>
    <x v="0"/>
    <x v="174"/>
    <x v="9"/>
    <s v="P-1216"/>
    <n v="2"/>
    <n v="88200"/>
    <n v="176400"/>
    <x v="34"/>
    <x v="5"/>
    <x v="8"/>
    <s v="MALL GANDARIA CITY"/>
  </r>
  <r>
    <s v="T-5020"/>
    <x v="0"/>
    <x v="167"/>
    <x v="1"/>
    <s v="P-1489"/>
    <n v="1"/>
    <n v="112500"/>
    <n v="112500"/>
    <x v="141"/>
    <x v="11"/>
    <x v="1"/>
    <s v="MALL KELAPA GADING"/>
  </r>
  <r>
    <s v="T-5021"/>
    <x v="0"/>
    <x v="154"/>
    <x v="9"/>
    <s v="P-1194"/>
    <n v="1"/>
    <n v="74700"/>
    <n v="74700"/>
    <x v="40"/>
    <x v="1"/>
    <x v="8"/>
    <s v="MALL GANDARIA CITY"/>
  </r>
  <r>
    <s v="T-5022"/>
    <x v="0"/>
    <x v="153"/>
    <x v="1"/>
    <s v="P-1405"/>
    <n v="4"/>
    <n v="45000"/>
    <n v="180000"/>
    <x v="26"/>
    <x v="0"/>
    <x v="1"/>
    <s v="MALL KELAPA GADING"/>
  </r>
  <r>
    <s v="T-5023"/>
    <x v="0"/>
    <x v="180"/>
    <x v="9"/>
    <s v="P-1190"/>
    <n v="1"/>
    <n v="45000"/>
    <n v="45000"/>
    <x v="26"/>
    <x v="0"/>
    <x v="8"/>
    <s v="MALL GANDARIA CITY"/>
  </r>
  <r>
    <s v="T-5024"/>
    <x v="0"/>
    <x v="165"/>
    <x v="1"/>
    <s v="P-1503"/>
    <n v="4"/>
    <n v="25200"/>
    <n v="100800"/>
    <x v="202"/>
    <x v="0"/>
    <x v="1"/>
    <s v="MALL KELAPA GADING"/>
  </r>
  <r>
    <s v="T-5025"/>
    <x v="0"/>
    <x v="175"/>
    <x v="1"/>
    <s v="P-1311"/>
    <n v="8"/>
    <n v="17100"/>
    <n v="136800"/>
    <x v="77"/>
    <x v="0"/>
    <x v="1"/>
    <s v="MALL KELAPA GADING"/>
  </r>
  <r>
    <s v="T-5026"/>
    <x v="0"/>
    <x v="171"/>
    <x v="0"/>
    <s v="P-1835"/>
    <n v="4"/>
    <n v="13050"/>
    <n v="52200"/>
    <x v="54"/>
    <x v="0"/>
    <x v="0"/>
    <s v="PIK AVENUE"/>
  </r>
  <r>
    <s v="T-5027"/>
    <x v="0"/>
    <x v="160"/>
    <x v="1"/>
    <s v="P-1431"/>
    <n v="2"/>
    <n v="49500"/>
    <n v="99000"/>
    <x v="16"/>
    <x v="2"/>
    <x v="1"/>
    <s v="MALL KELAPA GADING"/>
  </r>
  <r>
    <s v="T-5028"/>
    <x v="0"/>
    <x v="164"/>
    <x v="8"/>
    <s v="P-1542"/>
    <n v="2"/>
    <n v="18000"/>
    <n v="36000"/>
    <x v="2"/>
    <x v="0"/>
    <x v="8"/>
    <s v="MALL OF INDONESIA"/>
  </r>
  <r>
    <s v="T-5029"/>
    <x v="0"/>
    <x v="175"/>
    <x v="8"/>
    <s v="P-1522"/>
    <n v="2"/>
    <n v="261000"/>
    <n v="522000"/>
    <x v="74"/>
    <x v="15"/>
    <x v="8"/>
    <s v="MALL OF INDONESIA"/>
  </r>
  <r>
    <s v="T-5030"/>
    <x v="0"/>
    <x v="151"/>
    <x v="9"/>
    <s v="P-1192"/>
    <n v="5"/>
    <n v="31500"/>
    <n v="157500"/>
    <x v="17"/>
    <x v="0"/>
    <x v="8"/>
    <s v="MALL GANDARIA CITY"/>
  </r>
  <r>
    <s v="T-5031"/>
    <x v="0"/>
    <x v="153"/>
    <x v="0"/>
    <s v="P-1879"/>
    <n v="5"/>
    <n v="45000"/>
    <n v="225000"/>
    <x v="26"/>
    <x v="0"/>
    <x v="0"/>
    <s v="PIK AVENUE"/>
  </r>
  <r>
    <s v="T-5032"/>
    <x v="0"/>
    <x v="177"/>
    <x v="1"/>
    <s v="P-1437"/>
    <n v="2"/>
    <n v="162000"/>
    <n v="324000"/>
    <x v="70"/>
    <x v="5"/>
    <x v="1"/>
    <s v="MALL KELAPA GADING"/>
  </r>
  <r>
    <s v="T-5033"/>
    <x v="0"/>
    <x v="158"/>
    <x v="0"/>
    <s v="P-1890"/>
    <n v="2"/>
    <n v="15300"/>
    <n v="30600"/>
    <x v="25"/>
    <x v="4"/>
    <x v="0"/>
    <s v="PIK AVENUE"/>
  </r>
  <r>
    <s v="T-5034"/>
    <x v="0"/>
    <x v="152"/>
    <x v="1"/>
    <s v="P-1432"/>
    <n v="1"/>
    <n v="94500"/>
    <n v="94500"/>
    <x v="35"/>
    <x v="2"/>
    <x v="1"/>
    <s v="MALL KELAPA GADING"/>
  </r>
  <r>
    <s v="T-5035"/>
    <x v="0"/>
    <x v="156"/>
    <x v="8"/>
    <s v="P-1597"/>
    <n v="1"/>
    <n v="243000"/>
    <n v="243000"/>
    <x v="111"/>
    <x v="17"/>
    <x v="8"/>
    <s v="MALL OF INDONESIA"/>
  </r>
  <r>
    <s v="T-5036"/>
    <x v="0"/>
    <x v="158"/>
    <x v="1"/>
    <s v="P-1467"/>
    <n v="3"/>
    <n v="73800"/>
    <n v="221400"/>
    <x v="125"/>
    <x v="14"/>
    <x v="1"/>
    <s v="MALL KELAPA GADING"/>
  </r>
  <r>
    <s v="T-5037"/>
    <x v="0"/>
    <x v="181"/>
    <x v="0"/>
    <s v="P-1887"/>
    <n v="3"/>
    <n v="22500"/>
    <n v="67500"/>
    <x v="112"/>
    <x v="4"/>
    <x v="0"/>
    <s v="PIK AVENUE"/>
  </r>
  <r>
    <s v="T-5038"/>
    <x v="0"/>
    <x v="176"/>
    <x v="1"/>
    <s v="P-1513"/>
    <n v="2"/>
    <n v="10000"/>
    <n v="20000"/>
    <x v="52"/>
    <x v="0"/>
    <x v="1"/>
    <s v="MALL KELAPA GADING"/>
  </r>
  <r>
    <s v="T-5039"/>
    <x v="0"/>
    <x v="164"/>
    <x v="1"/>
    <s v="P-1443"/>
    <n v="5"/>
    <n v="49500"/>
    <n v="247500"/>
    <x v="60"/>
    <x v="2"/>
    <x v="1"/>
    <s v="MALL KELAPA GADING"/>
  </r>
  <r>
    <s v="T-5040"/>
    <x v="0"/>
    <x v="168"/>
    <x v="8"/>
    <s v="P-1624"/>
    <n v="1"/>
    <n v="65700"/>
    <n v="65700"/>
    <x v="43"/>
    <x v="12"/>
    <x v="8"/>
    <s v="MALL OF INDONESIA"/>
  </r>
  <r>
    <s v="T-5041"/>
    <x v="0"/>
    <x v="164"/>
    <x v="1"/>
    <s v="P-1486"/>
    <n v="2"/>
    <n v="76500"/>
    <n v="153000"/>
    <x v="123"/>
    <x v="11"/>
    <x v="1"/>
    <s v="MALL KELAPA GADING"/>
  </r>
  <r>
    <s v="T-5042"/>
    <x v="0"/>
    <x v="178"/>
    <x v="0"/>
    <s v="P-1944"/>
    <n v="1"/>
    <n v="112500"/>
    <n v="112500"/>
    <x v="93"/>
    <x v="11"/>
    <x v="0"/>
    <s v="PIK AVENUE"/>
  </r>
  <r>
    <s v="T-5043"/>
    <x v="0"/>
    <x v="156"/>
    <x v="1"/>
    <s v="P-1413"/>
    <n v="4"/>
    <n v="13500"/>
    <n v="54000"/>
    <x v="85"/>
    <x v="4"/>
    <x v="1"/>
    <s v="MALL KELAPA GADING"/>
  </r>
  <r>
    <s v="T-5044"/>
    <x v="0"/>
    <x v="157"/>
    <x v="9"/>
    <s v="P-1137"/>
    <n v="9"/>
    <n v="18000"/>
    <n v="162000"/>
    <x v="2"/>
    <x v="0"/>
    <x v="8"/>
    <s v="MALL GANDARIA CITY"/>
  </r>
  <r>
    <s v="T-5045"/>
    <x v="0"/>
    <x v="161"/>
    <x v="8"/>
    <s v="P-1579"/>
    <n v="1"/>
    <n v="112500"/>
    <n v="112500"/>
    <x v="96"/>
    <x v="7"/>
    <x v="8"/>
    <s v="MALL OF INDONESIA"/>
  </r>
  <r>
    <s v="T-5046"/>
    <x v="0"/>
    <x v="172"/>
    <x v="8"/>
    <s v="P-1563"/>
    <n v="4"/>
    <n v="82800"/>
    <n v="331200"/>
    <x v="33"/>
    <x v="3"/>
    <x v="8"/>
    <s v="MALL OF INDONESIA"/>
  </r>
  <r>
    <s v="T-5047"/>
    <x v="0"/>
    <x v="172"/>
    <x v="9"/>
    <s v="P-1167"/>
    <n v="1"/>
    <n v="57600"/>
    <n v="57600"/>
    <x v="4"/>
    <x v="3"/>
    <x v="8"/>
    <s v="MALL GANDARIA CITY"/>
  </r>
  <r>
    <s v="T-5048"/>
    <x v="0"/>
    <x v="167"/>
    <x v="1"/>
    <s v="P-1414"/>
    <n v="1"/>
    <n v="22500"/>
    <n v="22500"/>
    <x v="112"/>
    <x v="4"/>
    <x v="1"/>
    <s v="MALL KELAPA GADING"/>
  </r>
  <r>
    <s v="T-5049"/>
    <x v="0"/>
    <x v="157"/>
    <x v="1"/>
    <s v="P-1316"/>
    <n v="7"/>
    <n v="14400"/>
    <n v="100800"/>
    <x v="29"/>
    <x v="0"/>
    <x v="1"/>
    <s v="MALL KELAPA GADING"/>
  </r>
  <r>
    <s v="T-5050"/>
    <x v="0"/>
    <x v="164"/>
    <x v="0"/>
    <s v="P-1885"/>
    <n v="2"/>
    <n v="13500"/>
    <n v="27000"/>
    <x v="61"/>
    <x v="4"/>
    <x v="0"/>
    <s v="PIK AVENUE"/>
  </r>
  <r>
    <s v="T-5051"/>
    <x v="0"/>
    <x v="152"/>
    <x v="0"/>
    <s v="P-1824"/>
    <n v="2"/>
    <n v="144000"/>
    <n v="288000"/>
    <x v="94"/>
    <x v="15"/>
    <x v="0"/>
    <s v="PIK AVENUE"/>
  </r>
  <r>
    <s v="T-5052"/>
    <x v="0"/>
    <x v="181"/>
    <x v="1"/>
    <s v="P-1306"/>
    <n v="1"/>
    <n v="81000"/>
    <n v="81000"/>
    <x v="36"/>
    <x v="12"/>
    <x v="1"/>
    <s v="MALL KELAPA GADING"/>
  </r>
  <r>
    <s v="T-5053"/>
    <x v="0"/>
    <x v="151"/>
    <x v="1"/>
    <s v="P-1374"/>
    <n v="3"/>
    <n v="26100"/>
    <n v="78300"/>
    <x v="149"/>
    <x v="4"/>
    <x v="1"/>
    <s v="MALL KELAPA GADING"/>
  </r>
  <r>
    <s v="T-5054"/>
    <x v="0"/>
    <x v="175"/>
    <x v="8"/>
    <s v="P-1604"/>
    <n v="1"/>
    <n v="65700"/>
    <n v="65700"/>
    <x v="155"/>
    <x v="2"/>
    <x v="8"/>
    <s v="MALL OF INDONESIA"/>
  </r>
  <r>
    <s v="T-5055"/>
    <x v="0"/>
    <x v="175"/>
    <x v="1"/>
    <s v="P-1439"/>
    <n v="1"/>
    <n v="162000"/>
    <n v="162000"/>
    <x v="73"/>
    <x v="2"/>
    <x v="1"/>
    <s v="MALL KELAPA GADING"/>
  </r>
  <r>
    <s v="T-5056"/>
    <x v="0"/>
    <x v="167"/>
    <x v="8"/>
    <s v="P-1621"/>
    <n v="2"/>
    <n v="98100"/>
    <n v="196200"/>
    <x v="199"/>
    <x v="2"/>
    <x v="8"/>
    <s v="MALL OF INDONESIA"/>
  </r>
  <r>
    <s v="T-5057"/>
    <x v="0"/>
    <x v="160"/>
    <x v="1"/>
    <s v="P-1458"/>
    <n v="1"/>
    <n v="247500"/>
    <n v="247500"/>
    <x v="115"/>
    <x v="18"/>
    <x v="1"/>
    <s v="MALL KELAPA GADING"/>
  </r>
  <r>
    <s v="T-5058"/>
    <x v="0"/>
    <x v="169"/>
    <x v="0"/>
    <s v="P-1882"/>
    <n v="4"/>
    <n v="22500"/>
    <n v="90000"/>
    <x v="39"/>
    <x v="0"/>
    <x v="0"/>
    <s v="PIK AVENUE"/>
  </r>
  <r>
    <s v="T-5059"/>
    <x v="0"/>
    <x v="178"/>
    <x v="0"/>
    <s v="P-1841"/>
    <n v="1"/>
    <n v="103500"/>
    <n v="103500"/>
    <x v="63"/>
    <x v="15"/>
    <x v="0"/>
    <s v="PIK AVENUE"/>
  </r>
  <r>
    <s v="T-5060"/>
    <x v="0"/>
    <x v="168"/>
    <x v="0"/>
    <s v="P-1880"/>
    <n v="8"/>
    <n v="25200"/>
    <n v="201600"/>
    <x v="22"/>
    <x v="0"/>
    <x v="0"/>
    <s v="PIK AVENUE"/>
  </r>
  <r>
    <s v="T-5061"/>
    <x v="0"/>
    <x v="164"/>
    <x v="8"/>
    <s v="P-1543"/>
    <n v="4"/>
    <n v="27000"/>
    <n v="108000"/>
    <x v="30"/>
    <x v="0"/>
    <x v="8"/>
    <s v="MALL OF INDONESIA"/>
  </r>
  <r>
    <s v="T-5062"/>
    <x v="0"/>
    <x v="162"/>
    <x v="1"/>
    <s v="P-1326"/>
    <n v="1"/>
    <n v="360000"/>
    <n v="360000"/>
    <x v="170"/>
    <x v="18"/>
    <x v="1"/>
    <s v="MALL KELAPA GADING"/>
  </r>
  <r>
    <s v="T-5063"/>
    <x v="0"/>
    <x v="173"/>
    <x v="1"/>
    <s v="P-1456"/>
    <n v="1"/>
    <n v="81000"/>
    <n v="81000"/>
    <x v="212"/>
    <x v="4"/>
    <x v="1"/>
    <s v="MALL KELAPA GADING"/>
  </r>
  <r>
    <s v="T-5064"/>
    <x v="0"/>
    <x v="168"/>
    <x v="9"/>
    <s v="P-1135"/>
    <n v="4"/>
    <n v="27000"/>
    <n v="108000"/>
    <x v="6"/>
    <x v="0"/>
    <x v="8"/>
    <s v="MALL GANDARIA CITY"/>
  </r>
  <r>
    <s v="T-5065"/>
    <x v="0"/>
    <x v="165"/>
    <x v="0"/>
    <s v="P-1943"/>
    <n v="4"/>
    <n v="112500"/>
    <n v="450000"/>
    <x v="219"/>
    <x v="11"/>
    <x v="0"/>
    <s v="PIK AVENUE"/>
  </r>
  <r>
    <s v="T-5066"/>
    <x v="0"/>
    <x v="159"/>
    <x v="9"/>
    <s v="P-1251"/>
    <n v="1"/>
    <n v="76500"/>
    <n v="76500"/>
    <x v="95"/>
    <x v="11"/>
    <x v="8"/>
    <s v="MALL GANDARIA CITY"/>
  </r>
  <r>
    <s v="T-5067"/>
    <x v="0"/>
    <x v="158"/>
    <x v="0"/>
    <s v="P-1906"/>
    <n v="1"/>
    <n v="508500"/>
    <n v="508500"/>
    <x v="92"/>
    <x v="2"/>
    <x v="0"/>
    <s v="PIK AVENUE"/>
  </r>
  <r>
    <s v="T-5068"/>
    <x v="0"/>
    <x v="155"/>
    <x v="0"/>
    <s v="P-1854"/>
    <n v="2"/>
    <n v="57600"/>
    <n v="115200"/>
    <x v="4"/>
    <x v="3"/>
    <x v="0"/>
    <s v="PIK AVENUE"/>
  </r>
  <r>
    <s v="T-5069"/>
    <x v="0"/>
    <x v="169"/>
    <x v="9"/>
    <s v="P-1226"/>
    <n v="1"/>
    <n v="90000"/>
    <n v="90000"/>
    <x v="5"/>
    <x v="2"/>
    <x v="8"/>
    <s v="MALL GANDARIA CITY"/>
  </r>
  <r>
    <s v="T-5070"/>
    <x v="0"/>
    <x v="176"/>
    <x v="8"/>
    <s v="P-1585"/>
    <n v="1"/>
    <n v="45000"/>
    <n v="45000"/>
    <x v="26"/>
    <x v="0"/>
    <x v="8"/>
    <s v="MALL OF INDONESIA"/>
  </r>
  <r>
    <s v="T-5071"/>
    <x v="0"/>
    <x v="165"/>
    <x v="8"/>
    <s v="P-1611"/>
    <n v="1"/>
    <n v="162000"/>
    <n v="162000"/>
    <x v="70"/>
    <x v="5"/>
    <x v="8"/>
    <s v="MALL OF INDONESIA"/>
  </r>
  <r>
    <s v="T-5072"/>
    <x v="0"/>
    <x v="175"/>
    <x v="0"/>
    <s v="P-1914"/>
    <n v="2"/>
    <n v="90000"/>
    <n v="180000"/>
    <x v="5"/>
    <x v="2"/>
    <x v="0"/>
    <s v="PIK AVENUE"/>
  </r>
  <r>
    <s v="T-5073"/>
    <x v="0"/>
    <x v="180"/>
    <x v="8"/>
    <s v="P-1544"/>
    <n v="3"/>
    <n v="14400"/>
    <n v="43200"/>
    <x v="29"/>
    <x v="0"/>
    <x v="8"/>
    <s v="MALL OF INDONESIA"/>
  </r>
  <r>
    <s v="T-5074"/>
    <x v="0"/>
    <x v="174"/>
    <x v="1"/>
    <s v="P-1514"/>
    <n v="2"/>
    <n v="10000"/>
    <n v="20000"/>
    <x v="97"/>
    <x v="0"/>
    <x v="1"/>
    <s v="MALL KELAPA GADING"/>
  </r>
  <r>
    <s v="T-5075"/>
    <x v="0"/>
    <x v="181"/>
    <x v="0"/>
    <s v="P-1856"/>
    <n v="1"/>
    <n v="82800"/>
    <n v="82800"/>
    <x v="78"/>
    <x v="3"/>
    <x v="0"/>
    <s v="PIK AVENUE"/>
  </r>
  <r>
    <s v="T-5076"/>
    <x v="0"/>
    <x v="151"/>
    <x v="0"/>
    <s v="P-1836"/>
    <n v="7"/>
    <n v="18000"/>
    <n v="126000"/>
    <x v="2"/>
    <x v="0"/>
    <x v="0"/>
    <s v="PIK AVENUE"/>
  </r>
  <r>
    <s v="T-5077"/>
    <x v="0"/>
    <x v="158"/>
    <x v="8"/>
    <s v="P-1595"/>
    <n v="3"/>
    <n v="15300"/>
    <n v="45900"/>
    <x v="7"/>
    <x v="4"/>
    <x v="8"/>
    <s v="MALL OF INDONESIA"/>
  </r>
  <r>
    <s v="T-5078"/>
    <x v="0"/>
    <x v="151"/>
    <x v="8"/>
    <s v="P-1519"/>
    <n v="1"/>
    <n v="57150"/>
    <n v="57150"/>
    <x v="98"/>
    <x v="16"/>
    <x v="8"/>
    <s v="MALL OF INDONESIA"/>
  </r>
  <r>
    <s v="T-5079"/>
    <x v="0"/>
    <x v="157"/>
    <x v="8"/>
    <s v="P-1524"/>
    <n v="1"/>
    <n v="153000"/>
    <n v="153000"/>
    <x v="138"/>
    <x v="13"/>
    <x v="8"/>
    <s v="MALL OF INDONESIA"/>
  </r>
  <r>
    <s v="T-5080"/>
    <x v="0"/>
    <x v="163"/>
    <x v="9"/>
    <s v="P-1134"/>
    <n v="2"/>
    <n v="17100"/>
    <n v="34200"/>
    <x v="77"/>
    <x v="0"/>
    <x v="8"/>
    <s v="MALL GANDARIA CITY"/>
  </r>
  <r>
    <s v="T-5081"/>
    <x v="0"/>
    <x v="164"/>
    <x v="1"/>
    <s v="P-1312"/>
    <n v="3"/>
    <n v="27000"/>
    <n v="81000"/>
    <x v="6"/>
    <x v="0"/>
    <x v="1"/>
    <s v="MALL KELAPA GADING"/>
  </r>
  <r>
    <s v="T-5082"/>
    <x v="0"/>
    <x v="154"/>
    <x v="0"/>
    <s v="P-1831"/>
    <n v="2"/>
    <n v="98100"/>
    <n v="196200"/>
    <x v="69"/>
    <x v="2"/>
    <x v="0"/>
    <s v="PIK AVENUE"/>
  </r>
  <r>
    <s v="T-5083"/>
    <x v="0"/>
    <x v="180"/>
    <x v="9"/>
    <s v="P-1122"/>
    <n v="2"/>
    <n v="198000"/>
    <n v="396000"/>
    <x v="66"/>
    <x v="8"/>
    <x v="8"/>
    <s v="MALL GANDARIA CITY"/>
  </r>
  <r>
    <s v="T-5084"/>
    <x v="0"/>
    <x v="181"/>
    <x v="1"/>
    <s v="P-1488"/>
    <n v="1"/>
    <n v="112500"/>
    <n v="112500"/>
    <x v="93"/>
    <x v="11"/>
    <x v="1"/>
    <s v="MALL KELAPA GADING"/>
  </r>
  <r>
    <s v="T-5085"/>
    <x v="0"/>
    <x v="178"/>
    <x v="9"/>
    <s v="P-1270"/>
    <n v="2"/>
    <n v="25200"/>
    <n v="50400"/>
    <x v="202"/>
    <x v="0"/>
    <x v="8"/>
    <s v="MALL GANDARIA CITY"/>
  </r>
  <r>
    <s v="T-5086"/>
    <x v="0"/>
    <x v="155"/>
    <x v="1"/>
    <s v="P-1417"/>
    <n v="4"/>
    <n v="15300"/>
    <n v="61200"/>
    <x v="25"/>
    <x v="4"/>
    <x v="1"/>
    <s v="MALL KELAPA GADING"/>
  </r>
  <r>
    <s v="T-5087"/>
    <x v="0"/>
    <x v="164"/>
    <x v="8"/>
    <s v="P-1541"/>
    <n v="1"/>
    <n v="13050"/>
    <n v="13050"/>
    <x v="54"/>
    <x v="0"/>
    <x v="8"/>
    <s v="MALL OF INDONESIA"/>
  </r>
  <r>
    <s v="T-5088"/>
    <x v="0"/>
    <x v="173"/>
    <x v="1"/>
    <s v="P-1412"/>
    <n v="2"/>
    <n v="13500"/>
    <n v="27000"/>
    <x v="61"/>
    <x v="4"/>
    <x v="1"/>
    <s v="MALL KELAPA GADING"/>
  </r>
  <r>
    <s v="T-5089"/>
    <x v="0"/>
    <x v="153"/>
    <x v="9"/>
    <s v="P-1132"/>
    <n v="1"/>
    <n v="98100"/>
    <n v="98100"/>
    <x v="69"/>
    <x v="2"/>
    <x v="8"/>
    <s v="MALL GANDARIA CITY"/>
  </r>
  <r>
    <s v="T-5090"/>
    <x v="0"/>
    <x v="180"/>
    <x v="8"/>
    <s v="P-1619"/>
    <n v="1"/>
    <n v="98100"/>
    <n v="98100"/>
    <x v="11"/>
    <x v="2"/>
    <x v="8"/>
    <s v="MALL OF INDONESIA"/>
  </r>
  <r>
    <s v="T-5091"/>
    <x v="0"/>
    <x v="173"/>
    <x v="0"/>
    <s v="P-1852"/>
    <n v="3"/>
    <n v="26100"/>
    <n v="78300"/>
    <x v="149"/>
    <x v="4"/>
    <x v="0"/>
    <s v="PIK AVENUE"/>
  </r>
  <r>
    <s v="T-5092"/>
    <x v="0"/>
    <x v="151"/>
    <x v="8"/>
    <s v="P-1640"/>
    <n v="1"/>
    <n v="130500"/>
    <n v="130500"/>
    <x v="84"/>
    <x v="15"/>
    <x v="8"/>
    <s v="MALL OF INDONESIA"/>
  </r>
  <r>
    <s v="T-5093"/>
    <x v="0"/>
    <x v="160"/>
    <x v="0"/>
    <s v="P-1932"/>
    <n v="1"/>
    <n v="130000"/>
    <n v="130000"/>
    <x v="171"/>
    <x v="15"/>
    <x v="0"/>
    <s v="PIK AVENUE"/>
  </r>
  <r>
    <s v="T-5094"/>
    <x v="0"/>
    <x v="177"/>
    <x v="0"/>
    <s v="P-1881"/>
    <n v="4"/>
    <n v="31500"/>
    <n v="126000"/>
    <x v="17"/>
    <x v="0"/>
    <x v="0"/>
    <s v="PIK AVENUE"/>
  </r>
  <r>
    <s v="T-5095"/>
    <x v="0"/>
    <x v="152"/>
    <x v="9"/>
    <s v="P-1188"/>
    <n v="1"/>
    <n v="225000"/>
    <n v="225000"/>
    <x v="133"/>
    <x v="11"/>
    <x v="8"/>
    <s v="MALL GANDARIA CITY"/>
  </r>
  <r>
    <s v="T-5096"/>
    <x v="0"/>
    <x v="173"/>
    <x v="1"/>
    <s v="P-1484"/>
    <n v="2"/>
    <n v="76500"/>
    <n v="153000"/>
    <x v="95"/>
    <x v="11"/>
    <x v="1"/>
    <s v="MALL KELAPA GADING"/>
  </r>
  <r>
    <s v="T-5097"/>
    <x v="0"/>
    <x v="158"/>
    <x v="0"/>
    <s v="P-1876"/>
    <n v="1"/>
    <n v="225000"/>
    <n v="225000"/>
    <x v="133"/>
    <x v="11"/>
    <x v="0"/>
    <s v="PIK AVENUE"/>
  </r>
  <r>
    <s v="T-5098"/>
    <x v="0"/>
    <x v="161"/>
    <x v="1"/>
    <s v="P-1352"/>
    <n v="1"/>
    <n v="225000"/>
    <n v="225000"/>
    <x v="153"/>
    <x v="8"/>
    <x v="1"/>
    <s v="MALL KELAPA GADING"/>
  </r>
  <r>
    <s v="T-5099"/>
    <x v="0"/>
    <x v="171"/>
    <x v="9"/>
    <s v="P-1248"/>
    <n v="2"/>
    <n v="34200"/>
    <n v="68400"/>
    <x v="45"/>
    <x v="9"/>
    <x v="8"/>
    <s v="MALL GANDARIA CITY"/>
  </r>
  <r>
    <s v="T-5100"/>
    <x v="0"/>
    <x v="163"/>
    <x v="1"/>
    <s v="P-1385"/>
    <n v="1"/>
    <n v="82800"/>
    <n v="82800"/>
    <x v="48"/>
    <x v="3"/>
    <x v="1"/>
    <s v="MALL KELAPA GADING"/>
  </r>
  <r>
    <s v="T-5101"/>
    <x v="0"/>
    <x v="161"/>
    <x v="1"/>
    <s v="P-1509"/>
    <n v="5"/>
    <n v="29700"/>
    <n v="148500"/>
    <x v="117"/>
    <x v="0"/>
    <x v="1"/>
    <s v="MALL KELAPA GADING"/>
  </r>
  <r>
    <s v="T-5102"/>
    <x v="0"/>
    <x v="161"/>
    <x v="0"/>
    <s v="P-1912"/>
    <n v="2"/>
    <n v="49500"/>
    <n v="99000"/>
    <x v="60"/>
    <x v="2"/>
    <x v="0"/>
    <s v="PIK AVENUE"/>
  </r>
  <r>
    <s v="T-5103"/>
    <x v="0"/>
    <x v="179"/>
    <x v="9"/>
    <s v="P-1222"/>
    <n v="1"/>
    <n v="243000"/>
    <n v="243000"/>
    <x v="3"/>
    <x v="2"/>
    <x v="8"/>
    <s v="MALL GANDARIA CITY"/>
  </r>
  <r>
    <s v="T-5104"/>
    <x v="0"/>
    <x v="169"/>
    <x v="1"/>
    <s v="P-1375"/>
    <n v="2"/>
    <n v="26100"/>
    <n v="52200"/>
    <x v="15"/>
    <x v="4"/>
    <x v="1"/>
    <s v="MALL KELAPA GADING"/>
  </r>
  <r>
    <s v="T-5105"/>
    <x v="0"/>
    <x v="162"/>
    <x v="8"/>
    <s v="P-1594"/>
    <n v="1"/>
    <n v="22500"/>
    <n v="22500"/>
    <x v="27"/>
    <x v="4"/>
    <x v="8"/>
    <s v="MALL OF INDONESIA"/>
  </r>
  <r>
    <s v="T-5106"/>
    <x v="0"/>
    <x v="159"/>
    <x v="1"/>
    <s v="P-1485"/>
    <n v="2"/>
    <n v="76500"/>
    <n v="153000"/>
    <x v="75"/>
    <x v="11"/>
    <x v="1"/>
    <s v="MALL KELAPA GADING"/>
  </r>
  <r>
    <s v="T-5107"/>
    <x v="0"/>
    <x v="173"/>
    <x v="8"/>
    <s v="P-1647"/>
    <n v="1"/>
    <n v="76500"/>
    <n v="76500"/>
    <x v="95"/>
    <x v="11"/>
    <x v="8"/>
    <s v="MALL OF INDONESIA"/>
  </r>
  <r>
    <s v="T-5108"/>
    <x v="0"/>
    <x v="151"/>
    <x v="8"/>
    <s v="P-1627"/>
    <n v="1"/>
    <n v="40500"/>
    <n v="40500"/>
    <x v="221"/>
    <x v="12"/>
    <x v="8"/>
    <s v="MALL OF INDONESIA"/>
  </r>
  <r>
    <s v="T-5109"/>
    <x v="0"/>
    <x v="158"/>
    <x v="1"/>
    <s v="P-1479"/>
    <n v="2"/>
    <n v="143100"/>
    <n v="286200"/>
    <x v="129"/>
    <x v="12"/>
    <x v="1"/>
    <s v="MALL KELAPA GADING"/>
  </r>
  <r>
    <s v="T-5110"/>
    <x v="0"/>
    <x v="168"/>
    <x v="0"/>
    <s v="P-1900"/>
    <n v="2"/>
    <n v="94500"/>
    <n v="189000"/>
    <x v="35"/>
    <x v="2"/>
    <x v="0"/>
    <s v="PIK AVENUE"/>
  </r>
  <r>
    <s v="T-5111"/>
    <x v="0"/>
    <x v="168"/>
    <x v="0"/>
    <s v="P-1853"/>
    <n v="2"/>
    <n v="26100"/>
    <n v="52200"/>
    <x v="15"/>
    <x v="4"/>
    <x v="0"/>
    <s v="PIK AVENUE"/>
  </r>
  <r>
    <s v="T-5112"/>
    <x v="0"/>
    <x v="155"/>
    <x v="8"/>
    <s v="P-1663"/>
    <n v="1"/>
    <n v="35100"/>
    <n v="35100"/>
    <x v="13"/>
    <x v="0"/>
    <x v="8"/>
    <s v="MALL OF INDONESIA"/>
  </r>
  <r>
    <s v="T-5113"/>
    <x v="0"/>
    <x v="159"/>
    <x v="9"/>
    <s v="P-1113"/>
    <n v="1"/>
    <n v="65700"/>
    <n v="65700"/>
    <x v="64"/>
    <x v="16"/>
    <x v="8"/>
    <s v="MALL GANDARIA CITY"/>
  </r>
  <r>
    <s v="T-5114"/>
    <x v="0"/>
    <x v="157"/>
    <x v="1"/>
    <s v="P-1314"/>
    <n v="10"/>
    <n v="18000"/>
    <n v="180000"/>
    <x v="2"/>
    <x v="0"/>
    <x v="1"/>
    <s v="MALL KELAPA GADING"/>
  </r>
  <r>
    <s v="T-5115"/>
    <x v="0"/>
    <x v="171"/>
    <x v="9"/>
    <s v="P-1224"/>
    <n v="3"/>
    <n v="49500"/>
    <n v="148500"/>
    <x v="60"/>
    <x v="2"/>
    <x v="8"/>
    <s v="MALL GANDARIA CITY"/>
  </r>
  <r>
    <s v="T-5116"/>
    <x v="0"/>
    <x v="158"/>
    <x v="1"/>
    <s v="P-1407"/>
    <n v="8"/>
    <n v="31500"/>
    <n v="252000"/>
    <x v="17"/>
    <x v="0"/>
    <x v="1"/>
    <s v="MALL KELAPA GADING"/>
  </r>
  <r>
    <s v="T-5117"/>
    <x v="0"/>
    <x v="154"/>
    <x v="8"/>
    <s v="P-1664"/>
    <n v="1"/>
    <n v="36900"/>
    <n v="36900"/>
    <x v="56"/>
    <x v="0"/>
    <x v="8"/>
    <s v="MALL OF INDONESIA"/>
  </r>
  <r>
    <s v="T-5118"/>
    <x v="0"/>
    <x v="180"/>
    <x v="1"/>
    <s v="P-1302"/>
    <n v="1"/>
    <n v="144000"/>
    <n v="144000"/>
    <x v="94"/>
    <x v="15"/>
    <x v="1"/>
    <s v="MALL KELAPA GADING"/>
  </r>
  <r>
    <s v="T-5119"/>
    <x v="0"/>
    <x v="160"/>
    <x v="9"/>
    <s v="P-1136"/>
    <n v="4"/>
    <n v="13050"/>
    <n v="52200"/>
    <x v="54"/>
    <x v="0"/>
    <x v="8"/>
    <s v="MALL GANDARIA CITY"/>
  </r>
  <r>
    <s v="T-5120"/>
    <x v="0"/>
    <x v="164"/>
    <x v="0"/>
    <s v="P-1805"/>
    <n v="2"/>
    <n v="57150"/>
    <n v="114300"/>
    <x v="98"/>
    <x v="16"/>
    <x v="0"/>
    <s v="PIK AVENUE"/>
  </r>
  <r>
    <s v="T-5121"/>
    <x v="0"/>
    <x v="166"/>
    <x v="9"/>
    <s v="P-1253"/>
    <n v="1"/>
    <n v="76500"/>
    <n v="76500"/>
    <x v="123"/>
    <x v="11"/>
    <x v="8"/>
    <s v="MALL GANDARIA CITY"/>
  </r>
  <r>
    <s v="T-5122"/>
    <x v="0"/>
    <x v="159"/>
    <x v="0"/>
    <s v="P-1901"/>
    <n v="5"/>
    <n v="47700"/>
    <n v="238500"/>
    <x v="20"/>
    <x v="10"/>
    <x v="0"/>
    <s v="PIK AVENUE"/>
  </r>
  <r>
    <s v="T-5123"/>
    <x v="0"/>
    <x v="169"/>
    <x v="4"/>
    <s v="P-565"/>
    <n v="2"/>
    <n v="116100"/>
    <n v="232200"/>
    <x v="148"/>
    <x v="14"/>
    <x v="4"/>
    <s v="CIBUBUR JUNCTION"/>
  </r>
  <r>
    <s v="T-5124"/>
    <x v="0"/>
    <x v="166"/>
    <x v="4"/>
    <s v="P-508"/>
    <n v="1"/>
    <n v="162000"/>
    <n v="162000"/>
    <x v="188"/>
    <x v="7"/>
    <x v="4"/>
    <s v="CIBUBUR JUNCTION"/>
  </r>
  <r>
    <s v="T-5125"/>
    <x v="0"/>
    <x v="179"/>
    <x v="5"/>
    <s v="P-255"/>
    <n v="2"/>
    <n v="15000"/>
    <n v="30000"/>
    <x v="186"/>
    <x v="0"/>
    <x v="5"/>
    <s v="BINTARO EXCHANGE"/>
  </r>
  <r>
    <s v="T-5126"/>
    <x v="0"/>
    <x v="156"/>
    <x v="4"/>
    <s v="P-567"/>
    <n v="1"/>
    <n v="73800"/>
    <n v="73800"/>
    <x v="125"/>
    <x v="14"/>
    <x v="4"/>
    <s v="CIBUBUR JUNCTION"/>
  </r>
  <r>
    <s v="T-5127"/>
    <x v="0"/>
    <x v="164"/>
    <x v="5"/>
    <s v="P-254"/>
    <n v="2"/>
    <n v="26100"/>
    <n v="52200"/>
    <x v="164"/>
    <x v="0"/>
    <x v="5"/>
    <s v="BINTARO EXCHANGE"/>
  </r>
  <r>
    <s v="T-5128"/>
    <x v="0"/>
    <x v="171"/>
    <x v="5"/>
    <s v="P-161"/>
    <n v="3"/>
    <n v="22500"/>
    <n v="67500"/>
    <x v="39"/>
    <x v="0"/>
    <x v="5"/>
    <s v="BINTARO EXCHANGE"/>
  </r>
  <r>
    <s v="T-5129"/>
    <x v="0"/>
    <x v="169"/>
    <x v="5"/>
    <s v="P-227"/>
    <n v="2"/>
    <n v="76500"/>
    <n v="153000"/>
    <x v="75"/>
    <x v="11"/>
    <x v="5"/>
    <s v="BINTARO EXCHANGE"/>
  </r>
  <r>
    <s v="T-5130"/>
    <x v="0"/>
    <x v="174"/>
    <x v="5"/>
    <s v="P-93"/>
    <n v="1"/>
    <n v="18000"/>
    <n v="18000"/>
    <x v="2"/>
    <x v="0"/>
    <x v="5"/>
    <s v="BINTARO EXCHANGE"/>
  </r>
  <r>
    <s v="T-5131"/>
    <x v="0"/>
    <x v="165"/>
    <x v="4"/>
    <s v="P-596"/>
    <n v="2"/>
    <n v="32000"/>
    <n v="64000"/>
    <x v="173"/>
    <x v="0"/>
    <x v="4"/>
    <s v="CIBUBUR JUNCTION"/>
  </r>
  <r>
    <s v="T-5132"/>
    <x v="0"/>
    <x v="181"/>
    <x v="5"/>
    <s v="P-87"/>
    <n v="2"/>
    <n v="41400"/>
    <n v="82800"/>
    <x v="150"/>
    <x v="2"/>
    <x v="5"/>
    <s v="BINTARO EXCHANGE"/>
  </r>
  <r>
    <s v="T-5133"/>
    <x v="0"/>
    <x v="161"/>
    <x v="5"/>
    <s v="P-86"/>
    <n v="1"/>
    <n v="81000"/>
    <n v="81000"/>
    <x v="107"/>
    <x v="12"/>
    <x v="5"/>
    <s v="BINTARO EXCHANGE"/>
  </r>
  <r>
    <s v="T-5134"/>
    <x v="0"/>
    <x v="165"/>
    <x v="5"/>
    <s v="P-163"/>
    <n v="1"/>
    <n v="37350"/>
    <n v="37350"/>
    <x v="83"/>
    <x v="17"/>
    <x v="5"/>
    <s v="BINTARO EXCHANGE"/>
  </r>
  <r>
    <s v="T-5135"/>
    <x v="0"/>
    <x v="162"/>
    <x v="5"/>
    <s v="P-71"/>
    <n v="1"/>
    <n v="81000"/>
    <n v="81000"/>
    <x v="132"/>
    <x v="16"/>
    <x v="5"/>
    <s v="BINTARO EXCHANGE"/>
  </r>
  <r>
    <s v="T-5136"/>
    <x v="0"/>
    <x v="167"/>
    <x v="4"/>
    <s v="P-446"/>
    <n v="1"/>
    <n v="38700"/>
    <n v="38700"/>
    <x v="236"/>
    <x v="4"/>
    <x v="4"/>
    <s v="CIBUBUR JUNCTION"/>
  </r>
  <r>
    <s v="T-5137"/>
    <x v="0"/>
    <x v="178"/>
    <x v="5"/>
    <s v="P-181"/>
    <n v="4"/>
    <n v="49500"/>
    <n v="198000"/>
    <x v="16"/>
    <x v="2"/>
    <x v="5"/>
    <s v="BINTARO EXCHANGE"/>
  </r>
  <r>
    <s v="T-5138"/>
    <x v="0"/>
    <x v="169"/>
    <x v="5"/>
    <s v="P-167"/>
    <n v="2"/>
    <n v="22500"/>
    <n v="45000"/>
    <x v="112"/>
    <x v="4"/>
    <x v="5"/>
    <s v="BINTARO EXCHANGE"/>
  </r>
  <r>
    <s v="T-5139"/>
    <x v="0"/>
    <x v="162"/>
    <x v="5"/>
    <s v="P-90"/>
    <n v="2"/>
    <n v="17100"/>
    <n v="34200"/>
    <x v="77"/>
    <x v="0"/>
    <x v="5"/>
    <s v="BINTARO EXCHANGE"/>
  </r>
  <r>
    <s v="T-5140"/>
    <x v="0"/>
    <x v="161"/>
    <x v="5"/>
    <s v="P-200"/>
    <n v="1"/>
    <n v="73800"/>
    <n v="73800"/>
    <x v="215"/>
    <x v="12"/>
    <x v="5"/>
    <s v="BINTARO EXCHANGE"/>
  </r>
  <r>
    <s v="T-5141"/>
    <x v="0"/>
    <x v="164"/>
    <x v="4"/>
    <s v="P-463"/>
    <n v="1"/>
    <n v="112500"/>
    <n v="112500"/>
    <x v="184"/>
    <x v="6"/>
    <x v="4"/>
    <s v="CIBUBUR JUNCTION"/>
  </r>
  <r>
    <s v="T-5142"/>
    <x v="0"/>
    <x v="172"/>
    <x v="5"/>
    <s v="P-76"/>
    <n v="1"/>
    <n v="202500"/>
    <n v="202500"/>
    <x v="243"/>
    <x v="8"/>
    <x v="5"/>
    <s v="BINTARO EXCHANGE"/>
  </r>
  <r>
    <s v="T-5143"/>
    <x v="0"/>
    <x v="169"/>
    <x v="5"/>
    <s v="P-166"/>
    <n v="3"/>
    <n v="13500"/>
    <n v="40500"/>
    <x v="85"/>
    <x v="4"/>
    <x v="5"/>
    <s v="BINTARO EXCHANGE"/>
  </r>
  <r>
    <s v="T-5144"/>
    <x v="0"/>
    <x v="157"/>
    <x v="5"/>
    <s v="P-78"/>
    <n v="3"/>
    <n v="12600"/>
    <n v="37800"/>
    <x v="18"/>
    <x v="9"/>
    <x v="5"/>
    <s v="BINTARO EXCHANGE"/>
  </r>
  <r>
    <s v="T-5145"/>
    <x v="0"/>
    <x v="173"/>
    <x v="5"/>
    <s v="P-85"/>
    <n v="1"/>
    <n v="81000"/>
    <n v="81000"/>
    <x v="36"/>
    <x v="12"/>
    <x v="5"/>
    <s v="BINTARO EXCHANGE"/>
  </r>
  <r>
    <s v="T-5146"/>
    <x v="0"/>
    <x v="169"/>
    <x v="4"/>
    <s v="P-541"/>
    <n v="1"/>
    <n v="148850"/>
    <n v="148850"/>
    <x v="8"/>
    <x v="5"/>
    <x v="4"/>
    <s v="CIBUBUR JUNCTION"/>
  </r>
  <r>
    <s v="T-5147"/>
    <x v="0"/>
    <x v="177"/>
    <x v="5"/>
    <s v="P-69"/>
    <n v="1"/>
    <n v="57150"/>
    <n v="57150"/>
    <x v="98"/>
    <x v="16"/>
    <x v="5"/>
    <s v="BINTARO EXCHANGE"/>
  </r>
  <r>
    <s v="T-5148"/>
    <x v="0"/>
    <x v="171"/>
    <x v="4"/>
    <s v="P-431"/>
    <n v="1"/>
    <n v="144000"/>
    <n v="144000"/>
    <x v="94"/>
    <x v="15"/>
    <x v="4"/>
    <s v="CIBUBUR JUNCTION"/>
  </r>
  <r>
    <s v="T-5149"/>
    <x v="0"/>
    <x v="175"/>
    <x v="4"/>
    <s v="P-542"/>
    <n v="1"/>
    <n v="162000"/>
    <n v="162000"/>
    <x v="70"/>
    <x v="5"/>
    <x v="4"/>
    <s v="CIBUBUR JUNCTION"/>
  </r>
  <r>
    <s v="T-5150"/>
    <x v="0"/>
    <x v="164"/>
    <x v="5"/>
    <s v="P-218"/>
    <n v="1"/>
    <n v="130500"/>
    <n v="130500"/>
    <x v="122"/>
    <x v="15"/>
    <x v="5"/>
    <s v="BINTARO EXCHANGE"/>
  </r>
  <r>
    <s v="T-5151"/>
    <x v="0"/>
    <x v="176"/>
    <x v="4"/>
    <s v="P-490"/>
    <n v="1"/>
    <n v="82800"/>
    <n v="82800"/>
    <x v="142"/>
    <x v="3"/>
    <x v="4"/>
    <s v="CIBUBUR JUNCTION"/>
  </r>
  <r>
    <s v="T-5152"/>
    <x v="0"/>
    <x v="175"/>
    <x v="4"/>
    <s v="P-519"/>
    <n v="1"/>
    <n v="13500"/>
    <n v="13500"/>
    <x v="61"/>
    <x v="4"/>
    <x v="4"/>
    <s v="CIBUBUR JUNCTION"/>
  </r>
  <r>
    <s v="T-5153"/>
    <x v="0"/>
    <x v="173"/>
    <x v="4"/>
    <s v="P-521"/>
    <n v="2"/>
    <n v="22500"/>
    <n v="45000"/>
    <x v="112"/>
    <x v="4"/>
    <x v="4"/>
    <s v="CIBUBUR JUNCTION"/>
  </r>
  <r>
    <s v="T-5154"/>
    <x v="0"/>
    <x v="170"/>
    <x v="5"/>
    <s v="P-151"/>
    <n v="1"/>
    <n v="112500"/>
    <n v="112500"/>
    <x v="96"/>
    <x v="7"/>
    <x v="5"/>
    <s v="BINTARO EXCHANGE"/>
  </r>
  <r>
    <s v="T-5155"/>
    <x v="0"/>
    <x v="167"/>
    <x v="5"/>
    <s v="P-170"/>
    <n v="3"/>
    <n v="15300"/>
    <n v="45900"/>
    <x v="25"/>
    <x v="4"/>
    <x v="5"/>
    <s v="BINTARO EXCHANGE"/>
  </r>
  <r>
    <s v="T-5156"/>
    <x v="0"/>
    <x v="155"/>
    <x v="5"/>
    <s v="P-193"/>
    <n v="2"/>
    <n v="90000"/>
    <n v="180000"/>
    <x v="5"/>
    <x v="2"/>
    <x v="5"/>
    <s v="BINTARO EXCHANGE"/>
  </r>
  <r>
    <s v="T-5157"/>
    <x v="0"/>
    <x v="178"/>
    <x v="5"/>
    <s v="P-215"/>
    <n v="3"/>
    <n v="125100"/>
    <n v="375300"/>
    <x v="160"/>
    <x v="12"/>
    <x v="5"/>
    <s v="BINTARO EXCHANGE"/>
  </r>
  <r>
    <s v="T-5158"/>
    <x v="0"/>
    <x v="181"/>
    <x v="5"/>
    <s v="P-210"/>
    <n v="1"/>
    <n v="116100"/>
    <n v="116100"/>
    <x v="148"/>
    <x v="14"/>
    <x v="5"/>
    <s v="BINTARO EXCHANGE"/>
  </r>
  <r>
    <s v="T-5159"/>
    <x v="0"/>
    <x v="178"/>
    <x v="4"/>
    <s v="P-550"/>
    <n v="1"/>
    <n v="98100"/>
    <n v="98100"/>
    <x v="199"/>
    <x v="2"/>
    <x v="4"/>
    <s v="CIBUBUR JUNCTION"/>
  </r>
  <r>
    <s v="T-5160"/>
    <x v="0"/>
    <x v="152"/>
    <x v="5"/>
    <s v="P-216"/>
    <n v="2"/>
    <n v="81000"/>
    <n v="162000"/>
    <x v="37"/>
    <x v="12"/>
    <x v="5"/>
    <s v="BINTARO EXCHANGE"/>
  </r>
  <r>
    <s v="T-5161"/>
    <x v="0"/>
    <x v="160"/>
    <x v="5"/>
    <s v="P-91"/>
    <n v="5"/>
    <n v="27000"/>
    <n v="135000"/>
    <x v="6"/>
    <x v="0"/>
    <x v="5"/>
    <s v="BINTARO EXCHANGE"/>
  </r>
  <r>
    <s v="T-5162"/>
    <x v="0"/>
    <x v="178"/>
    <x v="4"/>
    <s v="P-515"/>
    <n v="3"/>
    <n v="22500"/>
    <n v="67500"/>
    <x v="39"/>
    <x v="0"/>
    <x v="4"/>
    <s v="CIBUBUR JUNCTION"/>
  </r>
  <r>
    <s v="T-5163"/>
    <x v="0"/>
    <x v="163"/>
    <x v="5"/>
    <s v="P-173"/>
    <n v="1"/>
    <n v="40500"/>
    <n v="40500"/>
    <x v="9"/>
    <x v="6"/>
    <x v="5"/>
    <s v="BINTARO EXCHANGE"/>
  </r>
  <r>
    <s v="T-5164"/>
    <x v="0"/>
    <x v="157"/>
    <x v="4"/>
    <s v="P-442"/>
    <n v="1"/>
    <n v="13050"/>
    <n v="13050"/>
    <x v="54"/>
    <x v="0"/>
    <x v="4"/>
    <s v="CIBUBUR JUNCTION"/>
  </r>
  <r>
    <s v="T-5165"/>
    <x v="0"/>
    <x v="179"/>
    <x v="5"/>
    <s v="P-159"/>
    <n v="2"/>
    <n v="25200"/>
    <n v="50400"/>
    <x v="22"/>
    <x v="0"/>
    <x v="5"/>
    <s v="BINTARO EXCHANGE"/>
  </r>
  <r>
    <s v="T-5166"/>
    <x v="0"/>
    <x v="162"/>
    <x v="5"/>
    <s v="P-195"/>
    <n v="1"/>
    <n v="115200"/>
    <n v="115200"/>
    <x v="137"/>
    <x v="6"/>
    <x v="5"/>
    <s v="BINTARO EXCHANGE"/>
  </r>
  <r>
    <s v="T-5167"/>
    <x v="0"/>
    <x v="172"/>
    <x v="5"/>
    <s v="P-259"/>
    <n v="1"/>
    <n v="348300"/>
    <n v="348300"/>
    <x v="82"/>
    <x v="7"/>
    <x v="5"/>
    <s v="BINTARO EXCHANGE"/>
  </r>
  <r>
    <s v="T-5168"/>
    <x v="0"/>
    <x v="173"/>
    <x v="5"/>
    <s v="P-165"/>
    <n v="2"/>
    <n v="13500"/>
    <n v="27000"/>
    <x v="61"/>
    <x v="4"/>
    <x v="5"/>
    <s v="BINTARO EXCHANGE"/>
  </r>
  <r>
    <s v="T-5169"/>
    <x v="0"/>
    <x v="157"/>
    <x v="4"/>
    <s v="P-572"/>
    <n v="1"/>
    <n v="130500"/>
    <n v="130500"/>
    <x v="171"/>
    <x v="15"/>
    <x v="4"/>
    <s v="CIBUBUR JUNCTION"/>
  </r>
  <r>
    <s v="T-5170"/>
    <x v="0"/>
    <x v="152"/>
    <x v="5"/>
    <s v="P-184"/>
    <n v="2"/>
    <n v="88200"/>
    <n v="176400"/>
    <x v="23"/>
    <x v="5"/>
    <x v="5"/>
    <s v="BINTARO EXCHANGE"/>
  </r>
  <r>
    <s v="T-5171"/>
    <x v="0"/>
    <x v="155"/>
    <x v="4"/>
    <s v="P-441"/>
    <n v="2"/>
    <n v="27000"/>
    <n v="54000"/>
    <x v="6"/>
    <x v="0"/>
    <x v="4"/>
    <s v="CIBUBUR JUNCTION"/>
  </r>
  <r>
    <s v="T-5172"/>
    <x v="0"/>
    <x v="169"/>
    <x v="5"/>
    <s v="P-211"/>
    <n v="1"/>
    <n v="94500"/>
    <n v="94500"/>
    <x v="62"/>
    <x v="14"/>
    <x v="5"/>
    <s v="BINTARO EXCHANGE"/>
  </r>
  <r>
    <s v="T-5173"/>
    <x v="0"/>
    <x v="175"/>
    <x v="4"/>
    <s v="P-540"/>
    <n v="1"/>
    <n v="83850"/>
    <n v="83850"/>
    <x v="34"/>
    <x v="5"/>
    <x v="4"/>
    <s v="CIBUBUR JUNCTION"/>
  </r>
  <r>
    <s v="T-5174"/>
    <x v="0"/>
    <x v="165"/>
    <x v="4"/>
    <s v="P-539"/>
    <n v="1"/>
    <n v="83850"/>
    <n v="83850"/>
    <x v="23"/>
    <x v="5"/>
    <x v="4"/>
    <s v="CIBUBUR JUNCTION"/>
  </r>
  <r>
    <s v="T-5175"/>
    <x v="0"/>
    <x v="153"/>
    <x v="5"/>
    <s v="P-257"/>
    <n v="2"/>
    <n v="34200"/>
    <n v="68400"/>
    <x v="52"/>
    <x v="0"/>
    <x v="5"/>
    <s v="BINTARO EXCHANGE"/>
  </r>
  <r>
    <s v="T-5176"/>
    <x v="0"/>
    <x v="155"/>
    <x v="4"/>
    <s v="P-475"/>
    <n v="1"/>
    <n v="90000"/>
    <n v="90000"/>
    <x v="198"/>
    <x v="12"/>
    <x v="4"/>
    <s v="CIBUBUR JUNCTION"/>
  </r>
  <r>
    <s v="T-5177"/>
    <x v="0"/>
    <x v="165"/>
    <x v="5"/>
    <s v="P-162"/>
    <n v="1"/>
    <n v="74700"/>
    <n v="74700"/>
    <x v="40"/>
    <x v="1"/>
    <x v="5"/>
    <s v="BINTARO EXCHANGE"/>
  </r>
  <r>
    <s v="T-5178"/>
    <x v="0"/>
    <x v="169"/>
    <x v="5"/>
    <s v="P-244"/>
    <n v="1"/>
    <n v="32000"/>
    <n v="32000"/>
    <x v="173"/>
    <x v="0"/>
    <x v="5"/>
    <s v="BINTARO EXCHANGE"/>
  </r>
  <r>
    <s v="T-5179"/>
    <x v="0"/>
    <x v="176"/>
    <x v="5"/>
    <s v="P-132"/>
    <n v="3"/>
    <n v="57600"/>
    <n v="172800"/>
    <x v="4"/>
    <x v="3"/>
    <x v="5"/>
    <s v="BINTARO EXCHANGE"/>
  </r>
  <r>
    <s v="T-5180"/>
    <x v="0"/>
    <x v="154"/>
    <x v="5"/>
    <s v="P-228"/>
    <n v="1"/>
    <n v="76500"/>
    <n v="76500"/>
    <x v="123"/>
    <x v="11"/>
    <x v="5"/>
    <s v="BINTARO EXCHANGE"/>
  </r>
  <r>
    <s v="T-5181"/>
    <x v="0"/>
    <x v="152"/>
    <x v="5"/>
    <s v="P-160"/>
    <n v="2"/>
    <n v="31500"/>
    <n v="63000"/>
    <x v="17"/>
    <x v="0"/>
    <x v="5"/>
    <s v="BINTARO EXCHANGE"/>
  </r>
  <r>
    <s v="T-5182"/>
    <x v="0"/>
    <x v="152"/>
    <x v="4"/>
    <s v="P-440"/>
    <n v="2"/>
    <n v="17100"/>
    <n v="34200"/>
    <x v="77"/>
    <x v="0"/>
    <x v="4"/>
    <s v="CIBUBUR JUNCTION"/>
  </r>
  <r>
    <s v="T-5183"/>
    <x v="0"/>
    <x v="160"/>
    <x v="4"/>
    <s v="P-524"/>
    <n v="1"/>
    <n v="15300"/>
    <n v="15300"/>
    <x v="25"/>
    <x v="4"/>
    <x v="4"/>
    <s v="CIBUBUR JUNCTION"/>
  </r>
  <r>
    <s v="T-5184"/>
    <x v="0"/>
    <x v="157"/>
    <x v="4"/>
    <s v="P-583"/>
    <n v="1"/>
    <n v="112500"/>
    <n v="112500"/>
    <x v="141"/>
    <x v="11"/>
    <x v="4"/>
    <s v="CIBUBUR JUNCTION"/>
  </r>
  <r>
    <s v="T-5185"/>
    <x v="0"/>
    <x v="168"/>
    <x v="4"/>
    <s v="P-513"/>
    <n v="2"/>
    <n v="25200"/>
    <n v="50400"/>
    <x v="22"/>
    <x v="0"/>
    <x v="4"/>
    <s v="CIBUBUR JUNCTION"/>
  </r>
  <r>
    <s v="T-5186"/>
    <x v="0"/>
    <x v="161"/>
    <x v="4"/>
    <s v="P-518"/>
    <n v="1"/>
    <n v="396000"/>
    <n v="396000"/>
    <x v="127"/>
    <x v="17"/>
    <x v="4"/>
    <s v="CIBUBUR JUNCTION"/>
  </r>
  <r>
    <s v="T-5187"/>
    <x v="0"/>
    <x v="173"/>
    <x v="5"/>
    <s v="P-88"/>
    <n v="1"/>
    <n v="98100"/>
    <n v="98100"/>
    <x v="69"/>
    <x v="2"/>
    <x v="5"/>
    <s v="BINTARO EXCHANGE"/>
  </r>
  <r>
    <s v="T-5188"/>
    <x v="0"/>
    <x v="166"/>
    <x v="4"/>
    <s v="P-514"/>
    <n v="4"/>
    <n v="31500"/>
    <n v="126000"/>
    <x v="17"/>
    <x v="0"/>
    <x v="4"/>
    <s v="CIBUBUR JUNCTION"/>
  </r>
  <r>
    <s v="T-5189"/>
    <x v="0"/>
    <x v="179"/>
    <x v="4"/>
    <s v="P-600"/>
    <n v="1"/>
    <n v="34200"/>
    <n v="34200"/>
    <x v="156"/>
    <x v="0"/>
    <x v="4"/>
    <s v="CIBUBUR JUNCTION"/>
  </r>
  <r>
    <s v="T-5190"/>
    <x v="0"/>
    <x v="152"/>
    <x v="5"/>
    <s v="P-98"/>
    <n v="1"/>
    <n v="103500"/>
    <n v="103500"/>
    <x v="63"/>
    <x v="15"/>
    <x v="5"/>
    <s v="BINTARO EXCHANGE"/>
  </r>
  <r>
    <s v="T-5191"/>
    <x v="0"/>
    <x v="162"/>
    <x v="4"/>
    <s v="P-436"/>
    <n v="1"/>
    <n v="81000"/>
    <n v="81000"/>
    <x v="107"/>
    <x v="12"/>
    <x v="4"/>
    <s v="CIBUBUR JUNCTION"/>
  </r>
  <r>
    <s v="T-5192"/>
    <x v="0"/>
    <x v="163"/>
    <x v="4"/>
    <s v="P-538"/>
    <n v="1"/>
    <n v="47700"/>
    <n v="47700"/>
    <x v="20"/>
    <x v="10"/>
    <x v="4"/>
    <s v="CIBUBUR JUNCTION"/>
  </r>
  <r>
    <s v="T-5193"/>
    <x v="0"/>
    <x v="174"/>
    <x v="5"/>
    <s v="P-183"/>
    <n v="3"/>
    <n v="47700"/>
    <n v="143100"/>
    <x v="20"/>
    <x v="10"/>
    <x v="5"/>
    <s v="BINTARO EXCHANGE"/>
  </r>
  <r>
    <s v="T-5194"/>
    <x v="0"/>
    <x v="170"/>
    <x v="5"/>
    <s v="P-199"/>
    <n v="4"/>
    <n v="65700"/>
    <n v="262800"/>
    <x v="43"/>
    <x v="12"/>
    <x v="5"/>
    <s v="BINTARO EXCHANGE"/>
  </r>
  <r>
    <s v="T-5195"/>
    <x v="0"/>
    <x v="163"/>
    <x v="5"/>
    <s v="P-209"/>
    <n v="1"/>
    <n v="314100"/>
    <n v="314100"/>
    <x v="143"/>
    <x v="14"/>
    <x v="5"/>
    <s v="BINTARO EXCHANGE"/>
  </r>
  <r>
    <s v="T-5196"/>
    <x v="0"/>
    <x v="163"/>
    <x v="5"/>
    <s v="P-191"/>
    <n v="2"/>
    <n v="49500"/>
    <n v="99000"/>
    <x v="60"/>
    <x v="2"/>
    <x v="5"/>
    <s v="BINTARO EXCHANGE"/>
  </r>
  <r>
    <s v="T-5197"/>
    <x v="0"/>
    <x v="160"/>
    <x v="5"/>
    <s v="P-252"/>
    <n v="1"/>
    <n v="36900"/>
    <n v="36900"/>
    <x v="56"/>
    <x v="0"/>
    <x v="5"/>
    <s v="BINTARO EXCHANGE"/>
  </r>
  <r>
    <s v="T-5198"/>
    <x v="0"/>
    <x v="158"/>
    <x v="4"/>
    <s v="P-525"/>
    <n v="1"/>
    <n v="243000"/>
    <n v="243000"/>
    <x v="111"/>
    <x v="17"/>
    <x v="4"/>
    <s v="CIBUBUR JUNCTION"/>
  </r>
  <r>
    <s v="T-5199"/>
    <x v="0"/>
    <x v="163"/>
    <x v="4"/>
    <s v="P-520"/>
    <n v="1"/>
    <n v="13500"/>
    <n v="13500"/>
    <x v="85"/>
    <x v="4"/>
    <x v="4"/>
    <s v="CIBUBUR JUNCTION"/>
  </r>
  <r>
    <s v="T-5200"/>
    <x v="0"/>
    <x v="162"/>
    <x v="4"/>
    <s v="P-576"/>
    <n v="2"/>
    <n v="77350"/>
    <n v="154700"/>
    <x v="55"/>
    <x v="3"/>
    <x v="4"/>
    <s v="CIBUBUR JUNCTION"/>
  </r>
  <r>
    <s v="T-5201"/>
    <x v="0"/>
    <x v="177"/>
    <x v="5"/>
    <s v="P-226"/>
    <n v="1"/>
    <n v="76500"/>
    <n v="76500"/>
    <x v="95"/>
    <x v="11"/>
    <x v="5"/>
    <s v="BINTARO EXCHANGE"/>
  </r>
  <r>
    <s v="T-5202"/>
    <x v="0"/>
    <x v="180"/>
    <x v="4"/>
    <s v="P-582"/>
    <n v="1"/>
    <n v="112500"/>
    <n v="112500"/>
    <x v="93"/>
    <x v="11"/>
    <x v="4"/>
    <s v="CIBUBUR JUNCTION"/>
  </r>
  <r>
    <s v="T-5203"/>
    <x v="0"/>
    <x v="164"/>
    <x v="5"/>
    <s v="P-126"/>
    <n v="2"/>
    <n v="26100"/>
    <n v="52200"/>
    <x v="149"/>
    <x v="4"/>
    <x v="5"/>
    <s v="BINTARO EXCHANGE"/>
  </r>
  <r>
    <s v="T-5204"/>
    <x v="0"/>
    <x v="175"/>
    <x v="5"/>
    <s v="P-229"/>
    <n v="2"/>
    <n v="112500"/>
    <n v="225000"/>
    <x v="219"/>
    <x v="11"/>
    <x v="5"/>
    <s v="BINTARO EXCHANGE"/>
  </r>
  <r>
    <s v="T-5205"/>
    <x v="0"/>
    <x v="173"/>
    <x v="5"/>
    <s v="P-258"/>
    <n v="1"/>
    <n v="27000"/>
    <n v="27000"/>
    <x v="97"/>
    <x v="0"/>
    <x v="5"/>
    <s v="BINTARO EXCHANGE"/>
  </r>
  <r>
    <s v="T-5206"/>
    <x v="0"/>
    <x v="165"/>
    <x v="4"/>
    <s v="P-465"/>
    <n v="1"/>
    <n v="76500"/>
    <n v="76500"/>
    <x v="204"/>
    <x v="8"/>
    <x v="4"/>
    <s v="CIBUBUR JUNCTION"/>
  </r>
  <r>
    <s v="T-5207"/>
    <x v="0"/>
    <x v="153"/>
    <x v="4"/>
    <s v="P-445"/>
    <n v="2"/>
    <n v="14400"/>
    <n v="28800"/>
    <x v="29"/>
    <x v="0"/>
    <x v="4"/>
    <s v="CIBUBUR JUNCTION"/>
  </r>
  <r>
    <s v="T-5208"/>
    <x v="0"/>
    <x v="175"/>
    <x v="4"/>
    <s v="P-564"/>
    <n v="1"/>
    <n v="98100"/>
    <n v="98100"/>
    <x v="246"/>
    <x v="14"/>
    <x v="4"/>
    <s v="CIBUBUR JUNCTION"/>
  </r>
  <r>
    <s v="T-5209"/>
    <x v="0"/>
    <x v="174"/>
    <x v="4"/>
    <s v="P-563"/>
    <n v="1"/>
    <n v="148500"/>
    <n v="148500"/>
    <x v="57"/>
    <x v="14"/>
    <x v="4"/>
    <s v="CIBUBUR JUNCTION"/>
  </r>
  <r>
    <s v="T-5210"/>
    <x v="0"/>
    <x v="166"/>
    <x v="5"/>
    <s v="P-185"/>
    <n v="1"/>
    <n v="88200"/>
    <n v="88200"/>
    <x v="34"/>
    <x v="5"/>
    <x v="5"/>
    <s v="BINTARO EXCHANGE"/>
  </r>
  <r>
    <s v="T-5211"/>
    <x v="0"/>
    <x v="180"/>
    <x v="5"/>
    <s v="P-92"/>
    <n v="1"/>
    <n v="13050"/>
    <n v="13050"/>
    <x v="54"/>
    <x v="0"/>
    <x v="5"/>
    <s v="BINTARO EXCHANGE"/>
  </r>
  <r>
    <s v="T-5212"/>
    <x v="0"/>
    <x v="159"/>
    <x v="4"/>
    <s v="P-606"/>
    <n v="1"/>
    <n v="26100"/>
    <n v="26100"/>
    <x v="164"/>
    <x v="0"/>
    <x v="4"/>
    <s v="CIBUBUR JUNCTION"/>
  </r>
  <r>
    <s v="T-5213"/>
    <x v="0"/>
    <x v="177"/>
    <x v="4"/>
    <s v="P-544"/>
    <n v="1"/>
    <n v="233350"/>
    <n v="233350"/>
    <x v="31"/>
    <x v="2"/>
    <x v="4"/>
    <s v="CIBUBUR JUNCTION"/>
  </r>
  <r>
    <s v="T-5214"/>
    <x v="0"/>
    <x v="175"/>
    <x v="5"/>
    <s v="P-247"/>
    <n v="3"/>
    <n v="25200"/>
    <n v="75600"/>
    <x v="202"/>
    <x v="0"/>
    <x v="5"/>
    <s v="BINTARO EXCHANGE"/>
  </r>
  <r>
    <s v="T-5215"/>
    <x v="0"/>
    <x v="173"/>
    <x v="4"/>
    <s v="P-517"/>
    <n v="1"/>
    <n v="37350"/>
    <n v="37350"/>
    <x v="83"/>
    <x v="17"/>
    <x v="4"/>
    <s v="CIBUBUR JUNCTION"/>
  </r>
  <r>
    <s v="T-5216"/>
    <x v="0"/>
    <x v="178"/>
    <x v="4"/>
    <s v="P-554"/>
    <n v="1"/>
    <n v="65700"/>
    <n v="65700"/>
    <x v="43"/>
    <x v="12"/>
    <x v="4"/>
    <s v="CIBUBUR JUNCTION"/>
  </r>
  <r>
    <s v="T-5217"/>
    <x v="0"/>
    <x v="168"/>
    <x v="5"/>
    <s v="P-243"/>
    <n v="3"/>
    <n v="15000"/>
    <n v="45000"/>
    <x v="0"/>
    <x v="0"/>
    <x v="5"/>
    <s v="BINTARO EXCHANGE"/>
  </r>
  <r>
    <s v="T-5218"/>
    <x v="0"/>
    <x v="161"/>
    <x v="5"/>
    <s v="P-127"/>
    <n v="1"/>
    <n v="26100"/>
    <n v="26100"/>
    <x v="15"/>
    <x v="4"/>
    <x v="5"/>
    <s v="BINTARO EXCHANGE"/>
  </r>
  <r>
    <s v="T-5219"/>
    <x v="0"/>
    <x v="157"/>
    <x v="5"/>
    <s v="P-169"/>
    <n v="4"/>
    <n v="15300"/>
    <n v="61200"/>
    <x v="7"/>
    <x v="4"/>
    <x v="5"/>
    <s v="BINTARO EXCHANGE"/>
  </r>
  <r>
    <s v="T-5220"/>
    <x v="0"/>
    <x v="160"/>
    <x v="4"/>
    <s v="P-580"/>
    <n v="2"/>
    <n v="76500"/>
    <n v="153000"/>
    <x v="123"/>
    <x v="11"/>
    <x v="4"/>
    <s v="CIBUBUR JUNCTION"/>
  </r>
  <r>
    <s v="T-5221"/>
    <x v="0"/>
    <x v="175"/>
    <x v="4"/>
    <s v="P-523"/>
    <n v="3"/>
    <n v="15300"/>
    <n v="45900"/>
    <x v="7"/>
    <x v="4"/>
    <x v="4"/>
    <s v="CIBUBUR JUNCTION"/>
  </r>
  <r>
    <s v="T-5222"/>
    <x v="0"/>
    <x v="176"/>
    <x v="5"/>
    <s v="P-73"/>
    <n v="1"/>
    <n v="153000"/>
    <n v="153000"/>
    <x v="88"/>
    <x v="13"/>
    <x v="5"/>
    <s v="BINTARO EXCHANGE"/>
  </r>
  <r>
    <s v="T-5223"/>
    <x v="0"/>
    <x v="176"/>
    <x v="5"/>
    <s v="P-116"/>
    <n v="1"/>
    <n v="225000"/>
    <n v="225000"/>
    <x v="174"/>
    <x v="8"/>
    <x v="5"/>
    <s v="BINTARO EXCHANGE"/>
  </r>
  <r>
    <s v="T-5224"/>
    <x v="0"/>
    <x v="161"/>
    <x v="5"/>
    <s v="P-205"/>
    <n v="1"/>
    <n v="145800"/>
    <n v="145800"/>
    <x v="179"/>
    <x v="18"/>
    <x v="5"/>
    <s v="BINTARO EXCHANGE"/>
  </r>
  <r>
    <s v="T-5225"/>
    <x v="0"/>
    <x v="181"/>
    <x v="5"/>
    <s v="P-196"/>
    <n v="1"/>
    <n v="60750"/>
    <n v="60750"/>
    <x v="87"/>
    <x v="12"/>
    <x v="5"/>
    <s v="BINTARO EXCHANGE"/>
  </r>
  <r>
    <s v="T-5226"/>
    <x v="0"/>
    <x v="163"/>
    <x v="5"/>
    <s v="P-135"/>
    <n v="2"/>
    <n v="82800"/>
    <n v="165600"/>
    <x v="33"/>
    <x v="3"/>
    <x v="5"/>
    <s v="BINTARO EXCHANGE"/>
  </r>
  <r>
    <s v="T-5227"/>
    <x v="0"/>
    <x v="180"/>
    <x v="5"/>
    <s v="P-245"/>
    <n v="1"/>
    <n v="36900"/>
    <n v="36900"/>
    <x v="210"/>
    <x v="0"/>
    <x v="5"/>
    <s v="BINTARO EXCHANGE"/>
  </r>
  <r>
    <s v="T-5228"/>
    <x v="0"/>
    <x v="152"/>
    <x v="3"/>
    <s v="P-395"/>
    <n v="1"/>
    <n v="82800"/>
    <n v="82800"/>
    <x v="114"/>
    <x v="3"/>
    <x v="3"/>
    <s v="CENTER POINT MEDAN"/>
  </r>
  <r>
    <s v="T-5229"/>
    <x v="0"/>
    <x v="153"/>
    <x v="6"/>
    <s v="P-831"/>
    <n v="3"/>
    <n v="162000"/>
    <n v="486000"/>
    <x v="8"/>
    <x v="5"/>
    <x v="6"/>
    <s v="KOTA KASABLANKA"/>
  </r>
  <r>
    <s v="T-5230"/>
    <x v="0"/>
    <x v="155"/>
    <x v="3"/>
    <s v="P-301"/>
    <n v="1"/>
    <n v="76500"/>
    <n v="76500"/>
    <x v="204"/>
    <x v="8"/>
    <x v="3"/>
    <s v="CENTER POINT MEDAN"/>
  </r>
  <r>
    <s v="T-5231"/>
    <x v="0"/>
    <x v="176"/>
    <x v="3"/>
    <s v="P-399"/>
    <n v="1"/>
    <n v="112500"/>
    <n v="112500"/>
    <x v="219"/>
    <x v="11"/>
    <x v="3"/>
    <s v="CENTER POINT MEDAN"/>
  </r>
  <r>
    <s v="T-5232"/>
    <x v="0"/>
    <x v="168"/>
    <x v="7"/>
    <s v="P-1009"/>
    <n v="2"/>
    <n v="74700"/>
    <n v="149400"/>
    <x v="40"/>
    <x v="1"/>
    <x v="7"/>
    <s v="LIPPO MALL KEMANG"/>
  </r>
  <r>
    <s v="T-5233"/>
    <x v="0"/>
    <x v="173"/>
    <x v="6"/>
    <s v="P-803"/>
    <n v="10"/>
    <n v="22500"/>
    <n v="225000"/>
    <x v="39"/>
    <x v="0"/>
    <x v="6"/>
    <s v="KOTA KASABLANKA"/>
  </r>
  <r>
    <s v="T-5234"/>
    <x v="0"/>
    <x v="165"/>
    <x v="3"/>
    <s v="P-278"/>
    <n v="2"/>
    <n v="17100"/>
    <n v="34200"/>
    <x v="77"/>
    <x v="0"/>
    <x v="3"/>
    <s v="CENTER POINT MEDAN"/>
  </r>
  <r>
    <s v="T-5235"/>
    <x v="0"/>
    <x v="172"/>
    <x v="7"/>
    <s v="P-938"/>
    <n v="2"/>
    <n v="41400"/>
    <n v="82800"/>
    <x v="150"/>
    <x v="2"/>
    <x v="7"/>
    <s v="LIPPO MALL KEMANG"/>
  </r>
  <r>
    <s v="T-5236"/>
    <x v="0"/>
    <x v="152"/>
    <x v="7"/>
    <s v="P-998"/>
    <n v="1"/>
    <n v="112500"/>
    <n v="112500"/>
    <x v="96"/>
    <x v="7"/>
    <x v="7"/>
    <s v="LIPPO MALL KEMANG"/>
  </r>
  <r>
    <s v="T-5237"/>
    <x v="0"/>
    <x v="161"/>
    <x v="3"/>
    <s v="P-418"/>
    <n v="6"/>
    <n v="17100"/>
    <n v="102600"/>
    <x v="186"/>
    <x v="0"/>
    <x v="3"/>
    <s v="CENTER POINT MEDAN"/>
  </r>
  <r>
    <s v="T-5238"/>
    <x v="0"/>
    <x v="154"/>
    <x v="3"/>
    <s v="P-332"/>
    <n v="2"/>
    <n v="22500"/>
    <n v="45000"/>
    <x v="39"/>
    <x v="0"/>
    <x v="3"/>
    <s v="CENTER POINT MEDAN"/>
  </r>
  <r>
    <s v="T-5239"/>
    <x v="0"/>
    <x v="168"/>
    <x v="6"/>
    <s v="P-794"/>
    <n v="5"/>
    <n v="162000"/>
    <n v="810000"/>
    <x v="188"/>
    <x v="7"/>
    <x v="6"/>
    <s v="KOTA KASABLANKA"/>
  </r>
  <r>
    <s v="T-5240"/>
    <x v="0"/>
    <x v="167"/>
    <x v="7"/>
    <s v="P-1012"/>
    <n v="1"/>
    <n v="13500"/>
    <n v="13500"/>
    <x v="61"/>
    <x v="4"/>
    <x v="7"/>
    <s v="LIPPO MALL KEMANG"/>
  </r>
  <r>
    <s v="T-5241"/>
    <x v="0"/>
    <x v="163"/>
    <x v="6"/>
    <s v="P-812"/>
    <n v="17"/>
    <n v="15300"/>
    <n v="260100"/>
    <x v="25"/>
    <x v="4"/>
    <x v="6"/>
    <s v="KOTA KASABLANKA"/>
  </r>
  <r>
    <s v="T-5242"/>
    <x v="0"/>
    <x v="169"/>
    <x v="7"/>
    <s v="P-983"/>
    <n v="2"/>
    <n v="82800"/>
    <n v="165600"/>
    <x v="33"/>
    <x v="3"/>
    <x v="7"/>
    <s v="LIPPO MALL KEMANG"/>
  </r>
  <r>
    <s v="T-5243"/>
    <x v="0"/>
    <x v="165"/>
    <x v="6"/>
    <s v="P-716"/>
    <n v="12"/>
    <n v="14400"/>
    <n v="172800"/>
    <x v="29"/>
    <x v="0"/>
    <x v="6"/>
    <s v="KOTA KASABLANKA"/>
  </r>
  <r>
    <s v="T-5244"/>
    <x v="0"/>
    <x v="172"/>
    <x v="3"/>
    <s v="P-341"/>
    <n v="1"/>
    <n v="243000"/>
    <n v="243000"/>
    <x v="111"/>
    <x v="17"/>
    <x v="3"/>
    <s v="CENTER POINT MEDAN"/>
  </r>
  <r>
    <s v="T-5245"/>
    <x v="0"/>
    <x v="170"/>
    <x v="6"/>
    <s v="P-825"/>
    <n v="2"/>
    <n v="65700"/>
    <n v="131400"/>
    <x v="155"/>
    <x v="2"/>
    <x v="6"/>
    <s v="KOTA KASABLANKA"/>
  </r>
  <r>
    <s v="T-5246"/>
    <x v="0"/>
    <x v="168"/>
    <x v="3"/>
    <s v="P-379"/>
    <n v="1"/>
    <n v="314100"/>
    <n v="314100"/>
    <x v="143"/>
    <x v="14"/>
    <x v="3"/>
    <s v="CENTER POINT MEDAN"/>
  </r>
  <r>
    <s v="T-5247"/>
    <x v="0"/>
    <x v="171"/>
    <x v="3"/>
    <s v="P-396"/>
    <n v="1"/>
    <n v="76500"/>
    <n v="76500"/>
    <x v="95"/>
    <x v="11"/>
    <x v="3"/>
    <s v="CENTER POINT MEDAN"/>
  </r>
  <r>
    <s v="T-5248"/>
    <x v="0"/>
    <x v="154"/>
    <x v="7"/>
    <s v="P-1071"/>
    <n v="1"/>
    <n v="34200"/>
    <n v="34200"/>
    <x v="45"/>
    <x v="9"/>
    <x v="7"/>
    <s v="LIPPO MALL KEMANG"/>
  </r>
  <r>
    <s v="T-5249"/>
    <x v="0"/>
    <x v="174"/>
    <x v="6"/>
    <s v="P-897"/>
    <n v="7"/>
    <n v="25200"/>
    <n v="176400"/>
    <x v="202"/>
    <x v="0"/>
    <x v="6"/>
    <s v="KOTA KASABLANKA"/>
  </r>
  <r>
    <s v="T-5250"/>
    <x v="0"/>
    <x v="158"/>
    <x v="6"/>
    <s v="P-878"/>
    <n v="4"/>
    <n v="112500"/>
    <n v="450000"/>
    <x v="93"/>
    <x v="11"/>
    <x v="6"/>
    <s v="KOTA KASABLANKA"/>
  </r>
  <r>
    <s v="T-5251"/>
    <x v="0"/>
    <x v="170"/>
    <x v="6"/>
    <s v="P-901"/>
    <n v="1"/>
    <n v="32000"/>
    <n v="32000"/>
    <x v="13"/>
    <x v="0"/>
    <x v="6"/>
    <s v="KOTA KASABLANKA"/>
  </r>
  <r>
    <s v="T-5252"/>
    <x v="0"/>
    <x v="170"/>
    <x v="6"/>
    <s v="P-740"/>
    <n v="1"/>
    <n v="112500"/>
    <n v="112500"/>
    <x v="184"/>
    <x v="6"/>
    <x v="6"/>
    <s v="KOTA KASABLANKA"/>
  </r>
  <r>
    <s v="T-5253"/>
    <x v="0"/>
    <x v="157"/>
    <x v="6"/>
    <s v="P-799"/>
    <n v="2"/>
    <n v="328500"/>
    <n v="657000"/>
    <x v="126"/>
    <x v="11"/>
    <x v="6"/>
    <s v="KOTA KASABLANKA"/>
  </r>
  <r>
    <s v="T-5254"/>
    <x v="0"/>
    <x v="159"/>
    <x v="7"/>
    <s v="P-1058"/>
    <n v="4"/>
    <n v="116100"/>
    <n v="464400"/>
    <x v="148"/>
    <x v="14"/>
    <x v="7"/>
    <s v="LIPPO MALL KEMANG"/>
  </r>
  <r>
    <s v="T-5255"/>
    <x v="0"/>
    <x v="177"/>
    <x v="6"/>
    <s v="P-769"/>
    <n v="10"/>
    <n v="26100"/>
    <n v="261000"/>
    <x v="15"/>
    <x v="4"/>
    <x v="6"/>
    <s v="KOTA KASABLANKA"/>
  </r>
  <r>
    <s v="T-5256"/>
    <x v="0"/>
    <x v="165"/>
    <x v="6"/>
    <s v="P-684"/>
    <n v="2"/>
    <n v="80100"/>
    <n v="160200"/>
    <x v="132"/>
    <x v="16"/>
    <x v="6"/>
    <s v="KOTA KASABLANKA"/>
  </r>
  <r>
    <s v="T-5257"/>
    <x v="0"/>
    <x v="162"/>
    <x v="6"/>
    <s v="P-872"/>
    <n v="3"/>
    <n v="82800"/>
    <n v="248400"/>
    <x v="44"/>
    <x v="3"/>
    <x v="6"/>
    <s v="KOTA KASABLANKA"/>
  </r>
  <r>
    <s v="T-5258"/>
    <x v="0"/>
    <x v="155"/>
    <x v="3"/>
    <s v="P-361"/>
    <n v="1"/>
    <n v="44100"/>
    <n v="44100"/>
    <x v="193"/>
    <x v="2"/>
    <x v="3"/>
    <s v="CENTER POINT MEDAN"/>
  </r>
  <r>
    <s v="T-5259"/>
    <x v="0"/>
    <x v="178"/>
    <x v="6"/>
    <s v="P-870"/>
    <n v="3"/>
    <n v="34200"/>
    <n v="102600"/>
    <x v="45"/>
    <x v="9"/>
    <x v="6"/>
    <s v="KOTA KASABLANKA"/>
  </r>
  <r>
    <s v="T-5260"/>
    <x v="0"/>
    <x v="160"/>
    <x v="6"/>
    <s v="P-796"/>
    <n v="1"/>
    <n v="148500"/>
    <n v="148500"/>
    <x v="158"/>
    <x v="1"/>
    <x v="6"/>
    <s v="KOTA KASABLANKA"/>
  </r>
  <r>
    <s v="T-5261"/>
    <x v="0"/>
    <x v="161"/>
    <x v="7"/>
    <s v="P-1099"/>
    <n v="3"/>
    <n v="32000"/>
    <n v="96000"/>
    <x v="13"/>
    <x v="0"/>
    <x v="7"/>
    <s v="LIPPO MALL KEMANG"/>
  </r>
  <r>
    <s v="T-5262"/>
    <x v="0"/>
    <x v="171"/>
    <x v="6"/>
    <s v="P-877"/>
    <n v="6"/>
    <n v="112500"/>
    <n v="675000"/>
    <x v="219"/>
    <x v="11"/>
    <x v="6"/>
    <s v="KOTA KASABLANKA"/>
  </r>
  <r>
    <s v="T-5263"/>
    <x v="0"/>
    <x v="160"/>
    <x v="7"/>
    <s v="P-1037"/>
    <n v="4"/>
    <n v="243000"/>
    <n v="972000"/>
    <x v="3"/>
    <x v="2"/>
    <x v="7"/>
    <s v="LIPPO MALL KEMANG"/>
  </r>
  <r>
    <s v="T-5264"/>
    <x v="0"/>
    <x v="159"/>
    <x v="7"/>
    <s v="P-946"/>
    <n v="4"/>
    <n v="14400"/>
    <n v="57600"/>
    <x v="29"/>
    <x v="0"/>
    <x v="7"/>
    <s v="LIPPO MALL KEMANG"/>
  </r>
  <r>
    <s v="T-5265"/>
    <x v="0"/>
    <x v="158"/>
    <x v="7"/>
    <s v="P-1059"/>
    <n v="2"/>
    <n v="94500"/>
    <n v="189000"/>
    <x v="62"/>
    <x v="14"/>
    <x v="7"/>
    <s v="LIPPO MALL KEMANG"/>
  </r>
  <r>
    <s v="T-5266"/>
    <x v="0"/>
    <x v="153"/>
    <x v="7"/>
    <s v="P-964"/>
    <n v="1"/>
    <n v="76500"/>
    <n v="76500"/>
    <x v="204"/>
    <x v="8"/>
    <x v="7"/>
    <s v="LIPPO MALL KEMANG"/>
  </r>
  <r>
    <s v="T-5267"/>
    <x v="0"/>
    <x v="166"/>
    <x v="3"/>
    <s v="P-356"/>
    <n v="1"/>
    <n v="88200"/>
    <n v="88200"/>
    <x v="34"/>
    <x v="5"/>
    <x v="3"/>
    <s v="CENTER POINT MEDAN"/>
  </r>
  <r>
    <s v="T-5268"/>
    <x v="0"/>
    <x v="154"/>
    <x v="7"/>
    <s v="P-976"/>
    <n v="5"/>
    <n v="26100"/>
    <n v="130500"/>
    <x v="149"/>
    <x v="4"/>
    <x v="7"/>
    <s v="LIPPO MALL KEMANG"/>
  </r>
  <r>
    <s v="T-5269"/>
    <x v="0"/>
    <x v="177"/>
    <x v="7"/>
    <s v="P-1072"/>
    <n v="1"/>
    <n v="82800"/>
    <n v="82800"/>
    <x v="55"/>
    <x v="3"/>
    <x v="7"/>
    <s v="LIPPO MALL KEMANG"/>
  </r>
  <r>
    <s v="T-5270"/>
    <x v="0"/>
    <x v="180"/>
    <x v="7"/>
    <s v="P-944"/>
    <n v="6"/>
    <n v="18000"/>
    <n v="108000"/>
    <x v="2"/>
    <x v="0"/>
    <x v="7"/>
    <s v="LIPPO MALL KEMANG"/>
  </r>
  <r>
    <s v="T-5271"/>
    <x v="0"/>
    <x v="172"/>
    <x v="6"/>
    <s v="P-713"/>
    <n v="5"/>
    <n v="13050"/>
    <n v="65250"/>
    <x v="54"/>
    <x v="0"/>
    <x v="6"/>
    <s v="KOTA KASABLANKA"/>
  </r>
  <r>
    <s v="T-5272"/>
    <x v="0"/>
    <x v="161"/>
    <x v="7"/>
    <s v="P-1011"/>
    <n v="1"/>
    <n v="396000"/>
    <n v="396000"/>
    <x v="127"/>
    <x v="17"/>
    <x v="7"/>
    <s v="LIPPO MALL KEMANG"/>
  </r>
  <r>
    <s v="T-5273"/>
    <x v="0"/>
    <x v="172"/>
    <x v="3"/>
    <s v="P-382"/>
    <n v="1"/>
    <n v="73800"/>
    <n v="73800"/>
    <x v="125"/>
    <x v="14"/>
    <x v="3"/>
    <s v="CENTER POINT MEDAN"/>
  </r>
  <r>
    <s v="T-5274"/>
    <x v="0"/>
    <x v="170"/>
    <x v="3"/>
    <s v="P-275"/>
    <n v="3"/>
    <n v="41400"/>
    <n v="124200"/>
    <x v="150"/>
    <x v="2"/>
    <x v="3"/>
    <s v="CENTER POINT MEDAN"/>
  </r>
  <r>
    <s v="T-5275"/>
    <x v="0"/>
    <x v="170"/>
    <x v="7"/>
    <s v="P-980"/>
    <n v="4"/>
    <n v="57600"/>
    <n v="230400"/>
    <x v="4"/>
    <x v="3"/>
    <x v="7"/>
    <s v="LIPPO MALL KEMANG"/>
  </r>
  <r>
    <s v="T-5276"/>
    <x v="0"/>
    <x v="178"/>
    <x v="6"/>
    <s v="P-810"/>
    <n v="7"/>
    <n v="22500"/>
    <n v="157500"/>
    <x v="27"/>
    <x v="4"/>
    <x v="6"/>
    <s v="KOTA KASABLANKA"/>
  </r>
  <r>
    <s v="T-5277"/>
    <x v="0"/>
    <x v="152"/>
    <x v="3"/>
    <s v="P-281"/>
    <n v="3"/>
    <n v="18000"/>
    <n v="54000"/>
    <x v="2"/>
    <x v="0"/>
    <x v="3"/>
    <s v="CENTER POINT MEDAN"/>
  </r>
  <r>
    <s v="T-5278"/>
    <x v="0"/>
    <x v="153"/>
    <x v="6"/>
    <s v="P-683"/>
    <n v="1"/>
    <n v="65700"/>
    <n v="65700"/>
    <x v="64"/>
    <x v="16"/>
    <x v="6"/>
    <s v="KOTA KASABLANKA"/>
  </r>
  <r>
    <s v="T-5279"/>
    <x v="0"/>
    <x v="172"/>
    <x v="6"/>
    <s v="P-802"/>
    <n v="14"/>
    <n v="31500"/>
    <n v="441000"/>
    <x v="17"/>
    <x v="0"/>
    <x v="6"/>
    <s v="KOTA KASABLANKA"/>
  </r>
  <r>
    <s v="T-5280"/>
    <x v="0"/>
    <x v="158"/>
    <x v="7"/>
    <s v="P-928"/>
    <n v="1"/>
    <n v="193500"/>
    <n v="193500"/>
    <x v="66"/>
    <x v="8"/>
    <x v="7"/>
    <s v="LIPPO MALL KEMANG"/>
  </r>
  <r>
    <s v="T-5281"/>
    <x v="0"/>
    <x v="170"/>
    <x v="7"/>
    <s v="P-947"/>
    <n v="2"/>
    <n v="103500"/>
    <n v="207000"/>
    <x v="63"/>
    <x v="15"/>
    <x v="7"/>
    <s v="LIPPO MALL KEMANG"/>
  </r>
  <r>
    <s v="T-5282"/>
    <x v="0"/>
    <x v="172"/>
    <x v="6"/>
    <s v="P-907"/>
    <n v="2"/>
    <n v="30333.333333333332"/>
    <n v="60666.666666666664"/>
    <x v="52"/>
    <x v="0"/>
    <x v="6"/>
    <s v="KOTA KASABLANKA"/>
  </r>
  <r>
    <s v="T-5283"/>
    <x v="0"/>
    <x v="180"/>
    <x v="7"/>
    <s v="P-953"/>
    <n v="1"/>
    <n v="360000"/>
    <n v="360000"/>
    <x v="170"/>
    <x v="18"/>
    <x v="7"/>
    <s v="LIPPO MALL KEMANG"/>
  </r>
  <r>
    <s v="T-5284"/>
    <x v="0"/>
    <x v="180"/>
    <x v="3"/>
    <s v="P-274"/>
    <n v="1"/>
    <n v="81000"/>
    <n v="81000"/>
    <x v="107"/>
    <x v="12"/>
    <x v="3"/>
    <s v="CENTER POINT MEDAN"/>
  </r>
  <r>
    <s v="T-5285"/>
    <x v="0"/>
    <x v="161"/>
    <x v="6"/>
    <s v="P-835"/>
    <n v="1"/>
    <n v="247500"/>
    <n v="247500"/>
    <x v="31"/>
    <x v="2"/>
    <x v="6"/>
    <s v="KOTA KASABLANKA"/>
  </r>
  <r>
    <s v="T-5286"/>
    <x v="0"/>
    <x v="179"/>
    <x v="7"/>
    <s v="P-940"/>
    <n v="2"/>
    <n v="107100"/>
    <n v="214200"/>
    <x v="109"/>
    <x v="2"/>
    <x v="7"/>
    <s v="LIPPO MALL KEMANG"/>
  </r>
  <r>
    <s v="T-5287"/>
    <x v="0"/>
    <x v="171"/>
    <x v="3"/>
    <s v="P-385"/>
    <n v="1"/>
    <n v="125100"/>
    <n v="125100"/>
    <x v="160"/>
    <x v="12"/>
    <x v="3"/>
    <s v="CENTER POINT MEDAN"/>
  </r>
  <r>
    <s v="T-5288"/>
    <x v="0"/>
    <x v="174"/>
    <x v="7"/>
    <s v="P-1047"/>
    <n v="1"/>
    <n v="73800"/>
    <n v="73800"/>
    <x v="215"/>
    <x v="12"/>
    <x v="7"/>
    <s v="LIPPO MALL KEMANG"/>
  </r>
  <r>
    <s v="T-5289"/>
    <x v="0"/>
    <x v="164"/>
    <x v="6"/>
    <s v="P-850"/>
    <n v="1"/>
    <n v="81000"/>
    <n v="81000"/>
    <x v="212"/>
    <x v="4"/>
    <x v="6"/>
    <s v="KOTA KASABLANKA"/>
  </r>
  <r>
    <s v="T-5290"/>
    <x v="0"/>
    <x v="167"/>
    <x v="7"/>
    <s v="P-932"/>
    <n v="2"/>
    <n v="144000"/>
    <n v="288000"/>
    <x v="94"/>
    <x v="15"/>
    <x v="7"/>
    <s v="LIPPO MALL KEMANG"/>
  </r>
  <r>
    <s v="T-5291"/>
    <x v="0"/>
    <x v="163"/>
    <x v="3"/>
    <s v="P-378"/>
    <n v="2"/>
    <n v="272000"/>
    <n v="544000"/>
    <x v="230"/>
    <x v="14"/>
    <x v="3"/>
    <s v="CENTER POINT MEDAN"/>
  </r>
  <r>
    <s v="T-5292"/>
    <x v="0"/>
    <x v="171"/>
    <x v="3"/>
    <s v="P-358"/>
    <n v="1"/>
    <n v="162000"/>
    <n v="162000"/>
    <x v="70"/>
    <x v="5"/>
    <x v="3"/>
    <s v="CENTER POINT MEDAN"/>
  </r>
  <r>
    <s v="T-5293"/>
    <x v="0"/>
    <x v="181"/>
    <x v="6"/>
    <s v="P-800"/>
    <n v="8"/>
    <n v="45000"/>
    <n v="360000"/>
    <x v="26"/>
    <x v="0"/>
    <x v="6"/>
    <s v="KOTA KASABLANKA"/>
  </r>
  <r>
    <s v="T-5294"/>
    <x v="0"/>
    <x v="167"/>
    <x v="6"/>
    <s v="P-804"/>
    <n v="1"/>
    <n v="74700"/>
    <n v="74700"/>
    <x v="40"/>
    <x v="1"/>
    <x v="6"/>
    <s v="KOTA KASABLANKA"/>
  </r>
  <r>
    <s v="T-5295"/>
    <x v="0"/>
    <x v="171"/>
    <x v="7"/>
    <s v="P-1046"/>
    <n v="2"/>
    <n v="65700"/>
    <n v="131400"/>
    <x v="43"/>
    <x v="12"/>
    <x v="7"/>
    <s v="LIPPO MALL KEMANG"/>
  </r>
  <r>
    <s v="T-5296"/>
    <x v="0"/>
    <x v="179"/>
    <x v="6"/>
    <s v="P-863"/>
    <n v="3"/>
    <n v="125100"/>
    <n v="375300"/>
    <x v="160"/>
    <x v="12"/>
    <x v="6"/>
    <s v="KOTA KASABLANKA"/>
  </r>
  <r>
    <s v="T-5297"/>
    <x v="0"/>
    <x v="165"/>
    <x v="3"/>
    <s v="P-389"/>
    <n v="1"/>
    <n v="130500"/>
    <n v="130500"/>
    <x v="171"/>
    <x v="15"/>
    <x v="3"/>
    <s v="CENTER POINT MEDAN"/>
  </r>
  <r>
    <s v="T-5298"/>
    <x v="0"/>
    <x v="158"/>
    <x v="7"/>
    <s v="P-1096"/>
    <n v="1"/>
    <n v="34200"/>
    <n v="34200"/>
    <x v="156"/>
    <x v="0"/>
    <x v="7"/>
    <s v="LIPPO MALL KEMANG"/>
  </r>
  <r>
    <s v="T-5299"/>
    <x v="0"/>
    <x v="177"/>
    <x v="3"/>
    <s v="P-381"/>
    <n v="2"/>
    <n v="94500"/>
    <n v="189000"/>
    <x v="62"/>
    <x v="14"/>
    <x v="3"/>
    <s v="CENTER POINT MEDAN"/>
  </r>
  <r>
    <s v="T-5300"/>
    <x v="0"/>
    <x v="170"/>
    <x v="6"/>
    <s v="P-868"/>
    <n v="1"/>
    <n v="131850"/>
    <n v="131850"/>
    <x v="129"/>
    <x v="12"/>
    <x v="6"/>
    <s v="KOTA KASABLANKA"/>
  </r>
  <r>
    <s v="T-5301"/>
    <x v="0"/>
    <x v="151"/>
    <x v="7"/>
    <s v="P-1034"/>
    <n v="1"/>
    <n v="508500"/>
    <n v="508500"/>
    <x v="92"/>
    <x v="2"/>
    <x v="7"/>
    <s v="LIPPO MALL KEMANG"/>
  </r>
  <r>
    <s v="T-5302"/>
    <x v="0"/>
    <x v="159"/>
    <x v="7"/>
    <s v="P-1041"/>
    <n v="1"/>
    <n v="90000"/>
    <n v="90000"/>
    <x v="5"/>
    <x v="2"/>
    <x v="7"/>
    <s v="LIPPO MALL KEMANG"/>
  </r>
  <r>
    <s v="T-5303"/>
    <x v="0"/>
    <x v="157"/>
    <x v="6"/>
    <s v="P-711"/>
    <n v="22"/>
    <n v="17100"/>
    <n v="376200"/>
    <x v="77"/>
    <x v="0"/>
    <x v="6"/>
    <s v="KOTA KASABLANKA"/>
  </r>
  <r>
    <s v="T-5304"/>
    <x v="0"/>
    <x v="166"/>
    <x v="6"/>
    <s v="P-774"/>
    <n v="4"/>
    <n v="82800"/>
    <n v="331200"/>
    <x v="142"/>
    <x v="3"/>
    <x v="6"/>
    <s v="KOTA KASABLANKA"/>
  </r>
  <r>
    <s v="T-5305"/>
    <x v="0"/>
    <x v="170"/>
    <x v="6"/>
    <s v="P-696"/>
    <n v="1"/>
    <n v="202500"/>
    <n v="202500"/>
    <x v="12"/>
    <x v="8"/>
    <x v="6"/>
    <s v="KOTA KASABLANKA"/>
  </r>
  <r>
    <s v="T-5306"/>
    <x v="0"/>
    <x v="158"/>
    <x v="7"/>
    <s v="P-977"/>
    <n v="2"/>
    <n v="26100"/>
    <n v="52200"/>
    <x v="15"/>
    <x v="4"/>
    <x v="7"/>
    <s v="LIPPO MALL KEMANG"/>
  </r>
  <r>
    <s v="T-5307"/>
    <x v="0"/>
    <x v="167"/>
    <x v="3"/>
    <s v="P-375"/>
    <n v="1"/>
    <n v="247500"/>
    <n v="247500"/>
    <x v="128"/>
    <x v="18"/>
    <x v="3"/>
    <s v="CENTER POINT MEDAN"/>
  </r>
  <r>
    <s v="T-5308"/>
    <x v="0"/>
    <x v="178"/>
    <x v="3"/>
    <s v="P-412"/>
    <n v="1"/>
    <n v="25200"/>
    <n v="25200"/>
    <x v="202"/>
    <x v="0"/>
    <x v="3"/>
    <s v="CENTER POINT MEDAN"/>
  </r>
  <r>
    <s v="T-5309"/>
    <x v="0"/>
    <x v="175"/>
    <x v="3"/>
    <s v="P-411"/>
    <n v="1"/>
    <n v="29700"/>
    <n v="29700"/>
    <x v="154"/>
    <x v="19"/>
    <x v="3"/>
    <s v="CENTER POINT MEDAN"/>
  </r>
  <r>
    <s v="T-5310"/>
    <x v="0"/>
    <x v="159"/>
    <x v="7"/>
    <s v="P-1070"/>
    <n v="1"/>
    <n v="143100"/>
    <n v="143100"/>
    <x v="129"/>
    <x v="12"/>
    <x v="7"/>
    <s v="LIPPO MALL KEMANG"/>
  </r>
  <r>
    <s v="T-5311"/>
    <x v="0"/>
    <x v="180"/>
    <x v="7"/>
    <s v="P-1014"/>
    <n v="1"/>
    <n v="22500"/>
    <n v="22500"/>
    <x v="27"/>
    <x v="4"/>
    <x v="7"/>
    <s v="LIPPO MALL KEMANG"/>
  </r>
  <r>
    <s v="T-5312"/>
    <x v="0"/>
    <x v="168"/>
    <x v="6"/>
    <s v="P-874"/>
    <n v="3"/>
    <n v="76500"/>
    <n v="229500"/>
    <x v="95"/>
    <x v="11"/>
    <x v="6"/>
    <s v="KOTA KASABLANKA"/>
  </r>
  <r>
    <s v="T-5313"/>
    <x v="0"/>
    <x v="171"/>
    <x v="7"/>
    <s v="P-945"/>
    <n v="4"/>
    <n v="27000"/>
    <n v="108000"/>
    <x v="30"/>
    <x v="0"/>
    <x v="7"/>
    <s v="LIPPO MALL KEMANG"/>
  </r>
  <r>
    <s v="T-5314"/>
    <x v="0"/>
    <x v="155"/>
    <x v="6"/>
    <s v="P-839"/>
    <n v="2"/>
    <n v="98100"/>
    <n v="196200"/>
    <x v="11"/>
    <x v="2"/>
    <x v="6"/>
    <s v="KOTA KASABLANKA"/>
  </r>
  <r>
    <s v="T-5315"/>
    <x v="0"/>
    <x v="153"/>
    <x v="7"/>
    <s v="P-1094"/>
    <n v="1"/>
    <n v="29700"/>
    <n v="29700"/>
    <x v="154"/>
    <x v="0"/>
    <x v="7"/>
    <s v="LIPPO MALL KEMANG"/>
  </r>
  <r>
    <s v="T-5316"/>
    <x v="0"/>
    <x v="165"/>
    <x v="3"/>
    <s v="P-363"/>
    <n v="3"/>
    <n v="98100"/>
    <n v="294300"/>
    <x v="11"/>
    <x v="2"/>
    <x v="3"/>
    <s v="CENTER POINT MEDAN"/>
  </r>
  <r>
    <s v="T-5317"/>
    <x v="0"/>
    <x v="172"/>
    <x v="6"/>
    <s v="P-805"/>
    <n v="1"/>
    <n v="37350"/>
    <n v="37350"/>
    <x v="83"/>
    <x v="17"/>
    <x v="6"/>
    <s v="KOTA KASABLANKA"/>
  </r>
  <r>
    <s v="T-5318"/>
    <x v="0"/>
    <x v="152"/>
    <x v="3"/>
    <s v="P-296"/>
    <n v="1"/>
    <n v="207000"/>
    <n v="207000"/>
    <x v="235"/>
    <x v="15"/>
    <x v="3"/>
    <s v="CENTER POINT MEDAN"/>
  </r>
  <r>
    <s v="T-5319"/>
    <x v="0"/>
    <x v="174"/>
    <x v="7"/>
    <s v="P-1045"/>
    <n v="5"/>
    <n v="60750"/>
    <n v="303750"/>
    <x v="113"/>
    <x v="12"/>
    <x v="7"/>
    <s v="LIPPO MALL KEMANG"/>
  </r>
  <r>
    <s v="T-5320"/>
    <x v="0"/>
    <x v="175"/>
    <x v="3"/>
    <s v="P-377"/>
    <n v="1"/>
    <n v="78750"/>
    <n v="78750"/>
    <x v="249"/>
    <x v="14"/>
    <x v="3"/>
    <s v="CENTER POINT MEDAN"/>
  </r>
  <r>
    <s v="T-5321"/>
    <x v="0"/>
    <x v="152"/>
    <x v="3"/>
    <s v="P-353"/>
    <n v="1"/>
    <n v="94500"/>
    <n v="94500"/>
    <x v="35"/>
    <x v="2"/>
    <x v="3"/>
    <s v="CENTER POINT MEDAN"/>
  </r>
  <r>
    <s v="T-5322"/>
    <x v="0"/>
    <x v="160"/>
    <x v="3"/>
    <s v="P-364"/>
    <n v="1"/>
    <n v="90000"/>
    <n v="90000"/>
    <x v="5"/>
    <x v="2"/>
    <x v="3"/>
    <s v="CENTER POINT MEDAN"/>
  </r>
  <r>
    <s v="T-5323"/>
    <x v="0"/>
    <x v="177"/>
    <x v="3"/>
    <s v="P-331"/>
    <n v="2"/>
    <n v="31500"/>
    <n v="63000"/>
    <x v="17"/>
    <x v="0"/>
    <x v="3"/>
    <s v="CENTER POINT MEDAN"/>
  </r>
  <r>
    <s v="T-5324"/>
    <x v="0"/>
    <x v="155"/>
    <x v="7"/>
    <s v="P-1044"/>
    <n v="1"/>
    <n v="60750"/>
    <n v="60750"/>
    <x v="87"/>
    <x v="12"/>
    <x v="7"/>
    <s v="LIPPO MALL KEMANG"/>
  </r>
  <r>
    <s v="T-5325"/>
    <x v="0"/>
    <x v="176"/>
    <x v="3"/>
    <s v="P-409"/>
    <n v="3"/>
    <n v="34200"/>
    <n v="102600"/>
    <x v="173"/>
    <x v="0"/>
    <x v="3"/>
    <s v="CENTER POINT MEDAN"/>
  </r>
  <r>
    <s v="T-5326"/>
    <x v="0"/>
    <x v="160"/>
    <x v="7"/>
    <s v="P-1026"/>
    <n v="1"/>
    <n v="65700"/>
    <n v="65700"/>
    <x v="155"/>
    <x v="2"/>
    <x v="7"/>
    <s v="LIPPO MALL KEMANG"/>
  </r>
  <r>
    <s v="T-5327"/>
    <x v="0"/>
    <x v="158"/>
    <x v="7"/>
    <s v="P-1075"/>
    <n v="3"/>
    <n v="76500"/>
    <n v="229500"/>
    <x v="95"/>
    <x v="11"/>
    <x v="7"/>
    <s v="LIPPO MALL KEMANG"/>
  </r>
  <r>
    <s v="T-5328"/>
    <x v="0"/>
    <x v="170"/>
    <x v="6"/>
    <s v="P-709"/>
    <n v="3"/>
    <n v="98100"/>
    <n v="294300"/>
    <x v="69"/>
    <x v="2"/>
    <x v="6"/>
    <s v="KOTA KASABLANKA"/>
  </r>
  <r>
    <s v="T-5329"/>
    <x v="0"/>
    <x v="175"/>
    <x v="7"/>
    <s v="P-1078"/>
    <n v="1"/>
    <n v="112500"/>
    <n v="112500"/>
    <x v="219"/>
    <x v="11"/>
    <x v="7"/>
    <s v="LIPPO MALL KEMANG"/>
  </r>
  <r>
    <s v="T-5330"/>
    <x v="0"/>
    <x v="159"/>
    <x v="7"/>
    <s v="P-1064"/>
    <n v="2"/>
    <n v="125100"/>
    <n v="250200"/>
    <x v="160"/>
    <x v="12"/>
    <x v="7"/>
    <s v="LIPPO MALL KEMANG"/>
  </r>
  <r>
    <s v="T-5331"/>
    <x v="0"/>
    <x v="152"/>
    <x v="7"/>
    <s v="P-1051"/>
    <n v="1"/>
    <n v="81000"/>
    <n v="81000"/>
    <x v="212"/>
    <x v="4"/>
    <x v="7"/>
    <s v="LIPPO MALL KEMANG"/>
  </r>
  <r>
    <s v="T-5332"/>
    <x v="0"/>
    <x v="162"/>
    <x v="3"/>
    <s v="P-335"/>
    <n v="1"/>
    <n v="13500"/>
    <n v="13500"/>
    <x v="61"/>
    <x v="4"/>
    <x v="3"/>
    <s v="CENTER POINT MEDAN"/>
  </r>
  <r>
    <s v="T-5333"/>
    <x v="0"/>
    <x v="172"/>
    <x v="7"/>
    <s v="P-943"/>
    <n v="2"/>
    <n v="13050"/>
    <n v="26100"/>
    <x v="54"/>
    <x v="0"/>
    <x v="7"/>
    <s v="LIPPO MALL KEMANG"/>
  </r>
  <r>
    <s v="T-5334"/>
    <x v="0"/>
    <x v="156"/>
    <x v="6"/>
    <s v="P-873"/>
    <n v="2"/>
    <n v="82800"/>
    <n v="165600"/>
    <x v="114"/>
    <x v="3"/>
    <x v="6"/>
    <s v="KOTA KASABLANKA"/>
  </r>
  <r>
    <s v="T-5335"/>
    <x v="0"/>
    <x v="164"/>
    <x v="6"/>
    <s v="P-842"/>
    <n v="1"/>
    <n v="115200"/>
    <n v="115200"/>
    <x v="137"/>
    <x v="6"/>
    <x v="6"/>
    <s v="KOTA KASABLANKA"/>
  </r>
  <r>
    <s v="T-5336"/>
    <x v="0"/>
    <x v="167"/>
    <x v="7"/>
    <s v="P-1015"/>
    <n v="4"/>
    <n v="15300"/>
    <n v="61200"/>
    <x v="7"/>
    <x v="4"/>
    <x v="7"/>
    <s v="LIPPO MALL KEMANG"/>
  </r>
  <r>
    <s v="T-5337"/>
    <x v="0"/>
    <x v="159"/>
    <x v="7"/>
    <s v="P-939"/>
    <n v="1"/>
    <n v="98100"/>
    <n v="98100"/>
    <x v="69"/>
    <x v="2"/>
    <x v="7"/>
    <s v="LIPPO MALL KEMANG"/>
  </r>
  <r>
    <s v="T-5338"/>
    <x v="0"/>
    <x v="174"/>
    <x v="6"/>
    <s v="P-682"/>
    <n v="1"/>
    <n v="57150"/>
    <n v="57150"/>
    <x v="98"/>
    <x v="16"/>
    <x v="6"/>
    <s v="KOTA KASABLANKA"/>
  </r>
  <r>
    <s v="T-5339"/>
    <x v="0"/>
    <x v="158"/>
    <x v="3"/>
    <s v="P-417"/>
    <n v="1"/>
    <n v="26100"/>
    <n v="26100"/>
    <x v="164"/>
    <x v="0"/>
    <x v="3"/>
    <s v="CENTER POINT MEDAN"/>
  </r>
  <r>
    <s v="T-5340"/>
    <x v="0"/>
    <x v="160"/>
    <x v="6"/>
    <s v="P-776"/>
    <n v="5"/>
    <n v="82800"/>
    <n v="414000"/>
    <x v="33"/>
    <x v="3"/>
    <x v="6"/>
    <s v="KOTA KASABLANKA"/>
  </r>
  <r>
    <s v="T-5341"/>
    <x v="0"/>
    <x v="156"/>
    <x v="3"/>
    <s v="P-288"/>
    <n v="1"/>
    <n v="170100"/>
    <n v="170100"/>
    <x v="237"/>
    <x v="13"/>
    <x v="3"/>
    <s v="CENTER POINT MEDAN"/>
  </r>
  <r>
    <s v="T-5342"/>
    <x v="0"/>
    <x v="168"/>
    <x v="6"/>
    <s v="P-898"/>
    <n v="3"/>
    <n v="34200"/>
    <n v="102600"/>
    <x v="156"/>
    <x v="0"/>
    <x v="6"/>
    <s v="KOTA KASABLANKA"/>
  </r>
  <r>
    <s v="T-5343"/>
    <x v="0"/>
    <x v="168"/>
    <x v="6"/>
    <s v="P-773"/>
    <n v="10"/>
    <n v="57600"/>
    <n v="576000"/>
    <x v="4"/>
    <x v="3"/>
    <x v="6"/>
    <s v="KOTA KASABLANKA"/>
  </r>
  <r>
    <s v="T-5344"/>
    <x v="0"/>
    <x v="166"/>
    <x v="7"/>
    <s v="P-981"/>
    <n v="2"/>
    <n v="82800"/>
    <n v="165600"/>
    <x v="142"/>
    <x v="3"/>
    <x v="7"/>
    <s v="LIPPO MALL KEMANG"/>
  </r>
  <r>
    <s v="T-5345"/>
    <x v="0"/>
    <x v="175"/>
    <x v="6"/>
    <s v="P-871"/>
    <n v="2"/>
    <n v="82800"/>
    <n v="165600"/>
    <x v="55"/>
    <x v="3"/>
    <x v="6"/>
    <s v="KOTA KASABLANKA"/>
  </r>
  <r>
    <s v="T-5346"/>
    <x v="0"/>
    <x v="160"/>
    <x v="7"/>
    <s v="P-1055"/>
    <n v="1"/>
    <n v="148500"/>
    <n v="148500"/>
    <x v="57"/>
    <x v="14"/>
    <x v="7"/>
    <s v="LIPPO MALL KEMANG"/>
  </r>
  <r>
    <s v="T-5347"/>
    <x v="0"/>
    <x v="173"/>
    <x v="7"/>
    <s v="P-1040"/>
    <n v="1"/>
    <n v="98100"/>
    <n v="98100"/>
    <x v="11"/>
    <x v="2"/>
    <x v="7"/>
    <s v="LIPPO MALL KEMANG"/>
  </r>
  <r>
    <s v="T-5348"/>
    <x v="0"/>
    <x v="162"/>
    <x v="3"/>
    <s v="P-392"/>
    <n v="1"/>
    <n v="34200"/>
    <n v="34200"/>
    <x v="45"/>
    <x v="9"/>
    <x v="3"/>
    <s v="CENTER POINT MEDAN"/>
  </r>
  <r>
    <s v="T-5349"/>
    <x v="0"/>
    <x v="165"/>
    <x v="6"/>
    <s v="P-865"/>
    <n v="1"/>
    <n v="130000"/>
    <n v="130000"/>
    <x v="84"/>
    <x v="15"/>
    <x v="6"/>
    <s v="KOTA KASABLANKA"/>
  </r>
  <r>
    <s v="T-5350"/>
    <x v="0"/>
    <x v="168"/>
    <x v="7"/>
    <s v="P-942"/>
    <n v="6"/>
    <n v="27000"/>
    <n v="162000"/>
    <x v="6"/>
    <x v="0"/>
    <x v="7"/>
    <s v="LIPPO MALL KEMANG"/>
  </r>
  <r>
    <s v="T-5351"/>
    <x v="0"/>
    <x v="165"/>
    <x v="3"/>
    <s v="P-339"/>
    <n v="2"/>
    <n v="15300"/>
    <n v="30600"/>
    <x v="7"/>
    <x v="4"/>
    <x v="3"/>
    <s v="CENTER POINT MEDAN"/>
  </r>
  <r>
    <s v="T-5352"/>
    <x v="0"/>
    <x v="165"/>
    <x v="7"/>
    <s v="P-1104"/>
    <n v="1"/>
    <n v="29700"/>
    <n v="29700"/>
    <x v="120"/>
    <x v="0"/>
    <x v="7"/>
    <s v="LIPPO MALL KEMANG"/>
  </r>
  <r>
    <s v="T-5353"/>
    <x v="0"/>
    <x v="155"/>
    <x v="6"/>
    <s v="P-838"/>
    <n v="18"/>
    <n v="49500"/>
    <n v="891000"/>
    <x v="60"/>
    <x v="2"/>
    <x v="6"/>
    <s v="KOTA KASABLANKA"/>
  </r>
  <r>
    <s v="T-5354"/>
    <x v="0"/>
    <x v="165"/>
    <x v="7"/>
    <s v="P-1095"/>
    <n v="4"/>
    <n v="25200"/>
    <n v="100800"/>
    <x v="202"/>
    <x v="0"/>
    <x v="7"/>
    <s v="LIPPO MALL KEMANG"/>
  </r>
  <r>
    <s v="T-5355"/>
    <x v="0"/>
    <x v="152"/>
    <x v="6"/>
    <s v="P-801"/>
    <n v="12"/>
    <n v="25200"/>
    <n v="302400"/>
    <x v="22"/>
    <x v="0"/>
    <x v="6"/>
    <s v="KOTA KASABLANKA"/>
  </r>
  <r>
    <s v="T-5356"/>
    <x v="0"/>
    <x v="170"/>
    <x v="3"/>
    <s v="P-347"/>
    <n v="1"/>
    <n v="314100"/>
    <n v="314100"/>
    <x v="183"/>
    <x v="20"/>
    <x v="3"/>
    <s v="CENTER POINT MEDAN"/>
  </r>
  <r>
    <s v="T-5357"/>
    <x v="0"/>
    <x v="158"/>
    <x v="7"/>
    <s v="P-1030"/>
    <n v="2"/>
    <n v="88200"/>
    <n v="176400"/>
    <x v="23"/>
    <x v="5"/>
    <x v="7"/>
    <s v="LIPPO MALL KEMANG"/>
  </r>
  <r>
    <s v="T-5358"/>
    <x v="0"/>
    <x v="153"/>
    <x v="7"/>
    <s v="P-941"/>
    <n v="4"/>
    <n v="17100"/>
    <n v="68400"/>
    <x v="77"/>
    <x v="0"/>
    <x v="7"/>
    <s v="LIPPO MALL KEMANG"/>
  </r>
  <r>
    <s v="T-5359"/>
    <x v="0"/>
    <x v="175"/>
    <x v="7"/>
    <s v="P-1073"/>
    <n v="1"/>
    <n v="82800"/>
    <n v="82800"/>
    <x v="44"/>
    <x v="3"/>
    <x v="7"/>
    <s v="LIPPO MALL KEMANG"/>
  </r>
  <r>
    <s v="T-5360"/>
    <x v="0"/>
    <x v="161"/>
    <x v="3"/>
    <s v="P-380"/>
    <n v="1"/>
    <n v="116100"/>
    <n v="116100"/>
    <x v="148"/>
    <x v="14"/>
    <x v="3"/>
    <s v="CENTER POINT MEDAN"/>
  </r>
  <r>
    <s v="T-5361"/>
    <x v="0"/>
    <x v="166"/>
    <x v="6"/>
    <s v="P-702"/>
    <n v="1"/>
    <n v="144000"/>
    <n v="144000"/>
    <x v="94"/>
    <x v="15"/>
    <x v="6"/>
    <s v="KOTA KASABLANKA"/>
  </r>
  <r>
    <s v="T-5362"/>
    <x v="0"/>
    <x v="177"/>
    <x v="3"/>
    <s v="P-340"/>
    <n v="2"/>
    <n v="15300"/>
    <n v="30600"/>
    <x v="25"/>
    <x v="4"/>
    <x v="3"/>
    <s v="CENTER POINT MEDAN"/>
  </r>
  <r>
    <s v="T-5363"/>
    <x v="0"/>
    <x v="178"/>
    <x v="6"/>
    <s v="P-777"/>
    <n v="2"/>
    <n v="82800"/>
    <n v="165600"/>
    <x v="48"/>
    <x v="3"/>
    <x v="6"/>
    <s v="KOTA KASABLANKA"/>
  </r>
  <r>
    <s v="T-5364"/>
    <x v="0"/>
    <x v="178"/>
    <x v="6"/>
    <s v="P-715"/>
    <n v="4"/>
    <n v="27000"/>
    <n v="108000"/>
    <x v="30"/>
    <x v="0"/>
    <x v="6"/>
    <s v="KOTA KASABLANKA"/>
  </r>
  <r>
    <s v="T-5365"/>
    <x v="0"/>
    <x v="164"/>
    <x v="3"/>
    <s v="P-354"/>
    <n v="2"/>
    <n v="47700"/>
    <n v="95400"/>
    <x v="20"/>
    <x v="10"/>
    <x v="3"/>
    <s v="CENTER POINT MEDAN"/>
  </r>
  <r>
    <s v="T-5366"/>
    <x v="0"/>
    <x v="154"/>
    <x v="6"/>
    <s v="P-714"/>
    <n v="15"/>
    <n v="18000"/>
    <n v="270000"/>
    <x v="2"/>
    <x v="0"/>
    <x v="6"/>
    <s v="KOTA KASABLANKA"/>
  </r>
  <r>
    <s v="T-5367"/>
    <x v="0"/>
    <x v="173"/>
    <x v="3"/>
    <s v="P-398"/>
    <n v="2"/>
    <n v="76500"/>
    <n v="153000"/>
    <x v="123"/>
    <x v="11"/>
    <x v="3"/>
    <s v="CENTER POINT MEDAN"/>
  </r>
  <r>
    <s v="T-5368"/>
    <x v="0"/>
    <x v="172"/>
    <x v="6"/>
    <s v="P-710"/>
    <n v="5"/>
    <n v="107100"/>
    <n v="535500"/>
    <x v="109"/>
    <x v="2"/>
    <x v="6"/>
    <s v="KOTA KASABLANKA"/>
  </r>
  <r>
    <s v="T-5369"/>
    <x v="0"/>
    <x v="159"/>
    <x v="6"/>
    <s v="P-768"/>
    <n v="5"/>
    <n v="26100"/>
    <n v="130500"/>
    <x v="149"/>
    <x v="4"/>
    <x v="6"/>
    <s v="KOTA KASABLANKA"/>
  </r>
  <r>
    <s v="T-5370"/>
    <x v="0"/>
    <x v="164"/>
    <x v="6"/>
    <s v="P-879"/>
    <n v="3"/>
    <n v="112500"/>
    <n v="337500"/>
    <x v="141"/>
    <x v="11"/>
    <x v="6"/>
    <s v="KOTA KASABLANKA"/>
  </r>
  <r>
    <s v="T-5371"/>
    <x v="0"/>
    <x v="153"/>
    <x v="6"/>
    <s v="P-826"/>
    <n v="10"/>
    <n v="49500"/>
    <n v="495000"/>
    <x v="16"/>
    <x v="2"/>
    <x v="6"/>
    <s v="KOTA KASABLANKA"/>
  </r>
  <r>
    <s v="T-5372"/>
    <x v="0"/>
    <x v="152"/>
    <x v="7"/>
    <s v="P-1029"/>
    <n v="2"/>
    <n v="47700"/>
    <n v="95400"/>
    <x v="20"/>
    <x v="10"/>
    <x v="7"/>
    <s v="LIPPO MALL KEMANG"/>
  </r>
  <r>
    <s v="T-5373"/>
    <x v="0"/>
    <x v="163"/>
    <x v="7"/>
    <s v="P-1016"/>
    <n v="1"/>
    <n v="15300"/>
    <n v="15300"/>
    <x v="25"/>
    <x v="4"/>
    <x v="7"/>
    <s v="LIPPO MALL KEMANG"/>
  </r>
  <r>
    <s v="T-5374"/>
    <x v="0"/>
    <x v="170"/>
    <x v="3"/>
    <s v="P-280"/>
    <n v="1"/>
    <n v="13050"/>
    <n v="13050"/>
    <x v="54"/>
    <x v="0"/>
    <x v="3"/>
    <s v="CENTER POINT MEDAN"/>
  </r>
  <r>
    <s v="T-5375"/>
    <x v="0"/>
    <x v="178"/>
    <x v="7"/>
    <s v="P-1098"/>
    <n v="1"/>
    <n v="15000"/>
    <n v="15000"/>
    <x v="201"/>
    <x v="0"/>
    <x v="7"/>
    <s v="LIPPO MALL KEMANG"/>
  </r>
  <r>
    <s v="T-5376"/>
    <x v="0"/>
    <x v="162"/>
    <x v="6"/>
    <s v="P-793"/>
    <n v="9"/>
    <n v="112500"/>
    <n v="1012500"/>
    <x v="96"/>
    <x v="7"/>
    <x v="6"/>
    <s v="KOTA KASABLANKA"/>
  </r>
  <r>
    <s v="T-5377"/>
    <x v="0"/>
    <x v="157"/>
    <x v="6"/>
    <s v="P-706"/>
    <n v="3"/>
    <n v="78750"/>
    <n v="236250"/>
    <x v="36"/>
    <x v="12"/>
    <x v="6"/>
    <s v="KOTA KASABLANKA"/>
  </r>
  <r>
    <s v="T-5378"/>
    <x v="0"/>
    <x v="174"/>
    <x v="3"/>
    <s v="P-397"/>
    <n v="1"/>
    <n v="76500"/>
    <n v="76500"/>
    <x v="75"/>
    <x v="11"/>
    <x v="3"/>
    <s v="CENTER POINT MEDAN"/>
  </r>
  <r>
    <s v="T-5379"/>
    <x v="0"/>
    <x v="156"/>
    <x v="3"/>
    <s v="P-292"/>
    <n v="1"/>
    <n v="355500"/>
    <n v="355500"/>
    <x v="90"/>
    <x v="18"/>
    <x v="3"/>
    <s v="CENTER POINT MEDAN"/>
  </r>
  <r>
    <s v="T-5380"/>
    <x v="0"/>
    <x v="179"/>
    <x v="6"/>
    <s v="P-902"/>
    <n v="4"/>
    <n v="36900"/>
    <n v="147600"/>
    <x v="56"/>
    <x v="0"/>
    <x v="6"/>
    <s v="KOTA KASABLANKA"/>
  </r>
  <r>
    <s v="T-5381"/>
    <x v="0"/>
    <x v="171"/>
    <x v="6"/>
    <s v="P-833"/>
    <n v="1"/>
    <n v="508500"/>
    <n v="508500"/>
    <x v="92"/>
    <x v="2"/>
    <x v="6"/>
    <s v="KOTA KASABLANKA"/>
  </r>
  <r>
    <s v="T-5382"/>
    <x v="0"/>
    <x v="172"/>
    <x v="6"/>
    <s v="P-807"/>
    <n v="9"/>
    <n v="13500"/>
    <n v="121500"/>
    <x v="61"/>
    <x v="4"/>
    <x v="6"/>
    <s v="KOTA KASABLANKA"/>
  </r>
  <r>
    <s v="T-5383"/>
    <x v="0"/>
    <x v="162"/>
    <x v="6"/>
    <s v="P-867"/>
    <n v="6"/>
    <n v="130000"/>
    <n v="780000"/>
    <x v="171"/>
    <x v="15"/>
    <x v="6"/>
    <s v="KOTA KASABLANKA"/>
  </r>
  <r>
    <s v="T-5384"/>
    <x v="0"/>
    <x v="168"/>
    <x v="6"/>
    <s v="P-829"/>
    <n v="1"/>
    <n v="88200"/>
    <n v="88200"/>
    <x v="23"/>
    <x v="5"/>
    <x v="6"/>
    <s v="KOTA KASABLANKA"/>
  </r>
  <r>
    <s v="T-5385"/>
    <x v="0"/>
    <x v="155"/>
    <x v="7"/>
    <s v="P-999"/>
    <n v="2"/>
    <n v="162000"/>
    <n v="324000"/>
    <x v="188"/>
    <x v="7"/>
    <x v="7"/>
    <s v="LIPPO MALL KEMANG"/>
  </r>
  <r>
    <s v="T-5386"/>
    <x v="0"/>
    <x v="179"/>
    <x v="7"/>
    <s v="P-984"/>
    <n v="1"/>
    <n v="82800"/>
    <n v="82800"/>
    <x v="48"/>
    <x v="3"/>
    <x v="7"/>
    <s v="LIPPO MALL KEMANG"/>
  </r>
  <r>
    <s v="T-5387"/>
    <x v="0"/>
    <x v="158"/>
    <x v="3"/>
    <s v="P-282"/>
    <n v="1"/>
    <n v="27000"/>
    <n v="27000"/>
    <x v="30"/>
    <x v="0"/>
    <x v="3"/>
    <s v="CENTER POINT MEDAN"/>
  </r>
  <r>
    <s v="T-5388"/>
    <x v="0"/>
    <x v="180"/>
    <x v="3"/>
    <s v="P-410"/>
    <n v="1"/>
    <n v="36900"/>
    <n v="36900"/>
    <x v="210"/>
    <x v="0"/>
    <x v="3"/>
    <s v="CENTER POINT MEDAN"/>
  </r>
  <r>
    <s v="T-5389"/>
    <x v="0"/>
    <x v="166"/>
    <x v="7"/>
    <s v="P-1065"/>
    <n v="1"/>
    <n v="81000"/>
    <n v="81000"/>
    <x v="37"/>
    <x v="12"/>
    <x v="7"/>
    <s v="LIPPO MALL KEMANG"/>
  </r>
  <r>
    <s v="T-5390"/>
    <x v="0"/>
    <x v="157"/>
    <x v="6"/>
    <s v="P-809"/>
    <n v="5"/>
    <n v="22500"/>
    <n v="112500"/>
    <x v="112"/>
    <x v="4"/>
    <x v="6"/>
    <s v="KOTA KASABLANKA"/>
  </r>
  <r>
    <s v="T-5391"/>
    <x v="0"/>
    <x v="157"/>
    <x v="6"/>
    <s v="P-775"/>
    <n v="7"/>
    <n v="82800"/>
    <n v="579600"/>
    <x v="78"/>
    <x v="3"/>
    <x v="6"/>
    <s v="KOTA KASABLANKA"/>
  </r>
  <r>
    <s v="T-5392"/>
    <x v="0"/>
    <x v="173"/>
    <x v="6"/>
    <s v="P-828"/>
    <n v="10"/>
    <n v="47700"/>
    <n v="477000"/>
    <x v="20"/>
    <x v="10"/>
    <x v="6"/>
    <s v="KOTA KASABLANKA"/>
  </r>
  <r>
    <s v="T-5393"/>
    <x v="0"/>
    <x v="180"/>
    <x v="6"/>
    <s v="P-864"/>
    <n v="4"/>
    <n v="81000"/>
    <n v="324000"/>
    <x v="37"/>
    <x v="12"/>
    <x v="6"/>
    <s v="KOTA KASABLANKA"/>
  </r>
  <r>
    <s v="T-5394"/>
    <x v="0"/>
    <x v="158"/>
    <x v="7"/>
    <s v="P-1005"/>
    <n v="2"/>
    <n v="45000"/>
    <n v="90000"/>
    <x v="26"/>
    <x v="0"/>
    <x v="7"/>
    <s v="LIPPO MALL KEMANG"/>
  </r>
  <r>
    <s v="T-5395"/>
    <x v="0"/>
    <x v="176"/>
    <x v="6"/>
    <s v="P-712"/>
    <n v="7"/>
    <n v="27000"/>
    <n v="189000"/>
    <x v="6"/>
    <x v="0"/>
    <x v="6"/>
    <s v="KOTA KASABLANKA"/>
  </r>
  <r>
    <s v="T-5396"/>
    <x v="0"/>
    <x v="152"/>
    <x v="6"/>
    <s v="P-832"/>
    <n v="2"/>
    <n v="162000"/>
    <n v="324000"/>
    <x v="70"/>
    <x v="5"/>
    <x v="6"/>
    <s v="KOTA KASABLANKA"/>
  </r>
  <r>
    <s v="T-5397"/>
    <x v="0"/>
    <x v="160"/>
    <x v="3"/>
    <s v="P-295"/>
    <n v="1"/>
    <n v="138500"/>
    <n v="138500"/>
    <x v="214"/>
    <x v="15"/>
    <x v="3"/>
    <s v="CENTER POINT MEDAN"/>
  </r>
  <r>
    <s v="T-5398"/>
    <x v="0"/>
    <x v="167"/>
    <x v="7"/>
    <s v="P-1006"/>
    <n v="1"/>
    <n v="25200"/>
    <n v="25200"/>
    <x v="22"/>
    <x v="0"/>
    <x v="7"/>
    <s v="LIPPO MALL KEMANG"/>
  </r>
  <r>
    <s v="T-5399"/>
    <x v="0"/>
    <x v="170"/>
    <x v="7"/>
    <s v="P-1008"/>
    <n v="3"/>
    <n v="22500"/>
    <n v="67500"/>
    <x v="39"/>
    <x v="0"/>
    <x v="7"/>
    <s v="LIPPO MALL KEMANG"/>
  </r>
  <r>
    <s v="T-5400"/>
    <x v="0"/>
    <x v="154"/>
    <x v="7"/>
    <s v="P-1013"/>
    <n v="1"/>
    <n v="13500"/>
    <n v="13500"/>
    <x v="85"/>
    <x v="4"/>
    <x v="7"/>
    <s v="LIPPO MALL KEMANG"/>
  </r>
  <r>
    <s v="T-5401"/>
    <x v="0"/>
    <x v="161"/>
    <x v="6"/>
    <s v="P-836"/>
    <n v="2"/>
    <n v="243000"/>
    <n v="486000"/>
    <x v="3"/>
    <x v="2"/>
    <x v="6"/>
    <s v="KOTA KASABLANKA"/>
  </r>
  <r>
    <s v="T-5402"/>
    <x v="0"/>
    <x v="157"/>
    <x v="7"/>
    <s v="P-1077"/>
    <n v="1"/>
    <n v="76500"/>
    <n v="76500"/>
    <x v="123"/>
    <x v="11"/>
    <x v="7"/>
    <s v="LIPPO MALL KEMANG"/>
  </r>
  <r>
    <s v="T-5403"/>
    <x v="0"/>
    <x v="179"/>
    <x v="6"/>
    <s v="P-703"/>
    <n v="1"/>
    <n v="144000"/>
    <n v="144000"/>
    <x v="119"/>
    <x v="15"/>
    <x v="6"/>
    <s v="KOTA KASABLANKA"/>
  </r>
  <r>
    <s v="T-5404"/>
    <x v="0"/>
    <x v="169"/>
    <x v="7"/>
    <s v="P-1054"/>
    <n v="1"/>
    <n v="247500"/>
    <n v="247500"/>
    <x v="128"/>
    <x v="18"/>
    <x v="7"/>
    <s v="LIPPO MALL KEMANG"/>
  </r>
  <r>
    <s v="T-5405"/>
    <x v="0"/>
    <x v="178"/>
    <x v="3"/>
    <s v="P-329"/>
    <n v="1"/>
    <n v="45000"/>
    <n v="45000"/>
    <x v="26"/>
    <x v="0"/>
    <x v="3"/>
    <s v="CENTER POINT MEDAN"/>
  </r>
  <r>
    <s v="T-5406"/>
    <x v="0"/>
    <x v="170"/>
    <x v="6"/>
    <s v="P-698"/>
    <n v="2"/>
    <n v="193500"/>
    <n v="387000"/>
    <x v="224"/>
    <x v="8"/>
    <x v="6"/>
    <s v="KOTA KASABLANKA"/>
  </r>
  <r>
    <s v="T-5407"/>
    <x v="0"/>
    <x v="175"/>
    <x v="7"/>
    <s v="P-1007"/>
    <n v="5"/>
    <n v="31500"/>
    <n v="157500"/>
    <x v="17"/>
    <x v="0"/>
    <x v="7"/>
    <s v="LIPPO MALL KEMANG"/>
  </r>
  <r>
    <s v="T-5408"/>
    <x v="0"/>
    <x v="174"/>
    <x v="3"/>
    <s v="P-286"/>
    <n v="1"/>
    <n v="103500"/>
    <n v="103500"/>
    <x v="63"/>
    <x v="15"/>
    <x v="3"/>
    <s v="CENTER POINT MEDAN"/>
  </r>
  <r>
    <s v="T-5409"/>
    <x v="0"/>
    <x v="176"/>
    <x v="7"/>
    <s v="P-1066"/>
    <n v="1"/>
    <n v="130000"/>
    <n v="130000"/>
    <x v="84"/>
    <x v="15"/>
    <x v="7"/>
    <s v="LIPPO MALL KEMANG"/>
  </r>
  <r>
    <s v="T-5410"/>
    <x v="0"/>
    <x v="178"/>
    <x v="3"/>
    <s v="P-318"/>
    <n v="1"/>
    <n v="82800"/>
    <n v="82800"/>
    <x v="48"/>
    <x v="3"/>
    <x v="3"/>
    <s v="CENTER POINT MEDAN"/>
  </r>
  <r>
    <s v="T-5411"/>
    <x v="0"/>
    <x v="156"/>
    <x v="7"/>
    <s v="P-915"/>
    <n v="1"/>
    <n v="57150"/>
    <n v="57150"/>
    <x v="98"/>
    <x v="16"/>
    <x v="7"/>
    <s v="LIPPO MALL KEMANG"/>
  </r>
  <r>
    <s v="T-5412"/>
    <x v="0"/>
    <x v="163"/>
    <x v="7"/>
    <s v="P-1076"/>
    <n v="2"/>
    <n v="76500"/>
    <n v="153000"/>
    <x v="75"/>
    <x v="11"/>
    <x v="7"/>
    <s v="LIPPO MALL KEMANG"/>
  </r>
  <r>
    <s v="T-5413"/>
    <x v="0"/>
    <x v="162"/>
    <x v="7"/>
    <s v="P-1027"/>
    <n v="3"/>
    <n v="49500"/>
    <n v="148500"/>
    <x v="16"/>
    <x v="2"/>
    <x v="7"/>
    <s v="LIPPO MALL KEMANG"/>
  </r>
  <r>
    <s v="T-5414"/>
    <x v="0"/>
    <x v="166"/>
    <x v="7"/>
    <s v="P-1039"/>
    <n v="1"/>
    <n v="49500"/>
    <n v="49500"/>
    <x v="60"/>
    <x v="2"/>
    <x v="7"/>
    <s v="LIPPO MALL KEMANG"/>
  </r>
  <r>
    <s v="T-5415"/>
    <x v="0"/>
    <x v="171"/>
    <x v="7"/>
    <s v="P-1003"/>
    <n v="1"/>
    <n v="328500"/>
    <n v="328500"/>
    <x v="126"/>
    <x v="11"/>
    <x v="7"/>
    <s v="LIPPO MALL KEMANG"/>
  </r>
  <r>
    <s v="T-5416"/>
    <x v="0"/>
    <x v="162"/>
    <x v="6"/>
    <s v="P-840"/>
    <n v="6"/>
    <n v="90000"/>
    <n v="540000"/>
    <x v="5"/>
    <x v="2"/>
    <x v="6"/>
    <s v="KOTA KASABLANKA"/>
  </r>
  <r>
    <s v="T-5417"/>
    <x v="0"/>
    <x v="151"/>
    <x v="6"/>
    <s v="P-808"/>
    <n v="2"/>
    <n v="13500"/>
    <n v="27000"/>
    <x v="85"/>
    <x v="4"/>
    <x v="6"/>
    <s v="KOTA KASABLANKA"/>
  </r>
  <r>
    <s v="T-5418"/>
    <x v="0"/>
    <x v="170"/>
    <x v="6"/>
    <s v="P-707"/>
    <n v="2"/>
    <n v="78750"/>
    <n v="157500"/>
    <x v="107"/>
    <x v="12"/>
    <x v="6"/>
    <s v="KOTA KASABLANKA"/>
  </r>
  <r>
    <s v="T-5419"/>
    <x v="0"/>
    <x v="181"/>
    <x v="6"/>
    <s v="P-823"/>
    <n v="2"/>
    <n v="144000"/>
    <n v="288000"/>
    <x v="162"/>
    <x v="15"/>
    <x v="6"/>
    <s v="KOTA KASABLANKA"/>
  </r>
  <r>
    <s v="T-5420"/>
    <x v="0"/>
    <x v="166"/>
    <x v="3"/>
    <s v="P-327"/>
    <n v="2"/>
    <n v="162000"/>
    <n v="324000"/>
    <x v="188"/>
    <x v="7"/>
    <x v="3"/>
    <s v="CENTER POINT MEDAN"/>
  </r>
  <r>
    <s v="T-5421"/>
    <x v="0"/>
    <x v="159"/>
    <x v="7"/>
    <s v="P-963"/>
    <n v="1"/>
    <n v="89100"/>
    <n v="89100"/>
    <x v="19"/>
    <x v="6"/>
    <x v="7"/>
    <s v="LIPPO MALL KEMANG"/>
  </r>
  <r>
    <s v="T-5422"/>
    <x v="0"/>
    <x v="167"/>
    <x v="6"/>
    <s v="P-811"/>
    <n v="13"/>
    <n v="15300"/>
    <n v="198900"/>
    <x v="7"/>
    <x v="4"/>
    <x v="6"/>
    <s v="KOTA KASABLANKA"/>
  </r>
  <r>
    <s v="T-5423"/>
    <x v="0"/>
    <x v="166"/>
    <x v="3"/>
    <s v="P-345"/>
    <n v="1"/>
    <n v="35100"/>
    <n v="35100"/>
    <x v="182"/>
    <x v="3"/>
    <x v="3"/>
    <s v="CENTER POINT MEDAN"/>
  </r>
  <r>
    <s v="T-5424"/>
    <x v="0"/>
    <x v="176"/>
    <x v="7"/>
    <s v="P-1101"/>
    <n v="1"/>
    <n v="29700"/>
    <n v="29700"/>
    <x v="117"/>
    <x v="0"/>
    <x v="7"/>
    <s v="LIPPO MALL KEMANG"/>
  </r>
  <r>
    <s v="T-5425"/>
    <x v="0"/>
    <x v="152"/>
    <x v="6"/>
    <s v="P-689"/>
    <n v="1"/>
    <n v="197100"/>
    <n v="197100"/>
    <x v="88"/>
    <x v="13"/>
    <x v="6"/>
    <s v="KOTA KASABLANKA"/>
  </r>
  <r>
    <s v="T-5426"/>
    <x v="0"/>
    <x v="165"/>
    <x v="6"/>
    <s v="P-906"/>
    <n v="1"/>
    <n v="10000"/>
    <n v="10000"/>
    <x v="120"/>
    <x v="0"/>
    <x v="6"/>
    <s v="KOTA KASABLANKA"/>
  </r>
  <r>
    <s v="T-5427"/>
    <x v="0"/>
    <x v="179"/>
    <x v="10"/>
    <s v="P-2218"/>
    <n v="1"/>
    <n v="1169100"/>
    <n v="1169100"/>
    <x v="169"/>
    <x v="8"/>
    <x v="2"/>
    <s v="SUMARECON MALL BEKASI"/>
  </r>
  <r>
    <s v="T-5428"/>
    <x v="0"/>
    <x v="157"/>
    <x v="10"/>
    <s v="P-2220"/>
    <n v="1"/>
    <n v="386100"/>
    <n v="386100"/>
    <x v="192"/>
    <x v="8"/>
    <x v="2"/>
    <s v="SUMARECON MALL BEKASI"/>
  </r>
  <r>
    <s v="T-5429"/>
    <x v="0"/>
    <x v="163"/>
    <x v="10"/>
    <s v="P-2264"/>
    <n v="3"/>
    <n v="31500"/>
    <n v="94500"/>
    <x v="17"/>
    <x v="0"/>
    <x v="2"/>
    <s v="SUMARECON MALL BEKASI"/>
  </r>
  <r>
    <s v="T-5430"/>
    <x v="0"/>
    <x v="158"/>
    <x v="10"/>
    <s v="P-2374"/>
    <n v="1"/>
    <n v="348300"/>
    <n v="348300"/>
    <x v="82"/>
    <x v="7"/>
    <x v="2"/>
    <s v="SUMARECON MALL BEKASI"/>
  </r>
  <r>
    <s v="T-5431"/>
    <x v="0"/>
    <x v="176"/>
    <x v="10"/>
    <s v="P-2238"/>
    <n v="2"/>
    <n v="57600"/>
    <n v="115200"/>
    <x v="4"/>
    <x v="3"/>
    <x v="2"/>
    <s v="SUMARECON MALL BEKASI"/>
  </r>
  <r>
    <s v="T-5432"/>
    <x v="0"/>
    <x v="170"/>
    <x v="10"/>
    <s v="P-2327"/>
    <n v="3"/>
    <n v="125100"/>
    <n v="375300"/>
    <x v="160"/>
    <x v="12"/>
    <x v="2"/>
    <s v="SUMARECON MALL BEKASI"/>
  </r>
  <r>
    <s v="T-5433"/>
    <x v="0"/>
    <x v="154"/>
    <x v="10"/>
    <s v="P-2309"/>
    <n v="2"/>
    <n v="73800"/>
    <n v="147600"/>
    <x v="41"/>
    <x v="12"/>
    <x v="2"/>
    <s v="SUMARECON MALL BEKASI"/>
  </r>
  <r>
    <s v="T-5434"/>
    <x v="0"/>
    <x v="169"/>
    <x v="10"/>
    <s v="P-2242"/>
    <n v="2"/>
    <n v="82800"/>
    <n v="165600"/>
    <x v="48"/>
    <x v="3"/>
    <x v="2"/>
    <s v="SUMARECON MALL BEKASI"/>
  </r>
  <r>
    <s v="T-5435"/>
    <x v="0"/>
    <x v="160"/>
    <x v="10"/>
    <s v="P-2187"/>
    <n v="1"/>
    <n v="17100"/>
    <n v="17100"/>
    <x v="77"/>
    <x v="0"/>
    <x v="2"/>
    <s v="SUMARECON MALL BEKASI"/>
  </r>
  <r>
    <s v="T-5436"/>
    <x v="0"/>
    <x v="165"/>
    <x v="11"/>
    <s v="P-1694"/>
    <n v="2"/>
    <n v="355500"/>
    <n v="711000"/>
    <x v="90"/>
    <x v="18"/>
    <x v="8"/>
    <s v="PAKUWON"/>
  </r>
  <r>
    <s v="T-5437"/>
    <x v="0"/>
    <x v="166"/>
    <x v="10"/>
    <s v="P-2345"/>
    <n v="1"/>
    <n v="76500"/>
    <n v="76500"/>
    <x v="95"/>
    <x v="11"/>
    <x v="2"/>
    <s v="SUMARECON MALL BEKASI"/>
  </r>
  <r>
    <s v="T-5438"/>
    <x v="0"/>
    <x v="177"/>
    <x v="10"/>
    <s v="P-2310"/>
    <n v="2"/>
    <n v="145800"/>
    <n v="291600"/>
    <x v="206"/>
    <x v="18"/>
    <x v="2"/>
    <s v="SUMARECON MALL BEKASI"/>
  </r>
  <r>
    <s v="T-5439"/>
    <x v="0"/>
    <x v="163"/>
    <x v="10"/>
    <s v="P-2244"/>
    <n v="1"/>
    <n v="39600"/>
    <n v="39600"/>
    <x v="72"/>
    <x v="3"/>
    <x v="2"/>
    <s v="SUMARECON MALL BEKASI"/>
  </r>
  <r>
    <s v="T-5440"/>
    <x v="0"/>
    <x v="160"/>
    <x v="11"/>
    <s v="P-1696"/>
    <n v="1"/>
    <n v="272000"/>
    <n v="272000"/>
    <x v="191"/>
    <x v="15"/>
    <x v="8"/>
    <s v="PAKUWON"/>
  </r>
  <r>
    <s v="T-5441"/>
    <x v="0"/>
    <x v="157"/>
    <x v="10"/>
    <s v="P-2300"/>
    <n v="3"/>
    <n v="98100"/>
    <n v="294300"/>
    <x v="11"/>
    <x v="2"/>
    <x v="2"/>
    <s v="SUMARECON MALL BEKASI"/>
  </r>
  <r>
    <s v="T-5442"/>
    <x v="0"/>
    <x v="165"/>
    <x v="10"/>
    <s v="P-2364"/>
    <n v="1"/>
    <n v="29700"/>
    <n v="29700"/>
    <x v="154"/>
    <x v="0"/>
    <x v="2"/>
    <s v="SUMARECON MALL BEKASI"/>
  </r>
  <r>
    <s v="T-5443"/>
    <x v="0"/>
    <x v="166"/>
    <x v="11"/>
    <s v="P-1672"/>
    <n v="3"/>
    <n v="65700"/>
    <n v="197100"/>
    <x v="64"/>
    <x v="16"/>
    <x v="8"/>
    <s v="PAKUWON"/>
  </r>
  <r>
    <s v="T-5444"/>
    <x v="0"/>
    <x v="153"/>
    <x v="10"/>
    <s v="P-2363"/>
    <n v="3"/>
    <n v="36900"/>
    <n v="110700"/>
    <x v="210"/>
    <x v="0"/>
    <x v="2"/>
    <s v="SUMARECON MALL BEKASI"/>
  </r>
  <r>
    <s v="T-5445"/>
    <x v="0"/>
    <x v="174"/>
    <x v="11"/>
    <s v="P-1728"/>
    <n v="3"/>
    <n v="45000"/>
    <n v="135000"/>
    <x v="26"/>
    <x v="0"/>
    <x v="8"/>
    <s v="PAKUWON"/>
  </r>
  <r>
    <s v="T-5446"/>
    <x v="0"/>
    <x v="152"/>
    <x v="10"/>
    <s v="P-2336"/>
    <n v="1"/>
    <n v="131850"/>
    <n v="131850"/>
    <x v="129"/>
    <x v="12"/>
    <x v="2"/>
    <s v="SUMARECON MALL BEKASI"/>
  </r>
  <r>
    <s v="T-5447"/>
    <x v="0"/>
    <x v="167"/>
    <x v="10"/>
    <s v="P-2286"/>
    <n v="2"/>
    <n v="49500"/>
    <n v="99000"/>
    <x v="16"/>
    <x v="2"/>
    <x v="2"/>
    <s v="SUMARECON MALL BEKASI"/>
  </r>
  <r>
    <s v="T-5448"/>
    <x v="0"/>
    <x v="173"/>
    <x v="10"/>
    <s v="P-2369"/>
    <n v="1"/>
    <n v="29700"/>
    <n v="29700"/>
    <x v="117"/>
    <x v="0"/>
    <x v="2"/>
    <s v="SUMARECON MALL BEKASI"/>
  </r>
  <r>
    <s v="T-5449"/>
    <x v="0"/>
    <x v="180"/>
    <x v="10"/>
    <s v="P-2247"/>
    <n v="1"/>
    <n v="39600"/>
    <n v="39600"/>
    <x v="152"/>
    <x v="3"/>
    <x v="2"/>
    <s v="SUMARECON MALL BEKASI"/>
  </r>
  <r>
    <s v="T-5450"/>
    <x v="0"/>
    <x v="178"/>
    <x v="11"/>
    <s v="P-1792"/>
    <n v="3"/>
    <n v="25200"/>
    <n v="75600"/>
    <x v="202"/>
    <x v="0"/>
    <x v="8"/>
    <s v="PAKUWON"/>
  </r>
  <r>
    <s v="T-5451"/>
    <x v="0"/>
    <x v="153"/>
    <x v="11"/>
    <s v="P-1702"/>
    <n v="1"/>
    <n v="386100"/>
    <n v="386100"/>
    <x v="178"/>
    <x v="8"/>
    <x v="8"/>
    <s v="PAKUWON"/>
  </r>
  <r>
    <s v="T-5452"/>
    <x v="0"/>
    <x v="169"/>
    <x v="10"/>
    <s v="P-2273"/>
    <n v="1"/>
    <n v="15300"/>
    <n v="15300"/>
    <x v="25"/>
    <x v="4"/>
    <x v="2"/>
    <s v="SUMARECON MALL BEKASI"/>
  </r>
  <r>
    <s v="T-5453"/>
    <x v="0"/>
    <x v="175"/>
    <x v="10"/>
    <s v="P-2272"/>
    <n v="5"/>
    <n v="22500"/>
    <n v="112500"/>
    <x v="27"/>
    <x v="4"/>
    <x v="2"/>
    <s v="SUMARECON MALL BEKASI"/>
  </r>
  <r>
    <s v="T-5454"/>
    <x v="0"/>
    <x v="170"/>
    <x v="11"/>
    <s v="P-1738"/>
    <n v="4"/>
    <n v="15300"/>
    <n v="61200"/>
    <x v="7"/>
    <x v="4"/>
    <x v="8"/>
    <s v="PAKUWON"/>
  </r>
  <r>
    <s v="T-5455"/>
    <x v="0"/>
    <x v="161"/>
    <x v="11"/>
    <s v="P-1744"/>
    <n v="1"/>
    <n v="40500"/>
    <n v="40500"/>
    <x v="222"/>
    <x v="3"/>
    <x v="8"/>
    <s v="PAKUWON"/>
  </r>
  <r>
    <s v="T-5456"/>
    <x v="0"/>
    <x v="170"/>
    <x v="10"/>
    <s v="P-2270"/>
    <n v="3"/>
    <n v="13500"/>
    <n v="40500"/>
    <x v="61"/>
    <x v="4"/>
    <x v="2"/>
    <s v="SUMARECON MALL BEKASI"/>
  </r>
  <r>
    <s v="T-5457"/>
    <x v="0"/>
    <x v="151"/>
    <x v="10"/>
    <s v="P-2312"/>
    <n v="1"/>
    <n v="81000"/>
    <n v="81000"/>
    <x v="212"/>
    <x v="4"/>
    <x v="2"/>
    <s v="SUMARECON MALL BEKASI"/>
  </r>
  <r>
    <s v="T-5458"/>
    <x v="0"/>
    <x v="180"/>
    <x v="11"/>
    <s v="P-1750"/>
    <n v="2"/>
    <n v="47700"/>
    <n v="95400"/>
    <x v="20"/>
    <x v="10"/>
    <x v="8"/>
    <s v="PAKUWON"/>
  </r>
  <r>
    <s v="T-5459"/>
    <x v="0"/>
    <x v="172"/>
    <x v="10"/>
    <s v="P-2271"/>
    <n v="1"/>
    <n v="13500"/>
    <n v="13500"/>
    <x v="85"/>
    <x v="4"/>
    <x v="2"/>
    <s v="SUMARECON MALL BEKASI"/>
  </r>
  <r>
    <s v="T-5460"/>
    <x v="0"/>
    <x v="170"/>
    <x v="10"/>
    <s v="P-2367"/>
    <n v="2"/>
    <n v="35100"/>
    <n v="70200"/>
    <x v="13"/>
    <x v="0"/>
    <x v="2"/>
    <s v="SUMARECON MALL BEKASI"/>
  </r>
  <r>
    <s v="T-5461"/>
    <x v="0"/>
    <x v="154"/>
    <x v="10"/>
    <s v="P-2350"/>
    <n v="1"/>
    <n v="112500"/>
    <n v="112500"/>
    <x v="141"/>
    <x v="11"/>
    <x v="2"/>
    <s v="SUMARECON MALL BEKASI"/>
  </r>
  <r>
    <s v="T-5462"/>
    <x v="0"/>
    <x v="166"/>
    <x v="11"/>
    <s v="P-1681"/>
    <n v="2"/>
    <n v="41400"/>
    <n v="82800"/>
    <x v="150"/>
    <x v="2"/>
    <x v="8"/>
    <s v="PAKUWON"/>
  </r>
  <r>
    <s v="T-5463"/>
    <x v="0"/>
    <x v="180"/>
    <x v="11"/>
    <s v="P-1678"/>
    <n v="1"/>
    <n v="144000"/>
    <n v="144000"/>
    <x v="119"/>
    <x v="15"/>
    <x v="8"/>
    <s v="PAKUWON"/>
  </r>
  <r>
    <s v="T-5464"/>
    <x v="0"/>
    <x v="175"/>
    <x v="10"/>
    <s v="P-2373"/>
    <n v="4"/>
    <n v="27000"/>
    <n v="108000"/>
    <x v="97"/>
    <x v="0"/>
    <x v="2"/>
    <s v="SUMARECON MALL BEKASI"/>
  </r>
  <r>
    <s v="T-5465"/>
    <x v="0"/>
    <x v="159"/>
    <x v="10"/>
    <s v="P-2224"/>
    <n v="1"/>
    <n v="503100"/>
    <n v="503100"/>
    <x v="225"/>
    <x v="12"/>
    <x v="2"/>
    <s v="SUMARECON MALL BEKASI"/>
  </r>
  <r>
    <s v="T-5466"/>
    <x v="0"/>
    <x v="181"/>
    <x v="10"/>
    <s v="P-2189"/>
    <n v="2"/>
    <n v="27000"/>
    <n v="54000"/>
    <x v="6"/>
    <x v="0"/>
    <x v="2"/>
    <s v="SUMARECON MALL BEKASI"/>
  </r>
  <r>
    <s v="T-5467"/>
    <x v="0"/>
    <x v="175"/>
    <x v="10"/>
    <s v="P-2319"/>
    <n v="1"/>
    <n v="314100"/>
    <n v="314100"/>
    <x v="143"/>
    <x v="14"/>
    <x v="2"/>
    <s v="SUMARECON MALL BEKASI"/>
  </r>
  <r>
    <s v="T-5468"/>
    <x v="0"/>
    <x v="181"/>
    <x v="10"/>
    <s v="P-2293"/>
    <n v="1"/>
    <n v="160300"/>
    <n v="160300"/>
    <x v="8"/>
    <x v="5"/>
    <x v="2"/>
    <s v="SUMARECON MALL BEKASI"/>
  </r>
  <r>
    <s v="T-5469"/>
    <x v="0"/>
    <x v="151"/>
    <x v="10"/>
    <s v="P-2301"/>
    <n v="2"/>
    <n v="89100"/>
    <n v="178200"/>
    <x v="5"/>
    <x v="2"/>
    <x v="2"/>
    <s v="SUMARECON MALL BEKASI"/>
  </r>
  <r>
    <s v="T-5470"/>
    <x v="0"/>
    <x v="159"/>
    <x v="10"/>
    <s v="P-2298"/>
    <n v="2"/>
    <n v="49500"/>
    <n v="99000"/>
    <x v="60"/>
    <x v="2"/>
    <x v="2"/>
    <s v="SUMARECON MALL BEKASI"/>
  </r>
  <r>
    <s v="T-5471"/>
    <x v="0"/>
    <x v="169"/>
    <x v="10"/>
    <s v="P-2190"/>
    <n v="5"/>
    <n v="13050"/>
    <n v="65250"/>
    <x v="54"/>
    <x v="0"/>
    <x v="2"/>
    <s v="SUMARECON MALL BEKASI"/>
  </r>
  <r>
    <s v="T-5472"/>
    <x v="0"/>
    <x v="167"/>
    <x v="11"/>
    <s v="P-1791"/>
    <n v="1"/>
    <n v="36900"/>
    <n v="36900"/>
    <x v="210"/>
    <x v="0"/>
    <x v="8"/>
    <s v="PAKUWON"/>
  </r>
  <r>
    <s v="T-5473"/>
    <x v="0"/>
    <x v="165"/>
    <x v="10"/>
    <s v="P-2291"/>
    <n v="1"/>
    <n v="83300"/>
    <n v="83300"/>
    <x v="23"/>
    <x v="5"/>
    <x v="2"/>
    <s v="SUMARECON MALL BEKASI"/>
  </r>
  <r>
    <s v="T-5474"/>
    <x v="0"/>
    <x v="154"/>
    <x v="10"/>
    <s v="P-2240"/>
    <n v="2"/>
    <n v="82800"/>
    <n v="165600"/>
    <x v="78"/>
    <x v="3"/>
    <x v="2"/>
    <s v="SUMARECON MALL BEKASI"/>
  </r>
  <r>
    <s v="T-5475"/>
    <x v="0"/>
    <x v="170"/>
    <x v="10"/>
    <s v="P-2277"/>
    <n v="1"/>
    <n v="386100"/>
    <n v="386100"/>
    <x v="172"/>
    <x v="17"/>
    <x v="2"/>
    <s v="SUMARECON MALL BEKASI"/>
  </r>
  <r>
    <s v="T-5476"/>
    <x v="0"/>
    <x v="151"/>
    <x v="11"/>
    <s v="P-1673"/>
    <n v="2"/>
    <n v="81000"/>
    <n v="162000"/>
    <x v="132"/>
    <x v="16"/>
    <x v="8"/>
    <s v="PAKUWON"/>
  </r>
  <r>
    <s v="T-5477"/>
    <x v="0"/>
    <x v="157"/>
    <x v="10"/>
    <s v="P-2347"/>
    <n v="2"/>
    <n v="76500"/>
    <n v="153000"/>
    <x v="123"/>
    <x v="11"/>
    <x v="2"/>
    <s v="SUMARECON MALL BEKASI"/>
  </r>
  <r>
    <s v="T-5478"/>
    <x v="0"/>
    <x v="170"/>
    <x v="10"/>
    <s v="P-2320"/>
    <n v="2"/>
    <n v="98100"/>
    <n v="196200"/>
    <x v="246"/>
    <x v="14"/>
    <x v="2"/>
    <s v="SUMARECON MALL BEKASI"/>
  </r>
  <r>
    <s v="T-5479"/>
    <x v="0"/>
    <x v="173"/>
    <x v="11"/>
    <s v="P-1745"/>
    <n v="2"/>
    <n v="62100"/>
    <n v="124200"/>
    <x v="227"/>
    <x v="1"/>
    <x v="8"/>
    <s v="PAKUWON"/>
  </r>
  <r>
    <s v="T-5480"/>
    <x v="0"/>
    <x v="177"/>
    <x v="10"/>
    <s v="P-2328"/>
    <n v="4"/>
    <n v="81000"/>
    <n v="324000"/>
    <x v="37"/>
    <x v="12"/>
    <x v="2"/>
    <s v="SUMARECON MALL BEKASI"/>
  </r>
  <r>
    <s v="T-5481"/>
    <x v="0"/>
    <x v="178"/>
    <x v="10"/>
    <s v="P-2263"/>
    <n v="2"/>
    <n v="25200"/>
    <n v="50400"/>
    <x v="22"/>
    <x v="0"/>
    <x v="2"/>
    <s v="SUMARECON MALL BEKASI"/>
  </r>
  <r>
    <s v="T-5482"/>
    <x v="0"/>
    <x v="166"/>
    <x v="10"/>
    <s v="P-2182"/>
    <n v="2"/>
    <n v="78750"/>
    <n v="157500"/>
    <x v="36"/>
    <x v="12"/>
    <x v="2"/>
    <s v="SUMARECON MALL BEKASI"/>
  </r>
  <r>
    <s v="T-5483"/>
    <x v="0"/>
    <x v="178"/>
    <x v="10"/>
    <s v="P-2203"/>
    <n v="1"/>
    <n v="103500"/>
    <n v="103500"/>
    <x v="63"/>
    <x v="15"/>
    <x v="2"/>
    <s v="SUMARECON MALL BEKASI"/>
  </r>
  <r>
    <s v="T-5484"/>
    <x v="0"/>
    <x v="160"/>
    <x v="10"/>
    <s v="P-2282"/>
    <n v="1"/>
    <n v="144000"/>
    <n v="144000"/>
    <x v="162"/>
    <x v="15"/>
    <x v="2"/>
    <s v="SUMARECON MALL BEKASI"/>
  </r>
  <r>
    <s v="T-5485"/>
    <x v="0"/>
    <x v="179"/>
    <x v="11"/>
    <s v="P-1697"/>
    <n v="1"/>
    <n v="50000"/>
    <n v="50000"/>
    <x v="67"/>
    <x v="6"/>
    <x v="8"/>
    <s v="PAKUWON"/>
  </r>
  <r>
    <s v="T-5486"/>
    <x v="0"/>
    <x v="159"/>
    <x v="11"/>
    <s v="P-1709"/>
    <n v="1"/>
    <n v="26100"/>
    <n v="26100"/>
    <x v="149"/>
    <x v="4"/>
    <x v="8"/>
    <s v="PAKUWON"/>
  </r>
  <r>
    <s v="T-5487"/>
    <x v="0"/>
    <x v="174"/>
    <x v="11"/>
    <s v="P-1751"/>
    <n v="1"/>
    <n v="88200"/>
    <n v="88200"/>
    <x v="23"/>
    <x v="5"/>
    <x v="8"/>
    <s v="PAKUWON"/>
  </r>
  <r>
    <s v="T-5488"/>
    <x v="0"/>
    <x v="156"/>
    <x v="11"/>
    <s v="P-1671"/>
    <n v="1"/>
    <n v="57150"/>
    <n v="57150"/>
    <x v="98"/>
    <x v="16"/>
    <x v="8"/>
    <s v="PAKUWON"/>
  </r>
  <r>
    <s v="T-5489"/>
    <x v="0"/>
    <x v="163"/>
    <x v="11"/>
    <s v="P-1731"/>
    <n v="1"/>
    <n v="22500"/>
    <n v="22500"/>
    <x v="39"/>
    <x v="0"/>
    <x v="8"/>
    <s v="PAKUWON"/>
  </r>
  <r>
    <s v="T-5490"/>
    <x v="0"/>
    <x v="154"/>
    <x v="10"/>
    <s v="P-2308"/>
    <n v="3"/>
    <n v="73800"/>
    <n v="221400"/>
    <x v="215"/>
    <x v="12"/>
    <x v="2"/>
    <s v="SUMARECON MALL BEKASI"/>
  </r>
  <r>
    <s v="T-5491"/>
    <x v="0"/>
    <x v="151"/>
    <x v="11"/>
    <s v="P-1779"/>
    <n v="1"/>
    <n v="144000"/>
    <n v="144000"/>
    <x v="129"/>
    <x v="12"/>
    <x v="8"/>
    <s v="PAKUWON"/>
  </r>
  <r>
    <s v="T-5492"/>
    <x v="0"/>
    <x v="172"/>
    <x v="10"/>
    <s v="P-2209"/>
    <n v="1"/>
    <n v="360000"/>
    <n v="360000"/>
    <x v="170"/>
    <x v="18"/>
    <x v="2"/>
    <s v="SUMARECON MALL BEKASI"/>
  </r>
  <r>
    <s v="T-5493"/>
    <x v="0"/>
    <x v="169"/>
    <x v="11"/>
    <s v="P-1748"/>
    <n v="1"/>
    <n v="49500"/>
    <n v="49500"/>
    <x v="16"/>
    <x v="2"/>
    <x v="8"/>
    <s v="PAKUWON"/>
  </r>
  <r>
    <s v="T-5494"/>
    <x v="0"/>
    <x v="165"/>
    <x v="10"/>
    <s v="P-2172"/>
    <n v="3"/>
    <n v="12600"/>
    <n v="37800"/>
    <x v="18"/>
    <x v="9"/>
    <x v="2"/>
    <s v="SUMARECON MALL BEKASI"/>
  </r>
  <r>
    <s v="T-5495"/>
    <x v="0"/>
    <x v="161"/>
    <x v="11"/>
    <s v="P-1755"/>
    <n v="1"/>
    <n v="247500"/>
    <n v="247500"/>
    <x v="31"/>
    <x v="2"/>
    <x v="8"/>
    <s v="PAKUWON"/>
  </r>
  <r>
    <s v="T-5496"/>
    <x v="0"/>
    <x v="152"/>
    <x v="10"/>
    <s v="P-2362"/>
    <n v="1"/>
    <n v="34200"/>
    <n v="34200"/>
    <x v="173"/>
    <x v="0"/>
    <x v="2"/>
    <s v="SUMARECON MALL BEKASI"/>
  </r>
  <r>
    <s v="T-5497"/>
    <x v="0"/>
    <x v="174"/>
    <x v="10"/>
    <s v="P-2289"/>
    <n v="6"/>
    <n v="47700"/>
    <n v="286200"/>
    <x v="20"/>
    <x v="10"/>
    <x v="2"/>
    <s v="SUMARECON MALL BEKASI"/>
  </r>
  <r>
    <s v="T-5498"/>
    <x v="0"/>
    <x v="177"/>
    <x v="11"/>
    <s v="P-1762"/>
    <n v="1"/>
    <n v="65700"/>
    <n v="65700"/>
    <x v="43"/>
    <x v="12"/>
    <x v="8"/>
    <s v="PAKUWON"/>
  </r>
  <r>
    <s v="T-5499"/>
    <x v="0"/>
    <x v="153"/>
    <x v="10"/>
    <s v="P-2368"/>
    <n v="2"/>
    <n v="36900"/>
    <n v="73800"/>
    <x v="56"/>
    <x v="0"/>
    <x v="2"/>
    <s v="SUMARECON MALL BEKASI"/>
  </r>
  <r>
    <s v="T-5500"/>
    <x v="0"/>
    <x v="166"/>
    <x v="10"/>
    <s v="P-2194"/>
    <n v="2"/>
    <n v="18000"/>
    <n v="36000"/>
    <x v="2"/>
    <x v="0"/>
    <x v="2"/>
    <s v="SUMARECON MALL BEKASI"/>
  </r>
  <r>
    <s v="T-5501"/>
    <x v="0"/>
    <x v="163"/>
    <x v="10"/>
    <s v="P-2152"/>
    <n v="1"/>
    <n v="81000"/>
    <n v="81000"/>
    <x v="132"/>
    <x v="16"/>
    <x v="2"/>
    <s v="SUMARECON MALL BEKASI"/>
  </r>
  <r>
    <s v="T-5502"/>
    <x v="0"/>
    <x v="160"/>
    <x v="10"/>
    <s v="P-2346"/>
    <n v="1"/>
    <n v="76500"/>
    <n v="76500"/>
    <x v="75"/>
    <x v="11"/>
    <x v="2"/>
    <s v="SUMARECON MALL BEKASI"/>
  </r>
  <r>
    <s v="T-5503"/>
    <x v="0"/>
    <x v="178"/>
    <x v="10"/>
    <s v="P-2250"/>
    <n v="1"/>
    <n v="39600"/>
    <n v="39600"/>
    <x v="136"/>
    <x v="3"/>
    <x v="2"/>
    <s v="SUMARECON MALL BEKASI"/>
  </r>
  <r>
    <s v="T-5504"/>
    <x v="0"/>
    <x v="165"/>
    <x v="11"/>
    <s v="P-1733"/>
    <n v="6"/>
    <n v="37350"/>
    <n v="224100"/>
    <x v="83"/>
    <x v="17"/>
    <x v="8"/>
    <s v="PAKUWON"/>
  </r>
  <r>
    <s v="T-5505"/>
    <x v="0"/>
    <x v="162"/>
    <x v="10"/>
    <s v="P-2150"/>
    <n v="1"/>
    <n v="57150"/>
    <n v="57150"/>
    <x v="98"/>
    <x v="16"/>
    <x v="2"/>
    <s v="SUMARECON MALL BEKASI"/>
  </r>
  <r>
    <s v="T-5506"/>
    <x v="0"/>
    <x v="156"/>
    <x v="11"/>
    <s v="P-1739"/>
    <n v="1"/>
    <n v="15300"/>
    <n v="15300"/>
    <x v="25"/>
    <x v="4"/>
    <x v="8"/>
    <s v="PAKUWON"/>
  </r>
  <r>
    <s v="T-5507"/>
    <x v="0"/>
    <x v="179"/>
    <x v="11"/>
    <s v="P-1706"/>
    <n v="1"/>
    <n v="11700"/>
    <n v="11700"/>
    <x v="217"/>
    <x v="9"/>
    <x v="8"/>
    <s v="PAKUWON"/>
  </r>
  <r>
    <s v="T-5508"/>
    <x v="0"/>
    <x v="173"/>
    <x v="11"/>
    <s v="P-1714"/>
    <n v="1"/>
    <n v="82800"/>
    <n v="82800"/>
    <x v="48"/>
    <x v="3"/>
    <x v="8"/>
    <s v="PAKUWON"/>
  </r>
  <r>
    <s v="T-5509"/>
    <x v="0"/>
    <x v="166"/>
    <x v="10"/>
    <s v="P-2184"/>
    <n v="1"/>
    <n v="41400"/>
    <n v="41400"/>
    <x v="150"/>
    <x v="2"/>
    <x v="2"/>
    <s v="SUMARECON MALL BEKASI"/>
  </r>
  <r>
    <s v="T-5510"/>
    <x v="0"/>
    <x v="181"/>
    <x v="11"/>
    <s v="P-1689"/>
    <n v="4"/>
    <n v="14400"/>
    <n v="57600"/>
    <x v="29"/>
    <x v="0"/>
    <x v="8"/>
    <s v="PAKUWON"/>
  </r>
  <r>
    <s v="T-5511"/>
    <x v="0"/>
    <x v="167"/>
    <x v="10"/>
    <s v="P-2257"/>
    <n v="1"/>
    <n v="162000"/>
    <n v="162000"/>
    <x v="188"/>
    <x v="7"/>
    <x v="2"/>
    <s v="SUMARECON MALL BEKASI"/>
  </r>
  <r>
    <s v="T-5512"/>
    <x v="0"/>
    <x v="158"/>
    <x v="10"/>
    <s v="P-2230"/>
    <n v="2"/>
    <n v="26100"/>
    <n v="52200"/>
    <x v="15"/>
    <x v="4"/>
    <x v="2"/>
    <s v="SUMARECON MALL BEKASI"/>
  </r>
  <r>
    <s v="T-5513"/>
    <x v="0"/>
    <x v="151"/>
    <x v="11"/>
    <s v="P-1777"/>
    <n v="3"/>
    <n v="83700"/>
    <n v="251100"/>
    <x v="37"/>
    <x v="12"/>
    <x v="8"/>
    <s v="PAKUWON"/>
  </r>
  <r>
    <s v="T-5514"/>
    <x v="0"/>
    <x v="169"/>
    <x v="10"/>
    <s v="P-2221"/>
    <n v="1"/>
    <n v="347000"/>
    <n v="347000"/>
    <x v="240"/>
    <x v="12"/>
    <x v="2"/>
    <s v="SUMARECON MALL BEKASI"/>
  </r>
  <r>
    <s v="T-5515"/>
    <x v="0"/>
    <x v="152"/>
    <x v="11"/>
    <s v="P-1798"/>
    <n v="3"/>
    <n v="26100"/>
    <n v="78300"/>
    <x v="164"/>
    <x v="0"/>
    <x v="8"/>
    <s v="PAKUWON"/>
  </r>
  <r>
    <s v="T-5516"/>
    <x v="0"/>
    <x v="162"/>
    <x v="11"/>
    <s v="P-1736"/>
    <n v="3"/>
    <n v="22500"/>
    <n v="67500"/>
    <x v="112"/>
    <x v="4"/>
    <x v="8"/>
    <s v="PAKUWON"/>
  </r>
  <r>
    <s v="T-5517"/>
    <x v="0"/>
    <x v="153"/>
    <x v="10"/>
    <s v="P-2208"/>
    <n v="2"/>
    <n v="355500"/>
    <n v="711000"/>
    <x v="90"/>
    <x v="18"/>
    <x v="2"/>
    <s v="SUMARECON MALL BEKASI"/>
  </r>
  <r>
    <s v="T-5518"/>
    <x v="0"/>
    <x v="169"/>
    <x v="11"/>
    <s v="P-1790"/>
    <n v="1"/>
    <n v="34200"/>
    <n v="34200"/>
    <x v="173"/>
    <x v="0"/>
    <x v="8"/>
    <s v="PAKUWON"/>
  </r>
  <r>
    <s v="T-5519"/>
    <x v="0"/>
    <x v="179"/>
    <x v="10"/>
    <s v="P-2269"/>
    <n v="1"/>
    <n v="37350"/>
    <n v="37350"/>
    <x v="83"/>
    <x v="17"/>
    <x v="2"/>
    <s v="SUMARECON MALL BEKASI"/>
  </r>
  <r>
    <s v="T-5520"/>
    <x v="0"/>
    <x v="161"/>
    <x v="10"/>
    <s v="P-2206"/>
    <n v="1"/>
    <n v="170100"/>
    <n v="170100"/>
    <x v="38"/>
    <x v="13"/>
    <x v="2"/>
    <s v="SUMARECON MALL BEKASI"/>
  </r>
  <r>
    <s v="T-5521"/>
    <x v="0"/>
    <x v="169"/>
    <x v="10"/>
    <s v="P-2151"/>
    <n v="1"/>
    <n v="65700"/>
    <n v="65700"/>
    <x v="64"/>
    <x v="16"/>
    <x v="2"/>
    <s v="SUMARECON MALL BEKASI"/>
  </r>
  <r>
    <s v="T-5522"/>
    <x v="0"/>
    <x v="172"/>
    <x v="10"/>
    <s v="P-2225"/>
    <n v="1"/>
    <n v="31500"/>
    <n v="31500"/>
    <x v="250"/>
    <x v="9"/>
    <x v="2"/>
    <s v="SUMARECON MALL BEKASI"/>
  </r>
  <r>
    <s v="T-5523"/>
    <x v="0"/>
    <x v="172"/>
    <x v="10"/>
    <s v="P-2153"/>
    <n v="1"/>
    <n v="261000"/>
    <n v="261000"/>
    <x v="74"/>
    <x v="15"/>
    <x v="2"/>
    <s v="SUMARECON MALL BEKASI"/>
  </r>
  <r>
    <s v="T-5524"/>
    <x v="0"/>
    <x v="155"/>
    <x v="11"/>
    <s v="P-1712"/>
    <n v="1"/>
    <n v="57600"/>
    <n v="57600"/>
    <x v="4"/>
    <x v="3"/>
    <x v="8"/>
    <s v="PAKUWON"/>
  </r>
  <r>
    <s v="T-5525"/>
    <x v="0"/>
    <x v="161"/>
    <x v="11"/>
    <s v="P-1730"/>
    <n v="1"/>
    <n v="31500"/>
    <n v="31500"/>
    <x v="17"/>
    <x v="0"/>
    <x v="8"/>
    <s v="PAKUWON"/>
  </r>
  <r>
    <s v="T-5526"/>
    <x v="0"/>
    <x v="172"/>
    <x v="10"/>
    <s v="P-2159"/>
    <n v="1"/>
    <n v="202500"/>
    <n v="202500"/>
    <x v="12"/>
    <x v="8"/>
    <x v="2"/>
    <s v="SUMARECON MALL BEKASI"/>
  </r>
  <r>
    <s v="T-5527"/>
    <x v="0"/>
    <x v="159"/>
    <x v="10"/>
    <s v="P-2177"/>
    <n v="1"/>
    <n v="139300"/>
    <n v="139300"/>
    <x v="94"/>
    <x v="15"/>
    <x v="2"/>
    <s v="SUMARECON MALL BEKASI"/>
  </r>
  <r>
    <s v="T-5528"/>
    <x v="0"/>
    <x v="179"/>
    <x v="10"/>
    <s v="P-2366"/>
    <n v="1"/>
    <n v="34200"/>
    <n v="34200"/>
    <x v="156"/>
    <x v="0"/>
    <x v="2"/>
    <s v="SUMARECON MALL BEKASI"/>
  </r>
  <r>
    <s v="T-5529"/>
    <x v="0"/>
    <x v="173"/>
    <x v="11"/>
    <s v="P-1783"/>
    <n v="1"/>
    <n v="82800"/>
    <n v="82800"/>
    <x v="44"/>
    <x v="3"/>
    <x v="8"/>
    <s v="PAKUWON"/>
  </r>
  <r>
    <s v="T-5530"/>
    <x v="0"/>
    <x v="177"/>
    <x v="11"/>
    <s v="P-1686"/>
    <n v="1"/>
    <n v="13050"/>
    <n v="13050"/>
    <x v="54"/>
    <x v="0"/>
    <x v="8"/>
    <s v="PAKUWON"/>
  </r>
  <r>
    <s v="T-5531"/>
    <x v="0"/>
    <x v="165"/>
    <x v="11"/>
    <s v="P-1691"/>
    <n v="1"/>
    <n v="38700"/>
    <n v="38700"/>
    <x v="189"/>
    <x v="4"/>
    <x v="8"/>
    <s v="PAKUWON"/>
  </r>
  <r>
    <s v="T-5532"/>
    <x v="0"/>
    <x v="151"/>
    <x v="10"/>
    <s v="P-2156"/>
    <n v="1"/>
    <n v="153000"/>
    <n v="153000"/>
    <x v="138"/>
    <x v="13"/>
    <x v="2"/>
    <s v="SUMARECON MALL BEKASI"/>
  </r>
  <r>
    <s v="T-5533"/>
    <x v="0"/>
    <x v="167"/>
    <x v="11"/>
    <s v="P-1766"/>
    <n v="1"/>
    <n v="81000"/>
    <n v="81000"/>
    <x v="212"/>
    <x v="4"/>
    <x v="8"/>
    <s v="PAKUWON"/>
  </r>
  <r>
    <s v="T-5534"/>
    <x v="0"/>
    <x v="156"/>
    <x v="11"/>
    <s v="P-1740"/>
    <n v="1"/>
    <n v="243000"/>
    <n v="243000"/>
    <x v="111"/>
    <x v="17"/>
    <x v="8"/>
    <s v="PAKUWON"/>
  </r>
  <r>
    <s v="T-5535"/>
    <x v="0"/>
    <x v="157"/>
    <x v="11"/>
    <s v="P-1692"/>
    <n v="2"/>
    <n v="103500"/>
    <n v="207000"/>
    <x v="63"/>
    <x v="15"/>
    <x v="8"/>
    <s v="PAKUWON"/>
  </r>
  <r>
    <s v="T-5536"/>
    <x v="0"/>
    <x v="153"/>
    <x v="11"/>
    <s v="P-1735"/>
    <n v="1"/>
    <n v="13500"/>
    <n v="13500"/>
    <x v="61"/>
    <x v="4"/>
    <x v="8"/>
    <s v="PAKUWON"/>
  </r>
  <r>
    <s v="T-5537"/>
    <x v="0"/>
    <x v="178"/>
    <x v="10"/>
    <s v="P-2183"/>
    <n v="3"/>
    <n v="78750"/>
    <n v="236250"/>
    <x v="107"/>
    <x v="12"/>
    <x v="2"/>
    <s v="SUMARECON MALL BEKASI"/>
  </r>
  <r>
    <s v="T-5538"/>
    <x v="0"/>
    <x v="158"/>
    <x v="10"/>
    <s v="P-2305"/>
    <n v="2"/>
    <n v="60750"/>
    <n v="121500"/>
    <x v="87"/>
    <x v="12"/>
    <x v="2"/>
    <s v="SUMARECON MALL BEKASI"/>
  </r>
  <r>
    <s v="T-5539"/>
    <x v="0"/>
    <x v="170"/>
    <x v="11"/>
    <s v="P-1676"/>
    <n v="1"/>
    <n v="198000"/>
    <n v="198000"/>
    <x v="66"/>
    <x v="8"/>
    <x v="8"/>
    <s v="PAKUWON"/>
  </r>
  <r>
    <s v="T-5540"/>
    <x v="0"/>
    <x v="168"/>
    <x v="10"/>
    <s v="P-2265"/>
    <n v="4"/>
    <n v="22500"/>
    <n v="90000"/>
    <x v="39"/>
    <x v="0"/>
    <x v="2"/>
    <s v="SUMARECON MALL BEKASI"/>
  </r>
  <r>
    <s v="T-5541"/>
    <x v="0"/>
    <x v="154"/>
    <x v="11"/>
    <s v="P-1784"/>
    <n v="1"/>
    <n v="82800"/>
    <n v="82800"/>
    <x v="114"/>
    <x v="3"/>
    <x v="8"/>
    <s v="PAKUWON"/>
  </r>
  <r>
    <s v="T-5542"/>
    <x v="0"/>
    <x v="176"/>
    <x v="10"/>
    <s v="P-2196"/>
    <n v="2"/>
    <n v="27000"/>
    <n v="54000"/>
    <x v="30"/>
    <x v="0"/>
    <x v="2"/>
    <s v="SUMARECON MALL BEKASI"/>
  </r>
  <r>
    <s v="T-5543"/>
    <x v="0"/>
    <x v="181"/>
    <x v="10"/>
    <s v="P-2365"/>
    <n v="2"/>
    <n v="25200"/>
    <n v="50400"/>
    <x v="202"/>
    <x v="0"/>
    <x v="2"/>
    <s v="SUMARECON MALL BEKASI"/>
  </r>
  <r>
    <s v="T-5544"/>
    <x v="0"/>
    <x v="165"/>
    <x v="10"/>
    <s v="P-2200"/>
    <n v="1"/>
    <n v="38700"/>
    <n v="38700"/>
    <x v="236"/>
    <x v="4"/>
    <x v="2"/>
    <s v="SUMARECON MALL BEKASI"/>
  </r>
  <r>
    <s v="T-5545"/>
    <x v="0"/>
    <x v="163"/>
    <x v="10"/>
    <s v="P-2160"/>
    <n v="1"/>
    <n v="198000"/>
    <n v="198000"/>
    <x v="66"/>
    <x v="8"/>
    <x v="2"/>
    <s v="SUMARECON MALL BEKASI"/>
  </r>
  <r>
    <s v="T-5546"/>
    <x v="0"/>
    <x v="164"/>
    <x v="11"/>
    <s v="P-1778"/>
    <n v="1"/>
    <n v="130500"/>
    <n v="130500"/>
    <x v="122"/>
    <x v="15"/>
    <x v="8"/>
    <s v="PAKUWON"/>
  </r>
  <r>
    <s v="T-5547"/>
    <x v="0"/>
    <x v="163"/>
    <x v="10"/>
    <s v="P-2217"/>
    <n v="1"/>
    <n v="440100"/>
    <n v="440100"/>
    <x v="194"/>
    <x v="8"/>
    <x v="2"/>
    <s v="SUMARECON MALL BEKASI"/>
  </r>
  <r>
    <s v="T-5548"/>
    <x v="0"/>
    <x v="173"/>
    <x v="11"/>
    <s v="P-1799"/>
    <n v="3"/>
    <n v="17100"/>
    <n v="51300"/>
    <x v="186"/>
    <x v="0"/>
    <x v="8"/>
    <s v="PAKUWON"/>
  </r>
  <r>
    <s v="T-5549"/>
    <x v="0"/>
    <x v="173"/>
    <x v="11"/>
    <s v="P-1785"/>
    <n v="1"/>
    <n v="76500"/>
    <n v="76500"/>
    <x v="75"/>
    <x v="11"/>
    <x v="8"/>
    <s v="PAKUWON"/>
  </r>
  <r>
    <s v="T-5550"/>
    <x v="0"/>
    <x v="167"/>
    <x v="11"/>
    <s v="P-1685"/>
    <n v="3"/>
    <n v="27000"/>
    <n v="81000"/>
    <x v="6"/>
    <x v="0"/>
    <x v="8"/>
    <s v="PAKUWON"/>
  </r>
  <r>
    <s v="T-5551"/>
    <x v="0"/>
    <x v="162"/>
    <x v="10"/>
    <s v="P-2274"/>
    <n v="1"/>
    <n v="243000"/>
    <n v="243000"/>
    <x v="111"/>
    <x v="17"/>
    <x v="2"/>
    <s v="SUMARECON MALL BEKASI"/>
  </r>
  <r>
    <s v="T-5552"/>
    <x v="0"/>
    <x v="169"/>
    <x v="11"/>
    <s v="P-1729"/>
    <n v="1"/>
    <n v="25200"/>
    <n v="25200"/>
    <x v="22"/>
    <x v="0"/>
    <x v="8"/>
    <s v="PAKUWON"/>
  </r>
  <r>
    <s v="T-5553"/>
    <x v="0"/>
    <x v="165"/>
    <x v="10"/>
    <s v="P-2241"/>
    <n v="1"/>
    <n v="82800"/>
    <n v="82800"/>
    <x v="33"/>
    <x v="3"/>
    <x v="2"/>
    <s v="SUMARECON MALL BEKASI"/>
  </r>
  <r>
    <s v="T-5554"/>
    <x v="0"/>
    <x v="156"/>
    <x v="10"/>
    <s v="P-2186"/>
    <n v="1"/>
    <n v="107100"/>
    <n v="107100"/>
    <x v="109"/>
    <x v="2"/>
    <x v="2"/>
    <s v="SUMARECON MALL BEKASI"/>
  </r>
  <r>
    <s v="T-5555"/>
    <x v="0"/>
    <x v="173"/>
    <x v="11"/>
    <s v="P-1795"/>
    <n v="2"/>
    <n v="35100"/>
    <n v="70200"/>
    <x v="13"/>
    <x v="0"/>
    <x v="8"/>
    <s v="PAKUWON"/>
  </r>
  <r>
    <s v="T-5556"/>
    <x v="0"/>
    <x v="157"/>
    <x v="10"/>
    <s v="P-2316"/>
    <n v="1"/>
    <n v="247500"/>
    <n v="247500"/>
    <x v="128"/>
    <x v="18"/>
    <x v="2"/>
    <s v="SUMARECON MALL BEKASI"/>
  </r>
  <r>
    <s v="T-5557"/>
    <x v="0"/>
    <x v="177"/>
    <x v="10"/>
    <s v="P-2259"/>
    <n v="1"/>
    <n v="225000"/>
    <n v="225000"/>
    <x v="124"/>
    <x v="11"/>
    <x v="2"/>
    <s v="SUMARECON MALL BEKASI"/>
  </r>
  <r>
    <s v="T-5558"/>
    <x v="0"/>
    <x v="173"/>
    <x v="10"/>
    <s v="P-2294"/>
    <n v="1"/>
    <n v="162000"/>
    <n v="162000"/>
    <x v="70"/>
    <x v="5"/>
    <x v="2"/>
    <s v="SUMARECON MALL BEKASI"/>
  </r>
  <r>
    <s v="T-5559"/>
    <x v="0"/>
    <x v="158"/>
    <x v="11"/>
    <s v="P-1687"/>
    <n v="2"/>
    <n v="18000"/>
    <n v="36000"/>
    <x v="2"/>
    <x v="0"/>
    <x v="8"/>
    <s v="PAKUWON"/>
  </r>
  <r>
    <s v="T-5560"/>
    <x v="0"/>
    <x v="171"/>
    <x v="10"/>
    <s v="P-2239"/>
    <n v="3"/>
    <n v="82800"/>
    <n v="248400"/>
    <x v="142"/>
    <x v="3"/>
    <x v="2"/>
    <s v="SUMARECON MALL BEKASI"/>
  </r>
  <r>
    <s v="T-5561"/>
    <x v="0"/>
    <x v="180"/>
    <x v="11"/>
    <s v="P-1763"/>
    <n v="3"/>
    <n v="73800"/>
    <n v="221400"/>
    <x v="215"/>
    <x v="12"/>
    <x v="8"/>
    <s v="PAKUWON"/>
  </r>
  <r>
    <s v="T-5562"/>
    <x v="0"/>
    <x v="172"/>
    <x v="7"/>
    <s v="P-1106"/>
    <n v="2"/>
    <n v="27000"/>
    <n v="54000"/>
    <x v="97"/>
    <x v="0"/>
    <x v="7"/>
    <s v="LIPPO MALL KEMANG"/>
  </r>
  <r>
    <s v="T-5563"/>
    <x v="0"/>
    <x v="179"/>
    <x v="7"/>
    <s v="P-1078"/>
    <n v="3"/>
    <n v="112500"/>
    <n v="337500"/>
    <x v="219"/>
    <x v="11"/>
    <x v="7"/>
    <s v="LIPPO MALL KEMANG"/>
  </r>
  <r>
    <s v="T-5564"/>
    <x v="0"/>
    <x v="177"/>
    <x v="7"/>
    <s v="P-1100"/>
    <n v="1"/>
    <n v="36900"/>
    <n v="36900"/>
    <x v="56"/>
    <x v="0"/>
    <x v="7"/>
    <s v="LIPPO MALL KEMANG"/>
  </r>
  <r>
    <s v="T-5565"/>
    <x v="0"/>
    <x v="169"/>
    <x v="7"/>
    <s v="P-1095"/>
    <n v="2"/>
    <n v="25200"/>
    <n v="50400"/>
    <x v="202"/>
    <x v="0"/>
    <x v="7"/>
    <s v="LIPPO MALL KEMANG"/>
  </r>
  <r>
    <s v="T-5566"/>
    <x v="0"/>
    <x v="160"/>
    <x v="7"/>
    <s v="P-922"/>
    <n v="1"/>
    <n v="153000"/>
    <n v="153000"/>
    <x v="138"/>
    <x v="13"/>
    <x v="7"/>
    <s v="LIPPO MALL KEMANG"/>
  </r>
  <r>
    <s v="T-5567"/>
    <x v="0"/>
    <x v="153"/>
    <x v="7"/>
    <s v="P-1077"/>
    <n v="1"/>
    <n v="76500"/>
    <n v="76500"/>
    <x v="123"/>
    <x v="11"/>
    <x v="7"/>
    <s v="LIPPO MALL KEMANG"/>
  </r>
  <r>
    <s v="T-5568"/>
    <x v="0"/>
    <x v="154"/>
    <x v="7"/>
    <s v="P-942"/>
    <n v="2"/>
    <n v="27000"/>
    <n v="54000"/>
    <x v="6"/>
    <x v="0"/>
    <x v="7"/>
    <s v="LIPPO MALL KEMANG"/>
  </r>
  <r>
    <s v="T-5569"/>
    <x v="0"/>
    <x v="180"/>
    <x v="7"/>
    <s v="P-1096"/>
    <n v="1"/>
    <n v="34200"/>
    <n v="34200"/>
    <x v="156"/>
    <x v="0"/>
    <x v="7"/>
    <s v="LIPPO MALL KEMANG"/>
  </r>
  <r>
    <s v="T-5570"/>
    <x v="0"/>
    <x v="176"/>
    <x v="7"/>
    <s v="P-1012"/>
    <n v="4"/>
    <n v="13500"/>
    <n v="54000"/>
    <x v="61"/>
    <x v="4"/>
    <x v="7"/>
    <s v="LIPPO MALL KEMANG"/>
  </r>
  <r>
    <s v="T-5571"/>
    <x v="0"/>
    <x v="154"/>
    <x v="7"/>
    <s v="P-1040"/>
    <n v="1"/>
    <n v="98100"/>
    <n v="98100"/>
    <x v="11"/>
    <x v="2"/>
    <x v="7"/>
    <s v="LIPPO MALL KEMANG"/>
  </r>
  <r>
    <s v="T-5572"/>
    <x v="0"/>
    <x v="151"/>
    <x v="7"/>
    <s v="P-932"/>
    <n v="1"/>
    <n v="144000"/>
    <n v="144000"/>
    <x v="94"/>
    <x v="15"/>
    <x v="7"/>
    <s v="LIPPO MALL KEMANG"/>
  </r>
  <r>
    <s v="T-5573"/>
    <x v="0"/>
    <x v="162"/>
    <x v="7"/>
    <s v="P-1034"/>
    <n v="1"/>
    <n v="508500"/>
    <n v="508500"/>
    <x v="92"/>
    <x v="2"/>
    <x v="7"/>
    <s v="LIPPO MALL KEMANG"/>
  </r>
  <r>
    <s v="T-5574"/>
    <x v="0"/>
    <x v="161"/>
    <x v="7"/>
    <s v="P-1071"/>
    <n v="7"/>
    <n v="34200"/>
    <n v="239400"/>
    <x v="45"/>
    <x v="9"/>
    <x v="7"/>
    <s v="LIPPO MALL KEMANG"/>
  </r>
  <r>
    <s v="T-5575"/>
    <x v="0"/>
    <x v="154"/>
    <x v="7"/>
    <s v="P-943"/>
    <n v="1"/>
    <n v="13050"/>
    <n v="13050"/>
    <x v="54"/>
    <x v="0"/>
    <x v="7"/>
    <s v="LIPPO MALL KEMANG"/>
  </r>
  <r>
    <s v="T-5576"/>
    <x v="0"/>
    <x v="162"/>
    <x v="7"/>
    <s v="P-1007"/>
    <n v="4"/>
    <n v="31500"/>
    <n v="126000"/>
    <x v="17"/>
    <x v="0"/>
    <x v="7"/>
    <s v="LIPPO MALL KEMANG"/>
  </r>
  <r>
    <s v="T-5577"/>
    <x v="0"/>
    <x v="167"/>
    <x v="7"/>
    <s v="P-1006"/>
    <n v="2"/>
    <n v="25200"/>
    <n v="50400"/>
    <x v="22"/>
    <x v="0"/>
    <x v="7"/>
    <s v="LIPPO MALL KEMANG"/>
  </r>
  <r>
    <s v="T-5578"/>
    <x v="0"/>
    <x v="180"/>
    <x v="7"/>
    <s v="P-1059"/>
    <n v="1"/>
    <n v="94500"/>
    <n v="94500"/>
    <x v="62"/>
    <x v="14"/>
    <x v="7"/>
    <s v="LIPPO MALL KEMANG"/>
  </r>
  <r>
    <s v="T-5579"/>
    <x v="0"/>
    <x v="154"/>
    <x v="7"/>
    <s v="P-952"/>
    <n v="2"/>
    <n v="355500"/>
    <n v="711000"/>
    <x v="90"/>
    <x v="18"/>
    <x v="7"/>
    <s v="LIPPO MALL KEMANG"/>
  </r>
  <r>
    <s v="T-5580"/>
    <x v="0"/>
    <x v="170"/>
    <x v="7"/>
    <s v="P-963"/>
    <n v="1"/>
    <n v="89100"/>
    <n v="89100"/>
    <x v="19"/>
    <x v="6"/>
    <x v="7"/>
    <s v="LIPPO MALL KEMANG"/>
  </r>
  <r>
    <s v="T-5581"/>
    <x v="0"/>
    <x v="163"/>
    <x v="7"/>
    <s v="P-1058"/>
    <n v="1"/>
    <n v="116100"/>
    <n v="116100"/>
    <x v="148"/>
    <x v="14"/>
    <x v="7"/>
    <s v="LIPPO MALL KEMANG"/>
  </r>
  <r>
    <s v="T-5582"/>
    <x v="0"/>
    <x v="160"/>
    <x v="7"/>
    <s v="P-983"/>
    <n v="1"/>
    <n v="82800"/>
    <n v="82800"/>
    <x v="33"/>
    <x v="3"/>
    <x v="7"/>
    <s v="LIPPO MALL KEMANG"/>
  </r>
  <r>
    <s v="T-5583"/>
    <x v="0"/>
    <x v="160"/>
    <x v="7"/>
    <s v="P-1029"/>
    <n v="4"/>
    <n v="47700"/>
    <n v="190800"/>
    <x v="20"/>
    <x v="10"/>
    <x v="7"/>
    <s v="LIPPO MALL KEMANG"/>
  </r>
  <r>
    <s v="T-5584"/>
    <x v="0"/>
    <x v="167"/>
    <x v="7"/>
    <s v="P-1037"/>
    <n v="2"/>
    <n v="243000"/>
    <n v="486000"/>
    <x v="3"/>
    <x v="2"/>
    <x v="7"/>
    <s v="LIPPO MALL KEMANG"/>
  </r>
  <r>
    <s v="T-5585"/>
    <x v="0"/>
    <x v="164"/>
    <x v="7"/>
    <s v="P-940"/>
    <n v="1"/>
    <n v="107100"/>
    <n v="107100"/>
    <x v="109"/>
    <x v="2"/>
    <x v="7"/>
    <s v="LIPPO MALL KEMANG"/>
  </r>
  <r>
    <s v="T-5586"/>
    <x v="0"/>
    <x v="175"/>
    <x v="7"/>
    <s v="P-1068"/>
    <n v="2"/>
    <n v="130000"/>
    <n v="260000"/>
    <x v="171"/>
    <x v="15"/>
    <x v="7"/>
    <s v="LIPPO MALL KEMANG"/>
  </r>
  <r>
    <s v="T-5587"/>
    <x v="0"/>
    <x v="176"/>
    <x v="7"/>
    <s v="P-981"/>
    <n v="1"/>
    <n v="82800"/>
    <n v="82800"/>
    <x v="142"/>
    <x v="3"/>
    <x v="7"/>
    <s v="LIPPO MALL KEMANG"/>
  </r>
  <r>
    <s v="T-5588"/>
    <x v="0"/>
    <x v="154"/>
    <x v="7"/>
    <s v="P-1014"/>
    <n v="5"/>
    <n v="22500"/>
    <n v="112500"/>
    <x v="27"/>
    <x v="4"/>
    <x v="7"/>
    <s v="LIPPO MALL KEMANG"/>
  </r>
  <r>
    <s v="T-5589"/>
    <x v="0"/>
    <x v="166"/>
    <x v="7"/>
    <s v="P-1010"/>
    <n v="1"/>
    <n v="37350"/>
    <n v="37350"/>
    <x v="83"/>
    <x v="17"/>
    <x v="7"/>
    <s v="LIPPO MALL KEMANG"/>
  </r>
  <r>
    <s v="T-5590"/>
    <x v="0"/>
    <x v="179"/>
    <x v="7"/>
    <s v="P-937"/>
    <n v="3"/>
    <n v="81000"/>
    <n v="243000"/>
    <x v="107"/>
    <x v="12"/>
    <x v="7"/>
    <s v="LIPPO MALL KEMANG"/>
  </r>
  <r>
    <s v="T-5591"/>
    <x v="0"/>
    <x v="164"/>
    <x v="7"/>
    <s v="P-1104"/>
    <n v="1"/>
    <n v="29700"/>
    <n v="29700"/>
    <x v="120"/>
    <x v="0"/>
    <x v="7"/>
    <s v="LIPPO MALL KEMANG"/>
  </r>
  <r>
    <s v="T-5592"/>
    <x v="0"/>
    <x v="174"/>
    <x v="7"/>
    <s v="P-1008"/>
    <n v="2"/>
    <n v="22500"/>
    <n v="45000"/>
    <x v="39"/>
    <x v="0"/>
    <x v="7"/>
    <s v="LIPPO MALL KEMANG"/>
  </r>
  <r>
    <s v="T-5593"/>
    <x v="0"/>
    <x v="160"/>
    <x v="7"/>
    <s v="P-947"/>
    <n v="2"/>
    <n v="103500"/>
    <n v="207000"/>
    <x v="63"/>
    <x v="15"/>
    <x v="7"/>
    <s v="LIPPO MALL KEMANG"/>
  </r>
  <r>
    <s v="T-5594"/>
    <x v="0"/>
    <x v="171"/>
    <x v="7"/>
    <s v="P-1005"/>
    <n v="3"/>
    <n v="45000"/>
    <n v="135000"/>
    <x v="26"/>
    <x v="0"/>
    <x v="7"/>
    <s v="LIPPO MALL KEMANG"/>
  </r>
  <r>
    <s v="T-5595"/>
    <x v="0"/>
    <x v="173"/>
    <x v="7"/>
    <s v="P-944"/>
    <n v="2"/>
    <n v="18000"/>
    <n v="36000"/>
    <x v="2"/>
    <x v="0"/>
    <x v="7"/>
    <s v="LIPPO MALL KEMANG"/>
  </r>
  <r>
    <s v="T-5596"/>
    <x v="0"/>
    <x v="173"/>
    <x v="7"/>
    <s v="P-970"/>
    <n v="1"/>
    <n v="225000"/>
    <n v="225000"/>
    <x v="174"/>
    <x v="8"/>
    <x v="7"/>
    <s v="LIPPO MALL KEMANG"/>
  </r>
  <r>
    <s v="T-5597"/>
    <x v="0"/>
    <x v="154"/>
    <x v="7"/>
    <s v="P-998"/>
    <n v="2"/>
    <n v="112500"/>
    <n v="225000"/>
    <x v="96"/>
    <x v="7"/>
    <x v="7"/>
    <s v="LIPPO MALL KEMANG"/>
  </r>
  <r>
    <s v="T-5598"/>
    <x v="0"/>
    <x v="167"/>
    <x v="7"/>
    <s v="P-1065"/>
    <n v="1"/>
    <n v="81000"/>
    <n v="81000"/>
    <x v="37"/>
    <x v="12"/>
    <x v="7"/>
    <s v="LIPPO MALL KEMANG"/>
  </r>
  <r>
    <s v="T-5599"/>
    <x v="0"/>
    <x v="166"/>
    <x v="7"/>
    <s v="P-1064"/>
    <n v="1"/>
    <n v="125100"/>
    <n v="125100"/>
    <x v="160"/>
    <x v="12"/>
    <x v="7"/>
    <s v="LIPPO MALL KEMANG"/>
  </r>
  <r>
    <s v="T-5600"/>
    <x v="0"/>
    <x v="154"/>
    <x v="7"/>
    <s v="P-1036"/>
    <n v="1"/>
    <n v="247500"/>
    <n v="247500"/>
    <x v="31"/>
    <x v="2"/>
    <x v="7"/>
    <s v="LIPPO MALL KEMANG"/>
  </r>
  <r>
    <s v="T-5601"/>
    <x v="0"/>
    <x v="160"/>
    <x v="7"/>
    <s v="P-1011"/>
    <n v="1"/>
    <n v="396000"/>
    <n v="396000"/>
    <x v="127"/>
    <x v="17"/>
    <x v="7"/>
    <s v="LIPPO MALL KEMANG"/>
  </r>
  <r>
    <s v="T-5602"/>
    <x v="0"/>
    <x v="162"/>
    <x v="7"/>
    <s v="P-1099"/>
    <n v="1"/>
    <n v="32000"/>
    <n v="32000"/>
    <x v="13"/>
    <x v="0"/>
    <x v="7"/>
    <s v="LIPPO MALL KEMANG"/>
  </r>
  <r>
    <s v="T-5603"/>
    <x v="0"/>
    <x v="169"/>
    <x v="7"/>
    <s v="P-1102"/>
    <n v="1"/>
    <n v="26100"/>
    <n v="26100"/>
    <x v="164"/>
    <x v="0"/>
    <x v="7"/>
    <s v="LIPPO MALL KEMANG"/>
  </r>
  <r>
    <s v="T-5604"/>
    <x v="0"/>
    <x v="176"/>
    <x v="7"/>
    <s v="P-1033"/>
    <n v="1"/>
    <n v="162000"/>
    <n v="162000"/>
    <x v="70"/>
    <x v="5"/>
    <x v="7"/>
    <s v="LIPPO MALL KEMANG"/>
  </r>
  <r>
    <s v="T-5605"/>
    <x v="0"/>
    <x v="179"/>
    <x v="7"/>
    <s v="P-1060"/>
    <n v="3"/>
    <n v="73800"/>
    <n v="221400"/>
    <x v="125"/>
    <x v="14"/>
    <x v="7"/>
    <s v="LIPPO MALL KEMANG"/>
  </r>
  <r>
    <s v="T-5606"/>
    <x v="0"/>
    <x v="179"/>
    <x v="7"/>
    <s v="P-939"/>
    <n v="1"/>
    <n v="98100"/>
    <n v="98100"/>
    <x v="69"/>
    <x v="2"/>
    <x v="7"/>
    <s v="LIPPO MALL KEMANG"/>
  </r>
  <r>
    <s v="T-5607"/>
    <x v="0"/>
    <x v="163"/>
    <x v="7"/>
    <s v="P-982"/>
    <n v="2"/>
    <n v="82800"/>
    <n v="165600"/>
    <x v="78"/>
    <x v="3"/>
    <x v="7"/>
    <s v="LIPPO MALL KEMANG"/>
  </r>
  <r>
    <s v="T-5608"/>
    <x v="0"/>
    <x v="168"/>
    <x v="7"/>
    <s v="P-1079"/>
    <n v="1"/>
    <n v="112500"/>
    <n v="112500"/>
    <x v="93"/>
    <x v="11"/>
    <x v="7"/>
    <s v="LIPPO MALL KEMANG"/>
  </r>
  <r>
    <s v="T-5609"/>
    <x v="0"/>
    <x v="172"/>
    <x v="7"/>
    <s v="P-1016"/>
    <n v="1"/>
    <n v="15300"/>
    <n v="15300"/>
    <x v="25"/>
    <x v="4"/>
    <x v="7"/>
    <s v="LIPPO MALL KEMANG"/>
  </r>
  <r>
    <s v="T-5610"/>
    <x v="0"/>
    <x v="155"/>
    <x v="7"/>
    <s v="P-1015"/>
    <n v="4"/>
    <n v="15300"/>
    <n v="61200"/>
    <x v="7"/>
    <x v="4"/>
    <x v="7"/>
    <s v="LIPPO MALL KEMANG"/>
  </r>
  <r>
    <s v="T-5611"/>
    <x v="0"/>
    <x v="172"/>
    <x v="7"/>
    <s v="P-976"/>
    <n v="2"/>
    <n v="26100"/>
    <n v="52200"/>
    <x v="149"/>
    <x v="4"/>
    <x v="7"/>
    <s v="LIPPO MALL KEMANG"/>
  </r>
  <r>
    <s v="T-5612"/>
    <x v="0"/>
    <x v="160"/>
    <x v="7"/>
    <s v="P-1110"/>
    <n v="1"/>
    <n v="207000"/>
    <n v="207000"/>
    <x v="99"/>
    <x v="4"/>
    <x v="7"/>
    <s v="LIPPO MALL KEMANG"/>
  </r>
  <r>
    <s v="T-5613"/>
    <x v="0"/>
    <x v="178"/>
    <x v="7"/>
    <s v="P-1000"/>
    <n v="1"/>
    <n v="123300"/>
    <n v="123300"/>
    <x v="1"/>
    <x v="1"/>
    <x v="7"/>
    <s v="LIPPO MALL KEMANG"/>
  </r>
  <r>
    <s v="T-5614"/>
    <x v="0"/>
    <x v="167"/>
    <x v="7"/>
    <s v="P-1013"/>
    <n v="3"/>
    <n v="13500"/>
    <n v="40500"/>
    <x v="85"/>
    <x v="4"/>
    <x v="7"/>
    <s v="LIPPO MALL KEMANG"/>
  </r>
  <r>
    <s v="T-5615"/>
    <x v="0"/>
    <x v="167"/>
    <x v="7"/>
    <s v="P-977"/>
    <n v="1"/>
    <n v="26100"/>
    <n v="26100"/>
    <x v="15"/>
    <x v="4"/>
    <x v="7"/>
    <s v="LIPPO MALL KEMANG"/>
  </r>
  <r>
    <s v="T-5616"/>
    <x v="0"/>
    <x v="165"/>
    <x v="7"/>
    <s v="P-999"/>
    <n v="1"/>
    <n v="162000"/>
    <n v="162000"/>
    <x v="188"/>
    <x v="7"/>
    <x v="7"/>
    <s v="LIPPO MALL KEMANG"/>
  </r>
  <r>
    <s v="T-5617"/>
    <x v="0"/>
    <x v="173"/>
    <x v="7"/>
    <s v="P-1017"/>
    <n v="1"/>
    <n v="243000"/>
    <n v="243000"/>
    <x v="111"/>
    <x v="17"/>
    <x v="7"/>
    <s v="LIPPO MALL KEMANG"/>
  </r>
  <r>
    <s v="T-5618"/>
    <x v="0"/>
    <x v="181"/>
    <x v="7"/>
    <s v="P-941"/>
    <n v="2"/>
    <n v="17100"/>
    <n v="34200"/>
    <x v="77"/>
    <x v="0"/>
    <x v="7"/>
    <s v="LIPPO MALL KEMANG"/>
  </r>
  <r>
    <s v="T-5619"/>
    <x v="0"/>
    <x v="182"/>
    <x v="6"/>
    <s v="P-800"/>
    <n v="11"/>
    <n v="45000"/>
    <n v="495000"/>
    <x v="26"/>
    <x v="0"/>
    <x v="6"/>
    <s v="KOTA KASABLANKA"/>
  </r>
  <r>
    <s v="T-5620"/>
    <x v="0"/>
    <x v="183"/>
    <x v="6"/>
    <s v="P-870"/>
    <n v="6"/>
    <n v="34200"/>
    <n v="205200"/>
    <x v="45"/>
    <x v="9"/>
    <x v="6"/>
    <s v="KOTA KASABLANKA"/>
  </r>
  <r>
    <s v="T-5621"/>
    <x v="0"/>
    <x v="184"/>
    <x v="6"/>
    <s v="P-754"/>
    <n v="1"/>
    <n v="503100"/>
    <n v="503100"/>
    <x v="203"/>
    <x v="12"/>
    <x v="6"/>
    <s v="KOTA KASABLANKA"/>
  </r>
  <r>
    <s v="T-5622"/>
    <x v="0"/>
    <x v="185"/>
    <x v="6"/>
    <s v="P-850"/>
    <n v="3"/>
    <n v="81000"/>
    <n v="243000"/>
    <x v="212"/>
    <x v="4"/>
    <x v="6"/>
    <s v="KOTA KASABLANKA"/>
  </r>
  <r>
    <s v="T-5623"/>
    <x v="0"/>
    <x v="186"/>
    <x v="6"/>
    <s v="P-803"/>
    <n v="12"/>
    <n v="22500"/>
    <n v="270000"/>
    <x v="39"/>
    <x v="0"/>
    <x v="6"/>
    <s v="KOTA KASABLANKA"/>
  </r>
  <r>
    <s v="T-5624"/>
    <x v="0"/>
    <x v="187"/>
    <x v="6"/>
    <s v="P-752"/>
    <n v="1"/>
    <n v="225000"/>
    <n v="225000"/>
    <x v="174"/>
    <x v="8"/>
    <x v="6"/>
    <s v="KOTA KASABLANKA"/>
  </r>
  <r>
    <s v="T-5625"/>
    <x v="0"/>
    <x v="182"/>
    <x v="6"/>
    <s v="P-871"/>
    <n v="3"/>
    <n v="82800"/>
    <n v="248400"/>
    <x v="55"/>
    <x v="3"/>
    <x v="6"/>
    <s v="KOTA KASABLANKA"/>
  </r>
  <r>
    <s v="T-5626"/>
    <x v="0"/>
    <x v="188"/>
    <x v="6"/>
    <s v="P-868"/>
    <n v="1"/>
    <n v="131850"/>
    <n v="131850"/>
    <x v="129"/>
    <x v="12"/>
    <x v="6"/>
    <s v="KOTA KASABLANKA"/>
  </r>
  <r>
    <s v="T-5627"/>
    <x v="0"/>
    <x v="189"/>
    <x v="6"/>
    <s v="P-696"/>
    <n v="1"/>
    <n v="202500"/>
    <n v="202500"/>
    <x v="12"/>
    <x v="8"/>
    <x v="6"/>
    <s v="KOTA KASABLANKA"/>
  </r>
  <r>
    <s v="T-5628"/>
    <x v="0"/>
    <x v="190"/>
    <x v="6"/>
    <s v="P-710"/>
    <n v="3"/>
    <n v="107100"/>
    <n v="321300"/>
    <x v="109"/>
    <x v="2"/>
    <x v="6"/>
    <s v="KOTA KASABLANKA"/>
  </r>
  <r>
    <s v="T-5629"/>
    <x v="0"/>
    <x v="191"/>
    <x v="6"/>
    <s v="P-842"/>
    <n v="1"/>
    <n v="115200"/>
    <n v="115200"/>
    <x v="137"/>
    <x v="6"/>
    <x v="6"/>
    <s v="KOTA KASABLANKA"/>
  </r>
  <r>
    <s v="T-5630"/>
    <x v="0"/>
    <x v="192"/>
    <x v="6"/>
    <s v="P-709"/>
    <n v="2"/>
    <n v="98100"/>
    <n v="196200"/>
    <x v="69"/>
    <x v="2"/>
    <x v="6"/>
    <s v="KOTA KASABLANKA"/>
  </r>
  <r>
    <s v="T-5631"/>
    <x v="0"/>
    <x v="193"/>
    <x v="6"/>
    <s v="P-858"/>
    <n v="2"/>
    <n v="94500"/>
    <n v="189000"/>
    <x v="62"/>
    <x v="14"/>
    <x v="6"/>
    <s v="KOTA KASABLANKA"/>
  </r>
  <r>
    <s v="T-5632"/>
    <x v="0"/>
    <x v="194"/>
    <x v="6"/>
    <s v="P-896"/>
    <n v="6"/>
    <n v="29700"/>
    <n v="178200"/>
    <x v="154"/>
    <x v="0"/>
    <x v="6"/>
    <s v="KOTA KASABLANKA"/>
  </r>
  <r>
    <s v="T-5633"/>
    <x v="0"/>
    <x v="195"/>
    <x v="6"/>
    <s v="P-823"/>
    <n v="3"/>
    <n v="144000"/>
    <n v="432000"/>
    <x v="162"/>
    <x v="15"/>
    <x v="6"/>
    <s v="KOTA KASABLANKA"/>
  </r>
  <r>
    <s v="T-5634"/>
    <x v="0"/>
    <x v="188"/>
    <x v="6"/>
    <s v="P-872"/>
    <n v="2"/>
    <n v="82800"/>
    <n v="165600"/>
    <x v="44"/>
    <x v="3"/>
    <x v="6"/>
    <s v="KOTA KASABLANKA"/>
  </r>
  <r>
    <s v="T-5635"/>
    <x v="0"/>
    <x v="187"/>
    <x v="6"/>
    <s v="P-852"/>
    <n v="1"/>
    <n v="247500"/>
    <n v="247500"/>
    <x v="115"/>
    <x v="18"/>
    <x v="6"/>
    <s v="KOTA KASABLANKA"/>
  </r>
  <r>
    <s v="T-5636"/>
    <x v="0"/>
    <x v="196"/>
    <x v="6"/>
    <s v="P-682"/>
    <n v="2"/>
    <n v="57150"/>
    <n v="114300"/>
    <x v="98"/>
    <x v="16"/>
    <x v="6"/>
    <s v="KOTA KASABLANKA"/>
  </r>
  <r>
    <s v="T-5637"/>
    <x v="0"/>
    <x v="197"/>
    <x v="6"/>
    <s v="P-702"/>
    <n v="3"/>
    <n v="144000"/>
    <n v="432000"/>
    <x v="94"/>
    <x v="15"/>
    <x v="6"/>
    <s v="KOTA KASABLANKA"/>
  </r>
  <r>
    <s v="T-5638"/>
    <x v="0"/>
    <x v="198"/>
    <x v="6"/>
    <s v="P-901"/>
    <n v="2"/>
    <n v="32000"/>
    <n v="64000"/>
    <x v="13"/>
    <x v="0"/>
    <x v="6"/>
    <s v="KOTA KASABLANKA"/>
  </r>
  <r>
    <s v="T-5639"/>
    <x v="0"/>
    <x v="198"/>
    <x v="6"/>
    <s v="P-863"/>
    <n v="2"/>
    <n v="125100"/>
    <n v="250200"/>
    <x v="160"/>
    <x v="12"/>
    <x v="6"/>
    <s v="KOTA KASABLANKA"/>
  </r>
  <r>
    <s v="T-5640"/>
    <x v="0"/>
    <x v="199"/>
    <x v="6"/>
    <s v="P-902"/>
    <n v="6"/>
    <n v="36900"/>
    <n v="221400"/>
    <x v="56"/>
    <x v="0"/>
    <x v="6"/>
    <s v="KOTA KASABLANKA"/>
  </r>
  <r>
    <s v="T-5641"/>
    <x v="0"/>
    <x v="188"/>
    <x v="6"/>
    <s v="P-911"/>
    <n v="1"/>
    <n v="207000"/>
    <n v="207000"/>
    <x v="99"/>
    <x v="4"/>
    <x v="6"/>
    <s v="KOTA KASABLANKA"/>
  </r>
  <r>
    <s v="T-5642"/>
    <x v="0"/>
    <x v="193"/>
    <x v="6"/>
    <s v="P-706"/>
    <n v="2"/>
    <n v="78750"/>
    <n v="157500"/>
    <x v="36"/>
    <x v="12"/>
    <x v="6"/>
    <s v="KOTA KASABLANKA"/>
  </r>
  <r>
    <s v="T-5643"/>
    <x v="0"/>
    <x v="200"/>
    <x v="6"/>
    <s v="P-828"/>
    <n v="5"/>
    <n v="47700"/>
    <n v="238500"/>
    <x v="20"/>
    <x v="10"/>
    <x v="6"/>
    <s v="KOTA KASABLANKA"/>
  </r>
  <r>
    <s v="T-5644"/>
    <x v="0"/>
    <x v="188"/>
    <x v="6"/>
    <s v="P-840"/>
    <n v="7"/>
    <n v="90000"/>
    <n v="630000"/>
    <x v="5"/>
    <x v="2"/>
    <x v="6"/>
    <s v="KOTA KASABLANKA"/>
  </r>
  <r>
    <s v="T-5645"/>
    <x v="0"/>
    <x v="182"/>
    <x v="6"/>
    <s v="P-865"/>
    <n v="3"/>
    <n v="130000"/>
    <n v="390000"/>
    <x v="84"/>
    <x v="15"/>
    <x v="6"/>
    <s v="KOTA KASABLANKA"/>
  </r>
  <r>
    <s v="T-5646"/>
    <x v="0"/>
    <x v="195"/>
    <x v="6"/>
    <s v="P-799"/>
    <n v="2"/>
    <n v="328500"/>
    <n v="657000"/>
    <x v="126"/>
    <x v="11"/>
    <x v="6"/>
    <s v="KOTA KASABLANKA"/>
  </r>
  <r>
    <s v="T-5647"/>
    <x v="0"/>
    <x v="191"/>
    <x v="6"/>
    <s v="P-711"/>
    <n v="15"/>
    <n v="17100"/>
    <n v="256500"/>
    <x v="77"/>
    <x v="0"/>
    <x v="6"/>
    <s v="KOTA KASABLANKA"/>
  </r>
  <r>
    <s v="T-5648"/>
    <x v="0"/>
    <x v="193"/>
    <x v="6"/>
    <s v="P-827"/>
    <n v="2"/>
    <n v="93150"/>
    <n v="186300"/>
    <x v="35"/>
    <x v="2"/>
    <x v="6"/>
    <s v="KOTA KASABLANKA"/>
  </r>
  <r>
    <s v="T-5649"/>
    <x v="0"/>
    <x v="182"/>
    <x v="6"/>
    <s v="P-867"/>
    <n v="2"/>
    <n v="130000"/>
    <n v="260000"/>
    <x v="171"/>
    <x v="15"/>
    <x v="6"/>
    <s v="KOTA KASABLANKA"/>
  </r>
  <r>
    <s v="T-5650"/>
    <x v="0"/>
    <x v="201"/>
    <x v="6"/>
    <s v="P-793"/>
    <n v="5"/>
    <n v="112500"/>
    <n v="562500"/>
    <x v="96"/>
    <x v="7"/>
    <x v="6"/>
    <s v="KOTA KASABLANKA"/>
  </r>
  <r>
    <s v="T-5651"/>
    <x v="0"/>
    <x v="202"/>
    <x v="6"/>
    <s v="P-719"/>
    <n v="3"/>
    <n v="103500"/>
    <n v="310500"/>
    <x v="63"/>
    <x v="15"/>
    <x v="6"/>
    <s v="KOTA KASABLANKA"/>
  </r>
  <r>
    <s v="T-5652"/>
    <x v="0"/>
    <x v="194"/>
    <x v="6"/>
    <s v="P-740"/>
    <n v="1"/>
    <n v="112500"/>
    <n v="112500"/>
    <x v="184"/>
    <x v="6"/>
    <x v="6"/>
    <s v="KOTA KASABLANKA"/>
  </r>
  <r>
    <s v="T-5653"/>
    <x v="0"/>
    <x v="193"/>
    <x v="6"/>
    <s v="P-707"/>
    <n v="3"/>
    <n v="78750"/>
    <n v="236250"/>
    <x v="107"/>
    <x v="12"/>
    <x v="6"/>
    <s v="KOTA KASABLANKA"/>
  </r>
  <r>
    <s v="T-5654"/>
    <x v="0"/>
    <x v="200"/>
    <x v="6"/>
    <s v="P-825"/>
    <n v="3"/>
    <n v="65700"/>
    <n v="197100"/>
    <x v="155"/>
    <x v="2"/>
    <x v="6"/>
    <s v="KOTA KASABLANKA"/>
  </r>
  <r>
    <s v="T-5655"/>
    <x v="0"/>
    <x v="191"/>
    <x v="6"/>
    <s v="P-815"/>
    <n v="2"/>
    <n v="40500"/>
    <n v="81000"/>
    <x v="168"/>
    <x v="6"/>
    <x v="6"/>
    <s v="KOTA KASABLANKA"/>
  </r>
  <r>
    <s v="T-5656"/>
    <x v="0"/>
    <x v="190"/>
    <x v="6"/>
    <s v="P-794"/>
    <n v="4"/>
    <n v="162000"/>
    <n v="648000"/>
    <x v="188"/>
    <x v="7"/>
    <x v="6"/>
    <s v="KOTA KASABLANKA"/>
  </r>
  <r>
    <s v="T-5657"/>
    <x v="0"/>
    <x v="200"/>
    <x v="6"/>
    <s v="P-773"/>
    <n v="4"/>
    <n v="57600"/>
    <n v="230400"/>
    <x v="4"/>
    <x v="3"/>
    <x v="6"/>
    <s v="KOTA KASABLANKA"/>
  </r>
  <r>
    <s v="T-5658"/>
    <x v="0"/>
    <x v="203"/>
    <x v="6"/>
    <s v="P-839"/>
    <n v="4"/>
    <n v="98100"/>
    <n v="392400"/>
    <x v="11"/>
    <x v="2"/>
    <x v="6"/>
    <s v="KOTA KASABLANKA"/>
  </r>
  <r>
    <s v="T-5659"/>
    <x v="0"/>
    <x v="195"/>
    <x v="6"/>
    <s v="P-843"/>
    <n v="2"/>
    <n v="60750"/>
    <n v="121500"/>
    <x v="87"/>
    <x v="12"/>
    <x v="6"/>
    <s v="KOTA KASABLANKA"/>
  </r>
  <r>
    <s v="T-5660"/>
    <x v="0"/>
    <x v="190"/>
    <x v="6"/>
    <s v="P-866"/>
    <n v="2"/>
    <n v="130000"/>
    <n v="260000"/>
    <x v="122"/>
    <x v="15"/>
    <x v="6"/>
    <s v="KOTA KASABLANKA"/>
  </r>
  <r>
    <s v="T-5661"/>
    <x v="0"/>
    <x v="188"/>
    <x v="6"/>
    <s v="P-864"/>
    <n v="4"/>
    <n v="81000"/>
    <n v="324000"/>
    <x v="37"/>
    <x v="12"/>
    <x v="6"/>
    <s v="KOTA KASABLANKA"/>
  </r>
  <r>
    <s v="T-5662"/>
    <x v="0"/>
    <x v="187"/>
    <x v="6"/>
    <s v="P-903"/>
    <n v="6"/>
    <n v="29700"/>
    <n v="178200"/>
    <x v="117"/>
    <x v="0"/>
    <x v="6"/>
    <s v="KOTA KASABLANKA"/>
  </r>
  <r>
    <s v="T-5663"/>
    <x v="0"/>
    <x v="193"/>
    <x v="6"/>
    <s v="P-805"/>
    <n v="2"/>
    <n v="37350"/>
    <n v="74700"/>
    <x v="83"/>
    <x v="17"/>
    <x v="6"/>
    <s v="KOTA KASABLANKA"/>
  </r>
  <r>
    <s v="T-5664"/>
    <x v="0"/>
    <x v="184"/>
    <x v="6"/>
    <s v="P-834"/>
    <n v="1"/>
    <n v="162000"/>
    <n v="162000"/>
    <x v="73"/>
    <x v="2"/>
    <x v="6"/>
    <s v="KOTA KASABLANKA"/>
  </r>
  <r>
    <s v="T-5665"/>
    <x v="0"/>
    <x v="183"/>
    <x v="6"/>
    <s v="P-907"/>
    <n v="7"/>
    <n v="30333.333333333332"/>
    <n v="212333.33333333331"/>
    <x v="52"/>
    <x v="0"/>
    <x v="6"/>
    <s v="KOTA KASABLANKA"/>
  </r>
  <r>
    <s v="T-5666"/>
    <x v="0"/>
    <x v="187"/>
    <x v="6"/>
    <s v="P-726"/>
    <n v="1"/>
    <n v="360000"/>
    <n v="360000"/>
    <x v="170"/>
    <x v="18"/>
    <x v="6"/>
    <s v="KOTA KASABLANKA"/>
  </r>
  <r>
    <s v="T-5667"/>
    <x v="0"/>
    <x v="199"/>
    <x v="6"/>
    <s v="P-684"/>
    <n v="4"/>
    <n v="80100"/>
    <n v="320400"/>
    <x v="132"/>
    <x v="16"/>
    <x v="6"/>
    <s v="KOTA KASABLANKA"/>
  </r>
  <r>
    <s v="T-5668"/>
    <x v="0"/>
    <x v="182"/>
    <x v="6"/>
    <s v="P-714"/>
    <n v="8"/>
    <n v="18000"/>
    <n v="144000"/>
    <x v="2"/>
    <x v="0"/>
    <x v="6"/>
    <s v="KOTA KASABLANKA"/>
  </r>
  <r>
    <s v="T-5669"/>
    <x v="0"/>
    <x v="196"/>
    <x v="6"/>
    <s v="P-906"/>
    <n v="3"/>
    <n v="10000"/>
    <n v="30000"/>
    <x v="120"/>
    <x v="0"/>
    <x v="6"/>
    <s v="KOTA KASABLANKA"/>
  </r>
  <r>
    <s v="T-5670"/>
    <x v="0"/>
    <x v="198"/>
    <x v="6"/>
    <s v="P-713"/>
    <n v="10"/>
    <n v="13050"/>
    <n v="130500"/>
    <x v="54"/>
    <x v="0"/>
    <x v="6"/>
    <s v="KOTA KASABLANKA"/>
  </r>
  <r>
    <s v="T-5671"/>
    <x v="0"/>
    <x v="201"/>
    <x v="6"/>
    <s v="P-712"/>
    <n v="9"/>
    <n v="27000"/>
    <n v="243000"/>
    <x v="6"/>
    <x v="0"/>
    <x v="6"/>
    <s v="KOTA KASABLANKA"/>
  </r>
  <r>
    <s v="T-5672"/>
    <x v="0"/>
    <x v="190"/>
    <x v="6"/>
    <s v="P-751"/>
    <n v="1"/>
    <n v="225000"/>
    <n v="225000"/>
    <x v="153"/>
    <x v="8"/>
    <x v="6"/>
    <s v="KOTA KASABLANKA"/>
  </r>
  <r>
    <s v="T-5673"/>
    <x v="0"/>
    <x v="195"/>
    <x v="6"/>
    <s v="P-854"/>
    <n v="1"/>
    <n v="148500"/>
    <n v="148500"/>
    <x v="57"/>
    <x v="14"/>
    <x v="6"/>
    <s v="KOTA KASABLANKA"/>
  </r>
  <r>
    <s v="T-5674"/>
    <x v="0"/>
    <x v="192"/>
    <x v="6"/>
    <s v="P-768"/>
    <n v="6"/>
    <n v="26100"/>
    <n v="156600"/>
    <x v="149"/>
    <x v="4"/>
    <x v="6"/>
    <s v="KOTA KASABLANKA"/>
  </r>
  <r>
    <s v="T-5675"/>
    <x v="0"/>
    <x v="199"/>
    <x v="6"/>
    <s v="P-796"/>
    <n v="1"/>
    <n v="148500"/>
    <n v="148500"/>
    <x v="158"/>
    <x v="1"/>
    <x v="6"/>
    <s v="KOTA KASABLANKA"/>
  </r>
  <r>
    <s v="T-5676"/>
    <x v="0"/>
    <x v="204"/>
    <x v="6"/>
    <s v="P-802"/>
    <n v="8"/>
    <n v="31500"/>
    <n v="252000"/>
    <x v="17"/>
    <x v="0"/>
    <x v="6"/>
    <s v="KOTA KASABLANKA"/>
  </r>
  <r>
    <s v="T-5677"/>
    <x v="0"/>
    <x v="205"/>
    <x v="6"/>
    <s v="P-826"/>
    <n v="10"/>
    <n v="49500"/>
    <n v="495000"/>
    <x v="16"/>
    <x v="2"/>
    <x v="6"/>
    <s v="KOTA KASABLANKA"/>
  </r>
  <r>
    <s v="T-5678"/>
    <x v="0"/>
    <x v="206"/>
    <x v="6"/>
    <s v="P-801"/>
    <n v="5"/>
    <n v="25200"/>
    <n v="126000"/>
    <x v="22"/>
    <x v="0"/>
    <x v="6"/>
    <s v="KOTA KASABLANKA"/>
  </r>
  <r>
    <s v="T-5679"/>
    <x v="0"/>
    <x v="206"/>
    <x v="6"/>
    <s v="P-845"/>
    <n v="4"/>
    <n v="65700"/>
    <n v="262800"/>
    <x v="43"/>
    <x v="12"/>
    <x v="6"/>
    <s v="KOTA KASABLANKA"/>
  </r>
  <r>
    <s v="T-5680"/>
    <x v="0"/>
    <x v="195"/>
    <x v="6"/>
    <s v="P-715"/>
    <n v="12"/>
    <n v="27000"/>
    <n v="324000"/>
    <x v="30"/>
    <x v="0"/>
    <x v="6"/>
    <s v="KOTA KASABLANKA"/>
  </r>
  <r>
    <s v="T-5681"/>
    <x v="0"/>
    <x v="206"/>
    <x v="6"/>
    <s v="P-897"/>
    <n v="12"/>
    <n v="25200"/>
    <n v="302400"/>
    <x v="202"/>
    <x v="0"/>
    <x v="6"/>
    <s v="KOTA KASABLANKA"/>
  </r>
  <r>
    <s v="T-5682"/>
    <x v="0"/>
    <x v="188"/>
    <x v="6"/>
    <s v="P-769"/>
    <n v="2"/>
    <n v="26100"/>
    <n v="52200"/>
    <x v="15"/>
    <x v="4"/>
    <x v="6"/>
    <s v="KOTA KASABLANKA"/>
  </r>
  <r>
    <s v="T-5683"/>
    <x v="0"/>
    <x v="207"/>
    <x v="6"/>
    <s v="P-898"/>
    <n v="8"/>
    <n v="34200"/>
    <n v="273600"/>
    <x v="156"/>
    <x v="0"/>
    <x v="6"/>
    <s v="KOTA KASABLANKA"/>
  </r>
  <r>
    <s v="T-5684"/>
    <x v="0"/>
    <x v="202"/>
    <x v="6"/>
    <s v="P-857"/>
    <n v="2"/>
    <n v="116100"/>
    <n v="232200"/>
    <x v="148"/>
    <x v="14"/>
    <x v="6"/>
    <s v="KOTA KASABLANKA"/>
  </r>
  <r>
    <s v="T-5685"/>
    <x v="0"/>
    <x v="193"/>
    <x v="6"/>
    <s v="P-716"/>
    <n v="22"/>
    <n v="14400"/>
    <n v="316800"/>
    <x v="29"/>
    <x v="0"/>
    <x v="6"/>
    <s v="KOTA KASABLANKA"/>
  </r>
  <r>
    <s v="T-5686"/>
    <x v="0"/>
    <x v="208"/>
    <x v="9"/>
    <s v="P-1145"/>
    <n v="1"/>
    <n v="216000"/>
    <n v="216000"/>
    <x v="251"/>
    <x v="15"/>
    <x v="8"/>
    <s v="MALL GANDARIA CITY"/>
  </r>
  <r>
    <s v="T-5687"/>
    <x v="0"/>
    <x v="190"/>
    <x v="5"/>
    <s v="P-155"/>
    <n v="1"/>
    <n v="225000"/>
    <n v="225000"/>
    <x v="133"/>
    <x v="11"/>
    <x v="5"/>
    <s v="BINTARO EXCHANGE"/>
  </r>
  <r>
    <s v="T-5688"/>
    <x v="0"/>
    <x v="194"/>
    <x v="5"/>
    <s v="P-229"/>
    <n v="1"/>
    <n v="112500"/>
    <n v="112500"/>
    <x v="219"/>
    <x v="11"/>
    <x v="5"/>
    <s v="BINTARO EXCHANGE"/>
  </r>
  <r>
    <s v="T-5689"/>
    <x v="0"/>
    <x v="209"/>
    <x v="7"/>
    <s v="P-947"/>
    <n v="1"/>
    <n v="103500"/>
    <n v="103500"/>
    <x v="63"/>
    <x v="15"/>
    <x v="7"/>
    <s v="LIPPO MALL KEMANG"/>
  </r>
  <r>
    <s v="T-5690"/>
    <x v="0"/>
    <x v="201"/>
    <x v="9"/>
    <s v="P-1209"/>
    <n v="1"/>
    <n v="314100"/>
    <n v="314100"/>
    <x v="183"/>
    <x v="20"/>
    <x v="8"/>
    <s v="MALL GANDARIA CITY"/>
  </r>
  <r>
    <s v="T-5691"/>
    <x v="0"/>
    <x v="187"/>
    <x v="9"/>
    <s v="P-1221"/>
    <n v="1"/>
    <n v="247500"/>
    <n v="247500"/>
    <x v="31"/>
    <x v="2"/>
    <x v="8"/>
    <s v="MALL GANDARIA CITY"/>
  </r>
  <r>
    <s v="T-5692"/>
    <x v="0"/>
    <x v="196"/>
    <x v="9"/>
    <s v="P-1184"/>
    <n v="1"/>
    <n v="112500"/>
    <n v="112500"/>
    <x v="96"/>
    <x v="7"/>
    <x v="8"/>
    <s v="MALL GANDARIA CITY"/>
  </r>
  <r>
    <s v="T-5693"/>
    <x v="0"/>
    <x v="199"/>
    <x v="6"/>
    <s v="P-792"/>
    <n v="1"/>
    <n v="112500"/>
    <n v="112500"/>
    <x v="245"/>
    <x v="7"/>
    <x v="6"/>
    <s v="KOTA KASABLANKA"/>
  </r>
  <r>
    <s v="T-5694"/>
    <x v="0"/>
    <x v="210"/>
    <x v="6"/>
    <s v="P-877"/>
    <n v="3"/>
    <n v="112500"/>
    <n v="337500"/>
    <x v="219"/>
    <x v="11"/>
    <x v="6"/>
    <s v="KOTA KASABLANKA"/>
  </r>
  <r>
    <s v="T-5695"/>
    <x v="0"/>
    <x v="203"/>
    <x v="6"/>
    <s v="P-878"/>
    <n v="2"/>
    <n v="112500"/>
    <n v="225000"/>
    <x v="93"/>
    <x v="11"/>
    <x v="6"/>
    <s v="KOTA KASABLANKA"/>
  </r>
  <r>
    <s v="T-5696"/>
    <x v="0"/>
    <x v="199"/>
    <x v="6"/>
    <s v="P-809"/>
    <n v="10"/>
    <n v="22500"/>
    <n v="225000"/>
    <x v="112"/>
    <x v="4"/>
    <x v="6"/>
    <s v="KOTA KASABLANKA"/>
  </r>
  <r>
    <s v="T-5697"/>
    <x v="0"/>
    <x v="211"/>
    <x v="5"/>
    <s v="P-243"/>
    <n v="2"/>
    <n v="15000"/>
    <n v="30000"/>
    <x v="0"/>
    <x v="0"/>
    <x v="5"/>
    <s v="BINTARO EXCHANGE"/>
  </r>
  <r>
    <s v="T-5698"/>
    <x v="0"/>
    <x v="190"/>
    <x v="10"/>
    <s v="P-2241"/>
    <n v="1"/>
    <n v="82800"/>
    <n v="82800"/>
    <x v="33"/>
    <x v="3"/>
    <x v="2"/>
    <s v="SUMARECON MALL BEKASI"/>
  </r>
  <r>
    <s v="T-5699"/>
    <x v="0"/>
    <x v="202"/>
    <x v="6"/>
    <s v="P-776"/>
    <n v="4"/>
    <n v="82800"/>
    <n v="331200"/>
    <x v="33"/>
    <x v="3"/>
    <x v="6"/>
    <s v="KOTA KASABLANKA"/>
  </r>
  <r>
    <s v="T-5700"/>
    <x v="0"/>
    <x v="191"/>
    <x v="7"/>
    <s v="P-1080"/>
    <n v="1"/>
    <n v="112500"/>
    <n v="112500"/>
    <x v="141"/>
    <x v="11"/>
    <x v="7"/>
    <s v="LIPPO MALL KEMANG"/>
  </r>
  <r>
    <s v="T-5701"/>
    <x v="0"/>
    <x v="191"/>
    <x v="6"/>
    <s v="P-810"/>
    <n v="5"/>
    <n v="22500"/>
    <n v="112500"/>
    <x v="27"/>
    <x v="4"/>
    <x v="6"/>
    <s v="KOTA KASABLANKA"/>
  </r>
  <r>
    <s v="T-5702"/>
    <x v="0"/>
    <x v="187"/>
    <x v="9"/>
    <s v="P-1154"/>
    <n v="1"/>
    <n v="417000"/>
    <n v="417000"/>
    <x v="194"/>
    <x v="8"/>
    <x v="8"/>
    <s v="MALL GANDARIA CITY"/>
  </r>
  <r>
    <s v="T-5703"/>
    <x v="0"/>
    <x v="186"/>
    <x v="7"/>
    <s v="P-915"/>
    <n v="1"/>
    <n v="57150"/>
    <n v="57150"/>
    <x v="98"/>
    <x v="16"/>
    <x v="7"/>
    <s v="LIPPO MALL KEMANG"/>
  </r>
  <r>
    <s v="T-5704"/>
    <x v="0"/>
    <x v="191"/>
    <x v="10"/>
    <s v="P-2298"/>
    <n v="2"/>
    <n v="49500"/>
    <n v="99000"/>
    <x v="60"/>
    <x v="2"/>
    <x v="2"/>
    <s v="SUMARECON MALL BEKASI"/>
  </r>
  <r>
    <s v="T-5705"/>
    <x v="0"/>
    <x v="196"/>
    <x v="10"/>
    <s v="P-2201"/>
    <n v="1"/>
    <n v="38700"/>
    <n v="38700"/>
    <x v="189"/>
    <x v="4"/>
    <x v="2"/>
    <s v="SUMARECON MALL BEKASI"/>
  </r>
  <r>
    <s v="T-5706"/>
    <x v="0"/>
    <x v="199"/>
    <x v="5"/>
    <s v="P-200"/>
    <n v="3"/>
    <n v="73800"/>
    <n v="221400"/>
    <x v="215"/>
    <x v="12"/>
    <x v="5"/>
    <s v="BINTARO EXCHANGE"/>
  </r>
  <r>
    <s v="T-5707"/>
    <x v="0"/>
    <x v="192"/>
    <x v="7"/>
    <s v="P-1008"/>
    <n v="3"/>
    <n v="22500"/>
    <n v="67500"/>
    <x v="39"/>
    <x v="0"/>
    <x v="7"/>
    <s v="LIPPO MALL KEMANG"/>
  </r>
  <r>
    <s v="T-5708"/>
    <x v="0"/>
    <x v="202"/>
    <x v="10"/>
    <s v="P-2150"/>
    <n v="1"/>
    <n v="57150"/>
    <n v="57150"/>
    <x v="98"/>
    <x v="16"/>
    <x v="2"/>
    <s v="SUMARECON MALL BEKASI"/>
  </r>
  <r>
    <s v="T-5709"/>
    <x v="0"/>
    <x v="186"/>
    <x v="5"/>
    <s v="P-98"/>
    <n v="1"/>
    <n v="103500"/>
    <n v="103500"/>
    <x v="63"/>
    <x v="15"/>
    <x v="5"/>
    <s v="BINTARO EXCHANGE"/>
  </r>
  <r>
    <s v="T-5710"/>
    <x v="0"/>
    <x v="198"/>
    <x v="5"/>
    <s v="P-86"/>
    <n v="1"/>
    <n v="81000"/>
    <n v="81000"/>
    <x v="107"/>
    <x v="12"/>
    <x v="5"/>
    <s v="BINTARO EXCHANGE"/>
  </r>
  <r>
    <s v="T-5711"/>
    <x v="0"/>
    <x v="193"/>
    <x v="5"/>
    <s v="P-252"/>
    <n v="1"/>
    <n v="36900"/>
    <n v="36900"/>
    <x v="56"/>
    <x v="0"/>
    <x v="5"/>
    <s v="BINTARO EXCHANGE"/>
  </r>
  <r>
    <s v="T-5712"/>
    <x v="0"/>
    <x v="198"/>
    <x v="5"/>
    <s v="P-228"/>
    <n v="2"/>
    <n v="76500"/>
    <n v="153000"/>
    <x v="123"/>
    <x v="11"/>
    <x v="5"/>
    <s v="BINTARO EXCHANGE"/>
  </r>
  <r>
    <s v="T-5713"/>
    <x v="0"/>
    <x v="202"/>
    <x v="5"/>
    <s v="P-165"/>
    <n v="1"/>
    <n v="13500"/>
    <n v="13500"/>
    <x v="61"/>
    <x v="4"/>
    <x v="5"/>
    <s v="BINTARO EXCHANGE"/>
  </r>
  <r>
    <s v="T-5714"/>
    <x v="0"/>
    <x v="185"/>
    <x v="9"/>
    <s v="P-1228"/>
    <n v="1"/>
    <n v="115200"/>
    <n v="115200"/>
    <x v="137"/>
    <x v="6"/>
    <x v="8"/>
    <s v="MALL GANDARIA CITY"/>
  </r>
  <r>
    <s v="T-5715"/>
    <x v="0"/>
    <x v="206"/>
    <x v="6"/>
    <s v="P-812"/>
    <n v="10"/>
    <n v="15300"/>
    <n v="153000"/>
    <x v="25"/>
    <x v="4"/>
    <x v="6"/>
    <s v="KOTA KASABLANKA"/>
  </r>
  <r>
    <s v="T-5716"/>
    <x v="0"/>
    <x v="200"/>
    <x v="7"/>
    <s v="P-1055"/>
    <n v="2"/>
    <n v="148500"/>
    <n v="297000"/>
    <x v="57"/>
    <x v="14"/>
    <x v="7"/>
    <s v="LIPPO MALL KEMANG"/>
  </r>
  <r>
    <s v="T-5717"/>
    <x v="0"/>
    <x v="196"/>
    <x v="5"/>
    <s v="P-99"/>
    <n v="1"/>
    <n v="170100"/>
    <n v="170100"/>
    <x v="38"/>
    <x v="13"/>
    <x v="5"/>
    <s v="BINTARO EXCHANGE"/>
  </r>
  <r>
    <s v="T-5718"/>
    <x v="0"/>
    <x v="205"/>
    <x v="7"/>
    <s v="P-1015"/>
    <n v="2"/>
    <n v="15300"/>
    <n v="30600"/>
    <x v="7"/>
    <x v="4"/>
    <x v="7"/>
    <s v="LIPPO MALL KEMANG"/>
  </r>
  <r>
    <s v="T-5719"/>
    <x v="0"/>
    <x v="187"/>
    <x v="5"/>
    <s v="P-95"/>
    <n v="1"/>
    <n v="14400"/>
    <n v="14400"/>
    <x v="29"/>
    <x v="0"/>
    <x v="5"/>
    <s v="BINTARO EXCHANGE"/>
  </r>
  <r>
    <s v="T-5720"/>
    <x v="0"/>
    <x v="206"/>
    <x v="9"/>
    <s v="P-1277"/>
    <n v="1"/>
    <n v="26100"/>
    <n v="26100"/>
    <x v="164"/>
    <x v="0"/>
    <x v="8"/>
    <s v="MALL GANDARIA CITY"/>
  </r>
  <r>
    <s v="T-5721"/>
    <x v="0"/>
    <x v="189"/>
    <x v="7"/>
    <s v="P-932"/>
    <n v="1"/>
    <n v="144000"/>
    <n v="144000"/>
    <x v="94"/>
    <x v="15"/>
    <x v="7"/>
    <s v="LIPPO MALL KEMANG"/>
  </r>
  <r>
    <s v="T-5722"/>
    <x v="0"/>
    <x v="211"/>
    <x v="5"/>
    <s v="P-156"/>
    <n v="1"/>
    <n v="225000"/>
    <n v="225000"/>
    <x v="124"/>
    <x v="11"/>
    <x v="5"/>
    <s v="BINTARO EXCHANGE"/>
  </r>
  <r>
    <s v="T-5723"/>
    <x v="0"/>
    <x v="200"/>
    <x v="5"/>
    <s v="P-258"/>
    <n v="1"/>
    <n v="27000"/>
    <n v="27000"/>
    <x v="97"/>
    <x v="0"/>
    <x v="5"/>
    <s v="BINTARO EXCHANGE"/>
  </r>
  <r>
    <s v="T-5724"/>
    <x v="0"/>
    <x v="183"/>
    <x v="5"/>
    <s v="P-184"/>
    <n v="1"/>
    <n v="88200"/>
    <n v="88200"/>
    <x v="23"/>
    <x v="5"/>
    <x v="5"/>
    <s v="BINTARO EXCHANGE"/>
  </r>
  <r>
    <s v="T-5725"/>
    <x v="0"/>
    <x v="197"/>
    <x v="10"/>
    <s v="P-2373"/>
    <n v="1"/>
    <n v="27000"/>
    <n v="27000"/>
    <x v="97"/>
    <x v="0"/>
    <x v="2"/>
    <s v="SUMARECON MALL BEKASI"/>
  </r>
  <r>
    <s v="T-5726"/>
    <x v="0"/>
    <x v="210"/>
    <x v="7"/>
    <s v="P-1036"/>
    <n v="1"/>
    <n v="247500"/>
    <n v="247500"/>
    <x v="31"/>
    <x v="2"/>
    <x v="7"/>
    <s v="LIPPO MALL KEMANG"/>
  </r>
  <r>
    <s v="T-5727"/>
    <x v="0"/>
    <x v="210"/>
    <x v="6"/>
    <s v="P-774"/>
    <n v="2"/>
    <n v="82800"/>
    <n v="165600"/>
    <x v="142"/>
    <x v="3"/>
    <x v="6"/>
    <s v="KOTA KASABLANKA"/>
  </r>
  <r>
    <s v="T-5728"/>
    <x v="0"/>
    <x v="204"/>
    <x v="7"/>
    <s v="P-1098"/>
    <n v="1"/>
    <n v="15000"/>
    <n v="15000"/>
    <x v="201"/>
    <x v="0"/>
    <x v="7"/>
    <s v="LIPPO MALL KEMANG"/>
  </r>
  <r>
    <s v="T-5729"/>
    <x v="0"/>
    <x v="204"/>
    <x v="10"/>
    <s v="P-2297"/>
    <n v="1"/>
    <n v="44100"/>
    <n v="44100"/>
    <x v="193"/>
    <x v="2"/>
    <x v="2"/>
    <s v="SUMARECON MALL BEKASI"/>
  </r>
  <r>
    <s v="T-5730"/>
    <x v="0"/>
    <x v="204"/>
    <x v="7"/>
    <s v="P-1075"/>
    <n v="1"/>
    <n v="76500"/>
    <n v="76500"/>
    <x v="95"/>
    <x v="11"/>
    <x v="7"/>
    <s v="LIPPO MALL KEMANG"/>
  </r>
  <r>
    <s v="T-5731"/>
    <x v="0"/>
    <x v="197"/>
    <x v="10"/>
    <s v="P-2344"/>
    <n v="1"/>
    <n v="82800"/>
    <n v="82800"/>
    <x v="44"/>
    <x v="3"/>
    <x v="2"/>
    <s v="SUMARECON MALL BEKASI"/>
  </r>
  <r>
    <s v="T-5732"/>
    <x v="0"/>
    <x v="200"/>
    <x v="10"/>
    <s v="P-2349"/>
    <n v="1"/>
    <n v="112500"/>
    <n v="112500"/>
    <x v="93"/>
    <x v="11"/>
    <x v="2"/>
    <s v="SUMARECON MALL BEKASI"/>
  </r>
  <r>
    <s v="T-5733"/>
    <x v="0"/>
    <x v="205"/>
    <x v="7"/>
    <s v="P-999"/>
    <n v="1"/>
    <n v="162000"/>
    <n v="162000"/>
    <x v="188"/>
    <x v="7"/>
    <x v="7"/>
    <s v="LIPPO MALL KEMANG"/>
  </r>
  <r>
    <s v="T-5734"/>
    <x v="0"/>
    <x v="204"/>
    <x v="7"/>
    <s v="P-962"/>
    <n v="1"/>
    <n v="112500"/>
    <n v="112500"/>
    <x v="184"/>
    <x v="6"/>
    <x v="7"/>
    <s v="LIPPO MALL KEMANG"/>
  </r>
  <r>
    <s v="T-5735"/>
    <x v="0"/>
    <x v="203"/>
    <x v="5"/>
    <s v="P-72"/>
    <n v="1"/>
    <n v="261000"/>
    <n v="261000"/>
    <x v="74"/>
    <x v="15"/>
    <x v="5"/>
    <s v="BINTARO EXCHANGE"/>
  </r>
  <r>
    <s v="T-5736"/>
    <x v="0"/>
    <x v="199"/>
    <x v="5"/>
    <s v="P-226"/>
    <n v="1"/>
    <n v="76500"/>
    <n v="76500"/>
    <x v="95"/>
    <x v="11"/>
    <x v="5"/>
    <s v="BINTARO EXCHANGE"/>
  </r>
  <r>
    <s v="T-5737"/>
    <x v="0"/>
    <x v="189"/>
    <x v="5"/>
    <s v="P-127"/>
    <n v="2"/>
    <n v="26100"/>
    <n v="52200"/>
    <x v="15"/>
    <x v="4"/>
    <x v="5"/>
    <s v="BINTARO EXCHANGE"/>
  </r>
  <r>
    <s v="T-5738"/>
    <x v="0"/>
    <x v="211"/>
    <x v="5"/>
    <s v="P-176"/>
    <n v="3"/>
    <n v="40500"/>
    <n v="121500"/>
    <x v="222"/>
    <x v="3"/>
    <x v="5"/>
    <s v="BINTARO EXCHANGE"/>
  </r>
  <r>
    <s v="T-5739"/>
    <x v="0"/>
    <x v="203"/>
    <x v="10"/>
    <s v="P-2269"/>
    <n v="2"/>
    <n v="37350"/>
    <n v="74700"/>
    <x v="83"/>
    <x v="17"/>
    <x v="2"/>
    <s v="SUMARECON MALL BEKASI"/>
  </r>
  <r>
    <s v="T-5740"/>
    <x v="0"/>
    <x v="188"/>
    <x v="5"/>
    <s v="P-193"/>
    <n v="1"/>
    <n v="90000"/>
    <n v="90000"/>
    <x v="5"/>
    <x v="2"/>
    <x v="5"/>
    <s v="BINTARO EXCHANGE"/>
  </r>
  <r>
    <s v="T-5741"/>
    <x v="0"/>
    <x v="187"/>
    <x v="5"/>
    <s v="P-178"/>
    <n v="1"/>
    <n v="144000"/>
    <n v="144000"/>
    <x v="162"/>
    <x v="15"/>
    <x v="5"/>
    <s v="BINTARO EXCHANGE"/>
  </r>
  <r>
    <s v="T-5742"/>
    <x v="0"/>
    <x v="209"/>
    <x v="7"/>
    <s v="P-1007"/>
    <n v="3"/>
    <n v="31500"/>
    <n v="94500"/>
    <x v="17"/>
    <x v="0"/>
    <x v="7"/>
    <s v="LIPPO MALL KEMANG"/>
  </r>
  <r>
    <s v="T-5743"/>
    <x v="0"/>
    <x v="196"/>
    <x v="10"/>
    <s v="P-2310"/>
    <n v="1"/>
    <n v="145800"/>
    <n v="145800"/>
    <x v="206"/>
    <x v="18"/>
    <x v="2"/>
    <s v="SUMARECON MALL BEKASI"/>
  </r>
  <r>
    <s v="T-5744"/>
    <x v="0"/>
    <x v="201"/>
    <x v="9"/>
    <s v="P-1191"/>
    <n v="1"/>
    <n v="25200"/>
    <n v="25200"/>
    <x v="22"/>
    <x v="0"/>
    <x v="8"/>
    <s v="MALL GANDARIA CITY"/>
  </r>
  <r>
    <s v="T-5745"/>
    <x v="0"/>
    <x v="182"/>
    <x v="7"/>
    <s v="P-1013"/>
    <n v="4"/>
    <n v="13500"/>
    <n v="54000"/>
    <x v="85"/>
    <x v="4"/>
    <x v="7"/>
    <s v="LIPPO MALL KEMANG"/>
  </r>
  <r>
    <s v="T-5746"/>
    <x v="0"/>
    <x v="189"/>
    <x v="9"/>
    <s v="P-1168"/>
    <n v="1"/>
    <n v="82800"/>
    <n v="82800"/>
    <x v="142"/>
    <x v="3"/>
    <x v="8"/>
    <s v="MALL GANDARIA CITY"/>
  </r>
  <r>
    <s v="T-5747"/>
    <x v="0"/>
    <x v="186"/>
    <x v="5"/>
    <s v="P-161"/>
    <n v="3"/>
    <n v="22500"/>
    <n v="67500"/>
    <x v="39"/>
    <x v="0"/>
    <x v="5"/>
    <s v="BINTARO EXCHANGE"/>
  </r>
  <r>
    <s v="T-5748"/>
    <x v="0"/>
    <x v="207"/>
    <x v="5"/>
    <s v="P-183"/>
    <n v="3"/>
    <n v="47700"/>
    <n v="143100"/>
    <x v="20"/>
    <x v="10"/>
    <x v="5"/>
    <s v="BINTARO EXCHANGE"/>
  </r>
  <r>
    <s v="T-5749"/>
    <x v="0"/>
    <x v="195"/>
    <x v="10"/>
    <s v="P-2225"/>
    <n v="1"/>
    <n v="31500"/>
    <n v="31500"/>
    <x v="250"/>
    <x v="9"/>
    <x v="2"/>
    <s v="SUMARECON MALL BEKASI"/>
  </r>
  <r>
    <s v="T-5750"/>
    <x v="0"/>
    <x v="185"/>
    <x v="9"/>
    <s v="P-1224"/>
    <n v="3"/>
    <n v="49500"/>
    <n v="148500"/>
    <x v="60"/>
    <x v="2"/>
    <x v="8"/>
    <s v="MALL GANDARIA CITY"/>
  </r>
  <r>
    <s v="T-5751"/>
    <x v="0"/>
    <x v="189"/>
    <x v="10"/>
    <s v="P-2362"/>
    <n v="1"/>
    <n v="34200"/>
    <n v="34200"/>
    <x v="173"/>
    <x v="0"/>
    <x v="2"/>
    <s v="SUMARECON MALL BEKASI"/>
  </r>
  <r>
    <s v="T-5752"/>
    <x v="0"/>
    <x v="189"/>
    <x v="5"/>
    <s v="P-71"/>
    <n v="2"/>
    <n v="81000"/>
    <n v="162000"/>
    <x v="132"/>
    <x v="16"/>
    <x v="5"/>
    <s v="BINTARO EXCHANGE"/>
  </r>
  <r>
    <s v="T-5753"/>
    <x v="0"/>
    <x v="204"/>
    <x v="10"/>
    <s v="P-2292"/>
    <n v="1"/>
    <n v="83300"/>
    <n v="83300"/>
    <x v="34"/>
    <x v="5"/>
    <x v="2"/>
    <s v="SUMARECON MALL BEKASI"/>
  </r>
  <r>
    <s v="T-5754"/>
    <x v="0"/>
    <x v="205"/>
    <x v="9"/>
    <s v="P-1240"/>
    <n v="2"/>
    <n v="116100"/>
    <n v="232200"/>
    <x v="148"/>
    <x v="14"/>
    <x v="8"/>
    <s v="MALL GANDARIA CITY"/>
  </r>
  <r>
    <s v="T-5755"/>
    <x v="0"/>
    <x v="208"/>
    <x v="10"/>
    <s v="P-2318"/>
    <n v="1"/>
    <n v="148500"/>
    <n v="148500"/>
    <x v="57"/>
    <x v="14"/>
    <x v="2"/>
    <s v="SUMARECON MALL BEKASI"/>
  </r>
  <r>
    <s v="T-5756"/>
    <x v="0"/>
    <x v="184"/>
    <x v="5"/>
    <s v="P-109"/>
    <n v="1"/>
    <n v="112500"/>
    <n v="112500"/>
    <x v="184"/>
    <x v="6"/>
    <x v="5"/>
    <s v="BINTARO EXCHANGE"/>
  </r>
  <r>
    <s v="T-5757"/>
    <x v="0"/>
    <x v="183"/>
    <x v="10"/>
    <s v="P-2347"/>
    <n v="1"/>
    <n v="76500"/>
    <n v="76500"/>
    <x v="123"/>
    <x v="11"/>
    <x v="2"/>
    <s v="SUMARECON MALL BEKASI"/>
  </r>
  <r>
    <s v="T-5758"/>
    <x v="0"/>
    <x v="199"/>
    <x v="5"/>
    <s v="P-167"/>
    <n v="6"/>
    <n v="22500"/>
    <n v="135000"/>
    <x v="112"/>
    <x v="4"/>
    <x v="5"/>
    <s v="BINTARO EXCHANGE"/>
  </r>
  <r>
    <s v="T-5759"/>
    <x v="0"/>
    <x v="201"/>
    <x v="5"/>
    <s v="P-230"/>
    <n v="2"/>
    <n v="112500"/>
    <n v="225000"/>
    <x v="93"/>
    <x v="11"/>
    <x v="5"/>
    <s v="BINTARO EXCHANGE"/>
  </r>
  <r>
    <s v="T-5760"/>
    <x v="0"/>
    <x v="190"/>
    <x v="7"/>
    <s v="P-1041"/>
    <n v="2"/>
    <n v="90000"/>
    <n v="180000"/>
    <x v="5"/>
    <x v="2"/>
    <x v="7"/>
    <s v="LIPPO MALL KEMANG"/>
  </r>
  <r>
    <s v="T-5761"/>
    <x v="0"/>
    <x v="189"/>
    <x v="5"/>
    <s v="P-81"/>
    <n v="2"/>
    <n v="144000"/>
    <n v="288000"/>
    <x v="94"/>
    <x v="15"/>
    <x v="5"/>
    <s v="BINTARO EXCHANGE"/>
  </r>
  <r>
    <s v="T-5762"/>
    <x v="0"/>
    <x v="200"/>
    <x v="6"/>
    <s v="P-829"/>
    <n v="4"/>
    <n v="88200"/>
    <n v="352800"/>
    <x v="23"/>
    <x v="5"/>
    <x v="6"/>
    <s v="KOTA KASABLANKA"/>
  </r>
  <r>
    <s v="T-5763"/>
    <x v="0"/>
    <x v="195"/>
    <x v="5"/>
    <s v="P-151"/>
    <n v="1"/>
    <n v="112500"/>
    <n v="112500"/>
    <x v="96"/>
    <x v="7"/>
    <x v="5"/>
    <s v="BINTARO EXCHANGE"/>
  </r>
  <r>
    <s v="T-5764"/>
    <x v="0"/>
    <x v="188"/>
    <x v="5"/>
    <s v="P-219"/>
    <n v="1"/>
    <n v="130000"/>
    <n v="130000"/>
    <x v="171"/>
    <x v="15"/>
    <x v="5"/>
    <s v="BINTARO EXCHANGE"/>
  </r>
  <r>
    <s v="T-5765"/>
    <x v="0"/>
    <x v="184"/>
    <x v="7"/>
    <s v="P-1050"/>
    <n v="1"/>
    <n v="40500"/>
    <n v="40500"/>
    <x v="221"/>
    <x v="12"/>
    <x v="7"/>
    <s v="LIPPO MALL KEMANG"/>
  </r>
  <r>
    <s v="T-5766"/>
    <x v="0"/>
    <x v="206"/>
    <x v="5"/>
    <s v="P-212"/>
    <n v="2"/>
    <n v="73800"/>
    <n v="147600"/>
    <x v="125"/>
    <x v="14"/>
    <x v="5"/>
    <s v="BINTARO EXCHANGE"/>
  </r>
  <r>
    <s v="T-5767"/>
    <x v="0"/>
    <x v="203"/>
    <x v="7"/>
    <s v="P-1049"/>
    <n v="1"/>
    <n v="145800"/>
    <n v="145800"/>
    <x v="206"/>
    <x v="18"/>
    <x v="7"/>
    <s v="LIPPO MALL KEMANG"/>
  </r>
  <r>
    <s v="T-5768"/>
    <x v="0"/>
    <x v="210"/>
    <x v="10"/>
    <s v="P-2365"/>
    <n v="2"/>
    <n v="25200"/>
    <n v="50400"/>
    <x v="202"/>
    <x v="0"/>
    <x v="2"/>
    <s v="SUMARECON MALL BEKASI"/>
  </r>
  <r>
    <s v="T-5769"/>
    <x v="0"/>
    <x v="192"/>
    <x v="7"/>
    <s v="P-1037"/>
    <n v="1"/>
    <n v="243000"/>
    <n v="243000"/>
    <x v="3"/>
    <x v="2"/>
    <x v="7"/>
    <s v="LIPPO MALL KEMANG"/>
  </r>
  <r>
    <s v="T-5770"/>
    <x v="0"/>
    <x v="183"/>
    <x v="10"/>
    <s v="P-2194"/>
    <n v="4"/>
    <n v="18000"/>
    <n v="72000"/>
    <x v="2"/>
    <x v="0"/>
    <x v="2"/>
    <s v="SUMARECON MALL BEKASI"/>
  </r>
  <r>
    <s v="T-5771"/>
    <x v="0"/>
    <x v="206"/>
    <x v="5"/>
    <s v="P-132"/>
    <n v="3"/>
    <n v="57600"/>
    <n v="172800"/>
    <x v="4"/>
    <x v="3"/>
    <x v="5"/>
    <s v="BINTARO EXCHANGE"/>
  </r>
  <r>
    <s v="T-5772"/>
    <x v="0"/>
    <x v="184"/>
    <x v="7"/>
    <s v="P-917"/>
    <n v="2"/>
    <n v="81000"/>
    <n v="162000"/>
    <x v="132"/>
    <x v="16"/>
    <x v="7"/>
    <s v="LIPPO MALL KEMANG"/>
  </r>
  <r>
    <s v="T-5773"/>
    <x v="0"/>
    <x v="186"/>
    <x v="7"/>
    <s v="P-1071"/>
    <n v="3"/>
    <n v="34200"/>
    <n v="102600"/>
    <x v="45"/>
    <x v="9"/>
    <x v="7"/>
    <s v="LIPPO MALL KEMANG"/>
  </r>
  <r>
    <s v="T-5774"/>
    <x v="0"/>
    <x v="188"/>
    <x v="7"/>
    <s v="P-1039"/>
    <n v="1"/>
    <n v="49500"/>
    <n v="49500"/>
    <x v="60"/>
    <x v="2"/>
    <x v="7"/>
    <s v="LIPPO MALL KEMANG"/>
  </r>
  <r>
    <s v="T-5775"/>
    <x v="0"/>
    <x v="200"/>
    <x v="9"/>
    <s v="P-1239"/>
    <n v="1"/>
    <n v="148500"/>
    <n v="148500"/>
    <x v="57"/>
    <x v="14"/>
    <x v="8"/>
    <s v="MALL GANDARIA CITY"/>
  </r>
  <r>
    <s v="T-5776"/>
    <x v="0"/>
    <x v="208"/>
    <x v="9"/>
    <s v="P-1246"/>
    <n v="1"/>
    <n v="143100"/>
    <n v="143100"/>
    <x v="129"/>
    <x v="12"/>
    <x v="8"/>
    <s v="MALL GANDARIA CITY"/>
  </r>
  <r>
    <s v="T-5777"/>
    <x v="0"/>
    <x v="193"/>
    <x v="7"/>
    <s v="P-1051"/>
    <n v="1"/>
    <n v="81000"/>
    <n v="81000"/>
    <x v="212"/>
    <x v="4"/>
    <x v="7"/>
    <s v="LIPPO MALL KEMANG"/>
  </r>
  <r>
    <s v="T-5778"/>
    <x v="0"/>
    <x v="195"/>
    <x v="10"/>
    <s v="P-2371"/>
    <n v="2"/>
    <n v="29700"/>
    <n v="59400"/>
    <x v="120"/>
    <x v="0"/>
    <x v="2"/>
    <s v="SUMARECON MALL BEKASI"/>
  </r>
  <r>
    <s v="T-5779"/>
    <x v="0"/>
    <x v="189"/>
    <x v="7"/>
    <s v="P-1072"/>
    <n v="1"/>
    <n v="82800"/>
    <n v="82800"/>
    <x v="55"/>
    <x v="3"/>
    <x v="7"/>
    <s v="LIPPO MALL KEMANG"/>
  </r>
  <r>
    <s v="T-5780"/>
    <x v="0"/>
    <x v="191"/>
    <x v="5"/>
    <s v="P-223"/>
    <n v="1"/>
    <n v="34200"/>
    <n v="34200"/>
    <x v="45"/>
    <x v="9"/>
    <x v="5"/>
    <s v="BINTARO EXCHANGE"/>
  </r>
  <r>
    <s v="T-5781"/>
    <x v="0"/>
    <x v="184"/>
    <x v="5"/>
    <s v="P-196"/>
    <n v="2"/>
    <n v="60750"/>
    <n v="121500"/>
    <x v="87"/>
    <x v="12"/>
    <x v="5"/>
    <s v="BINTARO EXCHANGE"/>
  </r>
  <r>
    <s v="T-5782"/>
    <x v="0"/>
    <x v="188"/>
    <x v="7"/>
    <s v="P-1046"/>
    <n v="2"/>
    <n v="65700"/>
    <n v="131400"/>
    <x v="43"/>
    <x v="12"/>
    <x v="7"/>
    <s v="LIPPO MALL KEMANG"/>
  </r>
  <r>
    <s v="T-5783"/>
    <x v="0"/>
    <x v="188"/>
    <x v="9"/>
    <s v="P-1171"/>
    <n v="1"/>
    <n v="82800"/>
    <n v="82800"/>
    <x v="48"/>
    <x v="3"/>
    <x v="8"/>
    <s v="MALL GANDARIA CITY"/>
  </r>
  <r>
    <s v="T-5784"/>
    <x v="0"/>
    <x v="202"/>
    <x v="10"/>
    <s v="P-2196"/>
    <n v="1"/>
    <n v="27000"/>
    <n v="27000"/>
    <x v="30"/>
    <x v="0"/>
    <x v="2"/>
    <s v="SUMARECON MALL BEKASI"/>
  </r>
  <r>
    <s v="T-5785"/>
    <x v="0"/>
    <x v="200"/>
    <x v="9"/>
    <s v="P-1139"/>
    <n v="5"/>
    <n v="14400"/>
    <n v="72000"/>
    <x v="29"/>
    <x v="0"/>
    <x v="8"/>
    <s v="MALL GANDARIA CITY"/>
  </r>
  <r>
    <s v="T-5786"/>
    <x v="0"/>
    <x v="207"/>
    <x v="7"/>
    <s v="P-937"/>
    <n v="1"/>
    <n v="81000"/>
    <n v="81000"/>
    <x v="107"/>
    <x v="12"/>
    <x v="7"/>
    <s v="LIPPO MALL KEMANG"/>
  </r>
  <r>
    <s v="T-5787"/>
    <x v="0"/>
    <x v="203"/>
    <x v="10"/>
    <s v="P-2204"/>
    <n v="1"/>
    <n v="170100"/>
    <n v="170100"/>
    <x v="226"/>
    <x v="13"/>
    <x v="2"/>
    <s v="SUMARECON MALL BEKASI"/>
  </r>
  <r>
    <s v="T-5788"/>
    <x v="0"/>
    <x v="192"/>
    <x v="7"/>
    <s v="P-983"/>
    <n v="2"/>
    <n v="82800"/>
    <n v="165600"/>
    <x v="33"/>
    <x v="3"/>
    <x v="7"/>
    <s v="LIPPO MALL KEMANG"/>
  </r>
  <r>
    <s v="T-5789"/>
    <x v="0"/>
    <x v="195"/>
    <x v="9"/>
    <s v="P-1135"/>
    <n v="4"/>
    <n v="27000"/>
    <n v="108000"/>
    <x v="6"/>
    <x v="0"/>
    <x v="8"/>
    <s v="MALL GANDARIA CITY"/>
  </r>
  <r>
    <s v="T-5790"/>
    <x v="0"/>
    <x v="193"/>
    <x v="6"/>
    <s v="P-830"/>
    <n v="5"/>
    <n v="88200"/>
    <n v="441000"/>
    <x v="34"/>
    <x v="5"/>
    <x v="6"/>
    <s v="KOTA KASABLANKA"/>
  </r>
  <r>
    <s v="T-5791"/>
    <x v="0"/>
    <x v="211"/>
    <x v="10"/>
    <s v="P-2336"/>
    <n v="1"/>
    <n v="131850"/>
    <n v="131850"/>
    <x v="129"/>
    <x v="12"/>
    <x v="2"/>
    <s v="SUMARECON MALL BEKASI"/>
  </r>
  <r>
    <s v="T-5792"/>
    <x v="0"/>
    <x v="183"/>
    <x v="7"/>
    <s v="P-1053"/>
    <n v="1"/>
    <n v="247500"/>
    <n v="247500"/>
    <x v="115"/>
    <x v="18"/>
    <x v="7"/>
    <s v="LIPPO MALL KEMANG"/>
  </r>
  <r>
    <s v="T-5793"/>
    <x v="0"/>
    <x v="198"/>
    <x v="5"/>
    <s v="P-216"/>
    <n v="3"/>
    <n v="81000"/>
    <n v="243000"/>
    <x v="37"/>
    <x v="12"/>
    <x v="5"/>
    <s v="BINTARO EXCHANGE"/>
  </r>
  <r>
    <s v="T-5794"/>
    <x v="0"/>
    <x v="208"/>
    <x v="6"/>
    <s v="P-807"/>
    <n v="3"/>
    <n v="13500"/>
    <n v="40500"/>
    <x v="61"/>
    <x v="4"/>
    <x v="6"/>
    <s v="KOTA KASABLANKA"/>
  </r>
  <r>
    <s v="T-5795"/>
    <x v="0"/>
    <x v="200"/>
    <x v="10"/>
    <s v="P-2289"/>
    <n v="3"/>
    <n v="47700"/>
    <n v="143100"/>
    <x v="20"/>
    <x v="10"/>
    <x v="2"/>
    <s v="SUMARECON MALL BEKASI"/>
  </r>
  <r>
    <s v="T-5796"/>
    <x v="0"/>
    <x v="200"/>
    <x v="10"/>
    <s v="P-2327"/>
    <n v="1"/>
    <n v="125100"/>
    <n v="125100"/>
    <x v="160"/>
    <x v="12"/>
    <x v="2"/>
    <s v="SUMARECON MALL BEKASI"/>
  </r>
  <r>
    <s v="T-5797"/>
    <x v="0"/>
    <x v="206"/>
    <x v="6"/>
    <s v="P-831"/>
    <n v="2"/>
    <n v="162000"/>
    <n v="324000"/>
    <x v="8"/>
    <x v="5"/>
    <x v="6"/>
    <s v="KOTA KASABLANKA"/>
  </r>
  <r>
    <s v="T-5798"/>
    <x v="0"/>
    <x v="199"/>
    <x v="7"/>
    <s v="P-1104"/>
    <n v="1"/>
    <n v="29700"/>
    <n v="29700"/>
    <x v="120"/>
    <x v="0"/>
    <x v="7"/>
    <s v="LIPPO MALL KEMANG"/>
  </r>
  <r>
    <s v="T-5799"/>
    <x v="0"/>
    <x v="188"/>
    <x v="9"/>
    <s v="P-1271"/>
    <n v="2"/>
    <n v="34200"/>
    <n v="68400"/>
    <x v="156"/>
    <x v="0"/>
    <x v="8"/>
    <s v="MALL GANDARIA CITY"/>
  </r>
  <r>
    <s v="T-5800"/>
    <x v="0"/>
    <x v="201"/>
    <x v="7"/>
    <s v="P-1014"/>
    <n v="3"/>
    <n v="22500"/>
    <n v="67500"/>
    <x v="27"/>
    <x v="4"/>
    <x v="7"/>
    <s v="LIPPO MALL KEMANG"/>
  </r>
  <r>
    <s v="T-5801"/>
    <x v="0"/>
    <x v="197"/>
    <x v="10"/>
    <s v="P-2187"/>
    <n v="1"/>
    <n v="17100"/>
    <n v="17100"/>
    <x v="77"/>
    <x v="0"/>
    <x v="2"/>
    <s v="SUMARECON MALL BEKASI"/>
  </r>
  <r>
    <s v="T-5802"/>
    <x v="0"/>
    <x v="189"/>
    <x v="9"/>
    <s v="P-1140"/>
    <n v="1"/>
    <n v="103500"/>
    <n v="103500"/>
    <x v="63"/>
    <x v="15"/>
    <x v="8"/>
    <s v="MALL GANDARIA CITY"/>
  </r>
  <r>
    <s v="T-5803"/>
    <x v="0"/>
    <x v="210"/>
    <x v="9"/>
    <s v="P-1215"/>
    <n v="2"/>
    <n v="88200"/>
    <n v="176400"/>
    <x v="23"/>
    <x v="5"/>
    <x v="8"/>
    <s v="MALL GANDARIA CITY"/>
  </r>
  <r>
    <s v="T-5804"/>
    <x v="0"/>
    <x v="183"/>
    <x v="10"/>
    <s v="P-2364"/>
    <n v="1"/>
    <n v="29700"/>
    <n v="29700"/>
    <x v="154"/>
    <x v="0"/>
    <x v="2"/>
    <s v="SUMARECON MALL BEKASI"/>
  </r>
  <r>
    <s v="T-5805"/>
    <x v="0"/>
    <x v="200"/>
    <x v="7"/>
    <s v="P-1058"/>
    <n v="5"/>
    <n v="116100"/>
    <n v="580500"/>
    <x v="148"/>
    <x v="14"/>
    <x v="7"/>
    <s v="LIPPO MALL KEMANG"/>
  </r>
  <r>
    <s v="T-5806"/>
    <x v="0"/>
    <x v="192"/>
    <x v="10"/>
    <s v="P-2229"/>
    <n v="1"/>
    <n v="26100"/>
    <n v="26100"/>
    <x v="149"/>
    <x v="4"/>
    <x v="2"/>
    <s v="SUMARECON MALL BEKASI"/>
  </r>
  <r>
    <s v="T-5807"/>
    <x v="0"/>
    <x v="202"/>
    <x v="6"/>
    <s v="P-705"/>
    <n v="2"/>
    <n v="81000"/>
    <n v="162000"/>
    <x v="144"/>
    <x v="12"/>
    <x v="6"/>
    <s v="KOTA KASABLANKA"/>
  </r>
  <r>
    <s v="T-5808"/>
    <x v="0"/>
    <x v="188"/>
    <x v="6"/>
    <s v="P-838"/>
    <n v="10"/>
    <n v="49500"/>
    <n v="495000"/>
    <x v="60"/>
    <x v="2"/>
    <x v="6"/>
    <s v="KOTA KASABLANKA"/>
  </r>
  <r>
    <s v="T-5809"/>
    <x v="0"/>
    <x v="185"/>
    <x v="5"/>
    <s v="P-85"/>
    <n v="2"/>
    <n v="81000"/>
    <n v="162000"/>
    <x v="36"/>
    <x v="12"/>
    <x v="5"/>
    <s v="BINTARO EXCHANGE"/>
  </r>
  <r>
    <s v="T-5810"/>
    <x v="0"/>
    <x v="184"/>
    <x v="9"/>
    <s v="P-1143"/>
    <n v="1"/>
    <n v="360000"/>
    <n v="360000"/>
    <x v="170"/>
    <x v="18"/>
    <x v="8"/>
    <s v="MALL GANDARIA CITY"/>
  </r>
  <r>
    <s v="T-5811"/>
    <x v="0"/>
    <x v="192"/>
    <x v="7"/>
    <s v="P-938"/>
    <n v="1"/>
    <n v="41400"/>
    <n v="41400"/>
    <x v="150"/>
    <x v="2"/>
    <x v="7"/>
    <s v="LIPPO MALL KEMANG"/>
  </r>
  <r>
    <s v="T-5812"/>
    <x v="0"/>
    <x v="192"/>
    <x v="5"/>
    <s v="P-169"/>
    <n v="2"/>
    <n v="15300"/>
    <n v="30600"/>
    <x v="7"/>
    <x v="4"/>
    <x v="5"/>
    <s v="BINTARO EXCHANGE"/>
  </r>
  <r>
    <s v="T-5813"/>
    <x v="0"/>
    <x v="209"/>
    <x v="9"/>
    <s v="P-1170"/>
    <n v="1"/>
    <n v="82800"/>
    <n v="82800"/>
    <x v="33"/>
    <x v="3"/>
    <x v="8"/>
    <s v="MALL GANDARIA CITY"/>
  </r>
  <r>
    <s v="T-5814"/>
    <x v="0"/>
    <x v="186"/>
    <x v="7"/>
    <s v="P-1044"/>
    <n v="2"/>
    <n v="60750"/>
    <n v="121500"/>
    <x v="87"/>
    <x v="12"/>
    <x v="7"/>
    <s v="LIPPO MALL KEMANG"/>
  </r>
  <r>
    <s v="T-5815"/>
    <x v="0"/>
    <x v="199"/>
    <x v="9"/>
    <s v="P-1202"/>
    <n v="3"/>
    <n v="15300"/>
    <n v="45900"/>
    <x v="25"/>
    <x v="4"/>
    <x v="8"/>
    <s v="MALL GANDARIA CITY"/>
  </r>
  <r>
    <s v="T-5816"/>
    <x v="0"/>
    <x v="183"/>
    <x v="5"/>
    <s v="P-158"/>
    <n v="1"/>
    <n v="45000"/>
    <n v="45000"/>
    <x v="26"/>
    <x v="0"/>
    <x v="5"/>
    <s v="BINTARO EXCHANGE"/>
  </r>
  <r>
    <s v="T-5817"/>
    <x v="0"/>
    <x v="199"/>
    <x v="7"/>
    <s v="P-1110"/>
    <n v="1"/>
    <n v="207000"/>
    <n v="207000"/>
    <x v="99"/>
    <x v="4"/>
    <x v="7"/>
    <s v="LIPPO MALL KEMANG"/>
  </r>
  <r>
    <s v="T-5818"/>
    <x v="0"/>
    <x v="193"/>
    <x v="9"/>
    <s v="P-1212"/>
    <n v="3"/>
    <n v="49500"/>
    <n v="148500"/>
    <x v="16"/>
    <x v="2"/>
    <x v="8"/>
    <s v="MALL GANDARIA CITY"/>
  </r>
  <r>
    <s v="T-5819"/>
    <x v="0"/>
    <x v="204"/>
    <x v="10"/>
    <s v="P-2238"/>
    <n v="4"/>
    <n v="57600"/>
    <n v="230400"/>
    <x v="4"/>
    <x v="3"/>
    <x v="2"/>
    <s v="SUMARECON MALL BEKASI"/>
  </r>
  <r>
    <s v="T-5820"/>
    <x v="0"/>
    <x v="186"/>
    <x v="5"/>
    <s v="P-162"/>
    <n v="1"/>
    <n v="74700"/>
    <n v="74700"/>
    <x v="40"/>
    <x v="1"/>
    <x v="5"/>
    <s v="BINTARO EXCHANGE"/>
  </r>
  <r>
    <s v="T-5821"/>
    <x v="0"/>
    <x v="194"/>
    <x v="6"/>
    <s v="P-875"/>
    <n v="6"/>
    <n v="76500"/>
    <n v="459000"/>
    <x v="75"/>
    <x v="11"/>
    <x v="6"/>
    <s v="KOTA KASABLANKA"/>
  </r>
  <r>
    <s v="T-5822"/>
    <x v="0"/>
    <x v="188"/>
    <x v="10"/>
    <s v="P-2305"/>
    <n v="3"/>
    <n v="60750"/>
    <n v="182250"/>
    <x v="87"/>
    <x v="12"/>
    <x v="2"/>
    <s v="SUMARECON MALL BEKASI"/>
  </r>
  <r>
    <s v="T-5823"/>
    <x v="0"/>
    <x v="191"/>
    <x v="10"/>
    <s v="P-2307"/>
    <n v="2"/>
    <n v="65700"/>
    <n v="131400"/>
    <x v="43"/>
    <x v="12"/>
    <x v="2"/>
    <s v="SUMARECON MALL BEKASI"/>
  </r>
  <r>
    <s v="T-5824"/>
    <x v="0"/>
    <x v="192"/>
    <x v="7"/>
    <s v="P-980"/>
    <n v="3"/>
    <n v="57600"/>
    <n v="172800"/>
    <x v="4"/>
    <x v="3"/>
    <x v="7"/>
    <s v="LIPPO MALL KEMANG"/>
  </r>
  <r>
    <s v="T-5825"/>
    <x v="0"/>
    <x v="186"/>
    <x v="10"/>
    <s v="P-2182"/>
    <n v="1"/>
    <n v="78750"/>
    <n v="78750"/>
    <x v="36"/>
    <x v="12"/>
    <x v="2"/>
    <s v="SUMARECON MALL BEKASI"/>
  </r>
  <r>
    <s v="T-5826"/>
    <x v="0"/>
    <x v="196"/>
    <x v="7"/>
    <s v="P-1026"/>
    <n v="2"/>
    <n v="65700"/>
    <n v="131400"/>
    <x v="155"/>
    <x v="2"/>
    <x v="7"/>
    <s v="LIPPO MALL KEMANG"/>
  </r>
  <r>
    <s v="T-5827"/>
    <x v="0"/>
    <x v="185"/>
    <x v="7"/>
    <s v="P-1068"/>
    <n v="1"/>
    <n v="130000"/>
    <n v="130000"/>
    <x v="171"/>
    <x v="15"/>
    <x v="7"/>
    <s v="LIPPO MALL KEMANG"/>
  </r>
  <r>
    <s v="T-5828"/>
    <x v="0"/>
    <x v="189"/>
    <x v="10"/>
    <s v="P-2200"/>
    <n v="1"/>
    <n v="38700"/>
    <n v="38700"/>
    <x v="236"/>
    <x v="4"/>
    <x v="2"/>
    <s v="SUMARECON MALL BEKASI"/>
  </r>
  <r>
    <s v="T-5829"/>
    <x v="0"/>
    <x v="202"/>
    <x v="7"/>
    <s v="P-945"/>
    <n v="1"/>
    <n v="27000"/>
    <n v="27000"/>
    <x v="30"/>
    <x v="0"/>
    <x v="7"/>
    <s v="LIPPO MALL KEMANG"/>
  </r>
  <r>
    <s v="T-5830"/>
    <x v="0"/>
    <x v="188"/>
    <x v="10"/>
    <s v="P-2296"/>
    <n v="1"/>
    <n v="243000"/>
    <n v="243000"/>
    <x v="3"/>
    <x v="2"/>
    <x v="2"/>
    <s v="SUMARECON MALL BEKASI"/>
  </r>
  <r>
    <s v="T-5831"/>
    <x v="0"/>
    <x v="199"/>
    <x v="9"/>
    <s v="P-1193"/>
    <n v="9"/>
    <n v="22500"/>
    <n v="202500"/>
    <x v="39"/>
    <x v="0"/>
    <x v="8"/>
    <s v="MALL GANDARIA CITY"/>
  </r>
  <r>
    <s v="T-5832"/>
    <x v="0"/>
    <x v="208"/>
    <x v="5"/>
    <s v="P-181"/>
    <n v="1"/>
    <n v="49500"/>
    <n v="49500"/>
    <x v="16"/>
    <x v="2"/>
    <x v="5"/>
    <s v="BINTARO EXCHANGE"/>
  </r>
  <r>
    <s v="T-5833"/>
    <x v="0"/>
    <x v="186"/>
    <x v="7"/>
    <s v="P-1059"/>
    <n v="1"/>
    <n v="94500"/>
    <n v="94500"/>
    <x v="62"/>
    <x v="14"/>
    <x v="7"/>
    <s v="LIPPO MALL KEMANG"/>
  </r>
  <r>
    <s v="T-5834"/>
    <x v="0"/>
    <x v="201"/>
    <x v="9"/>
    <s v="P-1267"/>
    <n v="1"/>
    <n v="34200"/>
    <n v="34200"/>
    <x v="173"/>
    <x v="0"/>
    <x v="8"/>
    <s v="MALL GANDARIA CITY"/>
  </r>
  <r>
    <s v="T-5835"/>
    <x v="0"/>
    <x v="200"/>
    <x v="9"/>
    <s v="P-1270"/>
    <n v="4"/>
    <n v="25200"/>
    <n v="100800"/>
    <x v="202"/>
    <x v="0"/>
    <x v="8"/>
    <s v="MALL GANDARIA CITY"/>
  </r>
  <r>
    <s v="T-5836"/>
    <x v="0"/>
    <x v="210"/>
    <x v="10"/>
    <s v="P-2198"/>
    <n v="1"/>
    <n v="14400"/>
    <n v="14400"/>
    <x v="29"/>
    <x v="0"/>
    <x v="2"/>
    <s v="SUMARECON MALL BEKASI"/>
  </r>
  <r>
    <s v="T-5837"/>
    <x v="0"/>
    <x v="182"/>
    <x v="7"/>
    <s v="P-941"/>
    <n v="2"/>
    <n v="17100"/>
    <n v="34200"/>
    <x v="77"/>
    <x v="0"/>
    <x v="7"/>
    <s v="LIPPO MALL KEMANG"/>
  </r>
  <r>
    <s v="T-5838"/>
    <x v="0"/>
    <x v="183"/>
    <x v="9"/>
    <s v="P-1137"/>
    <n v="3"/>
    <n v="18000"/>
    <n v="54000"/>
    <x v="2"/>
    <x v="0"/>
    <x v="8"/>
    <s v="MALL GANDARIA CITY"/>
  </r>
  <r>
    <s v="T-5839"/>
    <x v="0"/>
    <x v="202"/>
    <x v="9"/>
    <s v="P-1185"/>
    <n v="2"/>
    <n v="162000"/>
    <n v="324000"/>
    <x v="188"/>
    <x v="7"/>
    <x v="8"/>
    <s v="MALL GANDARIA CITY"/>
  </r>
  <r>
    <s v="T-5840"/>
    <x v="0"/>
    <x v="202"/>
    <x v="5"/>
    <s v="P-70"/>
    <n v="2"/>
    <n v="65700"/>
    <n v="131400"/>
    <x v="64"/>
    <x v="16"/>
    <x v="5"/>
    <s v="BINTARO EXCHANGE"/>
  </r>
  <r>
    <s v="T-5841"/>
    <x v="0"/>
    <x v="205"/>
    <x v="9"/>
    <s v="P-1136"/>
    <n v="4"/>
    <n v="13050"/>
    <n v="52200"/>
    <x v="54"/>
    <x v="0"/>
    <x v="8"/>
    <s v="MALL GANDARIA CITY"/>
  </r>
  <r>
    <s v="T-5842"/>
    <x v="0"/>
    <x v="196"/>
    <x v="9"/>
    <s v="P-1226"/>
    <n v="1"/>
    <n v="90000"/>
    <n v="90000"/>
    <x v="5"/>
    <x v="2"/>
    <x v="8"/>
    <s v="MALL GANDARIA CITY"/>
  </r>
  <r>
    <s v="T-5843"/>
    <x v="0"/>
    <x v="206"/>
    <x v="9"/>
    <s v="P-1216"/>
    <n v="1"/>
    <n v="88200"/>
    <n v="88200"/>
    <x v="34"/>
    <x v="5"/>
    <x v="8"/>
    <s v="MALL GANDARIA CITY"/>
  </r>
  <r>
    <s v="T-5844"/>
    <x v="0"/>
    <x v="198"/>
    <x v="9"/>
    <s v="P-1167"/>
    <n v="3"/>
    <n v="57600"/>
    <n v="172800"/>
    <x v="4"/>
    <x v="3"/>
    <x v="8"/>
    <s v="MALL GANDARIA CITY"/>
  </r>
  <r>
    <s v="T-5845"/>
    <x v="0"/>
    <x v="211"/>
    <x v="5"/>
    <s v="P-244"/>
    <n v="2"/>
    <n v="32000"/>
    <n v="64000"/>
    <x v="173"/>
    <x v="0"/>
    <x v="5"/>
    <s v="BINTARO EXCHANGE"/>
  </r>
  <r>
    <s v="T-5846"/>
    <x v="0"/>
    <x v="201"/>
    <x v="9"/>
    <s v="P-1276"/>
    <n v="3"/>
    <n v="29700"/>
    <n v="89100"/>
    <x v="117"/>
    <x v="0"/>
    <x v="8"/>
    <s v="MALL GANDARIA CITY"/>
  </r>
  <r>
    <s v="T-5847"/>
    <x v="0"/>
    <x v="197"/>
    <x v="7"/>
    <s v="P-977"/>
    <n v="2"/>
    <n v="26100"/>
    <n v="52200"/>
    <x v="15"/>
    <x v="4"/>
    <x v="7"/>
    <s v="LIPPO MALL KEMANG"/>
  </r>
  <r>
    <s v="T-5848"/>
    <x v="0"/>
    <x v="211"/>
    <x v="10"/>
    <s v="P-2293"/>
    <n v="1"/>
    <n v="160300"/>
    <n v="160300"/>
    <x v="8"/>
    <x v="5"/>
    <x v="2"/>
    <s v="SUMARECON MALL BEKASI"/>
  </r>
  <r>
    <s v="T-5849"/>
    <x v="0"/>
    <x v="183"/>
    <x v="5"/>
    <s v="P-247"/>
    <n v="2"/>
    <n v="25200"/>
    <n v="50400"/>
    <x v="202"/>
    <x v="0"/>
    <x v="5"/>
    <s v="BINTARO EXCHANGE"/>
  </r>
  <r>
    <s v="T-5850"/>
    <x v="0"/>
    <x v="198"/>
    <x v="5"/>
    <s v="P-215"/>
    <n v="3"/>
    <n v="125100"/>
    <n v="375300"/>
    <x v="160"/>
    <x v="12"/>
    <x v="5"/>
    <s v="BINTARO EXCHANGE"/>
  </r>
  <r>
    <s v="T-5851"/>
    <x v="0"/>
    <x v="207"/>
    <x v="10"/>
    <s v="P-2263"/>
    <n v="2"/>
    <n v="25200"/>
    <n v="50400"/>
    <x v="22"/>
    <x v="0"/>
    <x v="2"/>
    <s v="SUMARECON MALL BEKASI"/>
  </r>
  <r>
    <s v="T-5852"/>
    <x v="0"/>
    <x v="209"/>
    <x v="7"/>
    <s v="P-1100"/>
    <n v="1"/>
    <n v="36900"/>
    <n v="36900"/>
    <x v="56"/>
    <x v="0"/>
    <x v="7"/>
    <s v="LIPPO MALL KEMANG"/>
  </r>
  <r>
    <s v="T-5853"/>
    <x v="0"/>
    <x v="210"/>
    <x v="7"/>
    <s v="P-1045"/>
    <n v="1"/>
    <n v="60750"/>
    <n v="60750"/>
    <x v="113"/>
    <x v="12"/>
    <x v="7"/>
    <s v="LIPPO MALL KEMANG"/>
  </r>
  <r>
    <s v="T-5854"/>
    <x v="0"/>
    <x v="202"/>
    <x v="7"/>
    <s v="P-998"/>
    <n v="3"/>
    <n v="112500"/>
    <n v="337500"/>
    <x v="96"/>
    <x v="7"/>
    <x v="7"/>
    <s v="LIPPO MALL KEMANG"/>
  </r>
  <r>
    <s v="T-5855"/>
    <x v="0"/>
    <x v="182"/>
    <x v="9"/>
    <s v="P-1253"/>
    <n v="3"/>
    <n v="76500"/>
    <n v="229500"/>
    <x v="123"/>
    <x v="11"/>
    <x v="8"/>
    <s v="MALL GANDARIA CITY"/>
  </r>
  <r>
    <s v="T-5856"/>
    <x v="0"/>
    <x v="197"/>
    <x v="7"/>
    <s v="P-1040"/>
    <n v="1"/>
    <n v="98100"/>
    <n v="98100"/>
    <x v="11"/>
    <x v="2"/>
    <x v="7"/>
    <s v="LIPPO MALL KEMANG"/>
  </r>
  <r>
    <s v="T-5857"/>
    <x v="0"/>
    <x v="194"/>
    <x v="5"/>
    <s v="P-90"/>
    <n v="1"/>
    <n v="17100"/>
    <n v="17100"/>
    <x v="77"/>
    <x v="0"/>
    <x v="5"/>
    <s v="BINTARO EXCHANGE"/>
  </r>
  <r>
    <s v="T-5858"/>
    <x v="0"/>
    <x v="192"/>
    <x v="7"/>
    <s v="P-1047"/>
    <n v="1"/>
    <n v="73800"/>
    <n v="73800"/>
    <x v="215"/>
    <x v="12"/>
    <x v="7"/>
    <s v="LIPPO MALL KEMANG"/>
  </r>
  <r>
    <s v="T-5859"/>
    <x v="0"/>
    <x v="200"/>
    <x v="6"/>
    <s v="P-698"/>
    <n v="1"/>
    <n v="193500"/>
    <n v="193500"/>
    <x v="224"/>
    <x v="8"/>
    <x v="6"/>
    <s v="KOTA KASABLANKA"/>
  </r>
  <r>
    <s v="T-5860"/>
    <x v="0"/>
    <x v="192"/>
    <x v="7"/>
    <s v="P-1016"/>
    <n v="8"/>
    <n v="15300"/>
    <n v="122400"/>
    <x v="25"/>
    <x v="4"/>
    <x v="7"/>
    <s v="LIPPO MALL KEMANG"/>
  </r>
  <r>
    <s v="T-5861"/>
    <x v="0"/>
    <x v="209"/>
    <x v="9"/>
    <s v="P-1233"/>
    <n v="1"/>
    <n v="73800"/>
    <n v="73800"/>
    <x v="215"/>
    <x v="12"/>
    <x v="8"/>
    <s v="MALL GANDARIA CITY"/>
  </r>
  <r>
    <s v="T-5862"/>
    <x v="0"/>
    <x v="207"/>
    <x v="10"/>
    <s v="P-2211"/>
    <n v="1"/>
    <n v="179100"/>
    <n v="179100"/>
    <x v="216"/>
    <x v="15"/>
    <x v="2"/>
    <s v="SUMARECON MALL BEKASI"/>
  </r>
  <r>
    <s v="T-5863"/>
    <x v="0"/>
    <x v="182"/>
    <x v="10"/>
    <s v="P-2311"/>
    <n v="3"/>
    <n v="40500"/>
    <n v="121500"/>
    <x v="221"/>
    <x v="12"/>
    <x v="2"/>
    <s v="SUMARECON MALL BEKASI"/>
  </r>
  <r>
    <s v="T-5864"/>
    <x v="0"/>
    <x v="187"/>
    <x v="10"/>
    <s v="P-2257"/>
    <n v="1"/>
    <n v="162000"/>
    <n v="162000"/>
    <x v="188"/>
    <x v="7"/>
    <x v="2"/>
    <s v="SUMARECON MALL BEKASI"/>
  </r>
  <r>
    <s v="T-5865"/>
    <x v="0"/>
    <x v="191"/>
    <x v="7"/>
    <s v="P-921"/>
    <n v="1"/>
    <n v="153000"/>
    <n v="153000"/>
    <x v="88"/>
    <x v="13"/>
    <x v="7"/>
    <s v="LIPPO MALL KEMANG"/>
  </r>
  <r>
    <s v="T-5866"/>
    <x v="0"/>
    <x v="209"/>
    <x v="7"/>
    <s v="P-1019"/>
    <n v="1"/>
    <n v="40500"/>
    <n v="40500"/>
    <x v="9"/>
    <x v="6"/>
    <x v="7"/>
    <s v="LIPPO MALL KEMANG"/>
  </r>
  <r>
    <s v="T-5867"/>
    <x v="0"/>
    <x v="211"/>
    <x v="7"/>
    <s v="P-943"/>
    <n v="1"/>
    <n v="13050"/>
    <n v="13050"/>
    <x v="54"/>
    <x v="0"/>
    <x v="7"/>
    <s v="LIPPO MALL KEMANG"/>
  </r>
  <r>
    <s v="T-5868"/>
    <x v="0"/>
    <x v="198"/>
    <x v="9"/>
    <s v="P-1232"/>
    <n v="2"/>
    <n v="65700"/>
    <n v="131400"/>
    <x v="43"/>
    <x v="12"/>
    <x v="8"/>
    <s v="MALL GANDARIA CITY"/>
  </r>
  <r>
    <s v="T-5869"/>
    <x v="0"/>
    <x v="198"/>
    <x v="9"/>
    <s v="P-1132"/>
    <n v="2"/>
    <n v="98100"/>
    <n v="196200"/>
    <x v="69"/>
    <x v="2"/>
    <x v="8"/>
    <s v="MALL GANDARIA CITY"/>
  </r>
  <r>
    <s v="T-5870"/>
    <x v="0"/>
    <x v="207"/>
    <x v="9"/>
    <s v="P-1187"/>
    <n v="1"/>
    <n v="148500"/>
    <n v="148500"/>
    <x v="158"/>
    <x v="1"/>
    <x v="8"/>
    <s v="MALL GANDARIA CITY"/>
  </r>
  <r>
    <s v="T-5871"/>
    <x v="0"/>
    <x v="191"/>
    <x v="7"/>
    <s v="P-1064"/>
    <n v="1"/>
    <n v="125100"/>
    <n v="125100"/>
    <x v="160"/>
    <x v="12"/>
    <x v="7"/>
    <s v="LIPPO MALL KEMANG"/>
  </r>
  <r>
    <s v="T-5872"/>
    <x v="0"/>
    <x v="189"/>
    <x v="5"/>
    <s v="P-248"/>
    <n v="2"/>
    <n v="34200"/>
    <n v="68400"/>
    <x v="156"/>
    <x v="0"/>
    <x v="5"/>
    <s v="BINTARO EXCHANGE"/>
  </r>
  <r>
    <s v="T-5873"/>
    <x v="0"/>
    <x v="205"/>
    <x v="7"/>
    <s v="P-1101"/>
    <n v="3"/>
    <n v="29700"/>
    <n v="89100"/>
    <x v="117"/>
    <x v="0"/>
    <x v="7"/>
    <s v="LIPPO MALL KEMANG"/>
  </r>
  <r>
    <s v="T-5874"/>
    <x v="0"/>
    <x v="195"/>
    <x v="5"/>
    <s v="P-224"/>
    <n v="3"/>
    <n v="82800"/>
    <n v="248400"/>
    <x v="55"/>
    <x v="3"/>
    <x v="5"/>
    <s v="BINTARO EXCHANGE"/>
  </r>
  <r>
    <s v="T-5875"/>
    <x v="0"/>
    <x v="210"/>
    <x v="9"/>
    <s v="P-1280"/>
    <n v="1"/>
    <n v="27000"/>
    <n v="27000"/>
    <x v="97"/>
    <x v="0"/>
    <x v="8"/>
    <s v="MALL GANDARIA CITY"/>
  </r>
  <r>
    <s v="T-5876"/>
    <x v="0"/>
    <x v="182"/>
    <x v="10"/>
    <s v="P-2185"/>
    <n v="1"/>
    <n v="98100"/>
    <n v="98100"/>
    <x v="69"/>
    <x v="2"/>
    <x v="2"/>
    <s v="SUMARECON MALL BEKASI"/>
  </r>
  <r>
    <s v="T-5877"/>
    <x v="0"/>
    <x v="207"/>
    <x v="9"/>
    <s v="P-1195"/>
    <n v="2"/>
    <n v="37350"/>
    <n v="74700"/>
    <x v="83"/>
    <x v="17"/>
    <x v="8"/>
    <s v="MALL GANDARIA CITY"/>
  </r>
  <r>
    <s v="T-5878"/>
    <x v="0"/>
    <x v="201"/>
    <x v="5"/>
    <s v="P-93"/>
    <n v="1"/>
    <n v="18000"/>
    <n v="18000"/>
    <x v="2"/>
    <x v="0"/>
    <x v="5"/>
    <s v="BINTARO EXCHANGE"/>
  </r>
  <r>
    <s v="T-5879"/>
    <x v="0"/>
    <x v="210"/>
    <x v="7"/>
    <s v="P-1060"/>
    <n v="3"/>
    <n v="73800"/>
    <n v="221400"/>
    <x v="125"/>
    <x v="14"/>
    <x v="7"/>
    <s v="LIPPO MALL KEMANG"/>
  </r>
  <r>
    <s v="T-5880"/>
    <x v="0"/>
    <x v="205"/>
    <x v="9"/>
    <s v="P-1252"/>
    <n v="1"/>
    <n v="76500"/>
    <n v="76500"/>
    <x v="75"/>
    <x v="11"/>
    <x v="8"/>
    <s v="MALL GANDARIA CITY"/>
  </r>
  <r>
    <s v="T-5881"/>
    <x v="0"/>
    <x v="194"/>
    <x v="10"/>
    <s v="P-2328"/>
    <n v="2"/>
    <n v="81000"/>
    <n v="162000"/>
    <x v="37"/>
    <x v="12"/>
    <x v="2"/>
    <s v="SUMARECON MALL BEKASI"/>
  </r>
  <r>
    <s v="T-5882"/>
    <x v="0"/>
    <x v="194"/>
    <x v="7"/>
    <s v="P-1077"/>
    <n v="1"/>
    <n v="76500"/>
    <n v="76500"/>
    <x v="123"/>
    <x v="11"/>
    <x v="7"/>
    <s v="LIPPO MALL KEMANG"/>
  </r>
  <r>
    <s v="T-5883"/>
    <x v="0"/>
    <x v="195"/>
    <x v="5"/>
    <s v="P-185"/>
    <n v="2"/>
    <n v="88200"/>
    <n v="176400"/>
    <x v="34"/>
    <x v="5"/>
    <x v="5"/>
    <s v="BINTARO EXCHANGE"/>
  </r>
  <r>
    <s v="T-5884"/>
    <x v="0"/>
    <x v="201"/>
    <x v="7"/>
    <s v="P-946"/>
    <n v="2"/>
    <n v="14400"/>
    <n v="28800"/>
    <x v="29"/>
    <x v="0"/>
    <x v="7"/>
    <s v="LIPPO MALL KEMANG"/>
  </r>
  <r>
    <s v="T-5885"/>
    <x v="0"/>
    <x v="205"/>
    <x v="9"/>
    <s v="P-1200"/>
    <n v="1"/>
    <n v="22500"/>
    <n v="22500"/>
    <x v="27"/>
    <x v="4"/>
    <x v="8"/>
    <s v="MALL GANDARIA CITY"/>
  </r>
  <r>
    <s v="T-5886"/>
    <x v="0"/>
    <x v="193"/>
    <x v="7"/>
    <s v="P-1012"/>
    <n v="1"/>
    <n v="13500"/>
    <n v="13500"/>
    <x v="61"/>
    <x v="4"/>
    <x v="7"/>
    <s v="LIPPO MALL KEMANG"/>
  </r>
  <r>
    <s v="T-5887"/>
    <x v="0"/>
    <x v="193"/>
    <x v="5"/>
    <s v="P-152"/>
    <n v="1"/>
    <n v="162000"/>
    <n v="162000"/>
    <x v="188"/>
    <x v="7"/>
    <x v="5"/>
    <s v="BINTARO EXCHANGE"/>
  </r>
  <r>
    <s v="T-5888"/>
    <x v="0"/>
    <x v="189"/>
    <x v="10"/>
    <s v="P-2272"/>
    <n v="3"/>
    <n v="22500"/>
    <n v="67500"/>
    <x v="27"/>
    <x v="4"/>
    <x v="2"/>
    <s v="SUMARECON MALL BEKASI"/>
  </r>
  <r>
    <s v="T-5889"/>
    <x v="0"/>
    <x v="205"/>
    <x v="9"/>
    <s v="P-1281"/>
    <n v="2"/>
    <n v="348300"/>
    <n v="696600"/>
    <x v="82"/>
    <x v="7"/>
    <x v="8"/>
    <s v="MALL GANDARIA CITY"/>
  </r>
  <r>
    <s v="T-5890"/>
    <x v="0"/>
    <x v="208"/>
    <x v="5"/>
    <s v="P-198"/>
    <n v="3"/>
    <n v="60750"/>
    <n v="182250"/>
    <x v="113"/>
    <x v="12"/>
    <x v="5"/>
    <s v="BINTARO EXCHANGE"/>
  </r>
  <r>
    <s v="T-5891"/>
    <x v="0"/>
    <x v="196"/>
    <x v="10"/>
    <s v="P-2367"/>
    <n v="1"/>
    <n v="35100"/>
    <n v="35100"/>
    <x v="13"/>
    <x v="0"/>
    <x v="2"/>
    <s v="SUMARECON MALL BEKASI"/>
  </r>
  <r>
    <s v="T-5892"/>
    <x v="0"/>
    <x v="194"/>
    <x v="9"/>
    <s v="P-1131"/>
    <n v="2"/>
    <n v="41400"/>
    <n v="82800"/>
    <x v="150"/>
    <x v="2"/>
    <x v="8"/>
    <s v="MALL GANDARIA CITY"/>
  </r>
  <r>
    <s v="T-5893"/>
    <x v="0"/>
    <x v="193"/>
    <x v="7"/>
    <s v="P-1029"/>
    <n v="3"/>
    <n v="47700"/>
    <n v="143100"/>
    <x v="20"/>
    <x v="10"/>
    <x v="7"/>
    <s v="LIPPO MALL KEMANG"/>
  </r>
  <r>
    <s v="T-5894"/>
    <x v="0"/>
    <x v="190"/>
    <x v="5"/>
    <s v="P-217"/>
    <n v="2"/>
    <n v="130000"/>
    <n v="260000"/>
    <x v="84"/>
    <x v="15"/>
    <x v="5"/>
    <s v="BINTARO EXCHANGE"/>
  </r>
  <r>
    <s v="T-5895"/>
    <x v="0"/>
    <x v="191"/>
    <x v="6"/>
    <s v="P-874"/>
    <n v="5"/>
    <n v="76500"/>
    <n v="382500"/>
    <x v="95"/>
    <x v="11"/>
    <x v="6"/>
    <s v="KOTA KASABLANKA"/>
  </r>
  <r>
    <s v="T-5896"/>
    <x v="0"/>
    <x v="193"/>
    <x v="10"/>
    <s v="P-2215"/>
    <n v="1"/>
    <n v="76500"/>
    <n v="76500"/>
    <x v="204"/>
    <x v="8"/>
    <x v="2"/>
    <s v="SUMARECON MALL BEKASI"/>
  </r>
  <r>
    <s v="T-5897"/>
    <x v="0"/>
    <x v="211"/>
    <x v="5"/>
    <s v="P-171"/>
    <n v="1"/>
    <n v="243000"/>
    <n v="243000"/>
    <x v="111"/>
    <x v="17"/>
    <x v="5"/>
    <s v="BINTARO EXCHANGE"/>
  </r>
  <r>
    <s v="T-5898"/>
    <x v="0"/>
    <x v="210"/>
    <x v="6"/>
    <s v="P-876"/>
    <n v="6"/>
    <n v="76500"/>
    <n v="459000"/>
    <x v="123"/>
    <x v="11"/>
    <x v="6"/>
    <s v="KOTA KASABLANKA"/>
  </r>
  <r>
    <s v="T-5899"/>
    <x v="0"/>
    <x v="188"/>
    <x v="9"/>
    <s v="P-1165"/>
    <n v="3"/>
    <n v="26100"/>
    <n v="78300"/>
    <x v="15"/>
    <x v="4"/>
    <x v="8"/>
    <s v="MALL GANDARIA CITY"/>
  </r>
  <r>
    <s v="T-5900"/>
    <x v="0"/>
    <x v="205"/>
    <x v="5"/>
    <s v="P-170"/>
    <n v="4"/>
    <n v="15300"/>
    <n v="61200"/>
    <x v="25"/>
    <x v="4"/>
    <x v="5"/>
    <s v="BINTARO EXCHANGE"/>
  </r>
  <r>
    <s v="T-5901"/>
    <x v="0"/>
    <x v="190"/>
    <x v="9"/>
    <s v="P-1134"/>
    <n v="2"/>
    <n v="17100"/>
    <n v="34200"/>
    <x v="77"/>
    <x v="0"/>
    <x v="8"/>
    <s v="MALL GANDARIA CITY"/>
  </r>
  <r>
    <s v="T-5902"/>
    <x v="0"/>
    <x v="211"/>
    <x v="7"/>
    <s v="P-976"/>
    <n v="2"/>
    <n v="26100"/>
    <n v="52200"/>
    <x v="149"/>
    <x v="4"/>
    <x v="7"/>
    <s v="LIPPO MALL KEMANG"/>
  </r>
  <r>
    <s v="T-5903"/>
    <x v="0"/>
    <x v="200"/>
    <x v="5"/>
    <s v="P-97"/>
    <n v="1"/>
    <n v="38700"/>
    <n v="38700"/>
    <x v="189"/>
    <x v="4"/>
    <x v="5"/>
    <s v="BINTARO EXCHANGE"/>
  </r>
  <r>
    <s v="T-5904"/>
    <x v="0"/>
    <x v="186"/>
    <x v="5"/>
    <s v="P-91"/>
    <n v="1"/>
    <n v="27000"/>
    <n v="27000"/>
    <x v="6"/>
    <x v="0"/>
    <x v="5"/>
    <s v="BINTARO EXCHANGE"/>
  </r>
  <r>
    <s v="T-5905"/>
    <x v="0"/>
    <x v="205"/>
    <x v="9"/>
    <s v="P-1138"/>
    <n v="6"/>
    <n v="27000"/>
    <n v="162000"/>
    <x v="30"/>
    <x v="0"/>
    <x v="8"/>
    <s v="MALL GANDARIA CITY"/>
  </r>
  <r>
    <s v="T-5906"/>
    <x v="0"/>
    <x v="196"/>
    <x v="5"/>
    <s v="P-227"/>
    <n v="3"/>
    <n v="76500"/>
    <n v="229500"/>
    <x v="75"/>
    <x v="11"/>
    <x v="5"/>
    <s v="BINTARO EXCHANGE"/>
  </r>
  <r>
    <s v="T-5907"/>
    <x v="0"/>
    <x v="210"/>
    <x v="6"/>
    <s v="P-808"/>
    <n v="4"/>
    <n v="13500"/>
    <n v="54000"/>
    <x v="85"/>
    <x v="4"/>
    <x v="6"/>
    <s v="KOTA KASABLANKA"/>
  </r>
  <r>
    <s v="T-5908"/>
    <x v="0"/>
    <x v="183"/>
    <x v="10"/>
    <s v="P-2265"/>
    <n v="2"/>
    <n v="22500"/>
    <n v="45000"/>
    <x v="39"/>
    <x v="0"/>
    <x v="2"/>
    <s v="SUMARECON MALL BEKASI"/>
  </r>
  <r>
    <s v="T-5909"/>
    <x v="0"/>
    <x v="206"/>
    <x v="10"/>
    <s v="P-2321"/>
    <n v="2"/>
    <n v="116100"/>
    <n v="232200"/>
    <x v="148"/>
    <x v="14"/>
    <x v="2"/>
    <s v="SUMARECON MALL BEKASI"/>
  </r>
  <r>
    <s v="T-5910"/>
    <x v="0"/>
    <x v="187"/>
    <x v="6"/>
    <s v="P-879"/>
    <n v="4"/>
    <n v="112500"/>
    <n v="450000"/>
    <x v="141"/>
    <x v="11"/>
    <x v="6"/>
    <s v="KOTA KASABLANKA"/>
  </r>
  <r>
    <s v="T-5911"/>
    <x v="0"/>
    <x v="210"/>
    <x v="9"/>
    <s v="P-1133"/>
    <n v="1"/>
    <n v="107100"/>
    <n v="107100"/>
    <x v="109"/>
    <x v="2"/>
    <x v="8"/>
    <s v="MALL GANDARIA CITY"/>
  </r>
  <r>
    <s v="T-5912"/>
    <x v="0"/>
    <x v="198"/>
    <x v="5"/>
    <s v="P-134"/>
    <n v="1"/>
    <n v="82800"/>
    <n v="82800"/>
    <x v="78"/>
    <x v="3"/>
    <x v="5"/>
    <s v="BINTARO EXCHANGE"/>
  </r>
  <r>
    <s v="T-5913"/>
    <x v="0"/>
    <x v="202"/>
    <x v="9"/>
    <s v="P-1164"/>
    <n v="2"/>
    <n v="26100"/>
    <n v="52200"/>
    <x v="149"/>
    <x v="4"/>
    <x v="8"/>
    <s v="MALL GANDARIA CITY"/>
  </r>
  <r>
    <s v="T-5914"/>
    <x v="0"/>
    <x v="190"/>
    <x v="7"/>
    <s v="P-1099"/>
    <n v="1"/>
    <n v="32000"/>
    <n v="32000"/>
    <x v="13"/>
    <x v="0"/>
    <x v="7"/>
    <s v="LIPPO MALL KEMANG"/>
  </r>
  <r>
    <s v="T-5915"/>
    <x v="0"/>
    <x v="185"/>
    <x v="10"/>
    <s v="P-2368"/>
    <n v="1"/>
    <n v="36900"/>
    <n v="36900"/>
    <x v="56"/>
    <x v="0"/>
    <x v="2"/>
    <s v="SUMARECON MALL BEKASI"/>
  </r>
  <r>
    <s v="T-5916"/>
    <x v="0"/>
    <x v="196"/>
    <x v="6"/>
    <s v="P-873"/>
    <n v="1"/>
    <n v="82800"/>
    <n v="82800"/>
    <x v="114"/>
    <x v="3"/>
    <x v="6"/>
    <s v="KOTA KASABLANKA"/>
  </r>
  <r>
    <s v="T-5917"/>
    <x v="0"/>
    <x v="202"/>
    <x v="5"/>
    <s v="P-110"/>
    <n v="2"/>
    <n v="76500"/>
    <n v="153000"/>
    <x v="204"/>
    <x v="8"/>
    <x v="5"/>
    <s v="BINTARO EXCHANGE"/>
  </r>
  <r>
    <s v="T-5918"/>
    <x v="0"/>
    <x v="182"/>
    <x v="10"/>
    <s v="P-2273"/>
    <n v="1"/>
    <n v="15300"/>
    <n v="15300"/>
    <x v="25"/>
    <x v="4"/>
    <x v="2"/>
    <s v="SUMARECON MALL BEKASI"/>
  </r>
  <r>
    <s v="T-5919"/>
    <x v="0"/>
    <x v="200"/>
    <x v="9"/>
    <s v="P-1256"/>
    <n v="1"/>
    <n v="112500"/>
    <n v="112500"/>
    <x v="141"/>
    <x v="11"/>
    <x v="8"/>
    <s v="MALL GANDARIA CITY"/>
  </r>
  <r>
    <s v="T-5920"/>
    <x v="0"/>
    <x v="204"/>
    <x v="5"/>
    <s v="P-159"/>
    <n v="6"/>
    <n v="25200"/>
    <n v="151200"/>
    <x v="22"/>
    <x v="0"/>
    <x v="5"/>
    <s v="BINTARO EXCHANGE"/>
  </r>
  <r>
    <s v="T-5921"/>
    <x v="0"/>
    <x v="196"/>
    <x v="10"/>
    <s v="P-2346"/>
    <n v="1"/>
    <n v="76500"/>
    <n v="76500"/>
    <x v="75"/>
    <x v="11"/>
    <x v="2"/>
    <s v="SUMARECON MALL BEKASI"/>
  </r>
  <r>
    <s v="T-5922"/>
    <x v="0"/>
    <x v="208"/>
    <x v="7"/>
    <s v="P-942"/>
    <n v="2"/>
    <n v="27000"/>
    <n v="54000"/>
    <x v="6"/>
    <x v="0"/>
    <x v="7"/>
    <s v="LIPPO MALL KEMANG"/>
  </r>
  <r>
    <s v="T-5923"/>
    <x v="0"/>
    <x v="184"/>
    <x v="9"/>
    <s v="P-1248"/>
    <n v="1"/>
    <n v="34200"/>
    <n v="34200"/>
    <x v="45"/>
    <x v="9"/>
    <x v="8"/>
    <s v="MALL GANDARIA CITY"/>
  </r>
  <r>
    <s v="T-5924"/>
    <x v="0"/>
    <x v="197"/>
    <x v="5"/>
    <s v="P-96"/>
    <n v="2"/>
    <n v="38700"/>
    <n v="77400"/>
    <x v="236"/>
    <x v="4"/>
    <x v="5"/>
    <s v="BINTARO EXCHANGE"/>
  </r>
  <r>
    <s v="T-5925"/>
    <x v="0"/>
    <x v="196"/>
    <x v="7"/>
    <s v="P-1005"/>
    <n v="1"/>
    <n v="45000"/>
    <n v="45000"/>
    <x v="26"/>
    <x v="0"/>
    <x v="7"/>
    <s v="LIPPO MALL KEMANG"/>
  </r>
  <r>
    <s v="T-5926"/>
    <x v="0"/>
    <x v="198"/>
    <x v="9"/>
    <s v="P-1214"/>
    <n v="3"/>
    <n v="47700"/>
    <n v="143100"/>
    <x v="20"/>
    <x v="10"/>
    <x v="8"/>
    <s v="MALL GANDARIA CITY"/>
  </r>
  <r>
    <s v="T-5927"/>
    <x v="0"/>
    <x v="194"/>
    <x v="5"/>
    <s v="P-166"/>
    <n v="3"/>
    <n v="13500"/>
    <n v="40500"/>
    <x v="85"/>
    <x v="4"/>
    <x v="5"/>
    <s v="BINTARO EXCHANGE"/>
  </r>
  <r>
    <s v="T-5928"/>
    <x v="0"/>
    <x v="198"/>
    <x v="7"/>
    <s v="P-1027"/>
    <n v="2"/>
    <n v="49500"/>
    <n v="99000"/>
    <x v="16"/>
    <x v="2"/>
    <x v="7"/>
    <s v="LIPPO MALL KEMANG"/>
  </r>
  <r>
    <s v="T-5929"/>
    <x v="0"/>
    <x v="204"/>
    <x v="5"/>
    <s v="P-92"/>
    <n v="3"/>
    <n v="13050"/>
    <n v="39150"/>
    <x v="54"/>
    <x v="0"/>
    <x v="5"/>
    <s v="BINTARO EXCHANGE"/>
  </r>
  <r>
    <s v="T-5930"/>
    <x v="0"/>
    <x v="186"/>
    <x v="10"/>
    <s v="P-2190"/>
    <n v="5"/>
    <n v="13050"/>
    <n v="65250"/>
    <x v="54"/>
    <x v="0"/>
    <x v="2"/>
    <s v="SUMARECON MALL BEKASI"/>
  </r>
  <r>
    <s v="T-5931"/>
    <x v="0"/>
    <x v="200"/>
    <x v="10"/>
    <s v="P-2213"/>
    <n v="1"/>
    <n v="57150"/>
    <n v="57150"/>
    <x v="196"/>
    <x v="6"/>
    <x v="2"/>
    <s v="SUMARECON MALL BEKASI"/>
  </r>
  <r>
    <s v="T-5932"/>
    <x v="0"/>
    <x v="210"/>
    <x v="7"/>
    <s v="P-1066"/>
    <n v="1"/>
    <n v="130000"/>
    <n v="130000"/>
    <x v="84"/>
    <x v="15"/>
    <x v="7"/>
    <s v="LIPPO MALL KEMANG"/>
  </r>
  <r>
    <s v="T-5933"/>
    <x v="0"/>
    <x v="186"/>
    <x v="5"/>
    <s v="P-126"/>
    <n v="3"/>
    <n v="26100"/>
    <n v="78300"/>
    <x v="149"/>
    <x v="4"/>
    <x v="5"/>
    <s v="BINTARO EXCHANGE"/>
  </r>
  <r>
    <s v="T-5934"/>
    <x v="0"/>
    <x v="187"/>
    <x v="6"/>
    <s v="P-832"/>
    <n v="3"/>
    <n v="162000"/>
    <n v="486000"/>
    <x v="70"/>
    <x v="5"/>
    <x v="6"/>
    <s v="KOTA KASABLANKA"/>
  </r>
  <r>
    <s v="T-5935"/>
    <x v="0"/>
    <x v="201"/>
    <x v="9"/>
    <s v="P-1197"/>
    <n v="1"/>
    <n v="13500"/>
    <n v="13500"/>
    <x v="61"/>
    <x v="4"/>
    <x v="8"/>
    <s v="MALL GANDARIA CITY"/>
  </r>
  <r>
    <s v="T-5936"/>
    <x v="0"/>
    <x v="185"/>
    <x v="7"/>
    <s v="P-933"/>
    <n v="2"/>
    <n v="144000"/>
    <n v="288000"/>
    <x v="119"/>
    <x v="15"/>
    <x v="7"/>
    <s v="LIPPO MALL KEMANG"/>
  </r>
  <r>
    <s v="T-5937"/>
    <x v="0"/>
    <x v="185"/>
    <x v="7"/>
    <s v="P-1076"/>
    <n v="4"/>
    <n v="76500"/>
    <n v="306000"/>
    <x v="75"/>
    <x v="11"/>
    <x v="7"/>
    <s v="LIPPO MALL KEMANG"/>
  </r>
  <r>
    <s v="T-5938"/>
    <x v="0"/>
    <x v="184"/>
    <x v="9"/>
    <s v="P-1150"/>
    <n v="2"/>
    <n v="112500"/>
    <n v="225000"/>
    <x v="184"/>
    <x v="6"/>
    <x v="8"/>
    <s v="MALL GANDARIA CITY"/>
  </r>
  <r>
    <s v="T-5939"/>
    <x v="0"/>
    <x v="200"/>
    <x v="10"/>
    <s v="P-2260"/>
    <n v="1"/>
    <n v="328500"/>
    <n v="328500"/>
    <x v="126"/>
    <x v="11"/>
    <x v="2"/>
    <s v="SUMARECON MALL BEKASI"/>
  </r>
  <r>
    <s v="T-5940"/>
    <x v="0"/>
    <x v="195"/>
    <x v="7"/>
    <s v="P-1106"/>
    <n v="2"/>
    <n v="27000"/>
    <n v="54000"/>
    <x v="97"/>
    <x v="0"/>
    <x v="7"/>
    <s v="LIPPO MALL KEMANG"/>
  </r>
  <r>
    <s v="T-5941"/>
    <x v="0"/>
    <x v="202"/>
    <x v="7"/>
    <s v="P-1096"/>
    <n v="1"/>
    <n v="34200"/>
    <n v="34200"/>
    <x v="156"/>
    <x v="0"/>
    <x v="7"/>
    <s v="LIPPO MALL KEMANG"/>
  </r>
  <r>
    <s v="T-5942"/>
    <x v="0"/>
    <x v="191"/>
    <x v="9"/>
    <s v="P-1254"/>
    <n v="1"/>
    <n v="112500"/>
    <n v="112500"/>
    <x v="219"/>
    <x v="11"/>
    <x v="8"/>
    <s v="MALL GANDARIA CITY"/>
  </r>
  <r>
    <s v="T-5943"/>
    <x v="0"/>
    <x v="198"/>
    <x v="9"/>
    <s v="P-1242"/>
    <n v="1"/>
    <n v="125100"/>
    <n v="125100"/>
    <x v="160"/>
    <x v="12"/>
    <x v="8"/>
    <s v="MALL GANDARIA CITY"/>
  </r>
  <r>
    <s v="T-5944"/>
    <x v="0"/>
    <x v="187"/>
    <x v="10"/>
    <s v="P-2322"/>
    <n v="1"/>
    <n v="94500"/>
    <n v="94500"/>
    <x v="62"/>
    <x v="14"/>
    <x v="2"/>
    <s v="SUMARECON MALL BEKASI"/>
  </r>
  <r>
    <s v="T-5945"/>
    <x v="0"/>
    <x v="186"/>
    <x v="7"/>
    <s v="P-1030"/>
    <n v="3"/>
    <n v="88200"/>
    <n v="264600"/>
    <x v="23"/>
    <x v="5"/>
    <x v="7"/>
    <s v="LIPPO MALL KEMANG"/>
  </r>
  <r>
    <s v="T-5946"/>
    <x v="0"/>
    <x v="207"/>
    <x v="5"/>
    <s v="P-133"/>
    <n v="1"/>
    <n v="82800"/>
    <n v="82800"/>
    <x v="142"/>
    <x v="3"/>
    <x v="5"/>
    <s v="BINTARO EXCHANGE"/>
  </r>
  <r>
    <s v="T-5947"/>
    <x v="0"/>
    <x v="188"/>
    <x v="6"/>
    <s v="P-811"/>
    <n v="5"/>
    <n v="15300"/>
    <n v="76500"/>
    <x v="7"/>
    <x v="4"/>
    <x v="6"/>
    <s v="KOTA KASABLANKA"/>
  </r>
  <r>
    <s v="T-5948"/>
    <x v="0"/>
    <x v="184"/>
    <x v="7"/>
    <s v="P-939"/>
    <n v="2"/>
    <n v="98100"/>
    <n v="196200"/>
    <x v="69"/>
    <x v="2"/>
    <x v="7"/>
    <s v="LIPPO MALL KEMANG"/>
  </r>
  <r>
    <s v="T-5949"/>
    <x v="0"/>
    <x v="189"/>
    <x v="5"/>
    <s v="P-211"/>
    <n v="3"/>
    <n v="94500"/>
    <n v="283500"/>
    <x v="62"/>
    <x v="14"/>
    <x v="5"/>
    <s v="BINTARO EXCHANGE"/>
  </r>
  <r>
    <s v="T-5950"/>
    <x v="0"/>
    <x v="200"/>
    <x v="7"/>
    <s v="P-944"/>
    <n v="1"/>
    <n v="18000"/>
    <n v="18000"/>
    <x v="2"/>
    <x v="0"/>
    <x v="7"/>
    <s v="LIPPO MALL KEMANG"/>
  </r>
  <r>
    <s v="T-5951"/>
    <x v="0"/>
    <x v="198"/>
    <x v="6"/>
    <s v="P-708"/>
    <n v="3"/>
    <n v="41400"/>
    <n v="124200"/>
    <x v="150"/>
    <x v="2"/>
    <x v="6"/>
    <s v="KOTA KASABLANKA"/>
  </r>
  <r>
    <s v="T-5952"/>
    <x v="0"/>
    <x v="182"/>
    <x v="5"/>
    <s v="P-135"/>
    <n v="1"/>
    <n v="82800"/>
    <n v="82800"/>
    <x v="33"/>
    <x v="3"/>
    <x v="5"/>
    <s v="BINTARO EXCHANGE"/>
  </r>
  <r>
    <s v="T-5953"/>
    <x v="0"/>
    <x v="185"/>
    <x v="5"/>
    <s v="P-199"/>
    <n v="1"/>
    <n v="65700"/>
    <n v="65700"/>
    <x v="43"/>
    <x v="12"/>
    <x v="5"/>
    <s v="BINTARO EXCHANGE"/>
  </r>
  <r>
    <s v="T-5954"/>
    <x v="0"/>
    <x v="191"/>
    <x v="5"/>
    <s v="P-246"/>
    <n v="1"/>
    <n v="29700"/>
    <n v="29700"/>
    <x v="154"/>
    <x v="0"/>
    <x v="5"/>
    <s v="BINTARO EXCHANGE"/>
  </r>
  <r>
    <s v="T-5955"/>
    <x v="0"/>
    <x v="198"/>
    <x v="10"/>
    <s v="P-2345"/>
    <n v="1"/>
    <n v="76500"/>
    <n v="76500"/>
    <x v="95"/>
    <x v="11"/>
    <x v="2"/>
    <s v="SUMARECON MALL BEKASI"/>
  </r>
  <r>
    <s v="T-5956"/>
    <x v="0"/>
    <x v="195"/>
    <x v="1"/>
    <s v="P-1400"/>
    <n v="2"/>
    <n v="162000"/>
    <n v="324000"/>
    <x v="188"/>
    <x v="7"/>
    <x v="1"/>
    <s v="MALL KELAPA GADING"/>
  </r>
  <r>
    <s v="T-5957"/>
    <x v="0"/>
    <x v="186"/>
    <x v="1"/>
    <s v="P-1432"/>
    <n v="2"/>
    <n v="94500"/>
    <n v="189000"/>
    <x v="35"/>
    <x v="2"/>
    <x v="1"/>
    <s v="MALL KELAPA GADING"/>
  </r>
  <r>
    <s v="T-5958"/>
    <x v="0"/>
    <x v="196"/>
    <x v="1"/>
    <s v="P-1319"/>
    <n v="2"/>
    <n v="103500"/>
    <n v="207000"/>
    <x v="63"/>
    <x v="15"/>
    <x v="1"/>
    <s v="MALL KELAPA GADING"/>
  </r>
  <r>
    <s v="T-5959"/>
    <x v="0"/>
    <x v="188"/>
    <x v="1"/>
    <s v="P-1451"/>
    <n v="3"/>
    <n v="65700"/>
    <n v="197100"/>
    <x v="43"/>
    <x v="12"/>
    <x v="1"/>
    <s v="MALL KELAPA GADING"/>
  </r>
  <r>
    <s v="T-5960"/>
    <x v="0"/>
    <x v="200"/>
    <x v="1"/>
    <s v="P-1385"/>
    <n v="1"/>
    <n v="82800"/>
    <n v="82800"/>
    <x v="48"/>
    <x v="3"/>
    <x v="1"/>
    <s v="MALL KELAPA GADING"/>
  </r>
  <r>
    <s v="T-5961"/>
    <x v="0"/>
    <x v="191"/>
    <x v="1"/>
    <s v="P-1435"/>
    <n v="1"/>
    <n v="88200"/>
    <n v="88200"/>
    <x v="34"/>
    <x v="5"/>
    <x v="1"/>
    <s v="MALL KELAPA GADING"/>
  </r>
  <r>
    <s v="T-5962"/>
    <x v="0"/>
    <x v="182"/>
    <x v="1"/>
    <s v="P-1441"/>
    <n v="1"/>
    <n v="243000"/>
    <n v="243000"/>
    <x v="3"/>
    <x v="2"/>
    <x v="1"/>
    <s v="MALL KELAPA GADING"/>
  </r>
  <r>
    <s v="T-5963"/>
    <x v="0"/>
    <x v="202"/>
    <x v="1"/>
    <s v="P-1414"/>
    <n v="3"/>
    <n v="22500"/>
    <n v="67500"/>
    <x v="112"/>
    <x v="4"/>
    <x v="1"/>
    <s v="MALL KELAPA GADING"/>
  </r>
  <r>
    <s v="T-5964"/>
    <x v="0"/>
    <x v="209"/>
    <x v="1"/>
    <s v="P-1486"/>
    <n v="4"/>
    <n v="76500"/>
    <n v="306000"/>
    <x v="123"/>
    <x v="11"/>
    <x v="1"/>
    <s v="MALL KELAPA GADING"/>
  </r>
  <r>
    <s v="T-5965"/>
    <x v="0"/>
    <x v="204"/>
    <x v="1"/>
    <s v="P-1415"/>
    <n v="1"/>
    <n v="22500"/>
    <n v="22500"/>
    <x v="27"/>
    <x v="4"/>
    <x v="1"/>
    <s v="MALL KELAPA GADING"/>
  </r>
  <r>
    <s v="T-5966"/>
    <x v="0"/>
    <x v="202"/>
    <x v="1"/>
    <s v="P-1326"/>
    <n v="1"/>
    <n v="360000"/>
    <n v="360000"/>
    <x v="170"/>
    <x v="18"/>
    <x v="1"/>
    <s v="MALL KELAPA GADING"/>
  </r>
  <r>
    <s v="T-5967"/>
    <x v="0"/>
    <x v="186"/>
    <x v="1"/>
    <s v="P-1286"/>
    <n v="2"/>
    <n v="57150"/>
    <n v="114300"/>
    <x v="98"/>
    <x v="16"/>
    <x v="1"/>
    <s v="MALL KELAPA GADING"/>
  </r>
  <r>
    <s v="T-5968"/>
    <x v="0"/>
    <x v="185"/>
    <x v="1"/>
    <s v="P-1310"/>
    <n v="1"/>
    <n v="107100"/>
    <n v="107100"/>
    <x v="109"/>
    <x v="2"/>
    <x v="1"/>
    <s v="MALL KELAPA GADING"/>
  </r>
  <r>
    <s v="T-5969"/>
    <x v="0"/>
    <x v="193"/>
    <x v="1"/>
    <s v="P-1405"/>
    <n v="5"/>
    <n v="45000"/>
    <n v="225000"/>
    <x v="26"/>
    <x v="0"/>
    <x v="1"/>
    <s v="MALL KELAPA GADING"/>
  </r>
  <r>
    <s v="T-5970"/>
    <x v="0"/>
    <x v="182"/>
    <x v="1"/>
    <s v="P-1503"/>
    <n v="4"/>
    <n v="25200"/>
    <n v="100800"/>
    <x v="202"/>
    <x v="0"/>
    <x v="1"/>
    <s v="MALL KELAPA GADING"/>
  </r>
  <r>
    <s v="T-5971"/>
    <x v="0"/>
    <x v="202"/>
    <x v="1"/>
    <s v="P-1500"/>
    <n v="4"/>
    <n v="32000"/>
    <n v="128000"/>
    <x v="173"/>
    <x v="0"/>
    <x v="1"/>
    <s v="MALL KELAPA GADING"/>
  </r>
  <r>
    <s v="T-5972"/>
    <x v="0"/>
    <x v="183"/>
    <x v="1"/>
    <s v="P-1313"/>
    <n v="3"/>
    <n v="13050"/>
    <n v="39150"/>
    <x v="54"/>
    <x v="0"/>
    <x v="1"/>
    <s v="MALL KELAPA GADING"/>
  </r>
  <r>
    <s v="T-5973"/>
    <x v="0"/>
    <x v="202"/>
    <x v="1"/>
    <s v="P-1515"/>
    <n v="1"/>
    <n v="251100"/>
    <n v="251100"/>
    <x v="176"/>
    <x v="14"/>
    <x v="1"/>
    <s v="MALL KELAPA GADING"/>
  </r>
  <r>
    <s v="T-5974"/>
    <x v="0"/>
    <x v="211"/>
    <x v="1"/>
    <s v="P-1320"/>
    <n v="1"/>
    <n v="170100"/>
    <n v="170100"/>
    <x v="226"/>
    <x v="13"/>
    <x v="1"/>
    <s v="MALL KELAPA GADING"/>
  </r>
  <r>
    <s v="T-5975"/>
    <x v="0"/>
    <x v="202"/>
    <x v="1"/>
    <s v="P-1456"/>
    <n v="1"/>
    <n v="81000"/>
    <n v="81000"/>
    <x v="212"/>
    <x v="4"/>
    <x v="1"/>
    <s v="MALL KELAPA GADING"/>
  </r>
  <r>
    <s v="T-5976"/>
    <x v="0"/>
    <x v="203"/>
    <x v="1"/>
    <s v="P-1374"/>
    <n v="3"/>
    <n v="26100"/>
    <n v="78300"/>
    <x v="149"/>
    <x v="4"/>
    <x v="1"/>
    <s v="MALL KELAPA GADING"/>
  </r>
  <r>
    <s v="T-5977"/>
    <x v="0"/>
    <x v="194"/>
    <x v="1"/>
    <s v="P-1288"/>
    <n v="2"/>
    <n v="80100"/>
    <n v="160200"/>
    <x v="132"/>
    <x v="16"/>
    <x v="1"/>
    <s v="MALL KELAPA GADING"/>
  </r>
  <r>
    <s v="T-5978"/>
    <x v="0"/>
    <x v="194"/>
    <x v="1"/>
    <s v="P-1454"/>
    <n v="5"/>
    <n v="138500"/>
    <n v="692500"/>
    <x v="206"/>
    <x v="18"/>
    <x v="1"/>
    <s v="MALL KELAPA GADING"/>
  </r>
  <r>
    <s v="T-5979"/>
    <x v="0"/>
    <x v="184"/>
    <x v="1"/>
    <s v="P-1417"/>
    <n v="2"/>
    <n v="15300"/>
    <n v="30600"/>
    <x v="25"/>
    <x v="4"/>
    <x v="1"/>
    <s v="MALL KELAPA GADING"/>
  </r>
  <r>
    <s v="T-5980"/>
    <x v="0"/>
    <x v="189"/>
    <x v="1"/>
    <s v="P-1481"/>
    <n v="4"/>
    <n v="34200"/>
    <n v="136800"/>
    <x v="45"/>
    <x v="9"/>
    <x v="1"/>
    <s v="MALL KELAPA GADING"/>
  </r>
  <r>
    <s v="T-5981"/>
    <x v="0"/>
    <x v="204"/>
    <x v="1"/>
    <s v="P-1514"/>
    <n v="5"/>
    <n v="10000"/>
    <n v="50000"/>
    <x v="97"/>
    <x v="0"/>
    <x v="1"/>
    <s v="MALL KELAPA GADING"/>
  </r>
  <r>
    <s v="T-5982"/>
    <x v="0"/>
    <x v="211"/>
    <x v="1"/>
    <s v="P-1407"/>
    <n v="3"/>
    <n v="31500"/>
    <n v="94500"/>
    <x v="17"/>
    <x v="0"/>
    <x v="1"/>
    <s v="MALL KELAPA GADING"/>
  </r>
  <r>
    <s v="T-5983"/>
    <x v="0"/>
    <x v="194"/>
    <x v="1"/>
    <s v="P-1518"/>
    <n v="1"/>
    <n v="207000"/>
    <n v="207000"/>
    <x v="99"/>
    <x v="4"/>
    <x v="1"/>
    <s v="MALL KELAPA GADING"/>
  </r>
  <r>
    <s v="T-5984"/>
    <x v="0"/>
    <x v="208"/>
    <x v="1"/>
    <s v="P-1467"/>
    <n v="2"/>
    <n v="73800"/>
    <n v="147600"/>
    <x v="125"/>
    <x v="14"/>
    <x v="1"/>
    <s v="MALL KELAPA GADING"/>
  </r>
  <r>
    <s v="T-5985"/>
    <x v="0"/>
    <x v="186"/>
    <x v="1"/>
    <s v="P-1412"/>
    <n v="2"/>
    <n v="13500"/>
    <n v="27000"/>
    <x v="61"/>
    <x v="4"/>
    <x v="1"/>
    <s v="MALL KELAPA GADING"/>
  </r>
  <r>
    <s v="T-5986"/>
    <x v="0"/>
    <x v="199"/>
    <x v="1"/>
    <s v="P-1416"/>
    <n v="4"/>
    <n v="15300"/>
    <n v="61200"/>
    <x v="7"/>
    <x v="4"/>
    <x v="1"/>
    <s v="MALL KELAPA GADING"/>
  </r>
  <r>
    <s v="T-5987"/>
    <x v="0"/>
    <x v="187"/>
    <x v="1"/>
    <s v="P-1311"/>
    <n v="5"/>
    <n v="17100"/>
    <n v="85500"/>
    <x v="77"/>
    <x v="0"/>
    <x v="1"/>
    <s v="MALL KELAPA GADING"/>
  </r>
  <r>
    <s v="T-5988"/>
    <x v="0"/>
    <x v="192"/>
    <x v="1"/>
    <s v="P-1457"/>
    <n v="2"/>
    <n v="145800"/>
    <n v="291600"/>
    <x v="179"/>
    <x v="18"/>
    <x v="1"/>
    <s v="MALL KELAPA GADING"/>
  </r>
  <r>
    <s v="T-5989"/>
    <x v="0"/>
    <x v="182"/>
    <x v="1"/>
    <s v="P-1318"/>
    <n v="1"/>
    <n v="38700"/>
    <n v="38700"/>
    <x v="189"/>
    <x v="4"/>
    <x v="1"/>
    <s v="MALL KELAPA GADING"/>
  </r>
  <r>
    <s v="T-5990"/>
    <x v="0"/>
    <x v="205"/>
    <x v="1"/>
    <s v="P-1347"/>
    <n v="1"/>
    <n v="1169100"/>
    <n v="1169100"/>
    <x v="169"/>
    <x v="8"/>
    <x v="1"/>
    <s v="MALL KELAPA GADING"/>
  </r>
  <r>
    <s v="T-5991"/>
    <x v="0"/>
    <x v="187"/>
    <x v="1"/>
    <s v="P-1459"/>
    <n v="1"/>
    <n v="247500"/>
    <n v="247500"/>
    <x v="128"/>
    <x v="18"/>
    <x v="1"/>
    <s v="MALL KELAPA GADING"/>
  </r>
  <r>
    <s v="T-5992"/>
    <x v="0"/>
    <x v="194"/>
    <x v="1"/>
    <s v="P-1302"/>
    <n v="1"/>
    <n v="144000"/>
    <n v="144000"/>
    <x v="94"/>
    <x v="15"/>
    <x v="1"/>
    <s v="MALL KELAPA GADING"/>
  </r>
  <r>
    <s v="T-5993"/>
    <x v="0"/>
    <x v="206"/>
    <x v="1"/>
    <s v="P-1485"/>
    <n v="4"/>
    <n v="76500"/>
    <n v="306000"/>
    <x v="75"/>
    <x v="11"/>
    <x v="1"/>
    <s v="MALL KELAPA GADING"/>
  </r>
  <r>
    <s v="T-5994"/>
    <x v="0"/>
    <x v="186"/>
    <x v="1"/>
    <s v="P-1418"/>
    <n v="2"/>
    <n v="240000"/>
    <n v="480000"/>
    <x v="111"/>
    <x v="17"/>
    <x v="1"/>
    <s v="MALL KELAPA GADING"/>
  </r>
  <r>
    <s v="T-5995"/>
    <x v="0"/>
    <x v="201"/>
    <x v="1"/>
    <s v="P-1375"/>
    <n v="1"/>
    <n v="26100"/>
    <n v="26100"/>
    <x v="15"/>
    <x v="4"/>
    <x v="1"/>
    <s v="MALL KELAPA GADING"/>
  </r>
  <r>
    <s v="T-5996"/>
    <x v="0"/>
    <x v="198"/>
    <x v="1"/>
    <s v="P-1312"/>
    <n v="3"/>
    <n v="27000"/>
    <n v="81000"/>
    <x v="6"/>
    <x v="0"/>
    <x v="1"/>
    <s v="MALL KELAPA GADING"/>
  </r>
  <r>
    <s v="T-5997"/>
    <x v="0"/>
    <x v="189"/>
    <x v="1"/>
    <s v="P-1314"/>
    <n v="1"/>
    <n v="18000"/>
    <n v="18000"/>
    <x v="2"/>
    <x v="0"/>
    <x v="1"/>
    <s v="MALL KELAPA GADING"/>
  </r>
  <r>
    <s v="T-5998"/>
    <x v="0"/>
    <x v="206"/>
    <x v="1"/>
    <s v="P-1460"/>
    <n v="1"/>
    <n v="0"/>
    <n v="0"/>
    <x v="57"/>
    <x v="14"/>
    <x v="1"/>
    <s v="MALL KELAPA GADING"/>
  </r>
  <r>
    <s v="T-5999"/>
    <x v="0"/>
    <x v="194"/>
    <x v="1"/>
    <s v="P-1452"/>
    <n v="4"/>
    <n v="73800"/>
    <n v="295200"/>
    <x v="215"/>
    <x v="12"/>
    <x v="1"/>
    <s v="MALL KELAPA GADING"/>
  </r>
  <r>
    <s v="T-6000"/>
    <x v="0"/>
    <x v="191"/>
    <x v="1"/>
    <s v="P-1465"/>
    <n v="6"/>
    <n v="116100"/>
    <n v="696600"/>
    <x v="148"/>
    <x v="14"/>
    <x v="1"/>
    <s v="MALL KELAPA GADING"/>
  </r>
  <r>
    <s v="T-6001"/>
    <x v="0"/>
    <x v="187"/>
    <x v="1"/>
    <s v="P-1410"/>
    <n v="3"/>
    <n v="37350"/>
    <n v="112050"/>
    <x v="83"/>
    <x v="17"/>
    <x v="1"/>
    <s v="MALL KELAPA GADING"/>
  </r>
  <r>
    <s v="T-6002"/>
    <x v="0"/>
    <x v="210"/>
    <x v="1"/>
    <s v="P-1510"/>
    <n v="1"/>
    <n v="10000"/>
    <n v="10000"/>
    <x v="164"/>
    <x v="0"/>
    <x v="1"/>
    <s v="MALL KELAPA GADING"/>
  </r>
  <r>
    <s v="T-6003"/>
    <x v="0"/>
    <x v="194"/>
    <x v="1"/>
    <s v="P-1436"/>
    <n v="2"/>
    <n v="162000"/>
    <n v="324000"/>
    <x v="8"/>
    <x v="5"/>
    <x v="1"/>
    <s v="MALL KELAPA GADING"/>
  </r>
  <r>
    <s v="T-6004"/>
    <x v="0"/>
    <x v="202"/>
    <x v="1"/>
    <s v="P-1444"/>
    <n v="1"/>
    <n v="98100"/>
    <n v="98100"/>
    <x v="11"/>
    <x v="2"/>
    <x v="1"/>
    <s v="MALL KELAPA GADING"/>
  </r>
  <r>
    <s v="T-6005"/>
    <x v="0"/>
    <x v="200"/>
    <x v="1"/>
    <s v="P-1427"/>
    <n v="1"/>
    <n v="62100"/>
    <n v="62100"/>
    <x v="227"/>
    <x v="1"/>
    <x v="1"/>
    <s v="MALL KELAPA GADING"/>
  </r>
  <r>
    <s v="T-6006"/>
    <x v="0"/>
    <x v="196"/>
    <x v="1"/>
    <s v="P-1428"/>
    <n v="1"/>
    <n v="144000"/>
    <n v="144000"/>
    <x v="162"/>
    <x v="15"/>
    <x v="1"/>
    <s v="MALL KELAPA GADING"/>
  </r>
  <r>
    <s v="T-6007"/>
    <x v="0"/>
    <x v="188"/>
    <x v="1"/>
    <s v="P-1487"/>
    <n v="1"/>
    <n v="112500"/>
    <n v="112500"/>
    <x v="219"/>
    <x v="11"/>
    <x v="1"/>
    <s v="MALL KELAPA GADING"/>
  </r>
  <r>
    <s v="T-6008"/>
    <x v="0"/>
    <x v="199"/>
    <x v="1"/>
    <s v="P-1430"/>
    <n v="1"/>
    <n v="65700"/>
    <n v="65700"/>
    <x v="155"/>
    <x v="2"/>
    <x v="1"/>
    <s v="MALL KELAPA GADING"/>
  </r>
  <r>
    <s v="T-6009"/>
    <x v="0"/>
    <x v="196"/>
    <x v="1"/>
    <s v="P-1434"/>
    <n v="1"/>
    <n v="88200"/>
    <n v="88200"/>
    <x v="23"/>
    <x v="5"/>
    <x v="1"/>
    <s v="MALL KELAPA GADING"/>
  </r>
  <r>
    <s v="T-6010"/>
    <x v="0"/>
    <x v="204"/>
    <x v="1"/>
    <s v="P-1469"/>
    <n v="1"/>
    <n v="116100"/>
    <n v="116100"/>
    <x v="161"/>
    <x v="14"/>
    <x v="1"/>
    <s v="MALL KELAPA GADING"/>
  </r>
  <r>
    <s v="T-6011"/>
    <x v="0"/>
    <x v="210"/>
    <x v="1"/>
    <s v="P-1299"/>
    <n v="3"/>
    <n v="12600"/>
    <n v="37800"/>
    <x v="18"/>
    <x v="9"/>
    <x v="1"/>
    <s v="MALL KELAPA GADING"/>
  </r>
  <r>
    <s v="T-6012"/>
    <x v="0"/>
    <x v="186"/>
    <x v="1"/>
    <s v="P-1455"/>
    <n v="1"/>
    <n v="40500"/>
    <n v="40500"/>
    <x v="221"/>
    <x v="12"/>
    <x v="1"/>
    <s v="MALL KELAPA GADING"/>
  </r>
  <r>
    <s v="T-6013"/>
    <x v="0"/>
    <x v="207"/>
    <x v="1"/>
    <s v="P-1425"/>
    <n v="1"/>
    <n v="40500"/>
    <n v="40500"/>
    <x v="222"/>
    <x v="3"/>
    <x v="1"/>
    <s v="MALL KELAPA GADING"/>
  </r>
  <r>
    <s v="T-6014"/>
    <x v="0"/>
    <x v="197"/>
    <x v="1"/>
    <s v="P-1315"/>
    <n v="4"/>
    <n v="27000"/>
    <n v="108000"/>
    <x v="30"/>
    <x v="0"/>
    <x v="1"/>
    <s v="MALL KELAPA GADING"/>
  </r>
  <r>
    <s v="T-6015"/>
    <x v="0"/>
    <x v="190"/>
    <x v="1"/>
    <s v="P-1445"/>
    <n v="4"/>
    <n v="89100"/>
    <n v="356400"/>
    <x v="5"/>
    <x v="2"/>
    <x v="1"/>
    <s v="MALL KELAPA GADING"/>
  </r>
  <r>
    <s v="T-6016"/>
    <x v="0"/>
    <x v="186"/>
    <x v="1"/>
    <s v="P-1316"/>
    <n v="6"/>
    <n v="14400"/>
    <n v="86400"/>
    <x v="29"/>
    <x v="0"/>
    <x v="1"/>
    <s v="MALL KELAPA GADING"/>
  </r>
  <r>
    <s v="T-6017"/>
    <x v="0"/>
    <x v="198"/>
    <x v="1"/>
    <s v="P-1408"/>
    <n v="4"/>
    <n v="22500"/>
    <n v="90000"/>
    <x v="39"/>
    <x v="0"/>
    <x v="1"/>
    <s v="MALL KELAPA GADING"/>
  </r>
  <r>
    <s v="T-6018"/>
    <x v="0"/>
    <x v="206"/>
    <x v="1"/>
    <s v="P-1325"/>
    <n v="2"/>
    <n v="355500"/>
    <n v="711000"/>
    <x v="90"/>
    <x v="18"/>
    <x v="1"/>
    <s v="MALL KELAPA GADING"/>
  </r>
  <r>
    <s v="T-6019"/>
    <x v="0"/>
    <x v="196"/>
    <x v="1"/>
    <s v="P-1413"/>
    <n v="2"/>
    <n v="13500"/>
    <n v="27000"/>
    <x v="85"/>
    <x v="4"/>
    <x v="1"/>
    <s v="MALL KELAPA GADING"/>
  </r>
  <r>
    <s v="T-6020"/>
    <x v="0"/>
    <x v="188"/>
    <x v="1"/>
    <s v="P-1437"/>
    <n v="2"/>
    <n v="162000"/>
    <n v="324000"/>
    <x v="70"/>
    <x v="5"/>
    <x v="1"/>
    <s v="MALL KELAPA GADING"/>
  </r>
  <r>
    <s v="T-6021"/>
    <x v="0"/>
    <x v="193"/>
    <x v="1"/>
    <s v="P-1433"/>
    <n v="4"/>
    <n v="47700"/>
    <n v="190800"/>
    <x v="20"/>
    <x v="10"/>
    <x v="1"/>
    <s v="MALL KELAPA GADING"/>
  </r>
  <r>
    <s v="T-6022"/>
    <x v="0"/>
    <x v="187"/>
    <x v="1"/>
    <s v="P-1475"/>
    <n v="1"/>
    <n v="81000"/>
    <n v="81000"/>
    <x v="37"/>
    <x v="12"/>
    <x v="1"/>
    <s v="MALL KELAPA GADING"/>
  </r>
  <r>
    <s v="T-6023"/>
    <x v="0"/>
    <x v="210"/>
    <x v="1"/>
    <s v="P-1507"/>
    <n v="3"/>
    <n v="32000"/>
    <n v="96000"/>
    <x v="13"/>
    <x v="0"/>
    <x v="1"/>
    <s v="MALL KELAPA GADING"/>
  </r>
  <r>
    <s v="T-6024"/>
    <x v="0"/>
    <x v="189"/>
    <x v="1"/>
    <s v="P-1484"/>
    <n v="2"/>
    <n v="76500"/>
    <n v="153000"/>
    <x v="95"/>
    <x v="11"/>
    <x v="1"/>
    <s v="MALL KELAPA GADING"/>
  </r>
  <r>
    <s v="T-6025"/>
    <x v="0"/>
    <x v="194"/>
    <x v="1"/>
    <s v="P-1513"/>
    <n v="2"/>
    <n v="10000"/>
    <n v="20000"/>
    <x v="52"/>
    <x v="0"/>
    <x v="1"/>
    <s v="MALL KELAPA GADING"/>
  </r>
  <r>
    <s v="T-6026"/>
    <x v="0"/>
    <x v="206"/>
    <x v="1"/>
    <s v="P-1431"/>
    <n v="2"/>
    <n v="49500"/>
    <n v="99000"/>
    <x v="16"/>
    <x v="2"/>
    <x v="1"/>
    <s v="MALL KELAPA GADING"/>
  </r>
  <r>
    <s v="T-6027"/>
    <x v="0"/>
    <x v="185"/>
    <x v="1"/>
    <s v="P-1307"/>
    <n v="2"/>
    <n v="78750"/>
    <n v="157500"/>
    <x v="107"/>
    <x v="12"/>
    <x v="1"/>
    <s v="MALL KELAPA GADING"/>
  </r>
  <r>
    <s v="T-6028"/>
    <x v="0"/>
    <x v="211"/>
    <x v="1"/>
    <s v="P-1442"/>
    <n v="3"/>
    <n v="44100"/>
    <n v="132300"/>
    <x v="193"/>
    <x v="2"/>
    <x v="1"/>
    <s v="MALL KELAPA GADING"/>
  </r>
  <r>
    <s v="T-6029"/>
    <x v="0"/>
    <x v="189"/>
    <x v="1"/>
    <s v="P-1335"/>
    <n v="1"/>
    <n v="224100"/>
    <n v="224100"/>
    <x v="229"/>
    <x v="15"/>
    <x v="1"/>
    <s v="MALL KELAPA GADING"/>
  </r>
  <r>
    <s v="T-6030"/>
    <x v="0"/>
    <x v="204"/>
    <x v="1"/>
    <s v="P-1381"/>
    <n v="2"/>
    <n v="57600"/>
    <n v="115200"/>
    <x v="4"/>
    <x v="3"/>
    <x v="1"/>
    <s v="MALL KELAPA GADING"/>
  </r>
  <r>
    <s v="T-6031"/>
    <x v="0"/>
    <x v="186"/>
    <x v="1"/>
    <s v="P-1466"/>
    <n v="1"/>
    <n v="94500"/>
    <n v="94500"/>
    <x v="62"/>
    <x v="14"/>
    <x v="1"/>
    <s v="MALL KELAPA GADING"/>
  </r>
  <r>
    <s v="T-6032"/>
    <x v="0"/>
    <x v="198"/>
    <x v="1"/>
    <s v="P-1509"/>
    <n v="6"/>
    <n v="29700"/>
    <n v="178200"/>
    <x v="117"/>
    <x v="0"/>
    <x v="1"/>
    <s v="MALL KELAPA GADING"/>
  </r>
  <r>
    <s v="T-6033"/>
    <x v="0"/>
    <x v="197"/>
    <x v="1"/>
    <s v="P-1502"/>
    <n v="3"/>
    <n v="29700"/>
    <n v="89100"/>
    <x v="154"/>
    <x v="0"/>
    <x v="1"/>
    <s v="MALL KELAPA GADING"/>
  </r>
  <r>
    <s v="T-6034"/>
    <x v="0"/>
    <x v="192"/>
    <x v="1"/>
    <s v="P-1306"/>
    <n v="1"/>
    <n v="81000"/>
    <n v="81000"/>
    <x v="36"/>
    <x v="12"/>
    <x v="1"/>
    <s v="MALL KELAPA GADING"/>
  </r>
  <r>
    <s v="T-6035"/>
    <x v="0"/>
    <x v="200"/>
    <x v="1"/>
    <s v="P-1443"/>
    <n v="2"/>
    <n v="49500"/>
    <n v="99000"/>
    <x v="60"/>
    <x v="2"/>
    <x v="1"/>
    <s v="MALL KELAPA GADING"/>
  </r>
  <r>
    <s v="T-6036"/>
    <x v="0"/>
    <x v="207"/>
    <x v="4"/>
    <s v="P-426"/>
    <n v="1"/>
    <n v="80100"/>
    <n v="80100"/>
    <x v="132"/>
    <x v="16"/>
    <x v="4"/>
    <s v="CIBUBUR JUNCTION"/>
  </r>
  <r>
    <s v="T-6037"/>
    <x v="0"/>
    <x v="192"/>
    <x v="0"/>
    <s v="P-1919"/>
    <n v="2"/>
    <n v="65700"/>
    <n v="131400"/>
    <x v="43"/>
    <x v="12"/>
    <x v="0"/>
    <s v="PIK AVENUE"/>
  </r>
  <r>
    <s v="T-6038"/>
    <x v="0"/>
    <x v="183"/>
    <x v="0"/>
    <s v="P-1899"/>
    <n v="4"/>
    <n v="49500"/>
    <n v="198000"/>
    <x v="16"/>
    <x v="2"/>
    <x v="0"/>
    <s v="PIK AVENUE"/>
  </r>
  <r>
    <s v="T-6039"/>
    <x v="0"/>
    <x v="208"/>
    <x v="0"/>
    <s v="P-1922"/>
    <n v="1"/>
    <n v="40500"/>
    <n v="40500"/>
    <x v="221"/>
    <x v="12"/>
    <x v="0"/>
    <s v="PIK AVENUE"/>
  </r>
  <r>
    <s v="T-6040"/>
    <x v="0"/>
    <x v="204"/>
    <x v="4"/>
    <s v="P-485"/>
    <n v="1"/>
    <n v="26100"/>
    <n v="26100"/>
    <x v="15"/>
    <x v="4"/>
    <x v="4"/>
    <s v="CIBUBUR JUNCTION"/>
  </r>
  <r>
    <s v="T-6041"/>
    <x v="0"/>
    <x v="185"/>
    <x v="0"/>
    <s v="P-1928"/>
    <n v="1"/>
    <n v="125100"/>
    <n v="125100"/>
    <x v="160"/>
    <x v="12"/>
    <x v="0"/>
    <s v="PIK AVENUE"/>
  </r>
  <r>
    <s v="T-6042"/>
    <x v="0"/>
    <x v="182"/>
    <x v="6"/>
    <s v="P-858"/>
    <n v="4"/>
    <n v="94500"/>
    <n v="378000"/>
    <x v="62"/>
    <x v="14"/>
    <x v="6"/>
    <s v="KOTA KASABLANKA"/>
  </r>
  <r>
    <s v="T-6043"/>
    <x v="0"/>
    <x v="208"/>
    <x v="6"/>
    <s v="P-893"/>
    <n v="3"/>
    <n v="15000"/>
    <n v="45000"/>
    <x v="0"/>
    <x v="0"/>
    <x v="6"/>
    <s v="KOTA KASABLANKA"/>
  </r>
  <r>
    <s v="T-6044"/>
    <x v="0"/>
    <x v="198"/>
    <x v="4"/>
    <s v="P-567"/>
    <n v="1"/>
    <n v="73800"/>
    <n v="73800"/>
    <x v="125"/>
    <x v="14"/>
    <x v="4"/>
    <s v="CIBUBUR JUNCTION"/>
  </r>
  <r>
    <s v="T-6045"/>
    <x v="0"/>
    <x v="184"/>
    <x v="2"/>
    <s v="P-2376"/>
    <n v="1"/>
    <n v="57150"/>
    <n v="57150"/>
    <x v="98"/>
    <x v="16"/>
    <x v="2"/>
    <s v="SUMARECON MALL SERPONG"/>
  </r>
  <r>
    <s v="T-6046"/>
    <x v="0"/>
    <x v="188"/>
    <x v="4"/>
    <s v="P-517"/>
    <n v="1"/>
    <n v="37350"/>
    <n v="37350"/>
    <x v="83"/>
    <x v="17"/>
    <x v="4"/>
    <s v="CIBUBUR JUNCTION"/>
  </r>
  <r>
    <s v="T-6047"/>
    <x v="0"/>
    <x v="193"/>
    <x v="4"/>
    <s v="P-513"/>
    <n v="1"/>
    <n v="25200"/>
    <n v="25200"/>
    <x v="22"/>
    <x v="0"/>
    <x v="4"/>
    <s v="CIBUBUR JUNCTION"/>
  </r>
  <r>
    <s v="T-6048"/>
    <x v="0"/>
    <x v="185"/>
    <x v="6"/>
    <s v="P-899"/>
    <n v="4"/>
    <n v="26500"/>
    <n v="106000"/>
    <x v="79"/>
    <x v="0"/>
    <x v="6"/>
    <s v="KOTA KASABLANKA"/>
  </r>
  <r>
    <s v="T-6049"/>
    <x v="0"/>
    <x v="188"/>
    <x v="6"/>
    <s v="P-736"/>
    <n v="1"/>
    <n v="207000"/>
    <n v="207000"/>
    <x v="209"/>
    <x v="15"/>
    <x v="6"/>
    <s v="KOTA KASABLANKA"/>
  </r>
  <r>
    <s v="T-6050"/>
    <x v="0"/>
    <x v="208"/>
    <x v="2"/>
    <s v="P-2507"/>
    <n v="9"/>
    <n v="15000"/>
    <n v="135000"/>
    <x v="201"/>
    <x v="0"/>
    <x v="2"/>
    <s v="SUMARECON MALL SERPONG"/>
  </r>
  <r>
    <s v="T-6051"/>
    <x v="0"/>
    <x v="201"/>
    <x v="4"/>
    <s v="P-576"/>
    <n v="1"/>
    <n v="77350"/>
    <n v="77350"/>
    <x v="55"/>
    <x v="3"/>
    <x v="4"/>
    <s v="CIBUBUR JUNCTION"/>
  </r>
  <r>
    <s v="T-6052"/>
    <x v="0"/>
    <x v="191"/>
    <x v="2"/>
    <s v="P-2504"/>
    <n v="7"/>
    <n v="35500"/>
    <n v="248500"/>
    <x v="202"/>
    <x v="0"/>
    <x v="2"/>
    <s v="SUMARECON MALL SERPONG"/>
  </r>
  <r>
    <s v="T-6053"/>
    <x v="0"/>
    <x v="201"/>
    <x v="4"/>
    <s v="P-550"/>
    <n v="1"/>
    <n v="98100"/>
    <n v="98100"/>
    <x v="199"/>
    <x v="2"/>
    <x v="4"/>
    <s v="CIBUBUR JUNCTION"/>
  </r>
  <r>
    <s v="T-6054"/>
    <x v="0"/>
    <x v="187"/>
    <x v="0"/>
    <s v="P-1830"/>
    <n v="3"/>
    <n v="41400"/>
    <n v="124200"/>
    <x v="150"/>
    <x v="2"/>
    <x v="0"/>
    <s v="PIK AVENUE"/>
  </r>
  <r>
    <s v="T-6055"/>
    <x v="0"/>
    <x v="185"/>
    <x v="0"/>
    <s v="P-1882"/>
    <n v="9"/>
    <n v="22500"/>
    <n v="202500"/>
    <x v="39"/>
    <x v="0"/>
    <x v="0"/>
    <s v="PIK AVENUE"/>
  </r>
  <r>
    <s v="T-6056"/>
    <x v="0"/>
    <x v="182"/>
    <x v="4"/>
    <s v="P-599"/>
    <n v="2"/>
    <n v="25200"/>
    <n v="50400"/>
    <x v="202"/>
    <x v="0"/>
    <x v="4"/>
    <s v="CIBUBUR JUNCTION"/>
  </r>
  <r>
    <s v="T-6057"/>
    <x v="0"/>
    <x v="192"/>
    <x v="6"/>
    <s v="P-892"/>
    <n v="4"/>
    <n v="26500"/>
    <n v="106000"/>
    <x v="190"/>
    <x v="0"/>
    <x v="6"/>
    <s v="KOTA KASABLANKA"/>
  </r>
  <r>
    <s v="T-6058"/>
    <x v="0"/>
    <x v="210"/>
    <x v="4"/>
    <s v="P-463"/>
    <n v="1"/>
    <n v="112500"/>
    <n v="112500"/>
    <x v="184"/>
    <x v="6"/>
    <x v="4"/>
    <s v="CIBUBUR JUNCTION"/>
  </r>
  <r>
    <s v="T-6059"/>
    <x v="0"/>
    <x v="204"/>
    <x v="4"/>
    <s v="P-429"/>
    <n v="1"/>
    <n v="13500"/>
    <n v="13500"/>
    <x v="18"/>
    <x v="9"/>
    <x v="4"/>
    <s v="CIBUBUR JUNCTION"/>
  </r>
  <r>
    <s v="T-6060"/>
    <x v="0"/>
    <x v="197"/>
    <x v="0"/>
    <s v="P-1913"/>
    <n v="2"/>
    <n v="98100"/>
    <n v="196200"/>
    <x v="11"/>
    <x v="2"/>
    <x v="0"/>
    <s v="PIK AVENUE"/>
  </r>
  <r>
    <s v="T-6061"/>
    <x v="0"/>
    <x v="201"/>
    <x v="0"/>
    <s v="P-1848"/>
    <n v="1"/>
    <n v="225000"/>
    <n v="225000"/>
    <x v="174"/>
    <x v="8"/>
    <x v="0"/>
    <s v="PIK AVENUE"/>
  </r>
  <r>
    <s v="T-6062"/>
    <x v="0"/>
    <x v="185"/>
    <x v="4"/>
    <s v="P-432"/>
    <n v="1"/>
    <n v="144000"/>
    <n v="144000"/>
    <x v="119"/>
    <x v="15"/>
    <x v="4"/>
    <s v="CIBUBUR JUNCTION"/>
  </r>
  <r>
    <s v="T-6063"/>
    <x v="0"/>
    <x v="184"/>
    <x v="0"/>
    <s v="P-1828"/>
    <n v="2"/>
    <n v="78750"/>
    <n v="157500"/>
    <x v="36"/>
    <x v="12"/>
    <x v="0"/>
    <s v="PIK AVENUE"/>
  </r>
  <r>
    <s v="T-6064"/>
    <x v="0"/>
    <x v="193"/>
    <x v="4"/>
    <s v="P-527"/>
    <n v="1"/>
    <n v="40500"/>
    <n v="40500"/>
    <x v="168"/>
    <x v="6"/>
    <x v="4"/>
    <s v="CIBUBUR JUNCTION"/>
  </r>
  <r>
    <s v="T-6065"/>
    <x v="0"/>
    <x v="206"/>
    <x v="4"/>
    <s v="P-512"/>
    <n v="1"/>
    <n v="44850"/>
    <n v="44850"/>
    <x v="26"/>
    <x v="0"/>
    <x v="4"/>
    <s v="CIBUBUR JUNCTION"/>
  </r>
  <r>
    <s v="T-6066"/>
    <x v="0"/>
    <x v="183"/>
    <x v="4"/>
    <s v="P-443"/>
    <n v="1"/>
    <n v="18000"/>
    <n v="18000"/>
    <x v="2"/>
    <x v="0"/>
    <x v="4"/>
    <s v="CIBUBUR JUNCTION"/>
  </r>
  <r>
    <s v="T-6067"/>
    <x v="0"/>
    <x v="187"/>
    <x v="6"/>
    <s v="P-898"/>
    <n v="5"/>
    <n v="34200"/>
    <n v="171000"/>
    <x v="156"/>
    <x v="0"/>
    <x v="6"/>
    <s v="KOTA KASABLANKA"/>
  </r>
  <r>
    <s v="T-6068"/>
    <x v="0"/>
    <x v="203"/>
    <x v="2"/>
    <s v="P-2505"/>
    <n v="4"/>
    <n v="41000"/>
    <n v="164000"/>
    <x v="156"/>
    <x v="0"/>
    <x v="2"/>
    <s v="SUMARECON MALL SERPONG"/>
  </r>
  <r>
    <s v="T-6069"/>
    <x v="0"/>
    <x v="190"/>
    <x v="6"/>
    <s v="P-699"/>
    <n v="2"/>
    <n v="12600"/>
    <n v="25200"/>
    <x v="18"/>
    <x v="9"/>
    <x v="6"/>
    <s v="KOTA KASABLANKA"/>
  </r>
  <r>
    <s v="T-6070"/>
    <x v="0"/>
    <x v="208"/>
    <x v="2"/>
    <s v="P-2414"/>
    <n v="1"/>
    <n v="138000"/>
    <n v="138000"/>
    <x v="231"/>
    <x v="1"/>
    <x v="2"/>
    <s v="SUMARECON MALL SERPONG"/>
  </r>
  <r>
    <s v="T-6071"/>
    <x v="0"/>
    <x v="207"/>
    <x v="2"/>
    <s v="P-2404"/>
    <n v="2"/>
    <n v="207000"/>
    <n v="414000"/>
    <x v="209"/>
    <x v="15"/>
    <x v="2"/>
    <s v="SUMARECON MALL SERPONG"/>
  </r>
  <r>
    <s v="T-6072"/>
    <x v="0"/>
    <x v="195"/>
    <x v="4"/>
    <s v="P-440"/>
    <n v="3"/>
    <n v="17100"/>
    <n v="51300"/>
    <x v="77"/>
    <x v="0"/>
    <x v="4"/>
    <s v="CIBUBUR JUNCTION"/>
  </r>
  <r>
    <s v="T-6073"/>
    <x v="0"/>
    <x v="196"/>
    <x v="4"/>
    <s v="P-539"/>
    <n v="1"/>
    <n v="83850"/>
    <n v="83850"/>
    <x v="23"/>
    <x v="5"/>
    <x v="4"/>
    <s v="CIBUBUR JUNCTION"/>
  </r>
  <r>
    <s v="T-6074"/>
    <x v="0"/>
    <x v="184"/>
    <x v="4"/>
    <s v="P-537"/>
    <n v="1"/>
    <n v="94500"/>
    <n v="94500"/>
    <x v="35"/>
    <x v="2"/>
    <x v="4"/>
    <s v="CIBUBUR JUNCTION"/>
  </r>
  <r>
    <s v="T-6075"/>
    <x v="0"/>
    <x v="188"/>
    <x v="6"/>
    <s v="P-905"/>
    <n v="3"/>
    <n v="15000"/>
    <n v="45000"/>
    <x v="186"/>
    <x v="0"/>
    <x v="6"/>
    <s v="KOTA KASABLANKA"/>
  </r>
  <r>
    <s v="T-6076"/>
    <x v="0"/>
    <x v="182"/>
    <x v="4"/>
    <s v="P-560"/>
    <n v="1"/>
    <n v="145800"/>
    <n v="145800"/>
    <x v="179"/>
    <x v="18"/>
    <x v="4"/>
    <s v="CIBUBUR JUNCTION"/>
  </r>
  <r>
    <s v="T-6077"/>
    <x v="0"/>
    <x v="203"/>
    <x v="6"/>
    <s v="P-902"/>
    <n v="1"/>
    <n v="36900"/>
    <n v="36900"/>
    <x v="56"/>
    <x v="0"/>
    <x v="6"/>
    <s v="KOTA KASABLANKA"/>
  </r>
  <r>
    <s v="T-6078"/>
    <x v="0"/>
    <x v="199"/>
    <x v="4"/>
    <s v="P-514"/>
    <n v="1"/>
    <n v="31500"/>
    <n v="31500"/>
    <x v="17"/>
    <x v="0"/>
    <x v="4"/>
    <s v="CIBUBUR JUNCTION"/>
  </r>
  <r>
    <s v="T-6079"/>
    <x v="0"/>
    <x v="205"/>
    <x v="6"/>
    <s v="P-901"/>
    <n v="1"/>
    <n v="32000"/>
    <n v="32000"/>
    <x v="13"/>
    <x v="0"/>
    <x v="6"/>
    <s v="KOTA KASABLANKA"/>
  </r>
  <r>
    <s v="T-6080"/>
    <x v="0"/>
    <x v="204"/>
    <x v="0"/>
    <s v="P-1836"/>
    <n v="16"/>
    <n v="18000"/>
    <n v="288000"/>
    <x v="2"/>
    <x v="0"/>
    <x v="0"/>
    <s v="PIK AVENUE"/>
  </r>
  <r>
    <s v="T-6081"/>
    <x v="0"/>
    <x v="185"/>
    <x v="0"/>
    <s v="P-1878"/>
    <n v="1"/>
    <n v="328500"/>
    <n v="328500"/>
    <x v="126"/>
    <x v="11"/>
    <x v="0"/>
    <s v="PIK AVENUE"/>
  </r>
  <r>
    <s v="T-6082"/>
    <x v="0"/>
    <x v="183"/>
    <x v="0"/>
    <s v="P-1966"/>
    <n v="1"/>
    <n v="34200"/>
    <n v="34200"/>
    <x v="52"/>
    <x v="0"/>
    <x v="0"/>
    <s v="PIK AVENUE"/>
  </r>
  <r>
    <s v="T-6083"/>
    <x v="0"/>
    <x v="196"/>
    <x v="6"/>
    <s v="P-854"/>
    <n v="1"/>
    <n v="148500"/>
    <n v="148500"/>
    <x v="57"/>
    <x v="14"/>
    <x v="6"/>
    <s v="KOTA KASABLANKA"/>
  </r>
  <r>
    <s v="T-6084"/>
    <x v="0"/>
    <x v="207"/>
    <x v="6"/>
    <s v="P-848"/>
    <n v="1"/>
    <n v="138500"/>
    <n v="138500"/>
    <x v="206"/>
    <x v="18"/>
    <x v="6"/>
    <s v="KOTA KASABLANKA"/>
  </r>
  <r>
    <s v="T-6085"/>
    <x v="0"/>
    <x v="185"/>
    <x v="0"/>
    <s v="P-1852"/>
    <n v="3"/>
    <n v="26100"/>
    <n v="78300"/>
    <x v="149"/>
    <x v="4"/>
    <x v="0"/>
    <s v="PIK AVENUE"/>
  </r>
  <r>
    <s v="T-6086"/>
    <x v="0"/>
    <x v="186"/>
    <x v="2"/>
    <s v="P-2515"/>
    <n v="3"/>
    <n v="32000"/>
    <n v="96000"/>
    <x v="97"/>
    <x v="0"/>
    <x v="2"/>
    <s v="SUMARECON MALL SERPONG"/>
  </r>
  <r>
    <s v="T-6087"/>
    <x v="0"/>
    <x v="193"/>
    <x v="2"/>
    <s v="P-2516"/>
    <n v="1"/>
    <n v="208000"/>
    <n v="208000"/>
    <x v="99"/>
    <x v="4"/>
    <x v="2"/>
    <s v="SUMARECON MALL SERPONG"/>
  </r>
  <r>
    <s v="T-6088"/>
    <x v="0"/>
    <x v="183"/>
    <x v="4"/>
    <s v="P-491"/>
    <n v="1"/>
    <n v="82800"/>
    <n v="82800"/>
    <x v="78"/>
    <x v="3"/>
    <x v="4"/>
    <s v="CIBUBUR JUNCTION"/>
  </r>
  <r>
    <s v="T-6089"/>
    <x v="0"/>
    <x v="201"/>
    <x v="4"/>
    <s v="P-566"/>
    <n v="1"/>
    <n v="94500"/>
    <n v="94500"/>
    <x v="62"/>
    <x v="14"/>
    <x v="4"/>
    <s v="CIBUBUR JUNCTION"/>
  </r>
  <r>
    <s v="T-6090"/>
    <x v="0"/>
    <x v="185"/>
    <x v="0"/>
    <s v="P-1832"/>
    <n v="2"/>
    <n v="107100"/>
    <n v="214200"/>
    <x v="109"/>
    <x v="2"/>
    <x v="0"/>
    <s v="PIK AVENUE"/>
  </r>
  <r>
    <s v="T-6091"/>
    <x v="0"/>
    <x v="210"/>
    <x v="2"/>
    <s v="P-2448"/>
    <n v="1"/>
    <n v="40000"/>
    <n v="40000"/>
    <x v="182"/>
    <x v="3"/>
    <x v="2"/>
    <s v="SUMARECON MALL SERPONG"/>
  </r>
  <r>
    <s v="T-6092"/>
    <x v="0"/>
    <x v="187"/>
    <x v="6"/>
    <s v="P-703"/>
    <n v="1"/>
    <n v="144000"/>
    <n v="144000"/>
    <x v="119"/>
    <x v="15"/>
    <x v="6"/>
    <s v="KOTA KASABLANKA"/>
  </r>
  <r>
    <s v="T-6093"/>
    <x v="0"/>
    <x v="189"/>
    <x v="4"/>
    <s v="P-546"/>
    <n v="1"/>
    <n v="44100"/>
    <n v="44100"/>
    <x v="193"/>
    <x v="2"/>
    <x v="4"/>
    <s v="CIBUBUR JUNCTION"/>
  </r>
  <r>
    <s v="T-6094"/>
    <x v="0"/>
    <x v="186"/>
    <x v="4"/>
    <s v="P-478"/>
    <n v="2"/>
    <n v="41000"/>
    <n v="82000"/>
    <x v="185"/>
    <x v="9"/>
    <x v="4"/>
    <s v="CIBUBUR JUNCTION"/>
  </r>
  <r>
    <s v="T-6095"/>
    <x v="0"/>
    <x v="185"/>
    <x v="6"/>
    <s v="P-903"/>
    <n v="4"/>
    <n v="29700"/>
    <n v="118800"/>
    <x v="117"/>
    <x v="0"/>
    <x v="6"/>
    <s v="KOTA KASABLANKA"/>
  </r>
  <r>
    <s v="T-6096"/>
    <x v="0"/>
    <x v="193"/>
    <x v="4"/>
    <s v="P-565"/>
    <n v="1"/>
    <n v="116100"/>
    <n v="116100"/>
    <x v="148"/>
    <x v="14"/>
    <x v="4"/>
    <s v="CIBUBUR JUNCTION"/>
  </r>
  <r>
    <s v="T-6097"/>
    <x v="0"/>
    <x v="189"/>
    <x v="0"/>
    <s v="P-1835"/>
    <n v="6"/>
    <n v="13050"/>
    <n v="78300"/>
    <x v="54"/>
    <x v="0"/>
    <x v="0"/>
    <s v="PIK AVENUE"/>
  </r>
  <r>
    <s v="T-6098"/>
    <x v="0"/>
    <x v="184"/>
    <x v="0"/>
    <s v="P-1873"/>
    <n v="2"/>
    <n v="162000"/>
    <n v="324000"/>
    <x v="188"/>
    <x v="7"/>
    <x v="0"/>
    <s v="PIK AVENUE"/>
  </r>
  <r>
    <s v="T-6099"/>
    <x v="0"/>
    <x v="192"/>
    <x v="0"/>
    <s v="P-1846"/>
    <n v="1"/>
    <n v="386100"/>
    <n v="386100"/>
    <x v="252"/>
    <x v="8"/>
    <x v="0"/>
    <s v="PIK AVENUE"/>
  </r>
  <r>
    <s v="T-6100"/>
    <x v="0"/>
    <x v="196"/>
    <x v="4"/>
    <s v="P-520"/>
    <n v="1"/>
    <n v="13500"/>
    <n v="13500"/>
    <x v="85"/>
    <x v="4"/>
    <x v="4"/>
    <s v="CIBUBUR JUNCTION"/>
  </r>
  <r>
    <s v="T-6101"/>
    <x v="0"/>
    <x v="210"/>
    <x v="0"/>
    <s v="P-1924"/>
    <n v="1"/>
    <n v="145800"/>
    <n v="145800"/>
    <x v="179"/>
    <x v="18"/>
    <x v="0"/>
    <s v="PIK AVENUE"/>
  </r>
  <r>
    <s v="T-6102"/>
    <x v="0"/>
    <x v="195"/>
    <x v="6"/>
    <s v="P-756"/>
    <n v="2"/>
    <n v="90000"/>
    <n v="180000"/>
    <x v="198"/>
    <x v="12"/>
    <x v="6"/>
    <s v="KOTA KASABLANKA"/>
  </r>
  <r>
    <s v="T-6103"/>
    <x v="0"/>
    <x v="189"/>
    <x v="0"/>
    <s v="P-1940"/>
    <n v="1"/>
    <n v="76500"/>
    <n v="76500"/>
    <x v="95"/>
    <x v="11"/>
    <x v="0"/>
    <s v="PIK AVENUE"/>
  </r>
  <r>
    <s v="T-6104"/>
    <x v="0"/>
    <x v="185"/>
    <x v="4"/>
    <s v="P-524"/>
    <n v="2"/>
    <n v="15300"/>
    <n v="30600"/>
    <x v="25"/>
    <x v="4"/>
    <x v="4"/>
    <s v="CIBUBUR JUNCTION"/>
  </r>
  <r>
    <s v="T-6105"/>
    <x v="0"/>
    <x v="204"/>
    <x v="2"/>
    <s v="P-2473"/>
    <n v="1"/>
    <n v="104500"/>
    <n v="104500"/>
    <x v="246"/>
    <x v="14"/>
    <x v="2"/>
    <s v="SUMARECON MALL SERPONG"/>
  </r>
  <r>
    <s v="T-6106"/>
    <x v="0"/>
    <x v="208"/>
    <x v="4"/>
    <s v="P-521"/>
    <n v="3"/>
    <n v="22500"/>
    <n v="67500"/>
    <x v="112"/>
    <x v="4"/>
    <x v="4"/>
    <s v="CIBUBUR JUNCTION"/>
  </r>
  <r>
    <s v="T-6107"/>
    <x v="0"/>
    <x v="202"/>
    <x v="2"/>
    <s v="P-2441"/>
    <n v="2"/>
    <n v="37350"/>
    <n v="74700"/>
    <x v="83"/>
    <x v="17"/>
    <x v="2"/>
    <s v="SUMARECON MALL SERPONG"/>
  </r>
  <r>
    <s v="T-6108"/>
    <x v="0"/>
    <x v="196"/>
    <x v="4"/>
    <s v="P-558"/>
    <n v="2"/>
    <n v="40500"/>
    <n v="81000"/>
    <x v="221"/>
    <x v="12"/>
    <x v="4"/>
    <s v="CIBUBUR JUNCTION"/>
  </r>
  <r>
    <s v="T-6109"/>
    <x v="0"/>
    <x v="190"/>
    <x v="6"/>
    <s v="P-761"/>
    <n v="1"/>
    <n v="49000"/>
    <n v="49000"/>
    <x v="233"/>
    <x v="9"/>
    <x v="6"/>
    <s v="KOTA KASABLANKA"/>
  </r>
  <r>
    <s v="T-6110"/>
    <x v="0"/>
    <x v="192"/>
    <x v="4"/>
    <s v="P-482"/>
    <n v="1"/>
    <n v="173000"/>
    <n v="173000"/>
    <x v="228"/>
    <x v="16"/>
    <x v="4"/>
    <s v="CIBUBUR JUNCTION"/>
  </r>
  <r>
    <s v="T-6111"/>
    <x v="0"/>
    <x v="201"/>
    <x v="0"/>
    <s v="P-1932"/>
    <n v="1"/>
    <n v="130000"/>
    <n v="130000"/>
    <x v="171"/>
    <x v="15"/>
    <x v="0"/>
    <s v="PIK AVENUE"/>
  </r>
  <r>
    <s v="T-6112"/>
    <x v="0"/>
    <x v="191"/>
    <x v="6"/>
    <s v="P-770"/>
    <n v="3"/>
    <n v="138000"/>
    <n v="414000"/>
    <x v="231"/>
    <x v="1"/>
    <x v="6"/>
    <s v="KOTA KASABLANKA"/>
  </r>
  <r>
    <s v="T-6113"/>
    <x v="0"/>
    <x v="195"/>
    <x v="0"/>
    <s v="P-1965"/>
    <n v="2"/>
    <n v="29700"/>
    <n v="59400"/>
    <x v="120"/>
    <x v="0"/>
    <x v="0"/>
    <s v="PIK AVENUE"/>
  </r>
  <r>
    <s v="T-6114"/>
    <x v="0"/>
    <x v="182"/>
    <x v="0"/>
    <s v="P-1963"/>
    <n v="8"/>
    <n v="29700"/>
    <n v="237600"/>
    <x v="117"/>
    <x v="0"/>
    <x v="0"/>
    <s v="PIK AVENUE"/>
  </r>
  <r>
    <s v="T-6115"/>
    <x v="0"/>
    <x v="208"/>
    <x v="6"/>
    <s v="P-818"/>
    <n v="8"/>
    <n v="40000"/>
    <n v="320000"/>
    <x v="182"/>
    <x v="3"/>
    <x v="6"/>
    <s v="KOTA KASABLANKA"/>
  </r>
  <r>
    <s v="T-6116"/>
    <x v="0"/>
    <x v="189"/>
    <x v="6"/>
    <s v="P-722"/>
    <n v="1"/>
    <n v="197100"/>
    <n v="197100"/>
    <x v="38"/>
    <x v="13"/>
    <x v="6"/>
    <s v="KOTA KASABLANKA"/>
  </r>
  <r>
    <s v="T-6117"/>
    <x v="0"/>
    <x v="184"/>
    <x v="4"/>
    <s v="P-573"/>
    <n v="1"/>
    <n v="143100"/>
    <n v="143100"/>
    <x v="129"/>
    <x v="12"/>
    <x v="4"/>
    <s v="CIBUBUR JUNCTION"/>
  </r>
  <r>
    <s v="T-6118"/>
    <x v="0"/>
    <x v="200"/>
    <x v="4"/>
    <s v="P-507"/>
    <n v="1"/>
    <n v="103350"/>
    <n v="103350"/>
    <x v="96"/>
    <x v="7"/>
    <x v="4"/>
    <s v="CIBUBUR JUNCTION"/>
  </r>
  <r>
    <s v="T-6119"/>
    <x v="0"/>
    <x v="201"/>
    <x v="0"/>
    <s v="P-1807"/>
    <n v="2"/>
    <n v="80100"/>
    <n v="160200"/>
    <x v="132"/>
    <x v="16"/>
    <x v="0"/>
    <s v="PIK AVENUE"/>
  </r>
  <r>
    <s v="T-6120"/>
    <x v="0"/>
    <x v="199"/>
    <x v="0"/>
    <s v="P-1941"/>
    <n v="1"/>
    <n v="76500"/>
    <n v="76500"/>
    <x v="75"/>
    <x v="11"/>
    <x v="0"/>
    <s v="PIK AVENUE"/>
  </r>
  <r>
    <s v="T-6121"/>
    <x v="0"/>
    <x v="205"/>
    <x v="0"/>
    <s v="P-1958"/>
    <n v="10"/>
    <n v="25200"/>
    <n v="252000"/>
    <x v="202"/>
    <x v="0"/>
    <x v="0"/>
    <s v="PIK AVENUE"/>
  </r>
  <r>
    <s v="T-6122"/>
    <x v="0"/>
    <x v="208"/>
    <x v="0"/>
    <s v="P-1904"/>
    <n v="1"/>
    <n v="162000"/>
    <n v="162000"/>
    <x v="8"/>
    <x v="5"/>
    <x v="0"/>
    <s v="PIK AVENUE"/>
  </r>
  <r>
    <s v="T-6123"/>
    <x v="0"/>
    <x v="186"/>
    <x v="2"/>
    <s v="P-2508"/>
    <n v="1"/>
    <n v="32000"/>
    <n v="32000"/>
    <x v="13"/>
    <x v="0"/>
    <x v="2"/>
    <s v="SUMARECON MALL SERPONG"/>
  </r>
  <r>
    <s v="T-6124"/>
    <x v="0"/>
    <x v="194"/>
    <x v="0"/>
    <s v="P-1806"/>
    <n v="1"/>
    <n v="65700"/>
    <n v="65700"/>
    <x v="64"/>
    <x v="16"/>
    <x v="0"/>
    <s v="PIK AVENUE"/>
  </r>
  <r>
    <s v="T-6125"/>
    <x v="0"/>
    <x v="210"/>
    <x v="0"/>
    <s v="P-1961"/>
    <n v="2"/>
    <n v="35100"/>
    <n v="70200"/>
    <x v="13"/>
    <x v="0"/>
    <x v="0"/>
    <s v="PIK AVENUE"/>
  </r>
  <r>
    <s v="T-6126"/>
    <x v="0"/>
    <x v="192"/>
    <x v="2"/>
    <s v="P-2502"/>
    <n v="7"/>
    <n v="41000"/>
    <n v="287000"/>
    <x v="210"/>
    <x v="0"/>
    <x v="2"/>
    <s v="SUMARECON MALL SERPONG"/>
  </r>
  <r>
    <s v="T-6127"/>
    <x v="0"/>
    <x v="206"/>
    <x v="0"/>
    <s v="P-1912"/>
    <n v="4"/>
    <n v="49500"/>
    <n v="198000"/>
    <x v="60"/>
    <x v="2"/>
    <x v="0"/>
    <s v="PIK AVENUE"/>
  </r>
  <r>
    <s v="T-6128"/>
    <x v="0"/>
    <x v="208"/>
    <x v="2"/>
    <s v="P-2409"/>
    <n v="1"/>
    <n v="354000"/>
    <n v="354000"/>
    <x v="220"/>
    <x v="8"/>
    <x v="2"/>
    <s v="SUMARECON MALL SERPONG"/>
  </r>
  <r>
    <s v="T-6129"/>
    <x v="0"/>
    <x v="192"/>
    <x v="4"/>
    <s v="P-489"/>
    <n v="3"/>
    <n v="57600"/>
    <n v="172800"/>
    <x v="4"/>
    <x v="3"/>
    <x v="4"/>
    <s v="CIBUBUR JUNCTION"/>
  </r>
  <r>
    <s v="T-6130"/>
    <x v="0"/>
    <x v="187"/>
    <x v="2"/>
    <s v="P-2451"/>
    <n v="3"/>
    <n v="80100"/>
    <n v="240300"/>
    <x v="155"/>
    <x v="2"/>
    <x v="2"/>
    <s v="SUMARECON MALL SERPONG"/>
  </r>
  <r>
    <s v="T-6131"/>
    <x v="0"/>
    <x v="201"/>
    <x v="2"/>
    <s v="P-2511"/>
    <n v="3"/>
    <n v="26500"/>
    <n v="79500"/>
    <x v="164"/>
    <x v="0"/>
    <x v="2"/>
    <s v="SUMARECON MALL SERPONG"/>
  </r>
  <r>
    <s v="T-6132"/>
    <x v="0"/>
    <x v="183"/>
    <x v="6"/>
    <s v="P-907"/>
    <n v="2"/>
    <n v="30333.333333333332"/>
    <n v="60666.666666666664"/>
    <x v="52"/>
    <x v="0"/>
    <x v="6"/>
    <s v="KOTA KASABLANKA"/>
  </r>
  <r>
    <s v="T-6133"/>
    <x v="0"/>
    <x v="209"/>
    <x v="0"/>
    <s v="P-1829"/>
    <n v="1"/>
    <n v="78750"/>
    <n v="78750"/>
    <x v="107"/>
    <x v="12"/>
    <x v="0"/>
    <s v="PIK AVENUE"/>
  </r>
  <r>
    <s v="T-6134"/>
    <x v="0"/>
    <x v="206"/>
    <x v="2"/>
    <s v="P-2470"/>
    <n v="2"/>
    <n v="150000"/>
    <n v="300000"/>
    <x v="179"/>
    <x v="18"/>
    <x v="2"/>
    <s v="SUMARECON MALL SERPONG"/>
  </r>
  <r>
    <s v="T-6135"/>
    <x v="0"/>
    <x v="209"/>
    <x v="2"/>
    <s v="P-2403"/>
    <n v="1"/>
    <n v="138500"/>
    <n v="138500"/>
    <x v="214"/>
    <x v="15"/>
    <x v="2"/>
    <s v="SUMARECON MALL SERPONG"/>
  </r>
  <r>
    <s v="T-6136"/>
    <x v="0"/>
    <x v="202"/>
    <x v="6"/>
    <s v="P-859"/>
    <n v="3"/>
    <n v="73800"/>
    <n v="221400"/>
    <x v="125"/>
    <x v="14"/>
    <x v="6"/>
    <s v="KOTA KASABLANKA"/>
  </r>
  <r>
    <s v="T-6137"/>
    <x v="0"/>
    <x v="208"/>
    <x v="0"/>
    <s v="P-1847"/>
    <n v="1"/>
    <n v="225000"/>
    <n v="225000"/>
    <x v="153"/>
    <x v="8"/>
    <x v="0"/>
    <s v="PIK AVENUE"/>
  </r>
  <r>
    <s v="T-6138"/>
    <x v="0"/>
    <x v="203"/>
    <x v="4"/>
    <s v="P-510"/>
    <n v="1"/>
    <n v="148500"/>
    <n v="148500"/>
    <x v="158"/>
    <x v="1"/>
    <x v="4"/>
    <s v="CIBUBUR JUNCTION"/>
  </r>
  <r>
    <s v="T-6139"/>
    <x v="0"/>
    <x v="190"/>
    <x v="0"/>
    <s v="P-1900"/>
    <n v="1"/>
    <n v="94500"/>
    <n v="94500"/>
    <x v="35"/>
    <x v="2"/>
    <x v="0"/>
    <s v="PIK AVENUE"/>
  </r>
  <r>
    <s v="T-6140"/>
    <x v="0"/>
    <x v="211"/>
    <x v="6"/>
    <s v="P-897"/>
    <n v="7"/>
    <n v="25200"/>
    <n v="176400"/>
    <x v="202"/>
    <x v="0"/>
    <x v="6"/>
    <s v="KOTA KASABLANKA"/>
  </r>
  <r>
    <s v="T-6141"/>
    <x v="0"/>
    <x v="193"/>
    <x v="4"/>
    <s v="P-516"/>
    <n v="1"/>
    <n v="74700"/>
    <n v="74700"/>
    <x v="40"/>
    <x v="1"/>
    <x v="4"/>
    <s v="CIBUBUR JUNCTION"/>
  </r>
  <r>
    <s v="T-6142"/>
    <x v="0"/>
    <x v="211"/>
    <x v="4"/>
    <s v="P-549"/>
    <n v="2"/>
    <n v="90000"/>
    <n v="180000"/>
    <x v="5"/>
    <x v="2"/>
    <x v="4"/>
    <s v="CIBUBUR JUNCTION"/>
  </r>
  <r>
    <s v="T-6143"/>
    <x v="0"/>
    <x v="204"/>
    <x v="6"/>
    <s v="P-805"/>
    <n v="1"/>
    <n v="37350"/>
    <n v="37350"/>
    <x v="83"/>
    <x v="17"/>
    <x v="6"/>
    <s v="KOTA KASABLANKA"/>
  </r>
  <r>
    <s v="T-6144"/>
    <x v="0"/>
    <x v="186"/>
    <x v="6"/>
    <s v="P-894"/>
    <n v="2"/>
    <n v="32000"/>
    <n v="64000"/>
    <x v="173"/>
    <x v="0"/>
    <x v="6"/>
    <s v="KOTA KASABLANKA"/>
  </r>
  <r>
    <s v="T-6145"/>
    <x v="0"/>
    <x v="192"/>
    <x v="4"/>
    <s v="P-563"/>
    <n v="1"/>
    <n v="148500"/>
    <n v="148500"/>
    <x v="57"/>
    <x v="14"/>
    <x v="4"/>
    <s v="CIBUBUR JUNCTION"/>
  </r>
  <r>
    <s v="T-6146"/>
    <x v="0"/>
    <x v="197"/>
    <x v="0"/>
    <s v="P-1909"/>
    <n v="1"/>
    <n v="247500"/>
    <n v="247500"/>
    <x v="31"/>
    <x v="2"/>
    <x v="0"/>
    <s v="PIK AVENUE"/>
  </r>
  <r>
    <s v="T-6147"/>
    <x v="0"/>
    <x v="189"/>
    <x v="4"/>
    <s v="P-596"/>
    <n v="2"/>
    <n v="32000"/>
    <n v="64000"/>
    <x v="173"/>
    <x v="0"/>
    <x v="4"/>
    <s v="CIBUBUR JUNCTION"/>
  </r>
  <r>
    <s v="T-6148"/>
    <x v="0"/>
    <x v="195"/>
    <x v="6"/>
    <s v="P-735"/>
    <n v="1"/>
    <n v="224100"/>
    <n v="224100"/>
    <x v="229"/>
    <x v="15"/>
    <x v="6"/>
    <s v="KOTA KASABLANKA"/>
  </r>
  <r>
    <s v="T-6149"/>
    <x v="0"/>
    <x v="195"/>
    <x v="4"/>
    <s v="P-442"/>
    <n v="1"/>
    <n v="13050"/>
    <n v="13050"/>
    <x v="54"/>
    <x v="0"/>
    <x v="4"/>
    <s v="CIBUBUR JUNCTION"/>
  </r>
  <r>
    <s v="T-6150"/>
    <x v="0"/>
    <x v="200"/>
    <x v="0"/>
    <s v="P-1838"/>
    <n v="7"/>
    <n v="14400"/>
    <n v="100800"/>
    <x v="29"/>
    <x v="0"/>
    <x v="0"/>
    <s v="PIK AVENUE"/>
  </r>
  <r>
    <s v="T-6151"/>
    <x v="0"/>
    <x v="192"/>
    <x v="0"/>
    <s v="P-1890"/>
    <n v="2"/>
    <n v="15300"/>
    <n v="30600"/>
    <x v="25"/>
    <x v="4"/>
    <x v="0"/>
    <s v="PIK AVENUE"/>
  </r>
  <r>
    <s v="T-6152"/>
    <x v="0"/>
    <x v="198"/>
    <x v="0"/>
    <s v="P-1959"/>
    <n v="5"/>
    <n v="34200"/>
    <n v="171000"/>
    <x v="156"/>
    <x v="0"/>
    <x v="0"/>
    <s v="PIK AVENUE"/>
  </r>
  <r>
    <s v="T-6153"/>
    <x v="0"/>
    <x v="194"/>
    <x v="6"/>
    <s v="P-843"/>
    <n v="13"/>
    <n v="60750"/>
    <n v="789750"/>
    <x v="87"/>
    <x v="12"/>
    <x v="6"/>
    <s v="KOTA KASABLANKA"/>
  </r>
  <r>
    <s v="T-6154"/>
    <x v="0"/>
    <x v="182"/>
    <x v="4"/>
    <s v="P-490"/>
    <n v="1"/>
    <n v="82800"/>
    <n v="82800"/>
    <x v="142"/>
    <x v="3"/>
    <x v="4"/>
    <s v="CIBUBUR JUNCTION"/>
  </r>
  <r>
    <s v="T-6155"/>
    <x v="0"/>
    <x v="182"/>
    <x v="0"/>
    <s v="P-1920"/>
    <n v="2"/>
    <n v="73800"/>
    <n v="147600"/>
    <x v="215"/>
    <x v="12"/>
    <x v="0"/>
    <s v="PIK AVENUE"/>
  </r>
  <r>
    <s v="T-6156"/>
    <x v="0"/>
    <x v="189"/>
    <x v="4"/>
    <s v="P-538"/>
    <n v="5"/>
    <n v="47700"/>
    <n v="238500"/>
    <x v="20"/>
    <x v="10"/>
    <x v="4"/>
    <s v="CIBUBUR JUNCTION"/>
  </r>
  <r>
    <s v="T-6157"/>
    <x v="0"/>
    <x v="190"/>
    <x v="0"/>
    <s v="P-1891"/>
    <n v="1"/>
    <n v="243000"/>
    <n v="243000"/>
    <x v="111"/>
    <x v="17"/>
    <x v="0"/>
    <s v="PIK AVENUE"/>
  </r>
  <r>
    <s v="T-6158"/>
    <x v="0"/>
    <x v="200"/>
    <x v="2"/>
    <s v="P-2462"/>
    <n v="5"/>
    <n v="98100"/>
    <n v="490500"/>
    <x v="11"/>
    <x v="2"/>
    <x v="2"/>
    <s v="SUMARECON MALL SERPONG"/>
  </r>
  <r>
    <s v="T-6159"/>
    <x v="0"/>
    <x v="205"/>
    <x v="0"/>
    <s v="P-1929"/>
    <n v="3"/>
    <n v="81000"/>
    <n v="243000"/>
    <x v="37"/>
    <x v="12"/>
    <x v="0"/>
    <s v="PIK AVENUE"/>
  </r>
  <r>
    <s v="T-6160"/>
    <x v="0"/>
    <x v="192"/>
    <x v="6"/>
    <s v="P-872"/>
    <n v="11"/>
    <n v="82800"/>
    <n v="910800"/>
    <x v="44"/>
    <x v="3"/>
    <x v="6"/>
    <s v="KOTA KASABLANKA"/>
  </r>
  <r>
    <s v="T-6161"/>
    <x v="0"/>
    <x v="190"/>
    <x v="6"/>
    <s v="P-911"/>
    <n v="1"/>
    <n v="207000"/>
    <n v="207000"/>
    <x v="99"/>
    <x v="4"/>
    <x v="6"/>
    <s v="KOTA KASABLANKA"/>
  </r>
  <r>
    <s v="T-6162"/>
    <x v="0"/>
    <x v="208"/>
    <x v="6"/>
    <s v="P-825"/>
    <n v="2"/>
    <n v="65700"/>
    <n v="131400"/>
    <x v="155"/>
    <x v="2"/>
    <x v="6"/>
    <s v="KOTA KASABLANKA"/>
  </r>
  <r>
    <s v="T-6163"/>
    <x v="0"/>
    <x v="190"/>
    <x v="6"/>
    <s v="P-727"/>
    <n v="1"/>
    <n v="235500"/>
    <n v="235500"/>
    <x v="239"/>
    <x v="15"/>
    <x v="6"/>
    <s v="KOTA KASABLANKA"/>
  </r>
  <r>
    <s v="T-6164"/>
    <x v="0"/>
    <x v="197"/>
    <x v="0"/>
    <s v="P-1962"/>
    <n v="8"/>
    <n v="36900"/>
    <n v="295200"/>
    <x v="56"/>
    <x v="0"/>
    <x v="0"/>
    <s v="PIK AVENUE"/>
  </r>
  <r>
    <s v="T-6165"/>
    <x v="0"/>
    <x v="197"/>
    <x v="0"/>
    <s v="P-1936"/>
    <n v="1"/>
    <n v="34200"/>
    <n v="34200"/>
    <x v="45"/>
    <x v="9"/>
    <x v="0"/>
    <s v="PIK AVENUE"/>
  </r>
  <r>
    <s v="T-6166"/>
    <x v="0"/>
    <x v="204"/>
    <x v="2"/>
    <s v="P-2500"/>
    <n v="12"/>
    <n v="26500"/>
    <n v="318000"/>
    <x v="190"/>
    <x v="0"/>
    <x v="2"/>
    <s v="SUMARECON MALL SERPONG"/>
  </r>
  <r>
    <s v="T-6167"/>
    <x v="0"/>
    <x v="195"/>
    <x v="6"/>
    <s v="P-721"/>
    <n v="1"/>
    <n v="197100"/>
    <n v="197100"/>
    <x v="237"/>
    <x v="13"/>
    <x v="6"/>
    <s v="KOTA KASABLANKA"/>
  </r>
  <r>
    <s v="T-6168"/>
    <x v="0"/>
    <x v="192"/>
    <x v="0"/>
    <s v="P-1905"/>
    <n v="3"/>
    <n v="162000"/>
    <n v="486000"/>
    <x v="70"/>
    <x v="5"/>
    <x v="0"/>
    <s v="PIK AVENUE"/>
  </r>
  <r>
    <s v="T-6169"/>
    <x v="0"/>
    <x v="210"/>
    <x v="4"/>
    <s v="P-555"/>
    <n v="1"/>
    <n v="73800"/>
    <n v="73800"/>
    <x v="215"/>
    <x v="12"/>
    <x v="4"/>
    <s v="CIBUBUR JUNCTION"/>
  </r>
  <r>
    <s v="T-6170"/>
    <x v="0"/>
    <x v="194"/>
    <x v="0"/>
    <s v="P-1805"/>
    <n v="2"/>
    <n v="57150"/>
    <n v="114300"/>
    <x v="98"/>
    <x v="16"/>
    <x v="0"/>
    <s v="PIK AVENUE"/>
  </r>
  <r>
    <s v="T-6171"/>
    <x v="0"/>
    <x v="210"/>
    <x v="0"/>
    <s v="P-1824"/>
    <n v="1"/>
    <n v="144000"/>
    <n v="144000"/>
    <x v="94"/>
    <x v="15"/>
    <x v="0"/>
    <s v="PIK AVENUE"/>
  </r>
  <r>
    <s v="T-6172"/>
    <x v="0"/>
    <x v="192"/>
    <x v="6"/>
    <s v="P-851"/>
    <n v="1"/>
    <n v="145800"/>
    <n v="145800"/>
    <x v="179"/>
    <x v="18"/>
    <x v="6"/>
    <s v="KOTA KASABLANKA"/>
  </r>
  <r>
    <s v="T-6173"/>
    <x v="0"/>
    <x v="209"/>
    <x v="0"/>
    <s v="P-1841"/>
    <n v="2"/>
    <n v="103500"/>
    <n v="207000"/>
    <x v="63"/>
    <x v="15"/>
    <x v="0"/>
    <s v="PIK AVENUE"/>
  </r>
  <r>
    <s v="T-6174"/>
    <x v="0"/>
    <x v="189"/>
    <x v="2"/>
    <s v="P-2460"/>
    <n v="4"/>
    <n v="53100"/>
    <n v="212400"/>
    <x v="193"/>
    <x v="2"/>
    <x v="2"/>
    <s v="SUMARECON MALL SERPONG"/>
  </r>
  <r>
    <s v="T-6175"/>
    <x v="0"/>
    <x v="199"/>
    <x v="4"/>
    <s v="P-445"/>
    <n v="5"/>
    <n v="14400"/>
    <n v="72000"/>
    <x v="29"/>
    <x v="0"/>
    <x v="4"/>
    <s v="CIBUBUR JUNCTION"/>
  </r>
  <r>
    <s v="T-6176"/>
    <x v="0"/>
    <x v="182"/>
    <x v="2"/>
    <s v="P-2402"/>
    <n v="1"/>
    <n v="235500"/>
    <n v="235500"/>
    <x v="239"/>
    <x v="15"/>
    <x v="2"/>
    <s v="SUMARECON MALL SERPONG"/>
  </r>
  <r>
    <s v="T-6177"/>
    <x v="0"/>
    <x v="198"/>
    <x v="2"/>
    <s v="P-2411"/>
    <n v="2"/>
    <n v="80000"/>
    <n v="160000"/>
    <x v="213"/>
    <x v="6"/>
    <x v="2"/>
    <s v="SUMARECON MALL SERPONG"/>
  </r>
  <r>
    <s v="T-6178"/>
    <x v="0"/>
    <x v="188"/>
    <x v="4"/>
    <s v="P-610"/>
    <n v="1"/>
    <n v="26000"/>
    <n v="26000"/>
    <x v="97"/>
    <x v="0"/>
    <x v="4"/>
    <s v="CIBUBUR JUNCTION"/>
  </r>
  <r>
    <s v="T-6179"/>
    <x v="0"/>
    <x v="192"/>
    <x v="6"/>
    <s v="P-724"/>
    <n v="1"/>
    <n v="103500"/>
    <n v="103500"/>
    <x v="195"/>
    <x v="4"/>
    <x v="6"/>
    <s v="KOTA KASABLANKA"/>
  </r>
  <r>
    <s v="T-6180"/>
    <x v="0"/>
    <x v="196"/>
    <x v="2"/>
    <s v="P-2509"/>
    <n v="1"/>
    <n v="36900"/>
    <n v="36900"/>
    <x v="56"/>
    <x v="0"/>
    <x v="2"/>
    <s v="SUMARECON MALL SERPONG"/>
  </r>
  <r>
    <s v="T-6181"/>
    <x v="0"/>
    <x v="192"/>
    <x v="2"/>
    <s v="P-2381"/>
    <n v="1"/>
    <n v="12600"/>
    <n v="12600"/>
    <x v="18"/>
    <x v="9"/>
    <x v="2"/>
    <s v="SUMARECON MALL SERPONG"/>
  </r>
  <r>
    <s v="T-6182"/>
    <x v="0"/>
    <x v="203"/>
    <x v="0"/>
    <s v="P-1901"/>
    <n v="1"/>
    <n v="47700"/>
    <n v="47700"/>
    <x v="20"/>
    <x v="10"/>
    <x v="0"/>
    <s v="PIK AVENUE"/>
  </r>
  <r>
    <s v="T-6183"/>
    <x v="0"/>
    <x v="208"/>
    <x v="2"/>
    <s v="P-2408"/>
    <n v="3"/>
    <n v="417000"/>
    <n v="1251000"/>
    <x v="194"/>
    <x v="8"/>
    <x v="2"/>
    <s v="SUMARECON MALL SERPONG"/>
  </r>
  <r>
    <s v="T-6184"/>
    <x v="0"/>
    <x v="200"/>
    <x v="0"/>
    <s v="P-1879"/>
    <n v="1"/>
    <n v="45000"/>
    <n v="45000"/>
    <x v="26"/>
    <x v="0"/>
    <x v="0"/>
    <s v="PIK AVENUE"/>
  </r>
  <r>
    <s v="T-6185"/>
    <x v="0"/>
    <x v="205"/>
    <x v="0"/>
    <s v="P-1934"/>
    <n v="1"/>
    <n v="143100"/>
    <n v="143100"/>
    <x v="129"/>
    <x v="12"/>
    <x v="0"/>
    <s v="PIK AVENUE"/>
  </r>
  <r>
    <s v="T-6186"/>
    <x v="0"/>
    <x v="195"/>
    <x v="4"/>
    <s v="P-444"/>
    <n v="1"/>
    <n v="27000"/>
    <n v="27000"/>
    <x v="30"/>
    <x v="0"/>
    <x v="4"/>
    <s v="CIBUBUR JUNCTION"/>
  </r>
  <r>
    <s v="T-6187"/>
    <x v="0"/>
    <x v="202"/>
    <x v="6"/>
    <s v="P-710"/>
    <n v="1"/>
    <n v="107100"/>
    <n v="107100"/>
    <x v="109"/>
    <x v="2"/>
    <x v="6"/>
    <s v="KOTA KASABLANKA"/>
  </r>
  <r>
    <s v="T-6188"/>
    <x v="0"/>
    <x v="187"/>
    <x v="4"/>
    <s v="P-578"/>
    <n v="2"/>
    <n v="76500"/>
    <n v="153000"/>
    <x v="95"/>
    <x v="11"/>
    <x v="4"/>
    <s v="CIBUBUR JUNCTION"/>
  </r>
  <r>
    <s v="T-6189"/>
    <x v="0"/>
    <x v="194"/>
    <x v="0"/>
    <s v="P-1880"/>
    <n v="1"/>
    <n v="25200"/>
    <n v="25200"/>
    <x v="22"/>
    <x v="0"/>
    <x v="0"/>
    <s v="PIK AVENUE"/>
  </r>
  <r>
    <s v="T-6190"/>
    <x v="0"/>
    <x v="204"/>
    <x v="4"/>
    <s v="P-575"/>
    <n v="1"/>
    <n v="34200"/>
    <n v="34200"/>
    <x v="45"/>
    <x v="9"/>
    <x v="4"/>
    <s v="CIBUBUR JUNCTION"/>
  </r>
  <r>
    <s v="T-6191"/>
    <x v="0"/>
    <x v="183"/>
    <x v="4"/>
    <s v="P-523"/>
    <n v="3"/>
    <n v="15300"/>
    <n v="45900"/>
    <x v="7"/>
    <x v="4"/>
    <x v="4"/>
    <s v="CIBUBUR JUNCTION"/>
  </r>
  <r>
    <s v="T-6192"/>
    <x v="0"/>
    <x v="200"/>
    <x v="6"/>
    <s v="P-733"/>
    <n v="1"/>
    <n v="180000"/>
    <n v="180000"/>
    <x v="235"/>
    <x v="15"/>
    <x v="6"/>
    <s v="KOTA KASABLANKA"/>
  </r>
  <r>
    <s v="T-6193"/>
    <x v="0"/>
    <x v="193"/>
    <x v="6"/>
    <s v="P-904"/>
    <n v="2"/>
    <n v="18050"/>
    <n v="36100"/>
    <x v="164"/>
    <x v="0"/>
    <x v="6"/>
    <s v="KOTA KASABLANKA"/>
  </r>
  <r>
    <s v="T-6194"/>
    <x v="0"/>
    <x v="193"/>
    <x v="6"/>
    <s v="P-908"/>
    <n v="1"/>
    <n v="13071.428571428571"/>
    <n v="13071.428571428571"/>
    <x v="97"/>
    <x v="0"/>
    <x v="6"/>
    <s v="KOTA KASABLANKA"/>
  </r>
  <r>
    <s v="T-6195"/>
    <x v="0"/>
    <x v="182"/>
    <x v="0"/>
    <s v="P-1820"/>
    <n v="1"/>
    <n v="193500"/>
    <n v="193500"/>
    <x v="224"/>
    <x v="8"/>
    <x v="0"/>
    <s v="PIK AVENUE"/>
  </r>
  <r>
    <s v="T-6196"/>
    <x v="0"/>
    <x v="203"/>
    <x v="2"/>
    <s v="P-2506"/>
    <n v="17"/>
    <n v="26100"/>
    <n v="443700"/>
    <x v="79"/>
    <x v="0"/>
    <x v="2"/>
    <s v="SUMARECON MALL SERPONG"/>
  </r>
  <r>
    <s v="T-6197"/>
    <x v="0"/>
    <x v="190"/>
    <x v="2"/>
    <s v="P-2410"/>
    <n v="2"/>
    <n v="165000"/>
    <n v="330000"/>
    <x v="163"/>
    <x v="16"/>
    <x v="2"/>
    <s v="SUMARECON MALL SERPONG"/>
  </r>
  <r>
    <s v="T-6198"/>
    <x v="0"/>
    <x v="201"/>
    <x v="6"/>
    <s v="P-895"/>
    <n v="2"/>
    <n v="40500"/>
    <n v="81000"/>
    <x v="210"/>
    <x v="0"/>
    <x v="6"/>
    <s v="KOTA KASABLANKA"/>
  </r>
  <r>
    <s v="T-6199"/>
    <x v="0"/>
    <x v="187"/>
    <x v="6"/>
    <s v="P-900"/>
    <n v="6"/>
    <n v="15000"/>
    <n v="90000"/>
    <x v="201"/>
    <x v="0"/>
    <x v="6"/>
    <s v="KOTA KASABLANKA"/>
  </r>
  <r>
    <s v="T-6200"/>
    <x v="0"/>
    <x v="189"/>
    <x v="4"/>
    <s v="P-548"/>
    <n v="2"/>
    <n v="98100"/>
    <n v="196200"/>
    <x v="11"/>
    <x v="2"/>
    <x v="4"/>
    <s v="CIBUBUR JUNCTION"/>
  </r>
  <r>
    <s v="T-6201"/>
    <x v="0"/>
    <x v="187"/>
    <x v="4"/>
    <s v="P-552"/>
    <n v="1"/>
    <n v="60750"/>
    <n v="60750"/>
    <x v="87"/>
    <x v="12"/>
    <x v="4"/>
    <s v="CIBUBUR JUNCTION"/>
  </r>
  <r>
    <s v="T-6202"/>
    <x v="0"/>
    <x v="204"/>
    <x v="0"/>
    <s v="P-1833"/>
    <n v="14"/>
    <n v="17100"/>
    <n v="239400"/>
    <x v="77"/>
    <x v="0"/>
    <x v="0"/>
    <s v="PIK AVENUE"/>
  </r>
  <r>
    <s v="T-6203"/>
    <x v="0"/>
    <x v="197"/>
    <x v="2"/>
    <s v="P-2512"/>
    <n v="8"/>
    <n v="15000"/>
    <n v="120000"/>
    <x v="186"/>
    <x v="0"/>
    <x v="2"/>
    <s v="SUMARECON MALL SERPONG"/>
  </r>
  <r>
    <s v="T-6204"/>
    <x v="0"/>
    <x v="195"/>
    <x v="2"/>
    <s v="P-2405"/>
    <n v="1"/>
    <n v="50000"/>
    <n v="50000"/>
    <x v="67"/>
    <x v="6"/>
    <x v="2"/>
    <s v="SUMARECON MALL SERPONG"/>
  </r>
  <r>
    <s v="T-6205"/>
    <x v="0"/>
    <x v="188"/>
    <x v="4"/>
    <s v="P-554"/>
    <n v="2"/>
    <n v="65700"/>
    <n v="131400"/>
    <x v="43"/>
    <x v="12"/>
    <x v="4"/>
    <s v="CIBUBUR JUNCTION"/>
  </r>
  <r>
    <s v="T-6206"/>
    <x v="0"/>
    <x v="185"/>
    <x v="2"/>
    <s v="P-2464"/>
    <n v="2"/>
    <n v="112500"/>
    <n v="225000"/>
    <x v="199"/>
    <x v="2"/>
    <x v="2"/>
    <s v="SUMARECON MALL SERPONG"/>
  </r>
  <r>
    <s v="T-6207"/>
    <x v="0"/>
    <x v="195"/>
    <x v="4"/>
    <s v="P-525"/>
    <n v="1"/>
    <n v="243000"/>
    <n v="243000"/>
    <x v="111"/>
    <x v="17"/>
    <x v="4"/>
    <s v="CIBUBUR JUNCTION"/>
  </r>
  <r>
    <s v="T-6208"/>
    <x v="0"/>
    <x v="209"/>
    <x v="2"/>
    <s v="P-2401"/>
    <n v="1"/>
    <n v="197100"/>
    <n v="197100"/>
    <x v="226"/>
    <x v="13"/>
    <x v="2"/>
    <s v="SUMARECON MALL SERPONG"/>
  </r>
  <r>
    <s v="T-6209"/>
    <x v="0"/>
    <x v="210"/>
    <x v="2"/>
    <s v="P-2407"/>
    <n v="1"/>
    <n v="177500"/>
    <n v="177500"/>
    <x v="205"/>
    <x v="8"/>
    <x v="2"/>
    <s v="SUMARECON MALL SERPONG"/>
  </r>
  <r>
    <s v="T-6210"/>
    <x v="0"/>
    <x v="210"/>
    <x v="2"/>
    <s v="P-2483"/>
    <n v="1"/>
    <n v="143100"/>
    <n v="143100"/>
    <x v="129"/>
    <x v="12"/>
    <x v="2"/>
    <s v="SUMARECON MALL SERPONG"/>
  </r>
  <r>
    <s v="T-6211"/>
    <x v="0"/>
    <x v="202"/>
    <x v="6"/>
    <s v="P-839"/>
    <n v="1"/>
    <n v="98100"/>
    <n v="98100"/>
    <x v="11"/>
    <x v="2"/>
    <x v="6"/>
    <s v="KOTA KASABLANKA"/>
  </r>
  <r>
    <s v="T-6212"/>
    <x v="0"/>
    <x v="209"/>
    <x v="0"/>
    <s v="P-1957"/>
    <n v="7"/>
    <n v="29700"/>
    <n v="207900"/>
    <x v="154"/>
    <x v="0"/>
    <x v="0"/>
    <s v="PIK AVENUE"/>
  </r>
  <r>
    <s v="T-6213"/>
    <x v="0"/>
    <x v="210"/>
    <x v="6"/>
    <s v="P-857"/>
    <n v="1"/>
    <n v="116100"/>
    <n v="116100"/>
    <x v="148"/>
    <x v="14"/>
    <x v="6"/>
    <s v="KOTA KASABLANKA"/>
  </r>
  <r>
    <s v="T-6214"/>
    <x v="0"/>
    <x v="206"/>
    <x v="0"/>
    <s v="P-1903"/>
    <n v="3"/>
    <n v="88200"/>
    <n v="264600"/>
    <x v="34"/>
    <x v="5"/>
    <x v="0"/>
    <s v="PIK AVENUE"/>
  </r>
  <r>
    <s v="T-6215"/>
    <x v="0"/>
    <x v="200"/>
    <x v="0"/>
    <s v="P-1902"/>
    <n v="2"/>
    <n v="88200"/>
    <n v="176400"/>
    <x v="23"/>
    <x v="5"/>
    <x v="0"/>
    <s v="PIK AVENUE"/>
  </r>
  <r>
    <s v="T-6216"/>
    <x v="0"/>
    <x v="185"/>
    <x v="6"/>
    <s v="P-896"/>
    <n v="6"/>
    <n v="29700"/>
    <n v="178200"/>
    <x v="154"/>
    <x v="0"/>
    <x v="6"/>
    <s v="KOTA KASABLANKA"/>
  </r>
  <r>
    <s v="T-6217"/>
    <x v="0"/>
    <x v="204"/>
    <x v="4"/>
    <s v="P-542"/>
    <n v="1"/>
    <n v="162000"/>
    <n v="162000"/>
    <x v="70"/>
    <x v="5"/>
    <x v="4"/>
    <s v="CIBUBUR JUNCTION"/>
  </r>
  <r>
    <s v="T-6218"/>
    <x v="0"/>
    <x v="190"/>
    <x v="2"/>
    <s v="P-2378"/>
    <n v="3"/>
    <n v="107100"/>
    <n v="321300"/>
    <x v="132"/>
    <x v="16"/>
    <x v="2"/>
    <s v="SUMARECON MALL SERPONG"/>
  </r>
  <r>
    <s v="T-6219"/>
    <x v="0"/>
    <x v="187"/>
    <x v="0"/>
    <s v="P-1872"/>
    <n v="1"/>
    <n v="112500"/>
    <n v="112500"/>
    <x v="96"/>
    <x v="7"/>
    <x v="0"/>
    <s v="PIK AVENUE"/>
  </r>
  <r>
    <s v="T-6220"/>
    <x v="0"/>
    <x v="203"/>
    <x v="4"/>
    <s v="P-535"/>
    <n v="1"/>
    <n v="65700"/>
    <n v="65700"/>
    <x v="155"/>
    <x v="2"/>
    <x v="4"/>
    <s v="CIBUBUR JUNCTION"/>
  </r>
  <r>
    <s v="T-6221"/>
    <x v="0"/>
    <x v="204"/>
    <x v="0"/>
    <s v="P-1844"/>
    <n v="1"/>
    <n v="76500"/>
    <n v="76500"/>
    <x v="204"/>
    <x v="8"/>
    <x v="0"/>
    <s v="PIK AVENUE"/>
  </r>
  <r>
    <s v="T-6222"/>
    <x v="0"/>
    <x v="183"/>
    <x v="4"/>
    <s v="P-441"/>
    <n v="1"/>
    <n v="27000"/>
    <n v="27000"/>
    <x v="6"/>
    <x v="0"/>
    <x v="4"/>
    <s v="CIBUBUR JUNCTION"/>
  </r>
  <r>
    <s v="T-6223"/>
    <x v="0"/>
    <x v="196"/>
    <x v="2"/>
    <s v="P-2377"/>
    <n v="2"/>
    <n v="89100"/>
    <n v="178200"/>
    <x v="64"/>
    <x v="16"/>
    <x v="2"/>
    <s v="SUMARECON MALL SERPONG"/>
  </r>
  <r>
    <s v="T-6224"/>
    <x v="0"/>
    <x v="201"/>
    <x v="4"/>
    <s v="P-462"/>
    <n v="1"/>
    <n v="57150"/>
    <n v="57150"/>
    <x v="238"/>
    <x v="6"/>
    <x v="4"/>
    <s v="CIBUBUR JUNCTION"/>
  </r>
  <r>
    <s v="T-6225"/>
    <x v="0"/>
    <x v="184"/>
    <x v="2"/>
    <s v="P-2474"/>
    <n v="8"/>
    <n v="116100"/>
    <n v="928800"/>
    <x v="148"/>
    <x v="14"/>
    <x v="2"/>
    <s v="SUMARECON MALL SERPONG"/>
  </r>
  <r>
    <s v="T-6226"/>
    <x v="0"/>
    <x v="209"/>
    <x v="2"/>
    <s v="P-2510"/>
    <n v="9"/>
    <n v="29700"/>
    <n v="267300"/>
    <x v="117"/>
    <x v="0"/>
    <x v="2"/>
    <s v="SUMARECON MALL SERPONG"/>
  </r>
  <r>
    <s v="T-6227"/>
    <x v="0"/>
    <x v="206"/>
    <x v="2"/>
    <s v="P-2503"/>
    <n v="4"/>
    <n v="32000"/>
    <n v="128000"/>
    <x v="154"/>
    <x v="0"/>
    <x v="2"/>
    <s v="SUMARECON MALL SERPONG"/>
  </r>
  <r>
    <s v="T-6228"/>
    <x v="0"/>
    <x v="190"/>
    <x v="6"/>
    <s v="P-837"/>
    <n v="5"/>
    <n v="53100"/>
    <n v="265500"/>
    <x v="193"/>
    <x v="2"/>
    <x v="6"/>
    <s v="KOTA KASABLANKA"/>
  </r>
  <r>
    <s v="T-6229"/>
    <x v="0"/>
    <x v="211"/>
    <x v="6"/>
    <s v="P-682"/>
    <n v="1"/>
    <n v="57150"/>
    <n v="57150"/>
    <x v="98"/>
    <x v="16"/>
    <x v="6"/>
    <s v="KOTA KASABLANKA"/>
  </r>
  <r>
    <s v="T-6230"/>
    <x v="0"/>
    <x v="184"/>
    <x v="6"/>
    <s v="P-827"/>
    <n v="3"/>
    <n v="93150"/>
    <n v="279450"/>
    <x v="35"/>
    <x v="2"/>
    <x v="6"/>
    <s v="KOTA KASABLANKA"/>
  </r>
  <r>
    <s v="T-6231"/>
    <x v="0"/>
    <x v="184"/>
    <x v="0"/>
    <s v="P-1854"/>
    <n v="2"/>
    <n v="57600"/>
    <n v="115200"/>
    <x v="4"/>
    <x v="3"/>
    <x v="0"/>
    <s v="PIK AVENUE"/>
  </r>
  <r>
    <s v="T-6232"/>
    <x v="0"/>
    <x v="186"/>
    <x v="0"/>
    <s v="P-1853"/>
    <n v="1"/>
    <n v="26100"/>
    <n v="26100"/>
    <x v="15"/>
    <x v="4"/>
    <x v="0"/>
    <s v="PIK AVENUE"/>
  </r>
  <r>
    <s v="T-6233"/>
    <x v="0"/>
    <x v="195"/>
    <x v="6"/>
    <s v="P-742"/>
    <n v="2"/>
    <n v="113000"/>
    <n v="226000"/>
    <x v="204"/>
    <x v="8"/>
    <x v="6"/>
    <s v="KOTA KASABLANKA"/>
  </r>
  <r>
    <s v="T-6234"/>
    <x v="0"/>
    <x v="206"/>
    <x v="6"/>
    <s v="P-684"/>
    <n v="1"/>
    <n v="80100"/>
    <n v="80100"/>
    <x v="132"/>
    <x v="16"/>
    <x v="6"/>
    <s v="KOTA KASABLANKA"/>
  </r>
  <r>
    <s v="T-6235"/>
    <x v="0"/>
    <x v="191"/>
    <x v="0"/>
    <s v="P-1898"/>
    <n v="4"/>
    <n v="65700"/>
    <n v="262800"/>
    <x v="155"/>
    <x v="2"/>
    <x v="0"/>
    <s v="PIK AVENUE"/>
  </r>
  <r>
    <s v="T-6236"/>
    <x v="0"/>
    <x v="200"/>
    <x v="2"/>
    <s v="P-2449"/>
    <n v="1"/>
    <n v="314100"/>
    <n v="314100"/>
    <x v="183"/>
    <x v="20"/>
    <x v="2"/>
    <s v="SUMARECON MALL SERPONG"/>
  </r>
  <r>
    <s v="T-6237"/>
    <x v="0"/>
    <x v="195"/>
    <x v="0"/>
    <s v="P-1881"/>
    <n v="6"/>
    <n v="31500"/>
    <n v="189000"/>
    <x v="17"/>
    <x v="0"/>
    <x v="0"/>
    <s v="PIK AVENUE"/>
  </r>
  <r>
    <s v="T-6238"/>
    <x v="0"/>
    <x v="207"/>
    <x v="4"/>
    <s v="P-518"/>
    <n v="1"/>
    <n v="396000"/>
    <n v="396000"/>
    <x v="127"/>
    <x v="17"/>
    <x v="4"/>
    <s v="CIBUBUR JUNCTION"/>
  </r>
  <r>
    <s v="T-6239"/>
    <x v="0"/>
    <x v="207"/>
    <x v="0"/>
    <s v="P-1914"/>
    <n v="6"/>
    <n v="90000"/>
    <n v="540000"/>
    <x v="5"/>
    <x v="2"/>
    <x v="0"/>
    <s v="PIK AVENUE"/>
  </r>
  <r>
    <s v="T-6240"/>
    <x v="0"/>
    <x v="193"/>
    <x v="2"/>
    <s v="P-2453"/>
    <n v="1"/>
    <n v="112500"/>
    <n v="112500"/>
    <x v="35"/>
    <x v="2"/>
    <x v="2"/>
    <s v="SUMARECON MALL SERPONG"/>
  </r>
  <r>
    <s v="T-6241"/>
    <x v="0"/>
    <x v="205"/>
    <x v="2"/>
    <s v="P-2501"/>
    <n v="11"/>
    <n v="15000"/>
    <n v="165000"/>
    <x v="0"/>
    <x v="0"/>
    <x v="2"/>
    <s v="SUMARECON MALL SERPONG"/>
  </r>
  <r>
    <s v="T-6242"/>
    <x v="0"/>
    <x v="202"/>
    <x v="2"/>
    <s v="P-2406"/>
    <n v="1"/>
    <n v="170000"/>
    <n v="170000"/>
    <x v="184"/>
    <x v="6"/>
    <x v="2"/>
    <s v="SUMARECON MALL SERPONG"/>
  </r>
  <r>
    <s v="T-6243"/>
    <x v="0"/>
    <x v="182"/>
    <x v="4"/>
    <s v="P-483"/>
    <n v="1"/>
    <n v="165000"/>
    <n v="165000"/>
    <x v="163"/>
    <x v="16"/>
    <x v="4"/>
    <s v="CIBUBUR JUNCTION"/>
  </r>
  <r>
    <s v="T-6244"/>
    <x v="0"/>
    <x v="211"/>
    <x v="6"/>
    <s v="P-841"/>
    <n v="1"/>
    <n v="112500"/>
    <n v="112500"/>
    <x v="199"/>
    <x v="2"/>
    <x v="6"/>
    <s v="KOTA KASABLANKA"/>
  </r>
  <r>
    <s v="T-6245"/>
    <x v="0"/>
    <x v="185"/>
    <x v="1"/>
    <s v="P-1367"/>
    <n v="6"/>
    <n v="49000"/>
    <n v="294000"/>
    <x v="233"/>
    <x v="9"/>
    <x v="1"/>
    <s v="MALL KELAPA GADING"/>
  </r>
  <r>
    <s v="T-6246"/>
    <x v="0"/>
    <x v="196"/>
    <x v="7"/>
    <s v="P-972"/>
    <n v="1"/>
    <n v="90000"/>
    <n v="90000"/>
    <x v="198"/>
    <x v="12"/>
    <x v="7"/>
    <s v="LIPPO MALL KEMANG"/>
  </r>
  <r>
    <s v="T-6247"/>
    <x v="0"/>
    <x v="206"/>
    <x v="7"/>
    <s v="P-1106"/>
    <n v="3"/>
    <n v="27000"/>
    <n v="81000"/>
    <x v="97"/>
    <x v="0"/>
    <x v="7"/>
    <s v="LIPPO MALL KEMANG"/>
  </r>
  <r>
    <s v="T-6248"/>
    <x v="0"/>
    <x v="197"/>
    <x v="6"/>
    <s v="P-806"/>
    <n v="1"/>
    <n v="396000"/>
    <n v="396000"/>
    <x v="127"/>
    <x v="17"/>
    <x v="6"/>
    <s v="KOTA KASABLANKA"/>
  </r>
  <r>
    <s v="T-6249"/>
    <x v="0"/>
    <x v="192"/>
    <x v="7"/>
    <s v="P-1020"/>
    <n v="4"/>
    <n v="40000"/>
    <n v="160000"/>
    <x v="182"/>
    <x v="3"/>
    <x v="7"/>
    <s v="LIPPO MALL KEMANG"/>
  </r>
  <r>
    <s v="T-6250"/>
    <x v="0"/>
    <x v="205"/>
    <x v="7"/>
    <s v="P-954"/>
    <n v="1"/>
    <n v="235500"/>
    <n v="235500"/>
    <x v="239"/>
    <x v="15"/>
    <x v="7"/>
    <s v="LIPPO MALL KEMANG"/>
  </r>
  <r>
    <s v="T-6251"/>
    <x v="0"/>
    <x v="201"/>
    <x v="6"/>
    <s v="P-818"/>
    <n v="3"/>
    <n v="40000"/>
    <n v="120000"/>
    <x v="182"/>
    <x v="3"/>
    <x v="6"/>
    <s v="KOTA KASABLANKA"/>
  </r>
  <r>
    <s v="T-6252"/>
    <x v="0"/>
    <x v="183"/>
    <x v="7"/>
    <s v="P-957"/>
    <n v="2"/>
    <n v="117000"/>
    <n v="234000"/>
    <x v="253"/>
    <x v="15"/>
    <x v="7"/>
    <s v="LIPPO MALL KEMANG"/>
  </r>
  <r>
    <s v="T-6253"/>
    <x v="0"/>
    <x v="200"/>
    <x v="1"/>
    <s v="P-1498"/>
    <n v="20"/>
    <n v="26500"/>
    <n v="530000"/>
    <x v="190"/>
    <x v="0"/>
    <x v="1"/>
    <s v="MALL KELAPA GADING"/>
  </r>
  <r>
    <s v="T-6254"/>
    <x v="0"/>
    <x v="200"/>
    <x v="1"/>
    <s v="P-1310"/>
    <n v="1"/>
    <n v="107100"/>
    <n v="107100"/>
    <x v="109"/>
    <x v="2"/>
    <x v="1"/>
    <s v="MALL KELAPA GADING"/>
  </r>
  <r>
    <s v="T-6255"/>
    <x v="0"/>
    <x v="205"/>
    <x v="6"/>
    <s v="P-859"/>
    <n v="2"/>
    <n v="73800"/>
    <n v="147600"/>
    <x v="125"/>
    <x v="14"/>
    <x v="6"/>
    <s v="KOTA KASABLANKA"/>
  </r>
  <r>
    <s v="T-6256"/>
    <x v="0"/>
    <x v="209"/>
    <x v="1"/>
    <s v="P-1354"/>
    <n v="1"/>
    <n v="206100"/>
    <n v="206100"/>
    <x v="254"/>
    <x v="21"/>
    <x v="1"/>
    <s v="MALL KELAPA GADING"/>
  </r>
  <r>
    <s v="T-6257"/>
    <x v="0"/>
    <x v="203"/>
    <x v="1"/>
    <s v="P-1430"/>
    <n v="5"/>
    <n v="65700"/>
    <n v="328500"/>
    <x v="155"/>
    <x v="2"/>
    <x v="1"/>
    <s v="MALL KELAPA GADING"/>
  </r>
  <r>
    <s v="T-6258"/>
    <x v="0"/>
    <x v="198"/>
    <x v="1"/>
    <s v="P-1350"/>
    <n v="1"/>
    <n v="354000"/>
    <n v="354000"/>
    <x v="223"/>
    <x v="8"/>
    <x v="1"/>
    <s v="MALL KELAPA GADING"/>
  </r>
  <r>
    <s v="T-6259"/>
    <x v="0"/>
    <x v="198"/>
    <x v="1"/>
    <s v="P-1286"/>
    <n v="2"/>
    <n v="57150"/>
    <n v="114300"/>
    <x v="98"/>
    <x v="16"/>
    <x v="1"/>
    <s v="MALL KELAPA GADING"/>
  </r>
  <r>
    <s v="T-6260"/>
    <x v="0"/>
    <x v="201"/>
    <x v="1"/>
    <s v="P-1339"/>
    <n v="1"/>
    <n v="170000"/>
    <n v="170000"/>
    <x v="184"/>
    <x v="6"/>
    <x v="1"/>
    <s v="MALL KELAPA GADING"/>
  </r>
  <r>
    <s v="T-6261"/>
    <x v="0"/>
    <x v="198"/>
    <x v="1"/>
    <s v="P-1365"/>
    <n v="4"/>
    <n v="24500"/>
    <n v="98000"/>
    <x v="211"/>
    <x v="9"/>
    <x v="1"/>
    <s v="MALL KELAPA GADING"/>
  </r>
  <r>
    <s v="T-6262"/>
    <x v="0"/>
    <x v="191"/>
    <x v="6"/>
    <s v="P-702"/>
    <n v="2"/>
    <n v="144000"/>
    <n v="288000"/>
    <x v="94"/>
    <x v="15"/>
    <x v="6"/>
    <s v="KOTA KASABLANKA"/>
  </r>
  <r>
    <s v="T-6263"/>
    <x v="0"/>
    <x v="200"/>
    <x v="6"/>
    <s v="P-734"/>
    <n v="2"/>
    <n v="207000"/>
    <n v="414000"/>
    <x v="251"/>
    <x v="15"/>
    <x v="6"/>
    <s v="KOTA KASABLANKA"/>
  </r>
  <r>
    <s v="T-6264"/>
    <x v="0"/>
    <x v="192"/>
    <x v="6"/>
    <s v="P-708"/>
    <n v="2"/>
    <n v="41400"/>
    <n v="82800"/>
    <x v="150"/>
    <x v="2"/>
    <x v="6"/>
    <s v="KOTA KASABLANKA"/>
  </r>
  <r>
    <s v="T-6265"/>
    <x v="0"/>
    <x v="183"/>
    <x v="1"/>
    <s v="P-1501"/>
    <n v="6"/>
    <n v="40500"/>
    <n v="243000"/>
    <x v="210"/>
    <x v="0"/>
    <x v="1"/>
    <s v="MALL KELAPA GADING"/>
  </r>
  <r>
    <s v="T-6266"/>
    <x v="0"/>
    <x v="187"/>
    <x v="6"/>
    <s v="P-899"/>
    <n v="5"/>
    <n v="26500"/>
    <n v="132500"/>
    <x v="79"/>
    <x v="0"/>
    <x v="6"/>
    <s v="KOTA KASABLANKA"/>
  </r>
  <r>
    <s v="T-6267"/>
    <x v="0"/>
    <x v="192"/>
    <x v="1"/>
    <s v="P-1505"/>
    <n v="20"/>
    <n v="26500"/>
    <n v="530000"/>
    <x v="79"/>
    <x v="0"/>
    <x v="1"/>
    <s v="MALL KELAPA GADING"/>
  </r>
  <r>
    <s v="T-6268"/>
    <x v="0"/>
    <x v="204"/>
    <x v="1"/>
    <s v="P-1465"/>
    <n v="1"/>
    <n v="116100"/>
    <n v="116100"/>
    <x v="148"/>
    <x v="14"/>
    <x v="1"/>
    <s v="MALL KELAPA GADING"/>
  </r>
  <r>
    <s v="T-6269"/>
    <x v="0"/>
    <x v="196"/>
    <x v="6"/>
    <s v="P-723"/>
    <n v="1"/>
    <n v="170100"/>
    <n v="170100"/>
    <x v="68"/>
    <x v="13"/>
    <x v="6"/>
    <s v="KOTA KASABLANKA"/>
  </r>
  <r>
    <s v="T-6270"/>
    <x v="0"/>
    <x v="197"/>
    <x v="6"/>
    <s v="P-735"/>
    <n v="1"/>
    <n v="224100"/>
    <n v="224100"/>
    <x v="229"/>
    <x v="15"/>
    <x v="6"/>
    <s v="KOTA KASABLANKA"/>
  </r>
  <r>
    <s v="T-6271"/>
    <x v="0"/>
    <x v="192"/>
    <x v="1"/>
    <s v="P-1309"/>
    <n v="1"/>
    <n v="98100"/>
    <n v="98100"/>
    <x v="69"/>
    <x v="2"/>
    <x v="1"/>
    <s v="MALL KELAPA GADING"/>
  </r>
  <r>
    <s v="T-6272"/>
    <x v="0"/>
    <x v="191"/>
    <x v="6"/>
    <s v="P-724"/>
    <n v="1"/>
    <n v="103500"/>
    <n v="103500"/>
    <x v="195"/>
    <x v="4"/>
    <x v="6"/>
    <s v="KOTA KASABLANKA"/>
  </r>
  <r>
    <s v="T-6273"/>
    <x v="0"/>
    <x v="183"/>
    <x v="6"/>
    <s v="P-902"/>
    <n v="10"/>
    <n v="36900"/>
    <n v="369000"/>
    <x v="56"/>
    <x v="0"/>
    <x v="6"/>
    <s v="KOTA KASABLANKA"/>
  </r>
  <r>
    <s v="T-6274"/>
    <x v="0"/>
    <x v="208"/>
    <x v="6"/>
    <s v="P-805"/>
    <n v="3"/>
    <n v="37350"/>
    <n v="112050"/>
    <x v="83"/>
    <x v="17"/>
    <x v="6"/>
    <s v="KOTA KASABLANKA"/>
  </r>
  <r>
    <s v="T-6275"/>
    <x v="0"/>
    <x v="191"/>
    <x v="1"/>
    <s v="P-1322"/>
    <n v="1"/>
    <n v="170100"/>
    <n v="170100"/>
    <x v="38"/>
    <x v="13"/>
    <x v="1"/>
    <s v="MALL KELAPA GADING"/>
  </r>
  <r>
    <s v="T-6276"/>
    <x v="0"/>
    <x v="208"/>
    <x v="1"/>
    <s v="P-1308"/>
    <n v="3"/>
    <n v="41400"/>
    <n v="124200"/>
    <x v="150"/>
    <x v="2"/>
    <x v="1"/>
    <s v="MALL KELAPA GADING"/>
  </r>
  <r>
    <s v="T-6277"/>
    <x v="0"/>
    <x v="197"/>
    <x v="1"/>
    <s v="P-1347"/>
    <n v="1"/>
    <n v="1169100"/>
    <n v="1169100"/>
    <x v="169"/>
    <x v="8"/>
    <x v="1"/>
    <s v="MALL KELAPA GADING"/>
  </r>
  <r>
    <s v="T-6278"/>
    <x v="0"/>
    <x v="182"/>
    <x v="7"/>
    <s v="P-964"/>
    <n v="1"/>
    <n v="76500"/>
    <n v="76500"/>
    <x v="204"/>
    <x v="8"/>
    <x v="7"/>
    <s v="LIPPO MALL KEMANG"/>
  </r>
  <r>
    <s v="T-6279"/>
    <x v="0"/>
    <x v="194"/>
    <x v="7"/>
    <s v="P-1058"/>
    <n v="5"/>
    <n v="116100"/>
    <n v="580500"/>
    <x v="148"/>
    <x v="14"/>
    <x v="7"/>
    <s v="LIPPO MALL KEMANG"/>
  </r>
  <r>
    <s v="T-6280"/>
    <x v="0"/>
    <x v="190"/>
    <x v="6"/>
    <s v="P-756"/>
    <n v="2"/>
    <n v="90000"/>
    <n v="180000"/>
    <x v="198"/>
    <x v="12"/>
    <x v="6"/>
    <s v="KOTA KASABLANKA"/>
  </r>
  <r>
    <s v="T-6281"/>
    <x v="0"/>
    <x v="189"/>
    <x v="1"/>
    <s v="P-1500"/>
    <n v="9"/>
    <n v="32000"/>
    <n v="288000"/>
    <x v="173"/>
    <x v="0"/>
    <x v="1"/>
    <s v="MALL KELAPA GADING"/>
  </r>
  <r>
    <s v="T-6282"/>
    <x v="0"/>
    <x v="195"/>
    <x v="6"/>
    <s v="P-895"/>
    <n v="1"/>
    <n v="40500"/>
    <n v="40500"/>
    <x v="210"/>
    <x v="0"/>
    <x v="6"/>
    <s v="KOTA KASABLANKA"/>
  </r>
  <r>
    <s v="T-6283"/>
    <x v="0"/>
    <x v="209"/>
    <x v="6"/>
    <s v="P-909"/>
    <n v="1"/>
    <n v="395100"/>
    <n v="395100"/>
    <x v="255"/>
    <x v="11"/>
    <x v="6"/>
    <s v="KOTA KASABLANKA"/>
  </r>
  <r>
    <s v="T-6284"/>
    <x v="0"/>
    <x v="209"/>
    <x v="1"/>
    <s v="P-1508"/>
    <n v="6"/>
    <n v="36900"/>
    <n v="221400"/>
    <x v="56"/>
    <x v="0"/>
    <x v="1"/>
    <s v="MALL KELAPA GADING"/>
  </r>
  <r>
    <s v="T-6285"/>
    <x v="0"/>
    <x v="209"/>
    <x v="1"/>
    <s v="P-1404"/>
    <n v="1"/>
    <n v="580000"/>
    <n v="580000"/>
    <x v="180"/>
    <x v="12"/>
    <x v="1"/>
    <s v="MALL KELAPA GADING"/>
  </r>
  <r>
    <s v="T-6286"/>
    <x v="0"/>
    <x v="185"/>
    <x v="1"/>
    <s v="P-1344"/>
    <n v="1"/>
    <n v="193000"/>
    <n v="193000"/>
    <x v="208"/>
    <x v="8"/>
    <x v="1"/>
    <s v="MALL KELAPA GADING"/>
  </r>
  <r>
    <s v="T-6287"/>
    <x v="0"/>
    <x v="190"/>
    <x v="6"/>
    <s v="P-762"/>
    <n v="1"/>
    <n v="134100"/>
    <n v="134100"/>
    <x v="157"/>
    <x v="13"/>
    <x v="6"/>
    <s v="KOTA KASABLANKA"/>
  </r>
  <r>
    <s v="T-6288"/>
    <x v="0"/>
    <x v="182"/>
    <x v="6"/>
    <s v="P-898"/>
    <n v="3"/>
    <n v="34200"/>
    <n v="102600"/>
    <x v="156"/>
    <x v="0"/>
    <x v="6"/>
    <s v="KOTA KASABLANKA"/>
  </r>
  <r>
    <s v="T-6289"/>
    <x v="0"/>
    <x v="186"/>
    <x v="1"/>
    <s v="P-1423"/>
    <n v="4"/>
    <n v="40000"/>
    <n v="160000"/>
    <x v="182"/>
    <x v="3"/>
    <x v="1"/>
    <s v="MALL KELAPA GADING"/>
  </r>
  <r>
    <s v="T-6290"/>
    <x v="0"/>
    <x v="184"/>
    <x v="1"/>
    <s v="P-1306"/>
    <n v="3"/>
    <n v="81000"/>
    <n v="243000"/>
    <x v="36"/>
    <x v="12"/>
    <x v="1"/>
    <s v="MALL KELAPA GADING"/>
  </r>
  <r>
    <s v="T-6291"/>
    <x v="0"/>
    <x v="209"/>
    <x v="1"/>
    <s v="P-1376"/>
    <n v="1"/>
    <n v="138000"/>
    <n v="138000"/>
    <x v="231"/>
    <x v="1"/>
    <x v="1"/>
    <s v="MALL KELAPA GADING"/>
  </r>
  <r>
    <s v="T-6292"/>
    <x v="0"/>
    <x v="198"/>
    <x v="7"/>
    <s v="P-1055"/>
    <n v="2"/>
    <n v="148500"/>
    <n v="297000"/>
    <x v="57"/>
    <x v="14"/>
    <x v="7"/>
    <s v="LIPPO MALL KEMANG"/>
  </r>
  <r>
    <s v="T-6293"/>
    <x v="0"/>
    <x v="211"/>
    <x v="1"/>
    <s v="P-1448"/>
    <n v="8"/>
    <n v="60750"/>
    <n v="486000"/>
    <x v="87"/>
    <x v="12"/>
    <x v="1"/>
    <s v="MALL KELAPA GADING"/>
  </r>
  <r>
    <s v="T-6294"/>
    <x v="0"/>
    <x v="200"/>
    <x v="7"/>
    <s v="P-1090"/>
    <n v="3"/>
    <n v="26500"/>
    <n v="79500"/>
    <x v="190"/>
    <x v="0"/>
    <x v="7"/>
    <s v="LIPPO MALL KEMANG"/>
  </r>
  <r>
    <s v="T-6295"/>
    <x v="0"/>
    <x v="192"/>
    <x v="1"/>
    <s v="P-1516"/>
    <n v="1"/>
    <n v="395100"/>
    <n v="395100"/>
    <x v="255"/>
    <x v="11"/>
    <x v="1"/>
    <s v="MALL KELAPA GADING"/>
  </r>
  <r>
    <s v="T-6296"/>
    <x v="0"/>
    <x v="198"/>
    <x v="1"/>
    <s v="P-1481"/>
    <n v="3"/>
    <n v="34200"/>
    <n v="102600"/>
    <x v="45"/>
    <x v="9"/>
    <x v="1"/>
    <s v="MALL KELAPA GADING"/>
  </r>
  <r>
    <s v="T-6297"/>
    <x v="0"/>
    <x v="201"/>
    <x v="6"/>
    <s v="P-907"/>
    <n v="1"/>
    <n v="30333.333333333332"/>
    <n v="30333.333333333332"/>
    <x v="52"/>
    <x v="0"/>
    <x v="6"/>
    <s v="KOTA KASABLANKA"/>
  </r>
  <r>
    <s v="T-6298"/>
    <x v="0"/>
    <x v="187"/>
    <x v="7"/>
    <s v="P-938"/>
    <n v="1"/>
    <n v="41400"/>
    <n v="41400"/>
    <x v="150"/>
    <x v="2"/>
    <x v="7"/>
    <s v="LIPPO MALL KEMANG"/>
  </r>
  <r>
    <s v="T-6299"/>
    <x v="0"/>
    <x v="184"/>
    <x v="1"/>
    <s v="P-1371"/>
    <n v="3"/>
    <n v="100000"/>
    <n v="300000"/>
    <x v="163"/>
    <x v="16"/>
    <x v="1"/>
    <s v="MALL KELAPA GADING"/>
  </r>
  <r>
    <s v="T-6300"/>
    <x v="0"/>
    <x v="205"/>
    <x v="1"/>
    <s v="P-1324"/>
    <n v="4"/>
    <n v="75000"/>
    <n v="300000"/>
    <x v="195"/>
    <x v="4"/>
    <x v="1"/>
    <s v="MALL KELAPA GADING"/>
  </r>
  <r>
    <s v="T-6301"/>
    <x v="0"/>
    <x v="209"/>
    <x v="6"/>
    <s v="P-770"/>
    <n v="1"/>
    <n v="138000"/>
    <n v="138000"/>
    <x v="231"/>
    <x v="1"/>
    <x v="6"/>
    <s v="KOTA KASABLANKA"/>
  </r>
  <r>
    <s v="T-6302"/>
    <x v="0"/>
    <x v="190"/>
    <x v="1"/>
    <s v="P-1425"/>
    <n v="4"/>
    <n v="40500"/>
    <n v="162000"/>
    <x v="222"/>
    <x v="3"/>
    <x v="1"/>
    <s v="MALL KELAPA GADING"/>
  </r>
  <r>
    <s v="T-6303"/>
    <x v="0"/>
    <x v="199"/>
    <x v="7"/>
    <s v="P-1099"/>
    <n v="2"/>
    <n v="32000"/>
    <n v="64000"/>
    <x v="13"/>
    <x v="0"/>
    <x v="7"/>
    <s v="LIPPO MALL KEMANG"/>
  </r>
  <r>
    <s v="T-6304"/>
    <x v="0"/>
    <x v="207"/>
    <x v="1"/>
    <s v="P-1368"/>
    <n v="2"/>
    <n v="134100"/>
    <n v="268200"/>
    <x v="157"/>
    <x v="13"/>
    <x v="1"/>
    <s v="MALL KELAPA GADING"/>
  </r>
  <r>
    <s v="T-6305"/>
    <x v="0"/>
    <x v="203"/>
    <x v="7"/>
    <s v="P-1103"/>
    <n v="4"/>
    <n v="15000"/>
    <n v="60000"/>
    <x v="186"/>
    <x v="0"/>
    <x v="7"/>
    <s v="LIPPO MALL KEMANG"/>
  </r>
  <r>
    <s v="T-6306"/>
    <x v="0"/>
    <x v="184"/>
    <x v="1"/>
    <s v="P-1466"/>
    <n v="12"/>
    <n v="94500"/>
    <n v="1134000"/>
    <x v="62"/>
    <x v="14"/>
    <x v="1"/>
    <s v="MALL KELAPA GADING"/>
  </r>
  <r>
    <s v="T-6307"/>
    <x v="0"/>
    <x v="202"/>
    <x v="1"/>
    <s v="P-1302"/>
    <n v="1"/>
    <n v="144000"/>
    <n v="144000"/>
    <x v="94"/>
    <x v="15"/>
    <x v="1"/>
    <s v="MALL KELAPA GADING"/>
  </r>
  <r>
    <s v="T-6308"/>
    <x v="0"/>
    <x v="200"/>
    <x v="6"/>
    <s v="P-747"/>
    <n v="1"/>
    <n v="1331100"/>
    <n v="1331100"/>
    <x v="169"/>
    <x v="8"/>
    <x v="6"/>
    <s v="KOTA KASABLANKA"/>
  </r>
  <r>
    <s v="T-6309"/>
    <x v="0"/>
    <x v="189"/>
    <x v="6"/>
    <s v="P-731"/>
    <n v="5"/>
    <n v="117000"/>
    <n v="585000"/>
    <x v="253"/>
    <x v="15"/>
    <x v="6"/>
    <s v="KOTA KASABLANKA"/>
  </r>
  <r>
    <s v="T-6310"/>
    <x v="0"/>
    <x v="206"/>
    <x v="7"/>
    <s v="P-1023"/>
    <n v="1"/>
    <n v="314100"/>
    <n v="314100"/>
    <x v="183"/>
    <x v="20"/>
    <x v="7"/>
    <s v="LIPPO MALL KEMANG"/>
  </r>
  <r>
    <s v="T-6311"/>
    <x v="0"/>
    <x v="202"/>
    <x v="7"/>
    <s v="P-949"/>
    <n v="2"/>
    <n v="197100"/>
    <n v="394200"/>
    <x v="237"/>
    <x v="13"/>
    <x v="7"/>
    <s v="LIPPO MALL KEMANG"/>
  </r>
  <r>
    <s v="T-6312"/>
    <x v="0"/>
    <x v="208"/>
    <x v="6"/>
    <s v="P-684"/>
    <n v="2"/>
    <n v="80100"/>
    <n v="160200"/>
    <x v="132"/>
    <x v="16"/>
    <x v="6"/>
    <s v="KOTA KASABLANKA"/>
  </r>
  <r>
    <s v="T-6313"/>
    <x v="0"/>
    <x v="195"/>
    <x v="6"/>
    <s v="P-868"/>
    <n v="4"/>
    <n v="131850"/>
    <n v="527400"/>
    <x v="129"/>
    <x v="12"/>
    <x v="6"/>
    <s v="KOTA KASABLANKA"/>
  </r>
  <r>
    <s v="T-6314"/>
    <x v="0"/>
    <x v="187"/>
    <x v="1"/>
    <s v="P-1345"/>
    <n v="2"/>
    <n v="417000"/>
    <n v="834000"/>
    <x v="194"/>
    <x v="8"/>
    <x v="1"/>
    <s v="MALL KELAPA GADING"/>
  </r>
  <r>
    <s v="T-6315"/>
    <x v="0"/>
    <x v="197"/>
    <x v="1"/>
    <s v="P-1426"/>
    <n v="3"/>
    <n v="314100"/>
    <n v="942300"/>
    <x v="183"/>
    <x v="20"/>
    <x v="1"/>
    <s v="MALL KELAPA GADING"/>
  </r>
  <r>
    <s v="T-6316"/>
    <x v="0"/>
    <x v="203"/>
    <x v="6"/>
    <s v="P-767"/>
    <n v="1"/>
    <n v="80000"/>
    <n v="80000"/>
    <x v="218"/>
    <x v="6"/>
    <x v="6"/>
    <s v="KOTA KASABLANKA"/>
  </r>
  <r>
    <s v="T-6317"/>
    <x v="0"/>
    <x v="186"/>
    <x v="6"/>
    <s v="P-737"/>
    <n v="3"/>
    <n v="50000"/>
    <n v="150000"/>
    <x v="67"/>
    <x v="6"/>
    <x v="6"/>
    <s v="KOTA KASABLANKA"/>
  </r>
  <r>
    <s v="T-6318"/>
    <x v="0"/>
    <x v="205"/>
    <x v="7"/>
    <s v="P-974"/>
    <n v="1"/>
    <n v="24500"/>
    <n v="24500"/>
    <x v="211"/>
    <x v="9"/>
    <x v="7"/>
    <s v="LIPPO MALL KEMANG"/>
  </r>
  <r>
    <s v="T-6319"/>
    <x v="0"/>
    <x v="208"/>
    <x v="1"/>
    <s v="P-1514"/>
    <n v="4"/>
    <n v="10000"/>
    <n v="40000"/>
    <x v="97"/>
    <x v="0"/>
    <x v="1"/>
    <s v="MALL KELAPA GADING"/>
  </r>
  <r>
    <s v="T-6320"/>
    <x v="0"/>
    <x v="192"/>
    <x v="6"/>
    <s v="P-906"/>
    <n v="1"/>
    <n v="10000"/>
    <n v="10000"/>
    <x v="120"/>
    <x v="0"/>
    <x v="6"/>
    <s v="KOTA KASABLANKA"/>
  </r>
  <r>
    <s v="T-6321"/>
    <x v="0"/>
    <x v="182"/>
    <x v="6"/>
    <s v="P-851"/>
    <n v="1"/>
    <n v="145800"/>
    <n v="145800"/>
    <x v="179"/>
    <x v="18"/>
    <x v="6"/>
    <s v="KOTA KASABLANKA"/>
  </r>
  <r>
    <s v="T-6322"/>
    <x v="0"/>
    <x v="195"/>
    <x v="1"/>
    <s v="P-1503"/>
    <n v="18"/>
    <n v="25200"/>
    <n v="453600"/>
    <x v="202"/>
    <x v="0"/>
    <x v="1"/>
    <s v="MALL KELAPA GADING"/>
  </r>
  <r>
    <s v="T-6323"/>
    <x v="0"/>
    <x v="193"/>
    <x v="1"/>
    <s v="P-1464"/>
    <n v="1"/>
    <n v="98100"/>
    <n v="98100"/>
    <x v="246"/>
    <x v="14"/>
    <x v="1"/>
    <s v="MALL KELAPA GADING"/>
  </r>
  <r>
    <s v="T-6324"/>
    <x v="0"/>
    <x v="205"/>
    <x v="1"/>
    <s v="P-1442"/>
    <n v="7"/>
    <n v="44100"/>
    <n v="308700"/>
    <x v="193"/>
    <x v="2"/>
    <x v="1"/>
    <s v="MALL KELAPA GADING"/>
  </r>
  <r>
    <s v="T-6325"/>
    <x v="0"/>
    <x v="196"/>
    <x v="1"/>
    <s v="P-1507"/>
    <n v="9"/>
    <n v="32000"/>
    <n v="288000"/>
    <x v="13"/>
    <x v="0"/>
    <x v="1"/>
    <s v="MALL KELAPA GADING"/>
  </r>
  <r>
    <s v="T-6326"/>
    <x v="0"/>
    <x v="199"/>
    <x v="1"/>
    <s v="P-1356"/>
    <n v="2"/>
    <n v="413100"/>
    <n v="826200"/>
    <x v="177"/>
    <x v="12"/>
    <x v="1"/>
    <s v="MALL KELAPA GADING"/>
  </r>
  <r>
    <s v="T-6327"/>
    <x v="0"/>
    <x v="191"/>
    <x v="1"/>
    <s v="P-1338"/>
    <n v="3"/>
    <n v="80000"/>
    <n v="240000"/>
    <x v="196"/>
    <x v="6"/>
    <x v="1"/>
    <s v="MALL KELAPA GADING"/>
  </r>
  <r>
    <s v="T-6328"/>
    <x v="0"/>
    <x v="209"/>
    <x v="7"/>
    <s v="P-950"/>
    <n v="2"/>
    <n v="170100"/>
    <n v="340200"/>
    <x v="68"/>
    <x v="13"/>
    <x v="7"/>
    <s v="LIPPO MALL KEMANG"/>
  </r>
  <r>
    <s v="T-6329"/>
    <x v="0"/>
    <x v="209"/>
    <x v="1"/>
    <s v="P-1518"/>
    <n v="1"/>
    <n v="207000"/>
    <n v="207000"/>
    <x v="99"/>
    <x v="4"/>
    <x v="1"/>
    <s v="MALL KELAPA GADING"/>
  </r>
  <r>
    <s v="T-6330"/>
    <x v="0"/>
    <x v="201"/>
    <x v="7"/>
    <s v="P-959"/>
    <n v="1"/>
    <n v="207000"/>
    <n v="207000"/>
    <x v="209"/>
    <x v="15"/>
    <x v="7"/>
    <s v="LIPPO MALL KEMANG"/>
  </r>
  <r>
    <s v="T-6331"/>
    <x v="0"/>
    <x v="209"/>
    <x v="1"/>
    <s v="P-1512"/>
    <n v="1"/>
    <n v="10000"/>
    <n v="10000"/>
    <x v="120"/>
    <x v="0"/>
    <x v="1"/>
    <s v="MALL KELAPA GADING"/>
  </r>
  <r>
    <s v="T-6332"/>
    <x v="0"/>
    <x v="191"/>
    <x v="6"/>
    <s v="P-841"/>
    <n v="3"/>
    <n v="112500"/>
    <n v="337500"/>
    <x v="199"/>
    <x v="2"/>
    <x v="6"/>
    <s v="KOTA KASABLANKA"/>
  </r>
  <r>
    <s v="T-6333"/>
    <x v="0"/>
    <x v="196"/>
    <x v="1"/>
    <s v="P-1334"/>
    <n v="2"/>
    <n v="207000"/>
    <n v="414000"/>
    <x v="251"/>
    <x v="15"/>
    <x v="1"/>
    <s v="MALL KELAPA GADING"/>
  </r>
  <r>
    <s v="T-6334"/>
    <x v="0"/>
    <x v="184"/>
    <x v="1"/>
    <s v="P-1479"/>
    <n v="3"/>
    <n v="143100"/>
    <n v="429300"/>
    <x v="129"/>
    <x v="12"/>
    <x v="1"/>
    <s v="MALL KELAPA GADING"/>
  </r>
  <r>
    <s v="T-6335"/>
    <x v="0"/>
    <x v="189"/>
    <x v="7"/>
    <s v="P-1097"/>
    <n v="2"/>
    <n v="26100"/>
    <n v="52200"/>
    <x v="79"/>
    <x v="0"/>
    <x v="7"/>
    <s v="LIPPO MALL KEMANG"/>
  </r>
  <r>
    <s v="T-6336"/>
    <x v="0"/>
    <x v="183"/>
    <x v="6"/>
    <s v="P-843"/>
    <n v="6"/>
    <n v="60750"/>
    <n v="364500"/>
    <x v="87"/>
    <x v="12"/>
    <x v="6"/>
    <s v="KOTA KASABLANKA"/>
  </r>
  <r>
    <s v="T-6337"/>
    <x v="0"/>
    <x v="200"/>
    <x v="7"/>
    <s v="P-1038"/>
    <n v="3"/>
    <n v="53100"/>
    <n v="159300"/>
    <x v="193"/>
    <x v="2"/>
    <x v="7"/>
    <s v="LIPPO MALL KEMANG"/>
  </r>
  <r>
    <s v="T-6338"/>
    <x v="0"/>
    <x v="202"/>
    <x v="1"/>
    <s v="P-1509"/>
    <n v="16"/>
    <n v="29700"/>
    <n v="475200"/>
    <x v="117"/>
    <x v="0"/>
    <x v="1"/>
    <s v="MALL KELAPA GADING"/>
  </r>
  <r>
    <s v="T-6339"/>
    <x v="0"/>
    <x v="182"/>
    <x v="6"/>
    <s v="P-893"/>
    <n v="7"/>
    <n v="15000"/>
    <n v="105000"/>
    <x v="0"/>
    <x v="0"/>
    <x v="6"/>
    <s v="KOTA KASABLANKA"/>
  </r>
  <r>
    <s v="T-6340"/>
    <x v="0"/>
    <x v="200"/>
    <x v="7"/>
    <s v="P-1095"/>
    <n v="2"/>
    <n v="25200"/>
    <n v="50400"/>
    <x v="202"/>
    <x v="0"/>
    <x v="7"/>
    <s v="LIPPO MALL KEMANG"/>
  </r>
  <r>
    <s v="T-6341"/>
    <x v="0"/>
    <x v="209"/>
    <x v="7"/>
    <s v="P-960"/>
    <n v="1"/>
    <n v="213000"/>
    <n v="213000"/>
    <x v="256"/>
    <x v="15"/>
    <x v="7"/>
    <s v="LIPPO MALL KEMANG"/>
  </r>
  <r>
    <s v="T-6342"/>
    <x v="0"/>
    <x v="185"/>
    <x v="1"/>
    <s v="P-1454"/>
    <n v="2"/>
    <n v="138500"/>
    <n v="277000"/>
    <x v="206"/>
    <x v="18"/>
    <x v="1"/>
    <s v="MALL KELAPA GADING"/>
  </r>
  <r>
    <s v="T-6343"/>
    <x v="0"/>
    <x v="188"/>
    <x v="7"/>
    <s v="P-1059"/>
    <n v="4"/>
    <n v="94500"/>
    <n v="378000"/>
    <x v="62"/>
    <x v="14"/>
    <x v="7"/>
    <s v="LIPPO MALL KEMANG"/>
  </r>
  <r>
    <s v="T-6344"/>
    <x v="0"/>
    <x v="189"/>
    <x v="1"/>
    <s v="P-1331"/>
    <n v="2"/>
    <n v="172000"/>
    <n v="344000"/>
    <x v="216"/>
    <x v="15"/>
    <x v="1"/>
    <s v="MALL KELAPA GADING"/>
  </r>
  <r>
    <s v="T-6345"/>
    <x v="0"/>
    <x v="198"/>
    <x v="7"/>
    <s v="P-1094"/>
    <n v="6"/>
    <n v="29700"/>
    <n v="178200"/>
    <x v="154"/>
    <x v="0"/>
    <x v="7"/>
    <s v="LIPPO MALL KEMANG"/>
  </r>
  <r>
    <s v="T-6346"/>
    <x v="0"/>
    <x v="183"/>
    <x v="6"/>
    <s v="P-699"/>
    <n v="4"/>
    <n v="12600"/>
    <n v="50400"/>
    <x v="18"/>
    <x v="9"/>
    <x v="6"/>
    <s v="KOTA KASABLANKA"/>
  </r>
  <r>
    <s v="T-6347"/>
    <x v="0"/>
    <x v="184"/>
    <x v="1"/>
    <s v="P-1341"/>
    <n v="2"/>
    <n v="76500"/>
    <n v="153000"/>
    <x v="204"/>
    <x v="8"/>
    <x v="1"/>
    <s v="MALL KELAPA GADING"/>
  </r>
  <r>
    <s v="T-6348"/>
    <x v="0"/>
    <x v="206"/>
    <x v="1"/>
    <s v="P-1499"/>
    <n v="22"/>
    <n v="15000"/>
    <n v="330000"/>
    <x v="0"/>
    <x v="0"/>
    <x v="1"/>
    <s v="MALL KELAPA GADING"/>
  </r>
  <r>
    <s v="T-6349"/>
    <x v="0"/>
    <x v="199"/>
    <x v="7"/>
    <s v="P-1026"/>
    <n v="1"/>
    <n v="65700"/>
    <n v="65700"/>
    <x v="155"/>
    <x v="2"/>
    <x v="7"/>
    <s v="LIPPO MALL KEMANG"/>
  </r>
  <r>
    <s v="T-6350"/>
    <x v="0"/>
    <x v="207"/>
    <x v="1"/>
    <s v="P-1457"/>
    <n v="2"/>
    <n v="145800"/>
    <n v="291600"/>
    <x v="179"/>
    <x v="18"/>
    <x v="1"/>
    <s v="MALL KELAPA GADING"/>
  </r>
  <r>
    <s v="T-6351"/>
    <x v="0"/>
    <x v="204"/>
    <x v="1"/>
    <s v="P-1422"/>
    <n v="1"/>
    <n v="386100"/>
    <n v="386100"/>
    <x v="172"/>
    <x v="17"/>
    <x v="1"/>
    <s v="MALL KELAPA GADING"/>
  </r>
  <r>
    <s v="T-6352"/>
    <x v="0"/>
    <x v="193"/>
    <x v="7"/>
    <s v="P-1010"/>
    <n v="1"/>
    <n v="37350"/>
    <n v="37350"/>
    <x v="83"/>
    <x v="17"/>
    <x v="7"/>
    <s v="LIPPO MALL KEMANG"/>
  </r>
  <r>
    <s v="T-6353"/>
    <x v="0"/>
    <x v="193"/>
    <x v="1"/>
    <s v="P-1361"/>
    <n v="2"/>
    <n v="90000"/>
    <n v="180000"/>
    <x v="198"/>
    <x v="12"/>
    <x v="1"/>
    <s v="MALL KELAPA GADING"/>
  </r>
  <r>
    <s v="T-6354"/>
    <x v="0"/>
    <x v="194"/>
    <x v="6"/>
    <s v="P-861"/>
    <n v="1"/>
    <n v="197100"/>
    <n v="197100"/>
    <x v="248"/>
    <x v="14"/>
    <x v="6"/>
    <s v="KOTA KASABLANKA"/>
  </r>
  <r>
    <s v="T-6355"/>
    <x v="0"/>
    <x v="207"/>
    <x v="1"/>
    <s v="P-1299"/>
    <n v="10"/>
    <n v="12600"/>
    <n v="126000"/>
    <x v="18"/>
    <x v="9"/>
    <x v="1"/>
    <s v="MALL KELAPA GADING"/>
  </r>
  <r>
    <s v="T-6356"/>
    <x v="0"/>
    <x v="185"/>
    <x v="7"/>
    <s v="P-917"/>
    <n v="1"/>
    <n v="81000"/>
    <n v="81000"/>
    <x v="132"/>
    <x v="16"/>
    <x v="7"/>
    <s v="LIPPO MALL KEMANG"/>
  </r>
  <r>
    <s v="T-6357"/>
    <x v="0"/>
    <x v="192"/>
    <x v="6"/>
    <s v="P-761"/>
    <n v="2"/>
    <n v="49000"/>
    <n v="98000"/>
    <x v="233"/>
    <x v="9"/>
    <x v="6"/>
    <s v="KOTA KASABLANKA"/>
  </r>
  <r>
    <s v="T-6358"/>
    <x v="0"/>
    <x v="186"/>
    <x v="6"/>
    <s v="P-905"/>
    <n v="3"/>
    <n v="15000"/>
    <n v="45000"/>
    <x v="186"/>
    <x v="0"/>
    <x v="6"/>
    <s v="KOTA KASABLANKA"/>
  </r>
  <r>
    <s v="T-6359"/>
    <x v="0"/>
    <x v="192"/>
    <x v="6"/>
    <s v="P-839"/>
    <n v="3"/>
    <n v="98100"/>
    <n v="294300"/>
    <x v="11"/>
    <x v="2"/>
    <x v="6"/>
    <s v="KOTA KASABLANKA"/>
  </r>
  <r>
    <s v="T-6360"/>
    <x v="0"/>
    <x v="201"/>
    <x v="1"/>
    <s v="P-1510"/>
    <n v="9"/>
    <n v="10000"/>
    <n v="90000"/>
    <x v="164"/>
    <x v="0"/>
    <x v="1"/>
    <s v="MALL KELAPA GADING"/>
  </r>
  <r>
    <s v="T-6361"/>
    <x v="0"/>
    <x v="194"/>
    <x v="6"/>
    <s v="P-742"/>
    <n v="1"/>
    <n v="113000"/>
    <n v="113000"/>
    <x v="204"/>
    <x v="8"/>
    <x v="6"/>
    <s v="KOTA KASABLANKA"/>
  </r>
  <r>
    <s v="T-6362"/>
    <x v="0"/>
    <x v="190"/>
    <x v="1"/>
    <s v="P-1340"/>
    <n v="3"/>
    <n v="89100"/>
    <n v="267300"/>
    <x v="19"/>
    <x v="6"/>
    <x v="1"/>
    <s v="MALL KELAPA GADING"/>
  </r>
  <r>
    <s v="T-6363"/>
    <x v="0"/>
    <x v="209"/>
    <x v="1"/>
    <s v="P-1323"/>
    <n v="1"/>
    <n v="170100"/>
    <n v="170100"/>
    <x v="68"/>
    <x v="13"/>
    <x v="1"/>
    <s v="MALL KELAPA GADING"/>
  </r>
  <r>
    <s v="T-6364"/>
    <x v="0"/>
    <x v="207"/>
    <x v="1"/>
    <s v="P-1424"/>
    <n v="2"/>
    <n v="57500"/>
    <n v="115000"/>
    <x v="257"/>
    <x v="3"/>
    <x v="1"/>
    <s v="MALL KELAPA GADING"/>
  </r>
  <r>
    <s v="T-6365"/>
    <x v="0"/>
    <x v="193"/>
    <x v="1"/>
    <s v="P-1336"/>
    <n v="3"/>
    <n v="207000"/>
    <n v="621000"/>
    <x v="209"/>
    <x v="15"/>
    <x v="1"/>
    <s v="MALL KELAPA GADING"/>
  </r>
  <r>
    <s v="T-6366"/>
    <x v="0"/>
    <x v="207"/>
    <x v="6"/>
    <s v="P-837"/>
    <n v="1"/>
    <n v="53100"/>
    <n v="53100"/>
    <x v="193"/>
    <x v="2"/>
    <x v="6"/>
    <s v="KOTA KASABLANKA"/>
  </r>
  <r>
    <s v="T-6367"/>
    <x v="0"/>
    <x v="192"/>
    <x v="7"/>
    <s v="P-1091"/>
    <n v="5"/>
    <n v="15000"/>
    <n v="75000"/>
    <x v="0"/>
    <x v="0"/>
    <x v="7"/>
    <s v="LIPPO MALL KEMANG"/>
  </r>
  <r>
    <s v="T-6368"/>
    <x v="0"/>
    <x v="197"/>
    <x v="1"/>
    <s v="P-1410"/>
    <n v="2"/>
    <n v="37350"/>
    <n v="74700"/>
    <x v="83"/>
    <x v="17"/>
    <x v="1"/>
    <s v="MALL KELAPA GADING"/>
  </r>
  <r>
    <s v="T-6369"/>
    <x v="0"/>
    <x v="205"/>
    <x v="6"/>
    <s v="P-872"/>
    <n v="3"/>
    <n v="82800"/>
    <n v="248400"/>
    <x v="44"/>
    <x v="3"/>
    <x v="6"/>
    <s v="KOTA KASABLANKA"/>
  </r>
  <r>
    <s v="T-6370"/>
    <x v="0"/>
    <x v="203"/>
    <x v="1"/>
    <s v="P-1467"/>
    <n v="3"/>
    <n v="73800"/>
    <n v="221400"/>
    <x v="125"/>
    <x v="14"/>
    <x v="1"/>
    <s v="MALL KELAPA GADING"/>
  </r>
  <r>
    <s v="T-6371"/>
    <x v="0"/>
    <x v="190"/>
    <x v="1"/>
    <s v="P-1502"/>
    <n v="29"/>
    <n v="29700"/>
    <n v="861300"/>
    <x v="154"/>
    <x v="0"/>
    <x v="1"/>
    <s v="MALL KELAPA GADING"/>
  </r>
  <r>
    <s v="T-6372"/>
    <x v="0"/>
    <x v="187"/>
    <x v="6"/>
    <s v="P-736"/>
    <n v="1"/>
    <n v="207000"/>
    <n v="207000"/>
    <x v="209"/>
    <x v="15"/>
    <x v="6"/>
    <s v="KOTA KASABLANKA"/>
  </r>
  <r>
    <s v="T-6373"/>
    <x v="0"/>
    <x v="211"/>
    <x v="6"/>
    <s v="P-755"/>
    <n v="1"/>
    <n v="500000"/>
    <n v="500000"/>
    <x v="225"/>
    <x v="12"/>
    <x v="6"/>
    <s v="KOTA KASABLANKA"/>
  </r>
  <r>
    <s v="T-6374"/>
    <x v="0"/>
    <x v="191"/>
    <x v="7"/>
    <s v="P-1011"/>
    <n v="3"/>
    <n v="396000"/>
    <n v="1188000"/>
    <x v="127"/>
    <x v="17"/>
    <x v="7"/>
    <s v="LIPPO MALL KEMANG"/>
  </r>
  <r>
    <s v="T-6375"/>
    <x v="0"/>
    <x v="209"/>
    <x v="1"/>
    <s v="P-1511"/>
    <n v="19"/>
    <n v="10000"/>
    <n v="190000"/>
    <x v="186"/>
    <x v="0"/>
    <x v="1"/>
    <s v="MALL KELAPA GADING"/>
  </r>
  <r>
    <s v="T-6376"/>
    <x v="0"/>
    <x v="210"/>
    <x v="1"/>
    <s v="P-1372"/>
    <n v="1"/>
    <n v="80000"/>
    <n v="80000"/>
    <x v="213"/>
    <x v="6"/>
    <x v="1"/>
    <s v="MALL KELAPA GADING"/>
  </r>
  <r>
    <s v="T-6377"/>
    <x v="0"/>
    <x v="184"/>
    <x v="6"/>
    <s v="P-682"/>
    <n v="1"/>
    <n v="57150"/>
    <n v="57150"/>
    <x v="98"/>
    <x v="16"/>
    <x v="6"/>
    <s v="KOTA KASABLANKA"/>
  </r>
  <r>
    <s v="T-6378"/>
    <x v="0"/>
    <x v="195"/>
    <x v="6"/>
    <s v="P-901"/>
    <n v="1"/>
    <n v="32000"/>
    <n v="32000"/>
    <x v="13"/>
    <x v="0"/>
    <x v="6"/>
    <s v="KOTA KASABLANKA"/>
  </r>
  <r>
    <s v="T-6379"/>
    <x v="0"/>
    <x v="184"/>
    <x v="1"/>
    <s v="P-1506"/>
    <n v="14"/>
    <n v="15000"/>
    <n v="210000"/>
    <x v="201"/>
    <x v="0"/>
    <x v="1"/>
    <s v="MALL KELAPA GADING"/>
  </r>
  <r>
    <s v="T-6380"/>
    <x v="0"/>
    <x v="197"/>
    <x v="1"/>
    <s v="P-1504"/>
    <n v="6"/>
    <n v="34200"/>
    <n v="205200"/>
    <x v="156"/>
    <x v="0"/>
    <x v="1"/>
    <s v="MALL KELAPA GADING"/>
  </r>
  <r>
    <s v="T-6381"/>
    <x v="0"/>
    <x v="190"/>
    <x v="1"/>
    <s v="P-1370"/>
    <n v="1"/>
    <n v="100000"/>
    <n v="100000"/>
    <x v="228"/>
    <x v="16"/>
    <x v="1"/>
    <s v="MALL KELAPA GADING"/>
  </r>
  <r>
    <s v="T-6382"/>
    <x v="0"/>
    <x v="200"/>
    <x v="6"/>
    <s v="P-727"/>
    <n v="1"/>
    <n v="235500"/>
    <n v="235500"/>
    <x v="239"/>
    <x v="15"/>
    <x v="6"/>
    <s v="KOTA KASABLANKA"/>
  </r>
  <r>
    <s v="T-6383"/>
    <x v="0"/>
    <x v="190"/>
    <x v="7"/>
    <s v="P-965"/>
    <n v="2"/>
    <n v="160000"/>
    <n v="320000"/>
    <x v="187"/>
    <x v="8"/>
    <x v="7"/>
    <s v="LIPPO MALL KEMANG"/>
  </r>
  <r>
    <s v="T-6384"/>
    <x v="0"/>
    <x v="184"/>
    <x v="6"/>
    <s v="P-900"/>
    <n v="2"/>
    <n v="15000"/>
    <n v="30000"/>
    <x v="201"/>
    <x v="0"/>
    <x v="6"/>
    <s v="KOTA KASABLANKA"/>
  </r>
  <r>
    <s v="T-6385"/>
    <x v="0"/>
    <x v="191"/>
    <x v="1"/>
    <s v="P-1517"/>
    <n v="3"/>
    <n v="348300"/>
    <n v="1044900"/>
    <x v="82"/>
    <x v="7"/>
    <x v="1"/>
    <s v="MALL KELAPA GADING"/>
  </r>
  <r>
    <s v="T-6386"/>
    <x v="0"/>
    <x v="192"/>
    <x v="1"/>
    <s v="P-1446"/>
    <n v="6"/>
    <n v="98100"/>
    <n v="588600"/>
    <x v="199"/>
    <x v="2"/>
    <x v="1"/>
    <s v="MALL KELAPA GADING"/>
  </r>
  <r>
    <s v="T-6387"/>
    <x v="0"/>
    <x v="191"/>
    <x v="1"/>
    <s v="P-1460"/>
    <n v="1"/>
    <n v="0"/>
    <n v="0"/>
    <x v="57"/>
    <x v="14"/>
    <x v="1"/>
    <s v="MALL KELAPA GADING"/>
  </r>
  <r>
    <s v="T-6388"/>
    <x v="0"/>
    <x v="203"/>
    <x v="1"/>
    <s v="P-1320"/>
    <n v="1"/>
    <n v="170100"/>
    <n v="170100"/>
    <x v="226"/>
    <x v="13"/>
    <x v="1"/>
    <s v="MALL KELAPA GADING"/>
  </r>
  <r>
    <s v="T-6389"/>
    <x v="0"/>
    <x v="193"/>
    <x v="1"/>
    <s v="P-1303"/>
    <n v="3"/>
    <n v="144000"/>
    <n v="432000"/>
    <x v="119"/>
    <x v="15"/>
    <x v="1"/>
    <s v="MALL KELAPA GADING"/>
  </r>
  <r>
    <s v="T-6390"/>
    <x v="0"/>
    <x v="202"/>
    <x v="6"/>
    <s v="P-894"/>
    <n v="2"/>
    <n v="32000"/>
    <n v="64000"/>
    <x v="173"/>
    <x v="0"/>
    <x v="6"/>
    <s v="KOTA KASABLANKA"/>
  </r>
  <r>
    <s v="T-6391"/>
    <x v="0"/>
    <x v="204"/>
    <x v="6"/>
    <s v="P-738"/>
    <n v="2"/>
    <n v="80000"/>
    <n v="160000"/>
    <x v="196"/>
    <x v="6"/>
    <x v="6"/>
    <s v="KOTA KASABLANKA"/>
  </r>
  <r>
    <s v="T-6392"/>
    <x v="0"/>
    <x v="194"/>
    <x v="1"/>
    <s v="P-1342"/>
    <n v="3"/>
    <n v="160000"/>
    <n v="480000"/>
    <x v="187"/>
    <x v="8"/>
    <x v="1"/>
    <s v="MALL KELAPA GADING"/>
  </r>
  <r>
    <s v="T-6393"/>
    <x v="0"/>
    <x v="190"/>
    <x v="7"/>
    <s v="P-1107"/>
    <n v="1"/>
    <n v="395100"/>
    <n v="395100"/>
    <x v="255"/>
    <x v="11"/>
    <x v="7"/>
    <s v="LIPPO MALL KEMANG"/>
  </r>
  <r>
    <s v="T-6394"/>
    <x v="0"/>
    <x v="192"/>
    <x v="6"/>
    <s v="P-744"/>
    <n v="1"/>
    <n v="177500"/>
    <n v="177500"/>
    <x v="205"/>
    <x v="8"/>
    <x v="6"/>
    <s v="KOTA KASABLANKA"/>
  </r>
  <r>
    <s v="T-6395"/>
    <x v="0"/>
    <x v="185"/>
    <x v="6"/>
    <s v="P-903"/>
    <n v="10"/>
    <n v="29700"/>
    <n v="297000"/>
    <x v="117"/>
    <x v="0"/>
    <x v="6"/>
    <s v="KOTA KASABLANKA"/>
  </r>
  <r>
    <s v="T-6396"/>
    <x v="0"/>
    <x v="203"/>
    <x v="6"/>
    <s v="P-825"/>
    <n v="3"/>
    <n v="65700"/>
    <n v="197100"/>
    <x v="155"/>
    <x v="2"/>
    <x v="6"/>
    <s v="KOTA KASABLANKA"/>
  </r>
  <r>
    <s v="T-6397"/>
    <x v="0"/>
    <x v="196"/>
    <x v="1"/>
    <s v="P-1327"/>
    <n v="1"/>
    <n v="321000"/>
    <n v="321000"/>
    <x v="258"/>
    <x v="15"/>
    <x v="1"/>
    <s v="MALL KELAPA GADING"/>
  </r>
  <r>
    <s v="T-6398"/>
    <x v="0"/>
    <x v="194"/>
    <x v="1"/>
    <s v="P-1288"/>
    <n v="4"/>
    <n v="80100"/>
    <n v="320400"/>
    <x v="132"/>
    <x v="16"/>
    <x v="1"/>
    <s v="MALL KELAPA GADING"/>
  </r>
  <r>
    <s v="T-6399"/>
    <x v="0"/>
    <x v="191"/>
    <x v="7"/>
    <s v="P-1021"/>
    <n v="5"/>
    <n v="57500"/>
    <n v="287500"/>
    <x v="257"/>
    <x v="3"/>
    <x v="7"/>
    <s v="LIPPO MALL KEMANG"/>
  </r>
  <r>
    <s v="T-6400"/>
    <x v="0"/>
    <x v="196"/>
    <x v="6"/>
    <s v="P-759"/>
    <n v="3"/>
    <n v="24500"/>
    <n v="73500"/>
    <x v="211"/>
    <x v="9"/>
    <x v="6"/>
    <s v="KOTA KASABLANKA"/>
  </r>
  <r>
    <s v="T-6401"/>
    <x v="0"/>
    <x v="209"/>
    <x v="6"/>
    <s v="P-765"/>
    <n v="1"/>
    <n v="108125"/>
    <n v="108125"/>
    <x v="163"/>
    <x v="16"/>
    <x v="6"/>
    <s v="KOTA KASABLANKA"/>
  </r>
  <r>
    <s v="T-6402"/>
    <x v="0"/>
    <x v="184"/>
    <x v="7"/>
    <s v="P-1100"/>
    <n v="3"/>
    <n v="36900"/>
    <n v="110700"/>
    <x v="56"/>
    <x v="0"/>
    <x v="7"/>
    <s v="LIPPO MALL KEMANG"/>
  </r>
  <r>
    <s v="T-6403"/>
    <x v="0"/>
    <x v="201"/>
    <x v="7"/>
    <s v="P-1101"/>
    <n v="6"/>
    <n v="29700"/>
    <n v="178200"/>
    <x v="117"/>
    <x v="0"/>
    <x v="7"/>
    <s v="LIPPO MALL KEMANG"/>
  </r>
  <r>
    <s v="T-6404"/>
    <x v="0"/>
    <x v="195"/>
    <x v="7"/>
    <s v="P-1098"/>
    <n v="8"/>
    <n v="15000"/>
    <n v="120000"/>
    <x v="201"/>
    <x v="0"/>
    <x v="7"/>
    <s v="LIPPO MALL KEMANG"/>
  </r>
  <r>
    <s v="T-6405"/>
    <x v="0"/>
    <x v="211"/>
    <x v="1"/>
    <s v="P-1444"/>
    <n v="3"/>
    <n v="98100"/>
    <n v="294300"/>
    <x v="11"/>
    <x v="2"/>
    <x v="1"/>
    <s v="MALL KELAPA GADING"/>
  </r>
  <r>
    <s v="T-6406"/>
    <x v="0"/>
    <x v="199"/>
    <x v="1"/>
    <s v="P-1329"/>
    <n v="2"/>
    <n v="100000"/>
    <n v="200000"/>
    <x v="214"/>
    <x v="15"/>
    <x v="1"/>
    <s v="MALL KELAPA GADING"/>
  </r>
  <r>
    <s v="T-6407"/>
    <x v="0"/>
    <x v="190"/>
    <x v="1"/>
    <s v="P-1287"/>
    <n v="1"/>
    <n v="65700"/>
    <n v="65700"/>
    <x v="64"/>
    <x v="16"/>
    <x v="1"/>
    <s v="MALL KELAPA GADING"/>
  </r>
  <r>
    <s v="T-6408"/>
    <x v="0"/>
    <x v="191"/>
    <x v="6"/>
    <s v="P-896"/>
    <n v="8"/>
    <n v="29700"/>
    <n v="237600"/>
    <x v="154"/>
    <x v="0"/>
    <x v="6"/>
    <s v="KOTA KASABLANKA"/>
  </r>
  <r>
    <s v="T-6409"/>
    <x v="0"/>
    <x v="192"/>
    <x v="7"/>
    <s v="P-1108"/>
    <n v="1"/>
    <n v="395100"/>
    <n v="395100"/>
    <x v="259"/>
    <x v="11"/>
    <x v="7"/>
    <s v="LIPPO MALL KEMANG"/>
  </r>
  <r>
    <s v="T-6410"/>
    <x v="0"/>
    <x v="191"/>
    <x v="6"/>
    <s v="P-848"/>
    <n v="3"/>
    <n v="138500"/>
    <n v="415500"/>
    <x v="206"/>
    <x v="18"/>
    <x v="6"/>
    <s v="KOTA KASABLANKA"/>
  </r>
  <r>
    <s v="T-6411"/>
    <x v="0"/>
    <x v="193"/>
    <x v="1"/>
    <s v="P-1332"/>
    <n v="2"/>
    <n v="117000"/>
    <n v="234000"/>
    <x v="253"/>
    <x v="15"/>
    <x v="1"/>
    <s v="MALL KELAPA GADING"/>
  </r>
  <r>
    <s v="T-6412"/>
    <x v="0"/>
    <x v="187"/>
    <x v="7"/>
    <s v="P-1093"/>
    <n v="1"/>
    <n v="41000"/>
    <n v="41000"/>
    <x v="210"/>
    <x v="0"/>
    <x v="7"/>
    <s v="LIPPO MALL KEMANG"/>
  </r>
  <r>
    <s v="T-6413"/>
    <x v="0"/>
    <x v="201"/>
    <x v="1"/>
    <s v="P-1470"/>
    <n v="1"/>
    <n v="330300"/>
    <n v="330300"/>
    <x v="181"/>
    <x v="14"/>
    <x v="1"/>
    <s v="MALL KELAPA GADING"/>
  </r>
  <r>
    <s v="T-6414"/>
    <x v="0"/>
    <x v="203"/>
    <x v="7"/>
    <s v="P-1042"/>
    <n v="3"/>
    <n v="112500"/>
    <n v="337500"/>
    <x v="199"/>
    <x v="2"/>
    <x v="7"/>
    <s v="LIPPO MALL KEMANG"/>
  </r>
  <r>
    <s v="T-6415"/>
    <x v="0"/>
    <x v="210"/>
    <x v="6"/>
    <s v="P-897"/>
    <n v="7"/>
    <n v="25200"/>
    <n v="176400"/>
    <x v="202"/>
    <x v="0"/>
    <x v="6"/>
    <s v="KOTA KASABLANKA"/>
  </r>
  <r>
    <s v="T-6416"/>
    <x v="0"/>
    <x v="209"/>
    <x v="6"/>
    <s v="P-709"/>
    <n v="1"/>
    <n v="98100"/>
    <n v="98100"/>
    <x v="69"/>
    <x v="2"/>
    <x v="6"/>
    <s v="KOTA KASABLANKA"/>
  </r>
  <r>
    <s v="T-6417"/>
    <x v="0"/>
    <x v="183"/>
    <x v="6"/>
    <s v="P-706"/>
    <n v="2"/>
    <n v="78750"/>
    <n v="157500"/>
    <x v="36"/>
    <x v="12"/>
    <x v="6"/>
    <s v="KOTA KASABLANKA"/>
  </r>
  <r>
    <s v="T-6418"/>
    <x v="0"/>
    <x v="204"/>
    <x v="6"/>
    <s v="P-748"/>
    <n v="1"/>
    <n v="354000"/>
    <n v="354000"/>
    <x v="220"/>
    <x v="8"/>
    <x v="6"/>
    <s v="KOTA KASABLANKA"/>
  </r>
  <r>
    <s v="T-6419"/>
    <x v="0"/>
    <x v="190"/>
    <x v="6"/>
    <s v="P-743"/>
    <n v="1"/>
    <n v="160000"/>
    <n v="160000"/>
    <x v="187"/>
    <x v="8"/>
    <x v="6"/>
    <s v="KOTA KASABLANKA"/>
  </r>
  <r>
    <s v="T-6420"/>
    <x v="0"/>
    <x v="206"/>
    <x v="6"/>
    <s v="P-703"/>
    <n v="2"/>
    <n v="144000"/>
    <n v="288000"/>
    <x v="119"/>
    <x v="15"/>
    <x v="6"/>
    <s v="KOTA KASABLANKA"/>
  </r>
  <r>
    <s v="T-6421"/>
    <x v="0"/>
    <x v="196"/>
    <x v="1"/>
    <s v="P-1366"/>
    <n v="2"/>
    <n v="41000"/>
    <n v="82000"/>
    <x v="185"/>
    <x v="9"/>
    <x v="1"/>
    <s v="MALL KELAPA GADING"/>
  </r>
  <r>
    <s v="T-6422"/>
    <x v="0"/>
    <x v="211"/>
    <x v="6"/>
    <s v="P-720"/>
    <n v="1"/>
    <n v="170100"/>
    <n v="170100"/>
    <x v="226"/>
    <x v="13"/>
    <x v="6"/>
    <s v="KOTA KASABLANKA"/>
  </r>
  <r>
    <s v="T-6423"/>
    <x v="0"/>
    <x v="209"/>
    <x v="1"/>
    <s v="P-1343"/>
    <n v="2"/>
    <n v="170100"/>
    <n v="340200"/>
    <x v="205"/>
    <x v="8"/>
    <x v="1"/>
    <s v="MALL KELAPA GADING"/>
  </r>
  <r>
    <s v="T-6424"/>
    <x v="0"/>
    <x v="207"/>
    <x v="7"/>
    <s v="P-975"/>
    <n v="1"/>
    <n v="41000"/>
    <n v="41000"/>
    <x v="185"/>
    <x v="9"/>
    <x v="7"/>
    <s v="LIPPO MALL KEMANG"/>
  </r>
  <r>
    <s v="T-6425"/>
    <x v="0"/>
    <x v="207"/>
    <x v="6"/>
    <s v="P-892"/>
    <n v="7"/>
    <n v="26500"/>
    <n v="185500"/>
    <x v="190"/>
    <x v="0"/>
    <x v="6"/>
    <s v="KOTA KASABLANKA"/>
  </r>
  <r>
    <s v="T-6426"/>
    <x v="0"/>
    <x v="202"/>
    <x v="7"/>
    <s v="P-1040"/>
    <n v="1"/>
    <n v="98100"/>
    <n v="98100"/>
    <x v="11"/>
    <x v="2"/>
    <x v="7"/>
    <s v="LIPPO MALL KEMANG"/>
  </r>
  <r>
    <s v="T-6427"/>
    <x v="0"/>
    <x v="208"/>
    <x v="7"/>
    <s v="P-967"/>
    <n v="1"/>
    <n v="1169100"/>
    <n v="1169100"/>
    <x v="169"/>
    <x v="8"/>
    <x v="7"/>
    <s v="LIPPO MALL KEMANG"/>
  </r>
  <r>
    <s v="T-6428"/>
    <x v="0"/>
    <x v="205"/>
    <x v="7"/>
    <s v="P-955"/>
    <n v="1"/>
    <n v="382000"/>
    <n v="382000"/>
    <x v="260"/>
    <x v="15"/>
    <x v="7"/>
    <s v="LIPPO MALL KEMANG"/>
  </r>
  <r>
    <s v="T-6429"/>
    <x v="0"/>
    <x v="186"/>
    <x v="7"/>
    <s v="P-939"/>
    <n v="1"/>
    <n v="98100"/>
    <n v="98100"/>
    <x v="69"/>
    <x v="2"/>
    <x v="7"/>
    <s v="LIPPO MALL KEMANG"/>
  </r>
  <r>
    <s v="T-6430"/>
    <x v="0"/>
    <x v="197"/>
    <x v="5"/>
    <s v="P-118"/>
    <n v="1"/>
    <n v="550000"/>
    <n v="550000"/>
    <x v="89"/>
    <x v="12"/>
    <x v="5"/>
    <s v="BINTARO EXCHANGE"/>
  </r>
  <r>
    <s v="T-6431"/>
    <x v="0"/>
    <x v="195"/>
    <x v="4"/>
    <s v="P-551"/>
    <n v="1"/>
    <n v="145000"/>
    <n v="145000"/>
    <x v="137"/>
    <x v="6"/>
    <x v="4"/>
    <s v="CIBUBUR JUNCTION"/>
  </r>
  <r>
    <s v="T-6432"/>
    <x v="0"/>
    <x v="211"/>
    <x v="1"/>
    <s v="P-1446"/>
    <n v="3"/>
    <n v="98100"/>
    <n v="294300"/>
    <x v="199"/>
    <x v="2"/>
    <x v="1"/>
    <s v="MALL KELAPA GADING"/>
  </r>
  <r>
    <s v="T-6433"/>
    <x v="0"/>
    <x v="184"/>
    <x v="4"/>
    <s v="P-601"/>
    <n v="2"/>
    <n v="26500"/>
    <n v="53000"/>
    <x v="79"/>
    <x v="0"/>
    <x v="4"/>
    <s v="CIBUBUR JUNCTION"/>
  </r>
  <r>
    <s v="T-6434"/>
    <x v="0"/>
    <x v="185"/>
    <x v="6"/>
    <s v="P-737"/>
    <n v="1"/>
    <n v="50000"/>
    <n v="50000"/>
    <x v="67"/>
    <x v="6"/>
    <x v="6"/>
    <s v="KOTA KASABLANKA"/>
  </r>
  <r>
    <s v="T-6435"/>
    <x v="0"/>
    <x v="188"/>
    <x v="5"/>
    <s v="P-121"/>
    <n v="1"/>
    <n v="24500"/>
    <n v="24500"/>
    <x v="211"/>
    <x v="9"/>
    <x v="5"/>
    <s v="BINTARO EXCHANGE"/>
  </r>
  <r>
    <s v="T-6436"/>
    <x v="0"/>
    <x v="206"/>
    <x v="1"/>
    <s v="P-1376"/>
    <n v="1"/>
    <n v="138000"/>
    <n v="138000"/>
    <x v="231"/>
    <x v="1"/>
    <x v="1"/>
    <s v="MALL KELAPA GADING"/>
  </r>
  <r>
    <s v="T-6437"/>
    <x v="0"/>
    <x v="185"/>
    <x v="1"/>
    <s v="P-1457"/>
    <n v="1"/>
    <n v="145800"/>
    <n v="145800"/>
    <x v="179"/>
    <x v="18"/>
    <x v="1"/>
    <s v="MALL KELAPA GADING"/>
  </r>
  <r>
    <s v="T-6438"/>
    <x v="0"/>
    <x v="202"/>
    <x v="6"/>
    <s v="P-904"/>
    <n v="3"/>
    <n v="18050"/>
    <n v="54150"/>
    <x v="164"/>
    <x v="0"/>
    <x v="6"/>
    <s v="KOTA KASABLANKA"/>
  </r>
  <r>
    <s v="T-6439"/>
    <x v="0"/>
    <x v="190"/>
    <x v="6"/>
    <s v="P-746"/>
    <n v="2"/>
    <n v="417000"/>
    <n v="834000"/>
    <x v="194"/>
    <x v="8"/>
    <x v="6"/>
    <s v="KOTA KASABLANKA"/>
  </r>
  <r>
    <s v="T-6440"/>
    <x v="0"/>
    <x v="188"/>
    <x v="4"/>
    <s v="P-557"/>
    <n v="1"/>
    <n v="138500"/>
    <n v="138500"/>
    <x v="206"/>
    <x v="18"/>
    <x v="4"/>
    <s v="CIBUBUR JUNCTION"/>
  </r>
  <r>
    <s v="T-6441"/>
    <x v="0"/>
    <x v="194"/>
    <x v="4"/>
    <s v="P-477"/>
    <n v="1"/>
    <n v="24500"/>
    <n v="24500"/>
    <x v="211"/>
    <x v="9"/>
    <x v="4"/>
    <s v="CIBUBUR JUNCTION"/>
  </r>
  <r>
    <s v="T-6442"/>
    <x v="0"/>
    <x v="189"/>
    <x v="5"/>
    <s v="P-258"/>
    <n v="1"/>
    <n v="27000"/>
    <n v="27000"/>
    <x v="97"/>
    <x v="0"/>
    <x v="5"/>
    <s v="BINTARO EXCHANGE"/>
  </r>
  <r>
    <s v="T-6443"/>
    <x v="0"/>
    <x v="188"/>
    <x v="5"/>
    <s v="P-243"/>
    <n v="22"/>
    <n v="15000"/>
    <n v="330000"/>
    <x v="0"/>
    <x v="0"/>
    <x v="5"/>
    <s v="BINTARO EXCHANGE"/>
  </r>
  <r>
    <s v="T-6444"/>
    <x v="0"/>
    <x v="205"/>
    <x v="5"/>
    <s v="P-78"/>
    <n v="8"/>
    <n v="12600"/>
    <n v="100800"/>
    <x v="18"/>
    <x v="9"/>
    <x v="5"/>
    <s v="BINTARO EXCHANGE"/>
  </r>
  <r>
    <s v="T-6445"/>
    <x v="0"/>
    <x v="190"/>
    <x v="1"/>
    <s v="P-1501"/>
    <n v="2"/>
    <n v="40500"/>
    <n v="81000"/>
    <x v="210"/>
    <x v="0"/>
    <x v="1"/>
    <s v="MALL KELAPA GADING"/>
  </r>
  <r>
    <s v="T-6446"/>
    <x v="0"/>
    <x v="209"/>
    <x v="1"/>
    <s v="P-1432"/>
    <n v="1"/>
    <n v="94500"/>
    <n v="94500"/>
    <x v="35"/>
    <x v="2"/>
    <x v="1"/>
    <s v="MALL KELAPA GADING"/>
  </r>
  <r>
    <s v="T-6447"/>
    <x v="0"/>
    <x v="191"/>
    <x v="1"/>
    <s v="P-1363"/>
    <n v="1"/>
    <n v="181000"/>
    <n v="181000"/>
    <x v="261"/>
    <x v="12"/>
    <x v="1"/>
    <s v="MALL KELAPA GADING"/>
  </r>
  <r>
    <s v="T-6448"/>
    <x v="0"/>
    <x v="203"/>
    <x v="1"/>
    <s v="P-1467"/>
    <n v="2"/>
    <n v="73800"/>
    <n v="147600"/>
    <x v="125"/>
    <x v="14"/>
    <x v="1"/>
    <s v="MALL KELAPA GADING"/>
  </r>
  <r>
    <s v="T-6449"/>
    <x v="0"/>
    <x v="183"/>
    <x v="1"/>
    <s v="P-1502"/>
    <n v="3"/>
    <n v="29700"/>
    <n v="89100"/>
    <x v="154"/>
    <x v="0"/>
    <x v="1"/>
    <s v="MALL KELAPA GADING"/>
  </r>
  <r>
    <s v="T-6450"/>
    <x v="0"/>
    <x v="209"/>
    <x v="1"/>
    <s v="P-1506"/>
    <n v="2"/>
    <n v="15000"/>
    <n v="30000"/>
    <x v="201"/>
    <x v="0"/>
    <x v="1"/>
    <s v="MALL KELAPA GADING"/>
  </r>
  <r>
    <s v="T-6451"/>
    <x v="0"/>
    <x v="205"/>
    <x v="4"/>
    <s v="P-596"/>
    <n v="1"/>
    <n v="32000"/>
    <n v="32000"/>
    <x v="173"/>
    <x v="0"/>
    <x v="4"/>
    <s v="CIBUBUR JUNCTION"/>
  </r>
  <r>
    <s v="T-6452"/>
    <x v="0"/>
    <x v="200"/>
    <x v="5"/>
    <s v="P-111"/>
    <n v="1"/>
    <n v="160000"/>
    <n v="160000"/>
    <x v="187"/>
    <x v="8"/>
    <x v="5"/>
    <s v="BINTARO EXCHANGE"/>
  </r>
  <r>
    <s v="T-6453"/>
    <x v="0"/>
    <x v="201"/>
    <x v="4"/>
    <s v="P-600"/>
    <n v="1"/>
    <n v="34200"/>
    <n v="34200"/>
    <x v="156"/>
    <x v="0"/>
    <x v="4"/>
    <s v="CIBUBUR JUNCTION"/>
  </r>
  <r>
    <s v="T-6454"/>
    <x v="0"/>
    <x v="208"/>
    <x v="1"/>
    <s v="P-1367"/>
    <n v="5"/>
    <n v="49000"/>
    <n v="245000"/>
    <x v="233"/>
    <x v="9"/>
    <x v="1"/>
    <s v="MALL KELAPA GADING"/>
  </r>
  <r>
    <s v="T-6455"/>
    <x v="0"/>
    <x v="197"/>
    <x v="5"/>
    <s v="P-106"/>
    <n v="1"/>
    <n v="213000"/>
    <n v="213000"/>
    <x v="256"/>
    <x v="15"/>
    <x v="5"/>
    <s v="BINTARO EXCHANGE"/>
  </r>
  <r>
    <s v="T-6456"/>
    <x v="0"/>
    <x v="205"/>
    <x v="4"/>
    <s v="P-597"/>
    <n v="2"/>
    <n v="40500"/>
    <n v="81000"/>
    <x v="210"/>
    <x v="0"/>
    <x v="4"/>
    <s v="CIBUBUR JUNCTION"/>
  </r>
  <r>
    <s v="T-6457"/>
    <x v="0"/>
    <x v="198"/>
    <x v="1"/>
    <s v="P-1327"/>
    <n v="1"/>
    <n v="321000"/>
    <n v="321000"/>
    <x v="258"/>
    <x v="15"/>
    <x v="1"/>
    <s v="MALL KELAPA GADING"/>
  </r>
  <r>
    <s v="T-6458"/>
    <x v="0"/>
    <x v="200"/>
    <x v="5"/>
    <s v="P-242"/>
    <n v="5"/>
    <n v="26500"/>
    <n v="132500"/>
    <x v="190"/>
    <x v="0"/>
    <x v="5"/>
    <s v="BINTARO EXCHANGE"/>
  </r>
  <r>
    <s v="T-6459"/>
    <x v="0"/>
    <x v="210"/>
    <x v="1"/>
    <s v="P-1504"/>
    <n v="2"/>
    <n v="34200"/>
    <n v="68400"/>
    <x v="156"/>
    <x v="0"/>
    <x v="1"/>
    <s v="MALL KELAPA GADING"/>
  </r>
  <r>
    <s v="T-6460"/>
    <x v="0"/>
    <x v="195"/>
    <x v="5"/>
    <s v="P-205"/>
    <n v="1"/>
    <n v="145800"/>
    <n v="145800"/>
    <x v="179"/>
    <x v="18"/>
    <x v="5"/>
    <s v="BINTARO EXCHANGE"/>
  </r>
  <r>
    <s v="T-6461"/>
    <x v="0"/>
    <x v="202"/>
    <x v="1"/>
    <s v="P-1306"/>
    <n v="3"/>
    <n v="81000"/>
    <n v="243000"/>
    <x v="36"/>
    <x v="12"/>
    <x v="1"/>
    <s v="MALL KELAPA GADING"/>
  </r>
  <r>
    <s v="T-6462"/>
    <x v="0"/>
    <x v="192"/>
    <x v="1"/>
    <s v="P-1410"/>
    <n v="3"/>
    <n v="37350"/>
    <n v="112050"/>
    <x v="83"/>
    <x v="17"/>
    <x v="1"/>
    <s v="MALL KELAPA GADING"/>
  </r>
  <r>
    <s v="T-6463"/>
    <x v="0"/>
    <x v="205"/>
    <x v="1"/>
    <s v="P-1302"/>
    <n v="1"/>
    <n v="144000"/>
    <n v="144000"/>
    <x v="94"/>
    <x v="15"/>
    <x v="1"/>
    <s v="MALL KELAPA GADING"/>
  </r>
  <r>
    <s v="T-6464"/>
    <x v="0"/>
    <x v="211"/>
    <x v="1"/>
    <s v="P-1460"/>
    <n v="1"/>
    <n v="0"/>
    <n v="0"/>
    <x v="57"/>
    <x v="14"/>
    <x v="1"/>
    <s v="MALL KELAPA GADING"/>
  </r>
  <r>
    <s v="T-6465"/>
    <x v="0"/>
    <x v="201"/>
    <x v="5"/>
    <s v="P-246"/>
    <n v="5"/>
    <n v="29700"/>
    <n v="148500"/>
    <x v="154"/>
    <x v="0"/>
    <x v="5"/>
    <s v="BINTARO EXCHANGE"/>
  </r>
  <r>
    <s v="T-6466"/>
    <x v="0"/>
    <x v="188"/>
    <x v="5"/>
    <s v="P-244"/>
    <n v="3"/>
    <n v="32000"/>
    <n v="96000"/>
    <x v="173"/>
    <x v="0"/>
    <x v="5"/>
    <s v="BINTARO EXCHANGE"/>
  </r>
  <r>
    <s v="T-6467"/>
    <x v="0"/>
    <x v="210"/>
    <x v="4"/>
    <s v="P-456"/>
    <n v="1"/>
    <n v="117000"/>
    <n v="117000"/>
    <x v="253"/>
    <x v="15"/>
    <x v="4"/>
    <s v="CIBUBUR JUNCTION"/>
  </r>
  <r>
    <s v="T-6468"/>
    <x v="0"/>
    <x v="188"/>
    <x v="6"/>
    <s v="P-841"/>
    <n v="1"/>
    <n v="112500"/>
    <n v="112500"/>
    <x v="199"/>
    <x v="2"/>
    <x v="6"/>
    <s v="KOTA KASABLANKA"/>
  </r>
  <r>
    <s v="T-6469"/>
    <x v="0"/>
    <x v="186"/>
    <x v="6"/>
    <s v="P-682"/>
    <n v="1"/>
    <n v="57150"/>
    <n v="57150"/>
    <x v="98"/>
    <x v="16"/>
    <x v="6"/>
    <s v="KOTA KASABLANKA"/>
  </r>
  <r>
    <s v="T-6470"/>
    <x v="0"/>
    <x v="198"/>
    <x v="6"/>
    <s v="P-892"/>
    <n v="6"/>
    <n v="26500"/>
    <n v="159000"/>
    <x v="190"/>
    <x v="0"/>
    <x v="6"/>
    <s v="KOTA KASABLANKA"/>
  </r>
  <r>
    <s v="T-6471"/>
    <x v="0"/>
    <x v="197"/>
    <x v="5"/>
    <s v="P-259"/>
    <n v="2"/>
    <n v="348300"/>
    <n v="696600"/>
    <x v="82"/>
    <x v="7"/>
    <x v="5"/>
    <s v="BINTARO EXCHANGE"/>
  </r>
  <r>
    <s v="T-6472"/>
    <x v="0"/>
    <x v="211"/>
    <x v="6"/>
    <s v="P-767"/>
    <n v="1"/>
    <n v="80000"/>
    <n v="80000"/>
    <x v="218"/>
    <x v="6"/>
    <x v="6"/>
    <s v="KOTA KASABLANKA"/>
  </r>
  <r>
    <s v="T-6473"/>
    <x v="0"/>
    <x v="183"/>
    <x v="6"/>
    <s v="P-843"/>
    <n v="5"/>
    <n v="60750"/>
    <n v="303750"/>
    <x v="87"/>
    <x v="12"/>
    <x v="6"/>
    <s v="KOTA KASABLANKA"/>
  </r>
  <r>
    <s v="T-6474"/>
    <x v="0"/>
    <x v="206"/>
    <x v="1"/>
    <s v="P-1498"/>
    <n v="2"/>
    <n v="26500"/>
    <n v="53000"/>
    <x v="190"/>
    <x v="0"/>
    <x v="1"/>
    <s v="MALL KELAPA GADING"/>
  </r>
  <r>
    <s v="T-6475"/>
    <x v="0"/>
    <x v="187"/>
    <x v="5"/>
    <s v="P-250"/>
    <n v="12"/>
    <n v="15000"/>
    <n v="180000"/>
    <x v="201"/>
    <x v="0"/>
    <x v="5"/>
    <s v="BINTARO EXCHANGE"/>
  </r>
  <r>
    <s v="T-6476"/>
    <x v="0"/>
    <x v="197"/>
    <x v="5"/>
    <s v="P-249"/>
    <n v="4"/>
    <n v="26500"/>
    <n v="106000"/>
    <x v="79"/>
    <x v="0"/>
    <x v="5"/>
    <s v="BINTARO EXCHANGE"/>
  </r>
  <r>
    <s v="T-6477"/>
    <x v="0"/>
    <x v="199"/>
    <x v="5"/>
    <s v="P-214"/>
    <n v="1"/>
    <n v="330300"/>
    <n v="330300"/>
    <x v="181"/>
    <x v="14"/>
    <x v="5"/>
    <s v="BINTARO EXCHANGE"/>
  </r>
  <r>
    <s v="T-6478"/>
    <x v="0"/>
    <x v="211"/>
    <x v="5"/>
    <s v="P-196"/>
    <n v="15"/>
    <n v="60750"/>
    <n v="911250"/>
    <x v="87"/>
    <x v="12"/>
    <x v="5"/>
    <s v="BINTARO EXCHANGE"/>
  </r>
  <r>
    <s v="T-6479"/>
    <x v="0"/>
    <x v="188"/>
    <x v="1"/>
    <s v="P-1339"/>
    <n v="1"/>
    <n v="170000"/>
    <n v="170000"/>
    <x v="184"/>
    <x v="6"/>
    <x v="1"/>
    <s v="MALL KELAPA GADING"/>
  </r>
  <r>
    <s v="T-6480"/>
    <x v="0"/>
    <x v="205"/>
    <x v="6"/>
    <s v="P-854"/>
    <n v="2"/>
    <n v="148500"/>
    <n v="297000"/>
    <x v="57"/>
    <x v="14"/>
    <x v="6"/>
    <s v="KOTA KASABLANKA"/>
  </r>
  <r>
    <s v="T-6481"/>
    <x v="0"/>
    <x v="210"/>
    <x v="1"/>
    <s v="P-1481"/>
    <n v="1"/>
    <n v="34200"/>
    <n v="34200"/>
    <x v="45"/>
    <x v="9"/>
    <x v="1"/>
    <s v="MALL KELAPA GADING"/>
  </r>
  <r>
    <s v="T-6482"/>
    <x v="0"/>
    <x v="196"/>
    <x v="5"/>
    <s v="P-252"/>
    <n v="3"/>
    <n v="36900"/>
    <n v="110700"/>
    <x v="56"/>
    <x v="0"/>
    <x v="5"/>
    <s v="BINTARO EXCHANGE"/>
  </r>
  <r>
    <s v="T-6483"/>
    <x v="0"/>
    <x v="188"/>
    <x v="6"/>
    <s v="P-818"/>
    <n v="10"/>
    <n v="40000"/>
    <n v="400000"/>
    <x v="182"/>
    <x v="3"/>
    <x v="6"/>
    <s v="KOTA KASABLANKA"/>
  </r>
  <r>
    <s v="T-6484"/>
    <x v="0"/>
    <x v="186"/>
    <x v="4"/>
    <s v="P-530"/>
    <n v="1"/>
    <n v="40000"/>
    <n v="40000"/>
    <x v="182"/>
    <x v="3"/>
    <x v="4"/>
    <s v="CIBUBUR JUNCTION"/>
  </r>
  <r>
    <s v="T-6485"/>
    <x v="0"/>
    <x v="205"/>
    <x v="1"/>
    <s v="P-1303"/>
    <n v="2"/>
    <n v="144000"/>
    <n v="288000"/>
    <x v="119"/>
    <x v="15"/>
    <x v="1"/>
    <s v="MALL KELAPA GADING"/>
  </r>
  <r>
    <s v="T-6486"/>
    <x v="0"/>
    <x v="190"/>
    <x v="5"/>
    <s v="P-88"/>
    <n v="1"/>
    <n v="98100"/>
    <n v="98100"/>
    <x v="69"/>
    <x v="2"/>
    <x v="5"/>
    <s v="BINTARO EXCHANGE"/>
  </r>
  <r>
    <s v="T-6487"/>
    <x v="0"/>
    <x v="189"/>
    <x v="1"/>
    <s v="P-1510"/>
    <n v="2"/>
    <n v="10000"/>
    <n v="20000"/>
    <x v="164"/>
    <x v="0"/>
    <x v="1"/>
    <s v="MALL KELAPA GADING"/>
  </r>
  <r>
    <s v="T-6488"/>
    <x v="0"/>
    <x v="192"/>
    <x v="1"/>
    <s v="P-1373"/>
    <n v="1"/>
    <n v="80000"/>
    <n v="80000"/>
    <x v="218"/>
    <x v="6"/>
    <x v="1"/>
    <s v="MALL KELAPA GADING"/>
  </r>
  <r>
    <s v="T-6489"/>
    <x v="0"/>
    <x v="203"/>
    <x v="6"/>
    <s v="P-709"/>
    <n v="1"/>
    <n v="98100"/>
    <n v="98100"/>
    <x v="69"/>
    <x v="2"/>
    <x v="6"/>
    <s v="KOTA KASABLANKA"/>
  </r>
  <r>
    <s v="T-6490"/>
    <x v="0"/>
    <x v="196"/>
    <x v="1"/>
    <s v="P-1454"/>
    <n v="3"/>
    <n v="138500"/>
    <n v="415500"/>
    <x v="206"/>
    <x v="18"/>
    <x v="1"/>
    <s v="MALL KELAPA GADING"/>
  </r>
  <r>
    <s v="T-6491"/>
    <x v="0"/>
    <x v="200"/>
    <x v="6"/>
    <s v="P-766"/>
    <n v="2"/>
    <n v="80000"/>
    <n v="160000"/>
    <x v="213"/>
    <x v="6"/>
    <x v="6"/>
    <s v="KOTA KASABLANKA"/>
  </r>
  <r>
    <s v="T-6492"/>
    <x v="0"/>
    <x v="209"/>
    <x v="4"/>
    <s v="P-606"/>
    <n v="3"/>
    <n v="26100"/>
    <n v="78300"/>
    <x v="164"/>
    <x v="0"/>
    <x v="4"/>
    <s v="CIBUBUR JUNCTION"/>
  </r>
  <r>
    <s v="T-6493"/>
    <x v="0"/>
    <x v="200"/>
    <x v="6"/>
    <s v="P-905"/>
    <n v="3"/>
    <n v="15000"/>
    <n v="45000"/>
    <x v="186"/>
    <x v="0"/>
    <x v="6"/>
    <s v="KOTA KASABLANKA"/>
  </r>
  <r>
    <s v="T-6494"/>
    <x v="0"/>
    <x v="188"/>
    <x v="4"/>
    <s v="P-464"/>
    <n v="1"/>
    <n v="89100"/>
    <n v="89100"/>
    <x v="19"/>
    <x v="6"/>
    <x v="4"/>
    <s v="CIBUBUR JUNCTION"/>
  </r>
  <r>
    <s v="T-6495"/>
    <x v="0"/>
    <x v="189"/>
    <x v="4"/>
    <s v="P-599"/>
    <n v="1"/>
    <n v="25200"/>
    <n v="25200"/>
    <x v="202"/>
    <x v="0"/>
    <x v="4"/>
    <s v="CIBUBUR JUNCTION"/>
  </r>
  <r>
    <s v="T-6496"/>
    <x v="0"/>
    <x v="198"/>
    <x v="1"/>
    <s v="P-1287"/>
    <n v="1"/>
    <n v="65700"/>
    <n v="65700"/>
    <x v="64"/>
    <x v="16"/>
    <x v="1"/>
    <s v="MALL KELAPA GADING"/>
  </r>
  <r>
    <s v="T-6497"/>
    <x v="0"/>
    <x v="186"/>
    <x v="6"/>
    <s v="P-806"/>
    <n v="1"/>
    <n v="396000"/>
    <n v="396000"/>
    <x v="127"/>
    <x v="17"/>
    <x v="6"/>
    <s v="KOTA KASABLANKA"/>
  </r>
  <r>
    <s v="T-6498"/>
    <x v="0"/>
    <x v="183"/>
    <x v="4"/>
    <s v="P-594"/>
    <n v="3"/>
    <n v="26500"/>
    <n v="79500"/>
    <x v="190"/>
    <x v="0"/>
    <x v="4"/>
    <s v="CIBUBUR JUNCTION"/>
  </r>
  <r>
    <s v="T-6499"/>
    <x v="0"/>
    <x v="200"/>
    <x v="6"/>
    <s v="P-901"/>
    <n v="3"/>
    <n v="32000"/>
    <n v="96000"/>
    <x v="13"/>
    <x v="0"/>
    <x v="6"/>
    <s v="KOTA KASABLANKA"/>
  </r>
  <r>
    <s v="T-6500"/>
    <x v="0"/>
    <x v="187"/>
    <x v="6"/>
    <s v="P-839"/>
    <n v="1"/>
    <n v="98100"/>
    <n v="98100"/>
    <x v="11"/>
    <x v="2"/>
    <x v="6"/>
    <s v="KOTA KASABLANKA"/>
  </r>
  <r>
    <s v="T-6501"/>
    <x v="0"/>
    <x v="185"/>
    <x v="1"/>
    <s v="P-1345"/>
    <n v="1"/>
    <n v="417000"/>
    <n v="417000"/>
    <x v="194"/>
    <x v="8"/>
    <x v="1"/>
    <s v="MALL KELAPA GADING"/>
  </r>
  <r>
    <s v="T-6502"/>
    <x v="0"/>
    <x v="204"/>
    <x v="4"/>
    <s v="P-475"/>
    <n v="2"/>
    <n v="90000"/>
    <n v="180000"/>
    <x v="198"/>
    <x v="12"/>
    <x v="4"/>
    <s v="CIBUBUR JUNCTION"/>
  </r>
  <r>
    <s v="T-6503"/>
    <x v="0"/>
    <x v="184"/>
    <x v="6"/>
    <s v="P-740"/>
    <n v="1"/>
    <n v="112500"/>
    <n v="112500"/>
    <x v="184"/>
    <x v="6"/>
    <x v="6"/>
    <s v="KOTA KASABLANKA"/>
  </r>
  <r>
    <s v="T-6504"/>
    <x v="0"/>
    <x v="199"/>
    <x v="1"/>
    <s v="P-1321"/>
    <n v="1"/>
    <n v="197100"/>
    <n v="197100"/>
    <x v="237"/>
    <x v="13"/>
    <x v="1"/>
    <s v="MALL KELAPA GADING"/>
  </r>
  <r>
    <s v="T-6505"/>
    <x v="0"/>
    <x v="189"/>
    <x v="1"/>
    <s v="P-1299"/>
    <n v="3"/>
    <n v="12600"/>
    <n v="37800"/>
    <x v="18"/>
    <x v="9"/>
    <x v="1"/>
    <s v="MALL KELAPA GADING"/>
  </r>
  <r>
    <s v="T-6506"/>
    <x v="0"/>
    <x v="195"/>
    <x v="1"/>
    <s v="P-1511"/>
    <n v="1"/>
    <n v="10000"/>
    <n v="10000"/>
    <x v="186"/>
    <x v="0"/>
    <x v="1"/>
    <s v="MALL KELAPA GADING"/>
  </r>
  <r>
    <s v="T-6507"/>
    <x v="0"/>
    <x v="193"/>
    <x v="6"/>
    <s v="P-898"/>
    <n v="2"/>
    <n v="34200"/>
    <n v="68400"/>
    <x v="156"/>
    <x v="0"/>
    <x v="6"/>
    <s v="KOTA KASABLANKA"/>
  </r>
  <r>
    <s v="T-6508"/>
    <x v="0"/>
    <x v="205"/>
    <x v="1"/>
    <s v="P-1465"/>
    <n v="2"/>
    <n v="116100"/>
    <n v="232200"/>
    <x v="148"/>
    <x v="14"/>
    <x v="1"/>
    <s v="MALL KELAPA GADING"/>
  </r>
  <r>
    <s v="T-6509"/>
    <x v="0"/>
    <x v="182"/>
    <x v="1"/>
    <s v="P-1479"/>
    <n v="1"/>
    <n v="143100"/>
    <n v="143100"/>
    <x v="129"/>
    <x v="12"/>
    <x v="1"/>
    <s v="MALL KELAPA GADING"/>
  </r>
  <r>
    <s v="T-6510"/>
    <x v="0"/>
    <x v="187"/>
    <x v="5"/>
    <s v="P-174"/>
    <n v="9"/>
    <n v="40000"/>
    <n v="360000"/>
    <x v="182"/>
    <x v="3"/>
    <x v="5"/>
    <s v="BINTARO EXCHANGE"/>
  </r>
  <r>
    <s v="T-6511"/>
    <x v="0"/>
    <x v="211"/>
    <x v="1"/>
    <s v="P-1328"/>
    <n v="1"/>
    <n v="235500"/>
    <n v="235500"/>
    <x v="239"/>
    <x v="15"/>
    <x v="1"/>
    <s v="MALL KELAPA GADING"/>
  </r>
  <r>
    <s v="T-6512"/>
    <x v="0"/>
    <x v="211"/>
    <x v="6"/>
    <s v="P-908"/>
    <n v="2"/>
    <n v="13071.428571428571"/>
    <n v="26142.857142857141"/>
    <x v="97"/>
    <x v="0"/>
    <x v="6"/>
    <s v="KOTA KASABLANKA"/>
  </r>
  <r>
    <s v="T-6513"/>
    <x v="0"/>
    <x v="189"/>
    <x v="4"/>
    <s v="P-598"/>
    <n v="1"/>
    <n v="29700"/>
    <n v="29700"/>
    <x v="154"/>
    <x v="0"/>
    <x v="4"/>
    <s v="CIBUBUR JUNCTION"/>
  </r>
  <r>
    <s v="T-6514"/>
    <x v="0"/>
    <x v="207"/>
    <x v="1"/>
    <s v="P-1324"/>
    <n v="3"/>
    <n v="75000"/>
    <n v="225000"/>
    <x v="195"/>
    <x v="4"/>
    <x v="1"/>
    <s v="MALL KELAPA GADING"/>
  </r>
  <r>
    <s v="T-6515"/>
    <x v="0"/>
    <x v="189"/>
    <x v="6"/>
    <s v="P-708"/>
    <n v="2"/>
    <n v="41400"/>
    <n v="82800"/>
    <x v="150"/>
    <x v="2"/>
    <x v="6"/>
    <s v="KOTA KASABLANKA"/>
  </r>
  <r>
    <s v="T-6516"/>
    <x v="0"/>
    <x v="184"/>
    <x v="1"/>
    <s v="P-1308"/>
    <n v="2"/>
    <n v="41400"/>
    <n v="82800"/>
    <x v="150"/>
    <x v="2"/>
    <x v="1"/>
    <s v="MALL KELAPA GADING"/>
  </r>
  <r>
    <s v="T-6517"/>
    <x v="0"/>
    <x v="203"/>
    <x v="5"/>
    <s v="P-213"/>
    <n v="1"/>
    <n v="117500"/>
    <n v="117500"/>
    <x v="161"/>
    <x v="14"/>
    <x v="5"/>
    <s v="BINTARO EXCHANGE"/>
  </r>
  <r>
    <s v="T-6518"/>
    <x v="0"/>
    <x v="184"/>
    <x v="6"/>
    <s v="P-903"/>
    <n v="10"/>
    <n v="29700"/>
    <n v="297000"/>
    <x v="117"/>
    <x v="0"/>
    <x v="6"/>
    <s v="KOTA KASABLANKA"/>
  </r>
  <r>
    <s v="T-6519"/>
    <x v="0"/>
    <x v="190"/>
    <x v="6"/>
    <s v="P-748"/>
    <n v="1"/>
    <n v="354000"/>
    <n v="354000"/>
    <x v="220"/>
    <x v="8"/>
    <x v="6"/>
    <s v="KOTA KASABLANKA"/>
  </r>
  <r>
    <s v="T-6520"/>
    <x v="0"/>
    <x v="198"/>
    <x v="1"/>
    <s v="P-1332"/>
    <n v="6"/>
    <n v="117000"/>
    <n v="702000"/>
    <x v="253"/>
    <x v="15"/>
    <x v="1"/>
    <s v="MALL KELAPA GADING"/>
  </r>
  <r>
    <s v="T-6521"/>
    <x v="0"/>
    <x v="200"/>
    <x v="6"/>
    <s v="P-703"/>
    <n v="2"/>
    <n v="144000"/>
    <n v="288000"/>
    <x v="119"/>
    <x v="15"/>
    <x v="6"/>
    <s v="KOTA KASABLANKA"/>
  </r>
  <r>
    <s v="T-6522"/>
    <x v="0"/>
    <x v="211"/>
    <x v="1"/>
    <s v="P-1361"/>
    <n v="3"/>
    <n v="90000"/>
    <n v="270000"/>
    <x v="198"/>
    <x v="12"/>
    <x v="1"/>
    <s v="MALL KELAPA GADING"/>
  </r>
  <r>
    <s v="T-6523"/>
    <x v="0"/>
    <x v="211"/>
    <x v="1"/>
    <s v="P-1442"/>
    <n v="1"/>
    <n v="44100"/>
    <n v="44100"/>
    <x v="193"/>
    <x v="2"/>
    <x v="1"/>
    <s v="MALL KELAPA GADING"/>
  </r>
  <r>
    <s v="T-6524"/>
    <x v="0"/>
    <x v="203"/>
    <x v="6"/>
    <s v="P-730"/>
    <n v="1"/>
    <n v="172000"/>
    <n v="172000"/>
    <x v="216"/>
    <x v="15"/>
    <x v="6"/>
    <s v="KOTA KASABLANKA"/>
  </r>
  <r>
    <s v="T-6525"/>
    <x v="0"/>
    <x v="200"/>
    <x v="6"/>
    <s v="P-759"/>
    <n v="5"/>
    <n v="24500"/>
    <n v="122500"/>
    <x v="211"/>
    <x v="9"/>
    <x v="6"/>
    <s v="KOTA KASABLANKA"/>
  </r>
  <r>
    <s v="T-6526"/>
    <x v="0"/>
    <x v="185"/>
    <x v="1"/>
    <s v="P-1329"/>
    <n v="1"/>
    <n v="100000"/>
    <n v="100000"/>
    <x v="214"/>
    <x v="15"/>
    <x v="1"/>
    <s v="MALL KELAPA GADING"/>
  </r>
  <r>
    <s v="T-6527"/>
    <x v="0"/>
    <x v="203"/>
    <x v="6"/>
    <s v="P-825"/>
    <n v="3"/>
    <n v="65700"/>
    <n v="197100"/>
    <x v="155"/>
    <x v="2"/>
    <x v="6"/>
    <s v="KOTA KASABLANKA"/>
  </r>
  <r>
    <s v="T-6528"/>
    <x v="0"/>
    <x v="203"/>
    <x v="1"/>
    <s v="P-1362"/>
    <n v="1"/>
    <n v="181000"/>
    <n v="181000"/>
    <x v="262"/>
    <x v="12"/>
    <x v="1"/>
    <s v="MALL KELAPA GADING"/>
  </r>
  <r>
    <s v="T-6529"/>
    <x v="0"/>
    <x v="200"/>
    <x v="6"/>
    <s v="P-744"/>
    <n v="2"/>
    <n v="177500"/>
    <n v="355000"/>
    <x v="205"/>
    <x v="8"/>
    <x v="6"/>
    <s v="KOTA KASABLANKA"/>
  </r>
  <r>
    <s v="T-6530"/>
    <x v="0"/>
    <x v="190"/>
    <x v="1"/>
    <s v="P-1343"/>
    <n v="2"/>
    <n v="170100"/>
    <n v="340200"/>
    <x v="205"/>
    <x v="8"/>
    <x v="1"/>
    <s v="MALL KELAPA GADING"/>
  </r>
  <r>
    <s v="T-6531"/>
    <x v="0"/>
    <x v="187"/>
    <x v="4"/>
    <s v="P-450"/>
    <n v="1"/>
    <n v="197100"/>
    <n v="197100"/>
    <x v="237"/>
    <x v="13"/>
    <x v="4"/>
    <s v="CIBUBUR JUNCTION"/>
  </r>
  <r>
    <s v="T-6532"/>
    <x v="0"/>
    <x v="199"/>
    <x v="5"/>
    <s v="P-104"/>
    <n v="1"/>
    <n v="138500"/>
    <n v="138500"/>
    <x v="214"/>
    <x v="15"/>
    <x v="5"/>
    <s v="BINTARO EXCHANGE"/>
  </r>
  <r>
    <s v="T-6533"/>
    <x v="0"/>
    <x v="194"/>
    <x v="6"/>
    <s v="P-805"/>
    <n v="4"/>
    <n v="37350"/>
    <n v="149400"/>
    <x v="83"/>
    <x v="17"/>
    <x v="6"/>
    <s v="KOTA KASABLANKA"/>
  </r>
  <r>
    <s v="T-6534"/>
    <x v="0"/>
    <x v="195"/>
    <x v="4"/>
    <s v="P-607"/>
    <n v="3"/>
    <n v="15000"/>
    <n v="45000"/>
    <x v="186"/>
    <x v="0"/>
    <x v="4"/>
    <s v="CIBUBUR JUNCTION"/>
  </r>
  <r>
    <s v="T-6535"/>
    <x v="0"/>
    <x v="195"/>
    <x v="6"/>
    <s v="P-684"/>
    <n v="2"/>
    <n v="80100"/>
    <n v="160200"/>
    <x v="132"/>
    <x v="16"/>
    <x v="6"/>
    <s v="KOTA KASABLANKA"/>
  </r>
  <r>
    <s v="T-6536"/>
    <x v="0"/>
    <x v="188"/>
    <x v="5"/>
    <s v="P-87"/>
    <n v="1"/>
    <n v="41400"/>
    <n v="41400"/>
    <x v="150"/>
    <x v="2"/>
    <x v="5"/>
    <s v="BINTARO EXCHANGE"/>
  </r>
  <r>
    <s v="T-6537"/>
    <x v="0"/>
    <x v="185"/>
    <x v="5"/>
    <s v="P-70"/>
    <n v="1"/>
    <n v="65700"/>
    <n v="65700"/>
    <x v="64"/>
    <x v="16"/>
    <x v="5"/>
    <s v="BINTARO EXCHANGE"/>
  </r>
  <r>
    <s v="T-6538"/>
    <x v="0"/>
    <x v="210"/>
    <x v="1"/>
    <s v="P-1342"/>
    <n v="1"/>
    <n v="160000"/>
    <n v="160000"/>
    <x v="187"/>
    <x v="8"/>
    <x v="1"/>
    <s v="MALL KELAPA GADING"/>
  </r>
  <r>
    <s v="T-6539"/>
    <x v="0"/>
    <x v="194"/>
    <x v="1"/>
    <s v="P-1348"/>
    <n v="1"/>
    <n v="354000"/>
    <n v="354000"/>
    <x v="220"/>
    <x v="8"/>
    <x v="1"/>
    <s v="MALL KELAPA GADING"/>
  </r>
  <r>
    <s v="T-6540"/>
    <x v="0"/>
    <x v="199"/>
    <x v="5"/>
    <s v="P-254"/>
    <n v="2"/>
    <n v="26100"/>
    <n v="52200"/>
    <x v="164"/>
    <x v="0"/>
    <x v="5"/>
    <s v="BINTARO EXCHANGE"/>
  </r>
  <r>
    <s v="T-6541"/>
    <x v="0"/>
    <x v="189"/>
    <x v="1"/>
    <s v="P-1372"/>
    <n v="1"/>
    <n v="80000"/>
    <n v="80000"/>
    <x v="213"/>
    <x v="6"/>
    <x v="1"/>
    <s v="MALL KELAPA GADING"/>
  </r>
  <r>
    <s v="T-6542"/>
    <x v="0"/>
    <x v="204"/>
    <x v="4"/>
    <s v="P-565"/>
    <n v="3"/>
    <n v="116100"/>
    <n v="348300"/>
    <x v="148"/>
    <x v="14"/>
    <x v="4"/>
    <s v="CIBUBUR JUNCTION"/>
  </r>
  <r>
    <s v="T-6543"/>
    <x v="0"/>
    <x v="208"/>
    <x v="6"/>
    <s v="P-756"/>
    <n v="2"/>
    <n v="90000"/>
    <n v="180000"/>
    <x v="198"/>
    <x v="12"/>
    <x v="6"/>
    <s v="KOTA KASABLANKA"/>
  </r>
  <r>
    <s v="T-6544"/>
    <x v="0"/>
    <x v="184"/>
    <x v="4"/>
    <s v="P-460"/>
    <n v="1"/>
    <n v="50000"/>
    <n v="50000"/>
    <x v="67"/>
    <x v="6"/>
    <x v="4"/>
    <s v="CIBUBUR JUNCTION"/>
  </r>
  <r>
    <s v="T-6545"/>
    <x v="0"/>
    <x v="194"/>
    <x v="5"/>
    <s v="P-117"/>
    <n v="1"/>
    <n v="500000"/>
    <n v="500000"/>
    <x v="203"/>
    <x v="12"/>
    <x v="5"/>
    <s v="BINTARO EXCHANGE"/>
  </r>
  <r>
    <s v="T-6546"/>
    <x v="0"/>
    <x v="188"/>
    <x v="6"/>
    <s v="P-894"/>
    <n v="3"/>
    <n v="32000"/>
    <n v="96000"/>
    <x v="173"/>
    <x v="0"/>
    <x v="6"/>
    <s v="KOTA KASABLANKA"/>
  </r>
  <r>
    <s v="T-6547"/>
    <x v="0"/>
    <x v="208"/>
    <x v="5"/>
    <s v="P-125"/>
    <n v="4"/>
    <n v="80000"/>
    <n v="320000"/>
    <x v="213"/>
    <x v="6"/>
    <x v="5"/>
    <s v="BINTARO EXCHANGE"/>
  </r>
  <r>
    <s v="T-6548"/>
    <x v="0"/>
    <x v="200"/>
    <x v="1"/>
    <s v="P-1338"/>
    <n v="3"/>
    <n v="80000"/>
    <n v="240000"/>
    <x v="196"/>
    <x v="6"/>
    <x v="1"/>
    <s v="MALL KELAPA GADING"/>
  </r>
  <r>
    <s v="T-6549"/>
    <x v="0"/>
    <x v="208"/>
    <x v="6"/>
    <s v="P-699"/>
    <n v="4"/>
    <n v="12600"/>
    <n v="50400"/>
    <x v="18"/>
    <x v="9"/>
    <x v="6"/>
    <s v="KOTA KASABLANKA"/>
  </r>
  <r>
    <s v="T-6550"/>
    <x v="0"/>
    <x v="184"/>
    <x v="6"/>
    <s v="P-819"/>
    <n v="21"/>
    <n v="57500"/>
    <n v="1207500"/>
    <x v="257"/>
    <x v="3"/>
    <x v="6"/>
    <s v="KOTA KASABLANKA"/>
  </r>
  <r>
    <s v="T-6551"/>
    <x v="0"/>
    <x v="192"/>
    <x v="5"/>
    <s v="P-122"/>
    <n v="2"/>
    <n v="41000"/>
    <n v="82000"/>
    <x v="185"/>
    <x v="9"/>
    <x v="5"/>
    <s v="BINTARO EXCHANGE"/>
  </r>
  <r>
    <s v="T-6552"/>
    <x v="0"/>
    <x v="195"/>
    <x v="5"/>
    <s v="P-120"/>
    <n v="6"/>
    <n v="9300"/>
    <n v="55800"/>
    <x v="217"/>
    <x v="9"/>
    <x v="5"/>
    <s v="BINTARO EXCHANGE"/>
  </r>
  <r>
    <s v="T-6553"/>
    <x v="0"/>
    <x v="189"/>
    <x v="6"/>
    <s v="P-895"/>
    <n v="3"/>
    <n v="40500"/>
    <n v="121500"/>
    <x v="210"/>
    <x v="0"/>
    <x v="6"/>
    <s v="KOTA KASABLANKA"/>
  </r>
  <r>
    <s v="T-6554"/>
    <x v="0"/>
    <x v="211"/>
    <x v="6"/>
    <s v="P-750"/>
    <n v="2"/>
    <n v="354000"/>
    <n v="708000"/>
    <x v="223"/>
    <x v="8"/>
    <x v="6"/>
    <s v="KOTA KASABLANKA"/>
  </r>
  <r>
    <s v="T-6555"/>
    <x v="0"/>
    <x v="199"/>
    <x v="6"/>
    <s v="P-899"/>
    <n v="7"/>
    <n v="26500"/>
    <n v="185500"/>
    <x v="79"/>
    <x v="0"/>
    <x v="6"/>
    <s v="KOTA KASABLANKA"/>
  </r>
  <r>
    <s v="T-6556"/>
    <x v="0"/>
    <x v="183"/>
    <x v="1"/>
    <s v="P-1509"/>
    <n v="3"/>
    <n v="29700"/>
    <n v="89100"/>
    <x v="117"/>
    <x v="0"/>
    <x v="1"/>
    <s v="MALL KELAPA GADING"/>
  </r>
  <r>
    <s v="T-6557"/>
    <x v="0"/>
    <x v="208"/>
    <x v="6"/>
    <s v="P-893"/>
    <n v="4"/>
    <n v="15000"/>
    <n v="60000"/>
    <x v="0"/>
    <x v="0"/>
    <x v="6"/>
    <s v="KOTA KASABLANKA"/>
  </r>
  <r>
    <s v="T-6558"/>
    <x v="0"/>
    <x v="183"/>
    <x v="6"/>
    <s v="P-722"/>
    <n v="1"/>
    <n v="197100"/>
    <n v="197100"/>
    <x v="38"/>
    <x v="13"/>
    <x v="6"/>
    <s v="KOTA KASABLANKA"/>
  </r>
  <r>
    <s v="T-6559"/>
    <x v="0"/>
    <x v="190"/>
    <x v="6"/>
    <s v="P-723"/>
    <n v="1"/>
    <n v="170100"/>
    <n v="170100"/>
    <x v="68"/>
    <x v="13"/>
    <x v="6"/>
    <s v="KOTA KASABLANKA"/>
  </r>
  <r>
    <s v="T-6560"/>
    <x v="0"/>
    <x v="194"/>
    <x v="4"/>
    <s v="P-595"/>
    <n v="1"/>
    <n v="15000"/>
    <n v="15000"/>
    <x v="0"/>
    <x v="0"/>
    <x v="4"/>
    <s v="CIBUBUR JUNCTION"/>
  </r>
  <r>
    <s v="T-6561"/>
    <x v="0"/>
    <x v="208"/>
    <x v="6"/>
    <s v="P-813"/>
    <n v="1"/>
    <n v="240000"/>
    <n v="240000"/>
    <x v="111"/>
    <x v="17"/>
    <x v="6"/>
    <s v="KOTA KASABLANKA"/>
  </r>
  <r>
    <s v="T-6562"/>
    <x v="0"/>
    <x v="196"/>
    <x v="4"/>
    <s v="P-517"/>
    <n v="1"/>
    <n v="37350"/>
    <n v="37350"/>
    <x v="83"/>
    <x v="17"/>
    <x v="4"/>
    <s v="CIBUBUR JUNCTION"/>
  </r>
  <r>
    <s v="T-6563"/>
    <x v="0"/>
    <x v="208"/>
    <x v="5"/>
    <s v="P-109"/>
    <n v="1"/>
    <n v="112500"/>
    <n v="112500"/>
    <x v="184"/>
    <x v="6"/>
    <x v="5"/>
    <s v="BINTARO EXCHANGE"/>
  </r>
  <r>
    <s v="T-6564"/>
    <x v="0"/>
    <x v="206"/>
    <x v="4"/>
    <s v="P-573"/>
    <n v="2"/>
    <n v="143100"/>
    <n v="286200"/>
    <x v="129"/>
    <x v="12"/>
    <x v="4"/>
    <s v="CIBUBUR JUNCTION"/>
  </r>
  <r>
    <s v="T-6565"/>
    <x v="0"/>
    <x v="211"/>
    <x v="1"/>
    <s v="P-1426"/>
    <n v="2"/>
    <n v="314100"/>
    <n v="628200"/>
    <x v="183"/>
    <x v="20"/>
    <x v="1"/>
    <s v="MALL KELAPA GADING"/>
  </r>
  <r>
    <s v="T-6566"/>
    <x v="0"/>
    <x v="192"/>
    <x v="1"/>
    <s v="P-1354"/>
    <n v="1"/>
    <n v="206100"/>
    <n v="206100"/>
    <x v="254"/>
    <x v="21"/>
    <x v="1"/>
    <s v="MALL KELAPA GADING"/>
  </r>
  <r>
    <s v="T-6567"/>
    <x v="0"/>
    <x v="193"/>
    <x v="6"/>
    <s v="P-732"/>
    <n v="1"/>
    <n v="214500"/>
    <n v="214500"/>
    <x v="263"/>
    <x v="15"/>
    <x v="6"/>
    <s v="KOTA KASABLANKA"/>
  </r>
  <r>
    <s v="T-6568"/>
    <x v="0"/>
    <x v="185"/>
    <x v="1"/>
    <s v="P-1336"/>
    <n v="2"/>
    <n v="207000"/>
    <n v="414000"/>
    <x v="209"/>
    <x v="15"/>
    <x v="1"/>
    <s v="MALL KELAPA GADING"/>
  </r>
  <r>
    <s v="T-6569"/>
    <x v="0"/>
    <x v="189"/>
    <x v="5"/>
    <s v="P-100"/>
    <n v="1"/>
    <n v="103500"/>
    <n v="103500"/>
    <x v="195"/>
    <x v="4"/>
    <x v="5"/>
    <s v="BINTARO EXCHANGE"/>
  </r>
  <r>
    <s v="T-6570"/>
    <x v="0"/>
    <x v="184"/>
    <x v="1"/>
    <s v="P-1514"/>
    <n v="2"/>
    <n v="10000"/>
    <n v="20000"/>
    <x v="97"/>
    <x v="0"/>
    <x v="1"/>
    <s v="MALL KELAPA GADING"/>
  </r>
  <r>
    <s v="T-6571"/>
    <x v="0"/>
    <x v="201"/>
    <x v="1"/>
    <s v="P-1334"/>
    <n v="2"/>
    <n v="207000"/>
    <n v="414000"/>
    <x v="251"/>
    <x v="15"/>
    <x v="1"/>
    <s v="MALL KELAPA GADING"/>
  </r>
  <r>
    <s v="T-6572"/>
    <x v="0"/>
    <x v="209"/>
    <x v="6"/>
    <s v="P-848"/>
    <n v="1"/>
    <n v="138500"/>
    <n v="138500"/>
    <x v="206"/>
    <x v="18"/>
    <x v="6"/>
    <s v="KOTA KASABLANKA"/>
  </r>
  <r>
    <s v="T-6573"/>
    <x v="0"/>
    <x v="195"/>
    <x v="1"/>
    <s v="P-1288"/>
    <n v="4"/>
    <n v="80100"/>
    <n v="320400"/>
    <x v="132"/>
    <x v="16"/>
    <x v="1"/>
    <s v="MALL KELAPA GADING"/>
  </r>
  <r>
    <s v="T-6574"/>
    <x v="0"/>
    <x v="205"/>
    <x v="4"/>
    <s v="P-467"/>
    <n v="1"/>
    <n v="177500"/>
    <n v="177500"/>
    <x v="205"/>
    <x v="8"/>
    <x v="4"/>
    <s v="CIBUBUR JUNCTION"/>
  </r>
  <r>
    <s v="T-6575"/>
    <x v="0"/>
    <x v="183"/>
    <x v="1"/>
    <s v="P-1344"/>
    <n v="2"/>
    <n v="193000"/>
    <n v="386000"/>
    <x v="208"/>
    <x v="8"/>
    <x v="1"/>
    <s v="MALL KELAPA GADING"/>
  </r>
  <r>
    <s v="T-6576"/>
    <x v="0"/>
    <x v="192"/>
    <x v="5"/>
    <s v="P-248"/>
    <n v="4"/>
    <n v="34200"/>
    <n v="136800"/>
    <x v="156"/>
    <x v="0"/>
    <x v="5"/>
    <s v="BINTARO EXCHANGE"/>
  </r>
  <r>
    <s v="T-6577"/>
    <x v="0"/>
    <x v="201"/>
    <x v="4"/>
    <s v="P-604"/>
    <n v="1"/>
    <n v="36900"/>
    <n v="36900"/>
    <x v="56"/>
    <x v="0"/>
    <x v="4"/>
    <s v="CIBUBUR JUNCTION"/>
  </r>
  <r>
    <s v="T-6578"/>
    <x v="0"/>
    <x v="185"/>
    <x v="5"/>
    <s v="P-255"/>
    <n v="4"/>
    <n v="15000"/>
    <n v="60000"/>
    <x v="186"/>
    <x v="0"/>
    <x v="5"/>
    <s v="BINTARO EXCHANGE"/>
  </r>
  <r>
    <s v="T-6579"/>
    <x v="0"/>
    <x v="203"/>
    <x v="6"/>
    <s v="P-896"/>
    <n v="5"/>
    <n v="29700"/>
    <n v="148500"/>
    <x v="154"/>
    <x v="0"/>
    <x v="6"/>
    <s v="KOTA KASABLANKA"/>
  </r>
  <r>
    <s v="T-6580"/>
    <x v="0"/>
    <x v="194"/>
    <x v="1"/>
    <s v="P-1518"/>
    <n v="2"/>
    <n v="207000"/>
    <n v="414000"/>
    <x v="99"/>
    <x v="4"/>
    <x v="1"/>
    <s v="MALL KELAPA GADING"/>
  </r>
  <r>
    <s v="T-6581"/>
    <x v="0"/>
    <x v="189"/>
    <x v="6"/>
    <s v="P-872"/>
    <n v="2"/>
    <n v="82800"/>
    <n v="165600"/>
    <x v="44"/>
    <x v="3"/>
    <x v="6"/>
    <s v="KOTA KASABLANKA"/>
  </r>
  <r>
    <s v="T-6582"/>
    <x v="0"/>
    <x v="199"/>
    <x v="5"/>
    <s v="P-195"/>
    <n v="1"/>
    <n v="115200"/>
    <n v="115200"/>
    <x v="137"/>
    <x v="6"/>
    <x v="5"/>
    <s v="BINTARO EXCHANGE"/>
  </r>
  <r>
    <s v="T-6583"/>
    <x v="0"/>
    <x v="208"/>
    <x v="6"/>
    <s v="P-760"/>
    <n v="2"/>
    <n v="41000"/>
    <n v="82000"/>
    <x v="185"/>
    <x v="9"/>
    <x v="6"/>
    <s v="KOTA KASABLANKA"/>
  </r>
  <r>
    <s v="T-6584"/>
    <x v="0"/>
    <x v="189"/>
    <x v="6"/>
    <s v="P-900"/>
    <n v="5"/>
    <n v="15000"/>
    <n v="75000"/>
    <x v="201"/>
    <x v="0"/>
    <x v="6"/>
    <s v="KOTA KASABLANKA"/>
  </r>
  <r>
    <s v="T-6585"/>
    <x v="0"/>
    <x v="194"/>
    <x v="6"/>
    <s v="P-868"/>
    <n v="1"/>
    <n v="131850"/>
    <n v="131850"/>
    <x v="129"/>
    <x v="12"/>
    <x v="6"/>
    <s v="KOTA KASABLANKA"/>
  </r>
  <r>
    <s v="T-6586"/>
    <x v="0"/>
    <x v="205"/>
    <x v="5"/>
    <s v="P-253"/>
    <n v="4"/>
    <n v="29700"/>
    <n v="118800"/>
    <x v="117"/>
    <x v="0"/>
    <x v="5"/>
    <s v="BINTARO EXCHANGE"/>
  </r>
  <r>
    <s v="T-6587"/>
    <x v="0"/>
    <x v="207"/>
    <x v="1"/>
    <s v="P-1499"/>
    <n v="4"/>
    <n v="15000"/>
    <n v="60000"/>
    <x v="0"/>
    <x v="0"/>
    <x v="1"/>
    <s v="MALL KELAPA GADING"/>
  </r>
  <r>
    <s v="T-6588"/>
    <x v="0"/>
    <x v="199"/>
    <x v="1"/>
    <s v="P-1425"/>
    <n v="2"/>
    <n v="40500"/>
    <n v="81000"/>
    <x v="222"/>
    <x v="3"/>
    <x v="1"/>
    <s v="MALL KELAPA GADING"/>
  </r>
  <r>
    <s v="T-6589"/>
    <x v="0"/>
    <x v="194"/>
    <x v="1"/>
    <s v="P-1371"/>
    <n v="2"/>
    <n v="100000"/>
    <n v="200000"/>
    <x v="163"/>
    <x v="16"/>
    <x v="1"/>
    <s v="MALL KELAPA GADING"/>
  </r>
  <r>
    <s v="T-6590"/>
    <x v="0"/>
    <x v="188"/>
    <x v="6"/>
    <s v="P-909"/>
    <n v="2"/>
    <n v="395100"/>
    <n v="790200"/>
    <x v="255"/>
    <x v="11"/>
    <x v="6"/>
    <s v="KOTA KASABLANKA"/>
  </r>
  <r>
    <s v="T-6591"/>
    <x v="0"/>
    <x v="194"/>
    <x v="6"/>
    <s v="P-897"/>
    <n v="3"/>
    <n v="25200"/>
    <n v="75600"/>
    <x v="202"/>
    <x v="0"/>
    <x v="6"/>
    <s v="KOTA KASABLANKA"/>
  </r>
  <r>
    <s v="T-6592"/>
    <x v="0"/>
    <x v="196"/>
    <x v="5"/>
    <s v="P-112"/>
    <n v="3"/>
    <n v="177500"/>
    <n v="532500"/>
    <x v="205"/>
    <x v="8"/>
    <x v="5"/>
    <s v="BINTARO EXCHANGE"/>
  </r>
  <r>
    <s v="T-6593"/>
    <x v="0"/>
    <x v="210"/>
    <x v="5"/>
    <s v="P-108"/>
    <n v="1"/>
    <n v="57150"/>
    <n v="57150"/>
    <x v="264"/>
    <x v="6"/>
    <x v="5"/>
    <s v="BINTARO EXCHANGE"/>
  </r>
  <r>
    <s v="T-6594"/>
    <x v="0"/>
    <x v="209"/>
    <x v="6"/>
    <s v="P-757"/>
    <n v="2"/>
    <n v="181000"/>
    <n v="362000"/>
    <x v="261"/>
    <x v="12"/>
    <x v="6"/>
    <s v="KOTA KASABLANKA"/>
  </r>
  <r>
    <s v="T-6595"/>
    <x v="0"/>
    <x v="188"/>
    <x v="6"/>
    <s v="P-902"/>
    <n v="3"/>
    <n v="36900"/>
    <n v="110700"/>
    <x v="56"/>
    <x v="0"/>
    <x v="6"/>
    <s v="KOTA KASABLANKA"/>
  </r>
  <r>
    <s v="T-6596"/>
    <x v="0"/>
    <x v="203"/>
    <x v="4"/>
    <s v="P-429"/>
    <n v="4"/>
    <n v="13500"/>
    <n v="54000"/>
    <x v="18"/>
    <x v="9"/>
    <x v="4"/>
    <s v="CIBUBUR JUNCTION"/>
  </r>
  <r>
    <s v="T-6597"/>
    <x v="0"/>
    <x v="204"/>
    <x v="6"/>
    <s v="P-837"/>
    <n v="4"/>
    <n v="53100"/>
    <n v="212400"/>
    <x v="193"/>
    <x v="2"/>
    <x v="6"/>
    <s v="KOTA KASABLANKA"/>
  </r>
  <r>
    <s v="T-6598"/>
    <x v="0"/>
    <x v="210"/>
    <x v="1"/>
    <s v="P-1337"/>
    <n v="1"/>
    <n v="50000"/>
    <n v="50000"/>
    <x v="67"/>
    <x v="6"/>
    <x v="1"/>
    <s v="MALL KELAPA GADING"/>
  </r>
  <r>
    <s v="T-6599"/>
    <x v="0"/>
    <x v="199"/>
    <x v="5"/>
    <s v="P-123"/>
    <n v="1"/>
    <n v="134100"/>
    <n v="134100"/>
    <x v="157"/>
    <x v="13"/>
    <x v="5"/>
    <s v="BINTARO EXCHANGE"/>
  </r>
  <r>
    <s v="T-6600"/>
    <x v="0"/>
    <x v="208"/>
    <x v="5"/>
    <s v="P-128"/>
    <n v="3"/>
    <n v="138000"/>
    <n v="414000"/>
    <x v="231"/>
    <x v="1"/>
    <x v="5"/>
    <s v="BINTARO EXCHANGE"/>
  </r>
  <r>
    <s v="T-6601"/>
    <x v="0"/>
    <x v="197"/>
    <x v="5"/>
    <s v="P-103"/>
    <n v="1"/>
    <n v="235500"/>
    <n v="235500"/>
    <x v="239"/>
    <x v="15"/>
    <x v="5"/>
    <s v="BINTARO EXCHANGE"/>
  </r>
  <r>
    <s v="T-6602"/>
    <x v="0"/>
    <x v="187"/>
    <x v="6"/>
    <s v="P-910"/>
    <n v="1"/>
    <n v="410000"/>
    <n v="410000"/>
    <x v="82"/>
    <x v="7"/>
    <x v="6"/>
    <s v="KOTA KASABLANKA"/>
  </r>
  <r>
    <s v="T-6603"/>
    <x v="0"/>
    <x v="203"/>
    <x v="5"/>
    <s v="P-212"/>
    <n v="1"/>
    <n v="73800"/>
    <n v="73800"/>
    <x v="125"/>
    <x v="14"/>
    <x v="5"/>
    <s v="BINTARO EXCHANGE"/>
  </r>
  <r>
    <s v="T-6604"/>
    <x v="0"/>
    <x v="211"/>
    <x v="1"/>
    <s v="P-1341"/>
    <n v="2"/>
    <n v="76500"/>
    <n v="153000"/>
    <x v="204"/>
    <x v="8"/>
    <x v="1"/>
    <s v="MALL KELAPA GADING"/>
  </r>
  <r>
    <s v="T-6605"/>
    <x v="0"/>
    <x v="190"/>
    <x v="4"/>
    <s v="P-466"/>
    <n v="1"/>
    <n v="160000"/>
    <n v="160000"/>
    <x v="187"/>
    <x v="8"/>
    <x v="4"/>
    <s v="CIBUBUR JUNCTION"/>
  </r>
  <r>
    <s v="T-6606"/>
    <x v="0"/>
    <x v="210"/>
    <x v="6"/>
    <s v="P-739"/>
    <n v="1"/>
    <n v="80000"/>
    <n v="80000"/>
    <x v="238"/>
    <x v="6"/>
    <x v="6"/>
    <s v="KOTA KASABLANKA"/>
  </r>
  <r>
    <s v="T-6607"/>
    <x v="0"/>
    <x v="210"/>
    <x v="1"/>
    <s v="P-1365"/>
    <n v="7"/>
    <n v="24500"/>
    <n v="171500"/>
    <x v="211"/>
    <x v="9"/>
    <x v="1"/>
    <s v="MALL KELAPA GADING"/>
  </r>
  <r>
    <s v="T-6608"/>
    <x v="0"/>
    <x v="205"/>
    <x v="1"/>
    <s v="P-1513"/>
    <n v="1"/>
    <n v="10000"/>
    <n v="10000"/>
    <x v="52"/>
    <x v="0"/>
    <x v="1"/>
    <s v="MALL KELAPA GADING"/>
  </r>
  <r>
    <s v="T-6609"/>
    <x v="0"/>
    <x v="195"/>
    <x v="5"/>
    <s v="P-89"/>
    <n v="2"/>
    <n v="107100"/>
    <n v="214200"/>
    <x v="109"/>
    <x v="2"/>
    <x v="5"/>
    <s v="BINTARO EXCHANGE"/>
  </r>
  <r>
    <s v="T-6610"/>
    <x v="0"/>
    <x v="191"/>
    <x v="6"/>
    <s v="P-745"/>
    <n v="1"/>
    <n v="193000"/>
    <n v="193000"/>
    <x v="208"/>
    <x v="8"/>
    <x v="6"/>
    <s v="KOTA KASABLANKA"/>
  </r>
  <r>
    <s v="T-6611"/>
    <x v="0"/>
    <x v="194"/>
    <x v="6"/>
    <s v="P-683"/>
    <n v="2"/>
    <n v="65700"/>
    <n v="131400"/>
    <x v="64"/>
    <x v="16"/>
    <x v="6"/>
    <s v="KOTA KASABLANKA"/>
  </r>
  <r>
    <s v="T-6612"/>
    <x v="0"/>
    <x v="188"/>
    <x v="5"/>
    <s v="P-245"/>
    <n v="2"/>
    <n v="36900"/>
    <n v="73800"/>
    <x v="210"/>
    <x v="0"/>
    <x v="5"/>
    <s v="BINTARO EXCHANGE"/>
  </r>
  <r>
    <s v="T-6613"/>
    <x v="0"/>
    <x v="209"/>
    <x v="1"/>
    <s v="P-1503"/>
    <n v="2"/>
    <n v="25200"/>
    <n v="50400"/>
    <x v="202"/>
    <x v="0"/>
    <x v="1"/>
    <s v="MALL KELAPA GADING"/>
  </r>
  <r>
    <s v="T-6614"/>
    <x v="0"/>
    <x v="208"/>
    <x v="1"/>
    <s v="P-1483"/>
    <n v="4"/>
    <n v="89100"/>
    <n v="356400"/>
    <x v="44"/>
    <x v="3"/>
    <x v="1"/>
    <s v="MALL KELAPA GADING"/>
  </r>
  <r>
    <s v="T-6615"/>
    <x v="0"/>
    <x v="193"/>
    <x v="6"/>
    <s v="P-710"/>
    <n v="1"/>
    <n v="107100"/>
    <n v="107100"/>
    <x v="109"/>
    <x v="2"/>
    <x v="6"/>
    <s v="KOTA KASABLANKA"/>
  </r>
  <r>
    <s v="T-6616"/>
    <x v="0"/>
    <x v="197"/>
    <x v="5"/>
    <s v="P-85"/>
    <n v="2"/>
    <n v="81000"/>
    <n v="162000"/>
    <x v="36"/>
    <x v="12"/>
    <x v="5"/>
    <s v="BINTARO EXCHANGE"/>
  </r>
  <r>
    <s v="T-6617"/>
    <x v="0"/>
    <x v="199"/>
    <x v="1"/>
    <s v="P-1444"/>
    <n v="2"/>
    <n v="98100"/>
    <n v="196200"/>
    <x v="11"/>
    <x v="2"/>
    <x v="1"/>
    <s v="MALL KELAPA GADING"/>
  </r>
  <r>
    <s v="T-6618"/>
    <x v="0"/>
    <x v="185"/>
    <x v="1"/>
    <s v="P-1424"/>
    <n v="2"/>
    <n v="57500"/>
    <n v="115000"/>
    <x v="257"/>
    <x v="3"/>
    <x v="1"/>
    <s v="MALL KELAPA GADING"/>
  </r>
  <r>
    <s v="T-6619"/>
    <x v="0"/>
    <x v="207"/>
    <x v="5"/>
    <s v="P-175"/>
    <n v="3"/>
    <n v="57500"/>
    <n v="172500"/>
    <x v="257"/>
    <x v="3"/>
    <x v="5"/>
    <s v="BINTARO EXCHANGE"/>
  </r>
  <r>
    <s v="T-6620"/>
    <x v="0"/>
    <x v="195"/>
    <x v="4"/>
    <s v="P-609"/>
    <n v="1"/>
    <n v="34200"/>
    <n v="34200"/>
    <x v="52"/>
    <x v="0"/>
    <x v="4"/>
    <s v="CIBUBUR JUNCTION"/>
  </r>
  <r>
    <s v="T-6621"/>
    <x v="0"/>
    <x v="205"/>
    <x v="1"/>
    <s v="P-1366"/>
    <n v="3"/>
    <n v="41000"/>
    <n v="123000"/>
    <x v="185"/>
    <x v="9"/>
    <x v="1"/>
    <s v="MALL KELAPA GADING"/>
  </r>
  <r>
    <s v="T-6622"/>
    <x v="0"/>
    <x v="204"/>
    <x v="4"/>
    <s v="P-531"/>
    <n v="7"/>
    <n v="57500"/>
    <n v="402500"/>
    <x v="257"/>
    <x v="3"/>
    <x v="4"/>
    <s v="CIBUBUR JUNCTION"/>
  </r>
  <r>
    <s v="T-6623"/>
    <x v="0"/>
    <x v="187"/>
    <x v="4"/>
    <s v="P-563"/>
    <n v="2"/>
    <n v="148500"/>
    <n v="297000"/>
    <x v="57"/>
    <x v="14"/>
    <x v="4"/>
    <s v="CIBUBUR JUNCTION"/>
  </r>
  <r>
    <s v="T-6624"/>
    <x v="0"/>
    <x v="189"/>
    <x v="1"/>
    <s v="P-1423"/>
    <n v="3"/>
    <n v="40000"/>
    <n v="120000"/>
    <x v="182"/>
    <x v="3"/>
    <x v="1"/>
    <s v="MALL KELAPA GADING"/>
  </r>
  <r>
    <s v="T-6625"/>
    <x v="0"/>
    <x v="211"/>
    <x v="1"/>
    <s v="P-1466"/>
    <n v="1"/>
    <n v="94500"/>
    <n v="94500"/>
    <x v="62"/>
    <x v="14"/>
    <x v="1"/>
    <s v="MALL KELAPA GADING"/>
  </r>
  <r>
    <s v="T-6626"/>
    <x v="0"/>
    <x v="195"/>
    <x v="6"/>
    <s v="P-734"/>
    <n v="1"/>
    <n v="207000"/>
    <n v="207000"/>
    <x v="251"/>
    <x v="15"/>
    <x v="6"/>
    <s v="KOTA KASABLANKA"/>
  </r>
  <r>
    <s v="T-6627"/>
    <x v="0"/>
    <x v="197"/>
    <x v="6"/>
    <s v="P-720"/>
    <n v="2"/>
    <n v="170100"/>
    <n v="340200"/>
    <x v="226"/>
    <x v="13"/>
    <x v="6"/>
    <s v="KOTA KASABLANKA"/>
  </r>
  <r>
    <s v="T-6628"/>
    <x v="0"/>
    <x v="206"/>
    <x v="5"/>
    <s v="P-202"/>
    <n v="2"/>
    <n v="138500"/>
    <n v="277000"/>
    <x v="206"/>
    <x v="18"/>
    <x v="5"/>
    <s v="BINTARO EXCHANGE"/>
  </r>
  <r>
    <s v="T-6629"/>
    <x v="0"/>
    <x v="207"/>
    <x v="5"/>
    <s v="P-223"/>
    <n v="1"/>
    <n v="34200"/>
    <n v="34200"/>
    <x v="45"/>
    <x v="9"/>
    <x v="5"/>
    <s v="BINTARO EXCHANGE"/>
  </r>
  <r>
    <s v="T-6630"/>
    <x v="0"/>
    <x v="188"/>
    <x v="6"/>
    <s v="P-742"/>
    <n v="1"/>
    <n v="113000"/>
    <n v="113000"/>
    <x v="204"/>
    <x v="8"/>
    <x v="6"/>
    <s v="KOTA KASABLANKA"/>
  </r>
  <r>
    <s v="T-6631"/>
    <x v="0"/>
    <x v="182"/>
    <x v="5"/>
    <s v="P-119"/>
    <n v="5"/>
    <n v="90000"/>
    <n v="450000"/>
    <x v="198"/>
    <x v="12"/>
    <x v="5"/>
    <s v="BINTARO EXCHANGE"/>
  </r>
  <r>
    <s v="T-6632"/>
    <x v="0"/>
    <x v="206"/>
    <x v="6"/>
    <s v="P-770"/>
    <n v="1"/>
    <n v="138000"/>
    <n v="138000"/>
    <x v="231"/>
    <x v="1"/>
    <x v="6"/>
    <s v="KOTA KASABLANKA"/>
  </r>
  <r>
    <s v="T-6633"/>
    <x v="0"/>
    <x v="198"/>
    <x v="5"/>
    <s v="P-251"/>
    <n v="1"/>
    <n v="32000"/>
    <n v="32000"/>
    <x v="13"/>
    <x v="0"/>
    <x v="5"/>
    <s v="BINTARO EXCHANGE"/>
  </r>
  <r>
    <s v="T-6634"/>
    <x v="0"/>
    <x v="206"/>
    <x v="1"/>
    <s v="P-1448"/>
    <n v="3"/>
    <n v="60750"/>
    <n v="182250"/>
    <x v="87"/>
    <x v="12"/>
    <x v="1"/>
    <s v="MALL KELAPA GADING"/>
  </r>
  <r>
    <s v="T-6635"/>
    <x v="0"/>
    <x v="193"/>
    <x v="6"/>
    <s v="P-731"/>
    <n v="7"/>
    <n v="117000"/>
    <n v="819000"/>
    <x v="253"/>
    <x v="15"/>
    <x v="6"/>
    <s v="KOTA KASABLANKA"/>
  </r>
  <r>
    <s v="T-6636"/>
    <x v="0"/>
    <x v="193"/>
    <x v="4"/>
    <s v="P-560"/>
    <n v="1"/>
    <n v="145800"/>
    <n v="145800"/>
    <x v="179"/>
    <x v="18"/>
    <x v="4"/>
    <s v="CIBUBUR JUNCTION"/>
  </r>
  <r>
    <s v="T-6637"/>
    <x v="0"/>
    <x v="205"/>
    <x v="1"/>
    <s v="P-1505"/>
    <n v="2"/>
    <n v="26500"/>
    <n v="53000"/>
    <x v="79"/>
    <x v="0"/>
    <x v="1"/>
    <s v="MALL KELAPA GADING"/>
  </r>
  <r>
    <s v="T-6638"/>
    <x v="0"/>
    <x v="195"/>
    <x v="5"/>
    <s v="P-113"/>
    <n v="1"/>
    <n v="190000"/>
    <n v="190000"/>
    <x v="265"/>
    <x v="8"/>
    <x v="5"/>
    <s v="BINTARO EXCHANGE"/>
  </r>
  <r>
    <s v="T-6639"/>
    <x v="0"/>
    <x v="193"/>
    <x v="5"/>
    <s v="P-247"/>
    <n v="7"/>
    <n v="25200"/>
    <n v="176400"/>
    <x v="202"/>
    <x v="0"/>
    <x v="5"/>
    <s v="BINTARO EXCHANGE"/>
  </r>
  <r>
    <s v="T-6640"/>
    <x v="0"/>
    <x v="202"/>
    <x v="1"/>
    <s v="P-1440"/>
    <n v="1"/>
    <n v="247500"/>
    <n v="247500"/>
    <x v="31"/>
    <x v="2"/>
    <x v="1"/>
    <s v="MALL KELAPA GADING"/>
  </r>
  <r>
    <s v="T-6641"/>
    <x v="0"/>
    <x v="198"/>
    <x v="1"/>
    <s v="P-1313"/>
    <n v="2"/>
    <n v="13050"/>
    <n v="26100"/>
    <x v="54"/>
    <x v="0"/>
    <x v="1"/>
    <s v="MALL KELAPA GADING"/>
  </r>
  <r>
    <s v="T-6642"/>
    <x v="0"/>
    <x v="200"/>
    <x v="12"/>
    <s v="P-640"/>
    <n v="2"/>
    <n v="34200"/>
    <n v="68400"/>
    <x v="17"/>
    <x v="0"/>
    <x v="4"/>
    <s v="GRAND GALAXY PARK"/>
  </r>
  <r>
    <s v="T-6643"/>
    <x v="0"/>
    <x v="194"/>
    <x v="1"/>
    <s v="P-1466"/>
    <n v="1"/>
    <n v="94500"/>
    <n v="94500"/>
    <x v="62"/>
    <x v="14"/>
    <x v="1"/>
    <s v="MALL KELAPA GADING"/>
  </r>
  <r>
    <s v="T-6644"/>
    <x v="0"/>
    <x v="193"/>
    <x v="1"/>
    <s v="P-1467"/>
    <n v="2"/>
    <n v="73800"/>
    <n v="147600"/>
    <x v="125"/>
    <x v="14"/>
    <x v="1"/>
    <s v="MALL KELAPA GADING"/>
  </r>
  <r>
    <s v="T-6645"/>
    <x v="0"/>
    <x v="203"/>
    <x v="1"/>
    <s v="P-1319"/>
    <n v="1"/>
    <n v="103500"/>
    <n v="103500"/>
    <x v="63"/>
    <x v="15"/>
    <x v="1"/>
    <s v="MALL KELAPA GADING"/>
  </r>
  <r>
    <s v="T-6646"/>
    <x v="0"/>
    <x v="202"/>
    <x v="12"/>
    <s v="P-647"/>
    <n v="1"/>
    <n v="40500"/>
    <n v="40500"/>
    <x v="222"/>
    <x v="3"/>
    <x v="4"/>
    <s v="GRAND GALAXY PARK"/>
  </r>
  <r>
    <s v="T-6647"/>
    <x v="0"/>
    <x v="196"/>
    <x v="1"/>
    <s v="P-1315"/>
    <n v="1"/>
    <n v="27000"/>
    <n v="27000"/>
    <x v="30"/>
    <x v="0"/>
    <x v="1"/>
    <s v="MALL KELAPA GADING"/>
  </r>
  <r>
    <s v="T-6648"/>
    <x v="0"/>
    <x v="193"/>
    <x v="1"/>
    <s v="P-1410"/>
    <n v="3"/>
    <n v="37350"/>
    <n v="112050"/>
    <x v="83"/>
    <x v="17"/>
    <x v="1"/>
    <s v="MALL KELAPA GADING"/>
  </r>
  <r>
    <s v="T-6649"/>
    <x v="0"/>
    <x v="195"/>
    <x v="1"/>
    <s v="P-1381"/>
    <n v="1"/>
    <n v="57600"/>
    <n v="57600"/>
    <x v="4"/>
    <x v="3"/>
    <x v="1"/>
    <s v="MALL KELAPA GADING"/>
  </r>
  <r>
    <s v="T-6650"/>
    <x v="0"/>
    <x v="191"/>
    <x v="1"/>
    <s v="P-1405"/>
    <n v="1"/>
    <n v="45000"/>
    <n v="45000"/>
    <x v="26"/>
    <x v="0"/>
    <x v="1"/>
    <s v="MALL KELAPA GADING"/>
  </r>
  <r>
    <s v="T-6651"/>
    <x v="0"/>
    <x v="200"/>
    <x v="1"/>
    <s v="P-1311"/>
    <n v="1"/>
    <n v="17100"/>
    <n v="17100"/>
    <x v="77"/>
    <x v="0"/>
    <x v="1"/>
    <s v="MALL KELAPA GADING"/>
  </r>
  <r>
    <s v="T-6652"/>
    <x v="0"/>
    <x v="185"/>
    <x v="12"/>
    <s v="P-670"/>
    <n v="1"/>
    <n v="25200"/>
    <n v="25200"/>
    <x v="202"/>
    <x v="0"/>
    <x v="4"/>
    <s v="GRAND GALAXY PARK"/>
  </r>
  <r>
    <s v="T-6653"/>
    <x v="0"/>
    <x v="191"/>
    <x v="1"/>
    <s v="P-1474"/>
    <n v="1"/>
    <n v="125100"/>
    <n v="125100"/>
    <x v="160"/>
    <x v="12"/>
    <x v="1"/>
    <s v="MALL KELAPA GADING"/>
  </r>
  <r>
    <s v="T-6654"/>
    <x v="0"/>
    <x v="196"/>
    <x v="12"/>
    <s v="P-662"/>
    <n v="1"/>
    <n v="94500"/>
    <n v="94500"/>
    <x v="62"/>
    <x v="14"/>
    <x v="4"/>
    <s v="GRAND GALAXY PARK"/>
  </r>
  <r>
    <s v="T-6655"/>
    <x v="0"/>
    <x v="183"/>
    <x v="12"/>
    <s v="P-635"/>
    <n v="2"/>
    <n v="26100"/>
    <n v="52200"/>
    <x v="149"/>
    <x v="4"/>
    <x v="4"/>
    <s v="GRAND GALAXY PARK"/>
  </r>
  <r>
    <s v="T-6656"/>
    <x v="0"/>
    <x v="200"/>
    <x v="1"/>
    <s v="P-1341"/>
    <n v="3"/>
    <n v="76500"/>
    <n v="229500"/>
    <x v="204"/>
    <x v="8"/>
    <x v="1"/>
    <s v="MALL KELAPA GADING"/>
  </r>
  <r>
    <s v="T-6657"/>
    <x v="0"/>
    <x v="190"/>
    <x v="1"/>
    <s v="P-1445"/>
    <n v="2"/>
    <n v="89100"/>
    <n v="178200"/>
    <x v="5"/>
    <x v="2"/>
    <x v="1"/>
    <s v="MALL KELAPA GADING"/>
  </r>
  <r>
    <s v="T-6658"/>
    <x v="0"/>
    <x v="209"/>
    <x v="12"/>
    <s v="P-672"/>
    <n v="1"/>
    <n v="36000"/>
    <n v="36000"/>
    <x v="13"/>
    <x v="0"/>
    <x v="4"/>
    <s v="GRAND GALAXY PARK"/>
  </r>
  <r>
    <s v="T-6659"/>
    <x v="0"/>
    <x v="210"/>
    <x v="12"/>
    <s v="P-666"/>
    <n v="1"/>
    <n v="131850"/>
    <n v="131850"/>
    <x v="129"/>
    <x v="12"/>
    <x v="4"/>
    <s v="GRAND GALAXY PARK"/>
  </r>
  <r>
    <s v="T-6660"/>
    <x v="0"/>
    <x v="192"/>
    <x v="1"/>
    <s v="P-1448"/>
    <n v="3"/>
    <n v="60750"/>
    <n v="182250"/>
    <x v="87"/>
    <x v="12"/>
    <x v="1"/>
    <s v="MALL KELAPA GADING"/>
  </r>
  <r>
    <s v="T-6661"/>
    <x v="0"/>
    <x v="189"/>
    <x v="12"/>
    <s v="P-663"/>
    <n v="1"/>
    <n v="73800"/>
    <n v="73800"/>
    <x v="125"/>
    <x v="14"/>
    <x v="4"/>
    <s v="GRAND GALAXY PARK"/>
  </r>
  <r>
    <s v="T-6662"/>
    <x v="0"/>
    <x v="199"/>
    <x v="12"/>
    <s v="P-678"/>
    <n v="1"/>
    <n v="348300"/>
    <n v="348300"/>
    <x v="266"/>
    <x v="7"/>
    <x v="4"/>
    <s v="GRAND GALAXY PARK"/>
  </r>
  <r>
    <s v="T-6663"/>
    <x v="0"/>
    <x v="208"/>
    <x v="12"/>
    <s v="P-665"/>
    <n v="1"/>
    <n v="89100"/>
    <n v="89100"/>
    <x v="37"/>
    <x v="12"/>
    <x v="4"/>
    <s v="GRAND GALAXY PARK"/>
  </r>
  <r>
    <s v="T-6664"/>
    <x v="0"/>
    <x v="201"/>
    <x v="1"/>
    <s v="P-1472"/>
    <n v="1"/>
    <n v="152100"/>
    <n v="152100"/>
    <x v="134"/>
    <x v="14"/>
    <x v="1"/>
    <s v="MALL KELAPA GADING"/>
  </r>
  <r>
    <s v="T-6665"/>
    <x v="0"/>
    <x v="193"/>
    <x v="1"/>
    <s v="P-1481"/>
    <n v="2"/>
    <n v="34200"/>
    <n v="68400"/>
    <x v="45"/>
    <x v="9"/>
    <x v="1"/>
    <s v="MALL KELAPA GADING"/>
  </r>
  <r>
    <s v="T-6666"/>
    <x v="0"/>
    <x v="186"/>
    <x v="12"/>
    <s v="P-626"/>
    <n v="2"/>
    <n v="57150"/>
    <n v="114300"/>
    <x v="189"/>
    <x v="4"/>
    <x v="4"/>
    <s v="GRAND GALAXY PARK"/>
  </r>
  <r>
    <s v="T-6667"/>
    <x v="0"/>
    <x v="201"/>
    <x v="1"/>
    <s v="P-1460"/>
    <n v="1"/>
    <n v="0"/>
    <n v="0"/>
    <x v="57"/>
    <x v="14"/>
    <x v="1"/>
    <s v="MALL KELAPA GADING"/>
  </r>
  <r>
    <s v="T-6668"/>
    <x v="0"/>
    <x v="206"/>
    <x v="12"/>
    <s v="P-630"/>
    <n v="1"/>
    <n v="113000"/>
    <n v="113000"/>
    <x v="204"/>
    <x v="8"/>
    <x v="4"/>
    <s v="GRAND GALAXY PARK"/>
  </r>
  <r>
    <s v="T-6669"/>
    <x v="0"/>
    <x v="190"/>
    <x v="1"/>
    <s v="P-1400"/>
    <n v="1"/>
    <n v="162000"/>
    <n v="162000"/>
    <x v="188"/>
    <x v="7"/>
    <x v="1"/>
    <s v="MALL KELAPA GADING"/>
  </r>
  <r>
    <s v="T-6670"/>
    <x v="0"/>
    <x v="183"/>
    <x v="12"/>
    <s v="P-631"/>
    <n v="1"/>
    <n v="170100"/>
    <n v="170100"/>
    <x v="205"/>
    <x v="8"/>
    <x v="4"/>
    <s v="GRAND GALAXY PARK"/>
  </r>
  <r>
    <s v="T-6671"/>
    <x v="0"/>
    <x v="202"/>
    <x v="1"/>
    <s v="P-1369"/>
    <n v="1"/>
    <n v="179100"/>
    <n v="179100"/>
    <x v="247"/>
    <x v="16"/>
    <x v="1"/>
    <s v="MALL KELAPA GADING"/>
  </r>
  <r>
    <s v="T-6672"/>
    <x v="0"/>
    <x v="198"/>
    <x v="1"/>
    <s v="P-1312"/>
    <n v="2"/>
    <n v="27000"/>
    <n v="54000"/>
    <x v="6"/>
    <x v="0"/>
    <x v="1"/>
    <s v="MALL KELAPA GADING"/>
  </r>
  <r>
    <s v="T-6673"/>
    <x v="0"/>
    <x v="200"/>
    <x v="1"/>
    <s v="P-1514"/>
    <n v="4"/>
    <n v="10000"/>
    <n v="40000"/>
    <x v="97"/>
    <x v="0"/>
    <x v="1"/>
    <s v="MALL KELAPA GADING"/>
  </r>
  <r>
    <s v="T-6674"/>
    <x v="0"/>
    <x v="192"/>
    <x v="1"/>
    <s v="P-1507"/>
    <n v="3"/>
    <n v="32000"/>
    <n v="96000"/>
    <x v="13"/>
    <x v="0"/>
    <x v="1"/>
    <s v="MALL KELAPA GADING"/>
  </r>
  <r>
    <s v="T-6675"/>
    <x v="0"/>
    <x v="196"/>
    <x v="1"/>
    <s v="P-1500"/>
    <n v="2"/>
    <n v="32000"/>
    <n v="64000"/>
    <x v="173"/>
    <x v="0"/>
    <x v="1"/>
    <s v="MALL KELAPA GADING"/>
  </r>
  <r>
    <s v="T-6676"/>
    <x v="0"/>
    <x v="189"/>
    <x v="1"/>
    <s v="P-1421"/>
    <n v="1"/>
    <n v="40500"/>
    <n v="40500"/>
    <x v="9"/>
    <x v="6"/>
    <x v="1"/>
    <s v="MALL KELAPA GADING"/>
  </r>
  <r>
    <s v="T-6677"/>
    <x v="0"/>
    <x v="184"/>
    <x v="1"/>
    <s v="P-1307"/>
    <n v="1"/>
    <n v="78750"/>
    <n v="78750"/>
    <x v="107"/>
    <x v="12"/>
    <x v="1"/>
    <s v="MALL KELAPA GADING"/>
  </r>
  <r>
    <s v="T-6678"/>
    <x v="0"/>
    <x v="203"/>
    <x v="12"/>
    <s v="P-632"/>
    <n v="1"/>
    <n v="413100"/>
    <n v="413100"/>
    <x v="106"/>
    <x v="12"/>
    <x v="4"/>
    <s v="GRAND GALAXY PARK"/>
  </r>
  <r>
    <s v="T-6679"/>
    <x v="0"/>
    <x v="184"/>
    <x v="1"/>
    <s v="P-1475"/>
    <n v="3"/>
    <n v="81000"/>
    <n v="243000"/>
    <x v="37"/>
    <x v="12"/>
    <x v="1"/>
    <s v="MALL KELAPA GADING"/>
  </r>
  <r>
    <s v="T-6680"/>
    <x v="0"/>
    <x v="185"/>
    <x v="12"/>
    <s v="P-658"/>
    <n v="1"/>
    <n v="40500"/>
    <n v="40500"/>
    <x v="221"/>
    <x v="12"/>
    <x v="4"/>
    <s v="GRAND GALAXY PARK"/>
  </r>
  <r>
    <s v="T-6681"/>
    <x v="0"/>
    <x v="209"/>
    <x v="1"/>
    <s v="P-1508"/>
    <n v="2"/>
    <n v="36900"/>
    <n v="73800"/>
    <x v="56"/>
    <x v="0"/>
    <x v="1"/>
    <s v="MALL KELAPA GADING"/>
  </r>
  <r>
    <s v="T-6682"/>
    <x v="0"/>
    <x v="200"/>
    <x v="1"/>
    <s v="P-1316"/>
    <n v="1"/>
    <n v="14400"/>
    <n v="14400"/>
    <x v="29"/>
    <x v="0"/>
    <x v="1"/>
    <s v="MALL KELAPA GADING"/>
  </r>
  <r>
    <s v="T-6683"/>
    <x v="0"/>
    <x v="188"/>
    <x v="1"/>
    <s v="P-1408"/>
    <n v="2"/>
    <n v="22500"/>
    <n v="45000"/>
    <x v="39"/>
    <x v="0"/>
    <x v="1"/>
    <s v="MALL KELAPA GADING"/>
  </r>
  <r>
    <s v="T-6684"/>
    <x v="0"/>
    <x v="192"/>
    <x v="12"/>
    <s v="P-664"/>
    <n v="1"/>
    <n v="116100"/>
    <n v="116100"/>
    <x v="161"/>
    <x v="14"/>
    <x v="4"/>
    <s v="GRAND GALAXY PARK"/>
  </r>
  <r>
    <s v="T-6685"/>
    <x v="0"/>
    <x v="209"/>
    <x v="12"/>
    <s v="P-621"/>
    <n v="1"/>
    <n v="17100"/>
    <n v="17100"/>
    <x v="77"/>
    <x v="0"/>
    <x v="4"/>
    <s v="GRAND GALAXY PARK"/>
  </r>
  <r>
    <s v="T-6686"/>
    <x v="0"/>
    <x v="202"/>
    <x v="12"/>
    <s v="P-627"/>
    <n v="1"/>
    <n v="103500"/>
    <n v="103500"/>
    <x v="63"/>
    <x v="15"/>
    <x v="4"/>
    <s v="GRAND GALAXY PARK"/>
  </r>
  <r>
    <s v="T-6687"/>
    <x v="0"/>
    <x v="190"/>
    <x v="1"/>
    <s v="P-1463"/>
    <n v="1"/>
    <n v="314100"/>
    <n v="314100"/>
    <x v="143"/>
    <x v="14"/>
    <x v="1"/>
    <s v="MALL KELAPA GADING"/>
  </r>
  <r>
    <s v="T-6688"/>
    <x v="0"/>
    <x v="200"/>
    <x v="12"/>
    <s v="P-646"/>
    <n v="1"/>
    <n v="40500"/>
    <n v="40500"/>
    <x v="9"/>
    <x v="6"/>
    <x v="4"/>
    <s v="GRAND GALAXY PARK"/>
  </r>
  <r>
    <s v="T-6689"/>
    <x v="0"/>
    <x v="199"/>
    <x v="12"/>
    <s v="P-674"/>
    <n v="3"/>
    <n v="29700"/>
    <n v="89100"/>
    <x v="117"/>
    <x v="0"/>
    <x v="4"/>
    <s v="GRAND GALAXY PARK"/>
  </r>
  <r>
    <s v="T-6690"/>
    <x v="0"/>
    <x v="194"/>
    <x v="1"/>
    <s v="P-1443"/>
    <n v="1"/>
    <n v="49500"/>
    <n v="49500"/>
    <x v="60"/>
    <x v="2"/>
    <x v="1"/>
    <s v="MALL KELAPA GADING"/>
  </r>
  <r>
    <s v="T-6691"/>
    <x v="0"/>
    <x v="193"/>
    <x v="12"/>
    <s v="P-622"/>
    <n v="7"/>
    <n v="18000"/>
    <n v="126000"/>
    <x v="2"/>
    <x v="0"/>
    <x v="4"/>
    <s v="GRAND GALAXY PARK"/>
  </r>
  <r>
    <s v="T-6692"/>
    <x v="0"/>
    <x v="201"/>
    <x v="1"/>
    <s v="P-1446"/>
    <n v="2"/>
    <n v="98100"/>
    <n v="196200"/>
    <x v="199"/>
    <x v="2"/>
    <x v="1"/>
    <s v="MALL KELAPA GADING"/>
  </r>
  <r>
    <s v="T-6693"/>
    <x v="0"/>
    <x v="209"/>
    <x v="12"/>
    <s v="P-636"/>
    <n v="1"/>
    <n v="26100"/>
    <n v="26100"/>
    <x v="15"/>
    <x v="4"/>
    <x v="4"/>
    <s v="GRAND GALAXY PARK"/>
  </r>
  <r>
    <s v="T-6694"/>
    <x v="0"/>
    <x v="189"/>
    <x v="12"/>
    <s v="P-639"/>
    <n v="1"/>
    <n v="25200"/>
    <n v="25200"/>
    <x v="22"/>
    <x v="0"/>
    <x v="4"/>
    <s v="GRAND GALAXY PARK"/>
  </r>
  <r>
    <s v="T-6695"/>
    <x v="0"/>
    <x v="194"/>
    <x v="1"/>
    <s v="P-1314"/>
    <n v="10"/>
    <n v="18000"/>
    <n v="180000"/>
    <x v="2"/>
    <x v="0"/>
    <x v="1"/>
    <s v="MALL KELAPA GADING"/>
  </r>
  <r>
    <s v="T-6696"/>
    <x v="0"/>
    <x v="196"/>
    <x v="1"/>
    <s v="P-1482"/>
    <n v="1"/>
    <n v="82800"/>
    <n v="82800"/>
    <x v="55"/>
    <x v="3"/>
    <x v="1"/>
    <s v="MALL KELAPA GADING"/>
  </r>
  <r>
    <s v="T-6697"/>
    <x v="0"/>
    <x v="211"/>
    <x v="12"/>
    <s v="P-649"/>
    <n v="1"/>
    <n v="49500"/>
    <n v="49500"/>
    <x v="16"/>
    <x v="2"/>
    <x v="4"/>
    <s v="GRAND GALAXY PARK"/>
  </r>
  <r>
    <s v="T-6698"/>
    <x v="0"/>
    <x v="205"/>
    <x v="1"/>
    <s v="P-1309"/>
    <n v="3"/>
    <n v="98100"/>
    <n v="294300"/>
    <x v="69"/>
    <x v="2"/>
    <x v="1"/>
    <s v="MALL KELAPA GADING"/>
  </r>
  <r>
    <s v="T-6699"/>
    <x v="0"/>
    <x v="189"/>
    <x v="1"/>
    <s v="P-1355"/>
    <n v="1"/>
    <n v="347000"/>
    <n v="347000"/>
    <x v="240"/>
    <x v="12"/>
    <x v="1"/>
    <s v="MALL KELAPA GADING"/>
  </r>
  <r>
    <s v="T-6700"/>
    <x v="0"/>
    <x v="190"/>
    <x v="1"/>
    <s v="P-1399"/>
    <n v="2"/>
    <n v="112500"/>
    <n v="225000"/>
    <x v="96"/>
    <x v="7"/>
    <x v="1"/>
    <s v="MALL KELAPA GADING"/>
  </r>
  <r>
    <s v="T-6701"/>
    <x v="0"/>
    <x v="202"/>
    <x v="1"/>
    <s v="P-1469"/>
    <n v="1"/>
    <n v="116100"/>
    <n v="116100"/>
    <x v="161"/>
    <x v="14"/>
    <x v="1"/>
    <s v="MALL KELAPA GADING"/>
  </r>
  <r>
    <s v="T-6702"/>
    <x v="0"/>
    <x v="199"/>
    <x v="1"/>
    <s v="P-1325"/>
    <n v="1"/>
    <n v="355500"/>
    <n v="355500"/>
    <x v="90"/>
    <x v="18"/>
    <x v="1"/>
    <s v="MALL KELAPA GADING"/>
  </r>
  <r>
    <s v="T-6703"/>
    <x v="0"/>
    <x v="197"/>
    <x v="1"/>
    <s v="P-1465"/>
    <n v="1"/>
    <n v="116100"/>
    <n v="116100"/>
    <x v="148"/>
    <x v="14"/>
    <x v="1"/>
    <s v="MALL KELAPA GADING"/>
  </r>
  <r>
    <s v="T-6704"/>
    <x v="0"/>
    <x v="189"/>
    <x v="12"/>
    <s v="P-641"/>
    <n v="1"/>
    <n v="22500"/>
    <n v="22500"/>
    <x v="39"/>
    <x v="0"/>
    <x v="4"/>
    <s v="GRAND GALAXY PARK"/>
  </r>
  <r>
    <s v="T-6705"/>
    <x v="0"/>
    <x v="195"/>
    <x v="1"/>
    <s v="P-1353"/>
    <n v="2"/>
    <n v="216000"/>
    <n v="432000"/>
    <x v="174"/>
    <x v="8"/>
    <x v="1"/>
    <s v="MALL KELAPA GADING"/>
  </r>
  <r>
    <s v="T-6706"/>
    <x v="0"/>
    <x v="201"/>
    <x v="12"/>
    <s v="P-637"/>
    <n v="2"/>
    <n v="57600"/>
    <n v="115200"/>
    <x v="4"/>
    <x v="3"/>
    <x v="4"/>
    <s v="GRAND GALAXY PARK"/>
  </r>
  <r>
    <s v="T-6707"/>
    <x v="0"/>
    <x v="183"/>
    <x v="1"/>
    <s v="P-1433"/>
    <n v="1"/>
    <n v="47700"/>
    <n v="47700"/>
    <x v="20"/>
    <x v="10"/>
    <x v="1"/>
    <s v="MALL KELAPA GADING"/>
  </r>
  <r>
    <s v="T-6708"/>
    <x v="0"/>
    <x v="201"/>
    <x v="12"/>
    <s v="P-643"/>
    <n v="2"/>
    <n v="37350"/>
    <n v="74700"/>
    <x v="83"/>
    <x v="17"/>
    <x v="4"/>
    <s v="GRAND GALAXY PARK"/>
  </r>
  <r>
    <s v="T-6709"/>
    <x v="0"/>
    <x v="204"/>
    <x v="1"/>
    <s v="P-1444"/>
    <n v="2"/>
    <n v="98100"/>
    <n v="196200"/>
    <x v="11"/>
    <x v="2"/>
    <x v="1"/>
    <s v="MALL KELAPA GADING"/>
  </r>
  <r>
    <s v="T-6710"/>
    <x v="0"/>
    <x v="198"/>
    <x v="1"/>
    <s v="P-1502"/>
    <n v="7"/>
    <n v="29700"/>
    <n v="207900"/>
    <x v="154"/>
    <x v="0"/>
    <x v="1"/>
    <s v="MALL KELAPA GADING"/>
  </r>
  <r>
    <s v="T-6711"/>
    <x v="0"/>
    <x v="183"/>
    <x v="1"/>
    <s v="P-1430"/>
    <n v="1"/>
    <n v="65700"/>
    <n v="65700"/>
    <x v="155"/>
    <x v="2"/>
    <x v="1"/>
    <s v="MALL KELAPA GADING"/>
  </r>
  <r>
    <s v="T-6712"/>
    <x v="0"/>
    <x v="209"/>
    <x v="1"/>
    <s v="P-1302"/>
    <n v="1"/>
    <n v="144000"/>
    <n v="144000"/>
    <x v="94"/>
    <x v="15"/>
    <x v="1"/>
    <s v="MALL KELAPA GADING"/>
  </r>
  <r>
    <s v="T-6713"/>
    <x v="0"/>
    <x v="198"/>
    <x v="12"/>
    <s v="P-671"/>
    <n v="1"/>
    <n v="34200"/>
    <n v="34200"/>
    <x v="156"/>
    <x v="0"/>
    <x v="4"/>
    <s v="GRAND GALAXY PARK"/>
  </r>
  <r>
    <s v="T-6714"/>
    <x v="0"/>
    <x v="190"/>
    <x v="1"/>
    <s v="P-1510"/>
    <n v="1"/>
    <n v="10000"/>
    <n v="10000"/>
    <x v="164"/>
    <x v="0"/>
    <x v="1"/>
    <s v="MALL KELAPA GADING"/>
  </r>
  <r>
    <s v="T-6715"/>
    <x v="0"/>
    <x v="186"/>
    <x v="1"/>
    <s v="P-1504"/>
    <n v="6"/>
    <n v="34200"/>
    <n v="205200"/>
    <x v="156"/>
    <x v="0"/>
    <x v="1"/>
    <s v="MALL KELAPA GADING"/>
  </r>
  <r>
    <s v="T-6716"/>
    <x v="0"/>
    <x v="210"/>
    <x v="1"/>
    <s v="P-1323"/>
    <n v="1"/>
    <n v="170100"/>
    <n v="170100"/>
    <x v="68"/>
    <x v="13"/>
    <x v="1"/>
    <s v="MALL KELAPA GADING"/>
  </r>
  <r>
    <s v="T-6717"/>
    <x v="0"/>
    <x v="190"/>
    <x v="12"/>
    <s v="P-633"/>
    <n v="1"/>
    <n v="11700"/>
    <n v="11700"/>
    <x v="217"/>
    <x v="9"/>
    <x v="4"/>
    <s v="GRAND GALAXY PARK"/>
  </r>
  <r>
    <s v="T-6718"/>
    <x v="0"/>
    <x v="194"/>
    <x v="1"/>
    <s v="P-1431"/>
    <n v="1"/>
    <n v="49500"/>
    <n v="49500"/>
    <x v="16"/>
    <x v="2"/>
    <x v="1"/>
    <s v="MALL KELAPA GADING"/>
  </r>
  <r>
    <s v="T-6719"/>
    <x v="0"/>
    <x v="191"/>
    <x v="1"/>
    <s v="P-1503"/>
    <n v="6"/>
    <n v="25200"/>
    <n v="151200"/>
    <x v="202"/>
    <x v="0"/>
    <x v="1"/>
    <s v="MALL KELAPA GADING"/>
  </r>
  <r>
    <s v="T-6720"/>
    <x v="0"/>
    <x v="185"/>
    <x v="1"/>
    <s v="P-1374"/>
    <n v="4"/>
    <n v="26100"/>
    <n v="104400"/>
    <x v="149"/>
    <x v="4"/>
    <x v="1"/>
    <s v="MALL KELAPA GADING"/>
  </r>
  <r>
    <s v="T-6721"/>
    <x v="0"/>
    <x v="190"/>
    <x v="1"/>
    <s v="P-1509"/>
    <n v="7"/>
    <n v="29700"/>
    <n v="207900"/>
    <x v="117"/>
    <x v="0"/>
    <x v="1"/>
    <s v="MALL KELAPA GADING"/>
  </r>
  <r>
    <s v="T-6722"/>
    <x v="0"/>
    <x v="203"/>
    <x v="12"/>
    <s v="P-653"/>
    <n v="1"/>
    <n v="98100"/>
    <n v="98100"/>
    <x v="199"/>
    <x v="2"/>
    <x v="4"/>
    <s v="GRAND GALAXY PARK"/>
  </r>
  <r>
    <s v="T-6723"/>
    <x v="0"/>
    <x v="182"/>
    <x v="1"/>
    <s v="P-1375"/>
    <n v="3"/>
    <n v="26100"/>
    <n v="78300"/>
    <x v="15"/>
    <x v="4"/>
    <x v="1"/>
    <s v="MALL KELAPA GADING"/>
  </r>
  <r>
    <s v="T-6724"/>
    <x v="0"/>
    <x v="183"/>
    <x v="12"/>
    <s v="P-655"/>
    <n v="1"/>
    <n v="60750"/>
    <n v="60750"/>
    <x v="113"/>
    <x v="12"/>
    <x v="4"/>
    <s v="GRAND GALAXY PARK"/>
  </r>
  <r>
    <s v="T-6725"/>
    <x v="0"/>
    <x v="199"/>
    <x v="12"/>
    <s v="P-656"/>
    <n v="2"/>
    <n v="73800"/>
    <n v="147600"/>
    <x v="215"/>
    <x v="12"/>
    <x v="4"/>
    <s v="GRAND GALAXY PARK"/>
  </r>
  <r>
    <s v="T-6726"/>
    <x v="0"/>
    <x v="206"/>
    <x v="12"/>
    <s v="P-654"/>
    <n v="1"/>
    <n v="60750"/>
    <n v="60750"/>
    <x v="87"/>
    <x v="12"/>
    <x v="4"/>
    <s v="GRAND GALAXY PARK"/>
  </r>
  <r>
    <s v="T-6727"/>
    <x v="0"/>
    <x v="207"/>
    <x v="1"/>
    <s v="P-1450"/>
    <n v="2"/>
    <n v="60750"/>
    <n v="121500"/>
    <x v="113"/>
    <x v="12"/>
    <x v="1"/>
    <s v="MALL KELAPA GADING"/>
  </r>
  <r>
    <s v="T-6728"/>
    <x v="0"/>
    <x v="205"/>
    <x v="12"/>
    <s v="P-679"/>
    <n v="1"/>
    <n v="225000"/>
    <n v="225000"/>
    <x v="99"/>
    <x v="4"/>
    <x v="4"/>
    <s v="GRAND GALAXY PARK"/>
  </r>
  <r>
    <s v="T-6729"/>
    <x v="0"/>
    <x v="204"/>
    <x v="12"/>
    <s v="P-668"/>
    <n v="1"/>
    <n v="34200"/>
    <n v="34200"/>
    <x v="173"/>
    <x v="0"/>
    <x v="4"/>
    <s v="GRAND GALAXY PARK"/>
  </r>
  <r>
    <s v="T-6730"/>
    <x v="0"/>
    <x v="208"/>
    <x v="12"/>
    <s v="P-645"/>
    <n v="2"/>
    <n v="243000"/>
    <n v="486000"/>
    <x v="111"/>
    <x v="17"/>
    <x v="4"/>
    <s v="GRAND GALAXY PARK"/>
  </r>
  <r>
    <s v="T-6731"/>
    <x v="0"/>
    <x v="206"/>
    <x v="12"/>
    <s v="P-628"/>
    <n v="1"/>
    <n v="170100"/>
    <n v="170100"/>
    <x v="237"/>
    <x v="13"/>
    <x v="4"/>
    <s v="GRAND GALAXY PARK"/>
  </r>
  <r>
    <s v="T-6732"/>
    <x v="0"/>
    <x v="183"/>
    <x v="1"/>
    <s v="P-1512"/>
    <n v="1"/>
    <n v="10000"/>
    <n v="10000"/>
    <x v="120"/>
    <x v="0"/>
    <x v="1"/>
    <s v="MALL KELAPA GADING"/>
  </r>
  <r>
    <s v="T-6733"/>
    <x v="0"/>
    <x v="194"/>
    <x v="12"/>
    <s v="P-623"/>
    <n v="1"/>
    <n v="29700"/>
    <n v="29700"/>
    <x v="30"/>
    <x v="0"/>
    <x v="4"/>
    <s v="GRAND GALAXY PARK"/>
  </r>
  <r>
    <s v="T-6734"/>
    <x v="0"/>
    <x v="208"/>
    <x v="12"/>
    <s v="P-667"/>
    <n v="2"/>
    <n v="82800"/>
    <n v="165600"/>
    <x v="55"/>
    <x v="3"/>
    <x v="4"/>
    <s v="GRAND GALAXY PARK"/>
  </r>
  <r>
    <s v="T-6735"/>
    <x v="0"/>
    <x v="207"/>
    <x v="1"/>
    <s v="P-1451"/>
    <n v="3"/>
    <n v="65700"/>
    <n v="197100"/>
    <x v="43"/>
    <x v="12"/>
    <x v="1"/>
    <s v="MALL KELAPA GADING"/>
  </r>
  <r>
    <s v="T-6736"/>
    <x v="0"/>
    <x v="210"/>
    <x v="12"/>
    <s v="P-638"/>
    <n v="1"/>
    <n v="148500"/>
    <n v="148500"/>
    <x v="158"/>
    <x v="1"/>
    <x v="4"/>
    <s v="GRAND GALAXY PARK"/>
  </r>
  <r>
    <s v="T-6737"/>
    <x v="0"/>
    <x v="196"/>
    <x v="12"/>
    <s v="P-659"/>
    <n v="1"/>
    <n v="155700"/>
    <n v="155700"/>
    <x v="179"/>
    <x v="18"/>
    <x v="4"/>
    <s v="GRAND GALAXY PARK"/>
  </r>
  <r>
    <s v="T-6738"/>
    <x v="0"/>
    <x v="207"/>
    <x v="12"/>
    <s v="P-614"/>
    <n v="1"/>
    <n v="80100"/>
    <n v="80100"/>
    <x v="132"/>
    <x v="16"/>
    <x v="4"/>
    <s v="GRAND GALAXY PARK"/>
  </r>
  <r>
    <s v="T-6739"/>
    <x v="0"/>
    <x v="184"/>
    <x v="0"/>
    <s v="P-1828"/>
    <n v="1"/>
    <n v="78750"/>
    <n v="78750"/>
    <x v="36"/>
    <x v="12"/>
    <x v="0"/>
    <s v="PIK AVENUE"/>
  </r>
  <r>
    <s v="T-6740"/>
    <x v="0"/>
    <x v="183"/>
    <x v="0"/>
    <s v="P-1820"/>
    <n v="1"/>
    <n v="193500"/>
    <n v="193500"/>
    <x v="224"/>
    <x v="8"/>
    <x v="0"/>
    <s v="PIK AVENUE"/>
  </r>
  <r>
    <s v="T-6741"/>
    <x v="0"/>
    <x v="199"/>
    <x v="0"/>
    <s v="P-1831"/>
    <n v="4"/>
    <n v="98100"/>
    <n v="392400"/>
    <x v="69"/>
    <x v="2"/>
    <x v="0"/>
    <s v="PIK AVENUE"/>
  </r>
  <r>
    <s v="T-6742"/>
    <x v="0"/>
    <x v="204"/>
    <x v="0"/>
    <s v="P-1929"/>
    <n v="1"/>
    <n v="81000"/>
    <n v="81000"/>
    <x v="37"/>
    <x v="12"/>
    <x v="0"/>
    <s v="PIK AVENUE"/>
  </r>
  <r>
    <s v="T-6743"/>
    <x v="0"/>
    <x v="188"/>
    <x v="0"/>
    <s v="P-1853"/>
    <n v="2"/>
    <n v="26100"/>
    <n v="52200"/>
    <x v="15"/>
    <x v="4"/>
    <x v="0"/>
    <s v="PIK AVENUE"/>
  </r>
  <r>
    <s v="T-6744"/>
    <x v="0"/>
    <x v="199"/>
    <x v="0"/>
    <s v="P-1881"/>
    <n v="3"/>
    <n v="31500"/>
    <n v="94500"/>
    <x v="17"/>
    <x v="0"/>
    <x v="0"/>
    <s v="PIK AVENUE"/>
  </r>
  <r>
    <s v="T-6745"/>
    <x v="0"/>
    <x v="198"/>
    <x v="0"/>
    <s v="P-1899"/>
    <n v="2"/>
    <n v="49500"/>
    <n v="99000"/>
    <x v="16"/>
    <x v="2"/>
    <x v="0"/>
    <s v="PIK AVENUE"/>
  </r>
  <r>
    <s v="T-6746"/>
    <x v="0"/>
    <x v="199"/>
    <x v="0"/>
    <s v="P-1936"/>
    <n v="1"/>
    <n v="34200"/>
    <n v="34200"/>
    <x v="45"/>
    <x v="9"/>
    <x v="0"/>
    <s v="PIK AVENUE"/>
  </r>
  <r>
    <s v="T-6747"/>
    <x v="0"/>
    <x v="194"/>
    <x v="0"/>
    <s v="P-1880"/>
    <n v="2"/>
    <n v="25200"/>
    <n v="50400"/>
    <x v="22"/>
    <x v="0"/>
    <x v="0"/>
    <s v="PIK AVENUE"/>
  </r>
  <r>
    <s v="T-6748"/>
    <x v="0"/>
    <x v="201"/>
    <x v="0"/>
    <s v="P-1968"/>
    <n v="2"/>
    <n v="207000"/>
    <n v="414000"/>
    <x v="99"/>
    <x v="4"/>
    <x v="0"/>
    <s v="PIK AVENUE"/>
  </r>
  <r>
    <s v="T-6749"/>
    <x v="0"/>
    <x v="207"/>
    <x v="0"/>
    <s v="P-1962"/>
    <n v="9"/>
    <n v="36900"/>
    <n v="332100"/>
    <x v="56"/>
    <x v="0"/>
    <x v="0"/>
    <s v="PIK AVENUE"/>
  </r>
  <r>
    <s v="T-6750"/>
    <x v="0"/>
    <x v="187"/>
    <x v="0"/>
    <s v="P-1872"/>
    <n v="1"/>
    <n v="112500"/>
    <n v="112500"/>
    <x v="96"/>
    <x v="7"/>
    <x v="0"/>
    <s v="PIK AVENUE"/>
  </r>
  <r>
    <s v="T-6751"/>
    <x v="0"/>
    <x v="192"/>
    <x v="0"/>
    <s v="P-1920"/>
    <n v="2"/>
    <n v="73800"/>
    <n v="147600"/>
    <x v="215"/>
    <x v="12"/>
    <x v="0"/>
    <s v="PIK AVENUE"/>
  </r>
  <r>
    <s v="T-6752"/>
    <x v="0"/>
    <x v="210"/>
    <x v="0"/>
    <s v="P-1961"/>
    <n v="3"/>
    <n v="35100"/>
    <n v="105300"/>
    <x v="13"/>
    <x v="0"/>
    <x v="0"/>
    <s v="PIK AVENUE"/>
  </r>
  <r>
    <s v="T-6753"/>
    <x v="0"/>
    <x v="196"/>
    <x v="0"/>
    <s v="P-1909"/>
    <n v="1"/>
    <n v="247500"/>
    <n v="247500"/>
    <x v="31"/>
    <x v="2"/>
    <x v="0"/>
    <s v="PIK AVENUE"/>
  </r>
  <r>
    <s v="T-6754"/>
    <x v="0"/>
    <x v="193"/>
    <x v="0"/>
    <s v="P-1965"/>
    <n v="1"/>
    <n v="29700"/>
    <n v="29700"/>
    <x v="120"/>
    <x v="0"/>
    <x v="0"/>
    <s v="PIK AVENUE"/>
  </r>
  <r>
    <s v="T-6755"/>
    <x v="0"/>
    <x v="187"/>
    <x v="0"/>
    <s v="P-1919"/>
    <n v="2"/>
    <n v="65700"/>
    <n v="131400"/>
    <x v="43"/>
    <x v="12"/>
    <x v="0"/>
    <s v="PIK AVENUE"/>
  </r>
  <r>
    <s v="T-6756"/>
    <x v="0"/>
    <x v="189"/>
    <x v="0"/>
    <s v="P-1967"/>
    <n v="4"/>
    <n v="27000"/>
    <n v="108000"/>
    <x v="97"/>
    <x v="0"/>
    <x v="0"/>
    <s v="PIK AVENUE"/>
  </r>
  <r>
    <s v="T-6757"/>
    <x v="0"/>
    <x v="202"/>
    <x v="0"/>
    <s v="P-1915"/>
    <n v="5"/>
    <n v="98100"/>
    <n v="490500"/>
    <x v="199"/>
    <x v="2"/>
    <x v="0"/>
    <s v="PIK AVENUE"/>
  </r>
  <r>
    <s v="T-6758"/>
    <x v="0"/>
    <x v="196"/>
    <x v="0"/>
    <s v="P-1852"/>
    <n v="2"/>
    <n v="26100"/>
    <n v="52200"/>
    <x v="149"/>
    <x v="4"/>
    <x v="0"/>
    <s v="PIK AVENUE"/>
  </r>
  <r>
    <s v="T-6759"/>
    <x v="0"/>
    <x v="205"/>
    <x v="0"/>
    <s v="P-1958"/>
    <n v="8"/>
    <n v="25200"/>
    <n v="201600"/>
    <x v="202"/>
    <x v="0"/>
    <x v="0"/>
    <s v="PIK AVENUE"/>
  </r>
  <r>
    <s v="T-6760"/>
    <x v="0"/>
    <x v="202"/>
    <x v="0"/>
    <s v="P-1891"/>
    <n v="1"/>
    <n v="243000"/>
    <n v="243000"/>
    <x v="111"/>
    <x v="17"/>
    <x v="0"/>
    <s v="PIK AVENUE"/>
  </r>
  <r>
    <s v="T-6761"/>
    <x v="0"/>
    <x v="201"/>
    <x v="0"/>
    <s v="P-1901"/>
    <n v="4"/>
    <n v="47700"/>
    <n v="190800"/>
    <x v="20"/>
    <x v="10"/>
    <x v="0"/>
    <s v="PIK AVENUE"/>
  </r>
  <r>
    <s v="T-6762"/>
    <x v="0"/>
    <x v="188"/>
    <x v="0"/>
    <s v="P-1843"/>
    <n v="1"/>
    <n v="112500"/>
    <n v="112500"/>
    <x v="184"/>
    <x v="6"/>
    <x v="0"/>
    <s v="PIK AVENUE"/>
  </r>
  <r>
    <s v="T-6763"/>
    <x v="0"/>
    <x v="199"/>
    <x v="0"/>
    <s v="P-1850"/>
    <n v="1"/>
    <n v="134100"/>
    <n v="134100"/>
    <x v="157"/>
    <x v="13"/>
    <x v="0"/>
    <s v="PIK AVENUE"/>
  </r>
  <r>
    <s v="T-6764"/>
    <x v="0"/>
    <x v="204"/>
    <x v="0"/>
    <s v="P-1835"/>
    <n v="4"/>
    <n v="13050"/>
    <n v="52200"/>
    <x v="54"/>
    <x v="0"/>
    <x v="0"/>
    <s v="PIK AVENUE"/>
  </r>
  <r>
    <s v="T-6765"/>
    <x v="0"/>
    <x v="208"/>
    <x v="0"/>
    <s v="P-1830"/>
    <n v="3"/>
    <n v="41400"/>
    <n v="124200"/>
    <x v="150"/>
    <x v="2"/>
    <x v="0"/>
    <s v="PIK AVENUE"/>
  </r>
  <r>
    <s v="T-6766"/>
    <x v="0"/>
    <x v="188"/>
    <x v="0"/>
    <s v="P-1930"/>
    <n v="2"/>
    <n v="131850"/>
    <n v="263700"/>
    <x v="84"/>
    <x v="15"/>
    <x v="0"/>
    <s v="PIK AVENUE"/>
  </r>
  <r>
    <s v="T-6767"/>
    <x v="0"/>
    <x v="191"/>
    <x v="0"/>
    <s v="P-1836"/>
    <n v="5"/>
    <n v="18000"/>
    <n v="90000"/>
    <x v="2"/>
    <x v="0"/>
    <x v="0"/>
    <s v="PIK AVENUE"/>
  </r>
  <r>
    <s v="T-6768"/>
    <x v="0"/>
    <x v="203"/>
    <x v="0"/>
    <s v="P-1937"/>
    <n v="1"/>
    <n v="82800"/>
    <n v="82800"/>
    <x v="55"/>
    <x v="3"/>
    <x v="0"/>
    <s v="PIK AVENUE"/>
  </r>
  <r>
    <s v="T-6769"/>
    <x v="0"/>
    <x v="186"/>
    <x v="0"/>
    <s v="P-1928"/>
    <n v="2"/>
    <n v="125100"/>
    <n v="250200"/>
    <x v="160"/>
    <x v="12"/>
    <x v="0"/>
    <s v="PIK AVENUE"/>
  </r>
  <r>
    <s v="T-6770"/>
    <x v="0"/>
    <x v="204"/>
    <x v="0"/>
    <s v="P-1832"/>
    <n v="1"/>
    <n v="107100"/>
    <n v="107100"/>
    <x v="109"/>
    <x v="2"/>
    <x v="0"/>
    <s v="PIK AVENUE"/>
  </r>
  <r>
    <s v="T-6771"/>
    <x v="0"/>
    <x v="203"/>
    <x v="0"/>
    <s v="P-1925"/>
    <n v="1"/>
    <n v="247500"/>
    <n v="247500"/>
    <x v="115"/>
    <x v="18"/>
    <x v="0"/>
    <s v="PIK AVENUE"/>
  </r>
  <r>
    <s v="T-6772"/>
    <x v="0"/>
    <x v="183"/>
    <x v="0"/>
    <s v="P-1824"/>
    <n v="2"/>
    <n v="144000"/>
    <n v="288000"/>
    <x v="94"/>
    <x v="15"/>
    <x v="0"/>
    <s v="PIK AVENUE"/>
  </r>
  <r>
    <s v="T-6773"/>
    <x v="0"/>
    <x v="194"/>
    <x v="0"/>
    <s v="P-1922"/>
    <n v="3"/>
    <n v="40500"/>
    <n v="121500"/>
    <x v="221"/>
    <x v="12"/>
    <x v="0"/>
    <s v="PIK AVENUE"/>
  </r>
  <r>
    <s v="T-6774"/>
    <x v="0"/>
    <x v="190"/>
    <x v="0"/>
    <s v="P-1913"/>
    <n v="4"/>
    <n v="98100"/>
    <n v="392400"/>
    <x v="11"/>
    <x v="2"/>
    <x v="0"/>
    <s v="PIK AVENUE"/>
  </r>
  <r>
    <s v="T-6775"/>
    <x v="0"/>
    <x v="188"/>
    <x v="0"/>
    <s v="P-1884"/>
    <n v="1"/>
    <n v="37350"/>
    <n v="37350"/>
    <x v="83"/>
    <x v="17"/>
    <x v="0"/>
    <s v="PIK AVENUE"/>
  </r>
  <r>
    <s v="T-6776"/>
    <x v="0"/>
    <x v="194"/>
    <x v="0"/>
    <s v="P-1966"/>
    <n v="2"/>
    <n v="34200"/>
    <n v="68400"/>
    <x v="52"/>
    <x v="0"/>
    <x v="0"/>
    <s v="PIK AVENUE"/>
  </r>
  <r>
    <s v="T-6777"/>
    <x v="0"/>
    <x v="193"/>
    <x v="0"/>
    <s v="P-1964"/>
    <n v="1"/>
    <n v="26100"/>
    <n v="26100"/>
    <x v="164"/>
    <x v="0"/>
    <x v="0"/>
    <s v="PIK AVENUE"/>
  </r>
  <r>
    <s v="T-6778"/>
    <x v="0"/>
    <x v="191"/>
    <x v="0"/>
    <s v="P-1882"/>
    <n v="3"/>
    <n v="22500"/>
    <n v="67500"/>
    <x v="39"/>
    <x v="0"/>
    <x v="0"/>
    <s v="PIK AVENUE"/>
  </r>
  <r>
    <s v="T-6779"/>
    <x v="0"/>
    <x v="202"/>
    <x v="0"/>
    <s v="P-1829"/>
    <n v="1"/>
    <n v="78750"/>
    <n v="78750"/>
    <x v="107"/>
    <x v="12"/>
    <x v="0"/>
    <s v="PIK AVENUE"/>
  </r>
  <r>
    <s v="T-6780"/>
    <x v="0"/>
    <x v="196"/>
    <x v="0"/>
    <s v="P-1898"/>
    <n v="4"/>
    <n v="65700"/>
    <n v="262800"/>
    <x v="155"/>
    <x v="2"/>
    <x v="0"/>
    <s v="PIK AVENUE"/>
  </r>
  <r>
    <s v="T-6781"/>
    <x v="0"/>
    <x v="211"/>
    <x v="0"/>
    <s v="P-1963"/>
    <n v="2"/>
    <n v="29700"/>
    <n v="59400"/>
    <x v="117"/>
    <x v="0"/>
    <x v="0"/>
    <s v="PIK AVENUE"/>
  </r>
  <r>
    <s v="T-6782"/>
    <x v="0"/>
    <x v="184"/>
    <x v="0"/>
    <s v="P-1833"/>
    <n v="5"/>
    <n v="17100"/>
    <n v="85500"/>
    <x v="77"/>
    <x v="0"/>
    <x v="0"/>
    <s v="PIK AVENUE"/>
  </r>
  <r>
    <s v="T-6783"/>
    <x v="0"/>
    <x v="195"/>
    <x v="0"/>
    <s v="P-1838"/>
    <n v="5"/>
    <n v="14400"/>
    <n v="72000"/>
    <x v="29"/>
    <x v="0"/>
    <x v="0"/>
    <s v="PIK AVENUE"/>
  </r>
  <r>
    <s v="T-6784"/>
    <x v="0"/>
    <x v="185"/>
    <x v="0"/>
    <s v="P-1956"/>
    <n v="4"/>
    <n v="34200"/>
    <n v="136800"/>
    <x v="173"/>
    <x v="0"/>
    <x v="0"/>
    <s v="PIK AVENUE"/>
  </r>
  <r>
    <s v="T-6785"/>
    <x v="0"/>
    <x v="209"/>
    <x v="0"/>
    <s v="P-1923"/>
    <n v="1"/>
    <n v="81000"/>
    <n v="81000"/>
    <x v="212"/>
    <x v="4"/>
    <x v="0"/>
    <s v="PIK AVENUE"/>
  </r>
  <r>
    <s v="T-6786"/>
    <x v="0"/>
    <x v="207"/>
    <x v="0"/>
    <s v="P-1959"/>
    <n v="6"/>
    <n v="34200"/>
    <n v="205200"/>
    <x v="156"/>
    <x v="0"/>
    <x v="0"/>
    <s v="PIK AVENUE"/>
  </r>
  <r>
    <s v="T-6787"/>
    <x v="0"/>
    <x v="196"/>
    <x v="5"/>
    <s v="P-101"/>
    <n v="1"/>
    <n v="355500"/>
    <n v="355500"/>
    <x v="90"/>
    <x v="18"/>
    <x v="5"/>
    <s v="BINTARO EXCHANGE"/>
  </r>
  <r>
    <s v="T-6788"/>
    <x v="0"/>
    <x v="209"/>
    <x v="5"/>
    <s v="P-157"/>
    <n v="1"/>
    <n v="328500"/>
    <n v="328500"/>
    <x v="126"/>
    <x v="11"/>
    <x v="5"/>
    <s v="BINTARO EXCHANGE"/>
  </r>
  <r>
    <s v="T-6789"/>
    <x v="0"/>
    <x v="197"/>
    <x v="5"/>
    <s v="P-196"/>
    <n v="1"/>
    <n v="60750"/>
    <n v="60750"/>
    <x v="87"/>
    <x v="12"/>
    <x v="5"/>
    <s v="BINTARO EXCHANGE"/>
  </r>
  <r>
    <s v="T-6790"/>
    <x v="0"/>
    <x v="186"/>
    <x v="5"/>
    <s v="P-248"/>
    <n v="1"/>
    <n v="34200"/>
    <n v="34200"/>
    <x v="156"/>
    <x v="0"/>
    <x v="5"/>
    <s v="BINTARO EXCHANGE"/>
  </r>
  <r>
    <s v="T-6791"/>
    <x v="0"/>
    <x v="201"/>
    <x v="5"/>
    <s v="P-190"/>
    <n v="1"/>
    <n v="44100"/>
    <n v="44100"/>
    <x v="193"/>
    <x v="2"/>
    <x v="5"/>
    <s v="BINTARO EXCHANGE"/>
  </r>
  <r>
    <s v="T-6792"/>
    <x v="0"/>
    <x v="201"/>
    <x v="5"/>
    <s v="P-78"/>
    <n v="1"/>
    <n v="12600"/>
    <n v="12600"/>
    <x v="18"/>
    <x v="9"/>
    <x v="5"/>
    <s v="BINTARO EXCHANGE"/>
  </r>
  <r>
    <s v="T-6793"/>
    <x v="0"/>
    <x v="209"/>
    <x v="5"/>
    <s v="P-108"/>
    <n v="2"/>
    <n v="57150"/>
    <n v="114300"/>
    <x v="264"/>
    <x v="6"/>
    <x v="5"/>
    <s v="BINTARO EXCHANGE"/>
  </r>
  <r>
    <s v="T-6794"/>
    <x v="0"/>
    <x v="193"/>
    <x v="5"/>
    <s v="P-120"/>
    <n v="5"/>
    <n v="9300"/>
    <n v="46500"/>
    <x v="217"/>
    <x v="9"/>
    <x v="5"/>
    <s v="BINTARO EXCHANGE"/>
  </r>
  <r>
    <s v="T-6795"/>
    <x v="0"/>
    <x v="203"/>
    <x v="5"/>
    <s v="P-92"/>
    <n v="1"/>
    <n v="13050"/>
    <n v="13050"/>
    <x v="54"/>
    <x v="0"/>
    <x v="5"/>
    <s v="BINTARO EXCHANGE"/>
  </r>
  <r>
    <s v="T-6796"/>
    <x v="0"/>
    <x v="197"/>
    <x v="5"/>
    <s v="P-172"/>
    <n v="1"/>
    <n v="40500"/>
    <n v="40500"/>
    <x v="101"/>
    <x v="6"/>
    <x v="5"/>
    <s v="BINTARO EXCHANGE"/>
  </r>
  <r>
    <s v="T-6797"/>
    <x v="0"/>
    <x v="182"/>
    <x v="5"/>
    <s v="P-203"/>
    <n v="2"/>
    <n v="40500"/>
    <n v="81000"/>
    <x v="221"/>
    <x v="12"/>
    <x v="5"/>
    <s v="BINTARO EXCHANGE"/>
  </r>
  <r>
    <s v="T-6798"/>
    <x v="0"/>
    <x v="182"/>
    <x v="5"/>
    <s v="P-72"/>
    <n v="1"/>
    <n v="261000"/>
    <n v="261000"/>
    <x v="74"/>
    <x v="15"/>
    <x v="5"/>
    <s v="BINTARO EXCHANGE"/>
  </r>
  <r>
    <s v="T-6799"/>
    <x v="0"/>
    <x v="209"/>
    <x v="5"/>
    <s v="P-245"/>
    <n v="1"/>
    <n v="36900"/>
    <n v="36900"/>
    <x v="210"/>
    <x v="0"/>
    <x v="5"/>
    <s v="BINTARO EXCHANGE"/>
  </r>
  <r>
    <s v="T-6800"/>
    <x v="0"/>
    <x v="201"/>
    <x v="5"/>
    <s v="P-96"/>
    <n v="1"/>
    <n v="38700"/>
    <n v="38700"/>
    <x v="236"/>
    <x v="4"/>
    <x v="5"/>
    <s v="BINTARO EXCHANGE"/>
  </r>
  <r>
    <s v="T-6801"/>
    <x v="0"/>
    <x v="186"/>
    <x v="5"/>
    <s v="P-202"/>
    <n v="1"/>
    <n v="138500"/>
    <n v="138500"/>
    <x v="206"/>
    <x v="18"/>
    <x v="5"/>
    <s v="BINTARO EXCHANGE"/>
  </r>
  <r>
    <s v="T-6802"/>
    <x v="0"/>
    <x v="204"/>
    <x v="5"/>
    <s v="P-198"/>
    <n v="2"/>
    <n v="60750"/>
    <n v="121500"/>
    <x v="113"/>
    <x v="12"/>
    <x v="5"/>
    <s v="BINTARO EXCHANGE"/>
  </r>
  <r>
    <s v="T-6803"/>
    <x v="0"/>
    <x v="185"/>
    <x v="5"/>
    <s v="P-124"/>
    <n v="1"/>
    <n v="165000"/>
    <n v="165000"/>
    <x v="163"/>
    <x v="16"/>
    <x v="5"/>
    <s v="BINTARO EXCHANGE"/>
  </r>
  <r>
    <s v="T-6804"/>
    <x v="0"/>
    <x v="206"/>
    <x v="5"/>
    <s v="P-200"/>
    <n v="1"/>
    <n v="73800"/>
    <n v="73800"/>
    <x v="215"/>
    <x v="12"/>
    <x v="5"/>
    <s v="BINTARO EXCHANGE"/>
  </r>
  <r>
    <s v="T-6805"/>
    <x v="0"/>
    <x v="184"/>
    <x v="5"/>
    <s v="P-91"/>
    <n v="1"/>
    <n v="27000"/>
    <n v="27000"/>
    <x v="6"/>
    <x v="0"/>
    <x v="5"/>
    <s v="BINTARO EXCHANGE"/>
  </r>
  <r>
    <s v="T-6806"/>
    <x v="0"/>
    <x v="197"/>
    <x v="5"/>
    <s v="P-191"/>
    <n v="1"/>
    <n v="49500"/>
    <n v="49500"/>
    <x v="60"/>
    <x v="2"/>
    <x v="5"/>
    <s v="BINTARO EXCHANGE"/>
  </r>
  <r>
    <s v="T-6807"/>
    <x v="0"/>
    <x v="202"/>
    <x v="5"/>
    <s v="P-128"/>
    <n v="1"/>
    <n v="138000"/>
    <n v="138000"/>
    <x v="231"/>
    <x v="1"/>
    <x v="5"/>
    <s v="BINTARO EXCHANGE"/>
  </r>
  <r>
    <s v="T-6808"/>
    <x v="0"/>
    <x v="198"/>
    <x v="5"/>
    <s v="P-132"/>
    <n v="2"/>
    <n v="57600"/>
    <n v="115200"/>
    <x v="4"/>
    <x v="3"/>
    <x v="5"/>
    <s v="BINTARO EXCHANGE"/>
  </r>
  <r>
    <s v="T-6809"/>
    <x v="0"/>
    <x v="193"/>
    <x v="5"/>
    <s v="P-251"/>
    <n v="2"/>
    <n v="32000"/>
    <n v="64000"/>
    <x v="13"/>
    <x v="0"/>
    <x v="5"/>
    <s v="BINTARO EXCHANGE"/>
  </r>
  <r>
    <s v="T-6810"/>
    <x v="0"/>
    <x v="198"/>
    <x v="5"/>
    <s v="P-260"/>
    <n v="1"/>
    <n v="225000"/>
    <n v="225000"/>
    <x v="99"/>
    <x v="4"/>
    <x v="5"/>
    <s v="BINTARO EXCHANGE"/>
  </r>
  <r>
    <s v="T-6811"/>
    <x v="0"/>
    <x v="186"/>
    <x v="5"/>
    <s v="P-107"/>
    <n v="2"/>
    <n v="50000"/>
    <n v="100000"/>
    <x v="67"/>
    <x v="6"/>
    <x v="5"/>
    <s v="BINTARO EXCHANGE"/>
  </r>
  <r>
    <s v="T-6812"/>
    <x v="0"/>
    <x v="189"/>
    <x v="5"/>
    <s v="P-181"/>
    <n v="1"/>
    <n v="49500"/>
    <n v="49500"/>
    <x v="16"/>
    <x v="2"/>
    <x v="5"/>
    <s v="BINTARO EXCHANGE"/>
  </r>
  <r>
    <s v="T-6813"/>
    <x v="0"/>
    <x v="194"/>
    <x v="5"/>
    <s v="P-199"/>
    <n v="2"/>
    <n v="65700"/>
    <n v="131400"/>
    <x v="43"/>
    <x v="12"/>
    <x v="5"/>
    <s v="BINTARO EXCHANGE"/>
  </r>
  <r>
    <s v="T-6814"/>
    <x v="0"/>
    <x v="190"/>
    <x v="5"/>
    <s v="P-252"/>
    <n v="1"/>
    <n v="36900"/>
    <n v="36900"/>
    <x v="56"/>
    <x v="0"/>
    <x v="5"/>
    <s v="BINTARO EXCHANGE"/>
  </r>
  <r>
    <s v="T-6815"/>
    <x v="0"/>
    <x v="182"/>
    <x v="5"/>
    <s v="P-258"/>
    <n v="1"/>
    <n v="27000"/>
    <n v="27000"/>
    <x v="97"/>
    <x v="0"/>
    <x v="5"/>
    <s v="BINTARO EXCHANGE"/>
  </r>
  <r>
    <s v="T-6816"/>
    <x v="0"/>
    <x v="202"/>
    <x v="5"/>
    <s v="P-114"/>
    <n v="1"/>
    <n v="440100"/>
    <n v="440100"/>
    <x v="194"/>
    <x v="8"/>
    <x v="5"/>
    <s v="BINTARO EXCHANGE"/>
  </r>
  <r>
    <s v="T-6817"/>
    <x v="0"/>
    <x v="187"/>
    <x v="5"/>
    <s v="P-176"/>
    <n v="1"/>
    <n v="40500"/>
    <n v="40500"/>
    <x v="222"/>
    <x v="3"/>
    <x v="5"/>
    <s v="BINTARO EXCHANGE"/>
  </r>
  <r>
    <s v="T-6818"/>
    <x v="0"/>
    <x v="202"/>
    <x v="5"/>
    <s v="P-212"/>
    <n v="1"/>
    <n v="73800"/>
    <n v="73800"/>
    <x v="125"/>
    <x v="14"/>
    <x v="5"/>
    <s v="BINTARO EXCHANGE"/>
  </r>
  <r>
    <s v="T-6819"/>
    <x v="0"/>
    <x v="192"/>
    <x v="5"/>
    <s v="P-70"/>
    <n v="1"/>
    <n v="65700"/>
    <n v="65700"/>
    <x v="64"/>
    <x v="16"/>
    <x v="5"/>
    <s v="BINTARO EXCHANGE"/>
  </r>
  <r>
    <s v="T-6820"/>
    <x v="0"/>
    <x v="207"/>
    <x v="5"/>
    <s v="P-69"/>
    <n v="2"/>
    <n v="57150"/>
    <n v="114300"/>
    <x v="98"/>
    <x v="16"/>
    <x v="5"/>
    <s v="BINTARO EXCHANGE"/>
  </r>
  <r>
    <s v="T-6821"/>
    <x v="0"/>
    <x v="203"/>
    <x v="5"/>
    <s v="P-171"/>
    <n v="1"/>
    <n v="243000"/>
    <n v="243000"/>
    <x v="111"/>
    <x v="17"/>
    <x v="5"/>
    <s v="BINTARO EXCHANGE"/>
  </r>
  <r>
    <s v="T-6822"/>
    <x v="0"/>
    <x v="187"/>
    <x v="5"/>
    <s v="P-152"/>
    <n v="2"/>
    <n v="162000"/>
    <n v="324000"/>
    <x v="188"/>
    <x v="7"/>
    <x v="5"/>
    <s v="BINTARO EXCHANGE"/>
  </r>
  <r>
    <s v="T-6823"/>
    <x v="0"/>
    <x v="183"/>
    <x v="5"/>
    <s v="P-71"/>
    <n v="1"/>
    <n v="81000"/>
    <n v="81000"/>
    <x v="132"/>
    <x v="16"/>
    <x v="5"/>
    <s v="BINTARO EXCHANGE"/>
  </r>
  <r>
    <s v="T-6824"/>
    <x v="0"/>
    <x v="210"/>
    <x v="3"/>
    <s v="P-351"/>
    <n v="1"/>
    <n v="65700"/>
    <n v="65700"/>
    <x v="155"/>
    <x v="2"/>
    <x v="3"/>
    <s v="CENTER POINT MEDAN"/>
  </r>
  <r>
    <s v="T-6825"/>
    <x v="0"/>
    <x v="195"/>
    <x v="3"/>
    <s v="P-418"/>
    <n v="1"/>
    <n v="17100"/>
    <n v="17100"/>
    <x v="186"/>
    <x v="0"/>
    <x v="3"/>
    <s v="CENTER POINT MEDAN"/>
  </r>
  <r>
    <s v="T-6826"/>
    <x v="0"/>
    <x v="208"/>
    <x v="3"/>
    <s v="P-303"/>
    <n v="1"/>
    <n v="440100"/>
    <n v="440100"/>
    <x v="194"/>
    <x v="8"/>
    <x v="3"/>
    <s v="CENTER POINT MEDAN"/>
  </r>
  <r>
    <s v="T-6827"/>
    <x v="0"/>
    <x v="203"/>
    <x v="3"/>
    <s v="P-309"/>
    <n v="5"/>
    <n v="11700"/>
    <n v="58500"/>
    <x v="217"/>
    <x v="9"/>
    <x v="3"/>
    <s v="CENTER POINT MEDAN"/>
  </r>
  <r>
    <s v="T-6828"/>
    <x v="0"/>
    <x v="189"/>
    <x v="3"/>
    <s v="P-385"/>
    <n v="2"/>
    <n v="125100"/>
    <n v="250200"/>
    <x v="160"/>
    <x v="12"/>
    <x v="3"/>
    <s v="CENTER POINT MEDAN"/>
  </r>
  <r>
    <s v="T-6829"/>
    <x v="0"/>
    <x v="184"/>
    <x v="3"/>
    <s v="P-361"/>
    <n v="4"/>
    <n v="44100"/>
    <n v="176400"/>
    <x v="193"/>
    <x v="2"/>
    <x v="3"/>
    <s v="CENTER POINT MEDAN"/>
  </r>
  <r>
    <s v="T-6830"/>
    <x v="0"/>
    <x v="197"/>
    <x v="3"/>
    <s v="P-394"/>
    <n v="2"/>
    <n v="82800"/>
    <n v="165600"/>
    <x v="44"/>
    <x v="3"/>
    <x v="3"/>
    <s v="CENTER POINT MEDAN"/>
  </r>
  <r>
    <s v="T-6831"/>
    <x v="0"/>
    <x v="205"/>
    <x v="3"/>
    <s v="P-421"/>
    <n v="2"/>
    <n v="27000"/>
    <n v="54000"/>
    <x v="97"/>
    <x v="0"/>
    <x v="3"/>
    <s v="CENTER POINT MEDAN"/>
  </r>
  <r>
    <s v="T-6832"/>
    <x v="0"/>
    <x v="188"/>
    <x v="3"/>
    <s v="P-366"/>
    <n v="1"/>
    <n v="60750"/>
    <n v="60750"/>
    <x v="87"/>
    <x v="12"/>
    <x v="3"/>
    <s v="CENTER POINT MEDAN"/>
  </r>
  <r>
    <s v="T-6833"/>
    <x v="0"/>
    <x v="210"/>
    <x v="3"/>
    <s v="P-393"/>
    <n v="1"/>
    <n v="82800"/>
    <n v="82800"/>
    <x v="55"/>
    <x v="3"/>
    <x v="3"/>
    <s v="CENTER POINT MEDAN"/>
  </r>
  <r>
    <s v="T-6834"/>
    <x v="0"/>
    <x v="190"/>
    <x v="3"/>
    <s v="P-362"/>
    <n v="1"/>
    <n v="49500"/>
    <n v="49500"/>
    <x v="60"/>
    <x v="2"/>
    <x v="3"/>
    <s v="CENTER POINT MEDAN"/>
  </r>
  <r>
    <s v="T-6835"/>
    <x v="0"/>
    <x v="195"/>
    <x v="3"/>
    <s v="P-348"/>
    <n v="1"/>
    <n v="62100"/>
    <n v="62100"/>
    <x v="227"/>
    <x v="1"/>
    <x v="3"/>
    <s v="CENTER POINT MEDAN"/>
  </r>
  <r>
    <s v="T-6836"/>
    <x v="0"/>
    <x v="195"/>
    <x v="3"/>
    <s v="P-354"/>
    <n v="3"/>
    <n v="47700"/>
    <n v="143100"/>
    <x v="20"/>
    <x v="10"/>
    <x v="3"/>
    <s v="CENTER POINT MEDAN"/>
  </r>
  <r>
    <s v="T-6837"/>
    <x v="0"/>
    <x v="209"/>
    <x v="3"/>
    <s v="P-266"/>
    <n v="1"/>
    <n v="12600"/>
    <n v="12600"/>
    <x v="18"/>
    <x v="9"/>
    <x v="3"/>
    <s v="CENTER POINT MEDAN"/>
  </r>
  <r>
    <s v="T-6838"/>
    <x v="0"/>
    <x v="204"/>
    <x v="3"/>
    <s v="P-409"/>
    <n v="2"/>
    <n v="34200"/>
    <n v="68400"/>
    <x v="173"/>
    <x v="0"/>
    <x v="3"/>
    <s v="CENTER POINT MEDAN"/>
  </r>
  <r>
    <s v="T-6839"/>
    <x v="0"/>
    <x v="205"/>
    <x v="3"/>
    <s v="P-346"/>
    <n v="4"/>
    <n v="40500"/>
    <n v="162000"/>
    <x v="222"/>
    <x v="3"/>
    <x v="3"/>
    <s v="CENTER POINT MEDAN"/>
  </r>
  <r>
    <s v="T-6840"/>
    <x v="0"/>
    <x v="189"/>
    <x v="3"/>
    <s v="P-330"/>
    <n v="3"/>
    <n v="25200"/>
    <n v="75600"/>
    <x v="22"/>
    <x v="0"/>
    <x v="3"/>
    <s v="CENTER POINT MEDAN"/>
  </r>
  <r>
    <s v="T-6841"/>
    <x v="0"/>
    <x v="189"/>
    <x v="3"/>
    <s v="P-333"/>
    <n v="2"/>
    <n v="37350"/>
    <n v="74700"/>
    <x v="83"/>
    <x v="17"/>
    <x v="3"/>
    <s v="CENTER POINT MEDAN"/>
  </r>
  <r>
    <s v="T-6842"/>
    <x v="0"/>
    <x v="209"/>
    <x v="3"/>
    <s v="P-281"/>
    <n v="1"/>
    <n v="18000"/>
    <n v="18000"/>
    <x v="2"/>
    <x v="0"/>
    <x v="3"/>
    <s v="CENTER POINT MEDAN"/>
  </r>
  <r>
    <s v="T-6843"/>
    <x v="0"/>
    <x v="189"/>
    <x v="3"/>
    <s v="P-352"/>
    <n v="2"/>
    <n v="49500"/>
    <n v="99000"/>
    <x v="16"/>
    <x v="2"/>
    <x v="3"/>
    <s v="CENTER POINT MEDAN"/>
  </r>
  <r>
    <s v="T-6844"/>
    <x v="0"/>
    <x v="185"/>
    <x v="3"/>
    <s v="P-336"/>
    <n v="1"/>
    <n v="13500"/>
    <n v="13500"/>
    <x v="85"/>
    <x v="4"/>
    <x v="3"/>
    <s v="CENTER POINT MEDAN"/>
  </r>
  <r>
    <s v="T-6845"/>
    <x v="0"/>
    <x v="190"/>
    <x v="3"/>
    <s v="P-423"/>
    <n v="1"/>
    <n v="225000"/>
    <n v="225000"/>
    <x v="99"/>
    <x v="4"/>
    <x v="3"/>
    <s v="CENTER POINT MEDAN"/>
  </r>
  <r>
    <s v="T-6846"/>
    <x v="0"/>
    <x v="206"/>
    <x v="3"/>
    <s v="P-298"/>
    <n v="1"/>
    <n v="50000"/>
    <n v="50000"/>
    <x v="67"/>
    <x v="6"/>
    <x v="3"/>
    <s v="CENTER POINT MEDAN"/>
  </r>
  <r>
    <s v="T-6847"/>
    <x v="0"/>
    <x v="191"/>
    <x v="3"/>
    <s v="P-291"/>
    <n v="1"/>
    <n v="75000"/>
    <n v="75000"/>
    <x v="195"/>
    <x v="4"/>
    <x v="3"/>
    <s v="CENTER POINT MEDAN"/>
  </r>
  <r>
    <s v="T-6848"/>
    <x v="0"/>
    <x v="203"/>
    <x v="3"/>
    <s v="P-284"/>
    <n v="1"/>
    <n v="38700"/>
    <n v="38700"/>
    <x v="236"/>
    <x v="4"/>
    <x v="3"/>
    <s v="CENTER POINT MEDAN"/>
  </r>
  <r>
    <s v="T-6849"/>
    <x v="0"/>
    <x v="190"/>
    <x v="3"/>
    <s v="P-387"/>
    <n v="1"/>
    <n v="130000"/>
    <n v="130000"/>
    <x v="84"/>
    <x v="15"/>
    <x v="3"/>
    <s v="CENTER POINT MEDAN"/>
  </r>
  <r>
    <s v="T-6850"/>
    <x v="0"/>
    <x v="208"/>
    <x v="3"/>
    <s v="P-311"/>
    <n v="1"/>
    <n v="26100"/>
    <n v="26100"/>
    <x v="149"/>
    <x v="4"/>
    <x v="3"/>
    <s v="CENTER POINT MEDAN"/>
  </r>
  <r>
    <s v="T-6851"/>
    <x v="0"/>
    <x v="185"/>
    <x v="3"/>
    <s v="P-269"/>
    <n v="1"/>
    <n v="144000"/>
    <n v="144000"/>
    <x v="94"/>
    <x v="15"/>
    <x v="3"/>
    <s v="CENTER POINT MEDAN"/>
  </r>
  <r>
    <s v="T-6852"/>
    <x v="0"/>
    <x v="210"/>
    <x v="3"/>
    <s v="P-283"/>
    <n v="1"/>
    <n v="14400"/>
    <n v="14400"/>
    <x v="29"/>
    <x v="0"/>
    <x v="3"/>
    <s v="CENTER POINT MEDAN"/>
  </r>
  <r>
    <s v="T-6853"/>
    <x v="0"/>
    <x v="189"/>
    <x v="3"/>
    <s v="P-415"/>
    <n v="1"/>
    <n v="36900"/>
    <n v="36900"/>
    <x v="56"/>
    <x v="0"/>
    <x v="3"/>
    <s v="CENTER POINT MEDAN"/>
  </r>
  <r>
    <s v="T-6854"/>
    <x v="0"/>
    <x v="211"/>
    <x v="3"/>
    <s v="P-326"/>
    <n v="2"/>
    <n v="112500"/>
    <n v="225000"/>
    <x v="96"/>
    <x v="7"/>
    <x v="3"/>
    <s v="CENTER POINT MEDAN"/>
  </r>
  <r>
    <s v="T-6855"/>
    <x v="0"/>
    <x v="189"/>
    <x v="3"/>
    <s v="P-412"/>
    <n v="1"/>
    <n v="25200"/>
    <n v="25200"/>
    <x v="202"/>
    <x v="0"/>
    <x v="3"/>
    <s v="CENTER POINT MEDAN"/>
  </r>
  <r>
    <s v="T-6856"/>
    <x v="0"/>
    <x v="197"/>
    <x v="3"/>
    <s v="P-383"/>
    <n v="1"/>
    <n v="131850"/>
    <n v="131850"/>
    <x v="102"/>
    <x v="14"/>
    <x v="3"/>
    <s v="CENTER POINT MEDAN"/>
  </r>
  <r>
    <s v="T-6857"/>
    <x v="0"/>
    <x v="201"/>
    <x v="3"/>
    <s v="P-379"/>
    <n v="2"/>
    <n v="314100"/>
    <n v="628200"/>
    <x v="143"/>
    <x v="14"/>
    <x v="3"/>
    <s v="CENTER POINT MEDAN"/>
  </r>
  <r>
    <s v="T-6858"/>
    <x v="0"/>
    <x v="183"/>
    <x v="3"/>
    <s v="P-278"/>
    <n v="2"/>
    <n v="17100"/>
    <n v="34200"/>
    <x v="77"/>
    <x v="0"/>
    <x v="3"/>
    <s v="CENTER POINT MEDAN"/>
  </r>
  <r>
    <s v="T-6859"/>
    <x v="0"/>
    <x v="183"/>
    <x v="3"/>
    <s v="P-364"/>
    <n v="1"/>
    <n v="90000"/>
    <n v="90000"/>
    <x v="5"/>
    <x v="2"/>
    <x v="3"/>
    <s v="CENTER POINT MEDAN"/>
  </r>
  <r>
    <s v="T-6860"/>
    <x v="0"/>
    <x v="199"/>
    <x v="3"/>
    <s v="P-315"/>
    <n v="1"/>
    <n v="57600"/>
    <n v="57600"/>
    <x v="4"/>
    <x v="3"/>
    <x v="3"/>
    <s v="CENTER POINT MEDAN"/>
  </r>
  <r>
    <s v="T-6861"/>
    <x v="0"/>
    <x v="185"/>
    <x v="3"/>
    <s v="P-365"/>
    <n v="2"/>
    <n v="98100"/>
    <n v="196200"/>
    <x v="199"/>
    <x v="2"/>
    <x v="3"/>
    <s v="CENTER POINT MEDAN"/>
  </r>
  <r>
    <s v="T-6862"/>
    <x v="0"/>
    <x v="209"/>
    <x v="3"/>
    <s v="P-369"/>
    <n v="1"/>
    <n v="73800"/>
    <n v="73800"/>
    <x v="215"/>
    <x v="12"/>
    <x v="3"/>
    <s v="CENTER POINT MEDAN"/>
  </r>
  <r>
    <s v="T-6863"/>
    <x v="0"/>
    <x v="186"/>
    <x v="3"/>
    <s v="P-261"/>
    <n v="1"/>
    <n v="57150"/>
    <n v="57150"/>
    <x v="98"/>
    <x v="16"/>
    <x v="3"/>
    <s v="CENTER POINT MEDAN"/>
  </r>
  <r>
    <s v="T-6864"/>
    <x v="0"/>
    <x v="188"/>
    <x v="3"/>
    <s v="P-374"/>
    <n v="1"/>
    <n v="145800"/>
    <n v="145800"/>
    <x v="179"/>
    <x v="18"/>
    <x v="3"/>
    <s v="CENTER POINT MEDAN"/>
  </r>
  <r>
    <s v="T-6865"/>
    <x v="0"/>
    <x v="201"/>
    <x v="3"/>
    <s v="P-417"/>
    <n v="1"/>
    <n v="26100"/>
    <n v="26100"/>
    <x v="164"/>
    <x v="0"/>
    <x v="3"/>
    <s v="CENTER POINT MEDAN"/>
  </r>
  <r>
    <s v="T-6866"/>
    <x v="0"/>
    <x v="189"/>
    <x v="3"/>
    <s v="P-275"/>
    <n v="1"/>
    <n v="41400"/>
    <n v="41400"/>
    <x v="150"/>
    <x v="2"/>
    <x v="3"/>
    <s v="CENTER POINT MEDAN"/>
  </r>
  <r>
    <s v="T-6867"/>
    <x v="0"/>
    <x v="186"/>
    <x v="3"/>
    <s v="P-307"/>
    <n v="1"/>
    <n v="225000"/>
    <n v="225000"/>
    <x v="153"/>
    <x v="8"/>
    <x v="3"/>
    <s v="CENTER POINT MEDAN"/>
  </r>
  <r>
    <s v="T-6868"/>
    <x v="0"/>
    <x v="191"/>
    <x v="3"/>
    <s v="P-310"/>
    <n v="1"/>
    <n v="134100"/>
    <n v="134100"/>
    <x v="157"/>
    <x v="13"/>
    <x v="3"/>
    <s v="CENTER POINT MEDAN"/>
  </r>
  <r>
    <s v="T-6869"/>
    <x v="0"/>
    <x v="207"/>
    <x v="3"/>
    <s v="P-368"/>
    <n v="1"/>
    <n v="65700"/>
    <n v="65700"/>
    <x v="43"/>
    <x v="12"/>
    <x v="3"/>
    <s v="CENTER POINT MEDAN"/>
  </r>
  <r>
    <s v="T-6870"/>
    <x v="0"/>
    <x v="209"/>
    <x v="3"/>
    <s v="P-340"/>
    <n v="2"/>
    <n v="15300"/>
    <n v="30600"/>
    <x v="25"/>
    <x v="4"/>
    <x v="3"/>
    <s v="CENTER POINT MEDAN"/>
  </r>
  <r>
    <s v="T-6871"/>
    <x v="0"/>
    <x v="186"/>
    <x v="3"/>
    <s v="P-332"/>
    <n v="1"/>
    <n v="22500"/>
    <n v="22500"/>
    <x v="39"/>
    <x v="0"/>
    <x v="3"/>
    <s v="CENTER POINT MEDAN"/>
  </r>
  <r>
    <s v="T-6872"/>
    <x v="0"/>
    <x v="209"/>
    <x v="3"/>
    <s v="P-363"/>
    <n v="1"/>
    <n v="98100"/>
    <n v="98100"/>
    <x v="11"/>
    <x v="2"/>
    <x v="3"/>
    <s v="CENTER POINT MEDAN"/>
  </r>
  <r>
    <s v="T-6873"/>
    <x v="0"/>
    <x v="195"/>
    <x v="3"/>
    <s v="P-355"/>
    <n v="1"/>
    <n v="88200"/>
    <n v="88200"/>
    <x v="23"/>
    <x v="5"/>
    <x v="3"/>
    <s v="CENTER POINT MEDAN"/>
  </r>
  <r>
    <s v="T-6874"/>
    <x v="0"/>
    <x v="202"/>
    <x v="3"/>
    <s v="P-413"/>
    <n v="4"/>
    <n v="34200"/>
    <n v="136800"/>
    <x v="156"/>
    <x v="0"/>
    <x v="3"/>
    <s v="CENTER POINT MEDAN"/>
  </r>
  <r>
    <s v="T-6875"/>
    <x v="0"/>
    <x v="209"/>
    <x v="11"/>
    <s v="P-1802"/>
    <n v="1"/>
    <n v="27000"/>
    <n v="27000"/>
    <x v="97"/>
    <x v="0"/>
    <x v="8"/>
    <s v="PAKUWON"/>
  </r>
  <r>
    <s v="T-6876"/>
    <x v="0"/>
    <x v="185"/>
    <x v="11"/>
    <s v="P-1706"/>
    <n v="1"/>
    <n v="11700"/>
    <n v="11700"/>
    <x v="217"/>
    <x v="9"/>
    <x v="8"/>
    <s v="PAKUWON"/>
  </r>
  <r>
    <s v="T-6877"/>
    <x v="0"/>
    <x v="200"/>
    <x v="11"/>
    <s v="P-1752"/>
    <n v="1"/>
    <n v="88200"/>
    <n v="88200"/>
    <x v="34"/>
    <x v="5"/>
    <x v="8"/>
    <s v="PAKUWON"/>
  </r>
  <r>
    <s v="T-6878"/>
    <x v="0"/>
    <x v="189"/>
    <x v="11"/>
    <s v="P-1688"/>
    <n v="1"/>
    <n v="27000"/>
    <n v="27000"/>
    <x v="30"/>
    <x v="0"/>
    <x v="8"/>
    <s v="PAKUWON"/>
  </r>
  <r>
    <s v="T-6879"/>
    <x v="0"/>
    <x v="182"/>
    <x v="11"/>
    <s v="P-1687"/>
    <n v="1"/>
    <n v="18000"/>
    <n v="18000"/>
    <x v="2"/>
    <x v="0"/>
    <x v="8"/>
    <s v="PAKUWON"/>
  </r>
  <r>
    <s v="T-6880"/>
    <x v="0"/>
    <x v="208"/>
    <x v="11"/>
    <s v="P-1690"/>
    <n v="1"/>
    <n v="38700"/>
    <n v="38700"/>
    <x v="236"/>
    <x v="4"/>
    <x v="8"/>
    <s v="PAKUWON"/>
  </r>
  <r>
    <s v="T-6881"/>
    <x v="0"/>
    <x v="186"/>
    <x v="11"/>
    <s v="P-1762"/>
    <n v="3"/>
    <n v="65700"/>
    <n v="197100"/>
    <x v="43"/>
    <x v="12"/>
    <x v="8"/>
    <s v="PAKUWON"/>
  </r>
  <r>
    <s v="T-6882"/>
    <x v="0"/>
    <x v="195"/>
    <x v="11"/>
    <s v="P-1755"/>
    <n v="1"/>
    <n v="247500"/>
    <n v="247500"/>
    <x v="31"/>
    <x v="2"/>
    <x v="8"/>
    <s v="PAKUWON"/>
  </r>
  <r>
    <s v="T-6883"/>
    <x v="0"/>
    <x v="201"/>
    <x v="11"/>
    <s v="P-1750"/>
    <n v="1"/>
    <n v="47700"/>
    <n v="47700"/>
    <x v="20"/>
    <x v="10"/>
    <x v="8"/>
    <s v="PAKUWON"/>
  </r>
  <r>
    <s v="T-6884"/>
    <x v="0"/>
    <x v="209"/>
    <x v="11"/>
    <s v="P-1693"/>
    <n v="1"/>
    <n v="170100"/>
    <n v="170100"/>
    <x v="237"/>
    <x v="13"/>
    <x v="8"/>
    <s v="PAKUWON"/>
  </r>
  <r>
    <s v="T-6885"/>
    <x v="0"/>
    <x v="196"/>
    <x v="11"/>
    <s v="P-1744"/>
    <n v="2"/>
    <n v="40500"/>
    <n v="81000"/>
    <x v="222"/>
    <x v="3"/>
    <x v="8"/>
    <s v="PAKUWON"/>
  </r>
  <r>
    <s v="T-6886"/>
    <x v="0"/>
    <x v="191"/>
    <x v="11"/>
    <s v="P-1686"/>
    <n v="1"/>
    <n v="13050"/>
    <n v="13050"/>
    <x v="54"/>
    <x v="0"/>
    <x v="8"/>
    <s v="PAKUWON"/>
  </r>
  <r>
    <s v="T-6887"/>
    <x v="0"/>
    <x v="208"/>
    <x v="11"/>
    <s v="P-1763"/>
    <n v="1"/>
    <n v="73800"/>
    <n v="73800"/>
    <x v="215"/>
    <x v="12"/>
    <x v="8"/>
    <s v="PAKUWON"/>
  </r>
  <r>
    <s v="T-6888"/>
    <x v="0"/>
    <x v="190"/>
    <x v="11"/>
    <s v="P-1756"/>
    <n v="2"/>
    <n v="49500"/>
    <n v="99000"/>
    <x v="60"/>
    <x v="2"/>
    <x v="8"/>
    <s v="PAKUWON"/>
  </r>
  <r>
    <s v="T-6889"/>
    <x v="0"/>
    <x v="198"/>
    <x v="11"/>
    <s v="P-1685"/>
    <n v="3"/>
    <n v="27000"/>
    <n v="81000"/>
    <x v="6"/>
    <x v="0"/>
    <x v="8"/>
    <s v="PAKUWON"/>
  </r>
  <r>
    <s v="T-6890"/>
    <x v="0"/>
    <x v="191"/>
    <x v="11"/>
    <s v="P-1792"/>
    <n v="2"/>
    <n v="25200"/>
    <n v="50400"/>
    <x v="202"/>
    <x v="0"/>
    <x v="8"/>
    <s v="PAKUWON"/>
  </r>
  <r>
    <s v="T-6891"/>
    <x v="0"/>
    <x v="203"/>
    <x v="11"/>
    <s v="P-1739"/>
    <n v="1"/>
    <n v="15300"/>
    <n v="15300"/>
    <x v="25"/>
    <x v="4"/>
    <x v="8"/>
    <s v="PAKUWON"/>
  </r>
  <r>
    <s v="T-6892"/>
    <x v="0"/>
    <x v="198"/>
    <x v="11"/>
    <s v="P-1699"/>
    <n v="1"/>
    <n v="440100"/>
    <n v="440100"/>
    <x v="194"/>
    <x v="8"/>
    <x v="8"/>
    <s v="PAKUWON"/>
  </r>
  <r>
    <s v="T-6893"/>
    <x v="0"/>
    <x v="184"/>
    <x v="11"/>
    <s v="P-1741"/>
    <n v="1"/>
    <n v="40500"/>
    <n v="40500"/>
    <x v="101"/>
    <x v="6"/>
    <x v="8"/>
    <s v="PAKUWON"/>
  </r>
  <r>
    <s v="T-6894"/>
    <x v="0"/>
    <x v="196"/>
    <x v="11"/>
    <s v="P-1733"/>
    <n v="1"/>
    <n v="37350"/>
    <n v="37350"/>
    <x v="83"/>
    <x v="17"/>
    <x v="8"/>
    <s v="PAKUWON"/>
  </r>
  <r>
    <s v="T-6895"/>
    <x v="0"/>
    <x v="201"/>
    <x v="11"/>
    <s v="P-1742"/>
    <n v="2"/>
    <n v="40500"/>
    <n v="81000"/>
    <x v="168"/>
    <x v="6"/>
    <x v="8"/>
    <s v="PAKUWON"/>
  </r>
  <r>
    <s v="T-6896"/>
    <x v="0"/>
    <x v="186"/>
    <x v="11"/>
    <s v="P-1677"/>
    <n v="2"/>
    <n v="17100"/>
    <n v="34200"/>
    <x v="18"/>
    <x v="9"/>
    <x v="8"/>
    <s v="PAKUWON"/>
  </r>
  <r>
    <s v="T-6897"/>
    <x v="0"/>
    <x v="198"/>
    <x v="11"/>
    <s v="P-1765"/>
    <n v="1"/>
    <n v="145800"/>
    <n v="145800"/>
    <x v="206"/>
    <x v="18"/>
    <x v="8"/>
    <s v="PAKUWON"/>
  </r>
  <r>
    <s v="T-6898"/>
    <x v="0"/>
    <x v="198"/>
    <x v="11"/>
    <s v="P-1791"/>
    <n v="1"/>
    <n v="36900"/>
    <n v="36900"/>
    <x v="210"/>
    <x v="0"/>
    <x v="8"/>
    <s v="PAKUWON"/>
  </r>
  <r>
    <s v="T-6899"/>
    <x v="0"/>
    <x v="182"/>
    <x v="11"/>
    <s v="P-1736"/>
    <n v="1"/>
    <n v="22500"/>
    <n v="22500"/>
    <x v="112"/>
    <x v="4"/>
    <x v="8"/>
    <s v="PAKUWON"/>
  </r>
  <r>
    <s v="T-6900"/>
    <x v="0"/>
    <x v="191"/>
    <x v="11"/>
    <s v="P-1729"/>
    <n v="1"/>
    <n v="25200"/>
    <n v="25200"/>
    <x v="22"/>
    <x v="0"/>
    <x v="8"/>
    <s v="PAKUWON"/>
  </r>
  <r>
    <s v="T-6901"/>
    <x v="0"/>
    <x v="192"/>
    <x v="8"/>
    <s v="P-1661"/>
    <n v="5"/>
    <n v="25200"/>
    <n v="126000"/>
    <x v="202"/>
    <x v="0"/>
    <x v="8"/>
    <s v="MALL OF INDONESIA"/>
  </r>
  <r>
    <s v="T-6902"/>
    <x v="0"/>
    <x v="209"/>
    <x v="8"/>
    <s v="P-1590"/>
    <n v="2"/>
    <n v="37350"/>
    <n v="74700"/>
    <x v="83"/>
    <x v="17"/>
    <x v="8"/>
    <s v="MALL OF INDONESIA"/>
  </r>
  <r>
    <s v="T-6903"/>
    <x v="0"/>
    <x v="205"/>
    <x v="8"/>
    <s v="P-1627"/>
    <n v="2"/>
    <n v="40500"/>
    <n v="81000"/>
    <x v="221"/>
    <x v="12"/>
    <x v="8"/>
    <s v="MALL OF INDONESIA"/>
  </r>
  <r>
    <s v="T-6904"/>
    <x v="0"/>
    <x v="208"/>
    <x v="8"/>
    <s v="P-1662"/>
    <n v="2"/>
    <n v="34200"/>
    <n v="68400"/>
    <x v="156"/>
    <x v="0"/>
    <x v="8"/>
    <s v="MALL OF INDONESIA"/>
  </r>
  <r>
    <s v="T-6905"/>
    <x v="0"/>
    <x v="207"/>
    <x v="8"/>
    <s v="P-1611"/>
    <n v="1"/>
    <n v="162000"/>
    <n v="162000"/>
    <x v="70"/>
    <x v="5"/>
    <x v="8"/>
    <s v="MALL OF INDONESIA"/>
  </r>
  <r>
    <s v="T-6906"/>
    <x v="0"/>
    <x v="186"/>
    <x v="8"/>
    <s v="P-1606"/>
    <n v="1"/>
    <n v="94500"/>
    <n v="94500"/>
    <x v="35"/>
    <x v="2"/>
    <x v="8"/>
    <s v="MALL OF INDONESIA"/>
  </r>
  <r>
    <s v="T-6907"/>
    <x v="0"/>
    <x v="189"/>
    <x v="8"/>
    <s v="P-1523"/>
    <n v="1"/>
    <n v="197100"/>
    <n v="197100"/>
    <x v="88"/>
    <x v="13"/>
    <x v="8"/>
    <s v="MALL OF INDONESIA"/>
  </r>
  <r>
    <s v="T-6908"/>
    <x v="0"/>
    <x v="206"/>
    <x v="8"/>
    <s v="P-1595"/>
    <n v="1"/>
    <n v="15300"/>
    <n v="15300"/>
    <x v="7"/>
    <x v="4"/>
    <x v="8"/>
    <s v="MALL OF INDONESIA"/>
  </r>
  <r>
    <s v="T-6909"/>
    <x v="0"/>
    <x v="199"/>
    <x v="8"/>
    <s v="P-1641"/>
    <n v="1"/>
    <n v="130000"/>
    <n v="130000"/>
    <x v="171"/>
    <x v="15"/>
    <x v="8"/>
    <s v="MALL OF INDONESIA"/>
  </r>
  <r>
    <s v="T-6910"/>
    <x v="0"/>
    <x v="193"/>
    <x v="8"/>
    <s v="P-1561"/>
    <n v="2"/>
    <n v="82800"/>
    <n v="165600"/>
    <x v="142"/>
    <x v="3"/>
    <x v="8"/>
    <s v="MALL OF INDONESIA"/>
  </r>
  <r>
    <s v="T-6911"/>
    <x v="0"/>
    <x v="200"/>
    <x v="8"/>
    <s v="P-1519"/>
    <n v="1"/>
    <n v="57150"/>
    <n v="57150"/>
    <x v="98"/>
    <x v="16"/>
    <x v="8"/>
    <s v="MALL OF INDONESIA"/>
  </r>
  <r>
    <s v="T-6912"/>
    <x v="0"/>
    <x v="205"/>
    <x v="8"/>
    <s v="P-1639"/>
    <n v="2"/>
    <n v="81000"/>
    <n v="162000"/>
    <x v="37"/>
    <x v="12"/>
    <x v="8"/>
    <s v="MALL OF INDONESIA"/>
  </r>
  <r>
    <s v="T-6913"/>
    <x v="0"/>
    <x v="184"/>
    <x v="8"/>
    <s v="P-1587"/>
    <n v="4"/>
    <n v="31500"/>
    <n v="126000"/>
    <x v="17"/>
    <x v="0"/>
    <x v="8"/>
    <s v="MALL OF INDONESIA"/>
  </r>
  <r>
    <s v="T-6914"/>
    <x v="0"/>
    <x v="184"/>
    <x v="8"/>
    <s v="P-1659"/>
    <n v="1"/>
    <n v="36900"/>
    <n v="36900"/>
    <x v="210"/>
    <x v="0"/>
    <x v="8"/>
    <s v="MALL OF INDONESIA"/>
  </r>
  <r>
    <s v="T-6915"/>
    <x v="0"/>
    <x v="183"/>
    <x v="8"/>
    <s v="P-1608"/>
    <n v="1"/>
    <n v="88200"/>
    <n v="88200"/>
    <x v="23"/>
    <x v="5"/>
    <x v="8"/>
    <s v="MALL OF INDONESIA"/>
  </r>
  <r>
    <s v="T-6916"/>
    <x v="0"/>
    <x v="184"/>
    <x v="8"/>
    <s v="P-1630"/>
    <n v="1"/>
    <n v="247500"/>
    <n v="247500"/>
    <x v="128"/>
    <x v="18"/>
    <x v="8"/>
    <s v="MALL OF INDONESIA"/>
  </r>
  <r>
    <s v="T-6917"/>
    <x v="0"/>
    <x v="190"/>
    <x v="8"/>
    <s v="P-1618"/>
    <n v="2"/>
    <n v="49500"/>
    <n v="99000"/>
    <x v="60"/>
    <x v="2"/>
    <x v="8"/>
    <s v="MALL OF INDONESIA"/>
  </r>
  <r>
    <s v="T-6918"/>
    <x v="0"/>
    <x v="196"/>
    <x v="8"/>
    <s v="P-1591"/>
    <n v="4"/>
    <n v="13500"/>
    <n v="54000"/>
    <x v="61"/>
    <x v="4"/>
    <x v="8"/>
    <s v="MALL OF INDONESIA"/>
  </r>
  <r>
    <s v="T-6919"/>
    <x v="0"/>
    <x v="187"/>
    <x v="8"/>
    <s v="P-1556"/>
    <n v="1"/>
    <n v="26100"/>
    <n v="26100"/>
    <x v="15"/>
    <x v="4"/>
    <x v="8"/>
    <s v="MALL OF INDONESIA"/>
  </r>
  <r>
    <s v="T-6920"/>
    <x v="0"/>
    <x v="188"/>
    <x v="12"/>
    <s v="P-624"/>
    <n v="1"/>
    <n v="14400"/>
    <n v="14400"/>
    <x v="29"/>
    <x v="0"/>
    <x v="4"/>
    <s v="GRAND GALAXY PARK"/>
  </r>
  <r>
    <s v="T-6921"/>
    <x v="0"/>
    <x v="201"/>
    <x v="8"/>
    <s v="P-1644"/>
    <n v="1"/>
    <n v="34200"/>
    <n v="34200"/>
    <x v="45"/>
    <x v="9"/>
    <x v="8"/>
    <s v="MALL OF INDONESIA"/>
  </r>
  <r>
    <s v="T-6922"/>
    <x v="0"/>
    <x v="202"/>
    <x v="12"/>
    <s v="P-622"/>
    <n v="1"/>
    <n v="18000"/>
    <n v="18000"/>
    <x v="2"/>
    <x v="0"/>
    <x v="4"/>
    <s v="GRAND GALAXY PARK"/>
  </r>
  <r>
    <s v="T-6923"/>
    <x v="0"/>
    <x v="202"/>
    <x v="12"/>
    <s v="P-637"/>
    <n v="1"/>
    <n v="57600"/>
    <n v="57600"/>
    <x v="4"/>
    <x v="3"/>
    <x v="4"/>
    <s v="GRAND GALAXY PARK"/>
  </r>
  <r>
    <s v="T-6924"/>
    <x v="0"/>
    <x v="188"/>
    <x v="8"/>
    <s v="P-1534"/>
    <n v="2"/>
    <n v="78750"/>
    <n v="157500"/>
    <x v="36"/>
    <x v="12"/>
    <x v="8"/>
    <s v="MALL OF INDONESIA"/>
  </r>
  <r>
    <s v="T-6925"/>
    <x v="0"/>
    <x v="202"/>
    <x v="8"/>
    <s v="P-1580"/>
    <n v="1"/>
    <n v="162000"/>
    <n v="162000"/>
    <x v="188"/>
    <x v="7"/>
    <x v="8"/>
    <s v="MALL OF INDONESIA"/>
  </r>
  <r>
    <s v="T-6926"/>
    <x v="0"/>
    <x v="196"/>
    <x v="12"/>
    <s v="P-677"/>
    <n v="1"/>
    <n v="27000"/>
    <n v="27000"/>
    <x v="97"/>
    <x v="0"/>
    <x v="4"/>
    <s v="GRAND GALAXY PARK"/>
  </r>
  <r>
    <s v="T-6927"/>
    <x v="0"/>
    <x v="198"/>
    <x v="8"/>
    <s v="P-1604"/>
    <n v="1"/>
    <n v="65700"/>
    <n v="65700"/>
    <x v="155"/>
    <x v="2"/>
    <x v="8"/>
    <s v="MALL OF INDONESIA"/>
  </r>
  <r>
    <s v="T-6928"/>
    <x v="0"/>
    <x v="190"/>
    <x v="8"/>
    <s v="P-1598"/>
    <n v="2"/>
    <n v="40500"/>
    <n v="81000"/>
    <x v="101"/>
    <x v="6"/>
    <x v="8"/>
    <s v="MALL OF INDONESIA"/>
  </r>
  <r>
    <s v="T-6929"/>
    <x v="0"/>
    <x v="200"/>
    <x v="8"/>
    <s v="P-1547"/>
    <n v="1"/>
    <n v="103500"/>
    <n v="103500"/>
    <x v="63"/>
    <x v="15"/>
    <x v="8"/>
    <s v="MALL OF INDONESIA"/>
  </r>
  <r>
    <s v="T-6930"/>
    <x v="0"/>
    <x v="202"/>
    <x v="8"/>
    <s v="P-1589"/>
    <n v="1"/>
    <n v="74700"/>
    <n v="74700"/>
    <x v="40"/>
    <x v="1"/>
    <x v="8"/>
    <s v="MALL OF INDONESIA"/>
  </r>
  <r>
    <s v="T-6931"/>
    <x v="0"/>
    <x v="202"/>
    <x v="8"/>
    <s v="P-1619"/>
    <n v="1"/>
    <n v="98100"/>
    <n v="98100"/>
    <x v="11"/>
    <x v="2"/>
    <x v="8"/>
    <s v="MALL OF INDONESIA"/>
  </r>
  <r>
    <s v="T-6932"/>
    <x v="0"/>
    <x v="204"/>
    <x v="8"/>
    <s v="P-1582"/>
    <n v="1"/>
    <n v="148500"/>
    <n v="148500"/>
    <x v="158"/>
    <x v="1"/>
    <x v="8"/>
    <s v="MALL OF INDONESIA"/>
  </r>
  <r>
    <s v="T-6933"/>
    <x v="0"/>
    <x v="191"/>
    <x v="8"/>
    <s v="P-1614"/>
    <n v="1"/>
    <n v="162000"/>
    <n v="162000"/>
    <x v="73"/>
    <x v="2"/>
    <x v="8"/>
    <s v="MALL OF INDONESIA"/>
  </r>
  <r>
    <s v="T-6934"/>
    <x v="0"/>
    <x v="192"/>
    <x v="12"/>
    <s v="P-641"/>
    <n v="1"/>
    <n v="22500"/>
    <n v="22500"/>
    <x v="39"/>
    <x v="0"/>
    <x v="4"/>
    <s v="GRAND GALAXY PARK"/>
  </r>
  <r>
    <s v="T-6935"/>
    <x v="0"/>
    <x v="187"/>
    <x v="8"/>
    <s v="P-1645"/>
    <n v="2"/>
    <n v="82800"/>
    <n v="165600"/>
    <x v="55"/>
    <x v="3"/>
    <x v="8"/>
    <s v="MALL OF INDONESIA"/>
  </r>
  <r>
    <s v="T-6936"/>
    <x v="0"/>
    <x v="206"/>
    <x v="12"/>
    <s v="P-621"/>
    <n v="2"/>
    <n v="17100"/>
    <n v="34200"/>
    <x v="77"/>
    <x v="0"/>
    <x v="4"/>
    <s v="GRAND GALAXY PARK"/>
  </r>
  <r>
    <s v="T-6937"/>
    <x v="0"/>
    <x v="197"/>
    <x v="12"/>
    <s v="P-642"/>
    <n v="1"/>
    <n v="74700"/>
    <n v="74700"/>
    <x v="40"/>
    <x v="1"/>
    <x v="4"/>
    <s v="GRAND GALAXY PARK"/>
  </r>
  <r>
    <s v="T-6938"/>
    <x v="0"/>
    <x v="192"/>
    <x v="8"/>
    <s v="P-1585"/>
    <n v="2"/>
    <n v="45000"/>
    <n v="90000"/>
    <x v="26"/>
    <x v="0"/>
    <x v="8"/>
    <s v="MALL OF INDONESIA"/>
  </r>
  <r>
    <s v="T-6939"/>
    <x v="0"/>
    <x v="194"/>
    <x v="12"/>
    <s v="P-652"/>
    <n v="1"/>
    <n v="90000"/>
    <n v="90000"/>
    <x v="5"/>
    <x v="2"/>
    <x v="4"/>
    <s v="GRAND GALAXY PARK"/>
  </r>
  <r>
    <s v="T-6940"/>
    <x v="0"/>
    <x v="203"/>
    <x v="8"/>
    <s v="P-1563"/>
    <n v="2"/>
    <n v="82800"/>
    <n v="165600"/>
    <x v="33"/>
    <x v="3"/>
    <x v="8"/>
    <s v="MALL OF INDONESIA"/>
  </r>
  <r>
    <s v="T-6941"/>
    <x v="0"/>
    <x v="197"/>
    <x v="8"/>
    <s v="P-1535"/>
    <n v="2"/>
    <n v="78750"/>
    <n v="157500"/>
    <x v="107"/>
    <x v="12"/>
    <x v="8"/>
    <s v="MALL OF INDONESIA"/>
  </r>
  <r>
    <s v="T-6942"/>
    <x v="0"/>
    <x v="193"/>
    <x v="8"/>
    <s v="P-1599"/>
    <n v="1"/>
    <n v="40500"/>
    <n v="40500"/>
    <x v="168"/>
    <x v="6"/>
    <x v="8"/>
    <s v="MALL OF INDONESIA"/>
  </r>
  <r>
    <s v="T-6943"/>
    <x v="0"/>
    <x v="196"/>
    <x v="12"/>
    <s v="P-670"/>
    <n v="1"/>
    <n v="25200"/>
    <n v="25200"/>
    <x v="202"/>
    <x v="0"/>
    <x v="4"/>
    <s v="GRAND GALAXY PARK"/>
  </r>
  <r>
    <s v="T-6944"/>
    <x v="0"/>
    <x v="198"/>
    <x v="8"/>
    <s v="P-1553"/>
    <n v="2"/>
    <n v="11700"/>
    <n v="23400"/>
    <x v="217"/>
    <x v="9"/>
    <x v="8"/>
    <s v="MALL OF INDONESIA"/>
  </r>
  <r>
    <s v="T-6945"/>
    <x v="0"/>
    <x v="191"/>
    <x v="8"/>
    <s v="P-1540"/>
    <n v="3"/>
    <n v="27000"/>
    <n v="81000"/>
    <x v="6"/>
    <x v="0"/>
    <x v="8"/>
    <s v="MALL OF INDONESIA"/>
  </r>
  <r>
    <s v="T-6946"/>
    <x v="0"/>
    <x v="185"/>
    <x v="8"/>
    <s v="P-1586"/>
    <n v="1"/>
    <n v="25200"/>
    <n v="25200"/>
    <x v="22"/>
    <x v="0"/>
    <x v="8"/>
    <s v="MALL OF INDONESIA"/>
  </r>
  <r>
    <s v="T-6947"/>
    <x v="0"/>
    <x v="209"/>
    <x v="8"/>
    <s v="P-1605"/>
    <n v="2"/>
    <n v="49500"/>
    <n v="99000"/>
    <x v="16"/>
    <x v="2"/>
    <x v="8"/>
    <s v="MALL OF INDONESIA"/>
  </r>
  <r>
    <s v="T-6948"/>
    <x v="0"/>
    <x v="202"/>
    <x v="8"/>
    <s v="P-1562"/>
    <n v="1"/>
    <n v="82800"/>
    <n v="82800"/>
    <x v="78"/>
    <x v="3"/>
    <x v="8"/>
    <s v="MALL OF INDONESIA"/>
  </r>
  <r>
    <s v="T-6949"/>
    <x v="0"/>
    <x v="186"/>
    <x v="12"/>
    <s v="P-678"/>
    <n v="1"/>
    <n v="348300"/>
    <n v="348300"/>
    <x v="266"/>
    <x v="7"/>
    <x v="4"/>
    <s v="GRAND GALAXY PARK"/>
  </r>
  <r>
    <s v="T-6950"/>
    <x v="0"/>
    <x v="208"/>
    <x v="8"/>
    <s v="P-1544"/>
    <n v="1"/>
    <n v="14400"/>
    <n v="14400"/>
    <x v="29"/>
    <x v="0"/>
    <x v="8"/>
    <s v="MALL OF INDONESIA"/>
  </r>
  <r>
    <s v="T-6951"/>
    <x v="0"/>
    <x v="184"/>
    <x v="12"/>
    <s v="P-676"/>
    <n v="1"/>
    <n v="34200"/>
    <n v="34200"/>
    <x v="52"/>
    <x v="0"/>
    <x v="4"/>
    <s v="GRAND GALAXY PARK"/>
  </r>
  <r>
    <s v="T-6952"/>
    <x v="0"/>
    <x v="207"/>
    <x v="8"/>
    <s v="P-1648"/>
    <n v="2"/>
    <n v="76500"/>
    <n v="153000"/>
    <x v="75"/>
    <x v="11"/>
    <x v="8"/>
    <s v="MALL OF INDONESIA"/>
  </r>
  <r>
    <s v="T-6953"/>
    <x v="0"/>
    <x v="207"/>
    <x v="8"/>
    <s v="P-1664"/>
    <n v="1"/>
    <n v="36900"/>
    <n v="36900"/>
    <x v="56"/>
    <x v="0"/>
    <x v="8"/>
    <s v="MALL OF INDONESIA"/>
  </r>
  <r>
    <s v="T-6954"/>
    <x v="0"/>
    <x v="208"/>
    <x v="8"/>
    <s v="P-1652"/>
    <n v="1"/>
    <n v="112500"/>
    <n v="112500"/>
    <x v="141"/>
    <x v="11"/>
    <x v="8"/>
    <s v="MALL OF INDONESIA"/>
  </r>
  <r>
    <s v="T-6955"/>
    <x v="0"/>
    <x v="207"/>
    <x v="8"/>
    <s v="P-1555"/>
    <n v="2"/>
    <n v="26100"/>
    <n v="52200"/>
    <x v="149"/>
    <x v="4"/>
    <x v="8"/>
    <s v="MALL OF INDONESIA"/>
  </r>
  <r>
    <s v="T-6956"/>
    <x v="0"/>
    <x v="206"/>
    <x v="8"/>
    <s v="P-1632"/>
    <n v="1"/>
    <n v="314100"/>
    <n v="314100"/>
    <x v="143"/>
    <x v="14"/>
    <x v="8"/>
    <s v="MALL OF INDONESIA"/>
  </r>
  <r>
    <s v="T-6957"/>
    <x v="0"/>
    <x v="187"/>
    <x v="8"/>
    <s v="P-1542"/>
    <n v="3"/>
    <n v="18000"/>
    <n v="54000"/>
    <x v="2"/>
    <x v="0"/>
    <x v="8"/>
    <s v="MALL OF INDONESIA"/>
  </r>
  <r>
    <s v="T-6958"/>
    <x v="0"/>
    <x v="211"/>
    <x v="8"/>
    <s v="P-1579"/>
    <n v="3"/>
    <n v="112500"/>
    <n v="337500"/>
    <x v="96"/>
    <x v="7"/>
    <x v="8"/>
    <s v="MALL OF INDONESIA"/>
  </r>
  <r>
    <s v="T-6959"/>
    <x v="0"/>
    <x v="197"/>
    <x v="12"/>
    <s v="P-645"/>
    <n v="1"/>
    <n v="243000"/>
    <n v="243000"/>
    <x v="111"/>
    <x v="17"/>
    <x v="4"/>
    <s v="GRAND GALAXY PARK"/>
  </r>
  <r>
    <s v="T-6960"/>
    <x v="0"/>
    <x v="190"/>
    <x v="8"/>
    <s v="P-1593"/>
    <n v="1"/>
    <n v="22500"/>
    <n v="22500"/>
    <x v="112"/>
    <x v="4"/>
    <x v="8"/>
    <s v="MALL OF INDONESIA"/>
  </r>
  <r>
    <s v="T-6961"/>
    <x v="0"/>
    <x v="186"/>
    <x v="8"/>
    <s v="P-1560"/>
    <n v="1"/>
    <n v="57600"/>
    <n v="57600"/>
    <x v="4"/>
    <x v="3"/>
    <x v="8"/>
    <s v="MALL OF INDONESIA"/>
  </r>
  <r>
    <s v="T-6962"/>
    <x v="0"/>
    <x v="182"/>
    <x v="12"/>
    <s v="P-615"/>
    <n v="1"/>
    <n v="261000"/>
    <n v="261000"/>
    <x v="74"/>
    <x v="15"/>
    <x v="4"/>
    <s v="GRAND GALAXY PARK"/>
  </r>
  <r>
    <s v="T-6963"/>
    <x v="0"/>
    <x v="182"/>
    <x v="8"/>
    <s v="P-1624"/>
    <n v="2"/>
    <n v="65700"/>
    <n v="131400"/>
    <x v="43"/>
    <x v="12"/>
    <x v="8"/>
    <s v="MALL OF INDONESIA"/>
  </r>
  <r>
    <s v="T-6964"/>
    <x v="0"/>
    <x v="186"/>
    <x v="8"/>
    <s v="P-1530"/>
    <n v="1"/>
    <n v="144000"/>
    <n v="144000"/>
    <x v="94"/>
    <x v="15"/>
    <x v="8"/>
    <s v="MALL OF INDONESIA"/>
  </r>
  <r>
    <s v="T-6965"/>
    <x v="0"/>
    <x v="187"/>
    <x v="8"/>
    <s v="P-1602"/>
    <n v="1"/>
    <n v="144000"/>
    <n v="144000"/>
    <x v="162"/>
    <x v="15"/>
    <x v="8"/>
    <s v="MALL OF INDONESIA"/>
  </r>
  <r>
    <s v="T-6966"/>
    <x v="0"/>
    <x v="211"/>
    <x v="8"/>
    <s v="P-1666"/>
    <n v="1"/>
    <n v="26100"/>
    <n v="26100"/>
    <x v="164"/>
    <x v="0"/>
    <x v="8"/>
    <s v="MALL OF INDONESIA"/>
  </r>
  <r>
    <s v="T-6967"/>
    <x v="0"/>
    <x v="212"/>
    <x v="7"/>
    <s v="P-916"/>
    <n v="1"/>
    <n v="65700"/>
    <n v="65700"/>
    <x v="64"/>
    <x v="16"/>
    <x v="7"/>
    <s v="LIPPO MALL KEMANG"/>
  </r>
  <r>
    <s v="T-6968"/>
    <x v="0"/>
    <x v="213"/>
    <x v="7"/>
    <s v="P-1101"/>
    <n v="3"/>
    <n v="29700"/>
    <n v="89100"/>
    <x v="117"/>
    <x v="0"/>
    <x v="7"/>
    <s v="LIPPO MALL KEMANG"/>
  </r>
  <r>
    <s v="T-6969"/>
    <x v="0"/>
    <x v="214"/>
    <x v="7"/>
    <s v="P-947"/>
    <n v="2"/>
    <n v="103500"/>
    <n v="207000"/>
    <x v="63"/>
    <x v="15"/>
    <x v="7"/>
    <s v="LIPPO MALL KEMANG"/>
  </r>
  <r>
    <s v="T-6970"/>
    <x v="0"/>
    <x v="215"/>
    <x v="7"/>
    <s v="P-930"/>
    <n v="1"/>
    <n v="13500"/>
    <n v="13500"/>
    <x v="18"/>
    <x v="9"/>
    <x v="7"/>
    <s v="LIPPO MALL KEMANG"/>
  </r>
  <r>
    <s v="T-6971"/>
    <x v="0"/>
    <x v="216"/>
    <x v="7"/>
    <s v="P-1039"/>
    <n v="1"/>
    <n v="49500"/>
    <n v="49500"/>
    <x v="60"/>
    <x v="2"/>
    <x v="7"/>
    <s v="LIPPO MALL KEMANG"/>
  </r>
  <r>
    <s v="T-6972"/>
    <x v="0"/>
    <x v="217"/>
    <x v="7"/>
    <s v="P-1027"/>
    <n v="3"/>
    <n v="49500"/>
    <n v="148500"/>
    <x v="16"/>
    <x v="2"/>
    <x v="7"/>
    <s v="LIPPO MALL KEMANG"/>
  </r>
  <r>
    <s v="T-6973"/>
    <x v="0"/>
    <x v="212"/>
    <x v="7"/>
    <s v="P-928"/>
    <n v="1"/>
    <n v="193500"/>
    <n v="193500"/>
    <x v="66"/>
    <x v="8"/>
    <x v="7"/>
    <s v="LIPPO MALL KEMANG"/>
  </r>
  <r>
    <s v="T-6974"/>
    <x v="0"/>
    <x v="218"/>
    <x v="7"/>
    <s v="P-980"/>
    <n v="1"/>
    <n v="57600"/>
    <n v="57600"/>
    <x v="4"/>
    <x v="3"/>
    <x v="7"/>
    <s v="LIPPO MALL KEMANG"/>
  </r>
  <r>
    <s v="T-6975"/>
    <x v="0"/>
    <x v="219"/>
    <x v="7"/>
    <s v="P-958"/>
    <n v="1"/>
    <n v="207000"/>
    <n v="207000"/>
    <x v="235"/>
    <x v="15"/>
    <x v="7"/>
    <s v="LIPPO MALL KEMANG"/>
  </r>
  <r>
    <s v="T-6976"/>
    <x v="0"/>
    <x v="215"/>
    <x v="7"/>
    <s v="P-973"/>
    <n v="3"/>
    <n v="11700"/>
    <n v="35100"/>
    <x v="217"/>
    <x v="9"/>
    <x v="7"/>
    <s v="LIPPO MALL KEMANG"/>
  </r>
  <r>
    <s v="T-6977"/>
    <x v="0"/>
    <x v="220"/>
    <x v="7"/>
    <s v="P-944"/>
    <n v="1"/>
    <n v="18000"/>
    <n v="18000"/>
    <x v="2"/>
    <x v="0"/>
    <x v="7"/>
    <s v="LIPPO MALL KEMANG"/>
  </r>
  <r>
    <s v="T-6978"/>
    <x v="0"/>
    <x v="221"/>
    <x v="7"/>
    <s v="P-1001"/>
    <n v="1"/>
    <n v="148500"/>
    <n v="148500"/>
    <x v="158"/>
    <x v="1"/>
    <x v="7"/>
    <s v="LIPPO MALL KEMANG"/>
  </r>
  <r>
    <s v="T-6979"/>
    <x v="0"/>
    <x v="212"/>
    <x v="7"/>
    <s v="P-1007"/>
    <n v="5"/>
    <n v="31500"/>
    <n v="157500"/>
    <x v="17"/>
    <x v="0"/>
    <x v="7"/>
    <s v="LIPPO MALL KEMANG"/>
  </r>
  <r>
    <s v="T-6980"/>
    <x v="0"/>
    <x v="217"/>
    <x v="7"/>
    <s v="P-977"/>
    <n v="2"/>
    <n v="26100"/>
    <n v="52200"/>
    <x v="15"/>
    <x v="4"/>
    <x v="7"/>
    <s v="LIPPO MALL KEMANG"/>
  </r>
  <r>
    <s v="T-6981"/>
    <x v="0"/>
    <x v="222"/>
    <x v="7"/>
    <s v="P-939"/>
    <n v="1"/>
    <n v="98100"/>
    <n v="98100"/>
    <x v="69"/>
    <x v="2"/>
    <x v="7"/>
    <s v="LIPPO MALL KEMANG"/>
  </r>
  <r>
    <s v="T-6982"/>
    <x v="0"/>
    <x v="223"/>
    <x v="7"/>
    <s v="P-946"/>
    <n v="3"/>
    <n v="14400"/>
    <n v="43200"/>
    <x v="29"/>
    <x v="0"/>
    <x v="7"/>
    <s v="LIPPO MALL KEMANG"/>
  </r>
  <r>
    <s v="T-6983"/>
    <x v="0"/>
    <x v="224"/>
    <x v="7"/>
    <s v="P-976"/>
    <n v="4"/>
    <n v="26100"/>
    <n v="104400"/>
    <x v="149"/>
    <x v="4"/>
    <x v="7"/>
    <s v="LIPPO MALL KEMANG"/>
  </r>
  <r>
    <s v="T-6984"/>
    <x v="0"/>
    <x v="225"/>
    <x v="7"/>
    <s v="P-951"/>
    <n v="1"/>
    <n v="75000"/>
    <n v="75000"/>
    <x v="195"/>
    <x v="4"/>
    <x v="7"/>
    <s v="LIPPO MALL KEMANG"/>
  </r>
  <r>
    <s v="T-6985"/>
    <x v="0"/>
    <x v="226"/>
    <x v="7"/>
    <s v="P-1065"/>
    <n v="1"/>
    <n v="81000"/>
    <n v="81000"/>
    <x v="37"/>
    <x v="12"/>
    <x v="7"/>
    <s v="LIPPO MALL KEMANG"/>
  </r>
  <r>
    <s v="T-6986"/>
    <x v="0"/>
    <x v="219"/>
    <x v="7"/>
    <s v="P-1009"/>
    <n v="1"/>
    <n v="74700"/>
    <n v="74700"/>
    <x v="40"/>
    <x v="1"/>
    <x v="7"/>
    <s v="LIPPO MALL KEMANG"/>
  </r>
  <r>
    <s v="T-6987"/>
    <x v="0"/>
    <x v="227"/>
    <x v="7"/>
    <s v="P-1072"/>
    <n v="2"/>
    <n v="82800"/>
    <n v="165600"/>
    <x v="55"/>
    <x v="3"/>
    <x v="7"/>
    <s v="LIPPO MALL KEMANG"/>
  </r>
  <r>
    <s v="T-6988"/>
    <x v="0"/>
    <x v="224"/>
    <x v="7"/>
    <s v="P-1091"/>
    <n v="1"/>
    <n v="15000"/>
    <n v="15000"/>
    <x v="0"/>
    <x v="0"/>
    <x v="7"/>
    <s v="LIPPO MALL KEMANG"/>
  </r>
  <r>
    <s v="T-6989"/>
    <x v="0"/>
    <x v="214"/>
    <x v="7"/>
    <s v="P-1046"/>
    <n v="2"/>
    <n v="65700"/>
    <n v="131400"/>
    <x v="43"/>
    <x v="12"/>
    <x v="7"/>
    <s v="LIPPO MALL KEMANG"/>
  </r>
  <r>
    <s v="T-6990"/>
    <x v="0"/>
    <x v="228"/>
    <x v="7"/>
    <s v="P-1040"/>
    <n v="1"/>
    <n v="98100"/>
    <n v="98100"/>
    <x v="11"/>
    <x v="2"/>
    <x v="7"/>
    <s v="LIPPO MALL KEMANG"/>
  </r>
  <r>
    <s v="T-6991"/>
    <x v="0"/>
    <x v="221"/>
    <x v="7"/>
    <s v="P-1026"/>
    <n v="1"/>
    <n v="65700"/>
    <n v="65700"/>
    <x v="155"/>
    <x v="2"/>
    <x v="7"/>
    <s v="LIPPO MALL KEMANG"/>
  </r>
  <r>
    <s v="T-6992"/>
    <x v="0"/>
    <x v="229"/>
    <x v="7"/>
    <s v="P-1049"/>
    <n v="1"/>
    <n v="145800"/>
    <n v="145800"/>
    <x v="206"/>
    <x v="18"/>
    <x v="7"/>
    <s v="LIPPO MALL KEMANG"/>
  </r>
  <r>
    <s v="T-6993"/>
    <x v="0"/>
    <x v="216"/>
    <x v="7"/>
    <s v="P-1005"/>
    <n v="1"/>
    <n v="45000"/>
    <n v="45000"/>
    <x v="26"/>
    <x v="0"/>
    <x v="7"/>
    <s v="LIPPO MALL KEMANG"/>
  </r>
  <r>
    <s v="T-6994"/>
    <x v="0"/>
    <x v="230"/>
    <x v="7"/>
    <s v="P-941"/>
    <n v="4"/>
    <n v="17100"/>
    <n v="68400"/>
    <x v="77"/>
    <x v="0"/>
    <x v="7"/>
    <s v="LIPPO MALL KEMANG"/>
  </r>
  <r>
    <s v="T-6995"/>
    <x v="0"/>
    <x v="229"/>
    <x v="7"/>
    <s v="P-1011"/>
    <n v="2"/>
    <n v="396000"/>
    <n v="792000"/>
    <x v="127"/>
    <x v="17"/>
    <x v="7"/>
    <s v="LIPPO MALL KEMANG"/>
  </r>
  <r>
    <s v="T-6996"/>
    <x v="0"/>
    <x v="224"/>
    <x v="7"/>
    <s v="P-1105"/>
    <n v="3"/>
    <n v="34200"/>
    <n v="102600"/>
    <x v="52"/>
    <x v="0"/>
    <x v="7"/>
    <s v="LIPPO MALL KEMANG"/>
  </r>
  <r>
    <s v="T-6997"/>
    <x v="0"/>
    <x v="231"/>
    <x v="7"/>
    <s v="P-1029"/>
    <n v="1"/>
    <n v="47700"/>
    <n v="47700"/>
    <x v="20"/>
    <x v="10"/>
    <x v="7"/>
    <s v="LIPPO MALL KEMANG"/>
  </r>
  <r>
    <s v="T-6998"/>
    <x v="0"/>
    <x v="232"/>
    <x v="7"/>
    <s v="P-1095"/>
    <n v="7"/>
    <n v="25200"/>
    <n v="176400"/>
    <x v="202"/>
    <x v="0"/>
    <x v="7"/>
    <s v="LIPPO MALL KEMANG"/>
  </r>
  <r>
    <s v="T-6999"/>
    <x v="0"/>
    <x v="224"/>
    <x v="7"/>
    <s v="P-1058"/>
    <n v="2"/>
    <n v="116100"/>
    <n v="232200"/>
    <x v="148"/>
    <x v="14"/>
    <x v="7"/>
    <s v="LIPPO MALL KEMANG"/>
  </r>
  <r>
    <s v="T-7000"/>
    <x v="0"/>
    <x v="228"/>
    <x v="7"/>
    <s v="P-1023"/>
    <n v="1"/>
    <n v="314100"/>
    <n v="314100"/>
    <x v="183"/>
    <x v="20"/>
    <x v="7"/>
    <s v="LIPPO MALL KEMANG"/>
  </r>
  <r>
    <s v="T-7001"/>
    <x v="0"/>
    <x v="223"/>
    <x v="7"/>
    <s v="P-1008"/>
    <n v="2"/>
    <n v="22500"/>
    <n v="45000"/>
    <x v="39"/>
    <x v="0"/>
    <x v="7"/>
    <s v="LIPPO MALL KEMANG"/>
  </r>
  <r>
    <s v="T-7002"/>
    <x v="0"/>
    <x v="213"/>
    <x v="7"/>
    <s v="P-1098"/>
    <n v="1"/>
    <n v="15000"/>
    <n v="15000"/>
    <x v="201"/>
    <x v="0"/>
    <x v="7"/>
    <s v="LIPPO MALL KEMANG"/>
  </r>
  <r>
    <s v="T-7003"/>
    <x v="0"/>
    <x v="233"/>
    <x v="7"/>
    <s v="P-1110"/>
    <n v="1"/>
    <n v="207000"/>
    <n v="207000"/>
    <x v="99"/>
    <x v="4"/>
    <x v="7"/>
    <s v="LIPPO MALL KEMANG"/>
  </r>
  <r>
    <s v="T-7004"/>
    <x v="0"/>
    <x v="221"/>
    <x v="7"/>
    <s v="P-950"/>
    <n v="1"/>
    <n v="170100"/>
    <n v="170100"/>
    <x v="68"/>
    <x v="13"/>
    <x v="7"/>
    <s v="LIPPO MALL KEMANG"/>
  </r>
  <r>
    <s v="T-7005"/>
    <x v="0"/>
    <x v="234"/>
    <x v="7"/>
    <s v="P-1061"/>
    <n v="1"/>
    <n v="131850"/>
    <n v="131850"/>
    <x v="102"/>
    <x v="14"/>
    <x v="7"/>
    <s v="LIPPO MALL KEMANG"/>
  </r>
  <r>
    <s v="T-7006"/>
    <x v="0"/>
    <x v="230"/>
    <x v="7"/>
    <s v="P-1092"/>
    <n v="1"/>
    <n v="32000"/>
    <n v="32000"/>
    <x v="173"/>
    <x v="0"/>
    <x v="7"/>
    <s v="LIPPO MALL KEMANG"/>
  </r>
  <r>
    <s v="T-7007"/>
    <x v="0"/>
    <x v="215"/>
    <x v="7"/>
    <s v="P-998"/>
    <n v="2"/>
    <n v="112500"/>
    <n v="225000"/>
    <x v="96"/>
    <x v="7"/>
    <x v="7"/>
    <s v="LIPPO MALL KEMANG"/>
  </r>
  <r>
    <s v="T-7008"/>
    <x v="0"/>
    <x v="221"/>
    <x v="7"/>
    <s v="P-1096"/>
    <n v="3"/>
    <n v="34200"/>
    <n v="102600"/>
    <x v="156"/>
    <x v="0"/>
    <x v="7"/>
    <s v="LIPPO MALL KEMANG"/>
  </r>
  <r>
    <s v="T-7009"/>
    <x v="0"/>
    <x v="214"/>
    <x v="7"/>
    <s v="P-945"/>
    <n v="3"/>
    <n v="27000"/>
    <n v="81000"/>
    <x v="30"/>
    <x v="0"/>
    <x v="7"/>
    <s v="LIPPO MALL KEMANG"/>
  </r>
  <r>
    <s v="T-7010"/>
    <x v="0"/>
    <x v="235"/>
    <x v="7"/>
    <s v="P-964"/>
    <n v="1"/>
    <n v="76500"/>
    <n v="76500"/>
    <x v="204"/>
    <x v="8"/>
    <x v="7"/>
    <s v="LIPPO MALL KEMANG"/>
  </r>
  <r>
    <s v="T-7011"/>
    <x v="0"/>
    <x v="236"/>
    <x v="7"/>
    <s v="P-1094"/>
    <n v="2"/>
    <n v="29700"/>
    <n v="59400"/>
    <x v="154"/>
    <x v="0"/>
    <x v="7"/>
    <s v="LIPPO MALL KEMANG"/>
  </r>
  <r>
    <s v="T-7012"/>
    <x v="0"/>
    <x v="228"/>
    <x v="7"/>
    <s v="P-942"/>
    <n v="3"/>
    <n v="27000"/>
    <n v="81000"/>
    <x v="6"/>
    <x v="0"/>
    <x v="7"/>
    <s v="LIPPO MALL KEMANG"/>
  </r>
  <r>
    <s v="T-7013"/>
    <x v="0"/>
    <x v="233"/>
    <x v="7"/>
    <s v="P-1100"/>
    <n v="2"/>
    <n v="36900"/>
    <n v="73800"/>
    <x v="56"/>
    <x v="0"/>
    <x v="7"/>
    <s v="LIPPO MALL KEMANG"/>
  </r>
  <r>
    <s v="T-7014"/>
    <x v="0"/>
    <x v="231"/>
    <x v="7"/>
    <s v="P-1060"/>
    <n v="1"/>
    <n v="73800"/>
    <n v="73800"/>
    <x v="125"/>
    <x v="14"/>
    <x v="7"/>
    <s v="LIPPO MALL KEMANG"/>
  </r>
  <r>
    <s v="T-7015"/>
    <x v="0"/>
    <x v="224"/>
    <x v="7"/>
    <s v="P-918"/>
    <n v="1"/>
    <n v="261000"/>
    <n v="261000"/>
    <x v="74"/>
    <x v="15"/>
    <x v="7"/>
    <s v="LIPPO MALL KEMANG"/>
  </r>
  <r>
    <s v="T-7016"/>
    <x v="0"/>
    <x v="220"/>
    <x v="7"/>
    <s v="P-943"/>
    <n v="3"/>
    <n v="13050"/>
    <n v="39150"/>
    <x v="54"/>
    <x v="0"/>
    <x v="7"/>
    <s v="LIPPO MALL KEMANG"/>
  </r>
  <r>
    <s v="T-7017"/>
    <x v="0"/>
    <x v="222"/>
    <x v="7"/>
    <s v="P-1055"/>
    <n v="1"/>
    <n v="148500"/>
    <n v="148500"/>
    <x v="57"/>
    <x v="14"/>
    <x v="7"/>
    <s v="LIPPO MALL KEMANG"/>
  </r>
  <r>
    <s v="T-7018"/>
    <x v="0"/>
    <x v="231"/>
    <x v="7"/>
    <s v="P-938"/>
    <n v="5"/>
    <n v="41400"/>
    <n v="207000"/>
    <x v="150"/>
    <x v="2"/>
    <x v="7"/>
    <s v="LIPPO MALL KEMANG"/>
  </r>
  <r>
    <s v="T-7019"/>
    <x v="0"/>
    <x v="216"/>
    <x v="7"/>
    <s v="P-1006"/>
    <n v="1"/>
    <n v="25200"/>
    <n v="25200"/>
    <x v="22"/>
    <x v="0"/>
    <x v="7"/>
    <s v="LIPPO MALL KEMANG"/>
  </r>
  <r>
    <s v="T-7020"/>
    <x v="0"/>
    <x v="233"/>
    <x v="7"/>
    <s v="P-1010"/>
    <n v="3"/>
    <n v="37350"/>
    <n v="112050"/>
    <x v="83"/>
    <x v="17"/>
    <x v="7"/>
    <s v="LIPPO MALL KEMANG"/>
  </r>
  <r>
    <s v="T-7021"/>
    <x v="0"/>
    <x v="235"/>
    <x v="9"/>
    <s v="P-1240"/>
    <n v="1"/>
    <n v="116100"/>
    <n v="116100"/>
    <x v="148"/>
    <x v="14"/>
    <x v="8"/>
    <s v="MALL GANDARIA CITY"/>
  </r>
  <r>
    <s v="T-7022"/>
    <x v="0"/>
    <x v="221"/>
    <x v="10"/>
    <s v="P-2187"/>
    <n v="3"/>
    <n v="17100"/>
    <n v="51300"/>
    <x v="77"/>
    <x v="0"/>
    <x v="2"/>
    <s v="SUMARECON MALL BEKASI"/>
  </r>
  <r>
    <s v="T-7023"/>
    <x v="0"/>
    <x v="232"/>
    <x v="9"/>
    <s v="P-1225"/>
    <n v="1"/>
    <n v="98100"/>
    <n v="98100"/>
    <x v="11"/>
    <x v="2"/>
    <x v="8"/>
    <s v="MALL GANDARIA CITY"/>
  </r>
  <r>
    <s v="T-7024"/>
    <x v="0"/>
    <x v="236"/>
    <x v="10"/>
    <s v="P-2366"/>
    <n v="2"/>
    <n v="34200"/>
    <n v="68400"/>
    <x v="156"/>
    <x v="0"/>
    <x v="2"/>
    <s v="SUMARECON MALL BEKASI"/>
  </r>
  <r>
    <s v="T-7025"/>
    <x v="0"/>
    <x v="232"/>
    <x v="10"/>
    <s v="P-2308"/>
    <n v="1"/>
    <n v="73800"/>
    <n v="73800"/>
    <x v="215"/>
    <x v="12"/>
    <x v="2"/>
    <s v="SUMARECON MALL BEKASI"/>
  </r>
  <r>
    <s v="T-7026"/>
    <x v="0"/>
    <x v="236"/>
    <x v="10"/>
    <s v="P-2367"/>
    <n v="1"/>
    <n v="35100"/>
    <n v="35100"/>
    <x v="13"/>
    <x v="0"/>
    <x v="2"/>
    <s v="SUMARECON MALL BEKASI"/>
  </r>
  <r>
    <s v="T-7027"/>
    <x v="0"/>
    <x v="221"/>
    <x v="9"/>
    <s v="P-1147"/>
    <n v="1"/>
    <n v="50000"/>
    <n v="50000"/>
    <x v="67"/>
    <x v="6"/>
    <x v="8"/>
    <s v="MALL GANDARIA CITY"/>
  </r>
  <r>
    <s v="T-7028"/>
    <x v="0"/>
    <x v="233"/>
    <x v="10"/>
    <s v="P-2196"/>
    <n v="1"/>
    <n v="27000"/>
    <n v="27000"/>
    <x v="30"/>
    <x v="0"/>
    <x v="2"/>
    <s v="SUMARECON MALL BEKASI"/>
  </r>
  <r>
    <s v="T-7029"/>
    <x v="0"/>
    <x v="214"/>
    <x v="9"/>
    <s v="P-1153"/>
    <n v="1"/>
    <n v="193000"/>
    <n v="193000"/>
    <x v="208"/>
    <x v="8"/>
    <x v="8"/>
    <s v="MALL GANDARIA CITY"/>
  </r>
  <r>
    <s v="T-7030"/>
    <x v="0"/>
    <x v="235"/>
    <x v="9"/>
    <s v="P-1139"/>
    <n v="3"/>
    <n v="14400"/>
    <n v="43200"/>
    <x v="29"/>
    <x v="0"/>
    <x v="8"/>
    <s v="MALL GANDARIA CITY"/>
  </r>
  <r>
    <s v="T-7031"/>
    <x v="0"/>
    <x v="223"/>
    <x v="10"/>
    <s v="P-2303"/>
    <n v="1"/>
    <n v="98100"/>
    <n v="98100"/>
    <x v="199"/>
    <x v="2"/>
    <x v="2"/>
    <s v="SUMARECON MALL BEKASI"/>
  </r>
  <r>
    <s v="T-7032"/>
    <x v="0"/>
    <x v="220"/>
    <x v="9"/>
    <s v="P-1129"/>
    <n v="3"/>
    <n v="78750"/>
    <n v="236250"/>
    <x v="36"/>
    <x v="12"/>
    <x v="8"/>
    <s v="MALL GANDARIA CITY"/>
  </r>
  <r>
    <s v="T-7033"/>
    <x v="0"/>
    <x v="237"/>
    <x v="9"/>
    <s v="P-1271"/>
    <n v="1"/>
    <n v="34200"/>
    <n v="34200"/>
    <x v="156"/>
    <x v="0"/>
    <x v="8"/>
    <s v="MALL GANDARIA CITY"/>
  </r>
  <r>
    <s v="T-7034"/>
    <x v="0"/>
    <x v="216"/>
    <x v="10"/>
    <s v="P-2301"/>
    <n v="1"/>
    <n v="89100"/>
    <n v="89100"/>
    <x v="5"/>
    <x v="2"/>
    <x v="2"/>
    <s v="SUMARECON MALL BEKASI"/>
  </r>
  <r>
    <s v="T-7035"/>
    <x v="0"/>
    <x v="225"/>
    <x v="9"/>
    <s v="P-1235"/>
    <n v="1"/>
    <n v="40500"/>
    <n v="40500"/>
    <x v="221"/>
    <x v="12"/>
    <x v="8"/>
    <s v="MALL GANDARIA CITY"/>
  </r>
  <r>
    <s v="T-7036"/>
    <x v="0"/>
    <x v="237"/>
    <x v="10"/>
    <s v="P-2288"/>
    <n v="1"/>
    <n v="93150"/>
    <n v="93150"/>
    <x v="35"/>
    <x v="2"/>
    <x v="2"/>
    <s v="SUMARECON MALL BEKASI"/>
  </r>
  <r>
    <s v="T-7037"/>
    <x v="0"/>
    <x v="229"/>
    <x v="10"/>
    <s v="P-2190"/>
    <n v="1"/>
    <n v="13050"/>
    <n v="13050"/>
    <x v="54"/>
    <x v="0"/>
    <x v="2"/>
    <s v="SUMARECON MALL BEKASI"/>
  </r>
  <r>
    <s v="T-7038"/>
    <x v="0"/>
    <x v="228"/>
    <x v="9"/>
    <s v="P-1214"/>
    <n v="1"/>
    <n v="47700"/>
    <n v="47700"/>
    <x v="20"/>
    <x v="10"/>
    <x v="8"/>
    <s v="MALL GANDARIA CITY"/>
  </r>
  <r>
    <s v="T-7039"/>
    <x v="0"/>
    <x v="238"/>
    <x v="9"/>
    <s v="P-1135"/>
    <n v="1"/>
    <n v="27000"/>
    <n v="27000"/>
    <x v="6"/>
    <x v="0"/>
    <x v="8"/>
    <s v="MALL GANDARIA CITY"/>
  </r>
  <r>
    <s v="T-7040"/>
    <x v="0"/>
    <x v="234"/>
    <x v="9"/>
    <s v="P-1136"/>
    <n v="1"/>
    <n v="13050"/>
    <n v="13050"/>
    <x v="54"/>
    <x v="0"/>
    <x v="8"/>
    <s v="MALL GANDARIA CITY"/>
  </r>
  <r>
    <s v="T-7041"/>
    <x v="0"/>
    <x v="227"/>
    <x v="10"/>
    <s v="P-2306"/>
    <n v="1"/>
    <n v="60750"/>
    <n v="60750"/>
    <x v="113"/>
    <x v="12"/>
    <x v="2"/>
    <s v="SUMARECON MALL BEKASI"/>
  </r>
  <r>
    <s v="T-7042"/>
    <x v="0"/>
    <x v="220"/>
    <x v="10"/>
    <s v="P-2305"/>
    <n v="2"/>
    <n v="60750"/>
    <n v="121500"/>
    <x v="87"/>
    <x v="12"/>
    <x v="2"/>
    <s v="SUMARECON MALL BEKASI"/>
  </r>
  <r>
    <s v="T-7043"/>
    <x v="0"/>
    <x v="232"/>
    <x v="9"/>
    <s v="P-1224"/>
    <n v="1"/>
    <n v="49500"/>
    <n v="49500"/>
    <x v="60"/>
    <x v="2"/>
    <x v="8"/>
    <s v="MALL GANDARIA CITY"/>
  </r>
  <r>
    <s v="T-7044"/>
    <x v="0"/>
    <x v="231"/>
    <x v="10"/>
    <s v="P-2183"/>
    <n v="1"/>
    <n v="78750"/>
    <n v="78750"/>
    <x v="107"/>
    <x v="12"/>
    <x v="2"/>
    <s v="SUMARECON MALL BEKASI"/>
  </r>
  <r>
    <s v="T-7045"/>
    <x v="0"/>
    <x v="223"/>
    <x v="10"/>
    <s v="P-2262"/>
    <n v="1"/>
    <n v="45000"/>
    <n v="45000"/>
    <x v="26"/>
    <x v="0"/>
    <x v="2"/>
    <s v="SUMARECON MALL BEKASI"/>
  </r>
  <r>
    <s v="T-7046"/>
    <x v="0"/>
    <x v="239"/>
    <x v="10"/>
    <s v="P-2362"/>
    <n v="1"/>
    <n v="34200"/>
    <n v="34200"/>
    <x v="173"/>
    <x v="0"/>
    <x v="2"/>
    <s v="SUMARECON MALL BEKASI"/>
  </r>
  <r>
    <s v="T-7047"/>
    <x v="0"/>
    <x v="222"/>
    <x v="10"/>
    <s v="P-2336"/>
    <n v="1"/>
    <n v="131850"/>
    <n v="131850"/>
    <x v="129"/>
    <x v="12"/>
    <x v="2"/>
    <s v="SUMARECON MALL BEKASI"/>
  </r>
  <r>
    <s v="T-7048"/>
    <x v="0"/>
    <x v="240"/>
    <x v="10"/>
    <s v="P-2230"/>
    <n v="2"/>
    <n v="26100"/>
    <n v="52200"/>
    <x v="15"/>
    <x v="4"/>
    <x v="2"/>
    <s v="SUMARECON MALL BEKASI"/>
  </r>
  <r>
    <s v="T-7049"/>
    <x v="0"/>
    <x v="222"/>
    <x v="10"/>
    <s v="P-2344"/>
    <n v="1"/>
    <n v="82800"/>
    <n v="82800"/>
    <x v="44"/>
    <x v="3"/>
    <x v="2"/>
    <s v="SUMARECON MALL BEKASI"/>
  </r>
  <r>
    <s v="T-7050"/>
    <x v="0"/>
    <x v="236"/>
    <x v="10"/>
    <s v="P-2298"/>
    <n v="1"/>
    <n v="49500"/>
    <n v="49500"/>
    <x v="60"/>
    <x v="2"/>
    <x v="2"/>
    <s v="SUMARECON MALL BEKASI"/>
  </r>
  <r>
    <s v="T-7051"/>
    <x v="0"/>
    <x v="229"/>
    <x v="10"/>
    <s v="P-2307"/>
    <n v="2"/>
    <n v="65700"/>
    <n v="131400"/>
    <x v="43"/>
    <x v="12"/>
    <x v="2"/>
    <s v="SUMARECON MALL BEKASI"/>
  </r>
  <r>
    <s v="T-7052"/>
    <x v="0"/>
    <x v="231"/>
    <x v="9"/>
    <s v="P-1138"/>
    <n v="1"/>
    <n v="27000"/>
    <n v="27000"/>
    <x v="30"/>
    <x v="0"/>
    <x v="8"/>
    <s v="MALL GANDARIA CITY"/>
  </r>
  <r>
    <s v="T-7053"/>
    <x v="0"/>
    <x v="229"/>
    <x v="9"/>
    <s v="P-1241"/>
    <n v="1"/>
    <n v="73800"/>
    <n v="73800"/>
    <x v="125"/>
    <x v="14"/>
    <x v="8"/>
    <s v="MALL GANDARIA CITY"/>
  </r>
  <r>
    <s v="T-7054"/>
    <x v="0"/>
    <x v="235"/>
    <x v="9"/>
    <s v="P-1196"/>
    <n v="1"/>
    <n v="396000"/>
    <n v="396000"/>
    <x v="127"/>
    <x v="17"/>
    <x v="8"/>
    <s v="MALL GANDARIA CITY"/>
  </r>
  <r>
    <s v="T-7055"/>
    <x v="0"/>
    <x v="212"/>
    <x v="9"/>
    <s v="P-1167"/>
    <n v="1"/>
    <n v="57600"/>
    <n v="57600"/>
    <x v="4"/>
    <x v="3"/>
    <x v="8"/>
    <s v="MALL GANDARIA CITY"/>
  </r>
  <r>
    <s v="T-7056"/>
    <x v="0"/>
    <x v="227"/>
    <x v="9"/>
    <s v="P-1222"/>
    <n v="1"/>
    <n v="243000"/>
    <n v="243000"/>
    <x v="3"/>
    <x v="2"/>
    <x v="8"/>
    <s v="MALL GANDARIA CITY"/>
  </r>
  <r>
    <s v="T-7057"/>
    <x v="0"/>
    <x v="231"/>
    <x v="9"/>
    <s v="P-1276"/>
    <n v="4"/>
    <n v="29700"/>
    <n v="118800"/>
    <x v="117"/>
    <x v="0"/>
    <x v="8"/>
    <s v="MALL GANDARIA CITY"/>
  </r>
  <r>
    <s v="T-7058"/>
    <x v="0"/>
    <x v="236"/>
    <x v="9"/>
    <s v="P-1280"/>
    <n v="1"/>
    <n v="27000"/>
    <n v="27000"/>
    <x v="97"/>
    <x v="0"/>
    <x v="8"/>
    <s v="MALL GANDARIA CITY"/>
  </r>
  <r>
    <s v="T-7059"/>
    <x v="0"/>
    <x v="234"/>
    <x v="10"/>
    <s v="P-2278"/>
    <n v="1"/>
    <n v="40500"/>
    <n v="40500"/>
    <x v="222"/>
    <x v="3"/>
    <x v="2"/>
    <s v="SUMARECON MALL BEKASI"/>
  </r>
  <r>
    <s v="T-7060"/>
    <x v="0"/>
    <x v="231"/>
    <x v="10"/>
    <s v="P-2219"/>
    <n v="1"/>
    <n v="386100"/>
    <n v="386100"/>
    <x v="220"/>
    <x v="8"/>
    <x v="2"/>
    <s v="SUMARECON MALL BEKASI"/>
  </r>
  <r>
    <s v="T-7061"/>
    <x v="0"/>
    <x v="231"/>
    <x v="10"/>
    <s v="P-2269"/>
    <n v="1"/>
    <n v="37350"/>
    <n v="37350"/>
    <x v="83"/>
    <x v="17"/>
    <x v="2"/>
    <s v="SUMARECON MALL BEKASI"/>
  </r>
  <r>
    <s v="T-7062"/>
    <x v="0"/>
    <x v="217"/>
    <x v="9"/>
    <s v="P-1133"/>
    <n v="1"/>
    <n v="107100"/>
    <n v="107100"/>
    <x v="109"/>
    <x v="2"/>
    <x v="8"/>
    <s v="MALL GANDARIA CITY"/>
  </r>
  <r>
    <s v="T-7063"/>
    <x v="0"/>
    <x v="226"/>
    <x v="10"/>
    <s v="P-2297"/>
    <n v="1"/>
    <n v="44100"/>
    <n v="44100"/>
    <x v="193"/>
    <x v="2"/>
    <x v="2"/>
    <s v="SUMARECON MALL BEKASI"/>
  </r>
  <r>
    <s v="T-7064"/>
    <x v="0"/>
    <x v="227"/>
    <x v="9"/>
    <s v="P-1156"/>
    <n v="1"/>
    <n v="386100"/>
    <n v="386100"/>
    <x v="223"/>
    <x v="8"/>
    <x v="8"/>
    <s v="MALL GANDARIA CITY"/>
  </r>
  <r>
    <s v="T-7065"/>
    <x v="0"/>
    <x v="238"/>
    <x v="10"/>
    <s v="P-2238"/>
    <n v="2"/>
    <n v="57600"/>
    <n v="115200"/>
    <x v="4"/>
    <x v="3"/>
    <x v="2"/>
    <s v="SUMARECON MALL BEKASI"/>
  </r>
  <r>
    <s v="T-7066"/>
    <x v="0"/>
    <x v="227"/>
    <x v="10"/>
    <s v="P-2194"/>
    <n v="2"/>
    <n v="18000"/>
    <n v="36000"/>
    <x v="2"/>
    <x v="0"/>
    <x v="2"/>
    <s v="SUMARECON MALL BEKASI"/>
  </r>
  <r>
    <s v="T-7067"/>
    <x v="0"/>
    <x v="226"/>
    <x v="9"/>
    <s v="P-1159"/>
    <n v="1"/>
    <n v="11700"/>
    <n v="11700"/>
    <x v="217"/>
    <x v="9"/>
    <x v="8"/>
    <s v="MALL GANDARIA CITY"/>
  </r>
  <r>
    <s v="T-7068"/>
    <x v="0"/>
    <x v="235"/>
    <x v="10"/>
    <s v="P-2182"/>
    <n v="1"/>
    <n v="78750"/>
    <n v="78750"/>
    <x v="36"/>
    <x v="12"/>
    <x v="2"/>
    <s v="SUMARECON MALL BEKASI"/>
  </r>
  <r>
    <s v="T-7069"/>
    <x v="0"/>
    <x v="219"/>
    <x v="9"/>
    <s v="P-1245"/>
    <n v="1"/>
    <n v="130500"/>
    <n v="130500"/>
    <x v="122"/>
    <x v="15"/>
    <x v="8"/>
    <s v="MALL GANDARIA CITY"/>
  </r>
  <r>
    <s v="T-7070"/>
    <x v="0"/>
    <x v="229"/>
    <x v="9"/>
    <s v="P-1279"/>
    <n v="1"/>
    <n v="34200"/>
    <n v="34200"/>
    <x v="52"/>
    <x v="0"/>
    <x v="8"/>
    <s v="MALL GANDARIA CITY"/>
  </r>
  <r>
    <s v="T-7071"/>
    <x v="0"/>
    <x v="224"/>
    <x v="9"/>
    <s v="P-1162"/>
    <n v="1"/>
    <n v="173000"/>
    <n v="173000"/>
    <x v="228"/>
    <x v="16"/>
    <x v="8"/>
    <s v="MALL GANDARIA CITY"/>
  </r>
  <r>
    <s v="T-7072"/>
    <x v="0"/>
    <x v="233"/>
    <x v="10"/>
    <s v="P-2216"/>
    <n v="1"/>
    <n v="170100"/>
    <n v="170100"/>
    <x v="205"/>
    <x v="8"/>
    <x v="2"/>
    <s v="SUMARECON MALL BEKASI"/>
  </r>
  <r>
    <s v="T-7073"/>
    <x v="0"/>
    <x v="223"/>
    <x v="10"/>
    <s v="P-2263"/>
    <n v="1"/>
    <n v="25200"/>
    <n v="25200"/>
    <x v="22"/>
    <x v="0"/>
    <x v="2"/>
    <s v="SUMARECON MALL BEKASI"/>
  </r>
  <r>
    <s v="T-7074"/>
    <x v="0"/>
    <x v="214"/>
    <x v="9"/>
    <s v="P-1267"/>
    <n v="1"/>
    <n v="34200"/>
    <n v="34200"/>
    <x v="173"/>
    <x v="0"/>
    <x v="8"/>
    <s v="MALL GANDARIA CITY"/>
  </r>
  <r>
    <s v="T-7075"/>
    <x v="0"/>
    <x v="218"/>
    <x v="10"/>
    <s v="P-2265"/>
    <n v="1"/>
    <n v="22500"/>
    <n v="22500"/>
    <x v="39"/>
    <x v="0"/>
    <x v="2"/>
    <s v="SUMARECON MALL BEKASI"/>
  </r>
  <r>
    <s v="T-7076"/>
    <x v="0"/>
    <x v="222"/>
    <x v="10"/>
    <s v="P-2268"/>
    <n v="1"/>
    <n v="74700"/>
    <n v="74700"/>
    <x v="40"/>
    <x v="1"/>
    <x v="2"/>
    <s v="SUMARECON MALL BEKASI"/>
  </r>
  <r>
    <s v="T-7077"/>
    <x v="0"/>
    <x v="232"/>
    <x v="9"/>
    <s v="P-1270"/>
    <n v="1"/>
    <n v="25200"/>
    <n v="25200"/>
    <x v="202"/>
    <x v="0"/>
    <x v="8"/>
    <s v="MALL GANDARIA CITY"/>
  </r>
  <r>
    <s v="T-7078"/>
    <x v="0"/>
    <x v="230"/>
    <x v="10"/>
    <s v="P-2215"/>
    <n v="3"/>
    <n v="76500"/>
    <n v="229500"/>
    <x v="204"/>
    <x v="8"/>
    <x v="2"/>
    <s v="SUMARECON MALL BEKASI"/>
  </r>
  <r>
    <s v="T-7079"/>
    <x v="0"/>
    <x v="241"/>
    <x v="10"/>
    <s v="P-2365"/>
    <n v="3"/>
    <n v="25200"/>
    <n v="75600"/>
    <x v="202"/>
    <x v="0"/>
    <x v="2"/>
    <s v="SUMARECON MALL BEKASI"/>
  </r>
  <r>
    <s v="T-7080"/>
    <x v="0"/>
    <x v="213"/>
    <x v="10"/>
    <s v="P-2332"/>
    <n v="1"/>
    <n v="130500"/>
    <n v="130500"/>
    <x v="171"/>
    <x v="15"/>
    <x v="2"/>
    <s v="SUMARECON MALL BEKASI"/>
  </r>
  <r>
    <s v="T-7081"/>
    <x v="0"/>
    <x v="230"/>
    <x v="9"/>
    <s v="P-1239"/>
    <n v="1"/>
    <n v="148500"/>
    <n v="148500"/>
    <x v="57"/>
    <x v="14"/>
    <x v="8"/>
    <s v="MALL GANDARIA CITY"/>
  </r>
  <r>
    <s v="T-7082"/>
    <x v="0"/>
    <x v="217"/>
    <x v="9"/>
    <s v="P-1269"/>
    <n v="4"/>
    <n v="29700"/>
    <n v="118800"/>
    <x v="154"/>
    <x v="0"/>
    <x v="8"/>
    <s v="MALL GANDARIA CITY"/>
  </r>
  <r>
    <s v="T-7083"/>
    <x v="0"/>
    <x v="220"/>
    <x v="10"/>
    <s v="P-2369"/>
    <n v="1"/>
    <n v="29700"/>
    <n v="29700"/>
    <x v="117"/>
    <x v="0"/>
    <x v="2"/>
    <s v="SUMARECON MALL BEKASI"/>
  </r>
  <r>
    <s v="T-7084"/>
    <x v="0"/>
    <x v="224"/>
    <x v="10"/>
    <s v="P-2368"/>
    <n v="2"/>
    <n v="36900"/>
    <n v="73800"/>
    <x v="56"/>
    <x v="0"/>
    <x v="2"/>
    <s v="SUMARECON MALL BEKASI"/>
  </r>
  <r>
    <s v="T-7085"/>
    <x v="0"/>
    <x v="237"/>
    <x v="9"/>
    <s v="P-1191"/>
    <n v="1"/>
    <n v="25200"/>
    <n v="25200"/>
    <x v="22"/>
    <x v="0"/>
    <x v="8"/>
    <s v="MALL GANDARIA CITY"/>
  </r>
  <r>
    <s v="T-7086"/>
    <x v="0"/>
    <x v="223"/>
    <x v="9"/>
    <s v="P-1164"/>
    <n v="2"/>
    <n v="26100"/>
    <n v="52200"/>
    <x v="149"/>
    <x v="4"/>
    <x v="8"/>
    <s v="MALL GANDARIA CITY"/>
  </r>
  <r>
    <s v="T-7087"/>
    <x v="0"/>
    <x v="215"/>
    <x v="10"/>
    <s v="P-2150"/>
    <n v="1"/>
    <n v="57150"/>
    <n v="57150"/>
    <x v="98"/>
    <x v="16"/>
    <x v="2"/>
    <s v="SUMARECON MALL BEKASI"/>
  </r>
  <r>
    <s v="T-7088"/>
    <x v="0"/>
    <x v="212"/>
    <x v="10"/>
    <s v="P-2289"/>
    <n v="1"/>
    <n v="47700"/>
    <n v="47700"/>
    <x v="20"/>
    <x v="10"/>
    <x v="2"/>
    <s v="SUMARECON MALL BEKASI"/>
  </r>
  <r>
    <s v="T-7089"/>
    <x v="0"/>
    <x v="225"/>
    <x v="10"/>
    <s v="P-2172"/>
    <n v="1"/>
    <n v="12600"/>
    <n v="12600"/>
    <x v="18"/>
    <x v="9"/>
    <x v="2"/>
    <s v="SUMARECON MALL BEKASI"/>
  </r>
  <r>
    <s v="T-7090"/>
    <x v="0"/>
    <x v="237"/>
    <x v="9"/>
    <s v="P-1163"/>
    <n v="1"/>
    <n v="165000"/>
    <n v="165000"/>
    <x v="163"/>
    <x v="16"/>
    <x v="8"/>
    <s v="MALL GANDARIA CITY"/>
  </r>
  <r>
    <s v="T-7091"/>
    <x v="0"/>
    <x v="241"/>
    <x v="10"/>
    <s v="P-2177"/>
    <n v="1"/>
    <n v="139300"/>
    <n v="139300"/>
    <x v="94"/>
    <x v="15"/>
    <x v="2"/>
    <s v="SUMARECON MALL BEKASI"/>
  </r>
  <r>
    <s v="T-7092"/>
    <x v="0"/>
    <x v="242"/>
    <x v="6"/>
    <s v="P-768"/>
    <n v="2"/>
    <n v="26100"/>
    <n v="52200"/>
    <x v="149"/>
    <x v="4"/>
    <x v="6"/>
    <s v="KOTA KASABLANKA"/>
  </r>
  <r>
    <s v="T-7093"/>
    <x v="0"/>
    <x v="243"/>
    <x v="6"/>
    <s v="P-715"/>
    <n v="3"/>
    <n v="27000"/>
    <n v="81000"/>
    <x v="30"/>
    <x v="0"/>
    <x v="6"/>
    <s v="KOTA KASABLANKA"/>
  </r>
  <r>
    <s v="T-7094"/>
    <x v="0"/>
    <x v="244"/>
    <x v="6"/>
    <s v="P-685"/>
    <n v="1"/>
    <n v="261000"/>
    <n v="261000"/>
    <x v="74"/>
    <x v="15"/>
    <x v="6"/>
    <s v="KOTA KASABLANKA"/>
  </r>
  <r>
    <s v="T-7095"/>
    <x v="0"/>
    <x v="245"/>
    <x v="6"/>
    <s v="P-707"/>
    <n v="2"/>
    <n v="78750"/>
    <n v="157500"/>
    <x v="107"/>
    <x v="12"/>
    <x v="6"/>
    <s v="KOTA KASABLANKA"/>
  </r>
  <r>
    <s v="T-7096"/>
    <x v="0"/>
    <x v="246"/>
    <x v="6"/>
    <s v="P-716"/>
    <n v="9"/>
    <n v="14400"/>
    <n v="129600"/>
    <x v="29"/>
    <x v="0"/>
    <x v="6"/>
    <s v="KOTA KASABLANKA"/>
  </r>
  <r>
    <s v="T-7097"/>
    <x v="0"/>
    <x v="247"/>
    <x v="6"/>
    <s v="P-800"/>
    <n v="7"/>
    <n v="45000"/>
    <n v="315000"/>
    <x v="26"/>
    <x v="0"/>
    <x v="6"/>
    <s v="KOTA KASABLANKA"/>
  </r>
  <r>
    <s v="T-7098"/>
    <x v="0"/>
    <x v="248"/>
    <x v="6"/>
    <s v="P-838"/>
    <n v="12"/>
    <n v="49500"/>
    <n v="594000"/>
    <x v="60"/>
    <x v="2"/>
    <x v="6"/>
    <s v="KOTA KASABLANKA"/>
  </r>
  <r>
    <s v="T-7099"/>
    <x v="0"/>
    <x v="249"/>
    <x v="6"/>
    <s v="P-902"/>
    <n v="7"/>
    <n v="36900"/>
    <n v="258300"/>
    <x v="56"/>
    <x v="0"/>
    <x v="6"/>
    <s v="KOTA KASABLANKA"/>
  </r>
  <r>
    <s v="T-7100"/>
    <x v="0"/>
    <x v="250"/>
    <x v="6"/>
    <s v="P-793"/>
    <n v="2"/>
    <n v="112500"/>
    <n v="225000"/>
    <x v="96"/>
    <x v="7"/>
    <x v="6"/>
    <s v="KOTA KASABLANKA"/>
  </r>
  <r>
    <s v="T-7101"/>
    <x v="0"/>
    <x v="244"/>
    <x v="6"/>
    <s v="P-825"/>
    <n v="2"/>
    <n v="65700"/>
    <n v="131400"/>
    <x v="155"/>
    <x v="2"/>
    <x v="6"/>
    <s v="KOTA KASABLANKA"/>
  </r>
  <r>
    <s v="T-7102"/>
    <x v="0"/>
    <x v="251"/>
    <x v="6"/>
    <s v="P-839"/>
    <n v="1"/>
    <n v="98100"/>
    <n v="98100"/>
    <x v="11"/>
    <x v="2"/>
    <x v="6"/>
    <s v="KOTA KASABLANKA"/>
  </r>
  <r>
    <s v="T-7103"/>
    <x v="0"/>
    <x v="252"/>
    <x v="6"/>
    <s v="P-894"/>
    <n v="1"/>
    <n v="32000"/>
    <n v="32000"/>
    <x v="173"/>
    <x v="0"/>
    <x v="6"/>
    <s v="KOTA KASABLANKA"/>
  </r>
  <r>
    <s v="T-7104"/>
    <x v="0"/>
    <x v="251"/>
    <x v="6"/>
    <s v="P-749"/>
    <n v="1"/>
    <n v="372000"/>
    <n v="372000"/>
    <x v="192"/>
    <x v="8"/>
    <x v="6"/>
    <s v="KOTA KASABLANKA"/>
  </r>
  <r>
    <s v="T-7105"/>
    <x v="0"/>
    <x v="253"/>
    <x v="6"/>
    <s v="P-896"/>
    <n v="3"/>
    <n v="29700"/>
    <n v="89100"/>
    <x v="154"/>
    <x v="0"/>
    <x v="6"/>
    <s v="KOTA KASABLANKA"/>
  </r>
  <r>
    <s v="T-7106"/>
    <x v="0"/>
    <x v="253"/>
    <x v="6"/>
    <s v="P-753"/>
    <n v="1"/>
    <n v="413100"/>
    <n v="413100"/>
    <x v="177"/>
    <x v="12"/>
    <x v="6"/>
    <s v="KOTA KASABLANKA"/>
  </r>
  <r>
    <s v="T-7107"/>
    <x v="0"/>
    <x v="254"/>
    <x v="6"/>
    <s v="P-826"/>
    <n v="2"/>
    <n v="49500"/>
    <n v="99000"/>
    <x v="16"/>
    <x v="2"/>
    <x v="6"/>
    <s v="KOTA KASABLANKA"/>
  </r>
  <r>
    <s v="T-7108"/>
    <x v="0"/>
    <x v="255"/>
    <x v="6"/>
    <s v="P-750"/>
    <n v="1"/>
    <n v="354000"/>
    <n v="354000"/>
    <x v="223"/>
    <x v="8"/>
    <x v="6"/>
    <s v="KOTA KASABLANKA"/>
  </r>
  <r>
    <s v="T-7109"/>
    <x v="0"/>
    <x v="256"/>
    <x v="6"/>
    <s v="P-763"/>
    <n v="1"/>
    <n v="125100"/>
    <n v="125100"/>
    <x v="232"/>
    <x v="16"/>
    <x v="6"/>
    <s v="KOTA KASABLANKA"/>
  </r>
  <r>
    <s v="T-7110"/>
    <x v="0"/>
    <x v="242"/>
    <x v="6"/>
    <s v="P-848"/>
    <n v="3"/>
    <n v="138500"/>
    <n v="415500"/>
    <x v="206"/>
    <x v="18"/>
    <x v="6"/>
    <s v="KOTA KASABLANKA"/>
  </r>
  <r>
    <s v="T-7111"/>
    <x v="0"/>
    <x v="257"/>
    <x v="6"/>
    <s v="P-802"/>
    <n v="7"/>
    <n v="31500"/>
    <n v="220500"/>
    <x v="17"/>
    <x v="0"/>
    <x v="6"/>
    <s v="KOTA KASABLANKA"/>
  </r>
  <r>
    <s v="T-7112"/>
    <x v="0"/>
    <x v="258"/>
    <x v="6"/>
    <s v="P-682"/>
    <n v="4"/>
    <n v="57150"/>
    <n v="228600"/>
    <x v="98"/>
    <x v="16"/>
    <x v="6"/>
    <s v="KOTA KASABLANKA"/>
  </r>
  <r>
    <s v="T-7113"/>
    <x v="0"/>
    <x v="253"/>
    <x v="6"/>
    <s v="P-769"/>
    <n v="4"/>
    <n v="26100"/>
    <n v="104400"/>
    <x v="15"/>
    <x v="4"/>
    <x v="6"/>
    <s v="KOTA KASABLANKA"/>
  </r>
  <r>
    <s v="T-7114"/>
    <x v="0"/>
    <x v="259"/>
    <x v="6"/>
    <s v="P-843"/>
    <n v="4"/>
    <n v="60750"/>
    <n v="243000"/>
    <x v="87"/>
    <x v="12"/>
    <x v="6"/>
    <s v="KOTA KASABLANKA"/>
  </r>
  <r>
    <s v="T-7115"/>
    <x v="0"/>
    <x v="260"/>
    <x v="6"/>
    <s v="P-801"/>
    <n v="1"/>
    <n v="25200"/>
    <n v="25200"/>
    <x v="22"/>
    <x v="0"/>
    <x v="6"/>
    <s v="KOTA KASABLANKA"/>
  </r>
  <r>
    <s v="T-7116"/>
    <x v="0"/>
    <x v="243"/>
    <x v="6"/>
    <s v="P-908"/>
    <n v="6"/>
    <n v="13071.428571428571"/>
    <n v="78428.57142857142"/>
    <x v="97"/>
    <x v="0"/>
    <x v="6"/>
    <s v="KOTA KASABLANKA"/>
  </r>
  <r>
    <s v="T-7117"/>
    <x v="0"/>
    <x v="243"/>
    <x v="6"/>
    <s v="P-834"/>
    <n v="1"/>
    <n v="162000"/>
    <n v="162000"/>
    <x v="73"/>
    <x v="2"/>
    <x v="6"/>
    <s v="KOTA KASABLANKA"/>
  </r>
  <r>
    <s v="T-7118"/>
    <x v="0"/>
    <x v="258"/>
    <x v="6"/>
    <s v="P-897"/>
    <n v="7"/>
    <n v="25200"/>
    <n v="176400"/>
    <x v="202"/>
    <x v="0"/>
    <x v="6"/>
    <s v="KOTA KASABLANKA"/>
  </r>
  <r>
    <s v="T-7119"/>
    <x v="0"/>
    <x v="243"/>
    <x v="6"/>
    <s v="P-683"/>
    <n v="2"/>
    <n v="65700"/>
    <n v="131400"/>
    <x v="64"/>
    <x v="16"/>
    <x v="6"/>
    <s v="KOTA KASABLANKA"/>
  </r>
  <r>
    <s v="T-7120"/>
    <x v="0"/>
    <x v="242"/>
    <x v="6"/>
    <s v="P-803"/>
    <n v="10"/>
    <n v="22500"/>
    <n v="225000"/>
    <x v="39"/>
    <x v="0"/>
    <x v="6"/>
    <s v="KOTA KASABLANKA"/>
  </r>
  <r>
    <s v="T-7121"/>
    <x v="0"/>
    <x v="244"/>
    <x v="6"/>
    <s v="P-898"/>
    <n v="6"/>
    <n v="34200"/>
    <n v="205200"/>
    <x v="156"/>
    <x v="0"/>
    <x v="6"/>
    <s v="KOTA KASABLANKA"/>
  </r>
  <r>
    <s v="T-7122"/>
    <x v="0"/>
    <x v="245"/>
    <x v="6"/>
    <s v="P-864"/>
    <n v="4"/>
    <n v="81000"/>
    <n v="324000"/>
    <x v="37"/>
    <x v="12"/>
    <x v="6"/>
    <s v="KOTA KASABLANKA"/>
  </r>
  <r>
    <s v="T-7123"/>
    <x v="0"/>
    <x v="243"/>
    <x v="6"/>
    <s v="P-822"/>
    <n v="1"/>
    <n v="62100"/>
    <n v="62100"/>
    <x v="227"/>
    <x v="1"/>
    <x v="6"/>
    <s v="KOTA KASABLANKA"/>
  </r>
  <r>
    <s v="T-7124"/>
    <x v="0"/>
    <x v="245"/>
    <x v="6"/>
    <s v="P-711"/>
    <n v="13"/>
    <n v="17100"/>
    <n v="222300"/>
    <x v="77"/>
    <x v="0"/>
    <x v="6"/>
    <s v="KOTA KASABLANKA"/>
  </r>
  <r>
    <s v="T-7125"/>
    <x v="0"/>
    <x v="261"/>
    <x v="6"/>
    <s v="P-871"/>
    <n v="2"/>
    <n v="82800"/>
    <n v="165600"/>
    <x v="55"/>
    <x v="3"/>
    <x v="6"/>
    <s v="KOTA KASABLANKA"/>
  </r>
  <r>
    <s v="T-7126"/>
    <x v="0"/>
    <x v="249"/>
    <x v="6"/>
    <s v="P-706"/>
    <n v="1"/>
    <n v="78750"/>
    <n v="78750"/>
    <x v="36"/>
    <x v="12"/>
    <x v="6"/>
    <s v="KOTA KASABLANKA"/>
  </r>
  <r>
    <s v="T-7127"/>
    <x v="0"/>
    <x v="262"/>
    <x v="6"/>
    <s v="P-684"/>
    <n v="2"/>
    <n v="80100"/>
    <n v="160200"/>
    <x v="132"/>
    <x v="16"/>
    <x v="6"/>
    <s v="KOTA KASABLANKA"/>
  </r>
  <r>
    <s v="T-7128"/>
    <x v="0"/>
    <x v="250"/>
    <x v="6"/>
    <s v="P-804"/>
    <n v="2"/>
    <n v="74700"/>
    <n v="149400"/>
    <x v="40"/>
    <x v="1"/>
    <x v="6"/>
    <s v="KOTA KASABLANKA"/>
  </r>
  <r>
    <s v="T-7129"/>
    <x v="0"/>
    <x v="263"/>
    <x v="6"/>
    <s v="P-742"/>
    <n v="1"/>
    <n v="113000"/>
    <n v="113000"/>
    <x v="204"/>
    <x v="8"/>
    <x v="6"/>
    <s v="KOTA KASABLANKA"/>
  </r>
  <r>
    <s v="T-7130"/>
    <x v="0"/>
    <x v="264"/>
    <x v="6"/>
    <s v="P-741"/>
    <n v="1"/>
    <n v="83100"/>
    <n v="83100"/>
    <x v="19"/>
    <x v="6"/>
    <x v="6"/>
    <s v="KOTA KASABLANKA"/>
  </r>
  <r>
    <s v="T-7131"/>
    <x v="0"/>
    <x v="252"/>
    <x v="6"/>
    <s v="P-863"/>
    <n v="1"/>
    <n v="125100"/>
    <n v="125100"/>
    <x v="160"/>
    <x v="12"/>
    <x v="6"/>
    <s v="KOTA KASABLANKA"/>
  </r>
  <r>
    <s v="T-7132"/>
    <x v="0"/>
    <x v="242"/>
    <x v="6"/>
    <s v="P-713"/>
    <n v="3"/>
    <n v="13050"/>
    <n v="39150"/>
    <x v="54"/>
    <x v="0"/>
    <x v="6"/>
    <s v="KOTA KASABLANKA"/>
  </r>
  <r>
    <s v="T-7133"/>
    <x v="0"/>
    <x v="244"/>
    <x v="6"/>
    <s v="P-709"/>
    <n v="3"/>
    <n v="98100"/>
    <n v="294300"/>
    <x v="69"/>
    <x v="2"/>
    <x v="6"/>
    <s v="KOTA KASABLANKA"/>
  </r>
  <r>
    <s v="T-7134"/>
    <x v="0"/>
    <x v="261"/>
    <x v="6"/>
    <s v="P-845"/>
    <n v="2"/>
    <n v="65700"/>
    <n v="131400"/>
    <x v="43"/>
    <x v="12"/>
    <x v="6"/>
    <s v="KOTA KASABLANKA"/>
  </r>
  <r>
    <s v="T-7135"/>
    <x v="0"/>
    <x v="244"/>
    <x v="6"/>
    <s v="P-712"/>
    <n v="7"/>
    <n v="27000"/>
    <n v="189000"/>
    <x v="6"/>
    <x v="0"/>
    <x v="6"/>
    <s v="KOTA KASABLANKA"/>
  </r>
  <r>
    <s v="T-7136"/>
    <x v="0"/>
    <x v="245"/>
    <x v="6"/>
    <s v="P-833"/>
    <n v="1"/>
    <n v="508500"/>
    <n v="508500"/>
    <x v="92"/>
    <x v="2"/>
    <x v="6"/>
    <s v="KOTA KASABLANKA"/>
  </r>
  <r>
    <s v="T-7137"/>
    <x v="0"/>
    <x v="245"/>
    <x v="6"/>
    <s v="P-911"/>
    <n v="1"/>
    <n v="207000"/>
    <n v="207000"/>
    <x v="99"/>
    <x v="4"/>
    <x v="6"/>
    <s v="KOTA KASABLANKA"/>
  </r>
  <r>
    <s v="T-7138"/>
    <x v="0"/>
    <x v="265"/>
    <x v="6"/>
    <s v="P-907"/>
    <n v="3"/>
    <n v="30333.333333333332"/>
    <n v="91000"/>
    <x v="52"/>
    <x v="0"/>
    <x v="6"/>
    <s v="KOTA KASABLANKA"/>
  </r>
  <r>
    <s v="T-7139"/>
    <x v="0"/>
    <x v="243"/>
    <x v="6"/>
    <s v="P-714"/>
    <n v="8"/>
    <n v="18000"/>
    <n v="144000"/>
    <x v="2"/>
    <x v="0"/>
    <x v="6"/>
    <s v="KOTA KASABLANKA"/>
  </r>
  <r>
    <s v="T-7140"/>
    <x v="0"/>
    <x v="260"/>
    <x v="6"/>
    <s v="P-901"/>
    <n v="2"/>
    <n v="32000"/>
    <n v="64000"/>
    <x v="13"/>
    <x v="0"/>
    <x v="6"/>
    <s v="KOTA KASABLANKA"/>
  </r>
  <r>
    <s v="T-7141"/>
    <x v="0"/>
    <x v="252"/>
    <x v="6"/>
    <s v="P-827"/>
    <n v="4"/>
    <n v="93150"/>
    <n v="372600"/>
    <x v="35"/>
    <x v="2"/>
    <x v="6"/>
    <s v="KOTA KASABLANKA"/>
  </r>
  <r>
    <s v="T-7142"/>
    <x v="0"/>
    <x v="249"/>
    <x v="6"/>
    <s v="P-708"/>
    <n v="6"/>
    <n v="41400"/>
    <n v="248400"/>
    <x v="150"/>
    <x v="2"/>
    <x v="6"/>
    <s v="KOTA KASABLANKA"/>
  </r>
  <r>
    <s v="T-7143"/>
    <x v="0"/>
    <x v="266"/>
    <x v="6"/>
    <s v="P-842"/>
    <n v="1"/>
    <n v="115200"/>
    <n v="115200"/>
    <x v="137"/>
    <x v="6"/>
    <x v="6"/>
    <s v="KOTA KASABLANKA"/>
  </r>
  <r>
    <s v="T-7144"/>
    <x v="0"/>
    <x v="267"/>
    <x v="6"/>
    <s v="P-773"/>
    <n v="3"/>
    <n v="57600"/>
    <n v="172800"/>
    <x v="4"/>
    <x v="3"/>
    <x v="6"/>
    <s v="KOTA KASABLANKA"/>
  </r>
  <r>
    <s v="T-7145"/>
    <x v="0"/>
    <x v="250"/>
    <x v="6"/>
    <s v="P-828"/>
    <n v="3"/>
    <n v="47700"/>
    <n v="143100"/>
    <x v="20"/>
    <x v="10"/>
    <x v="6"/>
    <s v="KOTA KASABLANKA"/>
  </r>
  <r>
    <s v="T-7146"/>
    <x v="0"/>
    <x v="254"/>
    <x v="6"/>
    <s v="P-698"/>
    <n v="2"/>
    <n v="193500"/>
    <n v="387000"/>
    <x v="224"/>
    <x v="8"/>
    <x v="6"/>
    <s v="KOTA KASABLANKA"/>
  </r>
  <r>
    <s v="T-7147"/>
    <x v="0"/>
    <x v="264"/>
    <x v="6"/>
    <s v="P-868"/>
    <n v="1"/>
    <n v="131850"/>
    <n v="131850"/>
    <x v="129"/>
    <x v="12"/>
    <x v="6"/>
    <s v="KOTA KASABLANKA"/>
  </r>
  <r>
    <s v="T-7148"/>
    <x v="0"/>
    <x v="247"/>
    <x v="6"/>
    <s v="P-870"/>
    <n v="2"/>
    <n v="34200"/>
    <n v="68400"/>
    <x v="45"/>
    <x v="9"/>
    <x v="6"/>
    <s v="KOTA KASABLANKA"/>
  </r>
  <r>
    <s v="T-7149"/>
    <x v="0"/>
    <x v="260"/>
    <x v="6"/>
    <s v="P-719"/>
    <n v="1"/>
    <n v="103500"/>
    <n v="103500"/>
    <x v="63"/>
    <x v="15"/>
    <x v="6"/>
    <s v="KOTA KASABLANKA"/>
  </r>
  <r>
    <s v="T-7150"/>
    <x v="0"/>
    <x v="257"/>
    <x v="6"/>
    <s v="P-846"/>
    <n v="6"/>
    <n v="73800"/>
    <n v="442800"/>
    <x v="215"/>
    <x v="12"/>
    <x v="6"/>
    <s v="KOTA KASABLANKA"/>
  </r>
  <r>
    <s v="T-7151"/>
    <x v="0"/>
    <x v="249"/>
    <x v="6"/>
    <s v="P-903"/>
    <n v="4"/>
    <n v="29700"/>
    <n v="118800"/>
    <x v="117"/>
    <x v="0"/>
    <x v="6"/>
    <s v="KOTA KASABLANKA"/>
  </r>
  <r>
    <s v="T-7152"/>
    <x v="0"/>
    <x v="264"/>
    <x v="6"/>
    <s v="P-689"/>
    <n v="2"/>
    <n v="197100"/>
    <n v="394200"/>
    <x v="88"/>
    <x v="13"/>
    <x v="6"/>
    <s v="KOTA KASABLANKA"/>
  </r>
  <r>
    <s v="T-7153"/>
    <x v="0"/>
    <x v="243"/>
    <x v="4"/>
    <s v="P-485"/>
    <n v="1"/>
    <n v="26100"/>
    <n v="26100"/>
    <x v="15"/>
    <x v="4"/>
    <x v="4"/>
    <s v="CIBUBUR JUNCTION"/>
  </r>
  <r>
    <s v="T-7154"/>
    <x v="0"/>
    <x v="251"/>
    <x v="4"/>
    <s v="P-440"/>
    <n v="2"/>
    <n v="17100"/>
    <n v="34200"/>
    <x v="77"/>
    <x v="0"/>
    <x v="4"/>
    <s v="CIBUBUR JUNCTION"/>
  </r>
  <r>
    <s v="T-7155"/>
    <x v="0"/>
    <x v="244"/>
    <x v="4"/>
    <s v="P-552"/>
    <n v="2"/>
    <n v="60750"/>
    <n v="121500"/>
    <x v="87"/>
    <x v="12"/>
    <x v="4"/>
    <s v="CIBUBUR JUNCTION"/>
  </r>
  <r>
    <s v="T-7156"/>
    <x v="0"/>
    <x v="264"/>
    <x v="4"/>
    <s v="P-605"/>
    <n v="1"/>
    <n v="29700"/>
    <n v="29700"/>
    <x v="117"/>
    <x v="0"/>
    <x v="4"/>
    <s v="CIBUBUR JUNCTION"/>
  </r>
  <r>
    <s v="T-7157"/>
    <x v="0"/>
    <x v="253"/>
    <x v="4"/>
    <s v="P-611"/>
    <n v="1"/>
    <n v="348300"/>
    <n v="348300"/>
    <x v="266"/>
    <x v="7"/>
    <x v="4"/>
    <s v="CIBUBUR JUNCTION"/>
  </r>
  <r>
    <s v="T-7158"/>
    <x v="0"/>
    <x v="268"/>
    <x v="4"/>
    <s v="P-441"/>
    <n v="1"/>
    <n v="27000"/>
    <n v="27000"/>
    <x v="6"/>
    <x v="0"/>
    <x v="4"/>
    <s v="CIBUBUR JUNCTION"/>
  </r>
  <r>
    <s v="T-7159"/>
    <x v="0"/>
    <x v="250"/>
    <x v="4"/>
    <s v="P-442"/>
    <n v="2"/>
    <n v="13050"/>
    <n v="26100"/>
    <x v="54"/>
    <x v="0"/>
    <x v="4"/>
    <s v="CIBUBUR JUNCTION"/>
  </r>
  <r>
    <s v="T-7160"/>
    <x v="0"/>
    <x v="251"/>
    <x v="4"/>
    <s v="P-571"/>
    <n v="3"/>
    <n v="81000"/>
    <n v="243000"/>
    <x v="37"/>
    <x v="12"/>
    <x v="4"/>
    <s v="CIBUBUR JUNCTION"/>
  </r>
  <r>
    <s v="T-7161"/>
    <x v="0"/>
    <x v="264"/>
    <x v="4"/>
    <s v="P-596"/>
    <n v="1"/>
    <n v="32000"/>
    <n v="32000"/>
    <x v="173"/>
    <x v="0"/>
    <x v="4"/>
    <s v="CIBUBUR JUNCTION"/>
  </r>
  <r>
    <s v="T-7162"/>
    <x v="0"/>
    <x v="250"/>
    <x v="4"/>
    <s v="P-599"/>
    <n v="2"/>
    <n v="25200"/>
    <n v="50400"/>
    <x v="202"/>
    <x v="0"/>
    <x v="4"/>
    <s v="CIBUBUR JUNCTION"/>
  </r>
  <r>
    <s v="T-7163"/>
    <x v="0"/>
    <x v="259"/>
    <x v="4"/>
    <s v="P-453"/>
    <n v="1"/>
    <n v="75000"/>
    <n v="75000"/>
    <x v="195"/>
    <x v="4"/>
    <x v="4"/>
    <s v="CIBUBUR JUNCTION"/>
  </r>
  <r>
    <s v="T-7164"/>
    <x v="0"/>
    <x v="247"/>
    <x v="4"/>
    <s v="P-517"/>
    <n v="1"/>
    <n v="37350"/>
    <n v="37350"/>
    <x v="83"/>
    <x v="17"/>
    <x v="4"/>
    <s v="CIBUBUR JUNCTION"/>
  </r>
  <r>
    <s v="T-7165"/>
    <x v="0"/>
    <x v="252"/>
    <x v="4"/>
    <s v="P-489"/>
    <n v="1"/>
    <n v="57600"/>
    <n v="57600"/>
    <x v="4"/>
    <x v="3"/>
    <x v="4"/>
    <s v="CIBUBUR JUNCTION"/>
  </r>
  <r>
    <s v="T-7166"/>
    <x v="0"/>
    <x v="265"/>
    <x v="4"/>
    <s v="P-538"/>
    <n v="1"/>
    <n v="47700"/>
    <n v="47700"/>
    <x v="20"/>
    <x v="10"/>
    <x v="4"/>
    <s v="CIBUBUR JUNCTION"/>
  </r>
  <r>
    <s v="T-7167"/>
    <x v="0"/>
    <x v="269"/>
    <x v="4"/>
    <s v="P-484"/>
    <n v="2"/>
    <n v="26100"/>
    <n v="52200"/>
    <x v="149"/>
    <x v="4"/>
    <x v="4"/>
    <s v="CIBUBUR JUNCTION"/>
  </r>
  <r>
    <s v="T-7168"/>
    <x v="0"/>
    <x v="250"/>
    <x v="4"/>
    <s v="P-479"/>
    <n v="1"/>
    <n v="49000"/>
    <n v="49000"/>
    <x v="233"/>
    <x v="9"/>
    <x v="4"/>
    <s v="CIBUBUR JUNCTION"/>
  </r>
  <r>
    <s v="T-7169"/>
    <x v="0"/>
    <x v="259"/>
    <x v="4"/>
    <s v="P-603"/>
    <n v="1"/>
    <n v="32000"/>
    <n v="32000"/>
    <x v="13"/>
    <x v="0"/>
    <x v="4"/>
    <s v="CIBUBUR JUNCTION"/>
  </r>
  <r>
    <s v="T-7170"/>
    <x v="0"/>
    <x v="259"/>
    <x v="4"/>
    <s v="P-550"/>
    <n v="1"/>
    <n v="98100"/>
    <n v="98100"/>
    <x v="199"/>
    <x v="2"/>
    <x v="4"/>
    <s v="CIBUBUR JUNCTION"/>
  </r>
  <r>
    <s v="T-7171"/>
    <x v="0"/>
    <x v="244"/>
    <x v="4"/>
    <s v="P-610"/>
    <n v="1"/>
    <n v="26000"/>
    <n v="26000"/>
    <x v="97"/>
    <x v="0"/>
    <x v="4"/>
    <s v="CIBUBUR JUNCTION"/>
  </r>
  <r>
    <s v="T-7172"/>
    <x v="0"/>
    <x v="261"/>
    <x v="4"/>
    <s v="P-452"/>
    <n v="1"/>
    <n v="170100"/>
    <n v="170100"/>
    <x v="68"/>
    <x v="13"/>
    <x v="4"/>
    <s v="CIBUBUR JUNCTION"/>
  </r>
  <r>
    <s v="T-7173"/>
    <x v="0"/>
    <x v="251"/>
    <x v="4"/>
    <s v="P-533"/>
    <n v="1"/>
    <n v="144900"/>
    <n v="144900"/>
    <x v="162"/>
    <x v="15"/>
    <x v="4"/>
    <s v="CIBUBUR JUNCTION"/>
  </r>
  <r>
    <s v="T-7174"/>
    <x v="0"/>
    <x v="258"/>
    <x v="4"/>
    <s v="P-481"/>
    <n v="1"/>
    <n v="179100"/>
    <n v="179100"/>
    <x v="247"/>
    <x v="16"/>
    <x v="4"/>
    <s v="CIBUBUR JUNCTION"/>
  </r>
  <r>
    <s v="T-7175"/>
    <x v="0"/>
    <x v="266"/>
    <x v="4"/>
    <s v="P-554"/>
    <n v="1"/>
    <n v="65700"/>
    <n v="65700"/>
    <x v="43"/>
    <x v="12"/>
    <x v="4"/>
    <s v="CIBUBUR JUNCTION"/>
  </r>
  <r>
    <s v="T-7176"/>
    <x v="0"/>
    <x v="259"/>
    <x v="4"/>
    <s v="P-576"/>
    <n v="2"/>
    <n v="77350"/>
    <n v="154700"/>
    <x v="55"/>
    <x v="3"/>
    <x v="4"/>
    <s v="CIBUBUR JUNCTION"/>
  </r>
  <r>
    <s v="T-7177"/>
    <x v="0"/>
    <x v="269"/>
    <x v="8"/>
    <s v="P-1539"/>
    <n v="1"/>
    <n v="17100"/>
    <n v="17100"/>
    <x v="77"/>
    <x v="0"/>
    <x v="8"/>
    <s v="MALL OF INDONESIA"/>
  </r>
  <r>
    <s v="T-7178"/>
    <x v="0"/>
    <x v="245"/>
    <x v="8"/>
    <s v="P-1666"/>
    <n v="1"/>
    <n v="26100"/>
    <n v="26100"/>
    <x v="164"/>
    <x v="0"/>
    <x v="8"/>
    <s v="MALL OF INDONESIA"/>
  </r>
  <r>
    <s v="T-7179"/>
    <x v="0"/>
    <x v="263"/>
    <x v="8"/>
    <s v="P-1605"/>
    <n v="1"/>
    <n v="49500"/>
    <n v="49500"/>
    <x v="16"/>
    <x v="2"/>
    <x v="8"/>
    <s v="MALL OF INDONESIA"/>
  </r>
  <r>
    <s v="T-7180"/>
    <x v="0"/>
    <x v="261"/>
    <x v="3"/>
    <s v="P-393"/>
    <n v="1"/>
    <n v="82800"/>
    <n v="82800"/>
    <x v="55"/>
    <x v="3"/>
    <x v="3"/>
    <s v="CENTER POINT MEDAN"/>
  </r>
  <r>
    <s v="T-7181"/>
    <x v="0"/>
    <x v="260"/>
    <x v="8"/>
    <s v="P-1587"/>
    <n v="1"/>
    <n v="31500"/>
    <n v="31500"/>
    <x v="17"/>
    <x v="0"/>
    <x v="8"/>
    <s v="MALL OF INDONESIA"/>
  </r>
  <r>
    <s v="T-7182"/>
    <x v="0"/>
    <x v="253"/>
    <x v="8"/>
    <s v="P-1534"/>
    <n v="1"/>
    <n v="78750"/>
    <n v="78750"/>
    <x v="36"/>
    <x v="12"/>
    <x v="8"/>
    <s v="MALL OF INDONESIA"/>
  </r>
  <r>
    <s v="T-7183"/>
    <x v="0"/>
    <x v="266"/>
    <x v="3"/>
    <s v="P-363"/>
    <n v="1"/>
    <n v="98100"/>
    <n v="98100"/>
    <x v="11"/>
    <x v="2"/>
    <x v="3"/>
    <s v="CENTER POINT MEDAN"/>
  </r>
  <r>
    <s v="T-7184"/>
    <x v="0"/>
    <x v="264"/>
    <x v="8"/>
    <s v="P-1667"/>
    <n v="1"/>
    <n v="29700"/>
    <n v="29700"/>
    <x v="120"/>
    <x v="0"/>
    <x v="8"/>
    <s v="MALL OF INDONESIA"/>
  </r>
  <r>
    <s v="T-7185"/>
    <x v="0"/>
    <x v="242"/>
    <x v="8"/>
    <s v="P-1540"/>
    <n v="1"/>
    <n v="27000"/>
    <n v="27000"/>
    <x v="6"/>
    <x v="0"/>
    <x v="8"/>
    <s v="MALL OF INDONESIA"/>
  </r>
  <r>
    <s v="T-7186"/>
    <x v="0"/>
    <x v="266"/>
    <x v="3"/>
    <s v="P-344"/>
    <n v="1"/>
    <n v="40500"/>
    <n v="40500"/>
    <x v="9"/>
    <x v="6"/>
    <x v="3"/>
    <s v="CENTER POINT MEDAN"/>
  </r>
  <r>
    <s v="T-7187"/>
    <x v="0"/>
    <x v="248"/>
    <x v="8"/>
    <s v="P-1585"/>
    <n v="2"/>
    <n v="45000"/>
    <n v="90000"/>
    <x v="26"/>
    <x v="0"/>
    <x v="8"/>
    <s v="MALL OF INDONESIA"/>
  </r>
  <r>
    <s v="T-7188"/>
    <x v="0"/>
    <x v="264"/>
    <x v="3"/>
    <s v="P-411"/>
    <n v="1"/>
    <n v="29700"/>
    <n v="29700"/>
    <x v="154"/>
    <x v="19"/>
    <x v="3"/>
    <s v="CENTER POINT MEDAN"/>
  </r>
  <r>
    <s v="T-7189"/>
    <x v="0"/>
    <x v="267"/>
    <x v="8"/>
    <s v="P-1536"/>
    <n v="1"/>
    <n v="41400"/>
    <n v="41400"/>
    <x v="150"/>
    <x v="2"/>
    <x v="8"/>
    <s v="MALL OF INDONESIA"/>
  </r>
  <r>
    <s v="T-7190"/>
    <x v="0"/>
    <x v="254"/>
    <x v="8"/>
    <s v="P-1556"/>
    <n v="1"/>
    <n v="26100"/>
    <n v="26100"/>
    <x v="15"/>
    <x v="4"/>
    <x v="8"/>
    <s v="MALL OF INDONESIA"/>
  </r>
  <r>
    <s v="T-7191"/>
    <x v="0"/>
    <x v="252"/>
    <x v="8"/>
    <s v="P-1535"/>
    <n v="1"/>
    <n v="78750"/>
    <n v="78750"/>
    <x v="107"/>
    <x v="12"/>
    <x v="8"/>
    <s v="MALL OF INDONESIA"/>
  </r>
  <r>
    <s v="T-7192"/>
    <x v="0"/>
    <x v="244"/>
    <x v="3"/>
    <s v="P-409"/>
    <n v="2"/>
    <n v="34200"/>
    <n v="68400"/>
    <x v="173"/>
    <x v="0"/>
    <x v="3"/>
    <s v="CENTER POINT MEDAN"/>
  </r>
  <r>
    <s v="T-7193"/>
    <x v="0"/>
    <x v="247"/>
    <x v="3"/>
    <s v="P-333"/>
    <n v="2"/>
    <n v="37350"/>
    <n v="74700"/>
    <x v="83"/>
    <x v="17"/>
    <x v="3"/>
    <s v="CENTER POINT MEDAN"/>
  </r>
  <r>
    <s v="T-7194"/>
    <x v="0"/>
    <x v="270"/>
    <x v="8"/>
    <s v="P-1669"/>
    <n v="1"/>
    <n v="27000"/>
    <n v="27000"/>
    <x v="97"/>
    <x v="0"/>
    <x v="8"/>
    <s v="MALL OF INDONESIA"/>
  </r>
  <r>
    <s v="T-7195"/>
    <x v="0"/>
    <x v="271"/>
    <x v="8"/>
    <s v="P-1663"/>
    <n v="1"/>
    <n v="35100"/>
    <n v="35100"/>
    <x v="13"/>
    <x v="0"/>
    <x v="8"/>
    <s v="MALL OF INDONESIA"/>
  </r>
  <r>
    <s v="T-7196"/>
    <x v="0"/>
    <x v="266"/>
    <x v="3"/>
    <s v="P-417"/>
    <n v="1"/>
    <n v="26100"/>
    <n v="26100"/>
    <x v="164"/>
    <x v="0"/>
    <x v="3"/>
    <s v="CENTER POINT MEDAN"/>
  </r>
  <r>
    <s v="T-7197"/>
    <x v="0"/>
    <x v="271"/>
    <x v="3"/>
    <s v="P-280"/>
    <n v="1"/>
    <n v="13050"/>
    <n v="13050"/>
    <x v="54"/>
    <x v="0"/>
    <x v="3"/>
    <s v="CENTER POINT MEDAN"/>
  </r>
  <r>
    <s v="T-7198"/>
    <x v="0"/>
    <x v="251"/>
    <x v="8"/>
    <s v="P-1604"/>
    <n v="1"/>
    <n v="65700"/>
    <n v="65700"/>
    <x v="155"/>
    <x v="2"/>
    <x v="8"/>
    <s v="MALL OF INDONESIA"/>
  </r>
  <r>
    <s v="T-7199"/>
    <x v="0"/>
    <x v="266"/>
    <x v="3"/>
    <s v="P-263"/>
    <n v="2"/>
    <n v="81000"/>
    <n v="162000"/>
    <x v="132"/>
    <x v="16"/>
    <x v="3"/>
    <s v="CENTER POINT MEDAN"/>
  </r>
  <r>
    <s v="T-7200"/>
    <x v="0"/>
    <x v="247"/>
    <x v="8"/>
    <s v="P-1661"/>
    <n v="2"/>
    <n v="25200"/>
    <n v="50400"/>
    <x v="202"/>
    <x v="0"/>
    <x v="8"/>
    <s v="MALL OF INDONESIA"/>
  </r>
  <r>
    <s v="T-7201"/>
    <x v="0"/>
    <x v="269"/>
    <x v="8"/>
    <s v="P-1664"/>
    <n v="1"/>
    <n v="36900"/>
    <n v="36900"/>
    <x v="56"/>
    <x v="0"/>
    <x v="8"/>
    <s v="MALL OF INDONESIA"/>
  </r>
  <r>
    <s v="T-7202"/>
    <x v="0"/>
    <x v="268"/>
    <x v="8"/>
    <s v="P-1560"/>
    <n v="1"/>
    <n v="57600"/>
    <n v="57600"/>
    <x v="4"/>
    <x v="3"/>
    <x v="8"/>
    <s v="MALL OF INDONESIA"/>
  </r>
  <r>
    <s v="T-7203"/>
    <x v="0"/>
    <x v="245"/>
    <x v="8"/>
    <s v="P-1637"/>
    <n v="1"/>
    <n v="152100"/>
    <n v="152100"/>
    <x v="134"/>
    <x v="14"/>
    <x v="8"/>
    <s v="MALL OF INDONESIA"/>
  </r>
  <r>
    <s v="T-7204"/>
    <x v="0"/>
    <x v="247"/>
    <x v="8"/>
    <s v="P-1555"/>
    <n v="1"/>
    <n v="26100"/>
    <n v="26100"/>
    <x v="149"/>
    <x v="4"/>
    <x v="8"/>
    <s v="MALL OF INDONESIA"/>
  </r>
  <r>
    <s v="T-7205"/>
    <x v="0"/>
    <x v="267"/>
    <x v="3"/>
    <s v="P-414"/>
    <n v="1"/>
    <n v="36000"/>
    <n v="36000"/>
    <x v="13"/>
    <x v="0"/>
    <x v="3"/>
    <s v="CENTER POINT MEDAN"/>
  </r>
  <r>
    <s v="T-7206"/>
    <x v="0"/>
    <x v="243"/>
    <x v="8"/>
    <s v="P-1547"/>
    <n v="2"/>
    <n v="103500"/>
    <n v="207000"/>
    <x v="63"/>
    <x v="15"/>
    <x v="8"/>
    <s v="MALL OF INDONESIA"/>
  </r>
  <r>
    <s v="T-7207"/>
    <x v="0"/>
    <x v="266"/>
    <x v="8"/>
    <s v="P-1554"/>
    <n v="1"/>
    <n v="31500"/>
    <n v="31500"/>
    <x v="250"/>
    <x v="9"/>
    <x v="8"/>
    <s v="MALL OF INDONESIA"/>
  </r>
  <r>
    <s v="T-7208"/>
    <x v="0"/>
    <x v="261"/>
    <x v="8"/>
    <s v="P-1645"/>
    <n v="1"/>
    <n v="82800"/>
    <n v="82800"/>
    <x v="55"/>
    <x v="3"/>
    <x v="8"/>
    <s v="MALL OF INDONESIA"/>
  </r>
  <r>
    <s v="T-7209"/>
    <x v="0"/>
    <x v="251"/>
    <x v="8"/>
    <s v="P-1635"/>
    <n v="1"/>
    <n v="73800"/>
    <n v="73800"/>
    <x v="125"/>
    <x v="14"/>
    <x v="8"/>
    <s v="MALL OF INDONESIA"/>
  </r>
  <r>
    <s v="T-7210"/>
    <x v="0"/>
    <x v="265"/>
    <x v="8"/>
    <s v="P-1542"/>
    <n v="1"/>
    <n v="18000"/>
    <n v="18000"/>
    <x v="2"/>
    <x v="0"/>
    <x v="8"/>
    <s v="MALL OF INDONESIA"/>
  </r>
  <r>
    <s v="T-7211"/>
    <x v="0"/>
    <x v="266"/>
    <x v="3"/>
    <s v="P-346"/>
    <n v="3"/>
    <n v="40500"/>
    <n v="121500"/>
    <x v="222"/>
    <x v="3"/>
    <x v="3"/>
    <s v="CENTER POINT MEDAN"/>
  </r>
  <r>
    <s v="T-7212"/>
    <x v="0"/>
    <x v="255"/>
    <x v="8"/>
    <s v="P-1662"/>
    <n v="3"/>
    <n v="34200"/>
    <n v="102600"/>
    <x v="156"/>
    <x v="0"/>
    <x v="8"/>
    <s v="MALL OF INDONESIA"/>
  </r>
  <r>
    <s v="T-7213"/>
    <x v="0"/>
    <x v="248"/>
    <x v="3"/>
    <s v="P-276"/>
    <n v="1"/>
    <n v="98100"/>
    <n v="98100"/>
    <x v="69"/>
    <x v="2"/>
    <x v="3"/>
    <s v="CENTER POINT MEDAN"/>
  </r>
  <r>
    <s v="T-7214"/>
    <x v="0"/>
    <x v="259"/>
    <x v="8"/>
    <s v="P-1590"/>
    <n v="1"/>
    <n v="37350"/>
    <n v="37350"/>
    <x v="83"/>
    <x v="17"/>
    <x v="8"/>
    <s v="MALL OF INDONESIA"/>
  </r>
  <r>
    <s v="T-7215"/>
    <x v="0"/>
    <x v="259"/>
    <x v="3"/>
    <s v="P-413"/>
    <n v="1"/>
    <n v="34200"/>
    <n v="34200"/>
    <x v="156"/>
    <x v="0"/>
    <x v="3"/>
    <s v="CENTER POINT MEDAN"/>
  </r>
  <r>
    <s v="T-7216"/>
    <x v="0"/>
    <x v="262"/>
    <x v="3"/>
    <s v="P-264"/>
    <n v="2"/>
    <n v="153000"/>
    <n v="306000"/>
    <x v="138"/>
    <x v="13"/>
    <x v="3"/>
    <s v="CENTER POINT MEDAN"/>
  </r>
  <r>
    <s v="T-7217"/>
    <x v="0"/>
    <x v="254"/>
    <x v="3"/>
    <s v="P-345"/>
    <n v="1"/>
    <n v="35100"/>
    <n v="35100"/>
    <x v="182"/>
    <x v="3"/>
    <x v="3"/>
    <s v="CENTER POINT MEDAN"/>
  </r>
  <r>
    <s v="T-7218"/>
    <x v="0"/>
    <x v="242"/>
    <x v="3"/>
    <s v="P-372"/>
    <n v="2"/>
    <n v="40500"/>
    <n v="81000"/>
    <x v="221"/>
    <x v="12"/>
    <x v="3"/>
    <s v="CENTER POINT MEDAN"/>
  </r>
  <r>
    <s v="T-7219"/>
    <x v="0"/>
    <x v="271"/>
    <x v="8"/>
    <s v="P-1586"/>
    <n v="1"/>
    <n v="25200"/>
    <n v="25200"/>
    <x v="22"/>
    <x v="0"/>
    <x v="8"/>
    <s v="MALL OF INDONESIA"/>
  </r>
  <r>
    <s v="T-7220"/>
    <x v="0"/>
    <x v="254"/>
    <x v="8"/>
    <s v="P-1553"/>
    <n v="1"/>
    <n v="11700"/>
    <n v="11700"/>
    <x v="217"/>
    <x v="9"/>
    <x v="8"/>
    <s v="MALL OF INDONESIA"/>
  </r>
  <r>
    <s v="T-7221"/>
    <x v="0"/>
    <x v="256"/>
    <x v="3"/>
    <s v="P-375"/>
    <n v="1"/>
    <n v="247500"/>
    <n v="247500"/>
    <x v="128"/>
    <x v="18"/>
    <x v="3"/>
    <s v="CENTER POINT MEDAN"/>
  </r>
  <r>
    <s v="T-7222"/>
    <x v="0"/>
    <x v="252"/>
    <x v="3"/>
    <s v="P-415"/>
    <n v="1"/>
    <n v="36900"/>
    <n v="36900"/>
    <x v="56"/>
    <x v="0"/>
    <x v="3"/>
    <s v="CENTER POINT MEDAN"/>
  </r>
  <r>
    <s v="T-7223"/>
    <x v="0"/>
    <x v="251"/>
    <x v="8"/>
    <s v="P-1544"/>
    <n v="2"/>
    <n v="14400"/>
    <n v="28800"/>
    <x v="29"/>
    <x v="0"/>
    <x v="8"/>
    <s v="MALL OF INDONESIA"/>
  </r>
  <r>
    <s v="T-7224"/>
    <x v="0"/>
    <x v="250"/>
    <x v="8"/>
    <s v="P-1607"/>
    <n v="2"/>
    <n v="47700"/>
    <n v="95400"/>
    <x v="20"/>
    <x v="10"/>
    <x v="8"/>
    <s v="MALL OF INDONESIA"/>
  </r>
  <r>
    <s v="T-7225"/>
    <x v="0"/>
    <x v="251"/>
    <x v="3"/>
    <s v="P-266"/>
    <n v="1"/>
    <n v="12600"/>
    <n v="12600"/>
    <x v="18"/>
    <x v="9"/>
    <x v="3"/>
    <s v="CENTER POINT MEDAN"/>
  </r>
  <r>
    <s v="T-7226"/>
    <x v="0"/>
    <x v="244"/>
    <x v="3"/>
    <s v="P-309"/>
    <n v="1"/>
    <n v="11700"/>
    <n v="11700"/>
    <x v="217"/>
    <x v="9"/>
    <x v="3"/>
    <s v="CENTER POINT MEDAN"/>
  </r>
  <r>
    <s v="T-7227"/>
    <x v="0"/>
    <x v="257"/>
    <x v="3"/>
    <s v="P-305"/>
    <n v="1"/>
    <n v="386100"/>
    <n v="386100"/>
    <x v="223"/>
    <x v="8"/>
    <x v="3"/>
    <s v="CENTER POINT MEDAN"/>
  </r>
  <r>
    <s v="T-7228"/>
    <x v="0"/>
    <x v="272"/>
    <x v="3"/>
    <s v="P-284"/>
    <n v="1"/>
    <n v="38700"/>
    <n v="38700"/>
    <x v="236"/>
    <x v="4"/>
    <x v="3"/>
    <s v="CENTER POINT MEDAN"/>
  </r>
  <r>
    <s v="T-7229"/>
    <x v="0"/>
    <x v="242"/>
    <x v="3"/>
    <s v="P-412"/>
    <n v="2"/>
    <n v="25200"/>
    <n v="50400"/>
    <x v="202"/>
    <x v="0"/>
    <x v="3"/>
    <s v="CENTER POINT MEDAN"/>
  </r>
  <r>
    <s v="T-7230"/>
    <x v="0"/>
    <x v="242"/>
    <x v="3"/>
    <s v="P-326"/>
    <n v="1"/>
    <n v="112500"/>
    <n v="112500"/>
    <x v="96"/>
    <x v="7"/>
    <x v="3"/>
    <s v="CENTER POINT MEDAN"/>
  </r>
  <r>
    <s v="T-7231"/>
    <x v="0"/>
    <x v="257"/>
    <x v="8"/>
    <s v="P-1659"/>
    <n v="1"/>
    <n v="36900"/>
    <n v="36900"/>
    <x v="210"/>
    <x v="0"/>
    <x v="8"/>
    <s v="MALL OF INDONESIA"/>
  </r>
  <r>
    <s v="T-7232"/>
    <x v="0"/>
    <x v="248"/>
    <x v="3"/>
    <s v="P-285"/>
    <n v="1"/>
    <n v="38700"/>
    <n v="38700"/>
    <x v="189"/>
    <x v="4"/>
    <x v="3"/>
    <s v="CENTER POINT MEDAN"/>
  </r>
  <r>
    <s v="T-7233"/>
    <x v="0"/>
    <x v="267"/>
    <x v="3"/>
    <s v="P-420"/>
    <n v="1"/>
    <n v="34200"/>
    <n v="34200"/>
    <x v="52"/>
    <x v="0"/>
    <x v="3"/>
    <s v="CENTER POINT MEDAN"/>
  </r>
  <r>
    <s v="T-7234"/>
    <x v="0"/>
    <x v="268"/>
    <x v="8"/>
    <s v="P-1521"/>
    <n v="1"/>
    <n v="81000"/>
    <n v="81000"/>
    <x v="132"/>
    <x v="16"/>
    <x v="8"/>
    <s v="MALL OF INDONESIA"/>
  </r>
  <r>
    <s v="T-7235"/>
    <x v="0"/>
    <x v="268"/>
    <x v="11"/>
    <s v="P-1741"/>
    <n v="1"/>
    <n v="40500"/>
    <n v="40500"/>
    <x v="101"/>
    <x v="6"/>
    <x v="8"/>
    <s v="PAKUWON"/>
  </r>
  <r>
    <s v="T-7236"/>
    <x v="0"/>
    <x v="252"/>
    <x v="11"/>
    <s v="P-1728"/>
    <n v="1"/>
    <n v="45000"/>
    <n v="45000"/>
    <x v="26"/>
    <x v="0"/>
    <x v="8"/>
    <s v="PAKUWON"/>
  </r>
  <r>
    <s v="T-7237"/>
    <x v="0"/>
    <x v="259"/>
    <x v="11"/>
    <s v="P-1793"/>
    <n v="1"/>
    <n v="34200"/>
    <n v="34200"/>
    <x v="156"/>
    <x v="0"/>
    <x v="8"/>
    <s v="PAKUWON"/>
  </r>
  <r>
    <s v="T-7238"/>
    <x v="0"/>
    <x v="252"/>
    <x v="12"/>
    <s v="P-625"/>
    <n v="1"/>
    <n v="62100"/>
    <n v="62100"/>
    <x v="236"/>
    <x v="4"/>
    <x v="4"/>
    <s v="GRAND GALAXY PARK"/>
  </r>
  <r>
    <s v="T-7239"/>
    <x v="0"/>
    <x v="246"/>
    <x v="11"/>
    <s v="P-1673"/>
    <n v="1"/>
    <n v="81000"/>
    <n v="81000"/>
    <x v="132"/>
    <x v="16"/>
    <x v="8"/>
    <s v="PAKUWON"/>
  </r>
  <r>
    <s v="T-7240"/>
    <x v="0"/>
    <x v="267"/>
    <x v="12"/>
    <s v="P-648"/>
    <n v="1"/>
    <n v="80100"/>
    <n v="80100"/>
    <x v="155"/>
    <x v="2"/>
    <x v="4"/>
    <s v="GRAND GALAXY PARK"/>
  </r>
  <r>
    <s v="T-7241"/>
    <x v="0"/>
    <x v="258"/>
    <x v="12"/>
    <s v="P-677"/>
    <n v="1"/>
    <n v="27000"/>
    <n v="27000"/>
    <x v="97"/>
    <x v="0"/>
    <x v="4"/>
    <s v="GRAND GALAXY PARK"/>
  </r>
  <r>
    <s v="T-7242"/>
    <x v="0"/>
    <x v="247"/>
    <x v="12"/>
    <s v="P-629"/>
    <n v="1"/>
    <n v="80000"/>
    <n v="80000"/>
    <x v="238"/>
    <x v="6"/>
    <x v="4"/>
    <s v="GRAND GALAXY PARK"/>
  </r>
  <r>
    <s v="T-7243"/>
    <x v="0"/>
    <x v="253"/>
    <x v="11"/>
    <s v="P-1774"/>
    <n v="1"/>
    <n v="73800"/>
    <n v="73800"/>
    <x v="125"/>
    <x v="14"/>
    <x v="8"/>
    <s v="PAKUWON"/>
  </r>
  <r>
    <s v="T-7244"/>
    <x v="0"/>
    <x v="243"/>
    <x v="12"/>
    <s v="P-644"/>
    <n v="1"/>
    <n v="431100"/>
    <n v="431100"/>
    <x v="127"/>
    <x v="17"/>
    <x v="4"/>
    <s v="GRAND GALAXY PARK"/>
  </r>
  <r>
    <s v="T-7245"/>
    <x v="0"/>
    <x v="244"/>
    <x v="12"/>
    <s v="P-619"/>
    <n v="1"/>
    <n v="85500"/>
    <n v="85500"/>
    <x v="107"/>
    <x v="12"/>
    <x v="4"/>
    <s v="GRAND GALAXY PARK"/>
  </r>
  <r>
    <s v="T-7246"/>
    <x v="0"/>
    <x v="272"/>
    <x v="11"/>
    <s v="P-1684"/>
    <n v="1"/>
    <n v="17100"/>
    <n v="17100"/>
    <x v="77"/>
    <x v="0"/>
    <x v="8"/>
    <s v="PAKUWON"/>
  </r>
  <r>
    <s v="T-7247"/>
    <x v="0"/>
    <x v="260"/>
    <x v="12"/>
    <s v="P-620"/>
    <n v="1"/>
    <n v="125100"/>
    <n v="125100"/>
    <x v="69"/>
    <x v="2"/>
    <x v="4"/>
    <s v="GRAND GALAXY PARK"/>
  </r>
  <r>
    <s v="T-7248"/>
    <x v="0"/>
    <x v="245"/>
    <x v="12"/>
    <s v="P-633"/>
    <n v="2"/>
    <n v="11700"/>
    <n v="23400"/>
    <x v="217"/>
    <x v="9"/>
    <x v="4"/>
    <s v="GRAND GALAXY PARK"/>
  </r>
  <r>
    <s v="T-7249"/>
    <x v="0"/>
    <x v="244"/>
    <x v="12"/>
    <s v="P-657"/>
    <n v="1"/>
    <n v="148500"/>
    <n v="148500"/>
    <x v="206"/>
    <x v="18"/>
    <x v="4"/>
    <s v="GRAND GALAXY PARK"/>
  </r>
  <r>
    <s v="T-7250"/>
    <x v="0"/>
    <x v="244"/>
    <x v="12"/>
    <s v="P-651"/>
    <n v="1"/>
    <n v="53100"/>
    <n v="53100"/>
    <x v="193"/>
    <x v="2"/>
    <x v="4"/>
    <s v="GRAND GALAXY PARK"/>
  </r>
  <r>
    <s v="T-7251"/>
    <x v="0"/>
    <x v="256"/>
    <x v="11"/>
    <s v="P-1698"/>
    <n v="1"/>
    <n v="76500"/>
    <n v="76500"/>
    <x v="204"/>
    <x v="8"/>
    <x v="8"/>
    <s v="PAKUWON"/>
  </r>
  <r>
    <s v="T-7252"/>
    <x v="0"/>
    <x v="260"/>
    <x v="12"/>
    <s v="P-626"/>
    <n v="2"/>
    <n v="57150"/>
    <n v="114300"/>
    <x v="189"/>
    <x v="4"/>
    <x v="4"/>
    <s v="GRAND GALAXY PARK"/>
  </r>
  <r>
    <s v="T-7253"/>
    <x v="0"/>
    <x v="247"/>
    <x v="12"/>
    <s v="P-660"/>
    <n v="1"/>
    <n v="269100"/>
    <n v="269100"/>
    <x v="115"/>
    <x v="18"/>
    <x v="4"/>
    <s v="GRAND GALAXY PARK"/>
  </r>
  <r>
    <s v="T-7254"/>
    <x v="0"/>
    <x v="250"/>
    <x v="12"/>
    <s v="P-617"/>
    <n v="1"/>
    <n v="157500"/>
    <n v="157500"/>
    <x v="119"/>
    <x v="15"/>
    <x v="4"/>
    <s v="GRAND GALAXY PARK"/>
  </r>
  <r>
    <s v="T-7255"/>
    <x v="0"/>
    <x v="246"/>
    <x v="12"/>
    <s v="P-674"/>
    <n v="1"/>
    <n v="29700"/>
    <n v="29700"/>
    <x v="117"/>
    <x v="0"/>
    <x v="4"/>
    <s v="GRAND GALAXY PARK"/>
  </r>
  <r>
    <s v="T-7256"/>
    <x v="0"/>
    <x v="269"/>
    <x v="12"/>
    <s v="P-613"/>
    <n v="1"/>
    <n v="62100"/>
    <n v="62100"/>
    <x v="98"/>
    <x v="16"/>
    <x v="4"/>
    <s v="GRAND GALAXY PARK"/>
  </r>
  <r>
    <s v="T-7257"/>
    <x v="0"/>
    <x v="258"/>
    <x v="12"/>
    <s v="P-675"/>
    <n v="2"/>
    <n v="26100"/>
    <n v="52200"/>
    <x v="164"/>
    <x v="0"/>
    <x v="4"/>
    <s v="GRAND GALAXY PARK"/>
  </r>
  <r>
    <s v="T-7258"/>
    <x v="0"/>
    <x v="264"/>
    <x v="12"/>
    <s v="P-655"/>
    <n v="1"/>
    <n v="60750"/>
    <n v="60750"/>
    <x v="113"/>
    <x v="12"/>
    <x v="4"/>
    <s v="GRAND GALAXY PARK"/>
  </r>
  <r>
    <s v="T-7259"/>
    <x v="0"/>
    <x v="266"/>
    <x v="12"/>
    <s v="P-616"/>
    <n v="2"/>
    <n v="17100"/>
    <n v="34200"/>
    <x v="18"/>
    <x v="9"/>
    <x v="4"/>
    <s v="GRAND GALAXY PARK"/>
  </r>
  <r>
    <s v="T-7260"/>
    <x v="0"/>
    <x v="248"/>
    <x v="12"/>
    <s v="P-650"/>
    <n v="1"/>
    <n v="112500"/>
    <n v="112500"/>
    <x v="35"/>
    <x v="2"/>
    <x v="4"/>
    <s v="GRAND GALAXY PARK"/>
  </r>
  <r>
    <s v="T-7261"/>
    <x v="0"/>
    <x v="265"/>
    <x v="11"/>
    <s v="P-1681"/>
    <n v="1"/>
    <n v="41400"/>
    <n v="41400"/>
    <x v="150"/>
    <x v="2"/>
    <x v="8"/>
    <s v="PAKUWON"/>
  </r>
  <r>
    <s v="T-7262"/>
    <x v="0"/>
    <x v="262"/>
    <x v="11"/>
    <s v="P-1701"/>
    <n v="1"/>
    <n v="386100"/>
    <n v="386100"/>
    <x v="223"/>
    <x v="8"/>
    <x v="8"/>
    <s v="PAKUWON"/>
  </r>
  <r>
    <s v="T-7263"/>
    <x v="0"/>
    <x v="255"/>
    <x v="12"/>
    <s v="P-669"/>
    <n v="3"/>
    <n v="31500"/>
    <n v="94500"/>
    <x v="154"/>
    <x v="0"/>
    <x v="4"/>
    <s v="GRAND GALAXY PARK"/>
  </r>
  <r>
    <s v="T-7264"/>
    <x v="0"/>
    <x v="264"/>
    <x v="12"/>
    <s v="P-673"/>
    <n v="3"/>
    <n v="40500"/>
    <n v="121500"/>
    <x v="56"/>
    <x v="0"/>
    <x v="4"/>
    <s v="GRAND GALAXY PARK"/>
  </r>
  <r>
    <s v="T-7265"/>
    <x v="0"/>
    <x v="271"/>
    <x v="12"/>
    <s v="P-661"/>
    <n v="2"/>
    <n v="125100"/>
    <n v="250200"/>
    <x v="148"/>
    <x v="14"/>
    <x v="4"/>
    <s v="GRAND GALAXY PARK"/>
  </r>
  <r>
    <s v="T-7266"/>
    <x v="0"/>
    <x v="256"/>
    <x v="12"/>
    <s v="P-663"/>
    <n v="1"/>
    <n v="73800"/>
    <n v="73800"/>
    <x v="125"/>
    <x v="14"/>
    <x v="4"/>
    <s v="GRAND GALAXY PARK"/>
  </r>
  <r>
    <s v="T-7267"/>
    <x v="0"/>
    <x v="257"/>
    <x v="11"/>
    <s v="P-1685"/>
    <n v="1"/>
    <n v="27000"/>
    <n v="27000"/>
    <x v="6"/>
    <x v="0"/>
    <x v="8"/>
    <s v="PAKUWON"/>
  </r>
  <r>
    <s v="T-7268"/>
    <x v="0"/>
    <x v="251"/>
    <x v="12"/>
    <s v="P-634"/>
    <n v="1"/>
    <n v="179100"/>
    <n v="179100"/>
    <x v="247"/>
    <x v="16"/>
    <x v="4"/>
    <s v="GRAND GALAXY PARK"/>
  </r>
  <r>
    <s v="T-7269"/>
    <x v="0"/>
    <x v="261"/>
    <x v="11"/>
    <s v="P-1790"/>
    <n v="1"/>
    <n v="34200"/>
    <n v="34200"/>
    <x v="173"/>
    <x v="0"/>
    <x v="8"/>
    <s v="PAKUWON"/>
  </r>
  <r>
    <s v="T-7270"/>
    <x v="0"/>
    <x v="268"/>
    <x v="12"/>
    <s v="P-654"/>
    <n v="1"/>
    <n v="60750"/>
    <n v="60750"/>
    <x v="87"/>
    <x v="12"/>
    <x v="4"/>
    <s v="GRAND GALAXY PARK"/>
  </r>
  <r>
    <s v="T-7271"/>
    <x v="0"/>
    <x v="250"/>
    <x v="11"/>
    <s v="P-1690"/>
    <n v="1"/>
    <n v="38700"/>
    <n v="38700"/>
    <x v="236"/>
    <x v="4"/>
    <x v="8"/>
    <s v="PAKUWON"/>
  </r>
  <r>
    <s v="T-7272"/>
    <x v="0"/>
    <x v="252"/>
    <x v="12"/>
    <s v="P-647"/>
    <n v="2"/>
    <n v="40500"/>
    <n v="81000"/>
    <x v="222"/>
    <x v="3"/>
    <x v="4"/>
    <s v="GRAND GALAXY PARK"/>
  </r>
  <r>
    <s v="T-7273"/>
    <x v="0"/>
    <x v="272"/>
    <x v="11"/>
    <s v="P-1772"/>
    <n v="2"/>
    <n v="116100"/>
    <n v="232200"/>
    <x v="148"/>
    <x v="14"/>
    <x v="8"/>
    <s v="PAKUWON"/>
  </r>
  <r>
    <s v="T-7274"/>
    <x v="0"/>
    <x v="255"/>
    <x v="12"/>
    <s v="P-658"/>
    <n v="1"/>
    <n v="40500"/>
    <n v="40500"/>
    <x v="221"/>
    <x v="12"/>
    <x v="4"/>
    <s v="GRAND GALAXY PARK"/>
  </r>
  <r>
    <s v="T-7275"/>
    <x v="0"/>
    <x v="272"/>
    <x v="12"/>
    <s v="P-618"/>
    <n v="1"/>
    <n v="85500"/>
    <n v="85500"/>
    <x v="36"/>
    <x v="12"/>
    <x v="4"/>
    <s v="GRAND GALAXY PARK"/>
  </r>
  <r>
    <s v="T-7276"/>
    <x v="0"/>
    <x v="244"/>
    <x v="12"/>
    <s v="P-632"/>
    <n v="1"/>
    <n v="413100"/>
    <n v="413100"/>
    <x v="106"/>
    <x v="12"/>
    <x v="4"/>
    <s v="GRAND GALAXY PARK"/>
  </r>
  <r>
    <s v="T-7277"/>
    <x v="0"/>
    <x v="266"/>
    <x v="12"/>
    <s v="P-614"/>
    <n v="1"/>
    <n v="80100"/>
    <n v="80100"/>
    <x v="132"/>
    <x v="16"/>
    <x v="4"/>
    <s v="GRAND GALAXY PARK"/>
  </r>
  <r>
    <s v="T-7278"/>
    <x v="0"/>
    <x v="247"/>
    <x v="11"/>
    <s v="P-1762"/>
    <n v="1"/>
    <n v="65700"/>
    <n v="65700"/>
    <x v="43"/>
    <x v="12"/>
    <x v="8"/>
    <s v="PAKUWON"/>
  </r>
  <r>
    <s v="T-7279"/>
    <x v="0"/>
    <x v="252"/>
    <x v="12"/>
    <s v="P-679"/>
    <n v="1"/>
    <n v="225000"/>
    <n v="225000"/>
    <x v="99"/>
    <x v="4"/>
    <x v="4"/>
    <s v="GRAND GALAXY PARK"/>
  </r>
  <r>
    <s v="T-7280"/>
    <x v="0"/>
    <x v="248"/>
    <x v="11"/>
    <s v="P-1770"/>
    <n v="1"/>
    <n v="148500"/>
    <n v="148500"/>
    <x v="57"/>
    <x v="14"/>
    <x v="8"/>
    <s v="PAKUWON"/>
  </r>
  <r>
    <s v="T-7281"/>
    <x v="0"/>
    <x v="258"/>
    <x v="4"/>
    <s v="P-560"/>
    <n v="2"/>
    <n v="145800"/>
    <n v="291600"/>
    <x v="179"/>
    <x v="18"/>
    <x v="4"/>
    <s v="CIBUBUR JUNCTION"/>
  </r>
  <r>
    <s v="T-7282"/>
    <x v="0"/>
    <x v="249"/>
    <x v="1"/>
    <s v="P-1462"/>
    <n v="1"/>
    <n v="272000"/>
    <n v="272000"/>
    <x v="230"/>
    <x v="14"/>
    <x v="1"/>
    <s v="MALL KELAPA GADING"/>
  </r>
  <r>
    <s v="T-7283"/>
    <x v="0"/>
    <x v="244"/>
    <x v="5"/>
    <s v="P-252"/>
    <n v="1"/>
    <n v="36900"/>
    <n v="36900"/>
    <x v="56"/>
    <x v="0"/>
    <x v="5"/>
    <s v="BINTARO EXCHANGE"/>
  </r>
  <r>
    <s v="T-7284"/>
    <x v="0"/>
    <x v="258"/>
    <x v="1"/>
    <s v="P-1474"/>
    <n v="1"/>
    <n v="125100"/>
    <n v="125100"/>
    <x v="160"/>
    <x v="12"/>
    <x v="1"/>
    <s v="MALL KELAPA GADING"/>
  </r>
  <r>
    <s v="T-7285"/>
    <x v="0"/>
    <x v="244"/>
    <x v="1"/>
    <s v="P-1512"/>
    <n v="2"/>
    <n v="10000"/>
    <n v="20000"/>
    <x v="120"/>
    <x v="0"/>
    <x v="1"/>
    <s v="MALL KELAPA GADING"/>
  </r>
  <r>
    <s v="T-7286"/>
    <x v="0"/>
    <x v="242"/>
    <x v="5"/>
    <s v="P-244"/>
    <n v="1"/>
    <n v="32000"/>
    <n v="32000"/>
    <x v="173"/>
    <x v="0"/>
    <x v="5"/>
    <s v="BINTARO EXCHANGE"/>
  </r>
  <r>
    <s v="T-7287"/>
    <x v="0"/>
    <x v="263"/>
    <x v="4"/>
    <s v="P-426"/>
    <n v="1"/>
    <n v="80100"/>
    <n v="80100"/>
    <x v="132"/>
    <x v="16"/>
    <x v="4"/>
    <s v="CIBUBUR JUNCTION"/>
  </r>
  <r>
    <s v="T-7288"/>
    <x v="0"/>
    <x v="268"/>
    <x v="4"/>
    <s v="P-476"/>
    <n v="2"/>
    <n v="11700"/>
    <n v="23400"/>
    <x v="217"/>
    <x v="9"/>
    <x v="4"/>
    <s v="CIBUBUR JUNCTION"/>
  </r>
  <r>
    <s v="T-7289"/>
    <x v="0"/>
    <x v="253"/>
    <x v="1"/>
    <s v="P-1299"/>
    <n v="2"/>
    <n v="12600"/>
    <n v="25200"/>
    <x v="18"/>
    <x v="9"/>
    <x v="1"/>
    <s v="MALL KELAPA GADING"/>
  </r>
  <r>
    <s v="T-7290"/>
    <x v="0"/>
    <x v="267"/>
    <x v="5"/>
    <s v="P-245"/>
    <n v="2"/>
    <n v="36900"/>
    <n v="73800"/>
    <x v="210"/>
    <x v="0"/>
    <x v="5"/>
    <s v="BINTARO EXCHANGE"/>
  </r>
  <r>
    <s v="T-7291"/>
    <x v="0"/>
    <x v="257"/>
    <x v="1"/>
    <s v="P-1509"/>
    <n v="8"/>
    <n v="29700"/>
    <n v="237600"/>
    <x v="117"/>
    <x v="0"/>
    <x v="1"/>
    <s v="MALL KELAPA GADING"/>
  </r>
  <r>
    <s v="T-7292"/>
    <x v="0"/>
    <x v="248"/>
    <x v="1"/>
    <s v="P-1508"/>
    <n v="8"/>
    <n v="36900"/>
    <n v="295200"/>
    <x v="56"/>
    <x v="0"/>
    <x v="1"/>
    <s v="MALL KELAPA GADING"/>
  </r>
  <r>
    <s v="T-7293"/>
    <x v="0"/>
    <x v="265"/>
    <x v="4"/>
    <s v="P-576"/>
    <n v="1"/>
    <n v="77350"/>
    <n v="77350"/>
    <x v="55"/>
    <x v="3"/>
    <x v="4"/>
    <s v="CIBUBUR JUNCTION"/>
  </r>
  <r>
    <s v="T-7294"/>
    <x v="0"/>
    <x v="262"/>
    <x v="4"/>
    <s v="P-596"/>
    <n v="3"/>
    <n v="32000"/>
    <n v="96000"/>
    <x v="173"/>
    <x v="0"/>
    <x v="4"/>
    <s v="CIBUBUR JUNCTION"/>
  </r>
  <r>
    <s v="T-7295"/>
    <x v="0"/>
    <x v="271"/>
    <x v="5"/>
    <s v="P-182"/>
    <n v="2"/>
    <n v="94500"/>
    <n v="189000"/>
    <x v="35"/>
    <x v="2"/>
    <x v="5"/>
    <s v="BINTARO EXCHANGE"/>
  </r>
  <r>
    <s v="T-7296"/>
    <x v="0"/>
    <x v="252"/>
    <x v="5"/>
    <s v="P-194"/>
    <n v="1"/>
    <n v="112500"/>
    <n v="112500"/>
    <x v="199"/>
    <x v="2"/>
    <x v="5"/>
    <s v="BINTARO EXCHANGE"/>
  </r>
  <r>
    <s v="T-7297"/>
    <x v="0"/>
    <x v="269"/>
    <x v="1"/>
    <s v="P-1306"/>
    <n v="1"/>
    <n v="81000"/>
    <n v="81000"/>
    <x v="36"/>
    <x v="12"/>
    <x v="1"/>
    <s v="MALL KELAPA GADING"/>
  </r>
  <r>
    <s v="T-7298"/>
    <x v="0"/>
    <x v="269"/>
    <x v="4"/>
    <s v="P-517"/>
    <n v="1"/>
    <n v="37350"/>
    <n v="37350"/>
    <x v="83"/>
    <x v="17"/>
    <x v="4"/>
    <s v="CIBUBUR JUNCTION"/>
  </r>
  <r>
    <s v="T-7299"/>
    <x v="0"/>
    <x v="263"/>
    <x v="4"/>
    <s v="P-437"/>
    <n v="1"/>
    <n v="41400"/>
    <n v="41400"/>
    <x v="150"/>
    <x v="2"/>
    <x v="4"/>
    <s v="CIBUBUR JUNCTION"/>
  </r>
  <r>
    <s v="T-7300"/>
    <x v="0"/>
    <x v="265"/>
    <x v="4"/>
    <s v="P-571"/>
    <n v="1"/>
    <n v="81000"/>
    <n v="81000"/>
    <x v="37"/>
    <x v="12"/>
    <x v="4"/>
    <s v="CIBUBUR JUNCTION"/>
  </r>
  <r>
    <s v="T-7301"/>
    <x v="0"/>
    <x v="259"/>
    <x v="4"/>
    <s v="P-597"/>
    <n v="1"/>
    <n v="40500"/>
    <n v="40500"/>
    <x v="210"/>
    <x v="0"/>
    <x v="4"/>
    <s v="CIBUBUR JUNCTION"/>
  </r>
  <r>
    <s v="T-7302"/>
    <x v="0"/>
    <x v="246"/>
    <x v="1"/>
    <s v="P-1446"/>
    <n v="4"/>
    <n v="98100"/>
    <n v="392400"/>
    <x v="199"/>
    <x v="2"/>
    <x v="1"/>
    <s v="MALL KELAPA GADING"/>
  </r>
  <r>
    <s v="T-7303"/>
    <x v="0"/>
    <x v="263"/>
    <x v="1"/>
    <s v="P-1506"/>
    <n v="5"/>
    <n v="15000"/>
    <n v="75000"/>
    <x v="201"/>
    <x v="0"/>
    <x v="1"/>
    <s v="MALL KELAPA GADING"/>
  </r>
  <r>
    <s v="T-7304"/>
    <x v="0"/>
    <x v="248"/>
    <x v="5"/>
    <s v="P-82"/>
    <n v="1"/>
    <n v="144000"/>
    <n v="144000"/>
    <x v="119"/>
    <x v="15"/>
    <x v="5"/>
    <s v="BINTARO EXCHANGE"/>
  </r>
  <r>
    <s v="T-7305"/>
    <x v="0"/>
    <x v="261"/>
    <x v="5"/>
    <s v="P-190"/>
    <n v="1"/>
    <n v="44100"/>
    <n v="44100"/>
    <x v="193"/>
    <x v="2"/>
    <x v="5"/>
    <s v="BINTARO EXCHANGE"/>
  </r>
  <r>
    <s v="T-7306"/>
    <x v="0"/>
    <x v="248"/>
    <x v="5"/>
    <s v="P-216"/>
    <n v="3"/>
    <n v="81000"/>
    <n v="243000"/>
    <x v="37"/>
    <x v="12"/>
    <x v="5"/>
    <s v="BINTARO EXCHANGE"/>
  </r>
  <r>
    <s v="T-7307"/>
    <x v="0"/>
    <x v="251"/>
    <x v="5"/>
    <s v="P-224"/>
    <n v="3"/>
    <n v="82800"/>
    <n v="248400"/>
    <x v="55"/>
    <x v="3"/>
    <x v="5"/>
    <s v="BINTARO EXCHANGE"/>
  </r>
  <r>
    <s v="T-7308"/>
    <x v="0"/>
    <x v="266"/>
    <x v="1"/>
    <s v="P-1465"/>
    <n v="5"/>
    <n v="116100"/>
    <n v="580500"/>
    <x v="148"/>
    <x v="14"/>
    <x v="1"/>
    <s v="MALL KELAPA GADING"/>
  </r>
  <r>
    <s v="T-7309"/>
    <x v="0"/>
    <x v="244"/>
    <x v="4"/>
    <s v="P-552"/>
    <n v="2"/>
    <n v="60750"/>
    <n v="121500"/>
    <x v="87"/>
    <x v="12"/>
    <x v="4"/>
    <s v="CIBUBUR JUNCTION"/>
  </r>
  <r>
    <s v="T-7310"/>
    <x v="0"/>
    <x v="261"/>
    <x v="4"/>
    <s v="P-446"/>
    <n v="1"/>
    <n v="38700"/>
    <n v="38700"/>
    <x v="236"/>
    <x v="4"/>
    <x v="4"/>
    <s v="CIBUBUR JUNCTION"/>
  </r>
  <r>
    <s v="T-7311"/>
    <x v="0"/>
    <x v="261"/>
    <x v="5"/>
    <s v="P-124"/>
    <n v="1"/>
    <n v="165000"/>
    <n v="165000"/>
    <x v="163"/>
    <x v="16"/>
    <x v="5"/>
    <s v="BINTARO EXCHANGE"/>
  </r>
  <r>
    <s v="T-7312"/>
    <x v="0"/>
    <x v="261"/>
    <x v="1"/>
    <s v="P-1430"/>
    <n v="1"/>
    <n v="65700"/>
    <n v="65700"/>
    <x v="155"/>
    <x v="2"/>
    <x v="1"/>
    <s v="MALL KELAPA GADING"/>
  </r>
  <r>
    <s v="T-7313"/>
    <x v="0"/>
    <x v="243"/>
    <x v="5"/>
    <s v="P-96"/>
    <n v="1"/>
    <n v="38700"/>
    <n v="38700"/>
    <x v="236"/>
    <x v="4"/>
    <x v="5"/>
    <s v="BINTARO EXCHANGE"/>
  </r>
  <r>
    <s v="T-7314"/>
    <x v="0"/>
    <x v="249"/>
    <x v="1"/>
    <s v="P-1503"/>
    <n v="9"/>
    <n v="25200"/>
    <n v="226800"/>
    <x v="202"/>
    <x v="0"/>
    <x v="1"/>
    <s v="MALL KELAPA GADING"/>
  </r>
  <r>
    <s v="T-7315"/>
    <x v="0"/>
    <x v="266"/>
    <x v="1"/>
    <s v="P-1317"/>
    <n v="2"/>
    <n v="62100"/>
    <n v="124200"/>
    <x v="236"/>
    <x v="4"/>
    <x v="1"/>
    <s v="MALL KELAPA GADING"/>
  </r>
  <r>
    <s v="T-7316"/>
    <x v="0"/>
    <x v="267"/>
    <x v="5"/>
    <s v="P-97"/>
    <n v="1"/>
    <n v="38700"/>
    <n v="38700"/>
    <x v="189"/>
    <x v="4"/>
    <x v="5"/>
    <s v="BINTARO EXCHANGE"/>
  </r>
  <r>
    <s v="T-7317"/>
    <x v="0"/>
    <x v="261"/>
    <x v="5"/>
    <s v="P-247"/>
    <n v="3"/>
    <n v="25200"/>
    <n v="75600"/>
    <x v="202"/>
    <x v="0"/>
    <x v="5"/>
    <s v="BINTARO EXCHANGE"/>
  </r>
  <r>
    <s v="T-7318"/>
    <x v="0"/>
    <x v="263"/>
    <x v="1"/>
    <s v="P-1500"/>
    <n v="2"/>
    <n v="32000"/>
    <n v="64000"/>
    <x v="173"/>
    <x v="0"/>
    <x v="1"/>
    <s v="MALL KELAPA GADING"/>
  </r>
  <r>
    <s v="T-7319"/>
    <x v="0"/>
    <x v="262"/>
    <x v="1"/>
    <s v="P-1502"/>
    <n v="9"/>
    <n v="29700"/>
    <n v="267300"/>
    <x v="154"/>
    <x v="0"/>
    <x v="1"/>
    <s v="MALL KELAPA GADING"/>
  </r>
  <r>
    <s v="T-7320"/>
    <x v="0"/>
    <x v="265"/>
    <x v="1"/>
    <s v="P-1450"/>
    <n v="4"/>
    <n v="60750"/>
    <n v="243000"/>
    <x v="113"/>
    <x v="12"/>
    <x v="1"/>
    <s v="MALL KELAPA GADING"/>
  </r>
  <r>
    <s v="T-7321"/>
    <x v="0"/>
    <x v="252"/>
    <x v="4"/>
    <s v="P-475"/>
    <n v="1"/>
    <n v="90000"/>
    <n v="90000"/>
    <x v="198"/>
    <x v="12"/>
    <x v="4"/>
    <s v="CIBUBUR JUNCTION"/>
  </r>
  <r>
    <s v="T-7322"/>
    <x v="0"/>
    <x v="254"/>
    <x v="5"/>
    <s v="P-195"/>
    <n v="2"/>
    <n v="115200"/>
    <n v="230400"/>
    <x v="137"/>
    <x v="6"/>
    <x v="5"/>
    <s v="BINTARO EXCHANGE"/>
  </r>
  <r>
    <s v="T-7323"/>
    <x v="0"/>
    <x v="255"/>
    <x v="4"/>
    <s v="P-528"/>
    <n v="1"/>
    <n v="79200"/>
    <n v="79200"/>
    <x v="9"/>
    <x v="6"/>
    <x v="4"/>
    <s v="CIBUBUR JUNCTION"/>
  </r>
  <r>
    <s v="T-7324"/>
    <x v="0"/>
    <x v="255"/>
    <x v="5"/>
    <s v="P-212"/>
    <n v="1"/>
    <n v="73800"/>
    <n v="73800"/>
    <x v="125"/>
    <x v="14"/>
    <x v="5"/>
    <s v="BINTARO EXCHANGE"/>
  </r>
  <r>
    <s v="T-7325"/>
    <x v="0"/>
    <x v="270"/>
    <x v="5"/>
    <s v="P-89"/>
    <n v="1"/>
    <n v="107100"/>
    <n v="107100"/>
    <x v="109"/>
    <x v="2"/>
    <x v="5"/>
    <s v="BINTARO EXCHANGE"/>
  </r>
  <r>
    <s v="T-7326"/>
    <x v="0"/>
    <x v="254"/>
    <x v="5"/>
    <s v="P-105"/>
    <n v="1"/>
    <n v="179100"/>
    <n v="179100"/>
    <x v="216"/>
    <x v="15"/>
    <x v="5"/>
    <s v="BINTARO EXCHANGE"/>
  </r>
  <r>
    <s v="T-7327"/>
    <x v="0"/>
    <x v="269"/>
    <x v="4"/>
    <s v="P-608"/>
    <n v="1"/>
    <n v="29700"/>
    <n v="29700"/>
    <x v="120"/>
    <x v="0"/>
    <x v="4"/>
    <s v="CIBUBUR JUNCTION"/>
  </r>
  <r>
    <s v="T-7328"/>
    <x v="0"/>
    <x v="256"/>
    <x v="5"/>
    <s v="P-196"/>
    <n v="3"/>
    <n v="60750"/>
    <n v="182250"/>
    <x v="87"/>
    <x v="12"/>
    <x v="5"/>
    <s v="BINTARO EXCHANGE"/>
  </r>
  <r>
    <s v="T-7329"/>
    <x v="0"/>
    <x v="270"/>
    <x v="4"/>
    <s v="P-598"/>
    <n v="1"/>
    <n v="29700"/>
    <n v="29700"/>
    <x v="154"/>
    <x v="0"/>
    <x v="4"/>
    <s v="CIBUBUR JUNCTION"/>
  </r>
  <r>
    <s v="T-7330"/>
    <x v="0"/>
    <x v="248"/>
    <x v="1"/>
    <s v="P-1466"/>
    <n v="4"/>
    <n v="94500"/>
    <n v="378000"/>
    <x v="62"/>
    <x v="14"/>
    <x v="1"/>
    <s v="MALL KELAPA GADING"/>
  </r>
  <r>
    <s v="T-7331"/>
    <x v="0"/>
    <x v="261"/>
    <x v="1"/>
    <s v="P-1364"/>
    <n v="1"/>
    <n v="11700"/>
    <n v="11700"/>
    <x v="217"/>
    <x v="9"/>
    <x v="1"/>
    <s v="MALL KELAPA GADING"/>
  </r>
  <r>
    <s v="T-7332"/>
    <x v="0"/>
    <x v="248"/>
    <x v="5"/>
    <s v="P-255"/>
    <n v="1"/>
    <n v="15000"/>
    <n v="15000"/>
    <x v="186"/>
    <x v="0"/>
    <x v="5"/>
    <s v="BINTARO EXCHANGE"/>
  </r>
  <r>
    <s v="T-7333"/>
    <x v="0"/>
    <x v="244"/>
    <x v="4"/>
    <s v="P-599"/>
    <n v="1"/>
    <n v="25200"/>
    <n v="25200"/>
    <x v="202"/>
    <x v="0"/>
    <x v="4"/>
    <s v="CIBUBUR JUNCTION"/>
  </r>
  <r>
    <s v="T-7334"/>
    <x v="0"/>
    <x v="251"/>
    <x v="5"/>
    <s v="P-189"/>
    <n v="1"/>
    <n v="247500"/>
    <n v="247500"/>
    <x v="31"/>
    <x v="2"/>
    <x v="5"/>
    <s v="BINTARO EXCHANGE"/>
  </r>
  <r>
    <s v="T-7335"/>
    <x v="0"/>
    <x v="262"/>
    <x v="4"/>
    <s v="P-600"/>
    <n v="4"/>
    <n v="34200"/>
    <n v="136800"/>
    <x v="156"/>
    <x v="0"/>
    <x v="4"/>
    <s v="CIBUBUR JUNCTION"/>
  </r>
  <r>
    <s v="T-7336"/>
    <x v="0"/>
    <x v="265"/>
    <x v="1"/>
    <s v="P-1432"/>
    <n v="5"/>
    <n v="94500"/>
    <n v="472500"/>
    <x v="35"/>
    <x v="2"/>
    <x v="1"/>
    <s v="MALL KELAPA GADING"/>
  </r>
  <r>
    <s v="T-7337"/>
    <x v="0"/>
    <x v="267"/>
    <x v="1"/>
    <s v="P-1499"/>
    <n v="11"/>
    <n v="15000"/>
    <n v="165000"/>
    <x v="0"/>
    <x v="0"/>
    <x v="1"/>
    <s v="MALL KELAPA GADING"/>
  </r>
  <r>
    <s v="T-7338"/>
    <x v="0"/>
    <x v="259"/>
    <x v="1"/>
    <s v="P-1507"/>
    <n v="3"/>
    <n v="32000"/>
    <n v="96000"/>
    <x v="13"/>
    <x v="0"/>
    <x v="1"/>
    <s v="MALL KELAPA GADING"/>
  </r>
  <r>
    <s v="T-7339"/>
    <x v="0"/>
    <x v="272"/>
    <x v="1"/>
    <s v="P-1504"/>
    <n v="1"/>
    <n v="34200"/>
    <n v="34200"/>
    <x v="156"/>
    <x v="0"/>
    <x v="1"/>
    <s v="MALL KELAPA GADING"/>
  </r>
  <r>
    <s v="T-7340"/>
    <x v="0"/>
    <x v="250"/>
    <x v="4"/>
    <s v="P-595"/>
    <n v="2"/>
    <n v="15000"/>
    <n v="30000"/>
    <x v="0"/>
    <x v="0"/>
    <x v="4"/>
    <s v="CIBUBUR JUNCTION"/>
  </r>
  <r>
    <s v="T-7341"/>
    <x v="0"/>
    <x v="243"/>
    <x v="1"/>
    <s v="P-1287"/>
    <n v="1"/>
    <n v="65700"/>
    <n v="65700"/>
    <x v="64"/>
    <x v="16"/>
    <x v="1"/>
    <s v="MALL KELAPA GADING"/>
  </r>
  <r>
    <s v="T-7342"/>
    <x v="0"/>
    <x v="242"/>
    <x v="1"/>
    <s v="P-1442"/>
    <n v="2"/>
    <n v="44100"/>
    <n v="88200"/>
    <x v="193"/>
    <x v="2"/>
    <x v="1"/>
    <s v="MALL KELAPA GADING"/>
  </r>
  <r>
    <s v="T-7343"/>
    <x v="0"/>
    <x v="271"/>
    <x v="5"/>
    <s v="P-215"/>
    <n v="1"/>
    <n v="125100"/>
    <n v="125100"/>
    <x v="160"/>
    <x v="12"/>
    <x v="5"/>
    <s v="BINTARO EXCHANGE"/>
  </r>
  <r>
    <s v="T-7344"/>
    <x v="0"/>
    <x v="270"/>
    <x v="5"/>
    <s v="P-254"/>
    <n v="1"/>
    <n v="26100"/>
    <n v="26100"/>
    <x v="164"/>
    <x v="0"/>
    <x v="5"/>
    <s v="BINTARO EXCHANGE"/>
  </r>
  <r>
    <s v="T-7345"/>
    <x v="0"/>
    <x v="266"/>
    <x v="5"/>
    <s v="P-176"/>
    <n v="2"/>
    <n v="40500"/>
    <n v="81000"/>
    <x v="222"/>
    <x v="3"/>
    <x v="5"/>
    <s v="BINTARO EXCHANGE"/>
  </r>
  <r>
    <s v="T-7346"/>
    <x v="0"/>
    <x v="255"/>
    <x v="4"/>
    <s v="P-603"/>
    <n v="3"/>
    <n v="32000"/>
    <n v="96000"/>
    <x v="13"/>
    <x v="0"/>
    <x v="4"/>
    <s v="CIBUBUR JUNCTION"/>
  </r>
  <r>
    <s v="T-7347"/>
    <x v="0"/>
    <x v="254"/>
    <x v="1"/>
    <s v="P-1288"/>
    <n v="1"/>
    <n v="80100"/>
    <n v="80100"/>
    <x v="132"/>
    <x v="16"/>
    <x v="1"/>
    <s v="MALL KELAPA GADING"/>
  </r>
  <r>
    <s v="T-7348"/>
    <x v="0"/>
    <x v="256"/>
    <x v="4"/>
    <s v="P-459"/>
    <n v="1"/>
    <n v="207000"/>
    <n v="207000"/>
    <x v="209"/>
    <x v="15"/>
    <x v="4"/>
    <s v="CIBUBUR JUNCTION"/>
  </r>
  <r>
    <s v="T-7349"/>
    <x v="0"/>
    <x v="261"/>
    <x v="1"/>
    <s v="P-1318"/>
    <n v="1"/>
    <n v="38700"/>
    <n v="38700"/>
    <x v="189"/>
    <x v="4"/>
    <x v="1"/>
    <s v="MALL KELAPA GADING"/>
  </r>
  <r>
    <s v="T-7350"/>
    <x v="0"/>
    <x v="252"/>
    <x v="4"/>
    <s v="P-550"/>
    <n v="1"/>
    <n v="98100"/>
    <n v="98100"/>
    <x v="199"/>
    <x v="2"/>
    <x v="4"/>
    <s v="CIBUBUR JUNCTION"/>
  </r>
  <r>
    <s v="T-7351"/>
    <x v="0"/>
    <x v="248"/>
    <x v="4"/>
    <s v="P-553"/>
    <n v="2"/>
    <n v="64350"/>
    <n v="128700"/>
    <x v="113"/>
    <x v="12"/>
    <x v="4"/>
    <s v="CIBUBUR JUNCTION"/>
  </r>
  <r>
    <s v="T-7352"/>
    <x v="0"/>
    <x v="260"/>
    <x v="1"/>
    <s v="P-1467"/>
    <n v="1"/>
    <n v="73800"/>
    <n v="73800"/>
    <x v="125"/>
    <x v="14"/>
    <x v="1"/>
    <s v="MALL KELAPA GADING"/>
  </r>
  <r>
    <s v="T-7353"/>
    <x v="0"/>
    <x v="258"/>
    <x v="4"/>
    <s v="P-557"/>
    <n v="1"/>
    <n v="138500"/>
    <n v="138500"/>
    <x v="206"/>
    <x v="18"/>
    <x v="4"/>
    <s v="CIBUBUR JUNCTION"/>
  </r>
  <r>
    <s v="T-7354"/>
    <x v="0"/>
    <x v="259"/>
    <x v="5"/>
    <s v="P-70"/>
    <n v="1"/>
    <n v="65700"/>
    <n v="65700"/>
    <x v="64"/>
    <x v="16"/>
    <x v="5"/>
    <s v="BINTARO EXCHANGE"/>
  </r>
  <r>
    <s v="T-7355"/>
    <x v="0"/>
    <x v="271"/>
    <x v="1"/>
    <s v="P-1358"/>
    <n v="2"/>
    <n v="503100"/>
    <n v="1006200"/>
    <x v="203"/>
    <x v="12"/>
    <x v="1"/>
    <s v="MALL KELAPA GADING"/>
  </r>
  <r>
    <s v="T-7356"/>
    <x v="0"/>
    <x v="272"/>
    <x v="4"/>
    <s v="P-567"/>
    <n v="1"/>
    <n v="73800"/>
    <n v="73800"/>
    <x v="125"/>
    <x v="14"/>
    <x v="4"/>
    <s v="CIBUBUR JUNCTION"/>
  </r>
  <r>
    <s v="T-7357"/>
    <x v="0"/>
    <x v="250"/>
    <x v="4"/>
    <s v="P-609"/>
    <n v="1"/>
    <n v="34200"/>
    <n v="34200"/>
    <x v="52"/>
    <x v="0"/>
    <x v="4"/>
    <s v="CIBUBUR JUNCTION"/>
  </r>
  <r>
    <s v="T-7358"/>
    <x v="0"/>
    <x v="254"/>
    <x v="5"/>
    <s v="P-251"/>
    <n v="1"/>
    <n v="32000"/>
    <n v="32000"/>
    <x v="13"/>
    <x v="0"/>
    <x v="5"/>
    <s v="BINTARO EXCHANGE"/>
  </r>
  <r>
    <s v="T-7359"/>
    <x v="0"/>
    <x v="243"/>
    <x v="1"/>
    <s v="P-1420"/>
    <n v="1"/>
    <n v="40500"/>
    <n v="40500"/>
    <x v="168"/>
    <x v="6"/>
    <x v="1"/>
    <s v="MALL KELAPA GADING"/>
  </r>
  <r>
    <s v="T-7360"/>
    <x v="0"/>
    <x v="245"/>
    <x v="1"/>
    <s v="P-1448"/>
    <n v="1"/>
    <n v="60750"/>
    <n v="60750"/>
    <x v="87"/>
    <x v="12"/>
    <x v="1"/>
    <s v="MALL KELAPA GADING"/>
  </r>
  <r>
    <s v="T-7361"/>
    <x v="0"/>
    <x v="258"/>
    <x v="5"/>
    <s v="P-120"/>
    <n v="7"/>
    <n v="9300"/>
    <n v="65100"/>
    <x v="217"/>
    <x v="9"/>
    <x v="5"/>
    <s v="BINTARO EXCHANGE"/>
  </r>
  <r>
    <s v="T-7362"/>
    <x v="0"/>
    <x v="265"/>
    <x v="4"/>
    <s v="P-425"/>
    <n v="1"/>
    <n v="71100"/>
    <n v="71100"/>
    <x v="64"/>
    <x v="16"/>
    <x v="4"/>
    <s v="CIBUBUR JUNCTION"/>
  </r>
  <r>
    <s v="T-7363"/>
    <x v="0"/>
    <x v="260"/>
    <x v="5"/>
    <s v="P-122"/>
    <n v="1"/>
    <n v="41000"/>
    <n v="41000"/>
    <x v="185"/>
    <x v="9"/>
    <x v="5"/>
    <s v="BINTARO EXCHANGE"/>
  </r>
  <r>
    <s v="T-7364"/>
    <x v="0"/>
    <x v="251"/>
    <x v="5"/>
    <s v="P-180"/>
    <n v="1"/>
    <n v="65700"/>
    <n v="65700"/>
    <x v="155"/>
    <x v="2"/>
    <x v="5"/>
    <s v="BINTARO EXCHANGE"/>
  </r>
  <r>
    <s v="T-7365"/>
    <x v="0"/>
    <x v="262"/>
    <x v="1"/>
    <s v="P-1444"/>
    <n v="4"/>
    <n v="98100"/>
    <n v="392400"/>
    <x v="11"/>
    <x v="2"/>
    <x v="1"/>
    <s v="MALL KELAPA GADING"/>
  </r>
  <r>
    <s v="T-7366"/>
    <x v="0"/>
    <x v="251"/>
    <x v="4"/>
    <s v="P-458"/>
    <n v="1"/>
    <n v="224100"/>
    <n v="224100"/>
    <x v="229"/>
    <x v="15"/>
    <x v="4"/>
    <s v="CIBUBUR JUNCTION"/>
  </r>
  <r>
    <s v="T-7367"/>
    <x v="0"/>
    <x v="249"/>
    <x v="5"/>
    <s v="P-208"/>
    <n v="1"/>
    <n v="152100"/>
    <n v="152100"/>
    <x v="57"/>
    <x v="14"/>
    <x v="5"/>
    <s v="BINTARO EXCHANGE"/>
  </r>
  <r>
    <s v="T-7368"/>
    <x v="0"/>
    <x v="253"/>
    <x v="1"/>
    <s v="P-1475"/>
    <n v="2"/>
    <n v="81000"/>
    <n v="162000"/>
    <x v="37"/>
    <x v="12"/>
    <x v="1"/>
    <s v="MALL KELAPA GADING"/>
  </r>
  <r>
    <s v="T-7369"/>
    <x v="0"/>
    <x v="270"/>
    <x v="1"/>
    <s v="P-1510"/>
    <n v="3"/>
    <n v="10000"/>
    <n v="30000"/>
    <x v="164"/>
    <x v="0"/>
    <x v="1"/>
    <s v="MALL KELAPA GADING"/>
  </r>
  <r>
    <s v="T-7370"/>
    <x v="0"/>
    <x v="267"/>
    <x v="4"/>
    <s v="P-455"/>
    <n v="1"/>
    <n v="272000"/>
    <n v="272000"/>
    <x v="191"/>
    <x v="15"/>
    <x v="4"/>
    <s v="CIBUBUR JUNCTION"/>
  </r>
  <r>
    <s v="T-7371"/>
    <x v="0"/>
    <x v="269"/>
    <x v="1"/>
    <s v="P-1425"/>
    <n v="1"/>
    <n v="40500"/>
    <n v="40500"/>
    <x v="222"/>
    <x v="3"/>
    <x v="1"/>
    <s v="MALL KELAPA GADING"/>
  </r>
  <r>
    <s v="T-7372"/>
    <x v="0"/>
    <x v="273"/>
    <x v="0"/>
    <s v="P-1958"/>
    <n v="11"/>
    <n v="25200"/>
    <n v="277200"/>
    <x v="202"/>
    <x v="0"/>
    <x v="0"/>
    <s v="PIK AVENUE"/>
  </r>
  <r>
    <s v="T-7373"/>
    <x v="0"/>
    <x v="274"/>
    <x v="0"/>
    <s v="P-1913"/>
    <n v="1"/>
    <n v="98100"/>
    <n v="98100"/>
    <x v="11"/>
    <x v="2"/>
    <x v="0"/>
    <s v="PIK AVENUE"/>
  </r>
  <r>
    <s v="T-7374"/>
    <x v="0"/>
    <x v="275"/>
    <x v="0"/>
    <s v="P-1957"/>
    <n v="10"/>
    <n v="29700"/>
    <n v="297000"/>
    <x v="154"/>
    <x v="0"/>
    <x v="0"/>
    <s v="PIK AVENUE"/>
  </r>
  <r>
    <s v="T-7375"/>
    <x v="0"/>
    <x v="276"/>
    <x v="0"/>
    <s v="P-1965"/>
    <n v="1"/>
    <n v="29700"/>
    <n v="29700"/>
    <x v="120"/>
    <x v="0"/>
    <x v="0"/>
    <s v="PIK AVENUE"/>
  </r>
  <r>
    <s v="T-7376"/>
    <x v="0"/>
    <x v="275"/>
    <x v="0"/>
    <s v="P-1927"/>
    <n v="1"/>
    <n v="116100"/>
    <n v="116100"/>
    <x v="161"/>
    <x v="14"/>
    <x v="0"/>
    <s v="PIK AVENUE"/>
  </r>
  <r>
    <s v="T-7377"/>
    <x v="0"/>
    <x v="273"/>
    <x v="0"/>
    <s v="P-1884"/>
    <n v="1"/>
    <n v="37350"/>
    <n v="37350"/>
    <x v="83"/>
    <x v="17"/>
    <x v="0"/>
    <s v="PIK AVENUE"/>
  </r>
  <r>
    <s v="T-7378"/>
    <x v="0"/>
    <x v="273"/>
    <x v="0"/>
    <s v="P-1824"/>
    <n v="1"/>
    <n v="144000"/>
    <n v="144000"/>
    <x v="94"/>
    <x v="15"/>
    <x v="0"/>
    <s v="PIK AVENUE"/>
  </r>
  <r>
    <s v="T-7379"/>
    <x v="0"/>
    <x v="277"/>
    <x v="0"/>
    <s v="P-1915"/>
    <n v="4"/>
    <n v="98100"/>
    <n v="392400"/>
    <x v="199"/>
    <x v="2"/>
    <x v="0"/>
    <s v="PIK AVENUE"/>
  </r>
  <r>
    <s v="T-7380"/>
    <x v="0"/>
    <x v="278"/>
    <x v="0"/>
    <s v="P-1805"/>
    <n v="3"/>
    <n v="57150"/>
    <n v="171450"/>
    <x v="98"/>
    <x v="16"/>
    <x v="0"/>
    <s v="PIK AVENUE"/>
  </r>
  <r>
    <s v="T-7381"/>
    <x v="0"/>
    <x v="279"/>
    <x v="0"/>
    <s v="P-1898"/>
    <n v="4"/>
    <n v="65700"/>
    <n v="262800"/>
    <x v="155"/>
    <x v="2"/>
    <x v="0"/>
    <s v="PIK AVENUE"/>
  </r>
  <r>
    <s v="T-7382"/>
    <x v="0"/>
    <x v="280"/>
    <x v="0"/>
    <s v="P-1967"/>
    <n v="2"/>
    <n v="27000"/>
    <n v="54000"/>
    <x v="97"/>
    <x v="0"/>
    <x v="0"/>
    <s v="PIK AVENUE"/>
  </r>
  <r>
    <s v="T-7383"/>
    <x v="0"/>
    <x v="280"/>
    <x v="0"/>
    <s v="P-1961"/>
    <n v="11"/>
    <n v="35100"/>
    <n v="386100"/>
    <x v="13"/>
    <x v="0"/>
    <x v="0"/>
    <s v="PIK AVENUE"/>
  </r>
  <r>
    <s v="T-7384"/>
    <x v="0"/>
    <x v="281"/>
    <x v="0"/>
    <s v="P-1849"/>
    <n v="1"/>
    <n v="503100"/>
    <n v="503100"/>
    <x v="225"/>
    <x v="12"/>
    <x v="0"/>
    <s v="PIK AVENUE"/>
  </r>
  <r>
    <s v="T-7385"/>
    <x v="0"/>
    <x v="282"/>
    <x v="0"/>
    <s v="P-1960"/>
    <n v="12"/>
    <n v="17100"/>
    <n v="205200"/>
    <x v="201"/>
    <x v="0"/>
    <x v="0"/>
    <s v="PIK AVENUE"/>
  </r>
  <r>
    <s v="T-7386"/>
    <x v="0"/>
    <x v="283"/>
    <x v="0"/>
    <s v="P-1925"/>
    <n v="1"/>
    <n v="247500"/>
    <n v="247500"/>
    <x v="115"/>
    <x v="18"/>
    <x v="0"/>
    <s v="PIK AVENUE"/>
  </r>
  <r>
    <s v="T-7387"/>
    <x v="0"/>
    <x v="284"/>
    <x v="0"/>
    <s v="P-1959"/>
    <n v="6"/>
    <n v="34200"/>
    <n v="205200"/>
    <x v="156"/>
    <x v="0"/>
    <x v="0"/>
    <s v="PIK AVENUE"/>
  </r>
  <r>
    <s v="T-7388"/>
    <x v="0"/>
    <x v="279"/>
    <x v="0"/>
    <s v="P-1825"/>
    <n v="2"/>
    <n v="144000"/>
    <n v="288000"/>
    <x v="119"/>
    <x v="15"/>
    <x v="0"/>
    <s v="PIK AVENUE"/>
  </r>
  <r>
    <s v="T-7389"/>
    <x v="0"/>
    <x v="285"/>
    <x v="0"/>
    <s v="P-1896"/>
    <n v="1"/>
    <n v="43200"/>
    <n v="43200"/>
    <x v="222"/>
    <x v="3"/>
    <x v="0"/>
    <s v="PIK AVENUE"/>
  </r>
  <r>
    <s v="T-7390"/>
    <x v="0"/>
    <x v="286"/>
    <x v="0"/>
    <s v="P-1828"/>
    <n v="2"/>
    <n v="78750"/>
    <n v="157500"/>
    <x v="36"/>
    <x v="12"/>
    <x v="0"/>
    <s v="PIK AVENUE"/>
  </r>
  <r>
    <s v="T-7391"/>
    <x v="0"/>
    <x v="287"/>
    <x v="0"/>
    <s v="P-1830"/>
    <n v="1"/>
    <n v="41400"/>
    <n v="41400"/>
    <x v="150"/>
    <x v="2"/>
    <x v="0"/>
    <s v="PIK AVENUE"/>
  </r>
  <r>
    <s v="T-7392"/>
    <x v="0"/>
    <x v="277"/>
    <x v="0"/>
    <s v="P-1918"/>
    <n v="1"/>
    <n v="65700"/>
    <n v="65700"/>
    <x v="113"/>
    <x v="12"/>
    <x v="0"/>
    <s v="PIK AVENUE"/>
  </r>
  <r>
    <s v="T-7393"/>
    <x v="0"/>
    <x v="273"/>
    <x v="0"/>
    <s v="P-1832"/>
    <n v="2"/>
    <n v="107100"/>
    <n v="214200"/>
    <x v="109"/>
    <x v="2"/>
    <x v="0"/>
    <s v="PIK AVENUE"/>
  </r>
  <r>
    <s v="T-7394"/>
    <x v="0"/>
    <x v="280"/>
    <x v="0"/>
    <s v="P-1840"/>
    <n v="2"/>
    <n v="62100"/>
    <n v="124200"/>
    <x v="189"/>
    <x v="4"/>
    <x v="0"/>
    <s v="PIK AVENUE"/>
  </r>
  <r>
    <s v="T-7395"/>
    <x v="0"/>
    <x v="284"/>
    <x v="0"/>
    <s v="P-1911"/>
    <n v="5"/>
    <n v="53100"/>
    <n v="265500"/>
    <x v="193"/>
    <x v="2"/>
    <x v="0"/>
    <s v="PIK AVENUE"/>
  </r>
  <r>
    <s v="T-7396"/>
    <x v="0"/>
    <x v="288"/>
    <x v="0"/>
    <s v="P-1806"/>
    <n v="1"/>
    <n v="65700"/>
    <n v="65700"/>
    <x v="64"/>
    <x v="16"/>
    <x v="0"/>
    <s v="PIK AVENUE"/>
  </r>
  <r>
    <s v="T-7397"/>
    <x v="0"/>
    <x v="289"/>
    <x v="0"/>
    <s v="P-1851"/>
    <n v="1"/>
    <n v="179100"/>
    <n v="179100"/>
    <x v="247"/>
    <x v="16"/>
    <x v="0"/>
    <s v="PIK AVENUE"/>
  </r>
  <r>
    <s v="T-7398"/>
    <x v="0"/>
    <x v="290"/>
    <x v="0"/>
    <s v="P-1900"/>
    <n v="1"/>
    <n v="94500"/>
    <n v="94500"/>
    <x v="35"/>
    <x v="2"/>
    <x v="0"/>
    <s v="PIK AVENUE"/>
  </r>
  <r>
    <s v="T-7399"/>
    <x v="0"/>
    <x v="277"/>
    <x v="0"/>
    <s v="P-1928"/>
    <n v="1"/>
    <n v="125100"/>
    <n v="125100"/>
    <x v="160"/>
    <x v="12"/>
    <x v="0"/>
    <s v="PIK AVENUE"/>
  </r>
  <r>
    <s v="T-7400"/>
    <x v="0"/>
    <x v="282"/>
    <x v="0"/>
    <s v="P-1929"/>
    <n v="1"/>
    <n v="81000"/>
    <n v="81000"/>
    <x v="37"/>
    <x v="12"/>
    <x v="0"/>
    <s v="PIK AVENUE"/>
  </r>
  <r>
    <s v="T-7401"/>
    <x v="0"/>
    <x v="278"/>
    <x v="0"/>
    <s v="P-1955"/>
    <n v="5"/>
    <n v="17100"/>
    <n v="85500"/>
    <x v="0"/>
    <x v="0"/>
    <x v="0"/>
    <s v="PIK AVENUE"/>
  </r>
  <r>
    <s v="T-7402"/>
    <x v="0"/>
    <x v="285"/>
    <x v="0"/>
    <s v="P-1831"/>
    <n v="1"/>
    <n v="98100"/>
    <n v="98100"/>
    <x v="69"/>
    <x v="2"/>
    <x v="0"/>
    <s v="PIK AVENUE"/>
  </r>
  <r>
    <s v="T-7403"/>
    <x v="0"/>
    <x v="291"/>
    <x v="0"/>
    <s v="P-1807"/>
    <n v="1"/>
    <n v="80100"/>
    <n v="80100"/>
    <x v="132"/>
    <x v="16"/>
    <x v="0"/>
    <s v="PIK AVENUE"/>
  </r>
  <r>
    <s v="T-7404"/>
    <x v="0"/>
    <x v="285"/>
    <x v="0"/>
    <s v="P-1956"/>
    <n v="7"/>
    <n v="34200"/>
    <n v="239400"/>
    <x v="173"/>
    <x v="0"/>
    <x v="0"/>
    <s v="PIK AVENUE"/>
  </r>
  <r>
    <s v="T-7405"/>
    <x v="0"/>
    <x v="289"/>
    <x v="0"/>
    <s v="P-1962"/>
    <n v="11"/>
    <n v="36900"/>
    <n v="405900"/>
    <x v="56"/>
    <x v="0"/>
    <x v="0"/>
    <s v="PIK AVENUE"/>
  </r>
  <r>
    <s v="T-7406"/>
    <x v="0"/>
    <x v="278"/>
    <x v="0"/>
    <s v="P-1963"/>
    <n v="9"/>
    <n v="29700"/>
    <n v="267300"/>
    <x v="117"/>
    <x v="0"/>
    <x v="0"/>
    <s v="PIK AVENUE"/>
  </r>
  <r>
    <s v="T-7407"/>
    <x v="0"/>
    <x v="292"/>
    <x v="0"/>
    <s v="P-1883"/>
    <n v="1"/>
    <n v="74700"/>
    <n v="74700"/>
    <x v="40"/>
    <x v="1"/>
    <x v="0"/>
    <s v="PIK AVENUE"/>
  </r>
  <r>
    <s v="T-7408"/>
    <x v="0"/>
    <x v="293"/>
    <x v="7"/>
    <s v="P-915"/>
    <n v="2"/>
    <n v="57150"/>
    <n v="114300"/>
    <x v="98"/>
    <x v="16"/>
    <x v="7"/>
    <s v="LIPPO MALL KEMANG"/>
  </r>
  <r>
    <s v="T-7409"/>
    <x v="0"/>
    <x v="283"/>
    <x v="7"/>
    <s v="P-962"/>
    <n v="1"/>
    <n v="112500"/>
    <n v="112500"/>
    <x v="184"/>
    <x v="6"/>
    <x v="7"/>
    <s v="LIPPO MALL KEMANG"/>
  </r>
  <r>
    <s v="T-7410"/>
    <x v="0"/>
    <x v="283"/>
    <x v="6"/>
    <s v="P-860"/>
    <n v="1"/>
    <n v="330300"/>
    <n v="330300"/>
    <x v="181"/>
    <x v="14"/>
    <x v="6"/>
    <s v="KOTA KASABLANKA"/>
  </r>
  <r>
    <s v="T-7411"/>
    <x v="0"/>
    <x v="278"/>
    <x v="7"/>
    <s v="P-1060"/>
    <n v="1"/>
    <n v="73800"/>
    <n v="73800"/>
    <x v="125"/>
    <x v="14"/>
    <x v="7"/>
    <s v="LIPPO MALL KEMANG"/>
  </r>
  <r>
    <s v="T-7412"/>
    <x v="0"/>
    <x v="277"/>
    <x v="7"/>
    <s v="P-1058"/>
    <n v="2"/>
    <n v="116100"/>
    <n v="232200"/>
    <x v="148"/>
    <x v="14"/>
    <x v="7"/>
    <s v="LIPPO MALL KEMANG"/>
  </r>
  <r>
    <s v="T-7413"/>
    <x v="0"/>
    <x v="277"/>
    <x v="7"/>
    <s v="P-936"/>
    <n v="1"/>
    <n v="81000"/>
    <n v="81000"/>
    <x v="36"/>
    <x v="12"/>
    <x v="7"/>
    <s v="LIPPO MALL KEMANG"/>
  </r>
  <r>
    <s v="T-7414"/>
    <x v="0"/>
    <x v="285"/>
    <x v="6"/>
    <s v="P-684"/>
    <n v="1"/>
    <n v="80100"/>
    <n v="80100"/>
    <x v="132"/>
    <x v="16"/>
    <x v="6"/>
    <s v="KOTA KASABLANKA"/>
  </r>
  <r>
    <s v="T-7415"/>
    <x v="0"/>
    <x v="294"/>
    <x v="7"/>
    <s v="P-1101"/>
    <n v="3"/>
    <n v="29700"/>
    <n v="89100"/>
    <x v="117"/>
    <x v="0"/>
    <x v="7"/>
    <s v="LIPPO MALL KEMANG"/>
  </r>
  <r>
    <s v="T-7416"/>
    <x v="0"/>
    <x v="295"/>
    <x v="6"/>
    <s v="P-903"/>
    <n v="6"/>
    <n v="29700"/>
    <n v="178200"/>
    <x v="117"/>
    <x v="0"/>
    <x v="6"/>
    <s v="KOTA KASABLANKA"/>
  </r>
  <r>
    <s v="T-7417"/>
    <x v="0"/>
    <x v="282"/>
    <x v="6"/>
    <s v="P-763"/>
    <n v="2"/>
    <n v="125100"/>
    <n v="250200"/>
    <x v="232"/>
    <x v="16"/>
    <x v="6"/>
    <s v="KOTA KASABLANKA"/>
  </r>
  <r>
    <s v="T-7418"/>
    <x v="0"/>
    <x v="278"/>
    <x v="6"/>
    <s v="P-805"/>
    <n v="2"/>
    <n v="37350"/>
    <n v="74700"/>
    <x v="83"/>
    <x v="17"/>
    <x v="6"/>
    <s v="KOTA KASABLANKA"/>
  </r>
  <r>
    <s v="T-7419"/>
    <x v="0"/>
    <x v="288"/>
    <x v="6"/>
    <s v="P-709"/>
    <n v="2"/>
    <n v="98100"/>
    <n v="196200"/>
    <x v="69"/>
    <x v="2"/>
    <x v="6"/>
    <s v="KOTA KASABLANKA"/>
  </r>
  <r>
    <s v="T-7420"/>
    <x v="0"/>
    <x v="289"/>
    <x v="7"/>
    <s v="P-1092"/>
    <n v="4"/>
    <n v="32000"/>
    <n v="128000"/>
    <x v="173"/>
    <x v="0"/>
    <x v="7"/>
    <s v="LIPPO MALL KEMANG"/>
  </r>
  <r>
    <s v="T-7421"/>
    <x v="0"/>
    <x v="282"/>
    <x v="6"/>
    <s v="P-843"/>
    <n v="4"/>
    <n v="60750"/>
    <n v="243000"/>
    <x v="87"/>
    <x v="12"/>
    <x v="6"/>
    <s v="KOTA KASABLANKA"/>
  </r>
  <r>
    <s v="T-7422"/>
    <x v="0"/>
    <x v="282"/>
    <x v="7"/>
    <s v="P-1098"/>
    <n v="1"/>
    <n v="15000"/>
    <n v="15000"/>
    <x v="201"/>
    <x v="0"/>
    <x v="7"/>
    <s v="LIPPO MALL KEMANG"/>
  </r>
  <r>
    <s v="T-7423"/>
    <x v="0"/>
    <x v="276"/>
    <x v="7"/>
    <s v="P-1017"/>
    <n v="1"/>
    <n v="243000"/>
    <n v="243000"/>
    <x v="111"/>
    <x v="17"/>
    <x v="7"/>
    <s v="LIPPO MALL KEMANG"/>
  </r>
  <r>
    <s v="T-7424"/>
    <x v="0"/>
    <x v="282"/>
    <x v="6"/>
    <s v="P-894"/>
    <n v="6"/>
    <n v="32000"/>
    <n v="192000"/>
    <x v="173"/>
    <x v="0"/>
    <x v="6"/>
    <s v="KOTA KASABLANKA"/>
  </r>
  <r>
    <s v="T-7425"/>
    <x v="0"/>
    <x v="287"/>
    <x v="7"/>
    <s v="P-1044"/>
    <n v="1"/>
    <n v="60750"/>
    <n v="60750"/>
    <x v="87"/>
    <x v="12"/>
    <x v="7"/>
    <s v="LIPPO MALL KEMANG"/>
  </r>
  <r>
    <s v="T-7426"/>
    <x v="0"/>
    <x v="287"/>
    <x v="7"/>
    <s v="P-971"/>
    <n v="1"/>
    <n v="413100"/>
    <n v="413100"/>
    <x v="106"/>
    <x v="12"/>
    <x v="7"/>
    <s v="LIPPO MALL KEMANG"/>
  </r>
  <r>
    <s v="T-7427"/>
    <x v="0"/>
    <x v="288"/>
    <x v="6"/>
    <s v="P-749"/>
    <n v="1"/>
    <n v="372000"/>
    <n v="372000"/>
    <x v="192"/>
    <x v="8"/>
    <x v="6"/>
    <s v="KOTA KASABLANKA"/>
  </r>
  <r>
    <s v="T-7428"/>
    <x v="0"/>
    <x v="273"/>
    <x v="7"/>
    <s v="P-1100"/>
    <n v="2"/>
    <n v="36900"/>
    <n v="73800"/>
    <x v="56"/>
    <x v="0"/>
    <x v="7"/>
    <s v="LIPPO MALL KEMANG"/>
  </r>
  <r>
    <s v="T-7429"/>
    <x v="0"/>
    <x v="296"/>
    <x v="7"/>
    <s v="P-930"/>
    <n v="1"/>
    <n v="13500"/>
    <n v="13500"/>
    <x v="18"/>
    <x v="9"/>
    <x v="7"/>
    <s v="LIPPO MALL KEMANG"/>
  </r>
  <r>
    <s v="T-7430"/>
    <x v="0"/>
    <x v="291"/>
    <x v="7"/>
    <s v="P-1059"/>
    <n v="4"/>
    <n v="94500"/>
    <n v="378000"/>
    <x v="62"/>
    <x v="14"/>
    <x v="7"/>
    <s v="LIPPO MALL KEMANG"/>
  </r>
  <r>
    <s v="T-7431"/>
    <x v="0"/>
    <x v="287"/>
    <x v="6"/>
    <s v="P-742"/>
    <n v="1"/>
    <n v="113000"/>
    <n v="113000"/>
    <x v="204"/>
    <x v="8"/>
    <x v="6"/>
    <s v="KOTA KASABLANKA"/>
  </r>
  <r>
    <s v="T-7432"/>
    <x v="0"/>
    <x v="297"/>
    <x v="6"/>
    <s v="P-804"/>
    <n v="1"/>
    <n v="74700"/>
    <n v="74700"/>
    <x v="40"/>
    <x v="1"/>
    <x v="6"/>
    <s v="KOTA KASABLANKA"/>
  </r>
  <r>
    <s v="T-7433"/>
    <x v="0"/>
    <x v="276"/>
    <x v="7"/>
    <s v="P-1094"/>
    <n v="3"/>
    <n v="29700"/>
    <n v="89100"/>
    <x v="154"/>
    <x v="0"/>
    <x v="7"/>
    <s v="LIPPO MALL KEMANG"/>
  </r>
  <r>
    <s v="T-7434"/>
    <x v="0"/>
    <x v="283"/>
    <x v="7"/>
    <s v="P-937"/>
    <n v="1"/>
    <n v="81000"/>
    <n v="81000"/>
    <x v="107"/>
    <x v="12"/>
    <x v="7"/>
    <s v="LIPPO MALL KEMANG"/>
  </r>
  <r>
    <s v="T-7435"/>
    <x v="0"/>
    <x v="290"/>
    <x v="7"/>
    <s v="P-1091"/>
    <n v="2"/>
    <n v="15000"/>
    <n v="30000"/>
    <x v="0"/>
    <x v="0"/>
    <x v="7"/>
    <s v="LIPPO MALL KEMANG"/>
  </r>
  <r>
    <s v="T-7436"/>
    <x v="0"/>
    <x v="284"/>
    <x v="7"/>
    <s v="P-932"/>
    <n v="1"/>
    <n v="144000"/>
    <n v="144000"/>
    <x v="94"/>
    <x v="15"/>
    <x v="7"/>
    <s v="LIPPO MALL KEMANG"/>
  </r>
  <r>
    <s v="T-7437"/>
    <x v="0"/>
    <x v="277"/>
    <x v="6"/>
    <s v="P-902"/>
    <n v="3"/>
    <n v="36900"/>
    <n v="110700"/>
    <x v="56"/>
    <x v="0"/>
    <x v="6"/>
    <s v="KOTA KASABLANKA"/>
  </r>
  <r>
    <s v="T-7438"/>
    <x v="0"/>
    <x v="297"/>
    <x v="6"/>
    <s v="P-839"/>
    <n v="4"/>
    <n v="98100"/>
    <n v="392400"/>
    <x v="11"/>
    <x v="2"/>
    <x v="6"/>
    <s v="KOTA KASABLANKA"/>
  </r>
  <r>
    <s v="T-7439"/>
    <x v="0"/>
    <x v="294"/>
    <x v="6"/>
    <s v="P-849"/>
    <n v="2"/>
    <n v="44100"/>
    <n v="88200"/>
    <x v="221"/>
    <x v="12"/>
    <x v="6"/>
    <s v="KOTA KASABLANKA"/>
  </r>
  <r>
    <s v="T-7440"/>
    <x v="0"/>
    <x v="279"/>
    <x v="6"/>
    <s v="P-706"/>
    <n v="2"/>
    <n v="78750"/>
    <n v="157500"/>
    <x v="36"/>
    <x v="12"/>
    <x v="6"/>
    <s v="KOTA KASABLANKA"/>
  </r>
  <r>
    <s v="T-7441"/>
    <x v="0"/>
    <x v="298"/>
    <x v="6"/>
    <s v="P-841"/>
    <n v="4"/>
    <n v="112500"/>
    <n v="450000"/>
    <x v="199"/>
    <x v="2"/>
    <x v="6"/>
    <s v="KOTA KASABLANKA"/>
  </r>
  <r>
    <s v="T-7442"/>
    <x v="0"/>
    <x v="284"/>
    <x v="6"/>
    <s v="P-872"/>
    <n v="1"/>
    <n v="82800"/>
    <n v="82800"/>
    <x v="44"/>
    <x v="3"/>
    <x v="6"/>
    <s v="KOTA KASABLANKA"/>
  </r>
  <r>
    <s v="T-7443"/>
    <x v="0"/>
    <x v="299"/>
    <x v="6"/>
    <s v="P-825"/>
    <n v="2"/>
    <n v="65700"/>
    <n v="131400"/>
    <x v="155"/>
    <x v="2"/>
    <x v="6"/>
    <s v="KOTA KASABLANKA"/>
  </r>
  <r>
    <s v="T-7444"/>
    <x v="0"/>
    <x v="286"/>
    <x v="6"/>
    <s v="P-723"/>
    <n v="1"/>
    <n v="170100"/>
    <n v="170100"/>
    <x v="68"/>
    <x v="13"/>
    <x v="6"/>
    <s v="KOTA KASABLANKA"/>
  </r>
  <r>
    <s v="T-7445"/>
    <x v="0"/>
    <x v="286"/>
    <x v="6"/>
    <s v="P-682"/>
    <n v="3"/>
    <n v="57150"/>
    <n v="171450"/>
    <x v="98"/>
    <x v="16"/>
    <x v="6"/>
    <s v="KOTA KASABLANKA"/>
  </r>
  <r>
    <s v="T-7446"/>
    <x v="0"/>
    <x v="296"/>
    <x v="6"/>
    <s v="P-895"/>
    <n v="1"/>
    <n v="40500"/>
    <n v="40500"/>
    <x v="210"/>
    <x v="0"/>
    <x v="6"/>
    <s v="KOTA KASABLANKA"/>
  </r>
  <r>
    <s v="T-7447"/>
    <x v="0"/>
    <x v="297"/>
    <x v="7"/>
    <s v="P-1105"/>
    <n v="1"/>
    <n v="34200"/>
    <n v="34200"/>
    <x v="52"/>
    <x v="0"/>
    <x v="7"/>
    <s v="LIPPO MALL KEMANG"/>
  </r>
  <r>
    <s v="T-7448"/>
    <x v="0"/>
    <x v="289"/>
    <x v="7"/>
    <s v="P-1096"/>
    <n v="3"/>
    <n v="34200"/>
    <n v="102600"/>
    <x v="156"/>
    <x v="0"/>
    <x v="7"/>
    <s v="LIPPO MALL KEMANG"/>
  </r>
  <r>
    <s v="T-7449"/>
    <x v="0"/>
    <x v="283"/>
    <x v="7"/>
    <s v="P-1038"/>
    <n v="4"/>
    <n v="53100"/>
    <n v="212400"/>
    <x v="193"/>
    <x v="2"/>
    <x v="7"/>
    <s v="LIPPO MALL KEMANG"/>
  </r>
  <r>
    <s v="T-7450"/>
    <x v="0"/>
    <x v="290"/>
    <x v="7"/>
    <s v="P-1095"/>
    <n v="7"/>
    <n v="25200"/>
    <n v="176400"/>
    <x v="202"/>
    <x v="0"/>
    <x v="7"/>
    <s v="LIPPO MALL KEMANG"/>
  </r>
  <r>
    <s v="T-7451"/>
    <x v="0"/>
    <x v="274"/>
    <x v="6"/>
    <s v="P-864"/>
    <n v="1"/>
    <n v="81000"/>
    <n v="81000"/>
    <x v="37"/>
    <x v="12"/>
    <x v="6"/>
    <s v="KOTA KASABLANKA"/>
  </r>
  <r>
    <s v="T-7452"/>
    <x v="0"/>
    <x v="296"/>
    <x v="6"/>
    <s v="P-897"/>
    <n v="8"/>
    <n v="25200"/>
    <n v="201600"/>
    <x v="202"/>
    <x v="0"/>
    <x v="6"/>
    <s v="KOTA KASABLANKA"/>
  </r>
  <r>
    <s v="T-7453"/>
    <x v="0"/>
    <x v="278"/>
    <x v="6"/>
    <s v="P-908"/>
    <n v="4"/>
    <n v="13071.428571428571"/>
    <n v="52285.714285714283"/>
    <x v="97"/>
    <x v="0"/>
    <x v="6"/>
    <s v="KOTA KASABLANKA"/>
  </r>
  <r>
    <s v="T-7454"/>
    <x v="0"/>
    <x v="284"/>
    <x v="6"/>
    <s v="P-896"/>
    <n v="5"/>
    <n v="29700"/>
    <n v="148500"/>
    <x v="154"/>
    <x v="0"/>
    <x v="6"/>
    <s v="KOTA KASABLANKA"/>
  </r>
  <r>
    <s v="T-7455"/>
    <x v="0"/>
    <x v="292"/>
    <x v="7"/>
    <s v="P-963"/>
    <n v="1"/>
    <n v="89100"/>
    <n v="89100"/>
    <x v="19"/>
    <x v="6"/>
    <x v="7"/>
    <s v="LIPPO MALL KEMANG"/>
  </r>
  <r>
    <s v="T-7456"/>
    <x v="0"/>
    <x v="291"/>
    <x v="7"/>
    <s v="P-1022"/>
    <n v="2"/>
    <n v="43200"/>
    <n v="86400"/>
    <x v="222"/>
    <x v="3"/>
    <x v="7"/>
    <s v="LIPPO MALL KEMANG"/>
  </r>
  <r>
    <s v="T-7457"/>
    <x v="0"/>
    <x v="283"/>
    <x v="7"/>
    <s v="P-1024"/>
    <n v="1"/>
    <n v="62100"/>
    <n v="62100"/>
    <x v="227"/>
    <x v="1"/>
    <x v="7"/>
    <s v="LIPPO MALL KEMANG"/>
  </r>
  <r>
    <s v="T-7458"/>
    <x v="0"/>
    <x v="277"/>
    <x v="7"/>
    <s v="P-968"/>
    <n v="1"/>
    <n v="386100"/>
    <n v="386100"/>
    <x v="223"/>
    <x v="8"/>
    <x v="7"/>
    <s v="LIPPO MALL KEMANG"/>
  </r>
  <r>
    <s v="T-7459"/>
    <x v="0"/>
    <x v="282"/>
    <x v="7"/>
    <s v="P-1099"/>
    <n v="3"/>
    <n v="32000"/>
    <n v="96000"/>
    <x v="13"/>
    <x v="0"/>
    <x v="7"/>
    <s v="LIPPO MALL KEMANG"/>
  </r>
  <r>
    <s v="T-7460"/>
    <x v="0"/>
    <x v="293"/>
    <x v="7"/>
    <s v="P-1104"/>
    <n v="1"/>
    <n v="29700"/>
    <n v="29700"/>
    <x v="120"/>
    <x v="0"/>
    <x v="7"/>
    <s v="LIPPO MALL KEMANG"/>
  </r>
  <r>
    <s v="T-7461"/>
    <x v="0"/>
    <x v="275"/>
    <x v="6"/>
    <s v="P-683"/>
    <n v="2"/>
    <n v="65700"/>
    <n v="131400"/>
    <x v="64"/>
    <x v="16"/>
    <x v="6"/>
    <s v="KOTA KASABLANKA"/>
  </r>
  <r>
    <s v="T-7462"/>
    <x v="0"/>
    <x v="293"/>
    <x v="7"/>
    <s v="P-973"/>
    <n v="1"/>
    <n v="11700"/>
    <n v="11700"/>
    <x v="217"/>
    <x v="9"/>
    <x v="7"/>
    <s v="LIPPO MALL KEMANG"/>
  </r>
  <r>
    <s v="T-7463"/>
    <x v="0"/>
    <x v="280"/>
    <x v="7"/>
    <s v="P-933"/>
    <n v="1"/>
    <n v="144000"/>
    <n v="144000"/>
    <x v="119"/>
    <x v="15"/>
    <x v="7"/>
    <s v="LIPPO MALL KEMANG"/>
  </r>
  <r>
    <s v="T-7464"/>
    <x v="0"/>
    <x v="292"/>
    <x v="6"/>
    <s v="P-898"/>
    <n v="8"/>
    <n v="34200"/>
    <n v="273600"/>
    <x v="156"/>
    <x v="0"/>
    <x v="6"/>
    <s v="KOTA KASABLANKA"/>
  </r>
  <r>
    <s v="T-7465"/>
    <x v="0"/>
    <x v="276"/>
    <x v="7"/>
    <s v="P-1042"/>
    <n v="3"/>
    <n v="112500"/>
    <n v="337500"/>
    <x v="199"/>
    <x v="2"/>
    <x v="7"/>
    <s v="LIPPO MALL KEMANG"/>
  </r>
  <r>
    <s v="T-7466"/>
    <x v="0"/>
    <x v="275"/>
    <x v="6"/>
    <s v="P-871"/>
    <n v="3"/>
    <n v="82800"/>
    <n v="248400"/>
    <x v="55"/>
    <x v="3"/>
    <x v="6"/>
    <s v="KOTA KASABLANKA"/>
  </r>
  <r>
    <s v="T-7467"/>
    <x v="0"/>
    <x v="289"/>
    <x v="7"/>
    <s v="P-1004"/>
    <n v="1"/>
    <n v="584100"/>
    <n v="584100"/>
    <x v="180"/>
    <x v="12"/>
    <x v="7"/>
    <s v="LIPPO MALL KEMANG"/>
  </r>
  <r>
    <s v="T-7468"/>
    <x v="0"/>
    <x v="275"/>
    <x v="7"/>
    <s v="P-967"/>
    <n v="1"/>
    <n v="1169100"/>
    <n v="1169100"/>
    <x v="169"/>
    <x v="8"/>
    <x v="7"/>
    <s v="LIPPO MALL KEMANG"/>
  </r>
  <r>
    <s v="T-7469"/>
    <x v="0"/>
    <x v="285"/>
    <x v="7"/>
    <s v="P-938"/>
    <n v="1"/>
    <n v="41400"/>
    <n v="41400"/>
    <x v="150"/>
    <x v="2"/>
    <x v="7"/>
    <s v="LIPPO MALL KEMANG"/>
  </r>
  <r>
    <s v="T-7470"/>
    <x v="0"/>
    <x v="274"/>
    <x v="6"/>
    <s v="P-707"/>
    <n v="1"/>
    <n v="78750"/>
    <n v="78750"/>
    <x v="107"/>
    <x v="12"/>
    <x v="6"/>
    <s v="KOTA KASABLANKA"/>
  </r>
  <r>
    <s v="T-7471"/>
    <x v="0"/>
    <x v="288"/>
    <x v="6"/>
    <s v="P-904"/>
    <n v="3"/>
    <n v="18050"/>
    <n v="54150"/>
    <x v="164"/>
    <x v="0"/>
    <x v="6"/>
    <s v="KOTA KASABLANKA"/>
  </r>
  <r>
    <s v="T-7472"/>
    <x v="0"/>
    <x v="300"/>
    <x v="7"/>
    <s v="P-1070"/>
    <n v="1"/>
    <n v="143100"/>
    <n v="143100"/>
    <x v="129"/>
    <x v="12"/>
    <x v="7"/>
    <s v="LIPPO MALL KEMANG"/>
  </r>
  <r>
    <s v="T-7473"/>
    <x v="0"/>
    <x v="276"/>
    <x v="6"/>
    <s v="P-911"/>
    <n v="1"/>
    <n v="207000"/>
    <n v="207000"/>
    <x v="99"/>
    <x v="4"/>
    <x v="6"/>
    <s v="KOTA KASABLANKA"/>
  </r>
  <r>
    <s v="T-7474"/>
    <x v="0"/>
    <x v="300"/>
    <x v="6"/>
    <s v="P-708"/>
    <n v="3"/>
    <n v="41400"/>
    <n v="124200"/>
    <x v="150"/>
    <x v="2"/>
    <x v="6"/>
    <s v="KOTA KASABLANKA"/>
  </r>
  <r>
    <s v="T-7475"/>
    <x v="0"/>
    <x v="273"/>
    <x v="7"/>
    <s v="P-1026"/>
    <n v="3"/>
    <n v="65700"/>
    <n v="197100"/>
    <x v="155"/>
    <x v="2"/>
    <x v="7"/>
    <s v="LIPPO MALL KEMANG"/>
  </r>
  <r>
    <s v="T-7476"/>
    <x v="0"/>
    <x v="277"/>
    <x v="10"/>
    <s v="P-2172"/>
    <n v="1"/>
    <n v="12600"/>
    <n v="12600"/>
    <x v="18"/>
    <x v="9"/>
    <x v="2"/>
    <s v="SUMARECON MALL BEKASI"/>
  </r>
  <r>
    <s v="T-7477"/>
    <x v="0"/>
    <x v="280"/>
    <x v="3"/>
    <s v="P-266"/>
    <n v="2"/>
    <n v="12600"/>
    <n v="25200"/>
    <x v="18"/>
    <x v="9"/>
    <x v="3"/>
    <s v="CENTER POINT MEDAN"/>
  </r>
  <r>
    <s v="T-7478"/>
    <x v="0"/>
    <x v="289"/>
    <x v="10"/>
    <s v="P-2201"/>
    <n v="1"/>
    <n v="38700"/>
    <n v="38700"/>
    <x v="189"/>
    <x v="4"/>
    <x v="2"/>
    <s v="SUMARECON MALL BEKASI"/>
  </r>
  <r>
    <s v="T-7479"/>
    <x v="0"/>
    <x v="295"/>
    <x v="10"/>
    <s v="P-2322"/>
    <n v="1"/>
    <n v="94500"/>
    <n v="94500"/>
    <x v="62"/>
    <x v="14"/>
    <x v="2"/>
    <s v="SUMARECON MALL BEKASI"/>
  </r>
  <r>
    <s v="T-7480"/>
    <x v="0"/>
    <x v="292"/>
    <x v="10"/>
    <s v="P-2367"/>
    <n v="1"/>
    <n v="35100"/>
    <n v="35100"/>
    <x v="13"/>
    <x v="0"/>
    <x v="2"/>
    <s v="SUMARECON MALL BEKASI"/>
  </r>
  <r>
    <s v="T-7481"/>
    <x v="0"/>
    <x v="292"/>
    <x v="10"/>
    <s v="P-2328"/>
    <n v="2"/>
    <n v="81000"/>
    <n v="162000"/>
    <x v="37"/>
    <x v="12"/>
    <x v="2"/>
    <s v="SUMARECON MALL BEKASI"/>
  </r>
  <r>
    <s v="T-7482"/>
    <x v="0"/>
    <x v="289"/>
    <x v="3"/>
    <s v="P-351"/>
    <n v="2"/>
    <n v="65700"/>
    <n v="131400"/>
    <x v="155"/>
    <x v="2"/>
    <x v="3"/>
    <s v="CENTER POINT MEDAN"/>
  </r>
  <r>
    <s v="T-7483"/>
    <x v="0"/>
    <x v="291"/>
    <x v="3"/>
    <s v="P-412"/>
    <n v="1"/>
    <n v="25200"/>
    <n v="25200"/>
    <x v="202"/>
    <x v="0"/>
    <x v="3"/>
    <s v="CENTER POINT MEDAN"/>
  </r>
  <r>
    <s v="T-7484"/>
    <x v="0"/>
    <x v="286"/>
    <x v="3"/>
    <s v="P-394"/>
    <n v="2"/>
    <n v="82800"/>
    <n v="165600"/>
    <x v="44"/>
    <x v="3"/>
    <x v="3"/>
    <s v="CENTER POINT MEDAN"/>
  </r>
  <r>
    <s v="T-7485"/>
    <x v="0"/>
    <x v="279"/>
    <x v="3"/>
    <s v="P-347"/>
    <n v="1"/>
    <n v="314100"/>
    <n v="314100"/>
    <x v="183"/>
    <x v="20"/>
    <x v="3"/>
    <s v="CENTER POINT MEDAN"/>
  </r>
  <r>
    <s v="T-7486"/>
    <x v="0"/>
    <x v="299"/>
    <x v="10"/>
    <s v="P-2297"/>
    <n v="1"/>
    <n v="44100"/>
    <n v="44100"/>
    <x v="193"/>
    <x v="2"/>
    <x v="2"/>
    <s v="SUMARECON MALL BEKASI"/>
  </r>
  <r>
    <s v="T-7487"/>
    <x v="0"/>
    <x v="274"/>
    <x v="3"/>
    <s v="P-410"/>
    <n v="2"/>
    <n v="36900"/>
    <n v="73800"/>
    <x v="210"/>
    <x v="0"/>
    <x v="3"/>
    <s v="CENTER POINT MEDAN"/>
  </r>
  <r>
    <s v="T-7488"/>
    <x v="0"/>
    <x v="292"/>
    <x v="3"/>
    <s v="P-301"/>
    <n v="1"/>
    <n v="76500"/>
    <n v="76500"/>
    <x v="204"/>
    <x v="8"/>
    <x v="3"/>
    <s v="CENTER POINT MEDAN"/>
  </r>
  <r>
    <s v="T-7489"/>
    <x v="0"/>
    <x v="294"/>
    <x v="10"/>
    <s v="P-2363"/>
    <n v="1"/>
    <n v="36900"/>
    <n v="36900"/>
    <x v="210"/>
    <x v="0"/>
    <x v="2"/>
    <s v="SUMARECON MALL BEKASI"/>
  </r>
  <r>
    <s v="T-7490"/>
    <x v="0"/>
    <x v="288"/>
    <x v="10"/>
    <s v="P-2362"/>
    <n v="1"/>
    <n v="34200"/>
    <n v="34200"/>
    <x v="173"/>
    <x v="0"/>
    <x v="2"/>
    <s v="SUMARECON MALL BEKASI"/>
  </r>
  <r>
    <s v="T-7491"/>
    <x v="0"/>
    <x v="275"/>
    <x v="3"/>
    <s v="P-275"/>
    <n v="1"/>
    <n v="41400"/>
    <n v="41400"/>
    <x v="150"/>
    <x v="2"/>
    <x v="3"/>
    <s v="CENTER POINT MEDAN"/>
  </r>
  <r>
    <s v="T-7492"/>
    <x v="0"/>
    <x v="275"/>
    <x v="3"/>
    <s v="P-284"/>
    <n v="1"/>
    <n v="38700"/>
    <n v="38700"/>
    <x v="236"/>
    <x v="4"/>
    <x v="3"/>
    <s v="CENTER POINT MEDAN"/>
  </r>
  <r>
    <s v="T-7493"/>
    <x v="0"/>
    <x v="298"/>
    <x v="10"/>
    <s v="P-2369"/>
    <n v="1"/>
    <n v="29700"/>
    <n v="29700"/>
    <x v="117"/>
    <x v="0"/>
    <x v="2"/>
    <s v="SUMARECON MALL BEKASI"/>
  </r>
  <r>
    <s v="T-7494"/>
    <x v="0"/>
    <x v="275"/>
    <x v="3"/>
    <s v="P-386"/>
    <n v="1"/>
    <n v="81000"/>
    <n v="81000"/>
    <x v="37"/>
    <x v="12"/>
    <x v="3"/>
    <s v="CENTER POINT MEDAN"/>
  </r>
  <r>
    <s v="T-7495"/>
    <x v="0"/>
    <x v="298"/>
    <x v="10"/>
    <s v="P-2215"/>
    <n v="1"/>
    <n v="76500"/>
    <n v="76500"/>
    <x v="204"/>
    <x v="8"/>
    <x v="2"/>
    <s v="SUMARECON MALL BEKASI"/>
  </r>
  <r>
    <s v="T-7496"/>
    <x v="0"/>
    <x v="277"/>
    <x v="3"/>
    <s v="P-385"/>
    <n v="2"/>
    <n v="125100"/>
    <n v="250200"/>
    <x v="160"/>
    <x v="12"/>
    <x v="3"/>
    <s v="CENTER POINT MEDAN"/>
  </r>
  <r>
    <s v="T-7497"/>
    <x v="0"/>
    <x v="287"/>
    <x v="10"/>
    <s v="P-2327"/>
    <n v="1"/>
    <n v="125100"/>
    <n v="125100"/>
    <x v="160"/>
    <x v="12"/>
    <x v="2"/>
    <s v="SUMARECON MALL BEKASI"/>
  </r>
  <r>
    <s v="T-7498"/>
    <x v="0"/>
    <x v="299"/>
    <x v="3"/>
    <s v="P-363"/>
    <n v="2"/>
    <n v="98100"/>
    <n v="196200"/>
    <x v="11"/>
    <x v="2"/>
    <x v="3"/>
    <s v="CENTER POINT MEDAN"/>
  </r>
  <r>
    <s v="T-7499"/>
    <x v="0"/>
    <x v="301"/>
    <x v="10"/>
    <s v="P-2288"/>
    <n v="1"/>
    <n v="93150"/>
    <n v="93150"/>
    <x v="35"/>
    <x v="2"/>
    <x v="2"/>
    <s v="SUMARECON MALL BEKASI"/>
  </r>
  <r>
    <s v="T-7500"/>
    <x v="0"/>
    <x v="277"/>
    <x v="3"/>
    <s v="P-415"/>
    <n v="1"/>
    <n v="36900"/>
    <n v="36900"/>
    <x v="56"/>
    <x v="0"/>
    <x v="3"/>
    <s v="CENTER POINT MEDAN"/>
  </r>
  <r>
    <s v="T-7501"/>
    <x v="0"/>
    <x v="301"/>
    <x v="10"/>
    <s v="P-2364"/>
    <n v="1"/>
    <n v="29700"/>
    <n v="29700"/>
    <x v="154"/>
    <x v="0"/>
    <x v="2"/>
    <s v="SUMARECON MALL BEKASI"/>
  </r>
  <r>
    <s v="T-7502"/>
    <x v="0"/>
    <x v="283"/>
    <x v="3"/>
    <s v="P-277"/>
    <n v="2"/>
    <n v="143100"/>
    <n v="286200"/>
    <x v="109"/>
    <x v="2"/>
    <x v="3"/>
    <s v="CENTER POINT MEDAN"/>
  </r>
  <r>
    <s v="T-7503"/>
    <x v="0"/>
    <x v="286"/>
    <x v="10"/>
    <s v="P-2343"/>
    <n v="1"/>
    <n v="82800"/>
    <n v="82800"/>
    <x v="55"/>
    <x v="3"/>
    <x v="2"/>
    <s v="SUMARECON MALL BEKASI"/>
  </r>
  <r>
    <s v="T-7504"/>
    <x v="0"/>
    <x v="288"/>
    <x v="3"/>
    <s v="P-367"/>
    <n v="2"/>
    <n v="60750"/>
    <n v="121500"/>
    <x v="113"/>
    <x v="12"/>
    <x v="3"/>
    <s v="CENTER POINT MEDAN"/>
  </r>
  <r>
    <s v="T-7505"/>
    <x v="0"/>
    <x v="296"/>
    <x v="3"/>
    <s v="P-302"/>
    <n v="1"/>
    <n v="170100"/>
    <n v="170100"/>
    <x v="205"/>
    <x v="8"/>
    <x v="3"/>
    <s v="CENTER POINT MEDAN"/>
  </r>
  <r>
    <s v="T-7506"/>
    <x v="0"/>
    <x v="295"/>
    <x v="3"/>
    <s v="P-365"/>
    <n v="2"/>
    <n v="98100"/>
    <n v="196200"/>
    <x v="199"/>
    <x v="2"/>
    <x v="3"/>
    <s v="CENTER POINT MEDAN"/>
  </r>
  <r>
    <s v="T-7507"/>
    <x v="0"/>
    <x v="281"/>
    <x v="10"/>
    <s v="P-2210"/>
    <n v="1"/>
    <n v="272000"/>
    <n v="272000"/>
    <x v="191"/>
    <x v="15"/>
    <x v="2"/>
    <s v="SUMARECON MALL BEKASI"/>
  </r>
  <r>
    <s v="T-7508"/>
    <x v="0"/>
    <x v="290"/>
    <x v="10"/>
    <s v="P-2366"/>
    <n v="1"/>
    <n v="34200"/>
    <n v="34200"/>
    <x v="156"/>
    <x v="0"/>
    <x v="2"/>
    <s v="SUMARECON MALL BEKASI"/>
  </r>
  <r>
    <s v="T-7509"/>
    <x v="0"/>
    <x v="281"/>
    <x v="3"/>
    <s v="P-309"/>
    <n v="3"/>
    <n v="11700"/>
    <n v="35100"/>
    <x v="217"/>
    <x v="9"/>
    <x v="3"/>
    <s v="CENTER POINT MEDAN"/>
  </r>
  <r>
    <s v="T-7510"/>
    <x v="0"/>
    <x v="297"/>
    <x v="10"/>
    <s v="P-2303"/>
    <n v="1"/>
    <n v="98100"/>
    <n v="98100"/>
    <x v="199"/>
    <x v="2"/>
    <x v="2"/>
    <s v="SUMARECON MALL BEKASI"/>
  </r>
  <r>
    <s v="T-7511"/>
    <x v="0"/>
    <x v="289"/>
    <x v="3"/>
    <s v="P-411"/>
    <n v="2"/>
    <n v="29700"/>
    <n v="59400"/>
    <x v="154"/>
    <x v="19"/>
    <x v="3"/>
    <s v="CENTER POINT MEDAN"/>
  </r>
  <r>
    <s v="T-7512"/>
    <x v="0"/>
    <x v="293"/>
    <x v="10"/>
    <s v="P-2336"/>
    <n v="1"/>
    <n v="131850"/>
    <n v="131850"/>
    <x v="129"/>
    <x v="12"/>
    <x v="2"/>
    <s v="SUMARECON MALL BEKASI"/>
  </r>
  <r>
    <s v="T-7513"/>
    <x v="0"/>
    <x v="277"/>
    <x v="3"/>
    <s v="P-380"/>
    <n v="1"/>
    <n v="116100"/>
    <n v="116100"/>
    <x v="148"/>
    <x v="14"/>
    <x v="3"/>
    <s v="CENTER POINT MEDAN"/>
  </r>
  <r>
    <s v="T-7514"/>
    <x v="0"/>
    <x v="286"/>
    <x v="10"/>
    <s v="P-2373"/>
    <n v="1"/>
    <n v="27000"/>
    <n v="27000"/>
    <x v="97"/>
    <x v="0"/>
    <x v="2"/>
    <s v="SUMARECON MALL BEKASI"/>
  </r>
  <r>
    <s v="T-7515"/>
    <x v="0"/>
    <x v="281"/>
    <x v="10"/>
    <s v="P-2365"/>
    <n v="2"/>
    <n v="25200"/>
    <n v="50400"/>
    <x v="202"/>
    <x v="0"/>
    <x v="2"/>
    <s v="SUMARECON MALL BEKASI"/>
  </r>
  <r>
    <s v="T-7516"/>
    <x v="0"/>
    <x v="274"/>
    <x v="10"/>
    <s v="P-2305"/>
    <n v="1"/>
    <n v="60750"/>
    <n v="60750"/>
    <x v="87"/>
    <x v="12"/>
    <x v="2"/>
    <s v="SUMARECON MALL BEKASI"/>
  </r>
  <r>
    <s v="T-7517"/>
    <x v="0"/>
    <x v="289"/>
    <x v="10"/>
    <s v="P-2274"/>
    <n v="1"/>
    <n v="243000"/>
    <n v="243000"/>
    <x v="111"/>
    <x v="17"/>
    <x v="2"/>
    <s v="SUMARECON MALL BEKASI"/>
  </r>
  <r>
    <s v="T-7518"/>
    <x v="0"/>
    <x v="282"/>
    <x v="10"/>
    <s v="P-2223"/>
    <n v="1"/>
    <n v="503100"/>
    <n v="503100"/>
    <x v="241"/>
    <x v="12"/>
    <x v="2"/>
    <s v="SUMARECON MALL BEKASI"/>
  </r>
  <r>
    <s v="T-7519"/>
    <x v="0"/>
    <x v="298"/>
    <x v="3"/>
    <s v="P-371"/>
    <n v="1"/>
    <n v="145800"/>
    <n v="145800"/>
    <x v="206"/>
    <x v="18"/>
    <x v="3"/>
    <s v="CENTER POINT MEDAN"/>
  </r>
  <r>
    <s v="T-7520"/>
    <x v="0"/>
    <x v="275"/>
    <x v="3"/>
    <s v="P-270"/>
    <n v="2"/>
    <n v="144000"/>
    <n v="288000"/>
    <x v="119"/>
    <x v="15"/>
    <x v="3"/>
    <s v="CENTER POINT MEDAN"/>
  </r>
  <r>
    <s v="T-7521"/>
    <x v="0"/>
    <x v="279"/>
    <x v="10"/>
    <s v="P-2323"/>
    <n v="1"/>
    <n v="73800"/>
    <n v="73800"/>
    <x v="125"/>
    <x v="14"/>
    <x v="2"/>
    <s v="SUMARECON MALL BEKASI"/>
  </r>
  <r>
    <s v="T-7522"/>
    <x v="0"/>
    <x v="300"/>
    <x v="3"/>
    <s v="P-345"/>
    <n v="3"/>
    <n v="35100"/>
    <n v="105300"/>
    <x v="182"/>
    <x v="3"/>
    <x v="3"/>
    <s v="CENTER POINT MEDAN"/>
  </r>
  <r>
    <s v="T-7523"/>
    <x v="0"/>
    <x v="296"/>
    <x v="3"/>
    <s v="P-346"/>
    <n v="1"/>
    <n v="40500"/>
    <n v="40500"/>
    <x v="222"/>
    <x v="3"/>
    <x v="3"/>
    <s v="CENTER POINT MEDAN"/>
  </r>
  <r>
    <s v="T-7524"/>
    <x v="0"/>
    <x v="297"/>
    <x v="9"/>
    <s v="P-1223"/>
    <n v="1"/>
    <n v="53100"/>
    <n v="53100"/>
    <x v="193"/>
    <x v="2"/>
    <x v="8"/>
    <s v="MALL GANDARIA CITY"/>
  </r>
  <r>
    <s v="T-7525"/>
    <x v="0"/>
    <x v="296"/>
    <x v="9"/>
    <s v="P-1274"/>
    <n v="5"/>
    <n v="35100"/>
    <n v="175500"/>
    <x v="13"/>
    <x v="0"/>
    <x v="8"/>
    <s v="MALL GANDARIA CITY"/>
  </r>
  <r>
    <s v="T-7526"/>
    <x v="0"/>
    <x v="300"/>
    <x v="9"/>
    <s v="P-1276"/>
    <n v="2"/>
    <n v="29700"/>
    <n v="59400"/>
    <x v="117"/>
    <x v="0"/>
    <x v="8"/>
    <s v="MALL GANDARIA CITY"/>
  </r>
  <r>
    <s v="T-7527"/>
    <x v="0"/>
    <x v="289"/>
    <x v="9"/>
    <s v="P-1131"/>
    <n v="1"/>
    <n v="41400"/>
    <n v="41400"/>
    <x v="150"/>
    <x v="2"/>
    <x v="8"/>
    <s v="MALL GANDARIA CITY"/>
  </r>
  <r>
    <s v="T-7528"/>
    <x v="0"/>
    <x v="296"/>
    <x v="9"/>
    <s v="P-1112"/>
    <n v="1"/>
    <n v="57150"/>
    <n v="57150"/>
    <x v="98"/>
    <x v="16"/>
    <x v="8"/>
    <s v="MALL GANDARIA CITY"/>
  </r>
  <r>
    <s v="T-7529"/>
    <x v="0"/>
    <x v="283"/>
    <x v="9"/>
    <s v="P-1227"/>
    <n v="1"/>
    <n v="98100"/>
    <n v="98100"/>
    <x v="199"/>
    <x v="2"/>
    <x v="8"/>
    <s v="MALL GANDARIA CITY"/>
  </r>
  <r>
    <s v="T-7530"/>
    <x v="0"/>
    <x v="286"/>
    <x v="9"/>
    <s v="P-1267"/>
    <n v="4"/>
    <n v="34200"/>
    <n v="136800"/>
    <x v="173"/>
    <x v="0"/>
    <x v="8"/>
    <s v="MALL GANDARIA CITY"/>
  </r>
  <r>
    <s v="T-7531"/>
    <x v="0"/>
    <x v="294"/>
    <x v="9"/>
    <s v="P-1195"/>
    <n v="1"/>
    <n v="37350"/>
    <n v="37350"/>
    <x v="83"/>
    <x v="17"/>
    <x v="8"/>
    <s v="MALL GANDARIA CITY"/>
  </r>
  <r>
    <s v="T-7532"/>
    <x v="0"/>
    <x v="300"/>
    <x v="9"/>
    <s v="P-1225"/>
    <n v="2"/>
    <n v="98100"/>
    <n v="196200"/>
    <x v="11"/>
    <x v="2"/>
    <x v="8"/>
    <s v="MALL GANDARIA CITY"/>
  </r>
  <r>
    <s v="T-7533"/>
    <x v="0"/>
    <x v="289"/>
    <x v="9"/>
    <s v="P-1124"/>
    <n v="1"/>
    <n v="12600"/>
    <n v="12600"/>
    <x v="18"/>
    <x v="9"/>
    <x v="8"/>
    <s v="MALL GANDARIA CITY"/>
  </r>
  <r>
    <s v="T-7534"/>
    <x v="0"/>
    <x v="284"/>
    <x v="9"/>
    <s v="P-1141"/>
    <n v="1"/>
    <n v="75000"/>
    <n v="75000"/>
    <x v="195"/>
    <x v="4"/>
    <x v="8"/>
    <s v="MALL GANDARIA CITY"/>
  </r>
  <r>
    <s v="T-7535"/>
    <x v="0"/>
    <x v="288"/>
    <x v="9"/>
    <s v="P-1159"/>
    <n v="3"/>
    <n v="11700"/>
    <n v="35100"/>
    <x v="217"/>
    <x v="9"/>
    <x v="8"/>
    <s v="MALL GANDARIA CITY"/>
  </r>
  <r>
    <s v="T-7536"/>
    <x v="0"/>
    <x v="276"/>
    <x v="9"/>
    <s v="P-1160"/>
    <n v="1"/>
    <n v="31500"/>
    <n v="31500"/>
    <x v="250"/>
    <x v="9"/>
    <x v="8"/>
    <s v="MALL GANDARIA CITY"/>
  </r>
  <r>
    <s v="T-7537"/>
    <x v="0"/>
    <x v="280"/>
    <x v="9"/>
    <s v="P-1246"/>
    <n v="2"/>
    <n v="143100"/>
    <n v="286200"/>
    <x v="129"/>
    <x v="12"/>
    <x v="8"/>
    <s v="MALL GANDARIA CITY"/>
  </r>
  <r>
    <s v="T-7538"/>
    <x v="0"/>
    <x v="289"/>
    <x v="9"/>
    <s v="P-1229"/>
    <n v="1"/>
    <n v="60750"/>
    <n v="60750"/>
    <x v="87"/>
    <x v="12"/>
    <x v="8"/>
    <s v="MALL GANDARIA CITY"/>
  </r>
  <r>
    <s v="T-7539"/>
    <x v="0"/>
    <x v="291"/>
    <x v="9"/>
    <s v="P-1208"/>
    <n v="2"/>
    <n v="43200"/>
    <n v="86400"/>
    <x v="222"/>
    <x v="3"/>
    <x v="8"/>
    <s v="MALL GANDARIA CITY"/>
  </r>
  <r>
    <s v="T-7540"/>
    <x v="0"/>
    <x v="283"/>
    <x v="9"/>
    <s v="P-1270"/>
    <n v="3"/>
    <n v="25200"/>
    <n v="75600"/>
    <x v="202"/>
    <x v="0"/>
    <x v="8"/>
    <s v="MALL GANDARIA CITY"/>
  </r>
  <r>
    <s v="T-7541"/>
    <x v="0"/>
    <x v="286"/>
    <x v="9"/>
    <s v="P-1269"/>
    <n v="5"/>
    <n v="29700"/>
    <n v="148500"/>
    <x v="154"/>
    <x v="0"/>
    <x v="8"/>
    <s v="MALL GANDARIA CITY"/>
  </r>
  <r>
    <s v="T-7542"/>
    <x v="0"/>
    <x v="284"/>
    <x v="9"/>
    <s v="P-1280"/>
    <n v="1"/>
    <n v="27000"/>
    <n v="27000"/>
    <x v="97"/>
    <x v="0"/>
    <x v="8"/>
    <s v="MALL GANDARIA CITY"/>
  </r>
  <r>
    <s v="T-7543"/>
    <x v="0"/>
    <x v="279"/>
    <x v="9"/>
    <s v="P-1249"/>
    <n v="1"/>
    <n v="82800"/>
    <n v="82800"/>
    <x v="55"/>
    <x v="3"/>
    <x v="8"/>
    <s v="MALL GANDARIA CITY"/>
  </r>
  <r>
    <s v="T-7544"/>
    <x v="0"/>
    <x v="284"/>
    <x v="9"/>
    <s v="P-1130"/>
    <n v="1"/>
    <n v="81000"/>
    <n v="81000"/>
    <x v="107"/>
    <x v="12"/>
    <x v="8"/>
    <s v="MALL GANDARIA CITY"/>
  </r>
  <r>
    <s v="T-7545"/>
    <x v="0"/>
    <x v="289"/>
    <x v="9"/>
    <s v="P-1271"/>
    <n v="2"/>
    <n v="34200"/>
    <n v="68400"/>
    <x v="156"/>
    <x v="0"/>
    <x v="8"/>
    <s v="MALL GANDARIA CITY"/>
  </r>
  <r>
    <s v="T-7546"/>
    <x v="0"/>
    <x v="283"/>
    <x v="8"/>
    <s v="P-1664"/>
    <n v="1"/>
    <n v="36900"/>
    <n v="36900"/>
    <x v="56"/>
    <x v="0"/>
    <x v="8"/>
    <s v="MALL OF INDONESIA"/>
  </r>
  <r>
    <s v="T-7547"/>
    <x v="0"/>
    <x v="276"/>
    <x v="8"/>
    <s v="P-1642"/>
    <n v="1"/>
    <n v="143100"/>
    <n v="143100"/>
    <x v="129"/>
    <x v="12"/>
    <x v="8"/>
    <s v="MALL OF INDONESIA"/>
  </r>
  <r>
    <s v="T-7548"/>
    <x v="0"/>
    <x v="282"/>
    <x v="8"/>
    <s v="P-1645"/>
    <n v="2"/>
    <n v="82800"/>
    <n v="165600"/>
    <x v="55"/>
    <x v="3"/>
    <x v="8"/>
    <s v="MALL OF INDONESIA"/>
  </r>
  <r>
    <s v="T-7549"/>
    <x v="0"/>
    <x v="278"/>
    <x v="11"/>
    <s v="P-1803"/>
    <n v="1"/>
    <n v="378000"/>
    <n v="378000"/>
    <x v="82"/>
    <x v="7"/>
    <x v="8"/>
    <s v="PAKUWON"/>
  </r>
  <r>
    <s v="T-7550"/>
    <x v="0"/>
    <x v="277"/>
    <x v="8"/>
    <s v="P-1658"/>
    <n v="1"/>
    <n v="34200"/>
    <n v="34200"/>
    <x v="173"/>
    <x v="0"/>
    <x v="8"/>
    <s v="MALL OF INDONESIA"/>
  </r>
  <r>
    <s v="T-7551"/>
    <x v="0"/>
    <x v="300"/>
    <x v="8"/>
    <s v="P-1666"/>
    <n v="2"/>
    <n v="26100"/>
    <n v="52200"/>
    <x v="164"/>
    <x v="0"/>
    <x v="8"/>
    <s v="MALL OF INDONESIA"/>
  </r>
  <r>
    <s v="T-7552"/>
    <x v="0"/>
    <x v="296"/>
    <x v="8"/>
    <s v="P-1663"/>
    <n v="3"/>
    <n v="35100"/>
    <n v="105300"/>
    <x v="13"/>
    <x v="0"/>
    <x v="8"/>
    <s v="MALL OF INDONESIA"/>
  </r>
  <r>
    <s v="T-7553"/>
    <x v="0"/>
    <x v="293"/>
    <x v="8"/>
    <s v="P-1615"/>
    <n v="1"/>
    <n v="314100"/>
    <n v="314100"/>
    <x v="31"/>
    <x v="2"/>
    <x v="8"/>
    <s v="MALL OF INDONESIA"/>
  </r>
  <r>
    <s v="T-7554"/>
    <x v="0"/>
    <x v="300"/>
    <x v="11"/>
    <s v="P-1693"/>
    <n v="1"/>
    <n v="170100"/>
    <n v="170100"/>
    <x v="237"/>
    <x v="13"/>
    <x v="8"/>
    <s v="PAKUWON"/>
  </r>
  <r>
    <s v="T-7555"/>
    <x v="0"/>
    <x v="287"/>
    <x v="8"/>
    <s v="P-1633"/>
    <n v="1"/>
    <n v="116100"/>
    <n v="116100"/>
    <x v="148"/>
    <x v="14"/>
    <x v="8"/>
    <s v="MALL OF INDONESIA"/>
  </r>
  <r>
    <s v="T-7556"/>
    <x v="0"/>
    <x v="291"/>
    <x v="8"/>
    <s v="P-1665"/>
    <n v="1"/>
    <n v="29700"/>
    <n v="29700"/>
    <x v="117"/>
    <x v="0"/>
    <x v="8"/>
    <s v="MALL OF INDONESIA"/>
  </r>
  <r>
    <s v="T-7557"/>
    <x v="0"/>
    <x v="290"/>
    <x v="11"/>
    <s v="P-1772"/>
    <n v="1"/>
    <n v="116100"/>
    <n v="116100"/>
    <x v="148"/>
    <x v="14"/>
    <x v="8"/>
    <s v="PAKUWON"/>
  </r>
  <r>
    <s v="T-7558"/>
    <x v="0"/>
    <x v="284"/>
    <x v="8"/>
    <s v="P-1590"/>
    <n v="1"/>
    <n v="37350"/>
    <n v="37350"/>
    <x v="83"/>
    <x v="17"/>
    <x v="8"/>
    <s v="MALL OF INDONESIA"/>
  </r>
  <r>
    <s v="T-7559"/>
    <x v="0"/>
    <x v="273"/>
    <x v="8"/>
    <s v="P-1617"/>
    <n v="2"/>
    <n v="53100"/>
    <n v="106200"/>
    <x v="193"/>
    <x v="2"/>
    <x v="8"/>
    <s v="MALL OF INDONESIA"/>
  </r>
  <r>
    <s v="T-7560"/>
    <x v="0"/>
    <x v="292"/>
    <x v="8"/>
    <s v="P-1519"/>
    <n v="1"/>
    <n v="57150"/>
    <n v="57150"/>
    <x v="98"/>
    <x v="16"/>
    <x v="8"/>
    <s v="MALL OF INDONESIA"/>
  </r>
  <r>
    <s v="T-7561"/>
    <x v="0"/>
    <x v="280"/>
    <x v="11"/>
    <s v="P-1790"/>
    <n v="1"/>
    <n v="34200"/>
    <n v="34200"/>
    <x v="173"/>
    <x v="0"/>
    <x v="8"/>
    <s v="PAKUWON"/>
  </r>
  <r>
    <s v="T-7562"/>
    <x v="0"/>
    <x v="291"/>
    <x v="8"/>
    <s v="P-1589"/>
    <n v="1"/>
    <n v="74700"/>
    <n v="74700"/>
    <x v="40"/>
    <x v="1"/>
    <x v="8"/>
    <s v="MALL OF INDONESIA"/>
  </r>
  <r>
    <s v="T-7563"/>
    <x v="0"/>
    <x v="286"/>
    <x v="8"/>
    <s v="P-1527"/>
    <n v="1"/>
    <n v="12600"/>
    <n v="12600"/>
    <x v="18"/>
    <x v="9"/>
    <x v="8"/>
    <s v="MALL OF INDONESIA"/>
  </r>
  <r>
    <s v="T-7564"/>
    <x v="0"/>
    <x v="277"/>
    <x v="11"/>
    <s v="P-1744"/>
    <n v="4"/>
    <n v="40500"/>
    <n v="162000"/>
    <x v="222"/>
    <x v="3"/>
    <x v="8"/>
    <s v="PAKUWON"/>
  </r>
  <r>
    <s v="T-7565"/>
    <x v="0"/>
    <x v="274"/>
    <x v="11"/>
    <s v="P-1698"/>
    <n v="1"/>
    <n v="76500"/>
    <n v="76500"/>
    <x v="204"/>
    <x v="8"/>
    <x v="8"/>
    <s v="PAKUWON"/>
  </r>
  <r>
    <s v="T-7566"/>
    <x v="0"/>
    <x v="279"/>
    <x v="11"/>
    <s v="P-1770"/>
    <n v="1"/>
    <n v="148500"/>
    <n v="148500"/>
    <x v="57"/>
    <x v="14"/>
    <x v="8"/>
    <s v="PAKUWON"/>
  </r>
  <r>
    <s v="T-7567"/>
    <x v="0"/>
    <x v="288"/>
    <x v="11"/>
    <s v="P-1773"/>
    <n v="2"/>
    <n v="94500"/>
    <n v="189000"/>
    <x v="62"/>
    <x v="14"/>
    <x v="8"/>
    <s v="PAKUWON"/>
  </r>
  <r>
    <s v="T-7568"/>
    <x v="0"/>
    <x v="285"/>
    <x v="8"/>
    <s v="P-1659"/>
    <n v="4"/>
    <n v="36900"/>
    <n v="147600"/>
    <x v="210"/>
    <x v="0"/>
    <x v="8"/>
    <s v="MALL OF INDONESIA"/>
  </r>
  <r>
    <s v="T-7569"/>
    <x v="0"/>
    <x v="274"/>
    <x v="11"/>
    <s v="P-1747"/>
    <n v="3"/>
    <n v="80100"/>
    <n v="240300"/>
    <x v="155"/>
    <x v="2"/>
    <x v="8"/>
    <s v="PAKUWON"/>
  </r>
  <r>
    <s v="T-7570"/>
    <x v="0"/>
    <x v="279"/>
    <x v="8"/>
    <s v="P-1639"/>
    <n v="2"/>
    <n v="81000"/>
    <n v="162000"/>
    <x v="37"/>
    <x v="12"/>
    <x v="8"/>
    <s v="MALL OF INDONESIA"/>
  </r>
  <r>
    <s v="T-7571"/>
    <x v="0"/>
    <x v="281"/>
    <x v="8"/>
    <s v="P-1546"/>
    <n v="1"/>
    <n v="62100"/>
    <n v="62100"/>
    <x v="189"/>
    <x v="4"/>
    <x v="8"/>
    <s v="MALL OF INDONESIA"/>
  </r>
  <r>
    <s v="T-7572"/>
    <x v="0"/>
    <x v="293"/>
    <x v="11"/>
    <s v="P-1776"/>
    <n v="1"/>
    <n v="125100"/>
    <n v="125100"/>
    <x v="160"/>
    <x v="12"/>
    <x v="8"/>
    <s v="PAKUWON"/>
  </r>
  <r>
    <s v="T-7573"/>
    <x v="0"/>
    <x v="298"/>
    <x v="11"/>
    <s v="P-1802"/>
    <n v="1"/>
    <n v="27000"/>
    <n v="27000"/>
    <x v="97"/>
    <x v="0"/>
    <x v="8"/>
    <s v="PAKUWON"/>
  </r>
  <r>
    <s v="T-7574"/>
    <x v="0"/>
    <x v="294"/>
    <x v="11"/>
    <s v="P-1677"/>
    <n v="1"/>
    <n v="17100"/>
    <n v="17100"/>
    <x v="18"/>
    <x v="9"/>
    <x v="8"/>
    <s v="PAKUWON"/>
  </r>
  <r>
    <s v="T-7575"/>
    <x v="0"/>
    <x v="275"/>
    <x v="8"/>
    <s v="P-1662"/>
    <n v="1"/>
    <n v="34200"/>
    <n v="34200"/>
    <x v="156"/>
    <x v="0"/>
    <x v="8"/>
    <s v="MALL OF INDONESIA"/>
  </r>
  <r>
    <s v="T-7576"/>
    <x v="0"/>
    <x v="281"/>
    <x v="8"/>
    <s v="P-1601"/>
    <n v="2"/>
    <n v="43200"/>
    <n v="86400"/>
    <x v="222"/>
    <x v="3"/>
    <x v="8"/>
    <s v="MALL OF INDONESIA"/>
  </r>
  <r>
    <s v="T-7577"/>
    <x v="0"/>
    <x v="281"/>
    <x v="11"/>
    <s v="P-1683"/>
    <n v="1"/>
    <n v="107100"/>
    <n v="107100"/>
    <x v="109"/>
    <x v="2"/>
    <x v="8"/>
    <s v="PAKUWON"/>
  </r>
  <r>
    <s v="T-7578"/>
    <x v="0"/>
    <x v="296"/>
    <x v="11"/>
    <s v="P-1782"/>
    <n v="1"/>
    <n v="82800"/>
    <n v="82800"/>
    <x v="55"/>
    <x v="3"/>
    <x v="8"/>
    <s v="PAKUWON"/>
  </r>
  <r>
    <s v="T-7579"/>
    <x v="0"/>
    <x v="296"/>
    <x v="11"/>
    <s v="P-1796"/>
    <n v="1"/>
    <n v="36900"/>
    <n v="36900"/>
    <x v="56"/>
    <x v="0"/>
    <x v="8"/>
    <s v="PAKUWON"/>
  </r>
  <r>
    <s v="T-7580"/>
    <x v="0"/>
    <x v="299"/>
    <x v="11"/>
    <s v="P-1707"/>
    <n v="1"/>
    <n v="31500"/>
    <n v="31500"/>
    <x v="250"/>
    <x v="9"/>
    <x v="8"/>
    <s v="PAKUWON"/>
  </r>
  <r>
    <s v="T-7581"/>
    <x v="0"/>
    <x v="274"/>
    <x v="11"/>
    <s v="P-1795"/>
    <n v="1"/>
    <n v="35100"/>
    <n v="35100"/>
    <x v="13"/>
    <x v="0"/>
    <x v="8"/>
    <s v="PAKUWON"/>
  </r>
  <r>
    <s v="T-7582"/>
    <x v="0"/>
    <x v="293"/>
    <x v="11"/>
    <s v="P-1759"/>
    <n v="1"/>
    <n v="98100"/>
    <n v="98100"/>
    <x v="199"/>
    <x v="2"/>
    <x v="8"/>
    <s v="PAKUWON"/>
  </r>
  <r>
    <s v="T-7583"/>
    <x v="0"/>
    <x v="294"/>
    <x v="8"/>
    <s v="P-1661"/>
    <n v="2"/>
    <n v="25200"/>
    <n v="50400"/>
    <x v="202"/>
    <x v="0"/>
    <x v="8"/>
    <s v="MALL OF INDONESIA"/>
  </r>
  <r>
    <s v="T-7584"/>
    <x v="0"/>
    <x v="290"/>
    <x v="11"/>
    <s v="P-1793"/>
    <n v="1"/>
    <n v="34200"/>
    <n v="34200"/>
    <x v="156"/>
    <x v="0"/>
    <x v="8"/>
    <s v="PAKUWON"/>
  </r>
  <r>
    <s v="T-7585"/>
    <x v="0"/>
    <x v="297"/>
    <x v="11"/>
    <s v="P-1743"/>
    <n v="1"/>
    <n v="35100"/>
    <n v="35100"/>
    <x v="182"/>
    <x v="3"/>
    <x v="8"/>
    <s v="PAKUWON"/>
  </r>
  <r>
    <s v="T-7586"/>
    <x v="0"/>
    <x v="297"/>
    <x v="11"/>
    <s v="P-1792"/>
    <n v="3"/>
    <n v="25200"/>
    <n v="75600"/>
    <x v="202"/>
    <x v="0"/>
    <x v="8"/>
    <s v="PAKUWON"/>
  </r>
  <r>
    <s v="T-7587"/>
    <x v="0"/>
    <x v="299"/>
    <x v="8"/>
    <s v="P-1545"/>
    <n v="3"/>
    <n v="62100"/>
    <n v="186300"/>
    <x v="236"/>
    <x v="4"/>
    <x v="8"/>
    <s v="MALL OF INDONESIA"/>
  </r>
  <r>
    <s v="T-7588"/>
    <x v="0"/>
    <x v="279"/>
    <x v="11"/>
    <s v="P-1690"/>
    <n v="2"/>
    <n v="38700"/>
    <n v="77400"/>
    <x v="236"/>
    <x v="4"/>
    <x v="8"/>
    <s v="PAKUWON"/>
  </r>
  <r>
    <s v="T-7589"/>
    <x v="0"/>
    <x v="279"/>
    <x v="8"/>
    <s v="P-1623"/>
    <n v="1"/>
    <n v="65700"/>
    <n v="65700"/>
    <x v="113"/>
    <x v="12"/>
    <x v="8"/>
    <s v="MALL OF INDONESIA"/>
  </r>
  <r>
    <s v="T-7590"/>
    <x v="0"/>
    <x v="287"/>
    <x v="8"/>
    <s v="P-1635"/>
    <n v="1"/>
    <n v="73800"/>
    <n v="73800"/>
    <x v="125"/>
    <x v="14"/>
    <x v="8"/>
    <s v="MALL OF INDONESIA"/>
  </r>
  <r>
    <s v="T-7591"/>
    <x v="0"/>
    <x v="294"/>
    <x v="8"/>
    <s v="P-1553"/>
    <n v="3"/>
    <n v="11700"/>
    <n v="35100"/>
    <x v="217"/>
    <x v="9"/>
    <x v="8"/>
    <s v="MALL OF INDONESIA"/>
  </r>
  <r>
    <s v="T-7592"/>
    <x v="0"/>
    <x v="293"/>
    <x v="8"/>
    <s v="P-1631"/>
    <n v="2"/>
    <n v="148500"/>
    <n v="297000"/>
    <x v="57"/>
    <x v="14"/>
    <x v="8"/>
    <s v="MALL OF INDONESIA"/>
  </r>
  <r>
    <s v="T-7593"/>
    <x v="0"/>
    <x v="302"/>
    <x v="10"/>
    <s v="P-2269"/>
    <n v="2"/>
    <n v="37350"/>
    <n v="74700"/>
    <x v="83"/>
    <x v="17"/>
    <x v="2"/>
    <s v="SUMARECON MALL BEKASI"/>
  </r>
  <r>
    <s v="T-7594"/>
    <x v="0"/>
    <x v="303"/>
    <x v="10"/>
    <s v="P-2344"/>
    <n v="1"/>
    <n v="82800"/>
    <n v="82800"/>
    <x v="44"/>
    <x v="3"/>
    <x v="2"/>
    <s v="SUMARECON MALL BEKASI"/>
  </r>
  <r>
    <s v="T-7595"/>
    <x v="0"/>
    <x v="304"/>
    <x v="10"/>
    <s v="P-2327"/>
    <n v="1"/>
    <n v="125100"/>
    <n v="125100"/>
    <x v="160"/>
    <x v="12"/>
    <x v="2"/>
    <s v="SUMARECON MALL BEKASI"/>
  </r>
  <r>
    <s v="T-7596"/>
    <x v="0"/>
    <x v="305"/>
    <x v="10"/>
    <s v="P-2303"/>
    <n v="1"/>
    <n v="98100"/>
    <n v="98100"/>
    <x v="199"/>
    <x v="2"/>
    <x v="2"/>
    <s v="SUMARECON MALL BEKASI"/>
  </r>
  <r>
    <s v="T-7597"/>
    <x v="0"/>
    <x v="306"/>
    <x v="10"/>
    <s v="P-2368"/>
    <n v="1"/>
    <n v="36900"/>
    <n v="36900"/>
    <x v="56"/>
    <x v="0"/>
    <x v="2"/>
    <s v="SUMARECON MALL BEKASI"/>
  </r>
  <r>
    <s v="T-7598"/>
    <x v="0"/>
    <x v="305"/>
    <x v="10"/>
    <s v="P-2363"/>
    <n v="3"/>
    <n v="36900"/>
    <n v="110700"/>
    <x v="210"/>
    <x v="0"/>
    <x v="2"/>
    <s v="SUMARECON MALL BEKASI"/>
  </r>
  <r>
    <s v="T-7599"/>
    <x v="0"/>
    <x v="304"/>
    <x v="10"/>
    <s v="P-2366"/>
    <n v="2"/>
    <n v="34200"/>
    <n v="68400"/>
    <x v="156"/>
    <x v="0"/>
    <x v="2"/>
    <s v="SUMARECON MALL BEKASI"/>
  </r>
  <r>
    <s v="T-7600"/>
    <x v="0"/>
    <x v="304"/>
    <x v="10"/>
    <s v="P-2201"/>
    <n v="1"/>
    <n v="38700"/>
    <n v="38700"/>
    <x v="189"/>
    <x v="4"/>
    <x v="2"/>
    <s v="SUMARECON MALL BEKASI"/>
  </r>
  <r>
    <s v="T-7601"/>
    <x v="0"/>
    <x v="307"/>
    <x v="10"/>
    <s v="P-2369"/>
    <n v="1"/>
    <n v="29700"/>
    <n v="29700"/>
    <x v="117"/>
    <x v="0"/>
    <x v="2"/>
    <s v="SUMARECON MALL BEKASI"/>
  </r>
  <r>
    <s v="T-7602"/>
    <x v="0"/>
    <x v="308"/>
    <x v="10"/>
    <s v="P-2200"/>
    <n v="1"/>
    <n v="38700"/>
    <n v="38700"/>
    <x v="236"/>
    <x v="4"/>
    <x v="2"/>
    <s v="SUMARECON MALL BEKASI"/>
  </r>
  <r>
    <s v="T-7603"/>
    <x v="0"/>
    <x v="309"/>
    <x v="10"/>
    <s v="P-2295"/>
    <n v="2"/>
    <n v="314100"/>
    <n v="628200"/>
    <x v="31"/>
    <x v="2"/>
    <x v="2"/>
    <s v="SUMARECON MALL BEKASI"/>
  </r>
  <r>
    <s v="T-7604"/>
    <x v="0"/>
    <x v="306"/>
    <x v="10"/>
    <s v="P-2280"/>
    <n v="1"/>
    <n v="62100"/>
    <n v="62100"/>
    <x v="227"/>
    <x v="1"/>
    <x v="2"/>
    <s v="SUMARECON MALL BEKASI"/>
  </r>
  <r>
    <s v="T-7605"/>
    <x v="0"/>
    <x v="310"/>
    <x v="10"/>
    <s v="P-2315"/>
    <n v="1"/>
    <n v="265300"/>
    <n v="265300"/>
    <x v="115"/>
    <x v="18"/>
    <x v="2"/>
    <s v="SUMARECON MALL BEKASI"/>
  </r>
  <r>
    <s v="T-7606"/>
    <x v="0"/>
    <x v="311"/>
    <x v="10"/>
    <s v="P-2328"/>
    <n v="1"/>
    <n v="81000"/>
    <n v="81000"/>
    <x v="37"/>
    <x v="12"/>
    <x v="2"/>
    <s v="SUMARECON MALL BEKASI"/>
  </r>
  <r>
    <s v="T-7607"/>
    <x v="0"/>
    <x v="307"/>
    <x v="10"/>
    <s v="P-2300"/>
    <n v="2"/>
    <n v="98100"/>
    <n v="196200"/>
    <x v="11"/>
    <x v="2"/>
    <x v="2"/>
    <s v="SUMARECON MALL BEKASI"/>
  </r>
  <r>
    <s v="T-7608"/>
    <x v="0"/>
    <x v="309"/>
    <x v="10"/>
    <s v="P-2361"/>
    <n v="1"/>
    <n v="26100"/>
    <n v="26100"/>
    <x v="190"/>
    <x v="0"/>
    <x v="2"/>
    <s v="SUMARECON MALL BEKASI"/>
  </r>
  <r>
    <s v="T-7609"/>
    <x v="0"/>
    <x v="310"/>
    <x v="10"/>
    <s v="P-2231"/>
    <n v="1"/>
    <n v="152100"/>
    <n v="152100"/>
    <x v="231"/>
    <x v="1"/>
    <x v="2"/>
    <s v="SUMARECON MALL BEKASI"/>
  </r>
  <r>
    <s v="T-7610"/>
    <x v="0"/>
    <x v="312"/>
    <x v="10"/>
    <s v="P-2151"/>
    <n v="1"/>
    <n v="65700"/>
    <n v="65700"/>
    <x v="64"/>
    <x v="16"/>
    <x v="2"/>
    <s v="SUMARECON MALL BEKASI"/>
  </r>
  <r>
    <s v="T-7611"/>
    <x v="0"/>
    <x v="313"/>
    <x v="10"/>
    <s v="P-2373"/>
    <n v="1"/>
    <n v="27000"/>
    <n v="27000"/>
    <x v="97"/>
    <x v="0"/>
    <x v="2"/>
    <s v="SUMARECON MALL BEKASI"/>
  </r>
  <r>
    <s v="T-7612"/>
    <x v="0"/>
    <x v="307"/>
    <x v="10"/>
    <s v="P-2364"/>
    <n v="6"/>
    <n v="29700"/>
    <n v="178200"/>
    <x v="154"/>
    <x v="0"/>
    <x v="2"/>
    <s v="SUMARECON MALL BEKASI"/>
  </r>
  <r>
    <s v="T-7613"/>
    <x v="0"/>
    <x v="314"/>
    <x v="10"/>
    <s v="P-2311"/>
    <n v="1"/>
    <n v="40500"/>
    <n v="40500"/>
    <x v="221"/>
    <x v="12"/>
    <x v="2"/>
    <s v="SUMARECON MALL BEKASI"/>
  </r>
  <r>
    <s v="T-7614"/>
    <x v="0"/>
    <x v="306"/>
    <x v="10"/>
    <s v="P-2367"/>
    <n v="1"/>
    <n v="35100"/>
    <n v="35100"/>
    <x v="13"/>
    <x v="0"/>
    <x v="2"/>
    <s v="SUMARECON MALL BEKASI"/>
  </r>
  <r>
    <s v="T-7615"/>
    <x v="0"/>
    <x v="315"/>
    <x v="10"/>
    <s v="P-2274"/>
    <n v="1"/>
    <n v="243000"/>
    <n v="243000"/>
    <x v="111"/>
    <x v="17"/>
    <x v="2"/>
    <s v="SUMARECON MALL BEKASI"/>
  </r>
  <r>
    <s v="T-7616"/>
    <x v="0"/>
    <x v="316"/>
    <x v="10"/>
    <s v="P-2183"/>
    <n v="1"/>
    <n v="78750"/>
    <n v="78750"/>
    <x v="107"/>
    <x v="12"/>
    <x v="2"/>
    <s v="SUMARECON MALL BEKASI"/>
  </r>
  <r>
    <s v="T-7617"/>
    <x v="0"/>
    <x v="317"/>
    <x v="10"/>
    <s v="P-2297"/>
    <n v="1"/>
    <n v="44100"/>
    <n v="44100"/>
    <x v="193"/>
    <x v="2"/>
    <x v="2"/>
    <s v="SUMARECON MALL BEKASI"/>
  </r>
  <r>
    <s v="T-7618"/>
    <x v="0"/>
    <x v="317"/>
    <x v="10"/>
    <s v="P-2336"/>
    <n v="1"/>
    <n v="131850"/>
    <n v="131850"/>
    <x v="129"/>
    <x v="12"/>
    <x v="2"/>
    <s v="SUMARECON MALL BEKASI"/>
  </r>
  <r>
    <s v="T-7619"/>
    <x v="0"/>
    <x v="307"/>
    <x v="10"/>
    <s v="P-2371"/>
    <n v="1"/>
    <n v="29700"/>
    <n v="29700"/>
    <x v="120"/>
    <x v="0"/>
    <x v="2"/>
    <s v="SUMARECON MALL BEKASI"/>
  </r>
  <r>
    <s v="T-7620"/>
    <x v="0"/>
    <x v="313"/>
    <x v="10"/>
    <s v="P-2178"/>
    <n v="1"/>
    <n v="144000"/>
    <n v="144000"/>
    <x v="119"/>
    <x v="15"/>
    <x v="2"/>
    <s v="SUMARECON MALL BEKASI"/>
  </r>
  <r>
    <s v="T-7621"/>
    <x v="0"/>
    <x v="318"/>
    <x v="10"/>
    <s v="P-2323"/>
    <n v="1"/>
    <n v="73800"/>
    <n v="73800"/>
    <x v="125"/>
    <x v="14"/>
    <x v="2"/>
    <s v="SUMARECON MALL BEKASI"/>
  </r>
  <r>
    <s v="T-7622"/>
    <x v="0"/>
    <x v="309"/>
    <x v="10"/>
    <s v="P-2278"/>
    <n v="1"/>
    <n v="40500"/>
    <n v="40500"/>
    <x v="222"/>
    <x v="3"/>
    <x v="2"/>
    <s v="SUMARECON MALL BEKASI"/>
  </r>
  <r>
    <s v="T-7623"/>
    <x v="0"/>
    <x v="306"/>
    <x v="10"/>
    <s v="P-2365"/>
    <n v="2"/>
    <n v="25200"/>
    <n v="50400"/>
    <x v="202"/>
    <x v="0"/>
    <x v="2"/>
    <s v="SUMARECON MALL BEKASI"/>
  </r>
  <r>
    <s v="T-7624"/>
    <x v="0"/>
    <x v="319"/>
    <x v="1"/>
    <s v="P-1411"/>
    <n v="1"/>
    <n v="396000"/>
    <n v="396000"/>
    <x v="127"/>
    <x v="17"/>
    <x v="1"/>
    <s v="MALL KELAPA GADING"/>
  </r>
  <r>
    <s v="T-7625"/>
    <x v="0"/>
    <x v="320"/>
    <x v="1"/>
    <s v="P-1302"/>
    <n v="4"/>
    <n v="144000"/>
    <n v="576000"/>
    <x v="94"/>
    <x v="15"/>
    <x v="1"/>
    <s v="MALL KELAPA GADING"/>
  </r>
  <r>
    <s v="T-7626"/>
    <x v="0"/>
    <x v="321"/>
    <x v="1"/>
    <s v="P-1287"/>
    <n v="2"/>
    <n v="65700"/>
    <n v="131400"/>
    <x v="64"/>
    <x v="16"/>
    <x v="1"/>
    <s v="MALL KELAPA GADING"/>
  </r>
  <r>
    <s v="T-7627"/>
    <x v="0"/>
    <x v="308"/>
    <x v="1"/>
    <s v="P-1440"/>
    <n v="2"/>
    <n v="247500"/>
    <n v="495000"/>
    <x v="31"/>
    <x v="2"/>
    <x v="1"/>
    <s v="MALL KELAPA GADING"/>
  </r>
  <r>
    <s v="T-7628"/>
    <x v="0"/>
    <x v="305"/>
    <x v="1"/>
    <s v="P-1504"/>
    <n v="4"/>
    <n v="34200"/>
    <n v="136800"/>
    <x v="156"/>
    <x v="0"/>
    <x v="1"/>
    <s v="MALL KELAPA GADING"/>
  </r>
  <r>
    <s v="T-7629"/>
    <x v="0"/>
    <x v="310"/>
    <x v="1"/>
    <s v="P-1469"/>
    <n v="3"/>
    <n v="116100"/>
    <n v="348300"/>
    <x v="161"/>
    <x v="14"/>
    <x v="1"/>
    <s v="MALL KELAPA GADING"/>
  </r>
  <r>
    <s v="T-7630"/>
    <x v="0"/>
    <x v="304"/>
    <x v="1"/>
    <s v="P-1410"/>
    <n v="3"/>
    <n v="37350"/>
    <n v="112050"/>
    <x v="83"/>
    <x v="17"/>
    <x v="1"/>
    <s v="MALL KELAPA GADING"/>
  </r>
  <r>
    <s v="T-7631"/>
    <x v="0"/>
    <x v="310"/>
    <x v="1"/>
    <s v="P-1510"/>
    <n v="7"/>
    <n v="10000"/>
    <n v="70000"/>
    <x v="164"/>
    <x v="0"/>
    <x v="1"/>
    <s v="MALL KELAPA GADING"/>
  </r>
  <r>
    <s v="T-7632"/>
    <x v="0"/>
    <x v="317"/>
    <x v="1"/>
    <s v="P-1360"/>
    <n v="1"/>
    <n v="500000"/>
    <n v="500000"/>
    <x v="225"/>
    <x v="12"/>
    <x v="1"/>
    <s v="MALL KELAPA GADING"/>
  </r>
  <r>
    <s v="T-7633"/>
    <x v="0"/>
    <x v="310"/>
    <x v="1"/>
    <s v="P-1502"/>
    <n v="8"/>
    <n v="29700"/>
    <n v="237600"/>
    <x v="154"/>
    <x v="0"/>
    <x v="1"/>
    <s v="MALL KELAPA GADING"/>
  </r>
  <r>
    <s v="T-7634"/>
    <x v="0"/>
    <x v="319"/>
    <x v="1"/>
    <s v="P-1306"/>
    <n v="1"/>
    <n v="81000"/>
    <n v="81000"/>
    <x v="36"/>
    <x v="12"/>
    <x v="1"/>
    <s v="MALL KELAPA GADING"/>
  </r>
  <r>
    <s v="T-7635"/>
    <x v="0"/>
    <x v="322"/>
    <x v="1"/>
    <s v="P-1464"/>
    <n v="1"/>
    <n v="98100"/>
    <n v="98100"/>
    <x v="246"/>
    <x v="14"/>
    <x v="1"/>
    <s v="MALL KELAPA GADING"/>
  </r>
  <r>
    <s v="T-7636"/>
    <x v="0"/>
    <x v="318"/>
    <x v="1"/>
    <s v="P-1356"/>
    <n v="1"/>
    <n v="413100"/>
    <n v="413100"/>
    <x v="177"/>
    <x v="12"/>
    <x v="1"/>
    <s v="MALL KELAPA GADING"/>
  </r>
  <r>
    <s v="T-7637"/>
    <x v="0"/>
    <x v="312"/>
    <x v="1"/>
    <s v="P-1450"/>
    <n v="2"/>
    <n v="60750"/>
    <n v="121500"/>
    <x v="113"/>
    <x v="12"/>
    <x v="1"/>
    <s v="MALL KELAPA GADING"/>
  </r>
  <r>
    <s v="T-7638"/>
    <x v="0"/>
    <x v="311"/>
    <x v="1"/>
    <s v="P-1475"/>
    <n v="5"/>
    <n v="81000"/>
    <n v="405000"/>
    <x v="37"/>
    <x v="12"/>
    <x v="1"/>
    <s v="MALL KELAPA GADING"/>
  </r>
  <r>
    <s v="T-7639"/>
    <x v="0"/>
    <x v="323"/>
    <x v="1"/>
    <s v="P-1288"/>
    <n v="2"/>
    <n v="80100"/>
    <n v="160200"/>
    <x v="132"/>
    <x v="16"/>
    <x v="1"/>
    <s v="MALL KELAPA GADING"/>
  </r>
  <r>
    <s v="T-7640"/>
    <x v="0"/>
    <x v="304"/>
    <x v="1"/>
    <s v="P-1499"/>
    <n v="1"/>
    <n v="15000"/>
    <n v="15000"/>
    <x v="0"/>
    <x v="0"/>
    <x v="1"/>
    <s v="MALL KELAPA GADING"/>
  </r>
  <r>
    <s v="T-7641"/>
    <x v="0"/>
    <x v="324"/>
    <x v="1"/>
    <s v="P-1342"/>
    <n v="2"/>
    <n v="160000"/>
    <n v="320000"/>
    <x v="187"/>
    <x v="8"/>
    <x v="1"/>
    <s v="MALL KELAPA GADING"/>
  </r>
  <r>
    <s v="T-7642"/>
    <x v="0"/>
    <x v="302"/>
    <x v="1"/>
    <s v="P-1466"/>
    <n v="5"/>
    <n v="94500"/>
    <n v="472500"/>
    <x v="62"/>
    <x v="14"/>
    <x v="1"/>
    <s v="MALL KELAPA GADING"/>
  </r>
  <r>
    <s v="T-7643"/>
    <x v="0"/>
    <x v="322"/>
    <x v="1"/>
    <s v="P-1430"/>
    <n v="4"/>
    <n v="65700"/>
    <n v="262800"/>
    <x v="155"/>
    <x v="2"/>
    <x v="1"/>
    <s v="MALL KELAPA GADING"/>
  </r>
  <r>
    <s v="T-7644"/>
    <x v="0"/>
    <x v="315"/>
    <x v="1"/>
    <s v="P-1308"/>
    <n v="5"/>
    <n v="41400"/>
    <n v="207000"/>
    <x v="150"/>
    <x v="2"/>
    <x v="1"/>
    <s v="MALL KELAPA GADING"/>
  </r>
  <r>
    <s v="T-7645"/>
    <x v="0"/>
    <x v="303"/>
    <x v="1"/>
    <s v="P-1500"/>
    <n v="14"/>
    <n v="32000"/>
    <n v="448000"/>
    <x v="173"/>
    <x v="0"/>
    <x v="1"/>
    <s v="MALL KELAPA GADING"/>
  </r>
  <r>
    <s v="T-7646"/>
    <x v="0"/>
    <x v="309"/>
    <x v="1"/>
    <s v="P-1474"/>
    <n v="2"/>
    <n v="125100"/>
    <n v="250200"/>
    <x v="160"/>
    <x v="12"/>
    <x v="1"/>
    <s v="MALL KELAPA GADING"/>
  </r>
  <r>
    <s v="T-7647"/>
    <x v="0"/>
    <x v="310"/>
    <x v="1"/>
    <s v="P-1310"/>
    <n v="3"/>
    <n v="107100"/>
    <n v="321300"/>
    <x v="109"/>
    <x v="2"/>
    <x v="1"/>
    <s v="MALL KELAPA GADING"/>
  </r>
  <r>
    <s v="T-7648"/>
    <x v="0"/>
    <x v="324"/>
    <x v="1"/>
    <s v="P-1509"/>
    <n v="16"/>
    <n v="29700"/>
    <n v="475200"/>
    <x v="117"/>
    <x v="0"/>
    <x v="1"/>
    <s v="MALL KELAPA GADING"/>
  </r>
  <r>
    <s v="T-7649"/>
    <x v="0"/>
    <x v="308"/>
    <x v="1"/>
    <s v="P-1368"/>
    <n v="1"/>
    <n v="134100"/>
    <n v="134100"/>
    <x v="157"/>
    <x v="13"/>
    <x v="1"/>
    <s v="MALL KELAPA GADING"/>
  </r>
  <r>
    <s v="T-7650"/>
    <x v="0"/>
    <x v="325"/>
    <x v="1"/>
    <s v="P-1333"/>
    <n v="1"/>
    <n v="207000"/>
    <n v="207000"/>
    <x v="235"/>
    <x v="15"/>
    <x v="1"/>
    <s v="MALL KELAPA GADING"/>
  </r>
  <r>
    <s v="T-7651"/>
    <x v="0"/>
    <x v="322"/>
    <x v="1"/>
    <s v="P-1340"/>
    <n v="1"/>
    <n v="89100"/>
    <n v="89100"/>
    <x v="19"/>
    <x v="6"/>
    <x v="1"/>
    <s v="MALL KELAPA GADING"/>
  </r>
  <r>
    <s v="T-7652"/>
    <x v="0"/>
    <x v="305"/>
    <x v="1"/>
    <s v="P-1448"/>
    <n v="4"/>
    <n v="60750"/>
    <n v="243000"/>
    <x v="87"/>
    <x v="12"/>
    <x v="1"/>
    <s v="MALL KELAPA GADING"/>
  </r>
  <r>
    <s v="T-7653"/>
    <x v="0"/>
    <x v="303"/>
    <x v="1"/>
    <s v="P-1307"/>
    <n v="5"/>
    <n v="78750"/>
    <n v="393750"/>
    <x v="107"/>
    <x v="12"/>
    <x v="1"/>
    <s v="MALL KELAPA GADING"/>
  </r>
  <r>
    <s v="T-7654"/>
    <x v="0"/>
    <x v="319"/>
    <x v="1"/>
    <s v="P-1460"/>
    <n v="2"/>
    <n v="0"/>
    <n v="0"/>
    <x v="57"/>
    <x v="14"/>
    <x v="1"/>
    <s v="MALL KELAPA GADING"/>
  </r>
  <r>
    <s v="T-7655"/>
    <x v="0"/>
    <x v="304"/>
    <x v="1"/>
    <s v="P-1286"/>
    <n v="1"/>
    <n v="57150"/>
    <n v="57150"/>
    <x v="98"/>
    <x v="16"/>
    <x v="1"/>
    <s v="MALL KELAPA GADING"/>
  </r>
  <r>
    <s v="T-7656"/>
    <x v="0"/>
    <x v="326"/>
    <x v="1"/>
    <s v="P-1514"/>
    <n v="2"/>
    <n v="10000"/>
    <n v="20000"/>
    <x v="97"/>
    <x v="0"/>
    <x v="1"/>
    <s v="MALL KELAPA GADING"/>
  </r>
  <r>
    <s v="T-7657"/>
    <x v="0"/>
    <x v="310"/>
    <x v="1"/>
    <s v="P-1454"/>
    <n v="2"/>
    <n v="138500"/>
    <n v="277000"/>
    <x v="206"/>
    <x v="18"/>
    <x v="1"/>
    <s v="MALL KELAPA GADING"/>
  </r>
  <r>
    <s v="T-7658"/>
    <x v="0"/>
    <x v="308"/>
    <x v="1"/>
    <s v="P-1501"/>
    <n v="5"/>
    <n v="40500"/>
    <n v="202500"/>
    <x v="210"/>
    <x v="0"/>
    <x v="1"/>
    <s v="MALL KELAPA GADING"/>
  </r>
  <r>
    <s v="T-7659"/>
    <x v="0"/>
    <x v="325"/>
    <x v="1"/>
    <s v="P-1432"/>
    <n v="1"/>
    <n v="94500"/>
    <n v="94500"/>
    <x v="35"/>
    <x v="2"/>
    <x v="1"/>
    <s v="MALL KELAPA GADING"/>
  </r>
  <r>
    <s v="T-7660"/>
    <x v="0"/>
    <x v="310"/>
    <x v="1"/>
    <s v="P-1508"/>
    <n v="6"/>
    <n v="36900"/>
    <n v="221400"/>
    <x v="56"/>
    <x v="0"/>
    <x v="1"/>
    <s v="MALL KELAPA GADING"/>
  </r>
  <r>
    <s v="T-7661"/>
    <x v="0"/>
    <x v="312"/>
    <x v="1"/>
    <s v="P-1323"/>
    <n v="1"/>
    <n v="170100"/>
    <n v="170100"/>
    <x v="68"/>
    <x v="13"/>
    <x v="1"/>
    <s v="MALL KELAPA GADING"/>
  </r>
  <r>
    <s v="T-7662"/>
    <x v="0"/>
    <x v="312"/>
    <x v="1"/>
    <s v="P-1467"/>
    <n v="7"/>
    <n v="73800"/>
    <n v="516600"/>
    <x v="125"/>
    <x v="14"/>
    <x v="1"/>
    <s v="MALL KELAPA GADING"/>
  </r>
  <r>
    <s v="T-7663"/>
    <x v="0"/>
    <x v="325"/>
    <x v="1"/>
    <s v="P-1292"/>
    <n v="1"/>
    <n v="153000"/>
    <n v="153000"/>
    <x v="88"/>
    <x v="13"/>
    <x v="1"/>
    <s v="MALL KELAPA GADING"/>
  </r>
  <r>
    <s v="T-7664"/>
    <x v="0"/>
    <x v="323"/>
    <x v="1"/>
    <s v="P-1324"/>
    <n v="1"/>
    <n v="75000"/>
    <n v="75000"/>
    <x v="195"/>
    <x v="4"/>
    <x v="1"/>
    <s v="MALL KELAPA GADING"/>
  </r>
  <r>
    <s v="T-7665"/>
    <x v="0"/>
    <x v="318"/>
    <x v="1"/>
    <s v="P-1421"/>
    <n v="1"/>
    <n v="40500"/>
    <n v="40500"/>
    <x v="9"/>
    <x v="6"/>
    <x v="1"/>
    <s v="MALL KELAPA GADING"/>
  </r>
  <r>
    <s v="T-7666"/>
    <x v="0"/>
    <x v="315"/>
    <x v="1"/>
    <s v="P-1343"/>
    <n v="1"/>
    <n v="170100"/>
    <n v="170100"/>
    <x v="205"/>
    <x v="8"/>
    <x v="1"/>
    <s v="MALL KELAPA GADING"/>
  </r>
  <r>
    <s v="T-7667"/>
    <x v="0"/>
    <x v="324"/>
    <x v="1"/>
    <s v="P-1446"/>
    <n v="2"/>
    <n v="98100"/>
    <n v="196200"/>
    <x v="199"/>
    <x v="2"/>
    <x v="1"/>
    <s v="MALL KELAPA GADING"/>
  </r>
  <r>
    <s v="T-7668"/>
    <x v="0"/>
    <x v="308"/>
    <x v="1"/>
    <s v="P-1341"/>
    <n v="1"/>
    <n v="76500"/>
    <n v="76500"/>
    <x v="204"/>
    <x v="8"/>
    <x v="1"/>
    <s v="MALL KELAPA GADING"/>
  </r>
  <r>
    <s v="T-7669"/>
    <x v="0"/>
    <x v="304"/>
    <x v="1"/>
    <s v="P-1507"/>
    <n v="11"/>
    <n v="32000"/>
    <n v="352000"/>
    <x v="13"/>
    <x v="0"/>
    <x v="1"/>
    <s v="MALL KELAPA GADING"/>
  </r>
  <r>
    <s v="T-7670"/>
    <x v="0"/>
    <x v="305"/>
    <x v="1"/>
    <s v="P-1409"/>
    <n v="1"/>
    <n v="74700"/>
    <n v="74700"/>
    <x v="40"/>
    <x v="1"/>
    <x v="1"/>
    <s v="MALL KELAPA GADING"/>
  </r>
  <r>
    <s v="T-7671"/>
    <x v="0"/>
    <x v="327"/>
    <x v="1"/>
    <s v="P-1418"/>
    <n v="1"/>
    <n v="240000"/>
    <n v="240000"/>
    <x v="111"/>
    <x v="17"/>
    <x v="1"/>
    <s v="MALL KELAPA GADING"/>
  </r>
  <r>
    <s v="T-7672"/>
    <x v="0"/>
    <x v="302"/>
    <x v="1"/>
    <s v="P-1459"/>
    <n v="2"/>
    <n v="247500"/>
    <n v="495000"/>
    <x v="128"/>
    <x v="18"/>
    <x v="1"/>
    <s v="MALL KELAPA GADING"/>
  </r>
  <r>
    <s v="T-7673"/>
    <x v="0"/>
    <x v="328"/>
    <x v="1"/>
    <s v="P-1299"/>
    <n v="3"/>
    <n v="12600"/>
    <n v="37800"/>
    <x v="18"/>
    <x v="9"/>
    <x v="1"/>
    <s v="MALL KELAPA GADING"/>
  </r>
  <r>
    <s v="T-7674"/>
    <x v="0"/>
    <x v="313"/>
    <x v="1"/>
    <s v="P-1506"/>
    <n v="2"/>
    <n v="15000"/>
    <n v="30000"/>
    <x v="201"/>
    <x v="0"/>
    <x v="1"/>
    <s v="MALL KELAPA GADING"/>
  </r>
  <r>
    <s v="T-7675"/>
    <x v="0"/>
    <x v="302"/>
    <x v="1"/>
    <s v="P-1465"/>
    <n v="4"/>
    <n v="116100"/>
    <n v="464400"/>
    <x v="148"/>
    <x v="14"/>
    <x v="1"/>
    <s v="MALL KELAPA GADING"/>
  </r>
  <r>
    <s v="T-7676"/>
    <x v="0"/>
    <x v="328"/>
    <x v="1"/>
    <s v="P-1513"/>
    <n v="2"/>
    <n v="10000"/>
    <n v="20000"/>
    <x v="52"/>
    <x v="0"/>
    <x v="1"/>
    <s v="MALL KELAPA GADING"/>
  </r>
  <r>
    <s v="T-7677"/>
    <x v="0"/>
    <x v="319"/>
    <x v="1"/>
    <s v="P-1345"/>
    <n v="2"/>
    <n v="417000"/>
    <n v="834000"/>
    <x v="194"/>
    <x v="8"/>
    <x v="1"/>
    <s v="MALL KELAPA GADING"/>
  </r>
  <r>
    <s v="T-7678"/>
    <x v="0"/>
    <x v="313"/>
    <x v="1"/>
    <s v="P-1364"/>
    <n v="4"/>
    <n v="11700"/>
    <n v="46800"/>
    <x v="217"/>
    <x v="9"/>
    <x v="1"/>
    <s v="MALL KELAPA GADING"/>
  </r>
  <r>
    <s v="T-7679"/>
    <x v="0"/>
    <x v="307"/>
    <x v="1"/>
    <s v="P-1444"/>
    <n v="5"/>
    <n v="98100"/>
    <n v="490500"/>
    <x v="11"/>
    <x v="2"/>
    <x v="1"/>
    <s v="MALL KELAPA GADING"/>
  </r>
  <r>
    <s v="T-7680"/>
    <x v="0"/>
    <x v="307"/>
    <x v="1"/>
    <s v="P-1503"/>
    <n v="9"/>
    <n v="25200"/>
    <n v="226800"/>
    <x v="202"/>
    <x v="0"/>
    <x v="1"/>
    <s v="MALL KELAPA GADING"/>
  </r>
  <r>
    <s v="T-7681"/>
    <x v="0"/>
    <x v="304"/>
    <x v="1"/>
    <s v="P-1309"/>
    <n v="5"/>
    <n v="98100"/>
    <n v="490500"/>
    <x v="69"/>
    <x v="2"/>
    <x v="1"/>
    <s v="MALL KELAPA GADING"/>
  </r>
  <r>
    <s v="T-7682"/>
    <x v="0"/>
    <x v="326"/>
    <x v="1"/>
    <s v="P-1317"/>
    <n v="2"/>
    <n v="62100"/>
    <n v="124200"/>
    <x v="236"/>
    <x v="4"/>
    <x v="1"/>
    <s v="MALL KELAPA GADING"/>
  </r>
  <r>
    <s v="T-7683"/>
    <x v="0"/>
    <x v="329"/>
    <x v="1"/>
    <s v="P-1425"/>
    <n v="4"/>
    <n v="40500"/>
    <n v="162000"/>
    <x v="222"/>
    <x v="3"/>
    <x v="1"/>
    <s v="MALL KELAPA GADING"/>
  </r>
  <r>
    <s v="T-7684"/>
    <x v="0"/>
    <x v="311"/>
    <x v="0"/>
    <s v="P-1960"/>
    <n v="10"/>
    <n v="17100"/>
    <n v="171000"/>
    <x v="201"/>
    <x v="0"/>
    <x v="0"/>
    <s v="PIK AVENUE"/>
  </r>
  <r>
    <s v="T-7685"/>
    <x v="0"/>
    <x v="324"/>
    <x v="0"/>
    <s v="P-1964"/>
    <n v="3"/>
    <n v="26100"/>
    <n v="78300"/>
    <x v="164"/>
    <x v="0"/>
    <x v="0"/>
    <s v="PIK AVENUE"/>
  </r>
  <r>
    <s v="T-7686"/>
    <x v="0"/>
    <x v="305"/>
    <x v="9"/>
    <s v="P-1133"/>
    <n v="2"/>
    <n v="107100"/>
    <n v="214200"/>
    <x v="109"/>
    <x v="2"/>
    <x v="8"/>
    <s v="MALL GANDARIA CITY"/>
  </r>
  <r>
    <s v="T-7687"/>
    <x v="0"/>
    <x v="313"/>
    <x v="6"/>
    <s v="P-894"/>
    <n v="4"/>
    <n v="32000"/>
    <n v="128000"/>
    <x v="173"/>
    <x v="0"/>
    <x v="6"/>
    <s v="KOTA KASABLANKA"/>
  </r>
  <r>
    <s v="T-7688"/>
    <x v="0"/>
    <x v="314"/>
    <x v="0"/>
    <s v="P-1821"/>
    <n v="5"/>
    <n v="17100"/>
    <n v="85500"/>
    <x v="18"/>
    <x v="9"/>
    <x v="0"/>
    <s v="PIK AVENUE"/>
  </r>
  <r>
    <s v="T-7689"/>
    <x v="0"/>
    <x v="326"/>
    <x v="6"/>
    <s v="P-863"/>
    <n v="3"/>
    <n v="125100"/>
    <n v="375300"/>
    <x v="160"/>
    <x v="12"/>
    <x v="6"/>
    <s v="KOTA KASABLANKA"/>
  </r>
  <r>
    <s v="T-7690"/>
    <x v="0"/>
    <x v="318"/>
    <x v="0"/>
    <s v="P-1956"/>
    <n v="8"/>
    <n v="34200"/>
    <n v="273600"/>
    <x v="173"/>
    <x v="0"/>
    <x v="0"/>
    <s v="PIK AVENUE"/>
  </r>
  <r>
    <s v="T-7691"/>
    <x v="0"/>
    <x v="308"/>
    <x v="0"/>
    <s v="P-1898"/>
    <n v="3"/>
    <n v="65700"/>
    <n v="197100"/>
    <x v="155"/>
    <x v="2"/>
    <x v="0"/>
    <s v="PIK AVENUE"/>
  </r>
  <r>
    <s v="T-7692"/>
    <x v="0"/>
    <x v="324"/>
    <x v="0"/>
    <s v="P-1959"/>
    <n v="8"/>
    <n v="34200"/>
    <n v="273600"/>
    <x v="156"/>
    <x v="0"/>
    <x v="0"/>
    <s v="PIK AVENUE"/>
  </r>
  <r>
    <s v="T-7693"/>
    <x v="0"/>
    <x v="316"/>
    <x v="9"/>
    <s v="P-1146"/>
    <n v="1"/>
    <n v="224100"/>
    <n v="224100"/>
    <x v="229"/>
    <x v="15"/>
    <x v="8"/>
    <s v="MALL GANDARIA CITY"/>
  </r>
  <r>
    <s v="T-7694"/>
    <x v="0"/>
    <x v="322"/>
    <x v="6"/>
    <s v="P-839"/>
    <n v="4"/>
    <n v="98100"/>
    <n v="392400"/>
    <x v="11"/>
    <x v="2"/>
    <x v="6"/>
    <s v="KOTA KASABLANKA"/>
  </r>
  <r>
    <s v="T-7695"/>
    <x v="0"/>
    <x v="303"/>
    <x v="0"/>
    <s v="P-1831"/>
    <n v="3"/>
    <n v="98100"/>
    <n v="294300"/>
    <x v="69"/>
    <x v="2"/>
    <x v="0"/>
    <s v="PIK AVENUE"/>
  </r>
  <r>
    <s v="T-7696"/>
    <x v="0"/>
    <x v="322"/>
    <x v="0"/>
    <s v="P-1965"/>
    <n v="3"/>
    <n v="29700"/>
    <n v="89100"/>
    <x v="120"/>
    <x v="0"/>
    <x v="0"/>
    <s v="PIK AVENUE"/>
  </r>
  <r>
    <s v="T-7697"/>
    <x v="0"/>
    <x v="306"/>
    <x v="9"/>
    <s v="P-1208"/>
    <n v="2"/>
    <n v="43200"/>
    <n v="86400"/>
    <x v="222"/>
    <x v="3"/>
    <x v="8"/>
    <s v="MALL GANDARIA CITY"/>
  </r>
  <r>
    <s v="T-7698"/>
    <x v="0"/>
    <x v="306"/>
    <x v="6"/>
    <s v="P-699"/>
    <n v="1"/>
    <n v="12600"/>
    <n v="12600"/>
    <x v="18"/>
    <x v="9"/>
    <x v="6"/>
    <s v="KOTA KASABLANKA"/>
  </r>
  <r>
    <s v="T-7699"/>
    <x v="0"/>
    <x v="324"/>
    <x v="6"/>
    <s v="P-822"/>
    <n v="2"/>
    <n v="62100"/>
    <n v="124200"/>
    <x v="227"/>
    <x v="1"/>
    <x v="6"/>
    <s v="KOTA KASABLANKA"/>
  </r>
  <r>
    <s v="T-7700"/>
    <x v="0"/>
    <x v="308"/>
    <x v="0"/>
    <s v="P-1911"/>
    <n v="5"/>
    <n v="53100"/>
    <n v="265500"/>
    <x v="193"/>
    <x v="2"/>
    <x v="0"/>
    <s v="PIK AVENUE"/>
  </r>
  <r>
    <s v="T-7701"/>
    <x v="0"/>
    <x v="315"/>
    <x v="9"/>
    <s v="P-1149"/>
    <n v="1"/>
    <n v="80000"/>
    <n v="80000"/>
    <x v="238"/>
    <x v="6"/>
    <x v="8"/>
    <s v="MALL GANDARIA CITY"/>
  </r>
  <r>
    <s v="T-7702"/>
    <x v="0"/>
    <x v="325"/>
    <x v="0"/>
    <s v="P-1893"/>
    <n v="1"/>
    <n v="79200"/>
    <n v="79200"/>
    <x v="168"/>
    <x v="6"/>
    <x v="0"/>
    <s v="PIK AVENUE"/>
  </r>
  <r>
    <s v="T-7703"/>
    <x v="0"/>
    <x v="317"/>
    <x v="6"/>
    <s v="P-762"/>
    <n v="1"/>
    <n v="134100"/>
    <n v="134100"/>
    <x v="157"/>
    <x v="13"/>
    <x v="6"/>
    <s v="KOTA KASABLANKA"/>
  </r>
  <r>
    <s v="T-7704"/>
    <x v="0"/>
    <x v="310"/>
    <x v="9"/>
    <s v="P-1161"/>
    <n v="1"/>
    <n v="179100"/>
    <n v="179100"/>
    <x v="247"/>
    <x v="16"/>
    <x v="8"/>
    <s v="MALL GANDARIA CITY"/>
  </r>
  <r>
    <s v="T-7705"/>
    <x v="0"/>
    <x v="320"/>
    <x v="0"/>
    <s v="P-1845"/>
    <n v="1"/>
    <n v="1169100"/>
    <n v="1169100"/>
    <x v="169"/>
    <x v="8"/>
    <x v="0"/>
    <s v="PIK AVENUE"/>
  </r>
  <r>
    <s v="T-7706"/>
    <x v="0"/>
    <x v="328"/>
    <x v="9"/>
    <s v="P-1265"/>
    <n v="1"/>
    <n v="26100"/>
    <n v="26100"/>
    <x v="190"/>
    <x v="0"/>
    <x v="8"/>
    <s v="MALL GANDARIA CITY"/>
  </r>
  <r>
    <s v="T-7707"/>
    <x v="0"/>
    <x v="309"/>
    <x v="0"/>
    <s v="P-1961"/>
    <n v="5"/>
    <n v="35100"/>
    <n v="175500"/>
    <x v="13"/>
    <x v="0"/>
    <x v="0"/>
    <s v="PIK AVENUE"/>
  </r>
  <r>
    <s v="T-7708"/>
    <x v="0"/>
    <x v="329"/>
    <x v="6"/>
    <s v="P-895"/>
    <n v="7"/>
    <n v="40500"/>
    <n v="283500"/>
    <x v="210"/>
    <x v="0"/>
    <x v="6"/>
    <s v="KOTA KASABLANKA"/>
  </r>
  <r>
    <s v="T-7709"/>
    <x v="0"/>
    <x v="325"/>
    <x v="6"/>
    <s v="P-730"/>
    <n v="1"/>
    <n v="172000"/>
    <n v="172000"/>
    <x v="216"/>
    <x v="15"/>
    <x v="6"/>
    <s v="KOTA KASABLANKA"/>
  </r>
  <r>
    <s v="T-7710"/>
    <x v="0"/>
    <x v="309"/>
    <x v="6"/>
    <s v="P-805"/>
    <n v="1"/>
    <n v="37350"/>
    <n v="37350"/>
    <x v="83"/>
    <x v="17"/>
    <x v="6"/>
    <s v="KOTA KASABLANKA"/>
  </r>
  <r>
    <s v="T-7711"/>
    <x v="0"/>
    <x v="309"/>
    <x v="6"/>
    <s v="P-854"/>
    <n v="1"/>
    <n v="148500"/>
    <n v="148500"/>
    <x v="57"/>
    <x v="14"/>
    <x v="6"/>
    <s v="KOTA KASABLANKA"/>
  </r>
  <r>
    <s v="T-7712"/>
    <x v="0"/>
    <x v="323"/>
    <x v="9"/>
    <s v="P-1150"/>
    <n v="1"/>
    <n v="112500"/>
    <n v="112500"/>
    <x v="184"/>
    <x v="6"/>
    <x v="8"/>
    <s v="MALL GANDARIA CITY"/>
  </r>
  <r>
    <s v="T-7713"/>
    <x v="0"/>
    <x v="314"/>
    <x v="6"/>
    <s v="P-683"/>
    <n v="1"/>
    <n v="65700"/>
    <n v="65700"/>
    <x v="64"/>
    <x v="16"/>
    <x v="6"/>
    <s v="KOTA KASABLANKA"/>
  </r>
  <r>
    <s v="T-7714"/>
    <x v="0"/>
    <x v="316"/>
    <x v="0"/>
    <s v="P-1824"/>
    <n v="2"/>
    <n v="144000"/>
    <n v="288000"/>
    <x v="94"/>
    <x v="15"/>
    <x v="0"/>
    <s v="PIK AVENUE"/>
  </r>
  <r>
    <s v="T-7715"/>
    <x v="0"/>
    <x v="315"/>
    <x v="0"/>
    <s v="P-1844"/>
    <n v="2"/>
    <n v="76500"/>
    <n v="153000"/>
    <x v="204"/>
    <x v="8"/>
    <x v="0"/>
    <s v="PIK AVENUE"/>
  </r>
  <r>
    <s v="T-7716"/>
    <x v="0"/>
    <x v="303"/>
    <x v="0"/>
    <s v="P-1962"/>
    <n v="11"/>
    <n v="36900"/>
    <n v="405900"/>
    <x v="56"/>
    <x v="0"/>
    <x v="0"/>
    <s v="PIK AVENUE"/>
  </r>
  <r>
    <s v="T-7717"/>
    <x v="0"/>
    <x v="315"/>
    <x v="9"/>
    <s v="P-1268"/>
    <n v="1"/>
    <n v="40500"/>
    <n v="40500"/>
    <x v="210"/>
    <x v="0"/>
    <x v="8"/>
    <s v="MALL GANDARIA CITY"/>
  </r>
  <r>
    <s v="T-7718"/>
    <x v="0"/>
    <x v="302"/>
    <x v="6"/>
    <s v="P-871"/>
    <n v="1"/>
    <n v="82800"/>
    <n v="82800"/>
    <x v="55"/>
    <x v="3"/>
    <x v="6"/>
    <s v="KOTA KASABLANKA"/>
  </r>
  <r>
    <s v="T-7719"/>
    <x v="0"/>
    <x v="314"/>
    <x v="6"/>
    <s v="P-702"/>
    <n v="2"/>
    <n v="144000"/>
    <n v="288000"/>
    <x v="94"/>
    <x v="15"/>
    <x v="6"/>
    <s v="KOTA KASABLANKA"/>
  </r>
  <r>
    <s v="T-7720"/>
    <x v="0"/>
    <x v="330"/>
    <x v="6"/>
    <s v="P-827"/>
    <n v="1"/>
    <n v="93150"/>
    <n v="93150"/>
    <x v="35"/>
    <x v="2"/>
    <x v="6"/>
    <s v="KOTA KASABLANKA"/>
  </r>
  <r>
    <s v="T-7721"/>
    <x v="0"/>
    <x v="317"/>
    <x v="6"/>
    <s v="P-908"/>
    <n v="1"/>
    <n v="13071.428571428571"/>
    <n v="13071.428571428571"/>
    <x v="97"/>
    <x v="0"/>
    <x v="6"/>
    <s v="KOTA KASABLANKA"/>
  </r>
  <r>
    <s v="T-7722"/>
    <x v="0"/>
    <x v="313"/>
    <x v="0"/>
    <s v="P-1913"/>
    <n v="1"/>
    <n v="98100"/>
    <n v="98100"/>
    <x v="11"/>
    <x v="2"/>
    <x v="0"/>
    <s v="PIK AVENUE"/>
  </r>
  <r>
    <s v="T-7723"/>
    <x v="0"/>
    <x v="318"/>
    <x v="9"/>
    <s v="P-1274"/>
    <n v="3"/>
    <n v="35100"/>
    <n v="105300"/>
    <x v="13"/>
    <x v="0"/>
    <x v="8"/>
    <s v="MALL GANDARIA CITY"/>
  </r>
  <r>
    <s v="T-7724"/>
    <x v="0"/>
    <x v="311"/>
    <x v="6"/>
    <s v="P-682"/>
    <n v="3"/>
    <n v="57150"/>
    <n v="171450"/>
    <x v="98"/>
    <x v="16"/>
    <x v="6"/>
    <s v="KOTA KASABLANKA"/>
  </r>
  <r>
    <s v="T-7725"/>
    <x v="0"/>
    <x v="329"/>
    <x v="9"/>
    <s v="P-1229"/>
    <n v="1"/>
    <n v="60750"/>
    <n v="60750"/>
    <x v="87"/>
    <x v="12"/>
    <x v="8"/>
    <s v="MALL GANDARIA CITY"/>
  </r>
  <r>
    <s v="T-7726"/>
    <x v="0"/>
    <x v="328"/>
    <x v="0"/>
    <s v="P-1967"/>
    <n v="3"/>
    <n v="27000"/>
    <n v="81000"/>
    <x v="97"/>
    <x v="0"/>
    <x v="0"/>
    <s v="PIK AVENUE"/>
  </r>
  <r>
    <s v="T-7727"/>
    <x v="0"/>
    <x v="314"/>
    <x v="0"/>
    <s v="P-1840"/>
    <n v="2"/>
    <n v="62100"/>
    <n v="124200"/>
    <x v="189"/>
    <x v="4"/>
    <x v="0"/>
    <s v="PIK AVENUE"/>
  </r>
  <r>
    <s v="T-7728"/>
    <x v="0"/>
    <x v="325"/>
    <x v="6"/>
    <s v="P-825"/>
    <n v="1"/>
    <n v="65700"/>
    <n v="65700"/>
    <x v="155"/>
    <x v="2"/>
    <x v="6"/>
    <s v="KOTA KASABLANKA"/>
  </r>
  <r>
    <s v="T-7729"/>
    <x v="0"/>
    <x v="315"/>
    <x v="9"/>
    <s v="P-1278"/>
    <n v="1"/>
    <n v="29700"/>
    <n v="29700"/>
    <x v="120"/>
    <x v="0"/>
    <x v="8"/>
    <s v="MALL GANDARIA CITY"/>
  </r>
  <r>
    <s v="T-7730"/>
    <x v="0"/>
    <x v="308"/>
    <x v="6"/>
    <s v="P-904"/>
    <n v="2"/>
    <n v="18050"/>
    <n v="36100"/>
    <x v="164"/>
    <x v="0"/>
    <x v="6"/>
    <s v="KOTA KASABLANKA"/>
  </r>
  <r>
    <s v="T-7731"/>
    <x v="0"/>
    <x v="307"/>
    <x v="0"/>
    <s v="P-1915"/>
    <n v="2"/>
    <n v="98100"/>
    <n v="196200"/>
    <x v="199"/>
    <x v="2"/>
    <x v="0"/>
    <s v="PIK AVENUE"/>
  </r>
  <r>
    <s v="T-7732"/>
    <x v="0"/>
    <x v="316"/>
    <x v="6"/>
    <s v="P-864"/>
    <n v="3"/>
    <n v="81000"/>
    <n v="243000"/>
    <x v="37"/>
    <x v="12"/>
    <x v="6"/>
    <s v="KOTA KASABLANKA"/>
  </r>
  <r>
    <s v="T-7733"/>
    <x v="0"/>
    <x v="319"/>
    <x v="6"/>
    <s v="P-742"/>
    <n v="1"/>
    <n v="113000"/>
    <n v="113000"/>
    <x v="204"/>
    <x v="8"/>
    <x v="6"/>
    <s v="KOTA KASABLANKA"/>
  </r>
  <r>
    <s v="T-7734"/>
    <x v="0"/>
    <x v="307"/>
    <x v="9"/>
    <s v="P-1132"/>
    <n v="1"/>
    <n v="98100"/>
    <n v="98100"/>
    <x v="69"/>
    <x v="2"/>
    <x v="8"/>
    <s v="MALL GANDARIA CITY"/>
  </r>
  <r>
    <s v="T-7735"/>
    <x v="0"/>
    <x v="309"/>
    <x v="6"/>
    <s v="P-857"/>
    <n v="1"/>
    <n v="116100"/>
    <n v="116100"/>
    <x v="148"/>
    <x v="14"/>
    <x v="6"/>
    <s v="KOTA KASABLANKA"/>
  </r>
  <r>
    <s v="T-7736"/>
    <x v="0"/>
    <x v="325"/>
    <x v="6"/>
    <s v="P-710"/>
    <n v="1"/>
    <n v="107100"/>
    <n v="107100"/>
    <x v="109"/>
    <x v="2"/>
    <x v="6"/>
    <s v="KOTA KASABLANKA"/>
  </r>
  <r>
    <s v="T-7737"/>
    <x v="0"/>
    <x v="331"/>
    <x v="9"/>
    <s v="P-1273"/>
    <n v="2"/>
    <n v="15000"/>
    <n v="30000"/>
    <x v="201"/>
    <x v="0"/>
    <x v="8"/>
    <s v="MALL GANDARIA CITY"/>
  </r>
  <r>
    <s v="T-7738"/>
    <x v="0"/>
    <x v="306"/>
    <x v="9"/>
    <s v="P-1269"/>
    <n v="2"/>
    <n v="29700"/>
    <n v="59400"/>
    <x v="154"/>
    <x v="0"/>
    <x v="8"/>
    <s v="MALL GANDARIA CITY"/>
  </r>
  <r>
    <s v="T-7739"/>
    <x v="0"/>
    <x v="319"/>
    <x v="9"/>
    <s v="P-1231"/>
    <n v="1"/>
    <n v="65700"/>
    <n v="65700"/>
    <x v="113"/>
    <x v="12"/>
    <x v="8"/>
    <s v="MALL GANDARIA CITY"/>
  </r>
  <r>
    <s v="T-7740"/>
    <x v="0"/>
    <x v="311"/>
    <x v="9"/>
    <s v="P-1152"/>
    <n v="1"/>
    <n v="161000"/>
    <n v="161000"/>
    <x v="187"/>
    <x v="8"/>
    <x v="8"/>
    <s v="MALL GANDARIA CITY"/>
  </r>
  <r>
    <s v="T-7741"/>
    <x v="0"/>
    <x v="328"/>
    <x v="6"/>
    <s v="P-735"/>
    <n v="1"/>
    <n v="224100"/>
    <n v="224100"/>
    <x v="229"/>
    <x v="15"/>
    <x v="6"/>
    <s v="KOTA KASABLANKA"/>
  </r>
  <r>
    <s v="T-7742"/>
    <x v="0"/>
    <x v="313"/>
    <x v="0"/>
    <s v="P-1909"/>
    <n v="1"/>
    <n v="247500"/>
    <n v="247500"/>
    <x v="31"/>
    <x v="2"/>
    <x v="0"/>
    <s v="PIK AVENUE"/>
  </r>
  <r>
    <s v="T-7743"/>
    <x v="0"/>
    <x v="316"/>
    <x v="9"/>
    <s v="P-1240"/>
    <n v="1"/>
    <n v="116100"/>
    <n v="116100"/>
    <x v="148"/>
    <x v="14"/>
    <x v="8"/>
    <s v="MALL GANDARIA CITY"/>
  </r>
  <r>
    <s v="T-7744"/>
    <x v="0"/>
    <x v="308"/>
    <x v="0"/>
    <s v="P-1884"/>
    <n v="1"/>
    <n v="37350"/>
    <n v="37350"/>
    <x v="83"/>
    <x v="17"/>
    <x v="0"/>
    <s v="PIK AVENUE"/>
  </r>
  <r>
    <s v="T-7745"/>
    <x v="0"/>
    <x v="312"/>
    <x v="0"/>
    <s v="P-1958"/>
    <n v="6"/>
    <n v="25200"/>
    <n v="151200"/>
    <x v="202"/>
    <x v="0"/>
    <x v="0"/>
    <s v="PIK AVENUE"/>
  </r>
  <r>
    <s v="T-7746"/>
    <x v="0"/>
    <x v="316"/>
    <x v="9"/>
    <s v="P-1227"/>
    <n v="2"/>
    <n v="98100"/>
    <n v="196200"/>
    <x v="199"/>
    <x v="2"/>
    <x v="8"/>
    <s v="MALL GANDARIA CITY"/>
  </r>
  <r>
    <s v="T-7747"/>
    <x v="0"/>
    <x v="302"/>
    <x v="9"/>
    <s v="P-1276"/>
    <n v="1"/>
    <n v="29700"/>
    <n v="29700"/>
    <x v="117"/>
    <x v="0"/>
    <x v="8"/>
    <s v="MALL GANDARIA CITY"/>
  </r>
  <r>
    <s v="T-7748"/>
    <x v="0"/>
    <x v="307"/>
    <x v="9"/>
    <s v="P-1270"/>
    <n v="2"/>
    <n v="25200"/>
    <n v="50400"/>
    <x v="202"/>
    <x v="0"/>
    <x v="8"/>
    <s v="MALL GANDARIA CITY"/>
  </r>
  <r>
    <s v="T-7749"/>
    <x v="0"/>
    <x v="313"/>
    <x v="0"/>
    <s v="P-1830"/>
    <n v="3"/>
    <n v="41400"/>
    <n v="124200"/>
    <x v="150"/>
    <x v="2"/>
    <x v="0"/>
    <s v="PIK AVENUE"/>
  </r>
  <r>
    <s v="T-7750"/>
    <x v="0"/>
    <x v="309"/>
    <x v="0"/>
    <s v="P-1896"/>
    <n v="5"/>
    <n v="43200"/>
    <n v="216000"/>
    <x v="222"/>
    <x v="3"/>
    <x v="0"/>
    <s v="PIK AVENUE"/>
  </r>
  <r>
    <s v="T-7751"/>
    <x v="0"/>
    <x v="330"/>
    <x v="0"/>
    <s v="P-1895"/>
    <n v="2"/>
    <n v="35100"/>
    <n v="70200"/>
    <x v="182"/>
    <x v="3"/>
    <x v="0"/>
    <s v="PIK AVENUE"/>
  </r>
  <r>
    <s v="T-7752"/>
    <x v="0"/>
    <x v="317"/>
    <x v="9"/>
    <s v="P-1280"/>
    <n v="1"/>
    <n v="27000"/>
    <n v="27000"/>
    <x v="97"/>
    <x v="0"/>
    <x v="8"/>
    <s v="MALL GANDARIA CITY"/>
  </r>
  <r>
    <s v="T-7753"/>
    <x v="0"/>
    <x v="317"/>
    <x v="0"/>
    <s v="P-1957"/>
    <n v="9"/>
    <n v="29700"/>
    <n v="267300"/>
    <x v="154"/>
    <x v="0"/>
    <x v="0"/>
    <s v="PIK AVENUE"/>
  </r>
  <r>
    <s v="T-7754"/>
    <x v="0"/>
    <x v="311"/>
    <x v="6"/>
    <s v="P-806"/>
    <n v="2"/>
    <n v="396000"/>
    <n v="792000"/>
    <x v="127"/>
    <x v="17"/>
    <x v="6"/>
    <s v="KOTA KASABLANKA"/>
  </r>
  <r>
    <s v="T-7755"/>
    <x v="0"/>
    <x v="311"/>
    <x v="6"/>
    <s v="P-911"/>
    <n v="1"/>
    <n v="207000"/>
    <n v="207000"/>
    <x v="99"/>
    <x v="4"/>
    <x v="6"/>
    <s v="KOTA KASABLANKA"/>
  </r>
  <r>
    <s v="T-7756"/>
    <x v="0"/>
    <x v="327"/>
    <x v="0"/>
    <s v="P-1805"/>
    <n v="1"/>
    <n v="57150"/>
    <n v="57150"/>
    <x v="98"/>
    <x v="16"/>
    <x v="0"/>
    <s v="PIK AVENUE"/>
  </r>
  <r>
    <s v="T-7757"/>
    <x v="0"/>
    <x v="331"/>
    <x v="9"/>
    <s v="P-1114"/>
    <n v="1"/>
    <n v="80100"/>
    <n v="80100"/>
    <x v="132"/>
    <x v="16"/>
    <x v="8"/>
    <s v="MALL GANDARIA CITY"/>
  </r>
  <r>
    <s v="T-7758"/>
    <x v="0"/>
    <x v="324"/>
    <x v="9"/>
    <s v="P-1271"/>
    <n v="1"/>
    <n v="34200"/>
    <n v="34200"/>
    <x v="156"/>
    <x v="0"/>
    <x v="8"/>
    <s v="MALL GANDARIA CITY"/>
  </r>
  <r>
    <s v="T-7759"/>
    <x v="0"/>
    <x v="329"/>
    <x v="0"/>
    <s v="P-1806"/>
    <n v="2"/>
    <n v="65700"/>
    <n v="131400"/>
    <x v="64"/>
    <x v="16"/>
    <x v="0"/>
    <s v="PIK AVENUE"/>
  </r>
  <r>
    <s v="T-7760"/>
    <x v="0"/>
    <x v="330"/>
    <x v="6"/>
    <s v="P-906"/>
    <n v="1"/>
    <n v="10000"/>
    <n v="10000"/>
    <x v="120"/>
    <x v="0"/>
    <x v="6"/>
    <s v="KOTA KASABLANKA"/>
  </r>
  <r>
    <s v="T-7761"/>
    <x v="0"/>
    <x v="307"/>
    <x v="9"/>
    <s v="P-1267"/>
    <n v="1"/>
    <n v="34200"/>
    <n v="34200"/>
    <x v="173"/>
    <x v="0"/>
    <x v="8"/>
    <s v="MALL GANDARIA CITY"/>
  </r>
  <r>
    <s v="T-7762"/>
    <x v="0"/>
    <x v="330"/>
    <x v="6"/>
    <s v="P-709"/>
    <n v="4"/>
    <n v="98100"/>
    <n v="392400"/>
    <x v="69"/>
    <x v="2"/>
    <x v="6"/>
    <s v="KOTA KASABLANKA"/>
  </r>
  <r>
    <s v="T-7763"/>
    <x v="0"/>
    <x v="325"/>
    <x v="0"/>
    <s v="P-1922"/>
    <n v="1"/>
    <n v="40500"/>
    <n v="40500"/>
    <x v="221"/>
    <x v="12"/>
    <x v="0"/>
    <s v="PIK AVENUE"/>
  </r>
  <r>
    <s v="T-7764"/>
    <x v="0"/>
    <x v="302"/>
    <x v="0"/>
    <s v="P-1839"/>
    <n v="2"/>
    <n v="62100"/>
    <n v="124200"/>
    <x v="236"/>
    <x v="4"/>
    <x v="0"/>
    <s v="PIK AVENUE"/>
  </r>
  <r>
    <s v="T-7765"/>
    <x v="0"/>
    <x v="323"/>
    <x v="9"/>
    <s v="P-1141"/>
    <n v="2"/>
    <n v="75000"/>
    <n v="150000"/>
    <x v="195"/>
    <x v="4"/>
    <x v="8"/>
    <s v="MALL GANDARIA CITY"/>
  </r>
  <r>
    <s v="T-7766"/>
    <x v="0"/>
    <x v="326"/>
    <x v="9"/>
    <s v="P-1225"/>
    <n v="2"/>
    <n v="98100"/>
    <n v="196200"/>
    <x v="11"/>
    <x v="2"/>
    <x v="8"/>
    <s v="MALL GANDARIA CITY"/>
  </r>
  <r>
    <s v="T-7767"/>
    <x v="0"/>
    <x v="309"/>
    <x v="9"/>
    <s v="P-1235"/>
    <n v="1"/>
    <n v="40500"/>
    <n v="40500"/>
    <x v="221"/>
    <x v="12"/>
    <x v="8"/>
    <s v="MALL GANDARIA CITY"/>
  </r>
  <r>
    <s v="T-7768"/>
    <x v="0"/>
    <x v="319"/>
    <x v="0"/>
    <s v="P-1918"/>
    <n v="2"/>
    <n v="65700"/>
    <n v="131400"/>
    <x v="113"/>
    <x v="12"/>
    <x v="0"/>
    <s v="PIK AVENUE"/>
  </r>
  <r>
    <s v="T-7769"/>
    <x v="0"/>
    <x v="313"/>
    <x v="6"/>
    <s v="P-905"/>
    <n v="1"/>
    <n v="15000"/>
    <n v="15000"/>
    <x v="186"/>
    <x v="0"/>
    <x v="6"/>
    <s v="KOTA KASABLANKA"/>
  </r>
  <r>
    <s v="T-7770"/>
    <x v="0"/>
    <x v="309"/>
    <x v="0"/>
    <s v="P-1892"/>
    <n v="1"/>
    <n v="40500"/>
    <n v="40500"/>
    <x v="101"/>
    <x v="6"/>
    <x v="0"/>
    <s v="PIK AVENUE"/>
  </r>
  <r>
    <s v="T-7771"/>
    <x v="0"/>
    <x v="331"/>
    <x v="6"/>
    <s v="P-765"/>
    <n v="1"/>
    <n v="108125"/>
    <n v="108125"/>
    <x v="163"/>
    <x v="16"/>
    <x v="6"/>
    <s v="KOTA KASABLANKA"/>
  </r>
  <r>
    <s v="T-7772"/>
    <x v="0"/>
    <x v="320"/>
    <x v="6"/>
    <s v="P-843"/>
    <n v="1"/>
    <n v="60750"/>
    <n v="60750"/>
    <x v="87"/>
    <x v="12"/>
    <x v="6"/>
    <s v="KOTA KASABLANKA"/>
  </r>
  <r>
    <s v="T-7773"/>
    <x v="0"/>
    <x v="304"/>
    <x v="6"/>
    <s v="P-901"/>
    <n v="2"/>
    <n v="32000"/>
    <n v="64000"/>
    <x v="13"/>
    <x v="0"/>
    <x v="6"/>
    <s v="KOTA KASABLANKA"/>
  </r>
  <r>
    <s v="T-7774"/>
    <x v="0"/>
    <x v="303"/>
    <x v="0"/>
    <s v="P-1900"/>
    <n v="1"/>
    <n v="94500"/>
    <n v="94500"/>
    <x v="35"/>
    <x v="2"/>
    <x v="0"/>
    <s v="PIK AVENUE"/>
  </r>
  <r>
    <s v="T-7775"/>
    <x v="0"/>
    <x v="316"/>
    <x v="6"/>
    <s v="P-858"/>
    <n v="1"/>
    <n v="94500"/>
    <n v="94500"/>
    <x v="62"/>
    <x v="14"/>
    <x v="6"/>
    <s v="KOTA KASABLANKA"/>
  </r>
  <r>
    <s v="T-7776"/>
    <x v="0"/>
    <x v="324"/>
    <x v="9"/>
    <s v="P-1131"/>
    <n v="1"/>
    <n v="41400"/>
    <n v="41400"/>
    <x v="150"/>
    <x v="2"/>
    <x v="8"/>
    <s v="MALL GANDARIA CITY"/>
  </r>
  <r>
    <s v="T-7777"/>
    <x v="0"/>
    <x v="312"/>
    <x v="6"/>
    <s v="P-896"/>
    <n v="5"/>
    <n v="29700"/>
    <n v="148500"/>
    <x v="154"/>
    <x v="0"/>
    <x v="6"/>
    <s v="KOTA KASABLANKA"/>
  </r>
  <r>
    <s v="T-7778"/>
    <x v="0"/>
    <x v="330"/>
    <x v="0"/>
    <s v="P-1963"/>
    <n v="6"/>
    <n v="29700"/>
    <n v="178200"/>
    <x v="117"/>
    <x v="0"/>
    <x v="0"/>
    <s v="PIK AVENUE"/>
  </r>
  <r>
    <s v="T-7779"/>
    <x v="0"/>
    <x v="310"/>
    <x v="6"/>
    <s v="P-708"/>
    <n v="6"/>
    <n v="41400"/>
    <n v="248400"/>
    <x v="150"/>
    <x v="2"/>
    <x v="6"/>
    <s v="KOTA KASABLANKA"/>
  </r>
  <r>
    <s v="T-7780"/>
    <x v="0"/>
    <x v="327"/>
    <x v="6"/>
    <s v="P-740"/>
    <n v="1"/>
    <n v="112500"/>
    <n v="112500"/>
    <x v="184"/>
    <x v="6"/>
    <x v="6"/>
    <s v="KOTA KASABLANKA"/>
  </r>
  <r>
    <s v="T-7781"/>
    <x v="0"/>
    <x v="323"/>
    <x v="6"/>
    <s v="P-749"/>
    <n v="1"/>
    <n v="372000"/>
    <n v="372000"/>
    <x v="192"/>
    <x v="8"/>
    <x v="6"/>
    <s v="KOTA KASABLANKA"/>
  </r>
  <r>
    <s v="T-7782"/>
    <x v="0"/>
    <x v="307"/>
    <x v="0"/>
    <s v="P-1934"/>
    <n v="1"/>
    <n v="143100"/>
    <n v="143100"/>
    <x v="129"/>
    <x v="12"/>
    <x v="0"/>
    <s v="PIK AVENUE"/>
  </r>
  <r>
    <s v="T-7783"/>
    <x v="1"/>
    <x v="15"/>
    <x v="10"/>
    <s v="P-2283"/>
    <n v="1"/>
    <n v="349300"/>
    <n v="349300"/>
    <x v="267"/>
    <x v="21"/>
    <x v="2"/>
    <s v="SUMARECON MALL BEKASI"/>
  </r>
  <r>
    <s v="T-7784"/>
    <x v="1"/>
    <x v="18"/>
    <x v="10"/>
    <s v="P-2242"/>
    <n v="1"/>
    <n v="82800"/>
    <n v="82800"/>
    <x v="48"/>
    <x v="3"/>
    <x v="2"/>
    <s v="SUMARECON MALL BEKASI"/>
  </r>
  <r>
    <s v="T-7785"/>
    <x v="1"/>
    <x v="1"/>
    <x v="10"/>
    <s v="P-2329"/>
    <n v="2"/>
    <n v="55300"/>
    <n v="110600"/>
    <x v="268"/>
    <x v="6"/>
    <x v="2"/>
    <s v="SUMARECON MALL BEKASI"/>
  </r>
  <r>
    <s v="T-7786"/>
    <x v="1"/>
    <x v="24"/>
    <x v="10"/>
    <s v="P-2266"/>
    <n v="1"/>
    <n v="90300"/>
    <n v="90300"/>
    <x v="269"/>
    <x v="12"/>
    <x v="2"/>
    <s v="SUMARECON MALL BEKASI"/>
  </r>
  <r>
    <s v="T-7787"/>
    <x v="1"/>
    <x v="10"/>
    <x v="10"/>
    <s v="P-2339"/>
    <n v="1"/>
    <n v="139300"/>
    <n v="139300"/>
    <x v="270"/>
    <x v="12"/>
    <x v="2"/>
    <s v="SUMARECON MALL BEKASI"/>
  </r>
  <r>
    <s v="T-7788"/>
    <x v="1"/>
    <x v="10"/>
    <x v="10"/>
    <s v="P-2279"/>
    <n v="1"/>
    <n v="97300"/>
    <n v="97300"/>
    <x v="271"/>
    <x v="20"/>
    <x v="2"/>
    <s v="SUMARECON MALL BEKASI"/>
  </r>
  <r>
    <s v="T-7789"/>
    <x v="1"/>
    <x v="0"/>
    <x v="10"/>
    <s v="P-2330"/>
    <n v="1"/>
    <n v="139300"/>
    <n v="139300"/>
    <x v="272"/>
    <x v="6"/>
    <x v="2"/>
    <s v="SUMARECON MALL BEKASI"/>
  </r>
  <r>
    <s v="T-7790"/>
    <x v="1"/>
    <x v="13"/>
    <x v="10"/>
    <s v="P-2163"/>
    <n v="4"/>
    <n v="230300"/>
    <n v="921200"/>
    <x v="273"/>
    <x v="8"/>
    <x v="2"/>
    <s v="SUMARECON MALL BEKASI"/>
  </r>
  <r>
    <s v="T-7791"/>
    <x v="1"/>
    <x v="19"/>
    <x v="10"/>
    <s v="P-2234"/>
    <n v="1"/>
    <n v="174300"/>
    <n v="174300"/>
    <x v="81"/>
    <x v="7"/>
    <x v="2"/>
    <s v="SUMARECON MALL BEKASI"/>
  </r>
  <r>
    <s v="T-7792"/>
    <x v="1"/>
    <x v="11"/>
    <x v="10"/>
    <s v="P-2181"/>
    <n v="3"/>
    <n v="83300"/>
    <n v="249900"/>
    <x v="144"/>
    <x v="12"/>
    <x v="2"/>
    <s v="SUMARECON MALL BEKASI"/>
  </r>
  <r>
    <s v="T-7793"/>
    <x v="1"/>
    <x v="12"/>
    <x v="10"/>
    <s v="P-2177"/>
    <n v="1"/>
    <n v="139300"/>
    <n v="139300"/>
    <x v="94"/>
    <x v="15"/>
    <x v="2"/>
    <s v="SUMARECON MALL BEKASI"/>
  </r>
  <r>
    <s v="T-7794"/>
    <x v="1"/>
    <x v="21"/>
    <x v="10"/>
    <s v="P-2340"/>
    <n v="1"/>
    <n v="139300"/>
    <n v="139300"/>
    <x v="274"/>
    <x v="12"/>
    <x v="2"/>
    <s v="SUMARECON MALL BEKASI"/>
  </r>
  <r>
    <s v="T-7795"/>
    <x v="1"/>
    <x v="27"/>
    <x v="10"/>
    <s v="P-2317"/>
    <n v="1"/>
    <n v="244300"/>
    <n v="244300"/>
    <x v="275"/>
    <x v="18"/>
    <x v="2"/>
    <s v="SUMARECON MALL BEKASI"/>
  </r>
  <r>
    <s v="T-7796"/>
    <x v="1"/>
    <x v="2"/>
    <x v="10"/>
    <s v="P-2166"/>
    <n v="1"/>
    <n v="230300"/>
    <n v="230300"/>
    <x v="276"/>
    <x v="8"/>
    <x v="2"/>
    <s v="SUMARECON MALL BEKASI"/>
  </r>
  <r>
    <s v="T-7797"/>
    <x v="1"/>
    <x v="2"/>
    <x v="10"/>
    <s v="P-2150"/>
    <n v="3"/>
    <n v="57150"/>
    <n v="171450"/>
    <x v="98"/>
    <x v="16"/>
    <x v="2"/>
    <s v="SUMARECON MALL BEKASI"/>
  </r>
  <r>
    <s v="T-7798"/>
    <x v="1"/>
    <x v="14"/>
    <x v="10"/>
    <s v="P-2335"/>
    <n v="1"/>
    <n v="139300"/>
    <n v="139300"/>
    <x v="277"/>
    <x v="12"/>
    <x v="2"/>
    <s v="SUMARECON MALL BEKASI"/>
  </r>
  <r>
    <s v="T-7799"/>
    <x v="1"/>
    <x v="16"/>
    <x v="10"/>
    <s v="P-2267"/>
    <n v="1"/>
    <n v="90300"/>
    <n v="90300"/>
    <x v="278"/>
    <x v="12"/>
    <x v="2"/>
    <s v="SUMARECON MALL BEKASI"/>
  </r>
  <r>
    <s v="T-7800"/>
    <x v="1"/>
    <x v="26"/>
    <x v="10"/>
    <s v="P-2167"/>
    <n v="2"/>
    <n v="230300"/>
    <n v="460600"/>
    <x v="279"/>
    <x v="8"/>
    <x v="2"/>
    <s v="SUMARECON MALL BEKASI"/>
  </r>
  <r>
    <s v="T-7801"/>
    <x v="1"/>
    <x v="6"/>
    <x v="10"/>
    <s v="P-2157"/>
    <n v="1"/>
    <n v="349300"/>
    <n v="349300"/>
    <x v="200"/>
    <x v="13"/>
    <x v="2"/>
    <s v="SUMARECON MALL BEKASI"/>
  </r>
  <r>
    <s v="T-7802"/>
    <x v="1"/>
    <x v="1"/>
    <x v="10"/>
    <s v="P-2337"/>
    <n v="1"/>
    <n v="139300"/>
    <n v="139300"/>
    <x v="280"/>
    <x v="12"/>
    <x v="2"/>
    <s v="SUMARECON MALL BEKASI"/>
  </r>
  <r>
    <s v="T-7803"/>
    <x v="1"/>
    <x v="17"/>
    <x v="10"/>
    <s v="P-2334"/>
    <n v="4"/>
    <n v="139300"/>
    <n v="557200"/>
    <x v="281"/>
    <x v="12"/>
    <x v="2"/>
    <s v="SUMARECON MALL BEKASI"/>
  </r>
  <r>
    <s v="T-7804"/>
    <x v="1"/>
    <x v="5"/>
    <x v="10"/>
    <s v="P-2174"/>
    <n v="1"/>
    <n v="279300"/>
    <n v="279300"/>
    <x v="282"/>
    <x v="12"/>
    <x v="2"/>
    <s v="SUMARECON MALL BEKASI"/>
  </r>
  <r>
    <s v="T-7805"/>
    <x v="1"/>
    <x v="19"/>
    <x v="10"/>
    <s v="P-2236"/>
    <n v="1"/>
    <n v="160300"/>
    <n v="160300"/>
    <x v="283"/>
    <x v="7"/>
    <x v="2"/>
    <s v="SUMARECON MALL BEKASI"/>
  </r>
  <r>
    <s v="T-7806"/>
    <x v="1"/>
    <x v="25"/>
    <x v="10"/>
    <s v="P-2336"/>
    <n v="1"/>
    <n v="131850"/>
    <n v="131850"/>
    <x v="129"/>
    <x v="12"/>
    <x v="2"/>
    <s v="SUMARECON MALL BEKASI"/>
  </r>
  <r>
    <s v="T-7807"/>
    <x v="1"/>
    <x v="3"/>
    <x v="10"/>
    <s v="P-2232"/>
    <n v="1"/>
    <n v="181300"/>
    <n v="181300"/>
    <x v="10"/>
    <x v="7"/>
    <x v="2"/>
    <s v="SUMARECON MALL BEKASI"/>
  </r>
  <r>
    <s v="T-7808"/>
    <x v="1"/>
    <x v="25"/>
    <x v="10"/>
    <s v="P-2149"/>
    <n v="1"/>
    <n v="588000"/>
    <n v="588000"/>
    <x v="284"/>
    <x v="8"/>
    <x v="2"/>
    <s v="SUMARECON MALL BEKASI"/>
  </r>
  <r>
    <s v="T-7809"/>
    <x v="1"/>
    <x v="0"/>
    <x v="10"/>
    <s v="P-2173"/>
    <n v="1"/>
    <n v="279300"/>
    <n v="279300"/>
    <x v="285"/>
    <x v="12"/>
    <x v="2"/>
    <s v="SUMARECON MALL BEKASI"/>
  </r>
  <r>
    <s v="T-7810"/>
    <x v="1"/>
    <x v="18"/>
    <x v="13"/>
    <s v="P-2099"/>
    <n v="2"/>
    <n v="83300"/>
    <n v="166600"/>
    <x v="34"/>
    <x v="5"/>
    <x v="3"/>
    <s v="PONDOK INDAH MALL"/>
  </r>
  <r>
    <s v="T-7811"/>
    <x v="1"/>
    <x v="28"/>
    <x v="13"/>
    <s v="P-2144"/>
    <n v="1"/>
    <n v="111300"/>
    <n v="111300"/>
    <x v="46"/>
    <x v="11"/>
    <x v="3"/>
    <s v="PONDOK INDAH MALL"/>
  </r>
  <r>
    <s v="T-7812"/>
    <x v="1"/>
    <x v="12"/>
    <x v="13"/>
    <s v="P-2075"/>
    <n v="3"/>
    <n v="20300"/>
    <n v="60900"/>
    <x v="25"/>
    <x v="4"/>
    <x v="3"/>
    <s v="PONDOK INDAH MALL"/>
  </r>
  <r>
    <s v="T-7813"/>
    <x v="1"/>
    <x v="27"/>
    <x v="13"/>
    <s v="P-2143"/>
    <n v="2"/>
    <n v="111300"/>
    <n v="222600"/>
    <x v="32"/>
    <x v="11"/>
    <x v="3"/>
    <s v="PONDOK INDAH MALL"/>
  </r>
  <r>
    <s v="T-7814"/>
    <x v="1"/>
    <x v="13"/>
    <x v="13"/>
    <s v="P-2136"/>
    <n v="2"/>
    <n v="83300"/>
    <n v="166600"/>
    <x v="49"/>
    <x v="11"/>
    <x v="3"/>
    <s v="PONDOK INDAH MALL"/>
  </r>
  <r>
    <s v="T-7815"/>
    <x v="1"/>
    <x v="9"/>
    <x v="13"/>
    <s v="P-2140"/>
    <n v="3"/>
    <n v="111300"/>
    <n v="333900"/>
    <x v="50"/>
    <x v="11"/>
    <x v="3"/>
    <s v="PONDOK INDAH MALL"/>
  </r>
  <r>
    <s v="T-7816"/>
    <x v="1"/>
    <x v="22"/>
    <x v="13"/>
    <s v="P-2098"/>
    <n v="2"/>
    <n v="83300"/>
    <n v="166600"/>
    <x v="23"/>
    <x v="5"/>
    <x v="3"/>
    <s v="PONDOK INDAH MALL"/>
  </r>
  <r>
    <s v="T-7817"/>
    <x v="1"/>
    <x v="29"/>
    <x v="13"/>
    <s v="P-2135"/>
    <n v="1"/>
    <n v="83300"/>
    <n v="83300"/>
    <x v="21"/>
    <x v="11"/>
    <x v="3"/>
    <s v="PONDOK INDAH MALL"/>
  </r>
  <r>
    <s v="T-7818"/>
    <x v="1"/>
    <x v="12"/>
    <x v="13"/>
    <s v="P-2100"/>
    <n v="4"/>
    <n v="160300"/>
    <n v="641200"/>
    <x v="8"/>
    <x v="5"/>
    <x v="3"/>
    <s v="PONDOK INDAH MALL"/>
  </r>
  <r>
    <s v="T-7819"/>
    <x v="1"/>
    <x v="25"/>
    <x v="13"/>
    <s v="P-2132"/>
    <n v="2"/>
    <n v="77000"/>
    <n v="154000"/>
    <x v="95"/>
    <x v="11"/>
    <x v="3"/>
    <s v="PONDOK INDAH MALL"/>
  </r>
  <r>
    <s v="T-7820"/>
    <x v="1"/>
    <x v="8"/>
    <x v="13"/>
    <s v="P-2025"/>
    <n v="1"/>
    <n v="20300"/>
    <n v="20300"/>
    <x v="286"/>
    <x v="0"/>
    <x v="3"/>
    <s v="PONDOK INDAH MALL"/>
  </r>
  <r>
    <s v="T-7821"/>
    <x v="1"/>
    <x v="21"/>
    <x v="13"/>
    <s v="P-2101"/>
    <n v="1"/>
    <n v="160300"/>
    <n v="160300"/>
    <x v="70"/>
    <x v="5"/>
    <x v="3"/>
    <s v="PONDOK INDAH MALL"/>
  </r>
  <r>
    <s v="T-7822"/>
    <x v="1"/>
    <x v="9"/>
    <x v="13"/>
    <s v="P-2145"/>
    <n v="1"/>
    <n v="111300"/>
    <n v="111300"/>
    <x v="59"/>
    <x v="11"/>
    <x v="3"/>
    <s v="PONDOK INDAH MALL"/>
  </r>
  <r>
    <s v="T-7823"/>
    <x v="1"/>
    <x v="3"/>
    <x v="10"/>
    <s v="P-2356"/>
    <n v="1"/>
    <n v="174300"/>
    <n v="174300"/>
    <x v="287"/>
    <x v="11"/>
    <x v="2"/>
    <s v="SUMARECON MALL BEKASI"/>
  </r>
  <r>
    <s v="T-7824"/>
    <x v="1"/>
    <x v="6"/>
    <x v="10"/>
    <s v="P-2287"/>
    <n v="1"/>
    <n v="48300"/>
    <n v="48300"/>
    <x v="288"/>
    <x v="2"/>
    <x v="2"/>
    <s v="SUMARECON MALL BEKASI"/>
  </r>
  <r>
    <s v="T-7825"/>
    <x v="1"/>
    <x v="2"/>
    <x v="10"/>
    <s v="P-2357"/>
    <n v="1"/>
    <n v="108000"/>
    <n v="108000"/>
    <x v="32"/>
    <x v="11"/>
    <x v="2"/>
    <s v="SUMARECON MALL BEKASI"/>
  </r>
  <r>
    <s v="T-7826"/>
    <x v="1"/>
    <x v="13"/>
    <x v="10"/>
    <s v="P-2199"/>
    <n v="1"/>
    <n v="24500"/>
    <n v="24500"/>
    <x v="289"/>
    <x v="0"/>
    <x v="2"/>
    <s v="SUMARECON MALL BEKASI"/>
  </r>
  <r>
    <s v="T-7827"/>
    <x v="1"/>
    <x v="14"/>
    <x v="10"/>
    <s v="P-2346"/>
    <n v="1"/>
    <n v="76500"/>
    <n v="76500"/>
    <x v="75"/>
    <x v="11"/>
    <x v="2"/>
    <s v="SUMARECON MALL BEKASI"/>
  </r>
  <r>
    <s v="T-7828"/>
    <x v="1"/>
    <x v="25"/>
    <x v="10"/>
    <s v="P-2264"/>
    <n v="1"/>
    <n v="31500"/>
    <n v="31500"/>
    <x v="17"/>
    <x v="0"/>
    <x v="2"/>
    <s v="SUMARECON MALL BEKASI"/>
  </r>
  <r>
    <s v="T-7829"/>
    <x v="1"/>
    <x v="0"/>
    <x v="10"/>
    <s v="P-2281"/>
    <n v="1"/>
    <n v="2030000"/>
    <n v="2030000"/>
    <x v="290"/>
    <x v="22"/>
    <x v="2"/>
    <s v="SUMARECON MALL BEKASI"/>
  </r>
  <r>
    <s v="T-7830"/>
    <x v="1"/>
    <x v="10"/>
    <x v="10"/>
    <s v="P-2299"/>
    <n v="1"/>
    <n v="48300"/>
    <n v="48300"/>
    <x v="291"/>
    <x v="2"/>
    <x v="2"/>
    <s v="SUMARECON MALL BEKASI"/>
  </r>
  <r>
    <s v="T-7831"/>
    <x v="1"/>
    <x v="20"/>
    <x v="10"/>
    <s v="P-2360"/>
    <n v="1"/>
    <n v="1749300"/>
    <n v="1749300"/>
    <x v="292"/>
    <x v="23"/>
    <x v="2"/>
    <s v="SUMARECON MALL BEKASI"/>
  </r>
  <r>
    <s v="T-7832"/>
    <x v="1"/>
    <x v="19"/>
    <x v="14"/>
    <s v="P-02"/>
    <n v="1"/>
    <n v="241500"/>
    <n v="241500"/>
    <x v="293"/>
    <x v="8"/>
    <x v="9"/>
    <s v="AEON DELTAMAS CIKARANG"/>
  </r>
  <r>
    <s v="T-7833"/>
    <x v="1"/>
    <x v="22"/>
    <x v="13"/>
    <s v="P-2083"/>
    <n v="1"/>
    <n v="349300"/>
    <n v="349300"/>
    <x v="183"/>
    <x v="20"/>
    <x v="3"/>
    <s v="PONDOK INDAH MALL"/>
  </r>
  <r>
    <s v="T-7834"/>
    <x v="1"/>
    <x v="5"/>
    <x v="13"/>
    <s v="P-2085"/>
    <n v="1"/>
    <n v="350000"/>
    <n v="350000"/>
    <x v="294"/>
    <x v="18"/>
    <x v="3"/>
    <s v="PONDOK INDAH MALL"/>
  </r>
  <r>
    <s v="T-7835"/>
    <x v="1"/>
    <x v="18"/>
    <x v="15"/>
    <s v="P-43"/>
    <n v="1"/>
    <n v="241500"/>
    <n v="241500"/>
    <x v="295"/>
    <x v="8"/>
    <x v="9"/>
    <s v="AEON MALL BSD CITY"/>
  </r>
  <r>
    <s v="T-7836"/>
    <x v="1"/>
    <x v="13"/>
    <x v="13"/>
    <s v="P-2058"/>
    <n v="1"/>
    <n v="83300"/>
    <n v="83300"/>
    <x v="78"/>
    <x v="3"/>
    <x v="3"/>
    <s v="PONDOK INDAH MALL"/>
  </r>
  <r>
    <s v="T-7837"/>
    <x v="1"/>
    <x v="23"/>
    <x v="14"/>
    <s v="P-12"/>
    <n v="1"/>
    <n v="20300"/>
    <n v="20300"/>
    <x v="296"/>
    <x v="0"/>
    <x v="9"/>
    <s v="AEON DELTAMAS CIKARANG"/>
  </r>
  <r>
    <s v="T-7838"/>
    <x v="1"/>
    <x v="14"/>
    <x v="13"/>
    <s v="P-1972"/>
    <n v="3"/>
    <n v="62300"/>
    <n v="186900"/>
    <x v="98"/>
    <x v="16"/>
    <x v="3"/>
    <s v="PONDOK INDAH MALL"/>
  </r>
  <r>
    <s v="T-7839"/>
    <x v="1"/>
    <x v="11"/>
    <x v="13"/>
    <s v="P-2035"/>
    <n v="1"/>
    <n v="350000"/>
    <n v="350000"/>
    <x v="297"/>
    <x v="18"/>
    <x v="3"/>
    <s v="PONDOK INDAH MALL"/>
  </r>
  <r>
    <s v="T-7840"/>
    <x v="1"/>
    <x v="22"/>
    <x v="13"/>
    <s v="P-1993"/>
    <n v="3"/>
    <n v="139300"/>
    <n v="417900"/>
    <x v="298"/>
    <x v="13"/>
    <x v="3"/>
    <s v="PONDOK INDAH MALL"/>
  </r>
  <r>
    <s v="T-7841"/>
    <x v="1"/>
    <x v="23"/>
    <x v="13"/>
    <s v="P-2131"/>
    <n v="2"/>
    <n v="139300"/>
    <n v="278600"/>
    <x v="274"/>
    <x v="12"/>
    <x v="3"/>
    <s v="PONDOK INDAH MALL"/>
  </r>
  <r>
    <s v="T-7842"/>
    <x v="1"/>
    <x v="10"/>
    <x v="13"/>
    <s v="P-2065"/>
    <n v="4"/>
    <n v="90300"/>
    <n v="361200"/>
    <x v="269"/>
    <x v="12"/>
    <x v="3"/>
    <s v="PONDOK INDAH MALL"/>
  </r>
  <r>
    <s v="T-7843"/>
    <x v="1"/>
    <x v="23"/>
    <x v="13"/>
    <s v="P-2055"/>
    <n v="4"/>
    <n v="160300"/>
    <n v="641200"/>
    <x v="299"/>
    <x v="7"/>
    <x v="3"/>
    <s v="PONDOK INDAH MALL"/>
  </r>
  <r>
    <s v="T-7844"/>
    <x v="1"/>
    <x v="1"/>
    <x v="13"/>
    <s v="P-2050"/>
    <n v="2"/>
    <n v="174300"/>
    <n v="348600"/>
    <x v="10"/>
    <x v="7"/>
    <x v="3"/>
    <s v="PONDOK INDAH MALL"/>
  </r>
  <r>
    <s v="T-7845"/>
    <x v="1"/>
    <x v="22"/>
    <x v="13"/>
    <s v="P-2067"/>
    <n v="3"/>
    <n v="90300"/>
    <n v="270900"/>
    <x v="300"/>
    <x v="12"/>
    <x v="3"/>
    <s v="PONDOK INDAH MALL"/>
  </r>
  <r>
    <s v="T-7846"/>
    <x v="1"/>
    <x v="25"/>
    <x v="15"/>
    <s v="P-64"/>
    <n v="1"/>
    <n v="77000"/>
    <n v="77000"/>
    <x v="123"/>
    <x v="11"/>
    <x v="9"/>
    <s v="AEON MALL BSD CITY"/>
  </r>
  <r>
    <s v="T-7847"/>
    <x v="1"/>
    <x v="29"/>
    <x v="14"/>
    <s v="P-19"/>
    <n v="1"/>
    <n v="83300"/>
    <n v="83300"/>
    <x v="142"/>
    <x v="3"/>
    <x v="9"/>
    <s v="AEON DELTAMAS CIKARANG"/>
  </r>
  <r>
    <s v="T-7848"/>
    <x v="1"/>
    <x v="25"/>
    <x v="13"/>
    <s v="P-2119"/>
    <n v="1"/>
    <n v="55300"/>
    <n v="55300"/>
    <x v="301"/>
    <x v="6"/>
    <x v="3"/>
    <s v="PONDOK INDAH MALL"/>
  </r>
  <r>
    <s v="T-7849"/>
    <x v="1"/>
    <x v="2"/>
    <x v="15"/>
    <s v="P-67"/>
    <n v="1"/>
    <n v="111300"/>
    <n v="111300"/>
    <x v="59"/>
    <x v="11"/>
    <x v="9"/>
    <s v="AEON MALL BSD CITY"/>
  </r>
  <r>
    <s v="T-7850"/>
    <x v="1"/>
    <x v="6"/>
    <x v="13"/>
    <s v="P-1979"/>
    <n v="1"/>
    <n v="629300"/>
    <n v="629300"/>
    <x v="197"/>
    <x v="12"/>
    <x v="3"/>
    <s v="PONDOK INDAH MALL"/>
  </r>
  <r>
    <s v="T-7851"/>
    <x v="1"/>
    <x v="0"/>
    <x v="15"/>
    <s v="P-59"/>
    <n v="2"/>
    <n v="55300"/>
    <n v="110600"/>
    <x v="301"/>
    <x v="6"/>
    <x v="9"/>
    <s v="AEON MALL BSD CITY"/>
  </r>
  <r>
    <s v="T-7852"/>
    <x v="1"/>
    <x v="16"/>
    <x v="15"/>
    <s v="P-44"/>
    <n v="1"/>
    <n v="241500"/>
    <n v="241500"/>
    <x v="302"/>
    <x v="8"/>
    <x v="9"/>
    <s v="AEON MALL BSD CITY"/>
  </r>
  <r>
    <s v="T-7853"/>
    <x v="1"/>
    <x v="26"/>
    <x v="14"/>
    <s v="P-08"/>
    <n v="1"/>
    <n v="31500"/>
    <n v="31500"/>
    <x v="77"/>
    <x v="0"/>
    <x v="9"/>
    <s v="AEON DELTAMAS CIKARANG"/>
  </r>
  <r>
    <s v="T-7854"/>
    <x v="1"/>
    <x v="13"/>
    <x v="13"/>
    <s v="P-1999"/>
    <n v="4"/>
    <n v="230300"/>
    <n v="921200"/>
    <x v="303"/>
    <x v="8"/>
    <x v="3"/>
    <s v="PONDOK INDAH MALL"/>
  </r>
  <r>
    <s v="T-7855"/>
    <x v="1"/>
    <x v="8"/>
    <x v="13"/>
    <s v="P-1974"/>
    <n v="7"/>
    <n v="69300"/>
    <n v="485100"/>
    <x v="64"/>
    <x v="16"/>
    <x v="3"/>
    <s v="PONDOK INDAH MALL"/>
  </r>
  <r>
    <s v="T-7856"/>
    <x v="1"/>
    <x v="19"/>
    <x v="13"/>
    <s v="P-2052"/>
    <n v="2"/>
    <n v="174300"/>
    <n v="348600"/>
    <x v="81"/>
    <x v="7"/>
    <x v="3"/>
    <s v="PONDOK INDAH MALL"/>
  </r>
  <r>
    <s v="T-7857"/>
    <x v="1"/>
    <x v="8"/>
    <x v="15"/>
    <s v="P-60"/>
    <n v="1"/>
    <n v="139300"/>
    <n v="139300"/>
    <x v="304"/>
    <x v="12"/>
    <x v="9"/>
    <s v="AEON MALL BSD CITY"/>
  </r>
  <r>
    <s v="T-7858"/>
    <x v="1"/>
    <x v="6"/>
    <x v="13"/>
    <s v="P-2000"/>
    <n v="1"/>
    <n v="230300"/>
    <n v="230300"/>
    <x v="273"/>
    <x v="8"/>
    <x v="3"/>
    <s v="PONDOK INDAH MALL"/>
  </r>
  <r>
    <s v="T-7859"/>
    <x v="1"/>
    <x v="22"/>
    <x v="14"/>
    <s v="P-03"/>
    <n v="1"/>
    <n v="230300"/>
    <n v="230300"/>
    <x v="273"/>
    <x v="8"/>
    <x v="9"/>
    <s v="AEON DELTAMAS CIKARANG"/>
  </r>
  <r>
    <s v="T-7860"/>
    <x v="1"/>
    <x v="3"/>
    <x v="14"/>
    <s v="P-28"/>
    <n v="1"/>
    <n v="224000"/>
    <n v="224000"/>
    <x v="115"/>
    <x v="18"/>
    <x v="9"/>
    <s v="AEON DELTAMAS CIKARANG"/>
  </r>
  <r>
    <s v="T-7861"/>
    <x v="1"/>
    <x v="12"/>
    <x v="13"/>
    <s v="P-2092"/>
    <n v="1"/>
    <n v="2030000"/>
    <n v="2030000"/>
    <x v="290"/>
    <x v="22"/>
    <x v="3"/>
    <s v="PONDOK INDAH MALL"/>
  </r>
  <r>
    <s v="T-7862"/>
    <x v="1"/>
    <x v="3"/>
    <x v="14"/>
    <s v="P-33"/>
    <n v="2"/>
    <n v="139300"/>
    <n v="278600"/>
    <x v="305"/>
    <x v="12"/>
    <x v="9"/>
    <s v="AEON DELTAMAS CIKARANG"/>
  </r>
  <r>
    <s v="T-7863"/>
    <x v="1"/>
    <x v="17"/>
    <x v="13"/>
    <s v="P-1987"/>
    <n v="1"/>
    <n v="349300"/>
    <n v="349300"/>
    <x v="147"/>
    <x v="13"/>
    <x v="3"/>
    <s v="PONDOK INDAH MALL"/>
  </r>
  <r>
    <s v="T-7864"/>
    <x v="1"/>
    <x v="26"/>
    <x v="13"/>
    <s v="P-2089"/>
    <n v="1"/>
    <n v="350000"/>
    <n v="350000"/>
    <x v="306"/>
    <x v="18"/>
    <x v="3"/>
    <s v="PONDOK INDAH MALL"/>
  </r>
  <r>
    <s v="T-7865"/>
    <x v="1"/>
    <x v="20"/>
    <x v="15"/>
    <s v="P-52"/>
    <n v="1"/>
    <n v="160300"/>
    <n v="160300"/>
    <x v="299"/>
    <x v="7"/>
    <x v="9"/>
    <s v="AEON MALL BSD CITY"/>
  </r>
  <r>
    <s v="T-7866"/>
    <x v="1"/>
    <x v="17"/>
    <x v="13"/>
    <s v="P-2014"/>
    <n v="4"/>
    <n v="209300"/>
    <n v="837200"/>
    <x v="104"/>
    <x v="12"/>
    <x v="3"/>
    <s v="PONDOK INDAH MALL"/>
  </r>
  <r>
    <s v="T-7867"/>
    <x v="1"/>
    <x v="11"/>
    <x v="15"/>
    <s v="P-61"/>
    <n v="1"/>
    <n v="139300"/>
    <n v="139300"/>
    <x v="281"/>
    <x v="12"/>
    <x v="9"/>
    <s v="AEON MALL BSD CITY"/>
  </r>
  <r>
    <s v="T-7868"/>
    <x v="1"/>
    <x v="4"/>
    <x v="15"/>
    <s v="P-41"/>
    <n v="1"/>
    <n v="349300"/>
    <n v="349300"/>
    <x v="130"/>
    <x v="13"/>
    <x v="9"/>
    <s v="AEON MALL BSD CITY"/>
  </r>
  <r>
    <s v="T-7869"/>
    <x v="1"/>
    <x v="13"/>
    <x v="15"/>
    <s v="P-46"/>
    <n v="1"/>
    <n v="31500"/>
    <n v="31500"/>
    <x v="307"/>
    <x v="0"/>
    <x v="9"/>
    <s v="AEON MALL BSD CITY"/>
  </r>
  <r>
    <s v="T-7870"/>
    <x v="1"/>
    <x v="13"/>
    <x v="15"/>
    <s v="P-55"/>
    <n v="1"/>
    <n v="52500"/>
    <n v="52500"/>
    <x v="308"/>
    <x v="10"/>
    <x v="9"/>
    <s v="AEON MALL BSD CITY"/>
  </r>
  <r>
    <s v="T-7871"/>
    <x v="1"/>
    <x v="30"/>
    <x v="15"/>
    <s v="P-42"/>
    <n v="1"/>
    <n v="230300"/>
    <n v="230300"/>
    <x v="309"/>
    <x v="8"/>
    <x v="9"/>
    <s v="AEON MALL BSD CITY"/>
  </r>
  <r>
    <s v="T-7872"/>
    <x v="1"/>
    <x v="26"/>
    <x v="13"/>
    <s v="P-1985"/>
    <n v="2"/>
    <n v="139300"/>
    <n v="278600"/>
    <x v="310"/>
    <x v="13"/>
    <x v="3"/>
    <s v="PONDOK INDAH MALL"/>
  </r>
  <r>
    <s v="T-7873"/>
    <x v="1"/>
    <x v="25"/>
    <x v="15"/>
    <s v="P-38"/>
    <n v="1"/>
    <n v="62300"/>
    <n v="62300"/>
    <x v="98"/>
    <x v="16"/>
    <x v="9"/>
    <s v="AEON MALL BSD CITY"/>
  </r>
  <r>
    <s v="T-7874"/>
    <x v="1"/>
    <x v="19"/>
    <x v="13"/>
    <s v="P-2034"/>
    <n v="1"/>
    <n v="262500"/>
    <n v="262500"/>
    <x v="311"/>
    <x v="18"/>
    <x v="3"/>
    <s v="PONDOK INDAH MALL"/>
  </r>
  <r>
    <s v="T-7875"/>
    <x v="1"/>
    <x v="15"/>
    <x v="13"/>
    <s v="P-1982"/>
    <n v="2"/>
    <n v="174300"/>
    <n v="348600"/>
    <x v="312"/>
    <x v="13"/>
    <x v="3"/>
    <s v="PONDOK INDAH MALL"/>
  </r>
  <r>
    <s v="T-7876"/>
    <x v="1"/>
    <x v="22"/>
    <x v="13"/>
    <s v="P-1971"/>
    <n v="1"/>
    <n v="120178.94736842105"/>
    <n v="120178.94736842105"/>
    <x v="146"/>
    <x v="6"/>
    <x v="3"/>
    <s v="PONDOK INDAH MALL"/>
  </r>
  <r>
    <s v="T-7877"/>
    <x v="1"/>
    <x v="17"/>
    <x v="13"/>
    <s v="P-2120"/>
    <n v="1"/>
    <n v="139300"/>
    <n v="139300"/>
    <x v="272"/>
    <x v="6"/>
    <x v="3"/>
    <s v="PONDOK INDAH MALL"/>
  </r>
  <r>
    <s v="T-7878"/>
    <x v="1"/>
    <x v="14"/>
    <x v="15"/>
    <s v="P-54"/>
    <n v="1"/>
    <n v="350000"/>
    <n v="350000"/>
    <x v="313"/>
    <x v="18"/>
    <x v="9"/>
    <s v="AEON MALL BSD CITY"/>
  </r>
  <r>
    <s v="T-7879"/>
    <x v="1"/>
    <x v="18"/>
    <x v="13"/>
    <s v="P-1976"/>
    <n v="3"/>
    <n v="83300"/>
    <n v="249900"/>
    <x v="314"/>
    <x v="16"/>
    <x v="3"/>
    <s v="PONDOK INDAH MALL"/>
  </r>
  <r>
    <s v="T-7880"/>
    <x v="1"/>
    <x v="8"/>
    <x v="13"/>
    <s v="P-2088"/>
    <n v="1"/>
    <n v="350000"/>
    <n v="350000"/>
    <x v="313"/>
    <x v="18"/>
    <x v="3"/>
    <s v="PONDOK INDAH MALL"/>
  </r>
  <r>
    <s v="T-7881"/>
    <x v="1"/>
    <x v="25"/>
    <x v="15"/>
    <s v="P-56"/>
    <n v="1"/>
    <n v="90300"/>
    <n v="90300"/>
    <x v="5"/>
    <x v="2"/>
    <x v="9"/>
    <s v="AEON MALL BSD CITY"/>
  </r>
  <r>
    <s v="T-7882"/>
    <x v="1"/>
    <x v="4"/>
    <x v="13"/>
    <s v="P-2001"/>
    <n v="1"/>
    <n v="230300"/>
    <n v="230300"/>
    <x v="309"/>
    <x v="8"/>
    <x v="3"/>
    <s v="PONDOK INDAH MALL"/>
  </r>
  <r>
    <s v="T-7883"/>
    <x v="1"/>
    <x v="30"/>
    <x v="13"/>
    <s v="P-2038"/>
    <n v="2"/>
    <n v="980000"/>
    <n v="1960000"/>
    <x v="315"/>
    <x v="22"/>
    <x v="3"/>
    <s v="PONDOK INDAH MALL"/>
  </r>
  <r>
    <s v="T-7884"/>
    <x v="1"/>
    <x v="12"/>
    <x v="13"/>
    <s v="P-2056"/>
    <n v="1"/>
    <n v="160300"/>
    <n v="160300"/>
    <x v="316"/>
    <x v="7"/>
    <x v="3"/>
    <s v="PONDOK INDAH MALL"/>
  </r>
  <r>
    <s v="T-7885"/>
    <x v="1"/>
    <x v="15"/>
    <x v="15"/>
    <s v="P-47"/>
    <n v="1"/>
    <n v="20300"/>
    <n v="20300"/>
    <x v="296"/>
    <x v="0"/>
    <x v="9"/>
    <s v="AEON MALL BSD CITY"/>
  </r>
  <r>
    <s v="T-7886"/>
    <x v="1"/>
    <x v="9"/>
    <x v="15"/>
    <s v="P-39"/>
    <n v="1"/>
    <n v="69300"/>
    <n v="69300"/>
    <x v="317"/>
    <x v="16"/>
    <x v="9"/>
    <s v="AEON MALL BSD CITY"/>
  </r>
  <r>
    <s v="T-7887"/>
    <x v="1"/>
    <x v="10"/>
    <x v="13"/>
    <s v="P-2113"/>
    <n v="1"/>
    <n v="76300"/>
    <n v="76300"/>
    <x v="318"/>
    <x v="8"/>
    <x v="3"/>
    <s v="PONDOK INDAH MALL"/>
  </r>
  <r>
    <s v="T-7888"/>
    <x v="1"/>
    <x v="4"/>
    <x v="15"/>
    <s v="P-40"/>
    <n v="1"/>
    <n v="83300"/>
    <n v="83300"/>
    <x v="132"/>
    <x v="16"/>
    <x v="9"/>
    <s v="AEON MALL BSD CITY"/>
  </r>
  <r>
    <s v="T-7889"/>
    <x v="1"/>
    <x v="17"/>
    <x v="14"/>
    <s v="P-11"/>
    <n v="1"/>
    <n v="20300"/>
    <n v="20300"/>
    <x v="286"/>
    <x v="0"/>
    <x v="9"/>
    <s v="AEON DELTAMAS CIKARANG"/>
  </r>
  <r>
    <s v="T-7890"/>
    <x v="1"/>
    <x v="30"/>
    <x v="15"/>
    <s v="P-57"/>
    <n v="4"/>
    <n v="84000"/>
    <n v="336000"/>
    <x v="318"/>
    <x v="8"/>
    <x v="9"/>
    <s v="AEON MALL BSD CITY"/>
  </r>
  <r>
    <s v="T-7891"/>
    <x v="1"/>
    <x v="29"/>
    <x v="13"/>
    <s v="P-1970"/>
    <n v="1"/>
    <n v="0"/>
    <n v="0"/>
    <x v="242"/>
    <x v="6"/>
    <x v="3"/>
    <s v="PONDOK INDAH MALL"/>
  </r>
  <r>
    <s v="T-7892"/>
    <x v="1"/>
    <x v="21"/>
    <x v="14"/>
    <s v="P-10"/>
    <n v="2"/>
    <n v="20300"/>
    <n v="40600"/>
    <x v="54"/>
    <x v="0"/>
    <x v="9"/>
    <s v="AEON DELTAMAS CIKARANG"/>
  </r>
  <r>
    <s v="T-7893"/>
    <x v="1"/>
    <x v="5"/>
    <x v="13"/>
    <s v="P-2009"/>
    <n v="2"/>
    <n v="241500"/>
    <n v="483000"/>
    <x v="302"/>
    <x v="8"/>
    <x v="3"/>
    <s v="PONDOK INDAH MALL"/>
  </r>
  <r>
    <s v="T-7894"/>
    <x v="1"/>
    <x v="12"/>
    <x v="14"/>
    <s v="P-07"/>
    <n v="1"/>
    <n v="139300"/>
    <n v="139300"/>
    <x v="319"/>
    <x v="15"/>
    <x v="9"/>
    <s v="AEON DELTAMAS CIKARANG"/>
  </r>
  <r>
    <s v="T-7895"/>
    <x v="1"/>
    <x v="25"/>
    <x v="13"/>
    <s v="P-2015"/>
    <n v="2"/>
    <n v="209300"/>
    <n v="418600"/>
    <x v="135"/>
    <x v="12"/>
    <x v="3"/>
    <s v="PONDOK INDAH MALL"/>
  </r>
  <r>
    <s v="T-7896"/>
    <x v="1"/>
    <x v="19"/>
    <x v="13"/>
    <s v="P-2008"/>
    <n v="1"/>
    <n v="241500"/>
    <n v="241500"/>
    <x v="295"/>
    <x v="8"/>
    <x v="3"/>
    <s v="PONDOK INDAH MALL"/>
  </r>
  <r>
    <s v="T-7897"/>
    <x v="1"/>
    <x v="1"/>
    <x v="14"/>
    <s v="P-27"/>
    <n v="1"/>
    <n v="84000"/>
    <n v="84000"/>
    <x v="318"/>
    <x v="8"/>
    <x v="9"/>
    <s v="AEON DELTAMAS CIKARANG"/>
  </r>
  <r>
    <s v="T-7898"/>
    <x v="1"/>
    <x v="23"/>
    <x v="13"/>
    <s v="P-2118"/>
    <n v="1"/>
    <n v="55300"/>
    <n v="55300"/>
    <x v="268"/>
    <x v="6"/>
    <x v="3"/>
    <s v="PONDOK INDAH MALL"/>
  </r>
  <r>
    <s v="T-7899"/>
    <x v="1"/>
    <x v="29"/>
    <x v="13"/>
    <s v="P-2002"/>
    <n v="2"/>
    <n v="230300"/>
    <n v="460600"/>
    <x v="320"/>
    <x v="8"/>
    <x v="3"/>
    <s v="PONDOK INDAH MALL"/>
  </r>
  <r>
    <s v="T-7900"/>
    <x v="1"/>
    <x v="7"/>
    <x v="13"/>
    <s v="P-2084"/>
    <n v="1"/>
    <n v="350000"/>
    <n v="350000"/>
    <x v="321"/>
    <x v="18"/>
    <x v="3"/>
    <s v="PONDOK INDAH MALL"/>
  </r>
  <r>
    <s v="T-7901"/>
    <x v="1"/>
    <x v="6"/>
    <x v="13"/>
    <s v="P-2007"/>
    <n v="3"/>
    <n v="241500"/>
    <n v="724500"/>
    <x v="322"/>
    <x v="8"/>
    <x v="3"/>
    <s v="PONDOK INDAH MALL"/>
  </r>
  <r>
    <s v="T-7902"/>
    <x v="1"/>
    <x v="5"/>
    <x v="13"/>
    <s v="P-2010"/>
    <n v="5"/>
    <n v="241500"/>
    <n v="1207500"/>
    <x v="323"/>
    <x v="8"/>
    <x v="3"/>
    <s v="PONDOK INDAH MALL"/>
  </r>
  <r>
    <s v="T-7903"/>
    <x v="1"/>
    <x v="30"/>
    <x v="14"/>
    <s v="P-22"/>
    <n v="1"/>
    <n v="38500"/>
    <n v="38500"/>
    <x v="22"/>
    <x v="0"/>
    <x v="9"/>
    <s v="AEON DELTAMAS CIKARANG"/>
  </r>
  <r>
    <s v="T-7904"/>
    <x v="1"/>
    <x v="4"/>
    <x v="15"/>
    <s v="P-50"/>
    <n v="2"/>
    <n v="181300"/>
    <n v="362600"/>
    <x v="10"/>
    <x v="7"/>
    <x v="9"/>
    <s v="AEON MALL BSD CITY"/>
  </r>
  <r>
    <s v="T-7905"/>
    <x v="1"/>
    <x v="14"/>
    <x v="14"/>
    <s v="P-05"/>
    <n v="1"/>
    <n v="139300"/>
    <n v="139300"/>
    <x v="94"/>
    <x v="15"/>
    <x v="9"/>
    <s v="AEON DELTAMAS CIKARANG"/>
  </r>
  <r>
    <s v="T-7906"/>
    <x v="1"/>
    <x v="15"/>
    <x v="14"/>
    <s v="P-31"/>
    <n v="1"/>
    <n v="139300"/>
    <n v="139300"/>
    <x v="272"/>
    <x v="6"/>
    <x v="9"/>
    <s v="AEON DELTAMAS CIKARANG"/>
  </r>
  <r>
    <s v="T-7907"/>
    <x v="1"/>
    <x v="1"/>
    <x v="13"/>
    <s v="P-2036"/>
    <n v="1"/>
    <n v="350000"/>
    <n v="350000"/>
    <x v="324"/>
    <x v="18"/>
    <x v="3"/>
    <s v="PONDOK INDAH MALL"/>
  </r>
  <r>
    <s v="T-7908"/>
    <x v="1"/>
    <x v="9"/>
    <x v="13"/>
    <s v="P-2125"/>
    <n v="1"/>
    <n v="139300"/>
    <n v="139300"/>
    <x v="325"/>
    <x v="12"/>
    <x v="3"/>
    <s v="PONDOK INDAH MALL"/>
  </r>
  <r>
    <s v="T-7909"/>
    <x v="1"/>
    <x v="0"/>
    <x v="14"/>
    <s v="P-20"/>
    <n v="2"/>
    <n v="83300"/>
    <n v="166600"/>
    <x v="78"/>
    <x v="3"/>
    <x v="9"/>
    <s v="AEON DELTAMAS CIKARANG"/>
  </r>
  <r>
    <s v="T-7910"/>
    <x v="1"/>
    <x v="14"/>
    <x v="13"/>
    <s v="P-2054"/>
    <n v="3"/>
    <n v="160300"/>
    <n v="480900"/>
    <x v="283"/>
    <x v="7"/>
    <x v="3"/>
    <s v="PONDOK INDAH MALL"/>
  </r>
  <r>
    <s v="T-7911"/>
    <x v="1"/>
    <x v="27"/>
    <x v="15"/>
    <s v="P-63"/>
    <n v="1"/>
    <n v="139300"/>
    <n v="139300"/>
    <x v="270"/>
    <x v="12"/>
    <x v="9"/>
    <s v="AEON MALL BSD CITY"/>
  </r>
  <r>
    <s v="T-7912"/>
    <x v="1"/>
    <x v="7"/>
    <x v="14"/>
    <s v="P-34"/>
    <n v="1"/>
    <n v="97300"/>
    <n v="97300"/>
    <x v="108"/>
    <x v="11"/>
    <x v="9"/>
    <s v="AEON DELTAMAS CIKARANG"/>
  </r>
  <r>
    <s v="T-7913"/>
    <x v="1"/>
    <x v="19"/>
    <x v="13"/>
    <s v="P-2117"/>
    <n v="1"/>
    <n v="244300"/>
    <n v="244300"/>
    <x v="326"/>
    <x v="18"/>
    <x v="3"/>
    <s v="PONDOK INDAH MALL"/>
  </r>
  <r>
    <s v="T-7914"/>
    <x v="1"/>
    <x v="6"/>
    <x v="13"/>
    <s v="P-2116"/>
    <n v="2"/>
    <n v="244300"/>
    <n v="488600"/>
    <x v="275"/>
    <x v="18"/>
    <x v="3"/>
    <s v="PONDOK INDAH MALL"/>
  </r>
  <r>
    <s v="T-7915"/>
    <x v="1"/>
    <x v="4"/>
    <x v="13"/>
    <s v="P-2128"/>
    <n v="3"/>
    <n v="139300"/>
    <n v="417900"/>
    <x v="305"/>
    <x v="12"/>
    <x v="3"/>
    <s v="PONDOK INDAH MALL"/>
  </r>
  <r>
    <s v="T-7916"/>
    <x v="1"/>
    <x v="19"/>
    <x v="13"/>
    <s v="P-1994"/>
    <n v="1"/>
    <n v="139300"/>
    <n v="139300"/>
    <x v="327"/>
    <x v="13"/>
    <x v="3"/>
    <s v="PONDOK INDAH MALL"/>
  </r>
  <r>
    <s v="T-7917"/>
    <x v="1"/>
    <x v="8"/>
    <x v="14"/>
    <s v="P-17"/>
    <n v="1"/>
    <n v="160300"/>
    <n v="160300"/>
    <x v="299"/>
    <x v="7"/>
    <x v="9"/>
    <s v="AEON DELTAMAS CIKARANG"/>
  </r>
  <r>
    <s v="T-7918"/>
    <x v="1"/>
    <x v="12"/>
    <x v="15"/>
    <s v="P-45"/>
    <n v="1"/>
    <n v="139300"/>
    <n v="139300"/>
    <x v="94"/>
    <x v="15"/>
    <x v="9"/>
    <s v="AEON MALL BSD CITY"/>
  </r>
  <r>
    <s v="T-7919"/>
    <x v="1"/>
    <x v="15"/>
    <x v="15"/>
    <s v="P-66"/>
    <n v="1"/>
    <n v="111300"/>
    <n v="111300"/>
    <x v="47"/>
    <x v="11"/>
    <x v="9"/>
    <s v="AEON MALL BSD CITY"/>
  </r>
  <r>
    <s v="T-7920"/>
    <x v="1"/>
    <x v="20"/>
    <x v="14"/>
    <s v="P-01"/>
    <n v="1"/>
    <n v="584500"/>
    <n v="584500"/>
    <x v="328"/>
    <x v="8"/>
    <x v="9"/>
    <s v="AEON DELTAMAS CIKARANG"/>
  </r>
  <r>
    <s v="T-7921"/>
    <x v="1"/>
    <x v="16"/>
    <x v="13"/>
    <s v="P-2059"/>
    <n v="3"/>
    <n v="83300"/>
    <n v="249900"/>
    <x v="48"/>
    <x v="3"/>
    <x v="3"/>
    <s v="PONDOK INDAH MALL"/>
  </r>
  <r>
    <s v="T-7922"/>
    <x v="1"/>
    <x v="5"/>
    <x v="13"/>
    <s v="P-2011"/>
    <n v="4"/>
    <n v="139300"/>
    <n v="557200"/>
    <x v="94"/>
    <x v="15"/>
    <x v="3"/>
    <s v="PONDOK INDAH MALL"/>
  </r>
  <r>
    <s v="T-7923"/>
    <x v="1"/>
    <x v="12"/>
    <x v="13"/>
    <s v="P-2124"/>
    <n v="1"/>
    <n v="139300"/>
    <n v="139300"/>
    <x v="277"/>
    <x v="12"/>
    <x v="3"/>
    <s v="PONDOK INDAH MALL"/>
  </r>
  <r>
    <s v="T-7924"/>
    <x v="1"/>
    <x v="24"/>
    <x v="15"/>
    <s v="P-65"/>
    <n v="1"/>
    <n v="111300"/>
    <n v="111300"/>
    <x v="50"/>
    <x v="11"/>
    <x v="9"/>
    <s v="AEON MALL BSD CITY"/>
  </r>
  <r>
    <s v="T-7925"/>
    <x v="1"/>
    <x v="6"/>
    <x v="13"/>
    <s v="P-2013"/>
    <n v="1"/>
    <n v="139300"/>
    <n v="139300"/>
    <x v="319"/>
    <x v="15"/>
    <x v="3"/>
    <s v="PONDOK INDAH MALL"/>
  </r>
  <r>
    <s v="T-7926"/>
    <x v="1"/>
    <x v="0"/>
    <x v="13"/>
    <s v="P-1990"/>
    <n v="1"/>
    <n v="349300"/>
    <n v="349300"/>
    <x v="200"/>
    <x v="13"/>
    <x v="3"/>
    <s v="PONDOK INDAH MALL"/>
  </r>
  <r>
    <s v="T-7927"/>
    <x v="1"/>
    <x v="3"/>
    <x v="15"/>
    <s v="P-51"/>
    <n v="1"/>
    <n v="160300"/>
    <n v="160300"/>
    <x v="283"/>
    <x v="7"/>
    <x v="9"/>
    <s v="AEON MALL BSD CITY"/>
  </r>
  <r>
    <s v="T-7928"/>
    <x v="1"/>
    <x v="8"/>
    <x v="13"/>
    <s v="P-2111"/>
    <n v="2"/>
    <n v="174300"/>
    <n v="348600"/>
    <x v="329"/>
    <x v="21"/>
    <x v="3"/>
    <s v="PONDOK INDAH MALL"/>
  </r>
  <r>
    <s v="T-7929"/>
    <x v="1"/>
    <x v="28"/>
    <x v="15"/>
    <s v="P-58"/>
    <n v="1"/>
    <n v="153300"/>
    <n v="153300"/>
    <x v="179"/>
    <x v="18"/>
    <x v="9"/>
    <s v="AEON MALL BSD CITY"/>
  </r>
  <r>
    <s v="T-7930"/>
    <x v="1"/>
    <x v="29"/>
    <x v="13"/>
    <s v="P-2130"/>
    <n v="4"/>
    <n v="139300"/>
    <n v="557200"/>
    <x v="330"/>
    <x v="12"/>
    <x v="3"/>
    <s v="PONDOK INDAH MALL"/>
  </r>
  <r>
    <s v="T-7931"/>
    <x v="1"/>
    <x v="45"/>
    <x v="10"/>
    <s v="P-2154"/>
    <n v="1"/>
    <n v="629300"/>
    <n v="629300"/>
    <x v="197"/>
    <x v="12"/>
    <x v="2"/>
    <s v="SUMARECON MALL BEKASI"/>
  </r>
  <r>
    <s v="T-7932"/>
    <x v="1"/>
    <x v="53"/>
    <x v="14"/>
    <s v="P-27"/>
    <n v="1"/>
    <n v="84000"/>
    <n v="84000"/>
    <x v="318"/>
    <x v="8"/>
    <x v="9"/>
    <s v="AEON DELTAMAS CIKARANG"/>
  </r>
  <r>
    <s v="T-7933"/>
    <x v="1"/>
    <x v="51"/>
    <x v="10"/>
    <s v="P-2291"/>
    <n v="1"/>
    <n v="83300"/>
    <n v="83300"/>
    <x v="23"/>
    <x v="5"/>
    <x v="2"/>
    <s v="SUMARECON MALL BEKASI"/>
  </r>
  <r>
    <s v="T-7934"/>
    <x v="1"/>
    <x v="46"/>
    <x v="15"/>
    <s v="P-51"/>
    <n v="1"/>
    <n v="160300"/>
    <n v="160300"/>
    <x v="283"/>
    <x v="7"/>
    <x v="9"/>
    <s v="AEON MALL BSD CITY"/>
  </r>
  <r>
    <s v="T-7935"/>
    <x v="1"/>
    <x v="51"/>
    <x v="14"/>
    <s v="P-32"/>
    <n v="1"/>
    <n v="139300"/>
    <n v="139300"/>
    <x v="281"/>
    <x v="12"/>
    <x v="9"/>
    <s v="AEON DELTAMAS CIKARANG"/>
  </r>
  <r>
    <s v="T-7936"/>
    <x v="1"/>
    <x v="47"/>
    <x v="10"/>
    <s v="P-2293"/>
    <n v="1"/>
    <n v="160300"/>
    <n v="160300"/>
    <x v="8"/>
    <x v="5"/>
    <x v="2"/>
    <s v="SUMARECON MALL BEKASI"/>
  </r>
  <r>
    <s v="T-7937"/>
    <x v="1"/>
    <x v="32"/>
    <x v="10"/>
    <s v="P-2236"/>
    <n v="1"/>
    <n v="160300"/>
    <n v="160300"/>
    <x v="283"/>
    <x v="7"/>
    <x v="2"/>
    <s v="SUMARECON MALL BEKASI"/>
  </r>
  <r>
    <s v="T-7938"/>
    <x v="1"/>
    <x v="36"/>
    <x v="15"/>
    <s v="P-49"/>
    <n v="1"/>
    <n v="24500"/>
    <n v="24500"/>
    <x v="331"/>
    <x v="0"/>
    <x v="9"/>
    <s v="AEON MALL BSD CITY"/>
  </r>
  <r>
    <s v="T-7939"/>
    <x v="1"/>
    <x v="53"/>
    <x v="10"/>
    <s v="P-2177"/>
    <n v="1"/>
    <n v="139300"/>
    <n v="139300"/>
    <x v="94"/>
    <x v="15"/>
    <x v="2"/>
    <s v="SUMARECON MALL BEKASI"/>
  </r>
  <r>
    <s v="T-7940"/>
    <x v="1"/>
    <x v="41"/>
    <x v="15"/>
    <s v="P-62"/>
    <n v="1"/>
    <n v="139300"/>
    <n v="139300"/>
    <x v="277"/>
    <x v="12"/>
    <x v="9"/>
    <s v="AEON MALL BSD CITY"/>
  </r>
  <r>
    <s v="T-7941"/>
    <x v="1"/>
    <x v="32"/>
    <x v="10"/>
    <s v="P-2191"/>
    <n v="1"/>
    <n v="20300"/>
    <n v="20300"/>
    <x v="332"/>
    <x v="0"/>
    <x v="2"/>
    <s v="SUMARECON MALL BEKASI"/>
  </r>
  <r>
    <s v="T-7942"/>
    <x v="1"/>
    <x v="49"/>
    <x v="10"/>
    <s v="P-2358"/>
    <n v="2"/>
    <n v="111300"/>
    <n v="222600"/>
    <x v="46"/>
    <x v="11"/>
    <x v="2"/>
    <s v="SUMARECON MALL BEKASI"/>
  </r>
  <r>
    <s v="T-7943"/>
    <x v="1"/>
    <x v="40"/>
    <x v="10"/>
    <s v="P-2180"/>
    <n v="1"/>
    <n v="209300"/>
    <n v="209300"/>
    <x v="104"/>
    <x v="12"/>
    <x v="2"/>
    <s v="SUMARECON MALL BEKASI"/>
  </r>
  <r>
    <s v="T-7944"/>
    <x v="1"/>
    <x v="47"/>
    <x v="10"/>
    <s v="P-2262"/>
    <n v="1"/>
    <n v="45000"/>
    <n v="45000"/>
    <x v="26"/>
    <x v="0"/>
    <x v="2"/>
    <s v="SUMARECON MALL BEKASI"/>
  </r>
  <r>
    <s v="T-7945"/>
    <x v="1"/>
    <x v="45"/>
    <x v="10"/>
    <s v="P-2163"/>
    <n v="1"/>
    <n v="230300"/>
    <n v="230300"/>
    <x v="273"/>
    <x v="8"/>
    <x v="2"/>
    <s v="SUMARECON MALL BEKASI"/>
  </r>
  <r>
    <s v="T-7946"/>
    <x v="1"/>
    <x v="40"/>
    <x v="15"/>
    <s v="P-53"/>
    <n v="1"/>
    <n v="90300"/>
    <n v="90300"/>
    <x v="269"/>
    <x v="12"/>
    <x v="9"/>
    <s v="AEON MALL BSD CITY"/>
  </r>
  <r>
    <s v="T-7947"/>
    <x v="1"/>
    <x v="46"/>
    <x v="10"/>
    <s v="P-2335"/>
    <n v="1"/>
    <n v="139300"/>
    <n v="139300"/>
    <x v="277"/>
    <x v="12"/>
    <x v="2"/>
    <s v="SUMARECON MALL BEKASI"/>
  </r>
  <r>
    <s v="T-7948"/>
    <x v="1"/>
    <x v="31"/>
    <x v="10"/>
    <s v="P-2188"/>
    <n v="1"/>
    <n v="31500"/>
    <n v="31500"/>
    <x v="307"/>
    <x v="0"/>
    <x v="2"/>
    <s v="SUMARECON MALL BEKASI"/>
  </r>
  <r>
    <s v="T-7949"/>
    <x v="1"/>
    <x v="58"/>
    <x v="10"/>
    <s v="P-2359"/>
    <n v="1"/>
    <n v="111300"/>
    <n v="111300"/>
    <x v="59"/>
    <x v="11"/>
    <x v="2"/>
    <s v="SUMARECON MALL BEKASI"/>
  </r>
  <r>
    <s v="T-7950"/>
    <x v="1"/>
    <x v="45"/>
    <x v="14"/>
    <s v="P-15"/>
    <n v="1"/>
    <n v="181300"/>
    <n v="181300"/>
    <x v="53"/>
    <x v="7"/>
    <x v="9"/>
    <s v="AEON DELTAMAS CIKARANG"/>
  </r>
  <r>
    <s v="T-7951"/>
    <x v="1"/>
    <x v="44"/>
    <x v="15"/>
    <s v="P-43"/>
    <n v="1"/>
    <n v="241500"/>
    <n v="241500"/>
    <x v="295"/>
    <x v="8"/>
    <x v="9"/>
    <s v="AEON MALL BSD CITY"/>
  </r>
  <r>
    <s v="T-7952"/>
    <x v="1"/>
    <x v="42"/>
    <x v="10"/>
    <s v="P-2317"/>
    <n v="2"/>
    <n v="244300"/>
    <n v="488600"/>
    <x v="275"/>
    <x v="18"/>
    <x v="2"/>
    <s v="SUMARECON MALL BEKASI"/>
  </r>
  <r>
    <s v="T-7953"/>
    <x v="1"/>
    <x v="33"/>
    <x v="14"/>
    <s v="P-26"/>
    <n v="1"/>
    <n v="153300"/>
    <n v="153300"/>
    <x v="206"/>
    <x v="18"/>
    <x v="9"/>
    <s v="AEON DELTAMAS CIKARANG"/>
  </r>
  <r>
    <s v="T-7954"/>
    <x v="1"/>
    <x v="52"/>
    <x v="10"/>
    <s v="P-2239"/>
    <n v="1"/>
    <n v="82800"/>
    <n v="82800"/>
    <x v="142"/>
    <x v="3"/>
    <x v="2"/>
    <s v="SUMARECON MALL BEKASI"/>
  </r>
  <r>
    <s v="T-7955"/>
    <x v="1"/>
    <x v="57"/>
    <x v="14"/>
    <s v="P-24"/>
    <n v="1"/>
    <n v="90300"/>
    <n v="90300"/>
    <x v="23"/>
    <x v="5"/>
    <x v="9"/>
    <s v="AEON DELTAMAS CIKARANG"/>
  </r>
  <r>
    <s v="T-7956"/>
    <x v="1"/>
    <x v="35"/>
    <x v="15"/>
    <s v="P-40"/>
    <n v="1"/>
    <n v="83300"/>
    <n v="83300"/>
    <x v="132"/>
    <x v="16"/>
    <x v="9"/>
    <s v="AEON MALL BSD CITY"/>
  </r>
  <r>
    <s v="T-7957"/>
    <x v="1"/>
    <x v="58"/>
    <x v="10"/>
    <s v="P-2356"/>
    <n v="3"/>
    <n v="174300"/>
    <n v="522900"/>
    <x v="287"/>
    <x v="11"/>
    <x v="2"/>
    <s v="SUMARECON MALL BEKASI"/>
  </r>
  <r>
    <s v="T-7958"/>
    <x v="1"/>
    <x v="58"/>
    <x v="15"/>
    <s v="P-52"/>
    <n v="1"/>
    <n v="160300"/>
    <n v="160300"/>
    <x v="299"/>
    <x v="7"/>
    <x v="9"/>
    <s v="AEON MALL BSD CITY"/>
  </r>
  <r>
    <s v="T-7959"/>
    <x v="1"/>
    <x v="55"/>
    <x v="10"/>
    <s v="P-2242"/>
    <n v="1"/>
    <n v="82800"/>
    <n v="82800"/>
    <x v="48"/>
    <x v="3"/>
    <x v="2"/>
    <s v="SUMARECON MALL BEKASI"/>
  </r>
  <r>
    <s v="T-7960"/>
    <x v="1"/>
    <x v="53"/>
    <x v="14"/>
    <s v="P-16"/>
    <n v="1"/>
    <n v="181300"/>
    <n v="181300"/>
    <x v="81"/>
    <x v="7"/>
    <x v="9"/>
    <s v="AEON DELTAMAS CIKARANG"/>
  </r>
  <r>
    <s v="T-7961"/>
    <x v="1"/>
    <x v="58"/>
    <x v="14"/>
    <s v="P-14"/>
    <n v="1"/>
    <n v="181300"/>
    <n v="181300"/>
    <x v="10"/>
    <x v="7"/>
    <x v="9"/>
    <s v="AEON DELTAMAS CIKARANG"/>
  </r>
  <r>
    <s v="T-7962"/>
    <x v="1"/>
    <x v="59"/>
    <x v="10"/>
    <s v="P-2196"/>
    <n v="1"/>
    <n v="27000"/>
    <n v="27000"/>
    <x v="30"/>
    <x v="0"/>
    <x v="2"/>
    <s v="SUMARECON MALL BEKASI"/>
  </r>
  <r>
    <s v="T-7963"/>
    <x v="1"/>
    <x v="50"/>
    <x v="14"/>
    <s v="P-18"/>
    <n v="1"/>
    <n v="160300"/>
    <n v="160300"/>
    <x v="316"/>
    <x v="7"/>
    <x v="9"/>
    <s v="AEON DELTAMAS CIKARANG"/>
  </r>
  <r>
    <s v="T-7964"/>
    <x v="1"/>
    <x v="42"/>
    <x v="10"/>
    <s v="P-2302"/>
    <n v="2"/>
    <n v="90300"/>
    <n v="180600"/>
    <x v="333"/>
    <x v="2"/>
    <x v="2"/>
    <s v="SUMARECON MALL BEKASI"/>
  </r>
  <r>
    <s v="T-7965"/>
    <x v="1"/>
    <x v="48"/>
    <x v="14"/>
    <s v="P-36"/>
    <n v="1"/>
    <n v="97300"/>
    <n v="97300"/>
    <x v="86"/>
    <x v="11"/>
    <x v="9"/>
    <s v="AEON DELTAMAS CIKARANG"/>
  </r>
  <r>
    <s v="T-7966"/>
    <x v="1"/>
    <x v="33"/>
    <x v="10"/>
    <s v="P-2202"/>
    <n v="1"/>
    <n v="139300"/>
    <n v="139300"/>
    <x v="334"/>
    <x v="15"/>
    <x v="2"/>
    <s v="SUMARECON MALL BEKASI"/>
  </r>
  <r>
    <s v="T-7967"/>
    <x v="1"/>
    <x v="45"/>
    <x v="10"/>
    <s v="P-2339"/>
    <n v="1"/>
    <n v="139300"/>
    <n v="139300"/>
    <x v="270"/>
    <x v="12"/>
    <x v="2"/>
    <s v="SUMARECON MALL BEKASI"/>
  </r>
  <r>
    <s v="T-7968"/>
    <x v="1"/>
    <x v="52"/>
    <x v="10"/>
    <s v="P-2334"/>
    <n v="1"/>
    <n v="139300"/>
    <n v="139300"/>
    <x v="281"/>
    <x v="12"/>
    <x v="2"/>
    <s v="SUMARECON MALL BEKASI"/>
  </r>
  <r>
    <s v="T-7969"/>
    <x v="1"/>
    <x v="46"/>
    <x v="15"/>
    <s v="P-48"/>
    <n v="1"/>
    <n v="41300"/>
    <n v="41300"/>
    <x v="30"/>
    <x v="0"/>
    <x v="9"/>
    <s v="AEON MALL BSD CITY"/>
  </r>
  <r>
    <s v="T-7970"/>
    <x v="1"/>
    <x v="59"/>
    <x v="14"/>
    <s v="P-12"/>
    <n v="1"/>
    <n v="20300"/>
    <n v="20300"/>
    <x v="296"/>
    <x v="0"/>
    <x v="9"/>
    <s v="AEON DELTAMAS CIKARANG"/>
  </r>
  <r>
    <s v="T-7971"/>
    <x v="1"/>
    <x v="42"/>
    <x v="14"/>
    <s v="P-06"/>
    <n v="1"/>
    <n v="139300"/>
    <n v="139300"/>
    <x v="119"/>
    <x v="15"/>
    <x v="9"/>
    <s v="AEON DELTAMAS CIKARANG"/>
  </r>
  <r>
    <s v="T-7972"/>
    <x v="1"/>
    <x v="32"/>
    <x v="14"/>
    <s v="P-04"/>
    <n v="2"/>
    <n v="230300"/>
    <n v="460600"/>
    <x v="320"/>
    <x v="8"/>
    <x v="9"/>
    <s v="AEON DELTAMAS CIKARANG"/>
  </r>
  <r>
    <s v="T-7973"/>
    <x v="1"/>
    <x v="52"/>
    <x v="14"/>
    <s v="P-29"/>
    <n v="2"/>
    <n v="224000"/>
    <n v="448000"/>
    <x v="128"/>
    <x v="18"/>
    <x v="9"/>
    <s v="AEON DELTAMAS CIKARANG"/>
  </r>
  <r>
    <s v="T-7974"/>
    <x v="1"/>
    <x v="51"/>
    <x v="14"/>
    <s v="P-23"/>
    <n v="1"/>
    <n v="349300"/>
    <n v="349300"/>
    <x v="267"/>
    <x v="21"/>
    <x v="9"/>
    <s v="AEON DELTAMAS CIKARANG"/>
  </r>
  <r>
    <s v="T-7975"/>
    <x v="1"/>
    <x v="41"/>
    <x v="10"/>
    <s v="P-2173"/>
    <n v="1"/>
    <n v="279300"/>
    <n v="279300"/>
    <x v="285"/>
    <x v="12"/>
    <x v="2"/>
    <s v="SUMARECON MALL BEKASI"/>
  </r>
  <r>
    <s v="T-7976"/>
    <x v="1"/>
    <x v="57"/>
    <x v="10"/>
    <s v="P-2266"/>
    <n v="1"/>
    <n v="90300"/>
    <n v="90300"/>
    <x v="269"/>
    <x v="12"/>
    <x v="2"/>
    <s v="SUMARECON MALL BEKASI"/>
  </r>
  <r>
    <s v="T-7977"/>
    <x v="1"/>
    <x v="41"/>
    <x v="14"/>
    <s v="P-37"/>
    <n v="1"/>
    <n v="111300"/>
    <n v="111300"/>
    <x v="47"/>
    <x v="11"/>
    <x v="9"/>
    <s v="AEON DELTAMAS CIKARANG"/>
  </r>
  <r>
    <s v="T-7978"/>
    <x v="1"/>
    <x v="55"/>
    <x v="10"/>
    <s v="P-2168"/>
    <n v="1"/>
    <n v="241500"/>
    <n v="241500"/>
    <x v="322"/>
    <x v="8"/>
    <x v="2"/>
    <s v="SUMARECON MALL BEKASI"/>
  </r>
  <r>
    <s v="T-7979"/>
    <x v="1"/>
    <x v="60"/>
    <x v="14"/>
    <s v="P-21"/>
    <n v="1"/>
    <n v="83300"/>
    <n v="83300"/>
    <x v="48"/>
    <x v="3"/>
    <x v="9"/>
    <s v="AEON DELTAMAS CIKARANG"/>
  </r>
  <r>
    <s v="T-7980"/>
    <x v="1"/>
    <x v="58"/>
    <x v="10"/>
    <s v="P-2355"/>
    <n v="2"/>
    <n v="108000"/>
    <n v="216000"/>
    <x v="50"/>
    <x v="11"/>
    <x v="2"/>
    <s v="SUMARECON MALL BEKASI"/>
  </r>
  <r>
    <s v="T-7981"/>
    <x v="1"/>
    <x v="52"/>
    <x v="14"/>
    <s v="P-25"/>
    <n v="1"/>
    <n v="248500"/>
    <n v="248500"/>
    <x v="335"/>
    <x v="2"/>
    <x v="9"/>
    <s v="AEON DELTAMAS CIKARANG"/>
  </r>
  <r>
    <s v="T-7982"/>
    <x v="1"/>
    <x v="36"/>
    <x v="14"/>
    <s v="P-35"/>
    <n v="1"/>
    <n v="97300"/>
    <n v="97300"/>
    <x v="71"/>
    <x v="11"/>
    <x v="9"/>
    <s v="AEON DELTAMAS CIKARANG"/>
  </r>
  <r>
    <s v="T-7983"/>
    <x v="1"/>
    <x v="33"/>
    <x v="13"/>
    <s v="P-2054"/>
    <n v="1"/>
    <n v="160300"/>
    <n v="160300"/>
    <x v="283"/>
    <x v="7"/>
    <x v="3"/>
    <s v="PONDOK INDAH MALL"/>
  </r>
  <r>
    <s v="T-7984"/>
    <x v="1"/>
    <x v="56"/>
    <x v="13"/>
    <s v="P-1977"/>
    <n v="3"/>
    <n v="377300"/>
    <n v="1131900"/>
    <x v="336"/>
    <x v="15"/>
    <x v="3"/>
    <s v="PONDOK INDAH MALL"/>
  </r>
  <r>
    <s v="T-7985"/>
    <x v="1"/>
    <x v="46"/>
    <x v="13"/>
    <s v="P-2001"/>
    <n v="2"/>
    <n v="230300"/>
    <n v="460600"/>
    <x v="309"/>
    <x v="8"/>
    <x v="3"/>
    <s v="PONDOK INDAH MALL"/>
  </r>
  <r>
    <s v="T-7986"/>
    <x v="1"/>
    <x v="58"/>
    <x v="13"/>
    <s v="P-2000"/>
    <n v="1"/>
    <n v="230300"/>
    <n v="230300"/>
    <x v="273"/>
    <x v="8"/>
    <x v="3"/>
    <s v="PONDOK INDAH MALL"/>
  </r>
  <r>
    <s v="T-7987"/>
    <x v="1"/>
    <x v="56"/>
    <x v="13"/>
    <s v="P-2020"/>
    <n v="1"/>
    <n v="41300"/>
    <n v="41300"/>
    <x v="6"/>
    <x v="0"/>
    <x v="3"/>
    <s v="PONDOK INDAH MALL"/>
  </r>
  <r>
    <s v="T-7988"/>
    <x v="1"/>
    <x v="45"/>
    <x v="13"/>
    <s v="P-1973"/>
    <n v="1"/>
    <n v="62300"/>
    <n v="62300"/>
    <x v="337"/>
    <x v="16"/>
    <x v="3"/>
    <s v="PONDOK INDAH MALL"/>
  </r>
  <r>
    <s v="T-7989"/>
    <x v="1"/>
    <x v="55"/>
    <x v="13"/>
    <s v="P-2130"/>
    <n v="2"/>
    <n v="139300"/>
    <n v="278600"/>
    <x v="330"/>
    <x v="12"/>
    <x v="3"/>
    <s v="PONDOK INDAH MALL"/>
  </r>
  <r>
    <s v="T-7990"/>
    <x v="1"/>
    <x v="40"/>
    <x v="13"/>
    <s v="P-1988"/>
    <n v="7"/>
    <n v="349300"/>
    <n v="2445100"/>
    <x v="130"/>
    <x v="13"/>
    <x v="3"/>
    <s v="PONDOK INDAH MALL"/>
  </r>
  <r>
    <s v="T-7991"/>
    <x v="1"/>
    <x v="33"/>
    <x v="13"/>
    <s v="P-2139"/>
    <n v="1"/>
    <n v="97300"/>
    <n v="97300"/>
    <x v="65"/>
    <x v="11"/>
    <x v="3"/>
    <s v="PONDOK INDAH MALL"/>
  </r>
  <r>
    <s v="T-7992"/>
    <x v="1"/>
    <x v="56"/>
    <x v="13"/>
    <s v="P-2083"/>
    <n v="2"/>
    <n v="349300"/>
    <n v="698600"/>
    <x v="183"/>
    <x v="20"/>
    <x v="3"/>
    <s v="PONDOK INDAH MALL"/>
  </r>
  <r>
    <s v="T-7993"/>
    <x v="1"/>
    <x v="58"/>
    <x v="13"/>
    <s v="P-2143"/>
    <n v="1"/>
    <n v="111300"/>
    <n v="111300"/>
    <x v="32"/>
    <x v="11"/>
    <x v="3"/>
    <s v="PONDOK INDAH MALL"/>
  </r>
  <r>
    <s v="T-7994"/>
    <x v="1"/>
    <x v="46"/>
    <x v="13"/>
    <s v="P-2127"/>
    <n v="1"/>
    <n v="139300"/>
    <n v="139300"/>
    <x v="280"/>
    <x v="12"/>
    <x v="3"/>
    <s v="PONDOK INDAH MALL"/>
  </r>
  <r>
    <s v="T-7995"/>
    <x v="1"/>
    <x v="42"/>
    <x v="13"/>
    <s v="P-2124"/>
    <n v="1"/>
    <n v="139300"/>
    <n v="139300"/>
    <x v="277"/>
    <x v="12"/>
    <x v="3"/>
    <s v="PONDOK INDAH MALL"/>
  </r>
  <r>
    <s v="T-7996"/>
    <x v="1"/>
    <x v="41"/>
    <x v="13"/>
    <s v="P-2144"/>
    <n v="1"/>
    <n v="111300"/>
    <n v="111300"/>
    <x v="46"/>
    <x v="11"/>
    <x v="3"/>
    <s v="PONDOK INDAH MALL"/>
  </r>
  <r>
    <s v="T-7997"/>
    <x v="1"/>
    <x v="37"/>
    <x v="13"/>
    <s v="P-2016"/>
    <n v="1"/>
    <n v="83300"/>
    <n v="83300"/>
    <x v="36"/>
    <x v="12"/>
    <x v="3"/>
    <s v="PONDOK INDAH MALL"/>
  </r>
  <r>
    <s v="T-7998"/>
    <x v="1"/>
    <x v="39"/>
    <x v="13"/>
    <s v="P-2123"/>
    <n v="3"/>
    <n v="139300"/>
    <n v="417900"/>
    <x v="304"/>
    <x v="12"/>
    <x v="3"/>
    <s v="PONDOK INDAH MALL"/>
  </r>
  <r>
    <s v="T-7999"/>
    <x v="1"/>
    <x v="58"/>
    <x v="13"/>
    <s v="P-2140"/>
    <n v="1"/>
    <n v="111300"/>
    <n v="111300"/>
    <x v="50"/>
    <x v="11"/>
    <x v="3"/>
    <s v="PONDOK INDAH MALL"/>
  </r>
  <r>
    <s v="T-8000"/>
    <x v="1"/>
    <x v="48"/>
    <x v="13"/>
    <s v="P-2093"/>
    <n v="2"/>
    <n v="349300"/>
    <n v="698600"/>
    <x v="267"/>
    <x v="21"/>
    <x v="3"/>
    <s v="PONDOK INDAH MALL"/>
  </r>
  <r>
    <s v="T-8001"/>
    <x v="1"/>
    <x v="56"/>
    <x v="13"/>
    <s v="P-2125"/>
    <n v="1"/>
    <n v="139300"/>
    <n v="139300"/>
    <x v="325"/>
    <x v="12"/>
    <x v="3"/>
    <s v="PONDOK INDAH MALL"/>
  </r>
  <r>
    <s v="T-8002"/>
    <x v="1"/>
    <x v="54"/>
    <x v="13"/>
    <s v="P-2019"/>
    <n v="1"/>
    <n v="24500"/>
    <n v="24500"/>
    <x v="307"/>
    <x v="0"/>
    <x v="3"/>
    <s v="PONDOK INDAH MALL"/>
  </r>
  <r>
    <s v="T-8003"/>
    <x v="1"/>
    <x v="49"/>
    <x v="13"/>
    <s v="P-2133"/>
    <n v="2"/>
    <n v="77000"/>
    <n v="154000"/>
    <x v="75"/>
    <x v="11"/>
    <x v="3"/>
    <s v="PONDOK INDAH MALL"/>
  </r>
  <r>
    <s v="T-8004"/>
    <x v="1"/>
    <x v="53"/>
    <x v="13"/>
    <s v="P-1974"/>
    <n v="1"/>
    <n v="69300"/>
    <n v="69300"/>
    <x v="64"/>
    <x v="16"/>
    <x v="3"/>
    <s v="PONDOK INDAH MALL"/>
  </r>
  <r>
    <s v="T-8005"/>
    <x v="1"/>
    <x v="47"/>
    <x v="13"/>
    <s v="P-2120"/>
    <n v="1"/>
    <n v="139300"/>
    <n v="139300"/>
    <x v="272"/>
    <x v="6"/>
    <x v="3"/>
    <s v="PONDOK INDAH MALL"/>
  </r>
  <r>
    <s v="T-8006"/>
    <x v="1"/>
    <x v="39"/>
    <x v="13"/>
    <s v="P-2058"/>
    <n v="1"/>
    <n v="83300"/>
    <n v="83300"/>
    <x v="78"/>
    <x v="3"/>
    <x v="3"/>
    <s v="PONDOK INDAH MALL"/>
  </r>
  <r>
    <s v="T-8007"/>
    <x v="1"/>
    <x v="56"/>
    <x v="13"/>
    <s v="P-1976"/>
    <n v="1"/>
    <n v="83300"/>
    <n v="83300"/>
    <x v="314"/>
    <x v="16"/>
    <x v="3"/>
    <s v="PONDOK INDAH MALL"/>
  </r>
  <r>
    <s v="T-8008"/>
    <x v="1"/>
    <x v="31"/>
    <x v="13"/>
    <s v="P-2111"/>
    <n v="1"/>
    <n v="174300"/>
    <n v="174300"/>
    <x v="329"/>
    <x v="21"/>
    <x v="3"/>
    <s v="PONDOK INDAH MALL"/>
  </r>
  <r>
    <s v="T-8009"/>
    <x v="1"/>
    <x v="45"/>
    <x v="13"/>
    <s v="P-1969"/>
    <n v="5"/>
    <n v="122325"/>
    <n v="611625"/>
    <x v="131"/>
    <x v="6"/>
    <x v="3"/>
    <s v="PONDOK INDAH MALL"/>
  </r>
  <r>
    <s v="T-8010"/>
    <x v="1"/>
    <x v="40"/>
    <x v="13"/>
    <s v="P-1971"/>
    <n v="2"/>
    <n v="120178.94736842105"/>
    <n v="240357.89473684211"/>
    <x v="146"/>
    <x v="6"/>
    <x v="3"/>
    <s v="PONDOK INDAH MALL"/>
  </r>
  <r>
    <s v="T-8011"/>
    <x v="1"/>
    <x v="49"/>
    <x v="13"/>
    <s v="P-2025"/>
    <n v="1"/>
    <n v="20300"/>
    <n v="20300"/>
    <x v="286"/>
    <x v="0"/>
    <x v="3"/>
    <s v="PONDOK INDAH MALL"/>
  </r>
  <r>
    <s v="T-8012"/>
    <x v="1"/>
    <x v="35"/>
    <x v="13"/>
    <s v="P-2011"/>
    <n v="1"/>
    <n v="139300"/>
    <n v="139300"/>
    <x v="94"/>
    <x v="15"/>
    <x v="3"/>
    <s v="PONDOK INDAH MALL"/>
  </r>
  <r>
    <s v="T-8013"/>
    <x v="1"/>
    <x v="49"/>
    <x v="13"/>
    <s v="P-2002"/>
    <n v="3"/>
    <n v="230300"/>
    <n v="690900"/>
    <x v="320"/>
    <x v="8"/>
    <x v="3"/>
    <s v="PONDOK INDAH MALL"/>
  </r>
  <r>
    <s v="T-8014"/>
    <x v="1"/>
    <x v="55"/>
    <x v="13"/>
    <s v="P-2030"/>
    <n v="1"/>
    <n v="41300"/>
    <n v="41300"/>
    <x v="338"/>
    <x v="0"/>
    <x v="3"/>
    <s v="PONDOK INDAH MALL"/>
  </r>
  <r>
    <s v="T-8015"/>
    <x v="1"/>
    <x v="51"/>
    <x v="13"/>
    <s v="P-1978"/>
    <n v="3"/>
    <n v="629300"/>
    <n v="1887900"/>
    <x v="145"/>
    <x v="12"/>
    <x v="3"/>
    <s v="PONDOK INDAH MALL"/>
  </r>
  <r>
    <s v="T-8016"/>
    <x v="1"/>
    <x v="42"/>
    <x v="13"/>
    <s v="P-2014"/>
    <n v="6"/>
    <n v="209300"/>
    <n v="1255800"/>
    <x v="104"/>
    <x v="12"/>
    <x v="3"/>
    <s v="PONDOK INDAH MALL"/>
  </r>
  <r>
    <s v="T-8017"/>
    <x v="1"/>
    <x v="46"/>
    <x v="13"/>
    <s v="P-1987"/>
    <n v="2"/>
    <n v="349300"/>
    <n v="698600"/>
    <x v="147"/>
    <x v="13"/>
    <x v="3"/>
    <s v="PONDOK INDAH MALL"/>
  </r>
  <r>
    <s v="T-8018"/>
    <x v="1"/>
    <x v="50"/>
    <x v="13"/>
    <s v="P-2015"/>
    <n v="3"/>
    <n v="209300"/>
    <n v="627900"/>
    <x v="135"/>
    <x v="12"/>
    <x v="3"/>
    <s v="PONDOK INDAH MALL"/>
  </r>
  <r>
    <s v="T-8019"/>
    <x v="1"/>
    <x v="44"/>
    <x v="13"/>
    <s v="P-2145"/>
    <n v="4"/>
    <n v="111300"/>
    <n v="445200"/>
    <x v="59"/>
    <x v="11"/>
    <x v="3"/>
    <s v="PONDOK INDAH MALL"/>
  </r>
  <r>
    <s v="T-8020"/>
    <x v="1"/>
    <x v="35"/>
    <x v="13"/>
    <s v="P-2057"/>
    <n v="1"/>
    <n v="83300"/>
    <n v="83300"/>
    <x v="142"/>
    <x v="3"/>
    <x v="3"/>
    <s v="PONDOK INDAH MALL"/>
  </r>
  <r>
    <s v="T-8021"/>
    <x v="1"/>
    <x v="58"/>
    <x v="13"/>
    <s v="P-1981"/>
    <n v="1"/>
    <n v="174300"/>
    <n v="174300"/>
    <x v="339"/>
    <x v="13"/>
    <x v="3"/>
    <s v="PONDOK INDAH MALL"/>
  </r>
  <r>
    <s v="T-8022"/>
    <x v="1"/>
    <x v="56"/>
    <x v="13"/>
    <s v="P-2128"/>
    <n v="2"/>
    <n v="139300"/>
    <n v="278600"/>
    <x v="305"/>
    <x v="12"/>
    <x v="3"/>
    <s v="PONDOK INDAH MALL"/>
  </r>
  <r>
    <s v="T-8023"/>
    <x v="1"/>
    <x v="53"/>
    <x v="13"/>
    <s v="P-1975"/>
    <n v="1"/>
    <n v="69300"/>
    <n v="69300"/>
    <x v="317"/>
    <x v="16"/>
    <x v="3"/>
    <s v="PONDOK INDAH MALL"/>
  </r>
  <r>
    <s v="T-8024"/>
    <x v="1"/>
    <x v="60"/>
    <x v="13"/>
    <s v="P-1997"/>
    <n v="1"/>
    <n v="241500"/>
    <n v="241500"/>
    <x v="340"/>
    <x v="8"/>
    <x v="3"/>
    <s v="PONDOK INDAH MALL"/>
  </r>
  <r>
    <s v="T-8025"/>
    <x v="1"/>
    <x v="51"/>
    <x v="13"/>
    <s v="P-1991"/>
    <n v="5"/>
    <n v="349300"/>
    <n v="1746500"/>
    <x v="118"/>
    <x v="13"/>
    <x v="3"/>
    <s v="PONDOK INDAH MALL"/>
  </r>
  <r>
    <s v="T-8026"/>
    <x v="1"/>
    <x v="59"/>
    <x v="13"/>
    <s v="P-2013"/>
    <n v="2"/>
    <n v="139300"/>
    <n v="278600"/>
    <x v="319"/>
    <x v="15"/>
    <x v="3"/>
    <s v="PONDOK INDAH MALL"/>
  </r>
  <r>
    <s v="T-8027"/>
    <x v="1"/>
    <x v="54"/>
    <x v="13"/>
    <s v="P-2050"/>
    <n v="2"/>
    <n v="174300"/>
    <n v="348600"/>
    <x v="10"/>
    <x v="7"/>
    <x v="3"/>
    <s v="PONDOK INDAH MALL"/>
  </r>
  <r>
    <s v="T-8028"/>
    <x v="1"/>
    <x v="36"/>
    <x v="13"/>
    <s v="P-1999"/>
    <n v="1"/>
    <n v="230300"/>
    <n v="230300"/>
    <x v="303"/>
    <x v="8"/>
    <x v="3"/>
    <s v="PONDOK INDAH MALL"/>
  </r>
  <r>
    <s v="T-8029"/>
    <x v="1"/>
    <x v="59"/>
    <x v="13"/>
    <s v="P-2059"/>
    <n v="1"/>
    <n v="83300"/>
    <n v="83300"/>
    <x v="48"/>
    <x v="3"/>
    <x v="3"/>
    <s v="PONDOK INDAH MALL"/>
  </r>
  <r>
    <s v="T-8030"/>
    <x v="1"/>
    <x v="32"/>
    <x v="13"/>
    <s v="P-1972"/>
    <n v="3"/>
    <n v="62300"/>
    <n v="186900"/>
    <x v="98"/>
    <x v="16"/>
    <x v="3"/>
    <s v="PONDOK INDAH MALL"/>
  </r>
  <r>
    <s v="T-8031"/>
    <x v="1"/>
    <x v="53"/>
    <x v="13"/>
    <s v="P-2008"/>
    <n v="1"/>
    <n v="241500"/>
    <n v="241500"/>
    <x v="295"/>
    <x v="8"/>
    <x v="3"/>
    <s v="PONDOK INDAH MALL"/>
  </r>
  <r>
    <s v="T-8032"/>
    <x v="1"/>
    <x v="40"/>
    <x v="13"/>
    <s v="P-2038"/>
    <n v="2"/>
    <n v="980000"/>
    <n v="1960000"/>
    <x v="315"/>
    <x v="22"/>
    <x v="3"/>
    <s v="PONDOK INDAH MALL"/>
  </r>
  <r>
    <s v="T-8033"/>
    <x v="1"/>
    <x v="50"/>
    <x v="13"/>
    <s v="P-1970"/>
    <n v="1"/>
    <n v="0"/>
    <n v="0"/>
    <x v="242"/>
    <x v="6"/>
    <x v="3"/>
    <s v="PONDOK INDAH MALL"/>
  </r>
  <r>
    <s v="T-8034"/>
    <x v="1"/>
    <x v="45"/>
    <x v="13"/>
    <s v="P-2100"/>
    <n v="1"/>
    <n v="160300"/>
    <n v="160300"/>
    <x v="8"/>
    <x v="5"/>
    <x v="3"/>
    <s v="PONDOK INDAH MALL"/>
  </r>
  <r>
    <s v="T-8035"/>
    <x v="1"/>
    <x v="48"/>
    <x v="13"/>
    <s v="P-2007"/>
    <n v="2"/>
    <n v="241500"/>
    <n v="483000"/>
    <x v="322"/>
    <x v="8"/>
    <x v="3"/>
    <s v="PONDOK INDAH MALL"/>
  </r>
  <r>
    <s v="T-8036"/>
    <x v="1"/>
    <x v="51"/>
    <x v="13"/>
    <s v="P-1982"/>
    <n v="1"/>
    <n v="174300"/>
    <n v="174300"/>
    <x v="312"/>
    <x v="13"/>
    <x v="3"/>
    <s v="PONDOK INDAH MALL"/>
  </r>
  <r>
    <s v="T-8037"/>
    <x v="1"/>
    <x v="34"/>
    <x v="13"/>
    <s v="P-1995"/>
    <n v="1"/>
    <n v="241500"/>
    <n v="241500"/>
    <x v="341"/>
    <x v="8"/>
    <x v="3"/>
    <s v="PONDOK INDAH MALL"/>
  </r>
  <r>
    <s v="T-8038"/>
    <x v="1"/>
    <x v="58"/>
    <x v="13"/>
    <s v="P-2052"/>
    <n v="2"/>
    <n v="174300"/>
    <n v="348600"/>
    <x v="81"/>
    <x v="7"/>
    <x v="3"/>
    <s v="PONDOK INDAH MALL"/>
  </r>
  <r>
    <s v="T-8039"/>
    <x v="1"/>
    <x v="36"/>
    <x v="13"/>
    <s v="P-2028"/>
    <n v="1"/>
    <n v="24500"/>
    <n v="24500"/>
    <x v="342"/>
    <x v="0"/>
    <x v="3"/>
    <s v="PONDOK INDAH MALL"/>
  </r>
  <r>
    <s v="T-8040"/>
    <x v="1"/>
    <x v="52"/>
    <x v="13"/>
    <s v="P-1980"/>
    <n v="1"/>
    <n v="629300"/>
    <n v="629300"/>
    <x v="151"/>
    <x v="12"/>
    <x v="3"/>
    <s v="PONDOK INDAH MALL"/>
  </r>
  <r>
    <s v="T-8041"/>
    <x v="1"/>
    <x v="56"/>
    <x v="13"/>
    <s v="P-2074"/>
    <n v="2"/>
    <n v="20300"/>
    <n v="40600"/>
    <x v="7"/>
    <x v="4"/>
    <x v="3"/>
    <s v="PONDOK INDAH MALL"/>
  </r>
  <r>
    <s v="T-8042"/>
    <x v="1"/>
    <x v="46"/>
    <x v="13"/>
    <s v="P-2009"/>
    <n v="1"/>
    <n v="241500"/>
    <n v="241500"/>
    <x v="302"/>
    <x v="8"/>
    <x v="3"/>
    <s v="PONDOK INDAH MALL"/>
  </r>
  <r>
    <s v="T-8043"/>
    <x v="1"/>
    <x v="36"/>
    <x v="13"/>
    <s v="P-1990"/>
    <n v="1"/>
    <n v="349300"/>
    <n v="349300"/>
    <x v="200"/>
    <x v="13"/>
    <x v="3"/>
    <s v="PONDOK INDAH MALL"/>
  </r>
  <r>
    <s v="T-8044"/>
    <x v="1"/>
    <x v="50"/>
    <x v="13"/>
    <s v="P-2073"/>
    <n v="1"/>
    <n v="24500"/>
    <n v="24500"/>
    <x v="27"/>
    <x v="4"/>
    <x v="3"/>
    <s v="PONDOK INDAH MALL"/>
  </r>
  <r>
    <s v="T-8045"/>
    <x v="1"/>
    <x v="43"/>
    <x v="13"/>
    <s v="P-2010"/>
    <n v="1"/>
    <n v="241500"/>
    <n v="241500"/>
    <x v="323"/>
    <x v="8"/>
    <x v="3"/>
    <s v="PONDOK INDAH MALL"/>
  </r>
  <r>
    <s v="T-8046"/>
    <x v="1"/>
    <x v="38"/>
    <x v="13"/>
    <s v="P-2039"/>
    <n v="2"/>
    <n v="69300"/>
    <n v="138600"/>
    <x v="19"/>
    <x v="6"/>
    <x v="3"/>
    <s v="PONDOK INDAH MALL"/>
  </r>
  <r>
    <s v="T-8047"/>
    <x v="1"/>
    <x v="62"/>
    <x v="10"/>
    <s v="P-2353"/>
    <n v="1"/>
    <n v="97300"/>
    <n v="97300"/>
    <x v="71"/>
    <x v="11"/>
    <x v="2"/>
    <s v="SUMARECON MALL BEKASI"/>
  </r>
  <r>
    <s v="T-8048"/>
    <x v="1"/>
    <x v="73"/>
    <x v="13"/>
    <s v="P-2011"/>
    <n v="3"/>
    <n v="139300"/>
    <n v="417900"/>
    <x v="94"/>
    <x v="15"/>
    <x v="3"/>
    <s v="PONDOK INDAH MALL"/>
  </r>
  <r>
    <s v="T-8049"/>
    <x v="1"/>
    <x v="70"/>
    <x v="13"/>
    <s v="P-1997"/>
    <n v="1"/>
    <n v="241500"/>
    <n v="241500"/>
    <x v="340"/>
    <x v="8"/>
    <x v="3"/>
    <s v="PONDOK INDAH MALL"/>
  </r>
  <r>
    <s v="T-8050"/>
    <x v="1"/>
    <x v="75"/>
    <x v="13"/>
    <s v="P-2073"/>
    <n v="5"/>
    <n v="24500"/>
    <n v="122500"/>
    <x v="27"/>
    <x v="4"/>
    <x v="3"/>
    <s v="PONDOK INDAH MALL"/>
  </r>
  <r>
    <s v="T-8051"/>
    <x v="1"/>
    <x v="77"/>
    <x v="10"/>
    <s v="P-2289"/>
    <n v="2"/>
    <n v="47700"/>
    <n v="95400"/>
    <x v="20"/>
    <x v="10"/>
    <x v="2"/>
    <s v="SUMARECON MALL BEKASI"/>
  </r>
  <r>
    <s v="T-8052"/>
    <x v="1"/>
    <x v="62"/>
    <x v="10"/>
    <s v="P-2171"/>
    <n v="2"/>
    <n v="269500"/>
    <n v="539000"/>
    <x v="323"/>
    <x v="8"/>
    <x v="2"/>
    <s v="SUMARECON MALL BEKASI"/>
  </r>
  <r>
    <s v="T-8053"/>
    <x v="1"/>
    <x v="89"/>
    <x v="13"/>
    <s v="P-2031"/>
    <n v="1"/>
    <n v="20300"/>
    <n v="20300"/>
    <x v="29"/>
    <x v="0"/>
    <x v="3"/>
    <s v="PONDOK INDAH MALL"/>
  </r>
  <r>
    <s v="T-8054"/>
    <x v="1"/>
    <x v="63"/>
    <x v="14"/>
    <s v="P-31"/>
    <n v="2"/>
    <n v="139300"/>
    <n v="278600"/>
    <x v="272"/>
    <x v="6"/>
    <x v="9"/>
    <s v="AEON DELTAMAS CIKARANG"/>
  </r>
  <r>
    <s v="T-8055"/>
    <x v="1"/>
    <x v="74"/>
    <x v="10"/>
    <s v="P-2283"/>
    <n v="1"/>
    <n v="349300"/>
    <n v="349300"/>
    <x v="267"/>
    <x v="21"/>
    <x v="2"/>
    <s v="SUMARECON MALL BEKASI"/>
  </r>
  <r>
    <s v="T-8056"/>
    <x v="1"/>
    <x v="79"/>
    <x v="13"/>
    <s v="P-2131"/>
    <n v="1"/>
    <n v="139300"/>
    <n v="139300"/>
    <x v="274"/>
    <x v="12"/>
    <x v="3"/>
    <s v="PONDOK INDAH MALL"/>
  </r>
  <r>
    <s v="T-8057"/>
    <x v="1"/>
    <x v="88"/>
    <x v="13"/>
    <s v="P-2013"/>
    <n v="1"/>
    <n v="139300"/>
    <n v="139300"/>
    <x v="319"/>
    <x v="15"/>
    <x v="3"/>
    <s v="PONDOK INDAH MALL"/>
  </r>
  <r>
    <s v="T-8058"/>
    <x v="1"/>
    <x v="76"/>
    <x v="13"/>
    <s v="P-1991"/>
    <n v="2"/>
    <n v="349300"/>
    <n v="698600"/>
    <x v="118"/>
    <x v="13"/>
    <x v="3"/>
    <s v="PONDOK INDAH MALL"/>
  </r>
  <r>
    <s v="T-8059"/>
    <x v="1"/>
    <x v="79"/>
    <x v="14"/>
    <s v="P-30"/>
    <n v="1"/>
    <n v="69300"/>
    <n v="69300"/>
    <x v="268"/>
    <x v="6"/>
    <x v="9"/>
    <s v="AEON DELTAMAS CIKARANG"/>
  </r>
  <r>
    <s v="T-8060"/>
    <x v="1"/>
    <x v="72"/>
    <x v="10"/>
    <s v="P-2351"/>
    <n v="1"/>
    <n v="83300"/>
    <n v="83300"/>
    <x v="21"/>
    <x v="11"/>
    <x v="2"/>
    <s v="SUMARECON MALL BEKASI"/>
  </r>
  <r>
    <s v="T-8061"/>
    <x v="1"/>
    <x v="83"/>
    <x v="10"/>
    <s v="P-2299"/>
    <n v="1"/>
    <n v="48300"/>
    <n v="48300"/>
    <x v="291"/>
    <x v="2"/>
    <x v="2"/>
    <s v="SUMARECON MALL BEKASI"/>
  </r>
  <r>
    <s v="T-8062"/>
    <x v="1"/>
    <x v="83"/>
    <x v="13"/>
    <s v="P-2105"/>
    <n v="1"/>
    <n v="262500"/>
    <n v="262500"/>
    <x v="3"/>
    <x v="2"/>
    <x v="3"/>
    <s v="PONDOK INDAH MALL"/>
  </r>
  <r>
    <s v="T-8063"/>
    <x v="1"/>
    <x v="65"/>
    <x v="13"/>
    <s v="P-1989"/>
    <n v="1"/>
    <n v="349300"/>
    <n v="349300"/>
    <x v="175"/>
    <x v="13"/>
    <x v="3"/>
    <s v="PONDOK INDAH MALL"/>
  </r>
  <r>
    <s v="T-8064"/>
    <x v="1"/>
    <x v="82"/>
    <x v="13"/>
    <s v="P-2092"/>
    <n v="1"/>
    <n v="2030000"/>
    <n v="2030000"/>
    <x v="290"/>
    <x v="22"/>
    <x v="3"/>
    <s v="PONDOK INDAH MALL"/>
  </r>
  <r>
    <s v="T-8065"/>
    <x v="1"/>
    <x v="80"/>
    <x v="13"/>
    <s v="P-2054"/>
    <n v="3"/>
    <n v="160300"/>
    <n v="480900"/>
    <x v="283"/>
    <x v="7"/>
    <x v="3"/>
    <s v="PONDOK INDAH MALL"/>
  </r>
  <r>
    <s v="T-8066"/>
    <x v="1"/>
    <x v="85"/>
    <x v="13"/>
    <s v="P-1994"/>
    <n v="4"/>
    <n v="139300"/>
    <n v="557200"/>
    <x v="327"/>
    <x v="13"/>
    <x v="3"/>
    <s v="PONDOK INDAH MALL"/>
  </r>
  <r>
    <s v="T-8067"/>
    <x v="1"/>
    <x v="67"/>
    <x v="13"/>
    <s v="P-2051"/>
    <n v="2"/>
    <n v="174300"/>
    <n v="348600"/>
    <x v="53"/>
    <x v="7"/>
    <x v="3"/>
    <s v="PONDOK INDAH MALL"/>
  </r>
  <r>
    <s v="T-8068"/>
    <x v="1"/>
    <x v="61"/>
    <x v="14"/>
    <s v="P-13"/>
    <n v="1"/>
    <n v="139300"/>
    <n v="139300"/>
    <x v="334"/>
    <x v="15"/>
    <x v="9"/>
    <s v="AEON DELTAMAS CIKARANG"/>
  </r>
  <r>
    <s v="T-8069"/>
    <x v="1"/>
    <x v="61"/>
    <x v="13"/>
    <s v="P-2056"/>
    <n v="1"/>
    <n v="160300"/>
    <n v="160300"/>
    <x v="316"/>
    <x v="7"/>
    <x v="3"/>
    <s v="PONDOK INDAH MALL"/>
  </r>
  <r>
    <s v="T-8070"/>
    <x v="1"/>
    <x v="84"/>
    <x v="13"/>
    <s v="P-2001"/>
    <n v="5"/>
    <n v="230300"/>
    <n v="1151500"/>
    <x v="309"/>
    <x v="8"/>
    <x v="3"/>
    <s v="PONDOK INDAH MALL"/>
  </r>
  <r>
    <s v="T-8071"/>
    <x v="1"/>
    <x v="332"/>
    <x v="10"/>
    <s v="P-2338"/>
    <n v="1"/>
    <n v="154000"/>
    <n v="154000"/>
    <x v="305"/>
    <x v="12"/>
    <x v="2"/>
    <s v="SUMARECON MALL BEKASI"/>
  </r>
  <r>
    <s v="T-8072"/>
    <x v="1"/>
    <x v="78"/>
    <x v="10"/>
    <s v="P-2284"/>
    <n v="1"/>
    <n v="225000"/>
    <n v="225000"/>
    <x v="58"/>
    <x v="10"/>
    <x v="2"/>
    <s v="SUMARECON MALL BEKASI"/>
  </r>
  <r>
    <s v="T-8073"/>
    <x v="1"/>
    <x v="65"/>
    <x v="10"/>
    <s v="P-2165"/>
    <n v="2"/>
    <n v="252000"/>
    <n v="504000"/>
    <x v="320"/>
    <x v="8"/>
    <x v="2"/>
    <s v="SUMARECON MALL BEKASI"/>
  </r>
  <r>
    <s v="T-8074"/>
    <x v="1"/>
    <x v="85"/>
    <x v="10"/>
    <s v="P-2262"/>
    <n v="1"/>
    <n v="45000"/>
    <n v="45000"/>
    <x v="26"/>
    <x v="0"/>
    <x v="2"/>
    <s v="SUMARECON MALL BEKASI"/>
  </r>
  <r>
    <s v="T-8075"/>
    <x v="1"/>
    <x v="333"/>
    <x v="13"/>
    <s v="P-2067"/>
    <n v="1"/>
    <n v="90300"/>
    <n v="90300"/>
    <x v="300"/>
    <x v="12"/>
    <x v="3"/>
    <s v="PONDOK INDAH MALL"/>
  </r>
  <r>
    <s v="T-8076"/>
    <x v="1"/>
    <x v="85"/>
    <x v="13"/>
    <s v="P-2008"/>
    <n v="4"/>
    <n v="241500"/>
    <n v="966000"/>
    <x v="295"/>
    <x v="8"/>
    <x v="3"/>
    <s v="PONDOK INDAH MALL"/>
  </r>
  <r>
    <s v="T-8077"/>
    <x v="1"/>
    <x v="84"/>
    <x v="10"/>
    <s v="P-2237"/>
    <n v="1"/>
    <n v="174300"/>
    <n v="174300"/>
    <x v="316"/>
    <x v="7"/>
    <x v="2"/>
    <s v="SUMARECON MALL BEKASI"/>
  </r>
  <r>
    <s v="T-8078"/>
    <x v="1"/>
    <x v="85"/>
    <x v="13"/>
    <s v="P-2093"/>
    <n v="3"/>
    <n v="349300"/>
    <n v="1047900"/>
    <x v="267"/>
    <x v="21"/>
    <x v="3"/>
    <s v="PONDOK INDAH MALL"/>
  </r>
  <r>
    <s v="T-8079"/>
    <x v="1"/>
    <x v="66"/>
    <x v="13"/>
    <s v="P-2053"/>
    <n v="2"/>
    <n v="174300"/>
    <n v="348600"/>
    <x v="343"/>
    <x v="7"/>
    <x v="3"/>
    <s v="PONDOK INDAH MALL"/>
  </r>
  <r>
    <s v="T-8080"/>
    <x v="1"/>
    <x v="87"/>
    <x v="10"/>
    <s v="P-2346"/>
    <n v="1"/>
    <n v="76500"/>
    <n v="76500"/>
    <x v="75"/>
    <x v="11"/>
    <x v="2"/>
    <s v="SUMARECON MALL BEKASI"/>
  </r>
  <r>
    <s v="T-8081"/>
    <x v="1"/>
    <x v="84"/>
    <x v="10"/>
    <s v="P-2170"/>
    <n v="1"/>
    <n v="269500"/>
    <n v="269500"/>
    <x v="302"/>
    <x v="8"/>
    <x v="2"/>
    <s v="SUMARECON MALL BEKASI"/>
  </r>
  <r>
    <s v="T-8082"/>
    <x v="1"/>
    <x v="79"/>
    <x v="13"/>
    <s v="P-2034"/>
    <n v="1"/>
    <n v="262500"/>
    <n v="262500"/>
    <x v="311"/>
    <x v="18"/>
    <x v="3"/>
    <s v="PONDOK INDAH MALL"/>
  </r>
  <r>
    <s v="T-8083"/>
    <x v="1"/>
    <x v="83"/>
    <x v="13"/>
    <s v="P-2086"/>
    <n v="1"/>
    <n v="420000"/>
    <n v="420000"/>
    <x v="344"/>
    <x v="18"/>
    <x v="3"/>
    <s v="PONDOK INDAH MALL"/>
  </r>
  <r>
    <s v="T-8084"/>
    <x v="1"/>
    <x v="80"/>
    <x v="13"/>
    <s v="P-2098"/>
    <n v="2"/>
    <n v="83300"/>
    <n v="166600"/>
    <x v="23"/>
    <x v="5"/>
    <x v="3"/>
    <s v="PONDOK INDAH MALL"/>
  </r>
  <r>
    <s v="T-8085"/>
    <x v="1"/>
    <x v="72"/>
    <x v="10"/>
    <s v="P-2192"/>
    <n v="1"/>
    <n v="20300"/>
    <n v="20300"/>
    <x v="286"/>
    <x v="0"/>
    <x v="2"/>
    <s v="SUMARECON MALL BEKASI"/>
  </r>
  <r>
    <s v="T-8086"/>
    <x v="1"/>
    <x v="62"/>
    <x v="10"/>
    <s v="P-2202"/>
    <n v="2"/>
    <n v="139300"/>
    <n v="278600"/>
    <x v="334"/>
    <x v="15"/>
    <x v="2"/>
    <s v="SUMARECON MALL BEKASI"/>
  </r>
  <r>
    <s v="T-8087"/>
    <x v="1"/>
    <x v="83"/>
    <x v="13"/>
    <s v="P-1999"/>
    <n v="5"/>
    <n v="230300"/>
    <n v="1151500"/>
    <x v="303"/>
    <x v="8"/>
    <x v="3"/>
    <s v="PONDOK INDAH MALL"/>
  </r>
  <r>
    <s v="T-8088"/>
    <x v="1"/>
    <x v="68"/>
    <x v="10"/>
    <s v="P-2164"/>
    <n v="2"/>
    <n v="252000"/>
    <n v="504000"/>
    <x v="309"/>
    <x v="8"/>
    <x v="2"/>
    <s v="SUMARECON MALL BEKASI"/>
  </r>
  <r>
    <s v="T-8089"/>
    <x v="1"/>
    <x v="84"/>
    <x v="10"/>
    <s v="P-2264"/>
    <n v="1"/>
    <n v="31500"/>
    <n v="31500"/>
    <x v="17"/>
    <x v="0"/>
    <x v="2"/>
    <s v="SUMARECON MALL BEKASI"/>
  </r>
  <r>
    <s v="T-8090"/>
    <x v="1"/>
    <x v="63"/>
    <x v="10"/>
    <s v="P-2168"/>
    <n v="1"/>
    <n v="241500"/>
    <n v="241500"/>
    <x v="322"/>
    <x v="8"/>
    <x v="2"/>
    <s v="SUMARECON MALL BEKASI"/>
  </r>
  <r>
    <s v="T-8091"/>
    <x v="1"/>
    <x v="64"/>
    <x v="13"/>
    <s v="P-2135"/>
    <n v="1"/>
    <n v="83300"/>
    <n v="83300"/>
    <x v="21"/>
    <x v="11"/>
    <x v="3"/>
    <s v="PONDOK INDAH MALL"/>
  </r>
  <r>
    <s v="T-8092"/>
    <x v="1"/>
    <x v="76"/>
    <x v="13"/>
    <s v="P-2101"/>
    <n v="2"/>
    <n v="160300"/>
    <n v="320600"/>
    <x v="70"/>
    <x v="5"/>
    <x v="3"/>
    <s v="PONDOK INDAH MALL"/>
  </r>
  <r>
    <s v="T-8093"/>
    <x v="1"/>
    <x v="82"/>
    <x v="13"/>
    <s v="P-1978"/>
    <n v="1"/>
    <n v="629300"/>
    <n v="629300"/>
    <x v="145"/>
    <x v="12"/>
    <x v="3"/>
    <s v="PONDOK INDAH MALL"/>
  </r>
  <r>
    <s v="T-8094"/>
    <x v="1"/>
    <x v="78"/>
    <x v="10"/>
    <s v="P-2177"/>
    <n v="1"/>
    <n v="139300"/>
    <n v="139300"/>
    <x v="94"/>
    <x v="15"/>
    <x v="2"/>
    <s v="SUMARECON MALL BEKASI"/>
  </r>
  <r>
    <s v="T-8095"/>
    <x v="1"/>
    <x v="89"/>
    <x v="10"/>
    <s v="P-2313"/>
    <n v="2"/>
    <n v="76300"/>
    <n v="152600"/>
    <x v="318"/>
    <x v="8"/>
    <x v="2"/>
    <s v="SUMARECON MALL BEKASI"/>
  </r>
  <r>
    <s v="T-8096"/>
    <x v="1"/>
    <x v="332"/>
    <x v="13"/>
    <s v="P-2145"/>
    <n v="1"/>
    <n v="111300"/>
    <n v="111300"/>
    <x v="59"/>
    <x v="11"/>
    <x v="3"/>
    <s v="PONDOK INDAH MALL"/>
  </r>
  <r>
    <s v="T-8097"/>
    <x v="1"/>
    <x v="77"/>
    <x v="10"/>
    <s v="P-2162"/>
    <n v="2"/>
    <n v="252000"/>
    <n v="504000"/>
    <x v="303"/>
    <x v="8"/>
    <x v="2"/>
    <s v="SUMARECON MALL BEKASI"/>
  </r>
  <r>
    <s v="T-8098"/>
    <x v="1"/>
    <x v="81"/>
    <x v="13"/>
    <s v="P-2144"/>
    <n v="2"/>
    <n v="111300"/>
    <n v="222600"/>
    <x v="46"/>
    <x v="11"/>
    <x v="3"/>
    <s v="PONDOK INDAH MALL"/>
  </r>
  <r>
    <s v="T-8099"/>
    <x v="1"/>
    <x v="76"/>
    <x v="10"/>
    <s v="P-2333"/>
    <n v="1"/>
    <n v="154000"/>
    <n v="154000"/>
    <x v="304"/>
    <x v="12"/>
    <x v="2"/>
    <s v="SUMARECON MALL BEKASI"/>
  </r>
  <r>
    <s v="T-8100"/>
    <x v="1"/>
    <x v="333"/>
    <x v="10"/>
    <s v="P-2258"/>
    <n v="1"/>
    <n v="123300"/>
    <n v="123300"/>
    <x v="1"/>
    <x v="1"/>
    <x v="2"/>
    <s v="SUMARECON MALL BEKASI"/>
  </r>
  <r>
    <s v="T-8101"/>
    <x v="1"/>
    <x v="86"/>
    <x v="13"/>
    <s v="P-2120"/>
    <n v="1"/>
    <n v="139300"/>
    <n v="139300"/>
    <x v="272"/>
    <x v="6"/>
    <x v="3"/>
    <s v="PONDOK INDAH MALL"/>
  </r>
  <r>
    <s v="T-8102"/>
    <x v="1"/>
    <x v="88"/>
    <x v="10"/>
    <s v="P-2265"/>
    <n v="1"/>
    <n v="22500"/>
    <n v="22500"/>
    <x v="39"/>
    <x v="0"/>
    <x v="2"/>
    <s v="SUMARECON MALL BEKASI"/>
  </r>
  <r>
    <s v="T-8103"/>
    <x v="1"/>
    <x v="85"/>
    <x v="13"/>
    <s v="P-2021"/>
    <n v="1"/>
    <n v="34300"/>
    <n v="34300"/>
    <x v="345"/>
    <x v="0"/>
    <x v="3"/>
    <s v="PONDOK INDAH MALL"/>
  </r>
  <r>
    <s v="T-8104"/>
    <x v="1"/>
    <x v="74"/>
    <x v="10"/>
    <s v="P-2239"/>
    <n v="1"/>
    <n v="82800"/>
    <n v="82800"/>
    <x v="142"/>
    <x v="3"/>
    <x v="2"/>
    <s v="SUMARECON MALL BEKASI"/>
  </r>
  <r>
    <s v="T-8105"/>
    <x v="1"/>
    <x v="74"/>
    <x v="13"/>
    <s v="P-2007"/>
    <n v="2"/>
    <n v="241500"/>
    <n v="483000"/>
    <x v="322"/>
    <x v="8"/>
    <x v="3"/>
    <s v="PONDOK INDAH MALL"/>
  </r>
  <r>
    <s v="T-8106"/>
    <x v="1"/>
    <x v="88"/>
    <x v="10"/>
    <s v="P-2193"/>
    <n v="1"/>
    <n v="20300"/>
    <n v="20300"/>
    <x v="296"/>
    <x v="0"/>
    <x v="2"/>
    <s v="SUMARECON MALL BEKASI"/>
  </r>
  <r>
    <s v="T-8107"/>
    <x v="1"/>
    <x v="78"/>
    <x v="10"/>
    <s v="P-2197"/>
    <n v="1"/>
    <n v="34300"/>
    <n v="34300"/>
    <x v="338"/>
    <x v="0"/>
    <x v="2"/>
    <s v="SUMARECON MALL BEKASI"/>
  </r>
  <r>
    <s v="T-8108"/>
    <x v="1"/>
    <x v="88"/>
    <x v="13"/>
    <s v="P-1986"/>
    <n v="1"/>
    <n v="139300"/>
    <n v="139300"/>
    <x v="346"/>
    <x v="13"/>
    <x v="3"/>
    <s v="PONDOK INDAH MALL"/>
  </r>
  <r>
    <s v="T-8109"/>
    <x v="1"/>
    <x v="63"/>
    <x v="10"/>
    <s v="P-2316"/>
    <n v="1"/>
    <n v="247500"/>
    <n v="247500"/>
    <x v="128"/>
    <x v="18"/>
    <x v="2"/>
    <s v="SUMARECON MALL BEKASI"/>
  </r>
  <r>
    <s v="T-8110"/>
    <x v="1"/>
    <x v="88"/>
    <x v="10"/>
    <s v="P-2290"/>
    <n v="2"/>
    <n v="52500"/>
    <n v="105000"/>
    <x v="308"/>
    <x v="10"/>
    <x v="2"/>
    <s v="SUMARECON MALL BEKASI"/>
  </r>
  <r>
    <s v="T-8111"/>
    <x v="1"/>
    <x v="84"/>
    <x v="10"/>
    <s v="P-2336"/>
    <n v="1"/>
    <n v="131850"/>
    <n v="131850"/>
    <x v="129"/>
    <x v="12"/>
    <x v="2"/>
    <s v="SUMARECON MALL BEKASI"/>
  </r>
  <r>
    <s v="T-8112"/>
    <x v="1"/>
    <x v="80"/>
    <x v="13"/>
    <s v="P-2072"/>
    <n v="2"/>
    <n v="24500"/>
    <n v="49000"/>
    <x v="112"/>
    <x v="4"/>
    <x v="3"/>
    <s v="PONDOK INDAH MALL"/>
  </r>
  <r>
    <s v="T-8113"/>
    <x v="1"/>
    <x v="71"/>
    <x v="13"/>
    <s v="P-1993"/>
    <n v="1"/>
    <n v="139300"/>
    <n v="139300"/>
    <x v="298"/>
    <x v="13"/>
    <x v="3"/>
    <s v="PONDOK INDAH MALL"/>
  </r>
  <r>
    <s v="T-8114"/>
    <x v="1"/>
    <x v="89"/>
    <x v="10"/>
    <s v="P-2291"/>
    <n v="1"/>
    <n v="83300"/>
    <n v="83300"/>
    <x v="23"/>
    <x v="5"/>
    <x v="2"/>
    <s v="SUMARECON MALL BEKASI"/>
  </r>
  <r>
    <s v="T-8115"/>
    <x v="1"/>
    <x v="71"/>
    <x v="14"/>
    <s v="P-05"/>
    <n v="1"/>
    <n v="139300"/>
    <n v="139300"/>
    <x v="94"/>
    <x v="15"/>
    <x v="9"/>
    <s v="AEON DELTAMAS CIKARANG"/>
  </r>
  <r>
    <s v="T-8116"/>
    <x v="1"/>
    <x v="69"/>
    <x v="10"/>
    <s v="P-2266"/>
    <n v="1"/>
    <n v="90300"/>
    <n v="90300"/>
    <x v="269"/>
    <x v="12"/>
    <x v="2"/>
    <s v="SUMARECON MALL BEKASI"/>
  </r>
  <r>
    <s v="T-8117"/>
    <x v="1"/>
    <x v="71"/>
    <x v="13"/>
    <s v="P-2029"/>
    <n v="1"/>
    <n v="34300"/>
    <n v="34300"/>
    <x v="30"/>
    <x v="0"/>
    <x v="3"/>
    <s v="PONDOK INDAH MALL"/>
  </r>
  <r>
    <s v="T-8118"/>
    <x v="1"/>
    <x v="71"/>
    <x v="10"/>
    <s v="P-2190"/>
    <n v="1"/>
    <n v="13050"/>
    <n v="13050"/>
    <x v="54"/>
    <x v="0"/>
    <x v="2"/>
    <s v="SUMARECON MALL BEKASI"/>
  </r>
  <r>
    <s v="T-8119"/>
    <x v="1"/>
    <x v="75"/>
    <x v="13"/>
    <s v="P-2009"/>
    <n v="1"/>
    <n v="241500"/>
    <n v="241500"/>
    <x v="302"/>
    <x v="8"/>
    <x v="3"/>
    <s v="PONDOK INDAH MALL"/>
  </r>
  <r>
    <s v="T-8120"/>
    <x v="1"/>
    <x v="87"/>
    <x v="10"/>
    <s v="P-2169"/>
    <n v="2"/>
    <n v="269500"/>
    <n v="539000"/>
    <x v="295"/>
    <x v="8"/>
    <x v="2"/>
    <s v="SUMARECON MALL BEKASI"/>
  </r>
  <r>
    <s v="T-8121"/>
    <x v="1"/>
    <x v="89"/>
    <x v="13"/>
    <s v="P-2097"/>
    <n v="2"/>
    <n v="52500"/>
    <n v="105000"/>
    <x v="308"/>
    <x v="10"/>
    <x v="3"/>
    <s v="PONDOK INDAH MALL"/>
  </r>
  <r>
    <s v="T-8122"/>
    <x v="1"/>
    <x v="82"/>
    <x v="13"/>
    <s v="P-2113"/>
    <n v="4"/>
    <n v="76300"/>
    <n v="305200"/>
    <x v="318"/>
    <x v="8"/>
    <x v="3"/>
    <s v="PONDOK INDAH MALL"/>
  </r>
  <r>
    <s v="T-8123"/>
    <x v="1"/>
    <x v="72"/>
    <x v="10"/>
    <s v="P-2356"/>
    <n v="6"/>
    <n v="174300"/>
    <n v="1045800"/>
    <x v="287"/>
    <x v="11"/>
    <x v="2"/>
    <s v="SUMARECON MALL BEKASI"/>
  </r>
  <r>
    <s v="T-8124"/>
    <x v="1"/>
    <x v="332"/>
    <x v="10"/>
    <s v="P-2163"/>
    <n v="2"/>
    <n v="230300"/>
    <n v="460600"/>
    <x v="273"/>
    <x v="8"/>
    <x v="2"/>
    <s v="SUMARECON MALL BEKASI"/>
  </r>
  <r>
    <s v="T-8125"/>
    <x v="1"/>
    <x v="75"/>
    <x v="13"/>
    <s v="P-2136"/>
    <n v="2"/>
    <n v="83300"/>
    <n v="166600"/>
    <x v="49"/>
    <x v="11"/>
    <x v="3"/>
    <s v="PONDOK INDAH MALL"/>
  </r>
  <r>
    <s v="T-8126"/>
    <x v="1"/>
    <x v="88"/>
    <x v="13"/>
    <s v="P-2075"/>
    <n v="4"/>
    <n v="20300"/>
    <n v="81200"/>
    <x v="25"/>
    <x v="4"/>
    <x v="3"/>
    <s v="PONDOK INDAH MALL"/>
  </r>
  <r>
    <s v="T-8127"/>
    <x v="1"/>
    <x v="70"/>
    <x v="13"/>
    <s v="P-2138"/>
    <n v="1"/>
    <n v="97300"/>
    <n v="97300"/>
    <x v="86"/>
    <x v="11"/>
    <x v="3"/>
    <s v="PONDOK INDAH MALL"/>
  </r>
  <r>
    <s v="T-8128"/>
    <x v="1"/>
    <x v="65"/>
    <x v="13"/>
    <s v="P-2000"/>
    <n v="5"/>
    <n v="230300"/>
    <n v="1151500"/>
    <x v="273"/>
    <x v="8"/>
    <x v="3"/>
    <s v="PONDOK INDAH MALL"/>
  </r>
  <r>
    <s v="T-8129"/>
    <x v="1"/>
    <x v="89"/>
    <x v="14"/>
    <s v="P-09"/>
    <n v="1"/>
    <n v="24500"/>
    <n v="24500"/>
    <x v="307"/>
    <x v="0"/>
    <x v="9"/>
    <s v="AEON DELTAMAS CIKARANG"/>
  </r>
  <r>
    <s v="T-8130"/>
    <x v="1"/>
    <x v="70"/>
    <x v="14"/>
    <s v="P-19"/>
    <n v="1"/>
    <n v="83300"/>
    <n v="83300"/>
    <x v="142"/>
    <x v="3"/>
    <x v="9"/>
    <s v="AEON DELTAMAS CIKARANG"/>
  </r>
  <r>
    <s v="T-8131"/>
    <x v="1"/>
    <x v="72"/>
    <x v="13"/>
    <s v="P-2139"/>
    <n v="1"/>
    <n v="97300"/>
    <n v="97300"/>
    <x v="65"/>
    <x v="11"/>
    <x v="3"/>
    <s v="PONDOK INDAH MALL"/>
  </r>
  <r>
    <s v="T-8132"/>
    <x v="1"/>
    <x v="80"/>
    <x v="13"/>
    <s v="P-2016"/>
    <n v="1"/>
    <n v="83300"/>
    <n v="83300"/>
    <x v="36"/>
    <x v="12"/>
    <x v="3"/>
    <s v="PONDOK INDAH MALL"/>
  </r>
  <r>
    <s v="T-8133"/>
    <x v="1"/>
    <x v="84"/>
    <x v="13"/>
    <s v="P-1977"/>
    <n v="4"/>
    <n v="377300"/>
    <n v="1509200"/>
    <x v="336"/>
    <x v="15"/>
    <x v="3"/>
    <s v="PONDOK INDAH MALL"/>
  </r>
  <r>
    <s v="T-8134"/>
    <x v="1"/>
    <x v="78"/>
    <x v="14"/>
    <s v="P-01"/>
    <n v="1"/>
    <n v="584500"/>
    <n v="584500"/>
    <x v="328"/>
    <x v="8"/>
    <x v="9"/>
    <s v="AEON DELTAMAS CIKARANG"/>
  </r>
  <r>
    <s v="T-8135"/>
    <x v="1"/>
    <x v="71"/>
    <x v="10"/>
    <s v="P-2236"/>
    <n v="1"/>
    <n v="160300"/>
    <n v="160300"/>
    <x v="283"/>
    <x v="7"/>
    <x v="2"/>
    <s v="SUMARECON MALL BEKASI"/>
  </r>
  <r>
    <s v="T-8136"/>
    <x v="1"/>
    <x v="71"/>
    <x v="13"/>
    <s v="P-2124"/>
    <n v="1"/>
    <n v="139300"/>
    <n v="139300"/>
    <x v="277"/>
    <x v="12"/>
    <x v="3"/>
    <s v="PONDOK INDAH MALL"/>
  </r>
  <r>
    <s v="T-8137"/>
    <x v="1"/>
    <x v="89"/>
    <x v="13"/>
    <s v="P-1988"/>
    <n v="3"/>
    <n v="349300"/>
    <n v="1047900"/>
    <x v="130"/>
    <x v="13"/>
    <x v="3"/>
    <s v="PONDOK INDAH MALL"/>
  </r>
  <r>
    <s v="T-8138"/>
    <x v="1"/>
    <x v="72"/>
    <x v="13"/>
    <s v="P-2074"/>
    <n v="1"/>
    <n v="20300"/>
    <n v="20300"/>
    <x v="7"/>
    <x v="4"/>
    <x v="3"/>
    <s v="PONDOK INDAH MALL"/>
  </r>
  <r>
    <s v="T-8139"/>
    <x v="1"/>
    <x v="84"/>
    <x v="10"/>
    <s v="P-2354"/>
    <n v="2"/>
    <n v="88200"/>
    <n v="176400"/>
    <x v="86"/>
    <x v="11"/>
    <x v="2"/>
    <s v="SUMARECON MALL BEKASI"/>
  </r>
  <r>
    <s v="T-8140"/>
    <x v="1"/>
    <x v="69"/>
    <x v="10"/>
    <s v="P-2315"/>
    <n v="1"/>
    <n v="265300"/>
    <n v="265300"/>
    <x v="115"/>
    <x v="18"/>
    <x v="2"/>
    <s v="SUMARECON MALL BEKASI"/>
  </r>
  <r>
    <s v="T-8141"/>
    <x v="1"/>
    <x v="77"/>
    <x v="13"/>
    <s v="P-2037"/>
    <n v="1"/>
    <n v="420000"/>
    <n v="420000"/>
    <x v="347"/>
    <x v="18"/>
    <x v="3"/>
    <s v="PONDOK INDAH MALL"/>
  </r>
  <r>
    <s v="T-8142"/>
    <x v="1"/>
    <x v="65"/>
    <x v="13"/>
    <s v="P-2128"/>
    <n v="2"/>
    <n v="139300"/>
    <n v="278600"/>
    <x v="305"/>
    <x v="12"/>
    <x v="3"/>
    <s v="PONDOK INDAH MALL"/>
  </r>
  <r>
    <s v="T-8143"/>
    <x v="1"/>
    <x v="87"/>
    <x v="13"/>
    <s v="P-2130"/>
    <n v="5"/>
    <n v="139300"/>
    <n v="696500"/>
    <x v="330"/>
    <x v="12"/>
    <x v="3"/>
    <s v="PONDOK INDAH MALL"/>
  </r>
  <r>
    <s v="T-8144"/>
    <x v="1"/>
    <x v="68"/>
    <x v="10"/>
    <s v="P-2292"/>
    <n v="1"/>
    <n v="83300"/>
    <n v="83300"/>
    <x v="34"/>
    <x v="5"/>
    <x v="2"/>
    <s v="SUMARECON MALL BEKASI"/>
  </r>
  <r>
    <s v="T-8145"/>
    <x v="1"/>
    <x v="67"/>
    <x v="13"/>
    <s v="P-2050"/>
    <n v="5"/>
    <n v="174300"/>
    <n v="871500"/>
    <x v="10"/>
    <x v="7"/>
    <x v="3"/>
    <s v="PONDOK INDAH MALL"/>
  </r>
  <r>
    <s v="T-8146"/>
    <x v="1"/>
    <x v="84"/>
    <x v="13"/>
    <s v="P-2002"/>
    <n v="1"/>
    <n v="230300"/>
    <n v="230300"/>
    <x v="320"/>
    <x v="8"/>
    <x v="3"/>
    <s v="PONDOK INDAH MALL"/>
  </r>
  <r>
    <s v="T-8147"/>
    <x v="1"/>
    <x v="333"/>
    <x v="13"/>
    <s v="P-2052"/>
    <n v="3"/>
    <n v="174300"/>
    <n v="522900"/>
    <x v="81"/>
    <x v="7"/>
    <x v="3"/>
    <s v="PONDOK INDAH MALL"/>
  </r>
  <r>
    <s v="T-8148"/>
    <x v="1"/>
    <x v="77"/>
    <x v="10"/>
    <s v="P-2263"/>
    <n v="1"/>
    <n v="25200"/>
    <n v="25200"/>
    <x v="22"/>
    <x v="0"/>
    <x v="2"/>
    <s v="SUMARECON MALL BEKASI"/>
  </r>
  <r>
    <s v="T-8149"/>
    <x v="1"/>
    <x v="71"/>
    <x v="10"/>
    <s v="P-2360"/>
    <n v="1"/>
    <n v="1749300"/>
    <n v="1749300"/>
    <x v="292"/>
    <x v="23"/>
    <x v="2"/>
    <s v="SUMARECON MALL BEKASI"/>
  </r>
  <r>
    <s v="T-8150"/>
    <x v="1"/>
    <x v="83"/>
    <x v="13"/>
    <s v="P-2014"/>
    <n v="2"/>
    <n v="209300"/>
    <n v="418600"/>
    <x v="104"/>
    <x v="12"/>
    <x v="3"/>
    <s v="PONDOK INDAH MALL"/>
  </r>
  <r>
    <s v="T-8151"/>
    <x v="1"/>
    <x v="81"/>
    <x v="13"/>
    <s v="P-1971"/>
    <n v="1"/>
    <n v="120178.94736842105"/>
    <n v="120178.94736842105"/>
    <x v="146"/>
    <x v="6"/>
    <x v="3"/>
    <s v="PONDOK INDAH MALL"/>
  </r>
  <r>
    <s v="T-8152"/>
    <x v="1"/>
    <x v="64"/>
    <x v="13"/>
    <s v="P-1995"/>
    <n v="2"/>
    <n v="241500"/>
    <n v="483000"/>
    <x v="341"/>
    <x v="8"/>
    <x v="3"/>
    <s v="PONDOK INDAH MALL"/>
  </r>
  <r>
    <s v="T-8153"/>
    <x v="1"/>
    <x v="83"/>
    <x v="13"/>
    <s v="P-2142"/>
    <n v="9"/>
    <n v="174300"/>
    <n v="1568700"/>
    <x v="287"/>
    <x v="11"/>
    <x v="3"/>
    <s v="PONDOK INDAH MALL"/>
  </r>
  <r>
    <s v="T-8154"/>
    <x v="1"/>
    <x v="62"/>
    <x v="13"/>
    <s v="P-2019"/>
    <n v="2"/>
    <n v="24500"/>
    <n v="49000"/>
    <x v="307"/>
    <x v="0"/>
    <x v="3"/>
    <s v="PONDOK INDAH MALL"/>
  </r>
  <r>
    <s v="T-8155"/>
    <x v="1"/>
    <x v="86"/>
    <x v="13"/>
    <s v="P-1982"/>
    <n v="1"/>
    <n v="174300"/>
    <n v="174300"/>
    <x v="312"/>
    <x v="13"/>
    <x v="3"/>
    <s v="PONDOK INDAH MALL"/>
  </r>
  <r>
    <s v="T-8156"/>
    <x v="1"/>
    <x v="72"/>
    <x v="13"/>
    <s v="P-2110"/>
    <n v="1"/>
    <n v="97300"/>
    <n v="97300"/>
    <x v="333"/>
    <x v="2"/>
    <x v="3"/>
    <s v="PONDOK INDAH MALL"/>
  </r>
  <r>
    <s v="T-8157"/>
    <x v="1"/>
    <x v="80"/>
    <x v="13"/>
    <s v="P-1972"/>
    <n v="2"/>
    <n v="62300"/>
    <n v="124600"/>
    <x v="98"/>
    <x v="16"/>
    <x v="3"/>
    <s v="PONDOK INDAH MALL"/>
  </r>
  <r>
    <s v="T-8158"/>
    <x v="1"/>
    <x v="63"/>
    <x v="13"/>
    <s v="P-2027"/>
    <n v="1"/>
    <n v="24500"/>
    <n v="24500"/>
    <x v="2"/>
    <x v="0"/>
    <x v="3"/>
    <s v="PONDOK INDAH MALL"/>
  </r>
  <r>
    <s v="T-8159"/>
    <x v="1"/>
    <x v="64"/>
    <x v="13"/>
    <s v="P-2058"/>
    <n v="1"/>
    <n v="83300"/>
    <n v="83300"/>
    <x v="78"/>
    <x v="3"/>
    <x v="3"/>
    <s v="PONDOK INDAH MALL"/>
  </r>
  <r>
    <s v="T-8160"/>
    <x v="1"/>
    <x v="63"/>
    <x v="10"/>
    <s v="P-2234"/>
    <n v="1"/>
    <n v="174300"/>
    <n v="174300"/>
    <x v="81"/>
    <x v="7"/>
    <x v="2"/>
    <s v="SUMARECON MALL BEKASI"/>
  </r>
  <r>
    <s v="T-8161"/>
    <x v="1"/>
    <x v="85"/>
    <x v="13"/>
    <s v="P-2099"/>
    <n v="2"/>
    <n v="83300"/>
    <n v="166600"/>
    <x v="34"/>
    <x v="5"/>
    <x v="3"/>
    <s v="PONDOK INDAH MALL"/>
  </r>
  <r>
    <s v="T-8162"/>
    <x v="1"/>
    <x v="62"/>
    <x v="13"/>
    <s v="P-2133"/>
    <n v="1"/>
    <n v="77000"/>
    <n v="77000"/>
    <x v="75"/>
    <x v="11"/>
    <x v="3"/>
    <s v="PONDOK INDAH MALL"/>
  </r>
  <r>
    <s v="T-8163"/>
    <x v="1"/>
    <x v="62"/>
    <x v="14"/>
    <s v="P-03"/>
    <n v="1"/>
    <n v="230300"/>
    <n v="230300"/>
    <x v="273"/>
    <x v="8"/>
    <x v="9"/>
    <s v="AEON DELTAMAS CIKARANG"/>
  </r>
  <r>
    <s v="T-8164"/>
    <x v="1"/>
    <x v="80"/>
    <x v="10"/>
    <s v="P-2198"/>
    <n v="1"/>
    <n v="14400"/>
    <n v="14400"/>
    <x v="29"/>
    <x v="0"/>
    <x v="2"/>
    <s v="SUMARECON MALL BEKASI"/>
  </r>
  <r>
    <s v="T-8165"/>
    <x v="1"/>
    <x v="67"/>
    <x v="13"/>
    <s v="P-2096"/>
    <n v="1"/>
    <n v="52500"/>
    <n v="52500"/>
    <x v="20"/>
    <x v="10"/>
    <x v="3"/>
    <s v="PONDOK INDAH MALL"/>
  </r>
  <r>
    <s v="T-8166"/>
    <x v="1"/>
    <x v="67"/>
    <x v="10"/>
    <s v="P-2357"/>
    <n v="1"/>
    <n v="108000"/>
    <n v="108000"/>
    <x v="32"/>
    <x v="11"/>
    <x v="2"/>
    <s v="SUMARECON MALL BEKASI"/>
  </r>
  <r>
    <s v="T-8167"/>
    <x v="1"/>
    <x v="64"/>
    <x v="13"/>
    <s v="P-2065"/>
    <n v="3"/>
    <n v="90300"/>
    <n v="270900"/>
    <x v="269"/>
    <x v="12"/>
    <x v="3"/>
    <s v="PONDOK INDAH MALL"/>
  </r>
  <r>
    <s v="T-8168"/>
    <x v="1"/>
    <x v="76"/>
    <x v="10"/>
    <s v="P-2347"/>
    <n v="1"/>
    <n v="76500"/>
    <n v="76500"/>
    <x v="123"/>
    <x v="11"/>
    <x v="2"/>
    <s v="SUMARECON MALL BEKASI"/>
  </r>
  <r>
    <s v="T-8169"/>
    <x v="1"/>
    <x v="332"/>
    <x v="13"/>
    <s v="P-1976"/>
    <n v="1"/>
    <n v="83300"/>
    <n v="83300"/>
    <x v="314"/>
    <x v="16"/>
    <x v="3"/>
    <s v="PONDOK INDAH MALL"/>
  </r>
  <r>
    <s v="T-8170"/>
    <x v="1"/>
    <x v="77"/>
    <x v="10"/>
    <s v="P-2240"/>
    <n v="2"/>
    <n v="82800"/>
    <n v="165600"/>
    <x v="78"/>
    <x v="3"/>
    <x v="2"/>
    <s v="SUMARECON MALL BEKASI"/>
  </r>
  <r>
    <s v="T-8171"/>
    <x v="1"/>
    <x v="84"/>
    <x v="10"/>
    <s v="P-2235"/>
    <n v="1"/>
    <n v="174300"/>
    <n v="174300"/>
    <x v="343"/>
    <x v="7"/>
    <x v="2"/>
    <s v="SUMARECON MALL BEKASI"/>
  </r>
  <r>
    <s v="T-8172"/>
    <x v="1"/>
    <x v="65"/>
    <x v="13"/>
    <s v="P-2010"/>
    <n v="1"/>
    <n v="241500"/>
    <n v="241500"/>
    <x v="323"/>
    <x v="8"/>
    <x v="3"/>
    <s v="PONDOK INDAH MALL"/>
  </r>
  <r>
    <s v="T-8173"/>
    <x v="1"/>
    <x v="63"/>
    <x v="13"/>
    <s v="P-2060"/>
    <n v="2"/>
    <n v="133000"/>
    <n v="266000"/>
    <x v="1"/>
    <x v="1"/>
    <x v="3"/>
    <s v="PONDOK INDAH MALL"/>
  </r>
  <r>
    <s v="T-8174"/>
    <x v="1"/>
    <x v="65"/>
    <x v="13"/>
    <s v="P-2055"/>
    <n v="4"/>
    <n v="160300"/>
    <n v="641200"/>
    <x v="299"/>
    <x v="7"/>
    <x v="3"/>
    <s v="PONDOK INDAH MALL"/>
  </r>
  <r>
    <s v="T-8175"/>
    <x v="1"/>
    <x v="65"/>
    <x v="10"/>
    <s v="P-2180"/>
    <n v="2"/>
    <n v="209300"/>
    <n v="418600"/>
    <x v="104"/>
    <x v="12"/>
    <x v="2"/>
    <s v="SUMARECON MALL BEKASI"/>
  </r>
  <r>
    <s v="T-8176"/>
    <x v="1"/>
    <x v="79"/>
    <x v="13"/>
    <s v="P-2036"/>
    <n v="1"/>
    <n v="350000"/>
    <n v="350000"/>
    <x v="324"/>
    <x v="18"/>
    <x v="3"/>
    <s v="PONDOK INDAH MALL"/>
  </r>
  <r>
    <s v="T-8177"/>
    <x v="1"/>
    <x v="73"/>
    <x v="10"/>
    <s v="P-2179"/>
    <n v="1"/>
    <n v="154000"/>
    <n v="154000"/>
    <x v="319"/>
    <x v="15"/>
    <x v="2"/>
    <s v="SUMARECON MALL BEKASI"/>
  </r>
  <r>
    <s v="T-8178"/>
    <x v="1"/>
    <x v="89"/>
    <x v="13"/>
    <s v="P-2035"/>
    <n v="2"/>
    <n v="350000"/>
    <n v="700000"/>
    <x v="297"/>
    <x v="18"/>
    <x v="3"/>
    <s v="PONDOK INDAH MALL"/>
  </r>
  <r>
    <s v="T-8179"/>
    <x v="1"/>
    <x v="67"/>
    <x v="13"/>
    <s v="P-1987"/>
    <n v="1"/>
    <n v="349300"/>
    <n v="349300"/>
    <x v="147"/>
    <x v="13"/>
    <x v="3"/>
    <s v="PONDOK INDAH MALL"/>
  </r>
  <r>
    <s v="T-8180"/>
    <x v="1"/>
    <x v="87"/>
    <x v="13"/>
    <s v="P-2111"/>
    <n v="1"/>
    <n v="174300"/>
    <n v="174300"/>
    <x v="329"/>
    <x v="21"/>
    <x v="3"/>
    <s v="PONDOK INDAH MALL"/>
  </r>
  <r>
    <s v="T-8181"/>
    <x v="1"/>
    <x v="100"/>
    <x v="13"/>
    <s v="P-1975"/>
    <n v="2"/>
    <n v="69300"/>
    <n v="138600"/>
    <x v="317"/>
    <x v="16"/>
    <x v="3"/>
    <s v="PONDOK INDAH MALL"/>
  </r>
  <r>
    <s v="T-8182"/>
    <x v="1"/>
    <x v="105"/>
    <x v="13"/>
    <s v="P-2000"/>
    <n v="4"/>
    <n v="230300"/>
    <n v="921200"/>
    <x v="273"/>
    <x v="8"/>
    <x v="3"/>
    <s v="PONDOK INDAH MALL"/>
  </r>
  <r>
    <s v="T-8183"/>
    <x v="1"/>
    <x v="99"/>
    <x v="13"/>
    <s v="P-2024"/>
    <n v="1"/>
    <n v="20300"/>
    <n v="20300"/>
    <x v="348"/>
    <x v="0"/>
    <x v="3"/>
    <s v="PONDOK INDAH MALL"/>
  </r>
  <r>
    <s v="T-8184"/>
    <x v="1"/>
    <x v="100"/>
    <x v="13"/>
    <s v="P-2103"/>
    <n v="1"/>
    <n v="665000"/>
    <n v="665000"/>
    <x v="166"/>
    <x v="2"/>
    <x v="3"/>
    <s v="PONDOK INDAH MALL"/>
  </r>
  <r>
    <s v="T-8185"/>
    <x v="1"/>
    <x v="102"/>
    <x v="13"/>
    <s v="P-1981"/>
    <n v="3"/>
    <n v="174300"/>
    <n v="522900"/>
    <x v="339"/>
    <x v="13"/>
    <x v="3"/>
    <s v="PONDOK INDAH MALL"/>
  </r>
  <r>
    <s v="T-8186"/>
    <x v="1"/>
    <x v="114"/>
    <x v="13"/>
    <s v="P-2012"/>
    <n v="1"/>
    <n v="154000"/>
    <n v="154000"/>
    <x v="119"/>
    <x v="15"/>
    <x v="3"/>
    <s v="PONDOK INDAH MALL"/>
  </r>
  <r>
    <s v="T-8187"/>
    <x v="1"/>
    <x v="118"/>
    <x v="13"/>
    <s v="P-2039"/>
    <n v="2"/>
    <n v="69300"/>
    <n v="138600"/>
    <x v="19"/>
    <x v="6"/>
    <x v="3"/>
    <s v="PONDOK INDAH MALL"/>
  </r>
  <r>
    <s v="T-8188"/>
    <x v="1"/>
    <x v="100"/>
    <x v="10"/>
    <s v="P-2263"/>
    <n v="1"/>
    <n v="25200"/>
    <n v="25200"/>
    <x v="22"/>
    <x v="0"/>
    <x v="2"/>
    <s v="SUMARECON MALL BEKASI"/>
  </r>
  <r>
    <s v="T-8189"/>
    <x v="1"/>
    <x v="92"/>
    <x v="13"/>
    <s v="P-2112"/>
    <n v="1"/>
    <n v="157500"/>
    <n v="157500"/>
    <x v="206"/>
    <x v="18"/>
    <x v="3"/>
    <s v="PONDOK INDAH MALL"/>
  </r>
  <r>
    <s v="T-8190"/>
    <x v="1"/>
    <x v="91"/>
    <x v="13"/>
    <s v="P-2057"/>
    <n v="1"/>
    <n v="83300"/>
    <n v="83300"/>
    <x v="142"/>
    <x v="3"/>
    <x v="3"/>
    <s v="PONDOK INDAH MALL"/>
  </r>
  <r>
    <s v="T-8191"/>
    <x v="1"/>
    <x v="93"/>
    <x v="13"/>
    <s v="P-2137"/>
    <n v="1"/>
    <n v="83300"/>
    <n v="83300"/>
    <x v="108"/>
    <x v="11"/>
    <x v="3"/>
    <s v="PONDOK INDAH MALL"/>
  </r>
  <r>
    <s v="T-8192"/>
    <x v="1"/>
    <x v="98"/>
    <x v="13"/>
    <s v="P-2107"/>
    <n v="1"/>
    <n v="55300"/>
    <n v="55300"/>
    <x v="60"/>
    <x v="2"/>
    <x v="3"/>
    <s v="PONDOK INDAH MALL"/>
  </r>
  <r>
    <s v="T-8193"/>
    <x v="1"/>
    <x v="114"/>
    <x v="13"/>
    <s v="P-2090"/>
    <n v="1"/>
    <n v="972300"/>
    <n v="972300"/>
    <x v="349"/>
    <x v="22"/>
    <x v="3"/>
    <s v="PONDOK INDAH MALL"/>
  </r>
  <r>
    <s v="T-8194"/>
    <x v="1"/>
    <x v="117"/>
    <x v="13"/>
    <s v="P-2128"/>
    <n v="1"/>
    <n v="139300"/>
    <n v="139300"/>
    <x v="305"/>
    <x v="12"/>
    <x v="3"/>
    <s v="PONDOK INDAH MALL"/>
  </r>
  <r>
    <s v="T-8195"/>
    <x v="1"/>
    <x v="103"/>
    <x v="13"/>
    <s v="P-1993"/>
    <n v="1"/>
    <n v="139300"/>
    <n v="139300"/>
    <x v="298"/>
    <x v="13"/>
    <x v="3"/>
    <s v="PONDOK INDAH MALL"/>
  </r>
  <r>
    <s v="T-8196"/>
    <x v="1"/>
    <x v="111"/>
    <x v="13"/>
    <s v="P-1991"/>
    <n v="5"/>
    <n v="349300"/>
    <n v="1746500"/>
    <x v="118"/>
    <x v="13"/>
    <x v="3"/>
    <s v="PONDOK INDAH MALL"/>
  </r>
  <r>
    <s v="T-8197"/>
    <x v="1"/>
    <x v="91"/>
    <x v="13"/>
    <s v="P-2038"/>
    <n v="1"/>
    <n v="980000"/>
    <n v="980000"/>
    <x v="315"/>
    <x v="22"/>
    <x v="3"/>
    <s v="PONDOK INDAH MALL"/>
  </r>
  <r>
    <s v="T-8198"/>
    <x v="1"/>
    <x v="104"/>
    <x v="13"/>
    <s v="P-2101"/>
    <n v="5"/>
    <n v="160300"/>
    <n v="801500"/>
    <x v="70"/>
    <x v="5"/>
    <x v="3"/>
    <s v="PONDOK INDAH MALL"/>
  </r>
  <r>
    <s v="T-8199"/>
    <x v="1"/>
    <x v="106"/>
    <x v="13"/>
    <s v="P-2083"/>
    <n v="2"/>
    <n v="349300"/>
    <n v="698600"/>
    <x v="183"/>
    <x v="20"/>
    <x v="3"/>
    <s v="PONDOK INDAH MALL"/>
  </r>
  <r>
    <s v="T-8200"/>
    <x v="1"/>
    <x v="118"/>
    <x v="13"/>
    <s v="P-2094"/>
    <n v="2"/>
    <n v="244300"/>
    <n v="488600"/>
    <x v="58"/>
    <x v="10"/>
    <x v="3"/>
    <s v="PONDOK INDAH MALL"/>
  </r>
  <r>
    <s v="T-8201"/>
    <x v="1"/>
    <x v="114"/>
    <x v="13"/>
    <s v="P-1972"/>
    <n v="3"/>
    <n v="62300"/>
    <n v="186900"/>
    <x v="98"/>
    <x v="16"/>
    <x v="3"/>
    <s v="PONDOK INDAH MALL"/>
  </r>
  <r>
    <s v="T-8202"/>
    <x v="1"/>
    <x v="92"/>
    <x v="13"/>
    <s v="P-2025"/>
    <n v="1"/>
    <n v="20300"/>
    <n v="20300"/>
    <x v="286"/>
    <x v="0"/>
    <x v="3"/>
    <s v="PONDOK INDAH MALL"/>
  </r>
  <r>
    <s v="T-8203"/>
    <x v="1"/>
    <x v="92"/>
    <x v="13"/>
    <s v="P-2075"/>
    <n v="1"/>
    <n v="20300"/>
    <n v="20300"/>
    <x v="25"/>
    <x v="4"/>
    <x v="3"/>
    <s v="PONDOK INDAH MALL"/>
  </r>
  <r>
    <s v="T-8204"/>
    <x v="1"/>
    <x v="107"/>
    <x v="13"/>
    <s v="P-2035"/>
    <n v="1"/>
    <n v="350000"/>
    <n v="350000"/>
    <x v="297"/>
    <x v="18"/>
    <x v="3"/>
    <s v="PONDOK INDAH MALL"/>
  </r>
  <r>
    <s v="T-8205"/>
    <x v="1"/>
    <x v="102"/>
    <x v="13"/>
    <s v="P-2013"/>
    <n v="2"/>
    <n v="139300"/>
    <n v="278600"/>
    <x v="319"/>
    <x v="15"/>
    <x v="3"/>
    <s v="PONDOK INDAH MALL"/>
  </r>
  <r>
    <s v="T-8206"/>
    <x v="1"/>
    <x v="103"/>
    <x v="13"/>
    <s v="P-1990"/>
    <n v="1"/>
    <n v="349300"/>
    <n v="349300"/>
    <x v="200"/>
    <x v="13"/>
    <x v="3"/>
    <s v="PONDOK INDAH MALL"/>
  </r>
  <r>
    <s v="T-8207"/>
    <x v="1"/>
    <x v="112"/>
    <x v="13"/>
    <s v="P-2069"/>
    <n v="1"/>
    <n v="280000"/>
    <n v="280000"/>
    <x v="350"/>
    <x v="17"/>
    <x v="3"/>
    <s v="PONDOK INDAH MALL"/>
  </r>
  <r>
    <s v="T-8208"/>
    <x v="1"/>
    <x v="113"/>
    <x v="13"/>
    <s v="P-2071"/>
    <n v="1"/>
    <n v="20300"/>
    <n v="20300"/>
    <x v="85"/>
    <x v="4"/>
    <x v="3"/>
    <s v="PONDOK INDAH MALL"/>
  </r>
  <r>
    <s v="T-8209"/>
    <x v="1"/>
    <x v="119"/>
    <x v="13"/>
    <s v="P-2001"/>
    <n v="1"/>
    <n v="230300"/>
    <n v="230300"/>
    <x v="309"/>
    <x v="8"/>
    <x v="3"/>
    <s v="PONDOK INDAH MALL"/>
  </r>
  <r>
    <s v="T-8210"/>
    <x v="1"/>
    <x v="92"/>
    <x v="13"/>
    <s v="P-2135"/>
    <n v="1"/>
    <n v="83300"/>
    <n v="83300"/>
    <x v="21"/>
    <x v="11"/>
    <x v="3"/>
    <s v="PONDOK INDAH MALL"/>
  </r>
  <r>
    <s v="T-8211"/>
    <x v="1"/>
    <x v="101"/>
    <x v="10"/>
    <s v="P-2196"/>
    <n v="1"/>
    <n v="27000"/>
    <n v="27000"/>
    <x v="30"/>
    <x v="0"/>
    <x v="2"/>
    <s v="SUMARECON MALL BEKASI"/>
  </r>
  <r>
    <s v="T-8212"/>
    <x v="1"/>
    <x v="94"/>
    <x v="13"/>
    <s v="P-2143"/>
    <n v="4"/>
    <n v="111300"/>
    <n v="445200"/>
    <x v="32"/>
    <x v="11"/>
    <x v="3"/>
    <s v="PONDOK INDAH MALL"/>
  </r>
  <r>
    <s v="T-8213"/>
    <x v="1"/>
    <x v="100"/>
    <x v="13"/>
    <s v="P-2084"/>
    <n v="1"/>
    <n v="350000"/>
    <n v="350000"/>
    <x v="321"/>
    <x v="18"/>
    <x v="3"/>
    <s v="PONDOK INDAH MALL"/>
  </r>
  <r>
    <s v="T-8214"/>
    <x v="1"/>
    <x v="103"/>
    <x v="13"/>
    <s v="P-2073"/>
    <n v="1"/>
    <n v="24500"/>
    <n v="24500"/>
    <x v="27"/>
    <x v="4"/>
    <x v="3"/>
    <s v="PONDOK INDAH MALL"/>
  </r>
  <r>
    <s v="T-8215"/>
    <x v="1"/>
    <x v="110"/>
    <x v="13"/>
    <s v="P-2119"/>
    <n v="1"/>
    <n v="55300"/>
    <n v="55300"/>
    <x v="301"/>
    <x v="6"/>
    <x v="3"/>
    <s v="PONDOK INDAH MALL"/>
  </r>
  <r>
    <s v="T-8216"/>
    <x v="1"/>
    <x v="108"/>
    <x v="13"/>
    <s v="P-2053"/>
    <n v="3"/>
    <n v="174300"/>
    <n v="522900"/>
    <x v="343"/>
    <x v="7"/>
    <x v="3"/>
    <s v="PONDOK INDAH MALL"/>
  </r>
  <r>
    <s v="T-8217"/>
    <x v="1"/>
    <x v="96"/>
    <x v="13"/>
    <s v="P-2054"/>
    <n v="5"/>
    <n v="160300"/>
    <n v="801500"/>
    <x v="283"/>
    <x v="7"/>
    <x v="3"/>
    <s v="PONDOK INDAH MALL"/>
  </r>
  <r>
    <s v="T-8218"/>
    <x v="1"/>
    <x v="107"/>
    <x v="13"/>
    <s v="P-1977"/>
    <n v="2"/>
    <n v="377300"/>
    <n v="754600"/>
    <x v="336"/>
    <x v="15"/>
    <x v="3"/>
    <s v="PONDOK INDAH MALL"/>
  </r>
  <r>
    <s v="T-8219"/>
    <x v="1"/>
    <x v="98"/>
    <x v="13"/>
    <s v="P-2051"/>
    <n v="5"/>
    <n v="174300"/>
    <n v="871500"/>
    <x v="53"/>
    <x v="7"/>
    <x v="3"/>
    <s v="PONDOK INDAH MALL"/>
  </r>
  <r>
    <s v="T-8220"/>
    <x v="1"/>
    <x v="98"/>
    <x v="13"/>
    <s v="P-1988"/>
    <n v="6"/>
    <n v="349300"/>
    <n v="2095800"/>
    <x v="130"/>
    <x v="13"/>
    <x v="3"/>
    <s v="PONDOK INDAH MALL"/>
  </r>
  <r>
    <s v="T-8221"/>
    <x v="1"/>
    <x v="96"/>
    <x v="13"/>
    <s v="P-1986"/>
    <n v="1"/>
    <n v="139300"/>
    <n v="139300"/>
    <x v="346"/>
    <x v="13"/>
    <x v="3"/>
    <s v="PONDOK INDAH MALL"/>
  </r>
  <r>
    <s v="T-8222"/>
    <x v="1"/>
    <x v="101"/>
    <x v="13"/>
    <s v="P-1997"/>
    <n v="1"/>
    <n v="241500"/>
    <n v="241500"/>
    <x v="340"/>
    <x v="8"/>
    <x v="3"/>
    <s v="PONDOK INDAH MALL"/>
  </r>
  <r>
    <s v="T-8223"/>
    <x v="1"/>
    <x v="101"/>
    <x v="13"/>
    <s v="P-2002"/>
    <n v="2"/>
    <n v="230300"/>
    <n v="460600"/>
    <x v="320"/>
    <x v="8"/>
    <x v="3"/>
    <s v="PONDOK INDAH MALL"/>
  </r>
  <r>
    <s v="T-8224"/>
    <x v="1"/>
    <x v="109"/>
    <x v="13"/>
    <s v="P-1982"/>
    <n v="1"/>
    <n v="174300"/>
    <n v="174300"/>
    <x v="312"/>
    <x v="13"/>
    <x v="3"/>
    <s v="PONDOK INDAH MALL"/>
  </r>
  <r>
    <s v="T-8225"/>
    <x v="1"/>
    <x v="110"/>
    <x v="13"/>
    <s v="P-2011"/>
    <n v="3"/>
    <n v="139300"/>
    <n v="417900"/>
    <x v="94"/>
    <x v="15"/>
    <x v="3"/>
    <s v="PONDOK INDAH MALL"/>
  </r>
  <r>
    <s v="T-8226"/>
    <x v="1"/>
    <x v="119"/>
    <x v="13"/>
    <s v="P-1978"/>
    <n v="2"/>
    <n v="629300"/>
    <n v="1258600"/>
    <x v="145"/>
    <x v="12"/>
    <x v="3"/>
    <s v="PONDOK INDAH MALL"/>
  </r>
  <r>
    <s v="T-8227"/>
    <x v="1"/>
    <x v="102"/>
    <x v="13"/>
    <s v="P-2113"/>
    <n v="3"/>
    <n v="76300"/>
    <n v="228900"/>
    <x v="318"/>
    <x v="8"/>
    <x v="3"/>
    <s v="PONDOK INDAH MALL"/>
  </r>
  <r>
    <s v="T-8228"/>
    <x v="1"/>
    <x v="105"/>
    <x v="13"/>
    <s v="P-2091"/>
    <n v="1"/>
    <n v="979300"/>
    <n v="979300"/>
    <x v="351"/>
    <x v="22"/>
    <x v="3"/>
    <s v="PONDOK INDAH MALL"/>
  </r>
  <r>
    <s v="T-8229"/>
    <x v="1"/>
    <x v="108"/>
    <x v="13"/>
    <s v="P-2098"/>
    <n v="1"/>
    <n v="83300"/>
    <n v="83300"/>
    <x v="23"/>
    <x v="5"/>
    <x v="3"/>
    <s v="PONDOK INDAH MALL"/>
  </r>
  <r>
    <s v="T-8230"/>
    <x v="1"/>
    <x v="98"/>
    <x v="13"/>
    <s v="P-2055"/>
    <n v="3"/>
    <n v="160300"/>
    <n v="480900"/>
    <x v="299"/>
    <x v="7"/>
    <x v="3"/>
    <s v="PONDOK INDAH MALL"/>
  </r>
  <r>
    <s v="T-8231"/>
    <x v="1"/>
    <x v="118"/>
    <x v="13"/>
    <s v="P-1994"/>
    <n v="2"/>
    <n v="139300"/>
    <n v="278600"/>
    <x v="327"/>
    <x v="13"/>
    <x v="3"/>
    <s v="PONDOK INDAH MALL"/>
  </r>
  <r>
    <s v="T-8232"/>
    <x v="1"/>
    <x v="92"/>
    <x v="13"/>
    <s v="P-2099"/>
    <n v="6"/>
    <n v="83300"/>
    <n v="499800"/>
    <x v="34"/>
    <x v="5"/>
    <x v="3"/>
    <s v="PONDOK INDAH MALL"/>
  </r>
  <r>
    <s v="T-8233"/>
    <x v="1"/>
    <x v="106"/>
    <x v="13"/>
    <s v="P-2127"/>
    <n v="2"/>
    <n v="139300"/>
    <n v="278600"/>
    <x v="280"/>
    <x v="12"/>
    <x v="3"/>
    <s v="PONDOK INDAH MALL"/>
  </r>
  <r>
    <s v="T-8234"/>
    <x v="1"/>
    <x v="118"/>
    <x v="13"/>
    <s v="P-2067"/>
    <n v="1"/>
    <n v="90300"/>
    <n v="90300"/>
    <x v="300"/>
    <x v="12"/>
    <x v="3"/>
    <s v="PONDOK INDAH MALL"/>
  </r>
  <r>
    <s v="T-8235"/>
    <x v="1"/>
    <x v="101"/>
    <x v="13"/>
    <s v="P-2097"/>
    <n v="1"/>
    <n v="52500"/>
    <n v="52500"/>
    <x v="308"/>
    <x v="10"/>
    <x v="3"/>
    <s v="PONDOK INDAH MALL"/>
  </r>
  <r>
    <s v="T-8236"/>
    <x v="1"/>
    <x v="106"/>
    <x v="13"/>
    <s v="P-2074"/>
    <n v="3"/>
    <n v="20300"/>
    <n v="60900"/>
    <x v="7"/>
    <x v="4"/>
    <x v="3"/>
    <s v="PONDOK INDAH MALL"/>
  </r>
  <r>
    <s v="T-8237"/>
    <x v="1"/>
    <x v="95"/>
    <x v="13"/>
    <s v="P-2120"/>
    <n v="2"/>
    <n v="139300"/>
    <n v="278600"/>
    <x v="272"/>
    <x v="6"/>
    <x v="3"/>
    <s v="PONDOK INDAH MALL"/>
  </r>
  <r>
    <s v="T-8238"/>
    <x v="1"/>
    <x v="98"/>
    <x v="10"/>
    <s v="P-2195"/>
    <n v="1"/>
    <n v="24500"/>
    <n v="24500"/>
    <x v="342"/>
    <x v="0"/>
    <x v="2"/>
    <s v="SUMARECON MALL BEKASI"/>
  </r>
  <r>
    <s v="T-8239"/>
    <x v="1"/>
    <x v="105"/>
    <x v="13"/>
    <s v="P-2148"/>
    <n v="3"/>
    <n v="0"/>
    <n v="0"/>
    <x v="352"/>
    <x v="23"/>
    <x v="3"/>
    <s v="PONDOK INDAH MALL"/>
  </r>
  <r>
    <s v="T-8240"/>
    <x v="1"/>
    <x v="107"/>
    <x v="13"/>
    <s v="P-2008"/>
    <n v="4"/>
    <n v="241500"/>
    <n v="966000"/>
    <x v="295"/>
    <x v="8"/>
    <x v="3"/>
    <s v="PONDOK INDAH MALL"/>
  </r>
  <r>
    <s v="T-8241"/>
    <x v="1"/>
    <x v="92"/>
    <x v="13"/>
    <s v="P-2133"/>
    <n v="1"/>
    <n v="77000"/>
    <n v="77000"/>
    <x v="75"/>
    <x v="11"/>
    <x v="3"/>
    <s v="PONDOK INDAH MALL"/>
  </r>
  <r>
    <s v="T-8242"/>
    <x v="1"/>
    <x v="104"/>
    <x v="13"/>
    <s v="P-2033"/>
    <n v="1"/>
    <n v="20300"/>
    <n v="20300"/>
    <x v="331"/>
    <x v="0"/>
    <x v="3"/>
    <s v="PONDOK INDAH MALL"/>
  </r>
  <r>
    <s v="T-8243"/>
    <x v="1"/>
    <x v="109"/>
    <x v="13"/>
    <s v="P-2058"/>
    <n v="1"/>
    <n v="83300"/>
    <n v="83300"/>
    <x v="78"/>
    <x v="3"/>
    <x v="3"/>
    <s v="PONDOK INDAH MALL"/>
  </r>
  <r>
    <s v="T-8244"/>
    <x v="1"/>
    <x v="112"/>
    <x v="13"/>
    <s v="P-1980"/>
    <n v="2"/>
    <n v="629300"/>
    <n v="1258600"/>
    <x v="151"/>
    <x v="12"/>
    <x v="3"/>
    <s v="PONDOK INDAH MALL"/>
  </r>
  <r>
    <s v="T-8245"/>
    <x v="1"/>
    <x v="110"/>
    <x v="10"/>
    <s v="P-2170"/>
    <n v="1"/>
    <n v="269500"/>
    <n v="269500"/>
    <x v="302"/>
    <x v="8"/>
    <x v="2"/>
    <s v="SUMARECON MALL BEKASI"/>
  </r>
  <r>
    <s v="T-8246"/>
    <x v="1"/>
    <x v="117"/>
    <x v="13"/>
    <s v="P-1971"/>
    <n v="1"/>
    <n v="120178.94736842105"/>
    <n v="120178.94736842105"/>
    <x v="146"/>
    <x v="6"/>
    <x v="3"/>
    <s v="PONDOK INDAH MALL"/>
  </r>
  <r>
    <s v="T-8247"/>
    <x v="1"/>
    <x v="90"/>
    <x v="13"/>
    <s v="P-2009"/>
    <n v="2"/>
    <n v="241500"/>
    <n v="483000"/>
    <x v="302"/>
    <x v="8"/>
    <x v="3"/>
    <s v="PONDOK INDAH MALL"/>
  </r>
  <r>
    <s v="T-8248"/>
    <x v="1"/>
    <x v="98"/>
    <x v="10"/>
    <s v="P-2351"/>
    <n v="1"/>
    <n v="83300"/>
    <n v="83300"/>
    <x v="21"/>
    <x v="11"/>
    <x v="2"/>
    <s v="SUMARECON MALL BEKASI"/>
  </r>
  <r>
    <s v="T-8249"/>
    <x v="1"/>
    <x v="102"/>
    <x v="13"/>
    <s v="P-2147"/>
    <n v="3"/>
    <n v="0"/>
    <n v="0"/>
    <x v="353"/>
    <x v="23"/>
    <x v="3"/>
    <s v="PONDOK INDAH MALL"/>
  </r>
  <r>
    <s v="T-8250"/>
    <x v="1"/>
    <x v="116"/>
    <x v="13"/>
    <s v="P-2105"/>
    <n v="1"/>
    <n v="262500"/>
    <n v="262500"/>
    <x v="3"/>
    <x v="2"/>
    <x v="3"/>
    <s v="PONDOK INDAH MALL"/>
  </r>
  <r>
    <s v="T-8251"/>
    <x v="1"/>
    <x v="113"/>
    <x v="13"/>
    <s v="P-1969"/>
    <n v="2"/>
    <n v="122325"/>
    <n v="244650"/>
    <x v="131"/>
    <x v="6"/>
    <x v="3"/>
    <s v="PONDOK INDAH MALL"/>
  </r>
  <r>
    <s v="T-8252"/>
    <x v="1"/>
    <x v="114"/>
    <x v="13"/>
    <s v="P-2093"/>
    <n v="2"/>
    <n v="349300"/>
    <n v="698600"/>
    <x v="267"/>
    <x v="21"/>
    <x v="3"/>
    <s v="PONDOK INDAH MALL"/>
  </r>
  <r>
    <s v="T-8253"/>
    <x v="1"/>
    <x v="102"/>
    <x v="13"/>
    <s v="P-2026"/>
    <n v="1"/>
    <n v="20300"/>
    <n v="20300"/>
    <x v="296"/>
    <x v="0"/>
    <x v="3"/>
    <s v="PONDOK INDAH MALL"/>
  </r>
  <r>
    <s v="T-8254"/>
    <x v="1"/>
    <x v="90"/>
    <x v="13"/>
    <s v="P-2146"/>
    <n v="3"/>
    <n v="1715000"/>
    <n v="5145000"/>
    <x v="354"/>
    <x v="23"/>
    <x v="3"/>
    <s v="PONDOK INDAH MALL"/>
  </r>
  <r>
    <s v="T-8255"/>
    <x v="1"/>
    <x v="116"/>
    <x v="13"/>
    <s v="P-2115"/>
    <n v="1"/>
    <n v="265300"/>
    <n v="265300"/>
    <x v="128"/>
    <x v="18"/>
    <x v="3"/>
    <s v="PONDOK INDAH MALL"/>
  </r>
  <r>
    <s v="T-8256"/>
    <x v="1"/>
    <x v="114"/>
    <x v="13"/>
    <s v="P-1976"/>
    <n v="5"/>
    <n v="83300"/>
    <n v="416500"/>
    <x v="314"/>
    <x v="16"/>
    <x v="3"/>
    <s v="PONDOK INDAH MALL"/>
  </r>
  <r>
    <s v="T-8257"/>
    <x v="1"/>
    <x v="99"/>
    <x v="13"/>
    <s v="P-2100"/>
    <n v="6"/>
    <n v="160300"/>
    <n v="961800"/>
    <x v="8"/>
    <x v="5"/>
    <x v="3"/>
    <s v="PONDOK INDAH MALL"/>
  </r>
  <r>
    <s v="T-8258"/>
    <x v="1"/>
    <x v="109"/>
    <x v="13"/>
    <s v="P-2016"/>
    <n v="1"/>
    <n v="83300"/>
    <n v="83300"/>
    <x v="36"/>
    <x v="12"/>
    <x v="3"/>
    <s v="PONDOK INDAH MALL"/>
  </r>
  <r>
    <s v="T-8259"/>
    <x v="1"/>
    <x v="95"/>
    <x v="13"/>
    <s v="P-2044"/>
    <n v="1"/>
    <n v="209300"/>
    <n v="209300"/>
    <x v="355"/>
    <x v="1"/>
    <x v="3"/>
    <s v="PONDOK INDAH MALL"/>
  </r>
  <r>
    <s v="T-8260"/>
    <x v="1"/>
    <x v="96"/>
    <x v="13"/>
    <s v="P-2102"/>
    <n v="1"/>
    <n v="545300"/>
    <n v="545300"/>
    <x v="92"/>
    <x v="2"/>
    <x v="3"/>
    <s v="PONDOK INDAH MALL"/>
  </r>
  <r>
    <s v="T-8261"/>
    <x v="1"/>
    <x v="104"/>
    <x v="13"/>
    <s v="P-2108"/>
    <n v="2"/>
    <n v="55300"/>
    <n v="110600"/>
    <x v="291"/>
    <x v="2"/>
    <x v="3"/>
    <s v="PONDOK INDAH MALL"/>
  </r>
  <r>
    <s v="T-8262"/>
    <x v="1"/>
    <x v="114"/>
    <x v="13"/>
    <s v="P-2007"/>
    <n v="1"/>
    <n v="241500"/>
    <n v="241500"/>
    <x v="322"/>
    <x v="8"/>
    <x v="3"/>
    <s v="PONDOK INDAH MALL"/>
  </r>
  <r>
    <s v="T-8263"/>
    <x v="1"/>
    <x v="102"/>
    <x v="13"/>
    <s v="P-2059"/>
    <n v="2"/>
    <n v="83300"/>
    <n v="166600"/>
    <x v="48"/>
    <x v="3"/>
    <x v="3"/>
    <s v="PONDOK INDAH MALL"/>
  </r>
  <r>
    <s v="T-8264"/>
    <x v="1"/>
    <x v="117"/>
    <x v="13"/>
    <s v="P-2072"/>
    <n v="3"/>
    <n v="24500"/>
    <n v="73500"/>
    <x v="112"/>
    <x v="4"/>
    <x v="3"/>
    <s v="PONDOK INDAH MALL"/>
  </r>
  <r>
    <s v="T-8265"/>
    <x v="1"/>
    <x v="96"/>
    <x v="13"/>
    <s v="P-2063"/>
    <n v="1"/>
    <n v="34300"/>
    <n v="34300"/>
    <x v="17"/>
    <x v="0"/>
    <x v="3"/>
    <s v="PONDOK INDAH MALL"/>
  </r>
  <r>
    <s v="T-8266"/>
    <x v="1"/>
    <x v="116"/>
    <x v="13"/>
    <s v="P-2123"/>
    <n v="1"/>
    <n v="139300"/>
    <n v="139300"/>
    <x v="304"/>
    <x v="12"/>
    <x v="3"/>
    <s v="PONDOK INDAH MALL"/>
  </r>
  <r>
    <s v="T-8267"/>
    <x v="1"/>
    <x v="115"/>
    <x v="13"/>
    <s v="P-2052"/>
    <n v="1"/>
    <n v="174300"/>
    <n v="174300"/>
    <x v="81"/>
    <x v="7"/>
    <x v="3"/>
    <s v="PONDOK INDAH MALL"/>
  </r>
  <r>
    <s v="T-8268"/>
    <x v="1"/>
    <x v="97"/>
    <x v="13"/>
    <s v="P-2138"/>
    <n v="1"/>
    <n v="97300"/>
    <n v="97300"/>
    <x v="86"/>
    <x v="11"/>
    <x v="3"/>
    <s v="PONDOK INDAH MALL"/>
  </r>
  <r>
    <s v="T-8269"/>
    <x v="1"/>
    <x v="105"/>
    <x v="13"/>
    <s v="P-2140"/>
    <n v="3"/>
    <n v="111300"/>
    <n v="333900"/>
    <x v="50"/>
    <x v="11"/>
    <x v="3"/>
    <s v="PONDOK INDAH MALL"/>
  </r>
  <r>
    <s v="T-8270"/>
    <x v="1"/>
    <x v="94"/>
    <x v="13"/>
    <s v="P-2056"/>
    <n v="1"/>
    <n v="160300"/>
    <n v="160300"/>
    <x v="316"/>
    <x v="7"/>
    <x v="3"/>
    <s v="PONDOK INDAH MALL"/>
  </r>
  <r>
    <s v="T-8271"/>
    <x v="1"/>
    <x v="95"/>
    <x v="13"/>
    <s v="P-2130"/>
    <n v="6"/>
    <n v="139300"/>
    <n v="835800"/>
    <x v="330"/>
    <x v="12"/>
    <x v="3"/>
    <s v="PONDOK INDAH MALL"/>
  </r>
  <r>
    <s v="T-8272"/>
    <x v="1"/>
    <x v="114"/>
    <x v="13"/>
    <s v="P-1985"/>
    <n v="2"/>
    <n v="139300"/>
    <n v="278600"/>
    <x v="310"/>
    <x v="13"/>
    <x v="3"/>
    <s v="PONDOK INDAH MALL"/>
  </r>
  <r>
    <s v="T-8273"/>
    <x v="1"/>
    <x v="92"/>
    <x v="13"/>
    <s v="P-2010"/>
    <n v="1"/>
    <n v="241500"/>
    <n v="241500"/>
    <x v="323"/>
    <x v="8"/>
    <x v="3"/>
    <s v="PONDOK INDAH MALL"/>
  </r>
  <r>
    <s v="T-8274"/>
    <x v="1"/>
    <x v="115"/>
    <x v="13"/>
    <s v="P-2050"/>
    <n v="5"/>
    <n v="174300"/>
    <n v="871500"/>
    <x v="10"/>
    <x v="7"/>
    <x v="3"/>
    <s v="PONDOK INDAH MALL"/>
  </r>
  <r>
    <s v="T-8275"/>
    <x v="1"/>
    <x v="108"/>
    <x v="10"/>
    <s v="P-2333"/>
    <n v="1"/>
    <n v="154000"/>
    <n v="154000"/>
    <x v="304"/>
    <x v="12"/>
    <x v="2"/>
    <s v="SUMARECON MALL BEKASI"/>
  </r>
  <r>
    <s v="T-8276"/>
    <x v="1"/>
    <x v="122"/>
    <x v="13"/>
    <s v="P-2057"/>
    <n v="1"/>
    <n v="83300"/>
    <n v="83300"/>
    <x v="142"/>
    <x v="3"/>
    <x v="3"/>
    <s v="PONDOK INDAH MALL"/>
  </r>
  <r>
    <s v="T-8277"/>
    <x v="1"/>
    <x v="135"/>
    <x v="13"/>
    <s v="P-2004"/>
    <n v="1"/>
    <n v="280000"/>
    <n v="280000"/>
    <x v="279"/>
    <x v="8"/>
    <x v="3"/>
    <s v="PONDOK INDAH MALL"/>
  </r>
  <r>
    <s v="T-8278"/>
    <x v="1"/>
    <x v="124"/>
    <x v="13"/>
    <s v="P-2055"/>
    <n v="1"/>
    <n v="160300"/>
    <n v="160300"/>
    <x v="299"/>
    <x v="7"/>
    <x v="3"/>
    <s v="PONDOK INDAH MALL"/>
  </r>
  <r>
    <s v="T-8279"/>
    <x v="1"/>
    <x v="146"/>
    <x v="13"/>
    <s v="P-2081"/>
    <n v="2"/>
    <n v="941500"/>
    <n v="1883000"/>
    <x v="356"/>
    <x v="8"/>
    <x v="3"/>
    <s v="PONDOK INDAH MALL"/>
  </r>
  <r>
    <s v="T-8280"/>
    <x v="1"/>
    <x v="145"/>
    <x v="13"/>
    <s v="P-2078"/>
    <n v="1"/>
    <n v="941500"/>
    <n v="941500"/>
    <x v="357"/>
    <x v="8"/>
    <x v="3"/>
    <s v="PONDOK INDAH MALL"/>
  </r>
  <r>
    <s v="T-8281"/>
    <x v="1"/>
    <x v="142"/>
    <x v="13"/>
    <s v="P-2018"/>
    <n v="1"/>
    <n v="24500"/>
    <n v="24500"/>
    <x v="77"/>
    <x v="0"/>
    <x v="3"/>
    <s v="PONDOK INDAH MALL"/>
  </r>
  <r>
    <s v="T-8282"/>
    <x v="1"/>
    <x v="139"/>
    <x v="13"/>
    <s v="P-2104"/>
    <n v="1"/>
    <n v="279300"/>
    <n v="279300"/>
    <x v="31"/>
    <x v="2"/>
    <x v="3"/>
    <s v="PONDOK INDAH MALL"/>
  </r>
  <r>
    <s v="T-8283"/>
    <x v="1"/>
    <x v="133"/>
    <x v="13"/>
    <s v="P-2115"/>
    <n v="2"/>
    <n v="265300"/>
    <n v="530600"/>
    <x v="128"/>
    <x v="18"/>
    <x v="3"/>
    <s v="PONDOK INDAH MALL"/>
  </r>
  <r>
    <s v="T-8284"/>
    <x v="1"/>
    <x v="141"/>
    <x v="13"/>
    <s v="P-1996"/>
    <n v="2"/>
    <n v="286300"/>
    <n v="572600"/>
    <x v="293"/>
    <x v="8"/>
    <x v="3"/>
    <s v="PONDOK INDAH MALL"/>
  </r>
  <r>
    <s v="T-8285"/>
    <x v="1"/>
    <x v="122"/>
    <x v="13"/>
    <s v="P-1989"/>
    <n v="1"/>
    <n v="349300"/>
    <n v="349300"/>
    <x v="175"/>
    <x v="13"/>
    <x v="3"/>
    <s v="PONDOK INDAH MALL"/>
  </r>
  <r>
    <s v="T-8286"/>
    <x v="1"/>
    <x v="144"/>
    <x v="13"/>
    <s v="P-2058"/>
    <n v="1"/>
    <n v="83300"/>
    <n v="83300"/>
    <x v="78"/>
    <x v="3"/>
    <x v="3"/>
    <s v="PONDOK INDAH MALL"/>
  </r>
  <r>
    <s v="T-8287"/>
    <x v="1"/>
    <x v="139"/>
    <x v="13"/>
    <s v="P-1983"/>
    <n v="3"/>
    <n v="209300"/>
    <n v="627900"/>
    <x v="358"/>
    <x v="13"/>
    <x v="3"/>
    <s v="PONDOK INDAH MALL"/>
  </r>
  <r>
    <s v="T-8288"/>
    <x v="1"/>
    <x v="150"/>
    <x v="13"/>
    <s v="P-2127"/>
    <n v="1"/>
    <n v="139300"/>
    <n v="139300"/>
    <x v="280"/>
    <x v="12"/>
    <x v="3"/>
    <s v="PONDOK INDAH MALL"/>
  </r>
  <r>
    <s v="T-8289"/>
    <x v="1"/>
    <x v="146"/>
    <x v="13"/>
    <s v="P-2003"/>
    <n v="5"/>
    <n v="280000"/>
    <n v="1400000"/>
    <x v="276"/>
    <x v="8"/>
    <x v="3"/>
    <s v="PONDOK INDAH MALL"/>
  </r>
  <r>
    <s v="T-8290"/>
    <x v="1"/>
    <x v="122"/>
    <x v="13"/>
    <s v="P-2053"/>
    <n v="1"/>
    <n v="174300"/>
    <n v="174300"/>
    <x v="343"/>
    <x v="7"/>
    <x v="3"/>
    <s v="PONDOK INDAH MALL"/>
  </r>
  <r>
    <s v="T-8291"/>
    <x v="1"/>
    <x v="129"/>
    <x v="13"/>
    <s v="P-2135"/>
    <n v="1"/>
    <n v="83300"/>
    <n v="83300"/>
    <x v="21"/>
    <x v="11"/>
    <x v="3"/>
    <s v="PONDOK INDAH MALL"/>
  </r>
  <r>
    <s v="T-8292"/>
    <x v="1"/>
    <x v="133"/>
    <x v="13"/>
    <s v="P-1982"/>
    <n v="7"/>
    <n v="174300"/>
    <n v="1220100"/>
    <x v="312"/>
    <x v="13"/>
    <x v="3"/>
    <s v="PONDOK INDAH MALL"/>
  </r>
  <r>
    <s v="T-8293"/>
    <x v="1"/>
    <x v="140"/>
    <x v="13"/>
    <s v="P-2140"/>
    <n v="4"/>
    <n v="111300"/>
    <n v="445200"/>
    <x v="50"/>
    <x v="11"/>
    <x v="3"/>
    <s v="PONDOK INDAH MALL"/>
  </r>
  <r>
    <s v="T-8294"/>
    <x v="1"/>
    <x v="141"/>
    <x v="13"/>
    <s v="P-2073"/>
    <n v="3"/>
    <n v="24500"/>
    <n v="73500"/>
    <x v="27"/>
    <x v="4"/>
    <x v="3"/>
    <s v="PONDOK INDAH MALL"/>
  </r>
  <r>
    <s v="T-8295"/>
    <x v="1"/>
    <x v="144"/>
    <x v="13"/>
    <s v="P-1991"/>
    <n v="1"/>
    <n v="349300"/>
    <n v="349300"/>
    <x v="118"/>
    <x v="13"/>
    <x v="3"/>
    <s v="PONDOK INDAH MALL"/>
  </r>
  <r>
    <s v="T-8296"/>
    <x v="1"/>
    <x v="137"/>
    <x v="13"/>
    <s v="P-1988"/>
    <n v="2"/>
    <n v="349300"/>
    <n v="698600"/>
    <x v="130"/>
    <x v="13"/>
    <x v="3"/>
    <s v="PONDOK INDAH MALL"/>
  </r>
  <r>
    <s v="T-8297"/>
    <x v="1"/>
    <x v="127"/>
    <x v="13"/>
    <s v="P-2014"/>
    <n v="1"/>
    <n v="209300"/>
    <n v="209300"/>
    <x v="104"/>
    <x v="12"/>
    <x v="3"/>
    <s v="PONDOK INDAH MALL"/>
  </r>
  <r>
    <s v="T-8298"/>
    <x v="1"/>
    <x v="126"/>
    <x v="13"/>
    <s v="P-2120"/>
    <n v="1"/>
    <n v="139300"/>
    <n v="139300"/>
    <x v="272"/>
    <x v="6"/>
    <x v="3"/>
    <s v="PONDOK INDAH MALL"/>
  </r>
  <r>
    <s v="T-8299"/>
    <x v="1"/>
    <x v="136"/>
    <x v="13"/>
    <s v="P-1978"/>
    <n v="2"/>
    <n v="629300"/>
    <n v="1258600"/>
    <x v="145"/>
    <x v="12"/>
    <x v="3"/>
    <s v="PONDOK INDAH MALL"/>
  </r>
  <r>
    <s v="T-8300"/>
    <x v="1"/>
    <x v="129"/>
    <x v="13"/>
    <s v="P-2035"/>
    <n v="3"/>
    <n v="350000"/>
    <n v="1050000"/>
    <x v="297"/>
    <x v="18"/>
    <x v="3"/>
    <s v="PONDOK INDAH MALL"/>
  </r>
  <r>
    <s v="T-8301"/>
    <x v="1"/>
    <x v="146"/>
    <x v="13"/>
    <s v="P-2141"/>
    <n v="2"/>
    <n v="139300"/>
    <n v="278600"/>
    <x v="47"/>
    <x v="11"/>
    <x v="3"/>
    <s v="PONDOK INDAH MALL"/>
  </r>
  <r>
    <s v="T-8302"/>
    <x v="1"/>
    <x v="122"/>
    <x v="13"/>
    <s v="P-2054"/>
    <n v="3"/>
    <n v="160300"/>
    <n v="480900"/>
    <x v="283"/>
    <x v="7"/>
    <x v="3"/>
    <s v="PONDOK INDAH MALL"/>
  </r>
  <r>
    <s v="T-8303"/>
    <x v="1"/>
    <x v="122"/>
    <x v="13"/>
    <s v="P-2072"/>
    <n v="3"/>
    <n v="24500"/>
    <n v="73500"/>
    <x v="112"/>
    <x v="4"/>
    <x v="3"/>
    <s v="PONDOK INDAH MALL"/>
  </r>
  <r>
    <s v="T-8304"/>
    <x v="1"/>
    <x v="120"/>
    <x v="13"/>
    <s v="P-2079"/>
    <n v="2"/>
    <n v="941500"/>
    <n v="1883000"/>
    <x v="359"/>
    <x v="8"/>
    <x v="3"/>
    <s v="PONDOK INDAH MALL"/>
  </r>
  <r>
    <s v="T-8305"/>
    <x v="1"/>
    <x v="143"/>
    <x v="13"/>
    <s v="P-1986"/>
    <n v="2"/>
    <n v="139300"/>
    <n v="278600"/>
    <x v="346"/>
    <x v="13"/>
    <x v="3"/>
    <s v="PONDOK INDAH MALL"/>
  </r>
  <r>
    <s v="T-8306"/>
    <x v="1"/>
    <x v="126"/>
    <x v="13"/>
    <s v="P-2130"/>
    <n v="15"/>
    <n v="139300"/>
    <n v="2089500"/>
    <x v="330"/>
    <x v="12"/>
    <x v="3"/>
    <s v="PONDOK INDAH MALL"/>
  </r>
  <r>
    <s v="T-8307"/>
    <x v="1"/>
    <x v="135"/>
    <x v="13"/>
    <s v="P-2051"/>
    <n v="3"/>
    <n v="174300"/>
    <n v="522900"/>
    <x v="53"/>
    <x v="7"/>
    <x v="3"/>
    <s v="PONDOK INDAH MALL"/>
  </r>
  <r>
    <s v="T-8308"/>
    <x v="1"/>
    <x v="146"/>
    <x v="13"/>
    <s v="P-1975"/>
    <n v="2"/>
    <n v="69300"/>
    <n v="138600"/>
    <x v="317"/>
    <x v="16"/>
    <x v="3"/>
    <s v="PONDOK INDAH MALL"/>
  </r>
  <r>
    <s v="T-8309"/>
    <x v="1"/>
    <x v="142"/>
    <x v="13"/>
    <s v="P-1981"/>
    <n v="6"/>
    <n v="174300"/>
    <n v="1045800"/>
    <x v="339"/>
    <x v="13"/>
    <x v="3"/>
    <s v="PONDOK INDAH MALL"/>
  </r>
  <r>
    <s v="T-8310"/>
    <x v="1"/>
    <x v="120"/>
    <x v="13"/>
    <s v="P-1973"/>
    <n v="1"/>
    <n v="62300"/>
    <n v="62300"/>
    <x v="337"/>
    <x v="16"/>
    <x v="3"/>
    <s v="PONDOK INDAH MALL"/>
  </r>
  <r>
    <s v="T-8311"/>
    <x v="1"/>
    <x v="142"/>
    <x v="13"/>
    <s v="P-1977"/>
    <n v="3"/>
    <n v="377300"/>
    <n v="1131900"/>
    <x v="336"/>
    <x v="15"/>
    <x v="3"/>
    <s v="PONDOK INDAH MALL"/>
  </r>
  <r>
    <s v="T-8312"/>
    <x v="1"/>
    <x v="130"/>
    <x v="13"/>
    <s v="P-1976"/>
    <n v="2"/>
    <n v="83300"/>
    <n v="166600"/>
    <x v="314"/>
    <x v="16"/>
    <x v="3"/>
    <s v="PONDOK INDAH MALL"/>
  </r>
  <r>
    <s v="T-8313"/>
    <x v="1"/>
    <x v="121"/>
    <x v="13"/>
    <s v="P-2064"/>
    <n v="2"/>
    <n v="24500"/>
    <n v="49000"/>
    <x v="39"/>
    <x v="0"/>
    <x v="3"/>
    <s v="PONDOK INDAH MALL"/>
  </r>
  <r>
    <s v="T-8314"/>
    <x v="1"/>
    <x v="146"/>
    <x v="13"/>
    <s v="P-1971"/>
    <n v="1"/>
    <n v="120178.94736842105"/>
    <n v="120178.94736842105"/>
    <x v="146"/>
    <x v="6"/>
    <x v="3"/>
    <s v="PONDOK INDAH MALL"/>
  </r>
  <r>
    <s v="T-8315"/>
    <x v="1"/>
    <x v="127"/>
    <x v="13"/>
    <s v="P-2056"/>
    <n v="4"/>
    <n v="160300"/>
    <n v="641200"/>
    <x v="316"/>
    <x v="7"/>
    <x v="3"/>
    <s v="PONDOK INDAH MALL"/>
  </r>
  <r>
    <s v="T-8316"/>
    <x v="1"/>
    <x v="139"/>
    <x v="13"/>
    <s v="P-2015"/>
    <n v="1"/>
    <n v="209300"/>
    <n v="209300"/>
    <x v="135"/>
    <x v="12"/>
    <x v="3"/>
    <s v="PONDOK INDAH MALL"/>
  </r>
  <r>
    <s v="T-8317"/>
    <x v="1"/>
    <x v="128"/>
    <x v="13"/>
    <s v="P-2071"/>
    <n v="1"/>
    <n v="20300"/>
    <n v="20300"/>
    <x v="85"/>
    <x v="4"/>
    <x v="3"/>
    <s v="PONDOK INDAH MALL"/>
  </r>
  <r>
    <s v="T-8318"/>
    <x v="1"/>
    <x v="139"/>
    <x v="13"/>
    <s v="P-2134"/>
    <n v="2"/>
    <n v="84000"/>
    <n v="168000"/>
    <x v="123"/>
    <x v="11"/>
    <x v="3"/>
    <s v="PONDOK INDAH MALL"/>
  </r>
  <r>
    <s v="T-8319"/>
    <x v="1"/>
    <x v="137"/>
    <x v="13"/>
    <s v="P-2086"/>
    <n v="1"/>
    <n v="420000"/>
    <n v="420000"/>
    <x v="344"/>
    <x v="18"/>
    <x v="3"/>
    <s v="PONDOK INDAH MALL"/>
  </r>
  <r>
    <s v="T-8320"/>
    <x v="1"/>
    <x v="140"/>
    <x v="13"/>
    <s v="P-2083"/>
    <n v="3"/>
    <n v="349300"/>
    <n v="1047900"/>
    <x v="183"/>
    <x v="20"/>
    <x v="3"/>
    <s v="PONDOK INDAH MALL"/>
  </r>
  <r>
    <s v="T-8321"/>
    <x v="1"/>
    <x v="127"/>
    <x v="13"/>
    <s v="P-2132"/>
    <n v="3"/>
    <n v="77000"/>
    <n v="231000"/>
    <x v="95"/>
    <x v="11"/>
    <x v="3"/>
    <s v="PONDOK INDAH MALL"/>
  </r>
  <r>
    <s v="T-8322"/>
    <x v="1"/>
    <x v="147"/>
    <x v="13"/>
    <s v="P-2045"/>
    <n v="1"/>
    <n v="209300"/>
    <n v="209300"/>
    <x v="360"/>
    <x v="1"/>
    <x v="3"/>
    <s v="PONDOK INDAH MALL"/>
  </r>
  <r>
    <s v="T-8323"/>
    <x v="1"/>
    <x v="138"/>
    <x v="13"/>
    <s v="P-2023"/>
    <n v="2"/>
    <n v="20300"/>
    <n v="40600"/>
    <x v="332"/>
    <x v="0"/>
    <x v="3"/>
    <s v="PONDOK INDAH MALL"/>
  </r>
  <r>
    <s v="T-8324"/>
    <x v="1"/>
    <x v="127"/>
    <x v="13"/>
    <s v="P-2044"/>
    <n v="1"/>
    <n v="209300"/>
    <n v="209300"/>
    <x v="355"/>
    <x v="1"/>
    <x v="3"/>
    <s v="PONDOK INDAH MALL"/>
  </r>
  <r>
    <s v="T-8325"/>
    <x v="1"/>
    <x v="136"/>
    <x v="13"/>
    <s v="P-2112"/>
    <n v="1"/>
    <n v="157500"/>
    <n v="157500"/>
    <x v="206"/>
    <x v="18"/>
    <x v="3"/>
    <s v="PONDOK INDAH MALL"/>
  </r>
  <r>
    <s v="T-8326"/>
    <x v="1"/>
    <x v="121"/>
    <x v="13"/>
    <s v="P-2074"/>
    <n v="1"/>
    <n v="20300"/>
    <n v="20300"/>
    <x v="7"/>
    <x v="4"/>
    <x v="3"/>
    <s v="PONDOK INDAH MALL"/>
  </r>
  <r>
    <s v="T-8327"/>
    <x v="1"/>
    <x v="140"/>
    <x v="13"/>
    <s v="P-2133"/>
    <n v="1"/>
    <n v="77000"/>
    <n v="77000"/>
    <x v="75"/>
    <x v="11"/>
    <x v="3"/>
    <s v="PONDOK INDAH MALL"/>
  </r>
  <r>
    <s v="T-8328"/>
    <x v="1"/>
    <x v="121"/>
    <x v="13"/>
    <s v="P-2036"/>
    <n v="3"/>
    <n v="350000"/>
    <n v="1050000"/>
    <x v="324"/>
    <x v="18"/>
    <x v="3"/>
    <s v="PONDOK INDAH MALL"/>
  </r>
  <r>
    <s v="T-8329"/>
    <x v="1"/>
    <x v="136"/>
    <x v="13"/>
    <s v="P-1995"/>
    <n v="1"/>
    <n v="241500"/>
    <n v="241500"/>
    <x v="341"/>
    <x v="8"/>
    <x v="3"/>
    <s v="PONDOK INDAH MALL"/>
  </r>
  <r>
    <s v="T-8330"/>
    <x v="1"/>
    <x v="120"/>
    <x v="13"/>
    <s v="P-2017"/>
    <n v="2"/>
    <n v="84000"/>
    <n v="168000"/>
    <x v="107"/>
    <x v="12"/>
    <x v="3"/>
    <s v="PONDOK INDAH MALL"/>
  </r>
  <r>
    <s v="T-8331"/>
    <x v="1"/>
    <x v="127"/>
    <x v="13"/>
    <s v="P-2013"/>
    <n v="3"/>
    <n v="139300"/>
    <n v="417900"/>
    <x v="319"/>
    <x v="15"/>
    <x v="3"/>
    <s v="PONDOK INDAH MALL"/>
  </r>
  <r>
    <s v="T-8332"/>
    <x v="1"/>
    <x v="133"/>
    <x v="13"/>
    <s v="P-2109"/>
    <n v="2"/>
    <n v="97300"/>
    <n v="194600"/>
    <x v="5"/>
    <x v="2"/>
    <x v="3"/>
    <s v="PONDOK INDAH MALL"/>
  </r>
  <r>
    <s v="T-8333"/>
    <x v="1"/>
    <x v="123"/>
    <x v="13"/>
    <s v="P-2124"/>
    <n v="3"/>
    <n v="139300"/>
    <n v="417900"/>
    <x v="277"/>
    <x v="12"/>
    <x v="3"/>
    <s v="PONDOK INDAH MALL"/>
  </r>
  <r>
    <s v="T-8334"/>
    <x v="1"/>
    <x v="142"/>
    <x v="13"/>
    <s v="P-2065"/>
    <n v="3"/>
    <n v="90300"/>
    <n v="270900"/>
    <x v="269"/>
    <x v="12"/>
    <x v="3"/>
    <s v="PONDOK INDAH MALL"/>
  </r>
  <r>
    <s v="T-8335"/>
    <x v="1"/>
    <x v="145"/>
    <x v="13"/>
    <s v="P-1984"/>
    <n v="1"/>
    <n v="139300"/>
    <n v="139300"/>
    <x v="361"/>
    <x v="13"/>
    <x v="3"/>
    <s v="PONDOK INDAH MALL"/>
  </r>
  <r>
    <s v="T-8336"/>
    <x v="1"/>
    <x v="120"/>
    <x v="13"/>
    <s v="P-1985"/>
    <n v="1"/>
    <n v="139300"/>
    <n v="139300"/>
    <x v="310"/>
    <x v="13"/>
    <x v="3"/>
    <s v="PONDOK INDAH MALL"/>
  </r>
  <r>
    <s v="T-8337"/>
    <x v="1"/>
    <x v="142"/>
    <x v="13"/>
    <s v="P-2016"/>
    <n v="1"/>
    <n v="83300"/>
    <n v="83300"/>
    <x v="36"/>
    <x v="12"/>
    <x v="3"/>
    <s v="PONDOK INDAH MALL"/>
  </r>
  <r>
    <s v="T-8338"/>
    <x v="1"/>
    <x v="132"/>
    <x v="13"/>
    <s v="P-2039"/>
    <n v="3"/>
    <n v="69300"/>
    <n v="207900"/>
    <x v="19"/>
    <x v="6"/>
    <x v="3"/>
    <s v="PONDOK INDAH MALL"/>
  </r>
  <r>
    <s v="T-8339"/>
    <x v="1"/>
    <x v="140"/>
    <x v="13"/>
    <s v="P-2139"/>
    <n v="1"/>
    <n v="97300"/>
    <n v="97300"/>
    <x v="65"/>
    <x v="11"/>
    <x v="3"/>
    <s v="PONDOK INDAH MALL"/>
  </r>
  <r>
    <s v="T-8340"/>
    <x v="1"/>
    <x v="125"/>
    <x v="13"/>
    <s v="P-2084"/>
    <n v="2"/>
    <n v="350000"/>
    <n v="700000"/>
    <x v="321"/>
    <x v="18"/>
    <x v="3"/>
    <s v="PONDOK INDAH MALL"/>
  </r>
  <r>
    <s v="T-8341"/>
    <x v="1"/>
    <x v="131"/>
    <x v="13"/>
    <s v="P-1993"/>
    <n v="2"/>
    <n v="139300"/>
    <n v="278600"/>
    <x v="298"/>
    <x v="13"/>
    <x v="3"/>
    <s v="PONDOK INDAH MALL"/>
  </r>
  <r>
    <s v="T-8342"/>
    <x v="1"/>
    <x v="148"/>
    <x v="13"/>
    <s v="P-2075"/>
    <n v="3"/>
    <n v="20300"/>
    <n v="60900"/>
    <x v="25"/>
    <x v="4"/>
    <x v="3"/>
    <s v="PONDOK INDAH MALL"/>
  </r>
  <r>
    <s v="T-8343"/>
    <x v="1"/>
    <x v="148"/>
    <x v="13"/>
    <s v="P-2128"/>
    <n v="1"/>
    <n v="139300"/>
    <n v="139300"/>
    <x v="305"/>
    <x v="12"/>
    <x v="3"/>
    <s v="PONDOK INDAH MALL"/>
  </r>
  <r>
    <s v="T-8344"/>
    <x v="1"/>
    <x v="124"/>
    <x v="13"/>
    <s v="P-1994"/>
    <n v="1"/>
    <n v="139300"/>
    <n v="139300"/>
    <x v="327"/>
    <x v="13"/>
    <x v="3"/>
    <s v="PONDOK INDAH MALL"/>
  </r>
  <r>
    <s v="T-8345"/>
    <x v="1"/>
    <x v="150"/>
    <x v="13"/>
    <s v="P-2113"/>
    <n v="4"/>
    <n v="76300"/>
    <n v="305200"/>
    <x v="318"/>
    <x v="8"/>
    <x v="3"/>
    <s v="PONDOK INDAH MALL"/>
  </r>
  <r>
    <s v="T-8346"/>
    <x v="1"/>
    <x v="142"/>
    <x v="13"/>
    <s v="P-2034"/>
    <n v="4"/>
    <n v="262500"/>
    <n v="1050000"/>
    <x v="311"/>
    <x v="18"/>
    <x v="3"/>
    <s v="PONDOK INDAH MALL"/>
  </r>
  <r>
    <s v="T-8347"/>
    <x v="1"/>
    <x v="123"/>
    <x v="13"/>
    <s v="P-2080"/>
    <n v="2"/>
    <n v="941500"/>
    <n v="1883000"/>
    <x v="362"/>
    <x v="8"/>
    <x v="3"/>
    <s v="PONDOK INDAH MALL"/>
  </r>
  <r>
    <s v="T-8348"/>
    <x v="1"/>
    <x v="145"/>
    <x v="13"/>
    <s v="P-2138"/>
    <n v="1"/>
    <n v="97300"/>
    <n v="97300"/>
    <x v="86"/>
    <x v="11"/>
    <x v="3"/>
    <s v="PONDOK INDAH MALL"/>
  </r>
  <r>
    <s v="T-8349"/>
    <x v="1"/>
    <x v="148"/>
    <x v="13"/>
    <s v="P-2050"/>
    <n v="5"/>
    <n v="174300"/>
    <n v="871500"/>
    <x v="10"/>
    <x v="7"/>
    <x v="3"/>
    <s v="PONDOK INDAH MALL"/>
  </r>
  <r>
    <s v="T-8350"/>
    <x v="1"/>
    <x v="135"/>
    <x v="13"/>
    <s v="P-2098"/>
    <n v="4"/>
    <n v="83300"/>
    <n v="333200"/>
    <x v="23"/>
    <x v="5"/>
    <x v="3"/>
    <s v="PONDOK INDAH MALL"/>
  </r>
  <r>
    <s v="T-8351"/>
    <x v="1"/>
    <x v="129"/>
    <x v="13"/>
    <s v="P-2123"/>
    <n v="2"/>
    <n v="139300"/>
    <n v="278600"/>
    <x v="304"/>
    <x v="12"/>
    <x v="3"/>
    <s v="PONDOK INDAH MALL"/>
  </r>
  <r>
    <s v="T-8352"/>
    <x v="1"/>
    <x v="143"/>
    <x v="13"/>
    <s v="P-1972"/>
    <n v="6"/>
    <n v="62300"/>
    <n v="373800"/>
    <x v="98"/>
    <x v="16"/>
    <x v="3"/>
    <s v="PONDOK INDAH MALL"/>
  </r>
  <r>
    <s v="T-8353"/>
    <x v="1"/>
    <x v="149"/>
    <x v="13"/>
    <s v="P-2006"/>
    <n v="4"/>
    <n v="280000"/>
    <n v="1120000"/>
    <x v="363"/>
    <x v="8"/>
    <x v="3"/>
    <s v="PONDOK INDAH MALL"/>
  </r>
  <r>
    <s v="T-8354"/>
    <x v="1"/>
    <x v="120"/>
    <x v="13"/>
    <s v="P-1990"/>
    <n v="2"/>
    <n v="349300"/>
    <n v="698600"/>
    <x v="200"/>
    <x v="13"/>
    <x v="3"/>
    <s v="PONDOK INDAH MALL"/>
  </r>
  <r>
    <s v="T-8355"/>
    <x v="1"/>
    <x v="149"/>
    <x v="13"/>
    <s v="P-2148"/>
    <n v="1"/>
    <n v="0"/>
    <n v="0"/>
    <x v="352"/>
    <x v="23"/>
    <x v="3"/>
    <s v="PONDOK INDAH MALL"/>
  </r>
  <r>
    <s v="T-8356"/>
    <x v="1"/>
    <x v="122"/>
    <x v="13"/>
    <s v="P-2147"/>
    <n v="1"/>
    <n v="0"/>
    <n v="0"/>
    <x v="353"/>
    <x v="23"/>
    <x v="3"/>
    <s v="PONDOK INDAH MALL"/>
  </r>
  <r>
    <s v="T-8357"/>
    <x v="1"/>
    <x v="148"/>
    <x v="13"/>
    <s v="P-2146"/>
    <n v="1"/>
    <n v="1715000"/>
    <n v="1715000"/>
    <x v="354"/>
    <x v="23"/>
    <x v="3"/>
    <s v="PONDOK INDAH MALL"/>
  </r>
  <r>
    <s v="T-8358"/>
    <x v="1"/>
    <x v="173"/>
    <x v="13"/>
    <s v="P-1987"/>
    <n v="1"/>
    <n v="349300"/>
    <n v="349300"/>
    <x v="147"/>
    <x v="13"/>
    <x v="3"/>
    <s v="PONDOK INDAH MALL"/>
  </r>
  <r>
    <s v="T-8359"/>
    <x v="1"/>
    <x v="166"/>
    <x v="13"/>
    <s v="P-1998"/>
    <n v="1"/>
    <n v="286300"/>
    <n v="286300"/>
    <x v="364"/>
    <x v="8"/>
    <x v="3"/>
    <s v="PONDOK INDAH MALL"/>
  </r>
  <r>
    <s v="T-8360"/>
    <x v="1"/>
    <x v="177"/>
    <x v="13"/>
    <s v="P-2014"/>
    <n v="5"/>
    <n v="209300"/>
    <n v="1046500"/>
    <x v="104"/>
    <x v="12"/>
    <x v="3"/>
    <s v="PONDOK INDAH MALL"/>
  </r>
  <r>
    <s v="T-8361"/>
    <x v="1"/>
    <x v="175"/>
    <x v="13"/>
    <s v="P-2109"/>
    <n v="1"/>
    <n v="97300"/>
    <n v="97300"/>
    <x v="5"/>
    <x v="2"/>
    <x v="3"/>
    <s v="PONDOK INDAH MALL"/>
  </r>
  <r>
    <s v="T-8362"/>
    <x v="1"/>
    <x v="156"/>
    <x v="13"/>
    <s v="P-2064"/>
    <n v="1"/>
    <n v="24500"/>
    <n v="24500"/>
    <x v="39"/>
    <x v="0"/>
    <x v="3"/>
    <s v="PONDOK INDAH MALL"/>
  </r>
  <r>
    <s v="T-8363"/>
    <x v="1"/>
    <x v="157"/>
    <x v="13"/>
    <s v="P-2050"/>
    <n v="4"/>
    <n v="174300"/>
    <n v="697200"/>
    <x v="10"/>
    <x v="7"/>
    <x v="3"/>
    <s v="PONDOK INDAH MALL"/>
  </r>
  <r>
    <s v="T-8364"/>
    <x v="1"/>
    <x v="168"/>
    <x v="13"/>
    <s v="P-1972"/>
    <n v="2"/>
    <n v="62300"/>
    <n v="124600"/>
    <x v="98"/>
    <x v="16"/>
    <x v="3"/>
    <s v="PONDOK INDAH MALL"/>
  </r>
  <r>
    <s v="T-8365"/>
    <x v="1"/>
    <x v="156"/>
    <x v="13"/>
    <s v="P-2139"/>
    <n v="1"/>
    <n v="97300"/>
    <n v="97300"/>
    <x v="65"/>
    <x v="11"/>
    <x v="3"/>
    <s v="PONDOK INDAH MALL"/>
  </r>
  <r>
    <s v="T-8366"/>
    <x v="1"/>
    <x v="177"/>
    <x v="13"/>
    <s v="P-2067"/>
    <n v="1"/>
    <n v="90300"/>
    <n v="90300"/>
    <x v="300"/>
    <x v="12"/>
    <x v="3"/>
    <s v="PONDOK INDAH MALL"/>
  </r>
  <r>
    <s v="T-8367"/>
    <x v="1"/>
    <x v="159"/>
    <x v="13"/>
    <s v="P-1993"/>
    <n v="4"/>
    <n v="139300"/>
    <n v="557200"/>
    <x v="298"/>
    <x v="13"/>
    <x v="3"/>
    <s v="PONDOK INDAH MALL"/>
  </r>
  <r>
    <s v="T-8368"/>
    <x v="1"/>
    <x v="177"/>
    <x v="13"/>
    <s v="P-1995"/>
    <n v="1"/>
    <n v="241500"/>
    <n v="241500"/>
    <x v="341"/>
    <x v="8"/>
    <x v="3"/>
    <s v="PONDOK INDAH MALL"/>
  </r>
  <r>
    <s v="T-8369"/>
    <x v="1"/>
    <x v="151"/>
    <x v="13"/>
    <s v="P-1973"/>
    <n v="2"/>
    <n v="62300"/>
    <n v="124600"/>
    <x v="337"/>
    <x v="16"/>
    <x v="3"/>
    <s v="PONDOK INDAH MALL"/>
  </r>
  <r>
    <s v="T-8370"/>
    <x v="1"/>
    <x v="158"/>
    <x v="13"/>
    <s v="P-2112"/>
    <n v="4"/>
    <n v="157500"/>
    <n v="630000"/>
    <x v="206"/>
    <x v="18"/>
    <x v="3"/>
    <s v="PONDOK INDAH MALL"/>
  </r>
  <r>
    <s v="T-8371"/>
    <x v="1"/>
    <x v="157"/>
    <x v="13"/>
    <s v="P-2086"/>
    <n v="1"/>
    <n v="420000"/>
    <n v="420000"/>
    <x v="344"/>
    <x v="18"/>
    <x v="3"/>
    <s v="PONDOK INDAH MALL"/>
  </r>
  <r>
    <s v="T-8372"/>
    <x v="1"/>
    <x v="152"/>
    <x v="13"/>
    <s v="P-2120"/>
    <n v="2"/>
    <n v="139300"/>
    <n v="278600"/>
    <x v="272"/>
    <x v="6"/>
    <x v="3"/>
    <s v="PONDOK INDAH MALL"/>
  </r>
  <r>
    <s v="T-8373"/>
    <x v="1"/>
    <x v="179"/>
    <x v="13"/>
    <s v="P-2060"/>
    <n v="3"/>
    <n v="133000"/>
    <n v="399000"/>
    <x v="1"/>
    <x v="1"/>
    <x v="3"/>
    <s v="PONDOK INDAH MALL"/>
  </r>
  <r>
    <s v="T-8374"/>
    <x v="1"/>
    <x v="181"/>
    <x v="13"/>
    <s v="P-2045"/>
    <n v="1"/>
    <n v="209300"/>
    <n v="209300"/>
    <x v="360"/>
    <x v="1"/>
    <x v="3"/>
    <s v="PONDOK INDAH MALL"/>
  </r>
  <r>
    <s v="T-8375"/>
    <x v="1"/>
    <x v="169"/>
    <x v="13"/>
    <s v="P-2073"/>
    <n v="2"/>
    <n v="24500"/>
    <n v="49000"/>
    <x v="27"/>
    <x v="4"/>
    <x v="3"/>
    <s v="PONDOK INDAH MALL"/>
  </r>
  <r>
    <s v="T-8376"/>
    <x v="1"/>
    <x v="153"/>
    <x v="13"/>
    <s v="P-1980"/>
    <n v="1"/>
    <n v="629300"/>
    <n v="629300"/>
    <x v="151"/>
    <x v="12"/>
    <x v="3"/>
    <s v="PONDOK INDAH MALL"/>
  </r>
  <r>
    <s v="T-8377"/>
    <x v="1"/>
    <x v="163"/>
    <x v="13"/>
    <s v="P-2046"/>
    <n v="1"/>
    <n v="209300"/>
    <n v="209300"/>
    <x v="365"/>
    <x v="1"/>
    <x v="3"/>
    <s v="PONDOK INDAH MALL"/>
  </r>
  <r>
    <s v="T-8378"/>
    <x v="1"/>
    <x v="153"/>
    <x v="13"/>
    <s v="P-2113"/>
    <n v="11"/>
    <n v="76300"/>
    <n v="839300"/>
    <x v="318"/>
    <x v="8"/>
    <x v="3"/>
    <s v="PONDOK INDAH MALL"/>
  </r>
  <r>
    <s v="T-8379"/>
    <x v="1"/>
    <x v="179"/>
    <x v="13"/>
    <s v="P-2133"/>
    <n v="2"/>
    <n v="77000"/>
    <n v="154000"/>
    <x v="75"/>
    <x v="11"/>
    <x v="3"/>
    <s v="PONDOK INDAH MALL"/>
  </r>
  <r>
    <s v="T-8380"/>
    <x v="1"/>
    <x v="154"/>
    <x v="13"/>
    <s v="P-2140"/>
    <n v="4"/>
    <n v="111300"/>
    <n v="445200"/>
    <x v="50"/>
    <x v="11"/>
    <x v="3"/>
    <s v="PONDOK INDAH MALL"/>
  </r>
  <r>
    <s v="T-8381"/>
    <x v="1"/>
    <x v="167"/>
    <x v="13"/>
    <s v="P-2065"/>
    <n v="3"/>
    <n v="90300"/>
    <n v="270900"/>
    <x v="269"/>
    <x v="12"/>
    <x v="3"/>
    <s v="PONDOK INDAH MALL"/>
  </r>
  <r>
    <s v="T-8382"/>
    <x v="1"/>
    <x v="181"/>
    <x v="13"/>
    <s v="P-2132"/>
    <n v="1"/>
    <n v="77000"/>
    <n v="77000"/>
    <x v="95"/>
    <x v="11"/>
    <x v="3"/>
    <s v="PONDOK INDAH MALL"/>
  </r>
  <r>
    <s v="T-8383"/>
    <x v="1"/>
    <x v="159"/>
    <x v="13"/>
    <s v="P-2057"/>
    <n v="4"/>
    <n v="83300"/>
    <n v="333200"/>
    <x v="142"/>
    <x v="3"/>
    <x v="3"/>
    <s v="PONDOK INDAH MALL"/>
  </r>
  <r>
    <s v="T-8384"/>
    <x v="1"/>
    <x v="158"/>
    <x v="13"/>
    <s v="P-2130"/>
    <n v="10"/>
    <n v="139300"/>
    <n v="1393000"/>
    <x v="330"/>
    <x v="12"/>
    <x v="3"/>
    <s v="PONDOK INDAH MALL"/>
  </r>
  <r>
    <s v="T-8385"/>
    <x v="1"/>
    <x v="161"/>
    <x v="13"/>
    <s v="P-2013"/>
    <n v="2"/>
    <n v="139300"/>
    <n v="278600"/>
    <x v="319"/>
    <x v="15"/>
    <x v="3"/>
    <s v="PONDOK INDAH MALL"/>
  </r>
  <r>
    <s v="T-8386"/>
    <x v="1"/>
    <x v="163"/>
    <x v="13"/>
    <s v="P-1985"/>
    <n v="2"/>
    <n v="139300"/>
    <n v="278600"/>
    <x v="310"/>
    <x v="13"/>
    <x v="3"/>
    <s v="PONDOK INDAH MALL"/>
  </r>
  <r>
    <s v="T-8387"/>
    <x v="1"/>
    <x v="178"/>
    <x v="13"/>
    <s v="P-2044"/>
    <n v="3"/>
    <n v="209300"/>
    <n v="627900"/>
    <x v="355"/>
    <x v="1"/>
    <x v="3"/>
    <s v="PONDOK INDAH MALL"/>
  </r>
  <r>
    <s v="T-8388"/>
    <x v="1"/>
    <x v="159"/>
    <x v="13"/>
    <s v="P-2043"/>
    <n v="1"/>
    <n v="209300"/>
    <n v="209300"/>
    <x v="366"/>
    <x v="1"/>
    <x v="3"/>
    <s v="PONDOK INDAH MALL"/>
  </r>
  <r>
    <s v="T-8389"/>
    <x v="1"/>
    <x v="155"/>
    <x v="13"/>
    <s v="P-2101"/>
    <n v="1"/>
    <n v="160300"/>
    <n v="160300"/>
    <x v="70"/>
    <x v="5"/>
    <x v="3"/>
    <s v="PONDOK INDAH MALL"/>
  </r>
  <r>
    <s v="T-8390"/>
    <x v="1"/>
    <x v="174"/>
    <x v="13"/>
    <s v="P-2119"/>
    <n v="1"/>
    <n v="55300"/>
    <n v="55300"/>
    <x v="301"/>
    <x v="6"/>
    <x v="3"/>
    <s v="PONDOK INDAH MALL"/>
  </r>
  <r>
    <s v="T-8391"/>
    <x v="1"/>
    <x v="153"/>
    <x v="13"/>
    <s v="P-2019"/>
    <n v="1"/>
    <n v="24500"/>
    <n v="24500"/>
    <x v="307"/>
    <x v="0"/>
    <x v="3"/>
    <s v="PONDOK INDAH MALL"/>
  </r>
  <r>
    <s v="T-8392"/>
    <x v="1"/>
    <x v="171"/>
    <x v="13"/>
    <s v="P-2037"/>
    <n v="2"/>
    <n v="420000"/>
    <n v="840000"/>
    <x v="347"/>
    <x v="18"/>
    <x v="3"/>
    <s v="PONDOK INDAH MALL"/>
  </r>
  <r>
    <s v="T-8393"/>
    <x v="1"/>
    <x v="177"/>
    <x v="13"/>
    <s v="P-2012"/>
    <n v="1"/>
    <n v="154000"/>
    <n v="154000"/>
    <x v="119"/>
    <x v="15"/>
    <x v="3"/>
    <s v="PONDOK INDAH MALL"/>
  </r>
  <r>
    <s v="T-8394"/>
    <x v="1"/>
    <x v="170"/>
    <x v="13"/>
    <s v="P-1982"/>
    <n v="4"/>
    <n v="174300"/>
    <n v="697200"/>
    <x v="312"/>
    <x v="13"/>
    <x v="3"/>
    <s v="PONDOK INDAH MALL"/>
  </r>
  <r>
    <s v="T-8395"/>
    <x v="1"/>
    <x v="160"/>
    <x v="13"/>
    <s v="P-2141"/>
    <n v="4"/>
    <n v="139300"/>
    <n v="557200"/>
    <x v="47"/>
    <x v="11"/>
    <x v="3"/>
    <s v="PONDOK INDAH MALL"/>
  </r>
  <r>
    <s v="T-8396"/>
    <x v="1"/>
    <x v="162"/>
    <x v="13"/>
    <s v="P-2059"/>
    <n v="2"/>
    <n v="83300"/>
    <n v="166600"/>
    <x v="48"/>
    <x v="3"/>
    <x v="3"/>
    <s v="PONDOK INDAH MALL"/>
  </r>
  <r>
    <s v="T-8397"/>
    <x v="1"/>
    <x v="159"/>
    <x v="13"/>
    <s v="P-1984"/>
    <n v="2"/>
    <n v="139300"/>
    <n v="278600"/>
    <x v="361"/>
    <x v="13"/>
    <x v="3"/>
    <s v="PONDOK INDAH MALL"/>
  </r>
  <r>
    <s v="T-8398"/>
    <x v="1"/>
    <x v="171"/>
    <x v="13"/>
    <s v="P-2123"/>
    <n v="3"/>
    <n v="139300"/>
    <n v="417900"/>
    <x v="304"/>
    <x v="12"/>
    <x v="3"/>
    <s v="PONDOK INDAH MALL"/>
  </r>
  <r>
    <s v="T-8399"/>
    <x v="1"/>
    <x v="163"/>
    <x v="13"/>
    <s v="P-1978"/>
    <n v="2"/>
    <n v="629300"/>
    <n v="1258600"/>
    <x v="145"/>
    <x v="12"/>
    <x v="3"/>
    <s v="PONDOK INDAH MALL"/>
  </r>
  <r>
    <s v="T-8400"/>
    <x v="1"/>
    <x v="158"/>
    <x v="13"/>
    <s v="P-2063"/>
    <n v="2"/>
    <n v="34300"/>
    <n v="68600"/>
    <x v="17"/>
    <x v="0"/>
    <x v="3"/>
    <s v="PONDOK INDAH MALL"/>
  </r>
  <r>
    <s v="T-8401"/>
    <x v="1"/>
    <x v="170"/>
    <x v="13"/>
    <s v="P-1986"/>
    <n v="2"/>
    <n v="139300"/>
    <n v="278600"/>
    <x v="346"/>
    <x v="13"/>
    <x v="3"/>
    <s v="PONDOK INDAH MALL"/>
  </r>
  <r>
    <s v="T-8402"/>
    <x v="1"/>
    <x v="153"/>
    <x v="13"/>
    <s v="P-2097"/>
    <n v="2"/>
    <n v="52500"/>
    <n v="105000"/>
    <x v="308"/>
    <x v="10"/>
    <x v="3"/>
    <s v="PONDOK INDAH MALL"/>
  </r>
  <r>
    <s v="T-8403"/>
    <x v="1"/>
    <x v="151"/>
    <x v="13"/>
    <s v="P-2026"/>
    <n v="3"/>
    <n v="20300"/>
    <n v="60900"/>
    <x v="296"/>
    <x v="0"/>
    <x v="3"/>
    <s v="PONDOK INDAH MALL"/>
  </r>
  <r>
    <s v="T-8404"/>
    <x v="1"/>
    <x v="161"/>
    <x v="13"/>
    <s v="P-1976"/>
    <n v="6"/>
    <n v="83300"/>
    <n v="499800"/>
    <x v="314"/>
    <x v="16"/>
    <x v="3"/>
    <s v="PONDOK INDAH MALL"/>
  </r>
  <r>
    <s v="T-8405"/>
    <x v="1"/>
    <x v="164"/>
    <x v="13"/>
    <s v="P-2017"/>
    <n v="5"/>
    <n v="84000"/>
    <n v="420000"/>
    <x v="107"/>
    <x v="12"/>
    <x v="3"/>
    <s v="PONDOK INDAH MALL"/>
  </r>
  <r>
    <s v="T-8406"/>
    <x v="1"/>
    <x v="174"/>
    <x v="13"/>
    <s v="P-2035"/>
    <n v="1"/>
    <n v="350000"/>
    <n v="350000"/>
    <x v="297"/>
    <x v="18"/>
    <x v="3"/>
    <s v="PONDOK INDAH MALL"/>
  </r>
  <r>
    <s v="T-8407"/>
    <x v="1"/>
    <x v="173"/>
    <x v="13"/>
    <s v="P-2096"/>
    <n v="3"/>
    <n v="52500"/>
    <n v="157500"/>
    <x v="20"/>
    <x v="10"/>
    <x v="3"/>
    <s v="PONDOK INDAH MALL"/>
  </r>
  <r>
    <s v="T-8408"/>
    <x v="1"/>
    <x v="160"/>
    <x v="13"/>
    <s v="P-2125"/>
    <n v="1"/>
    <n v="139300"/>
    <n v="139300"/>
    <x v="325"/>
    <x v="12"/>
    <x v="3"/>
    <s v="PONDOK INDAH MALL"/>
  </r>
  <r>
    <s v="T-8409"/>
    <x v="1"/>
    <x v="168"/>
    <x v="13"/>
    <s v="P-2004"/>
    <n v="4"/>
    <n v="280000"/>
    <n v="1120000"/>
    <x v="279"/>
    <x v="8"/>
    <x v="3"/>
    <s v="PONDOK INDAH MALL"/>
  </r>
  <r>
    <s v="T-8410"/>
    <x v="1"/>
    <x v="181"/>
    <x v="13"/>
    <s v="P-1974"/>
    <n v="3"/>
    <n v="69300"/>
    <n v="207900"/>
    <x v="64"/>
    <x v="16"/>
    <x v="3"/>
    <s v="PONDOK INDAH MALL"/>
  </r>
  <r>
    <s v="T-8411"/>
    <x v="1"/>
    <x v="179"/>
    <x v="13"/>
    <s v="P-2015"/>
    <n v="2"/>
    <n v="209300"/>
    <n v="418600"/>
    <x v="135"/>
    <x v="12"/>
    <x v="3"/>
    <s v="PONDOK INDAH MALL"/>
  </r>
  <r>
    <s v="T-8412"/>
    <x v="1"/>
    <x v="160"/>
    <x v="13"/>
    <s v="P-2033"/>
    <n v="1"/>
    <n v="20300"/>
    <n v="20300"/>
    <x v="331"/>
    <x v="0"/>
    <x v="3"/>
    <s v="PONDOK INDAH MALL"/>
  </r>
  <r>
    <s v="T-8413"/>
    <x v="1"/>
    <x v="172"/>
    <x v="13"/>
    <s v="P-2056"/>
    <n v="2"/>
    <n v="160300"/>
    <n v="320600"/>
    <x v="316"/>
    <x v="7"/>
    <x v="3"/>
    <s v="PONDOK INDAH MALL"/>
  </r>
  <r>
    <s v="T-8414"/>
    <x v="1"/>
    <x v="169"/>
    <x v="13"/>
    <s v="P-2052"/>
    <n v="7"/>
    <n v="174300"/>
    <n v="1220100"/>
    <x v="81"/>
    <x v="7"/>
    <x v="3"/>
    <s v="PONDOK INDAH MALL"/>
  </r>
  <r>
    <s v="T-8415"/>
    <x v="1"/>
    <x v="169"/>
    <x v="13"/>
    <s v="P-1975"/>
    <n v="5"/>
    <n v="69300"/>
    <n v="346500"/>
    <x v="317"/>
    <x v="16"/>
    <x v="3"/>
    <s v="PONDOK INDAH MALL"/>
  </r>
  <r>
    <s v="T-8416"/>
    <x v="1"/>
    <x v="153"/>
    <x v="13"/>
    <s v="P-2143"/>
    <n v="2"/>
    <n v="111300"/>
    <n v="222600"/>
    <x v="32"/>
    <x v="11"/>
    <x v="3"/>
    <s v="PONDOK INDAH MALL"/>
  </r>
  <r>
    <s v="T-8417"/>
    <x v="1"/>
    <x v="167"/>
    <x v="13"/>
    <s v="P-2023"/>
    <n v="3"/>
    <n v="20300"/>
    <n v="60900"/>
    <x v="332"/>
    <x v="0"/>
    <x v="3"/>
    <s v="PONDOK INDAH MALL"/>
  </r>
  <r>
    <s v="T-8418"/>
    <x v="1"/>
    <x v="161"/>
    <x v="13"/>
    <s v="P-2051"/>
    <n v="6"/>
    <n v="174300"/>
    <n v="1045800"/>
    <x v="53"/>
    <x v="7"/>
    <x v="3"/>
    <s v="PONDOK INDAH MALL"/>
  </r>
  <r>
    <s v="T-8419"/>
    <x v="1"/>
    <x v="177"/>
    <x v="13"/>
    <s v="P-2124"/>
    <n v="2"/>
    <n v="139300"/>
    <n v="278600"/>
    <x v="277"/>
    <x v="12"/>
    <x v="3"/>
    <s v="PONDOK INDAH MALL"/>
  </r>
  <r>
    <s v="T-8420"/>
    <x v="1"/>
    <x v="174"/>
    <x v="13"/>
    <s v="P-2029"/>
    <n v="1"/>
    <n v="34300"/>
    <n v="34300"/>
    <x v="30"/>
    <x v="0"/>
    <x v="3"/>
    <s v="PONDOK INDAH MALL"/>
  </r>
  <r>
    <s v="T-8421"/>
    <x v="1"/>
    <x v="177"/>
    <x v="13"/>
    <s v="P-2054"/>
    <n v="11"/>
    <n v="160300"/>
    <n v="1763300"/>
    <x v="283"/>
    <x v="7"/>
    <x v="3"/>
    <s v="PONDOK INDAH MALL"/>
  </r>
  <r>
    <s v="T-8422"/>
    <x v="1"/>
    <x v="160"/>
    <x v="13"/>
    <s v="P-2108"/>
    <n v="2"/>
    <n v="55300"/>
    <n v="110600"/>
    <x v="291"/>
    <x v="2"/>
    <x v="3"/>
    <s v="PONDOK INDAH MALL"/>
  </r>
  <r>
    <s v="T-8423"/>
    <x v="1"/>
    <x v="166"/>
    <x v="13"/>
    <s v="P-2068"/>
    <n v="1"/>
    <n v="40600"/>
    <n v="40600"/>
    <x v="83"/>
    <x v="17"/>
    <x v="3"/>
    <s v="PONDOK INDAH MALL"/>
  </r>
  <r>
    <s v="T-8424"/>
    <x v="1"/>
    <x v="153"/>
    <x v="13"/>
    <s v="P-2083"/>
    <n v="7"/>
    <n v="349300"/>
    <n v="2445100"/>
    <x v="183"/>
    <x v="20"/>
    <x v="3"/>
    <s v="PONDOK INDAH MALL"/>
  </r>
  <r>
    <s v="T-8425"/>
    <x v="1"/>
    <x v="151"/>
    <x v="13"/>
    <s v="P-2070"/>
    <n v="1"/>
    <n v="20300"/>
    <n v="20300"/>
    <x v="61"/>
    <x v="4"/>
    <x v="3"/>
    <s v="PONDOK INDAH MALL"/>
  </r>
  <r>
    <s v="T-8426"/>
    <x v="1"/>
    <x v="155"/>
    <x v="13"/>
    <s v="P-2016"/>
    <n v="1"/>
    <n v="83300"/>
    <n v="83300"/>
    <x v="36"/>
    <x v="12"/>
    <x v="3"/>
    <s v="PONDOK INDAH MALL"/>
  </r>
  <r>
    <s v="T-8427"/>
    <x v="1"/>
    <x v="168"/>
    <x v="13"/>
    <s v="P-2100"/>
    <n v="2"/>
    <n v="160300"/>
    <n v="320600"/>
    <x v="8"/>
    <x v="5"/>
    <x v="3"/>
    <s v="PONDOK INDAH MALL"/>
  </r>
  <r>
    <s v="T-8428"/>
    <x v="1"/>
    <x v="178"/>
    <x v="13"/>
    <s v="P-2137"/>
    <n v="2"/>
    <n v="83300"/>
    <n v="166600"/>
    <x v="108"/>
    <x v="11"/>
    <x v="3"/>
    <s v="PONDOK INDAH MALL"/>
  </r>
  <r>
    <s v="T-8429"/>
    <x v="1"/>
    <x v="153"/>
    <x v="13"/>
    <s v="P-2128"/>
    <n v="1"/>
    <n v="139300"/>
    <n v="139300"/>
    <x v="305"/>
    <x v="12"/>
    <x v="3"/>
    <s v="PONDOK INDAH MALL"/>
  </r>
  <r>
    <s v="T-8430"/>
    <x v="1"/>
    <x v="181"/>
    <x v="13"/>
    <s v="P-2136"/>
    <n v="2"/>
    <n v="83300"/>
    <n v="166600"/>
    <x v="49"/>
    <x v="11"/>
    <x v="3"/>
    <s v="PONDOK INDAH MALL"/>
  </r>
  <r>
    <s v="T-8431"/>
    <x v="1"/>
    <x v="168"/>
    <x v="13"/>
    <s v="P-2072"/>
    <n v="2"/>
    <n v="24500"/>
    <n v="49000"/>
    <x v="112"/>
    <x v="4"/>
    <x v="3"/>
    <s v="PONDOK INDAH MALL"/>
  </r>
  <r>
    <s v="T-8432"/>
    <x v="1"/>
    <x v="176"/>
    <x v="13"/>
    <s v="P-1981"/>
    <n v="2"/>
    <n v="174300"/>
    <n v="348600"/>
    <x v="339"/>
    <x v="13"/>
    <x v="3"/>
    <s v="PONDOK INDAH MALL"/>
  </r>
  <r>
    <s v="T-8433"/>
    <x v="1"/>
    <x v="152"/>
    <x v="13"/>
    <s v="P-2058"/>
    <n v="3"/>
    <n v="83300"/>
    <n v="249900"/>
    <x v="78"/>
    <x v="3"/>
    <x v="3"/>
    <s v="PONDOK INDAH MALL"/>
  </r>
  <r>
    <s v="T-8434"/>
    <x v="1"/>
    <x v="161"/>
    <x v="13"/>
    <s v="P-2018"/>
    <n v="1"/>
    <n v="24500"/>
    <n v="24500"/>
    <x v="77"/>
    <x v="0"/>
    <x v="3"/>
    <s v="PONDOK INDAH MALL"/>
  </r>
  <r>
    <s v="T-8435"/>
    <x v="1"/>
    <x v="177"/>
    <x v="13"/>
    <s v="P-2076"/>
    <n v="2"/>
    <n v="941500"/>
    <n v="1883000"/>
    <x v="367"/>
    <x v="8"/>
    <x v="3"/>
    <s v="PONDOK INDAH MALL"/>
  </r>
  <r>
    <s v="T-8436"/>
    <x v="1"/>
    <x v="170"/>
    <x v="13"/>
    <s v="P-2005"/>
    <n v="5"/>
    <n v="280000"/>
    <n v="1400000"/>
    <x v="368"/>
    <x v="8"/>
    <x v="3"/>
    <s v="PONDOK INDAH MALL"/>
  </r>
  <r>
    <s v="T-8437"/>
    <x v="1"/>
    <x v="175"/>
    <x v="13"/>
    <s v="P-2127"/>
    <n v="1"/>
    <n v="139300"/>
    <n v="139300"/>
    <x v="280"/>
    <x v="12"/>
    <x v="3"/>
    <s v="PONDOK INDAH MALL"/>
  </r>
  <r>
    <s v="T-8438"/>
    <x v="1"/>
    <x v="161"/>
    <x v="13"/>
    <s v="P-2131"/>
    <n v="1"/>
    <n v="139300"/>
    <n v="139300"/>
    <x v="274"/>
    <x v="12"/>
    <x v="3"/>
    <s v="PONDOK INDAH MALL"/>
  </r>
  <r>
    <s v="T-8439"/>
    <x v="1"/>
    <x v="168"/>
    <x v="13"/>
    <s v="P-2055"/>
    <n v="5"/>
    <n v="160300"/>
    <n v="801500"/>
    <x v="299"/>
    <x v="7"/>
    <x v="3"/>
    <s v="PONDOK INDAH MALL"/>
  </r>
  <r>
    <s v="T-8440"/>
    <x v="1"/>
    <x v="172"/>
    <x v="13"/>
    <s v="P-1969"/>
    <n v="1"/>
    <n v="122325"/>
    <n v="122325"/>
    <x v="131"/>
    <x v="6"/>
    <x v="3"/>
    <s v="PONDOK INDAH MALL"/>
  </r>
  <r>
    <s v="T-8441"/>
    <x v="1"/>
    <x v="153"/>
    <x v="13"/>
    <s v="P-1983"/>
    <n v="2"/>
    <n v="209300"/>
    <n v="418600"/>
    <x v="358"/>
    <x v="13"/>
    <x v="3"/>
    <s v="PONDOK INDAH MALL"/>
  </r>
  <r>
    <s v="T-8442"/>
    <x v="1"/>
    <x v="172"/>
    <x v="13"/>
    <s v="P-2006"/>
    <n v="1"/>
    <n v="280000"/>
    <n v="280000"/>
    <x v="363"/>
    <x v="8"/>
    <x v="3"/>
    <s v="PONDOK INDAH MALL"/>
  </r>
  <r>
    <s v="T-8443"/>
    <x v="1"/>
    <x v="172"/>
    <x v="13"/>
    <s v="P-2138"/>
    <n v="3"/>
    <n v="97300"/>
    <n v="291900"/>
    <x v="86"/>
    <x v="11"/>
    <x v="3"/>
    <s v="PONDOK INDAH MALL"/>
  </r>
  <r>
    <s v="T-8444"/>
    <x v="1"/>
    <x v="165"/>
    <x v="13"/>
    <s v="P-1994"/>
    <n v="2"/>
    <n v="139300"/>
    <n v="278600"/>
    <x v="327"/>
    <x v="13"/>
    <x v="3"/>
    <s v="PONDOK INDAH MALL"/>
  </r>
  <r>
    <s v="T-8445"/>
    <x v="1"/>
    <x v="159"/>
    <x v="13"/>
    <s v="P-2053"/>
    <n v="2"/>
    <n v="174300"/>
    <n v="348600"/>
    <x v="343"/>
    <x v="7"/>
    <x v="3"/>
    <s v="PONDOK INDAH MALL"/>
  </r>
  <r>
    <s v="T-8446"/>
    <x v="1"/>
    <x v="170"/>
    <x v="13"/>
    <s v="P-1997"/>
    <n v="2"/>
    <n v="241500"/>
    <n v="483000"/>
    <x v="340"/>
    <x v="8"/>
    <x v="3"/>
    <s v="PONDOK INDAH MALL"/>
  </r>
  <r>
    <s v="T-8447"/>
    <x v="1"/>
    <x v="169"/>
    <x v="13"/>
    <s v="P-2024"/>
    <n v="1"/>
    <n v="20300"/>
    <n v="20300"/>
    <x v="348"/>
    <x v="0"/>
    <x v="3"/>
    <s v="PONDOK INDAH MALL"/>
  </r>
  <r>
    <s v="T-8448"/>
    <x v="1"/>
    <x v="165"/>
    <x v="13"/>
    <s v="P-2098"/>
    <n v="1"/>
    <n v="83300"/>
    <n v="83300"/>
    <x v="23"/>
    <x v="5"/>
    <x v="3"/>
    <s v="PONDOK INDAH MALL"/>
  </r>
  <r>
    <s v="T-8449"/>
    <x v="1"/>
    <x v="179"/>
    <x v="13"/>
    <s v="P-1991"/>
    <n v="5"/>
    <n v="349300"/>
    <n v="1746500"/>
    <x v="118"/>
    <x v="13"/>
    <x v="3"/>
    <s v="PONDOK INDAH MALL"/>
  </r>
  <r>
    <s v="T-8450"/>
    <x v="1"/>
    <x v="170"/>
    <x v="13"/>
    <s v="P-2082"/>
    <n v="1"/>
    <n v="941500"/>
    <n v="941500"/>
    <x v="369"/>
    <x v="8"/>
    <x v="3"/>
    <s v="PONDOK INDAH MALL"/>
  </r>
  <r>
    <s v="T-8451"/>
    <x v="1"/>
    <x v="152"/>
    <x v="13"/>
    <s v="P-2034"/>
    <n v="1"/>
    <n v="262500"/>
    <n v="262500"/>
    <x v="311"/>
    <x v="18"/>
    <x v="3"/>
    <s v="PONDOK INDAH MALL"/>
  </r>
  <r>
    <s v="T-8452"/>
    <x v="1"/>
    <x v="172"/>
    <x v="13"/>
    <s v="P-1988"/>
    <n v="5"/>
    <n v="349300"/>
    <n v="1746500"/>
    <x v="130"/>
    <x v="13"/>
    <x v="3"/>
    <s v="PONDOK INDAH MALL"/>
  </r>
  <r>
    <s v="T-8453"/>
    <x v="1"/>
    <x v="181"/>
    <x v="13"/>
    <s v="P-2038"/>
    <n v="4"/>
    <n v="980000"/>
    <n v="3920000"/>
    <x v="315"/>
    <x v="22"/>
    <x v="3"/>
    <s v="PONDOK INDAH MALL"/>
  </r>
  <r>
    <s v="T-8454"/>
    <x v="1"/>
    <x v="176"/>
    <x v="13"/>
    <s v="P-2092"/>
    <n v="1"/>
    <n v="2030000"/>
    <n v="2030000"/>
    <x v="290"/>
    <x v="22"/>
    <x v="3"/>
    <s v="PONDOK INDAH MALL"/>
  </r>
  <r>
    <s v="T-8455"/>
    <x v="1"/>
    <x v="206"/>
    <x v="13"/>
    <s v="P-2000"/>
    <n v="2"/>
    <n v="230300"/>
    <n v="460600"/>
    <x v="273"/>
    <x v="8"/>
    <x v="3"/>
    <s v="PONDOK INDAH MALL"/>
  </r>
  <r>
    <s v="T-8456"/>
    <x v="1"/>
    <x v="184"/>
    <x v="13"/>
    <s v="P-2008"/>
    <n v="3"/>
    <n v="241500"/>
    <n v="724500"/>
    <x v="295"/>
    <x v="8"/>
    <x v="3"/>
    <s v="PONDOK INDAH MALL"/>
  </r>
  <r>
    <s v="T-8457"/>
    <x v="1"/>
    <x v="190"/>
    <x v="13"/>
    <s v="P-2051"/>
    <n v="2"/>
    <n v="174300"/>
    <n v="348600"/>
    <x v="53"/>
    <x v="7"/>
    <x v="3"/>
    <s v="PONDOK INDAH MALL"/>
  </r>
  <r>
    <s v="T-8458"/>
    <x v="1"/>
    <x v="203"/>
    <x v="13"/>
    <s v="P-2014"/>
    <n v="2"/>
    <n v="209300"/>
    <n v="418600"/>
    <x v="104"/>
    <x v="12"/>
    <x v="3"/>
    <s v="PONDOK INDAH MALL"/>
  </r>
  <r>
    <s v="T-8459"/>
    <x v="1"/>
    <x v="202"/>
    <x v="13"/>
    <s v="P-2099"/>
    <n v="2"/>
    <n v="83300"/>
    <n v="166600"/>
    <x v="34"/>
    <x v="5"/>
    <x v="3"/>
    <s v="PONDOK INDAH MALL"/>
  </r>
  <r>
    <s v="T-8460"/>
    <x v="1"/>
    <x v="188"/>
    <x v="13"/>
    <s v="P-2017"/>
    <n v="5"/>
    <n v="84000"/>
    <n v="420000"/>
    <x v="107"/>
    <x v="12"/>
    <x v="3"/>
    <s v="PONDOK INDAH MALL"/>
  </r>
  <r>
    <s v="T-8461"/>
    <x v="1"/>
    <x v="203"/>
    <x v="13"/>
    <s v="P-2072"/>
    <n v="2"/>
    <n v="24500"/>
    <n v="49000"/>
    <x v="112"/>
    <x v="4"/>
    <x v="3"/>
    <s v="PONDOK INDAH MALL"/>
  </r>
  <r>
    <s v="T-8462"/>
    <x v="1"/>
    <x v="211"/>
    <x v="13"/>
    <s v="P-2140"/>
    <n v="1"/>
    <n v="111300"/>
    <n v="111300"/>
    <x v="50"/>
    <x v="11"/>
    <x v="3"/>
    <s v="PONDOK INDAH MALL"/>
  </r>
  <r>
    <s v="T-8463"/>
    <x v="1"/>
    <x v="211"/>
    <x v="13"/>
    <s v="P-2133"/>
    <n v="1"/>
    <n v="77000"/>
    <n v="77000"/>
    <x v="75"/>
    <x v="11"/>
    <x v="3"/>
    <s v="PONDOK INDAH MALL"/>
  </r>
  <r>
    <s v="T-8464"/>
    <x v="1"/>
    <x v="197"/>
    <x v="13"/>
    <s v="P-1993"/>
    <n v="2"/>
    <n v="139300"/>
    <n v="278600"/>
    <x v="298"/>
    <x v="13"/>
    <x v="3"/>
    <s v="PONDOK INDAH MALL"/>
  </r>
  <r>
    <s v="T-8465"/>
    <x v="1"/>
    <x v="194"/>
    <x v="13"/>
    <s v="P-2028"/>
    <n v="1"/>
    <n v="24500"/>
    <n v="24500"/>
    <x v="342"/>
    <x v="0"/>
    <x v="3"/>
    <s v="PONDOK INDAH MALL"/>
  </r>
  <r>
    <s v="T-8466"/>
    <x v="1"/>
    <x v="190"/>
    <x v="13"/>
    <s v="P-2068"/>
    <n v="1"/>
    <n v="40600"/>
    <n v="40600"/>
    <x v="83"/>
    <x v="17"/>
    <x v="3"/>
    <s v="PONDOK INDAH MALL"/>
  </r>
  <r>
    <s v="T-8467"/>
    <x v="1"/>
    <x v="211"/>
    <x v="13"/>
    <s v="P-1979"/>
    <n v="1"/>
    <n v="629300"/>
    <n v="629300"/>
    <x v="197"/>
    <x v="12"/>
    <x v="3"/>
    <s v="PONDOK INDAH MALL"/>
  </r>
  <r>
    <s v="T-8468"/>
    <x v="1"/>
    <x v="205"/>
    <x v="13"/>
    <s v="P-2015"/>
    <n v="1"/>
    <n v="209300"/>
    <n v="209300"/>
    <x v="135"/>
    <x v="12"/>
    <x v="3"/>
    <s v="PONDOK INDAH MALL"/>
  </r>
  <r>
    <s v="T-8469"/>
    <x v="1"/>
    <x v="194"/>
    <x v="13"/>
    <s v="P-2118"/>
    <n v="3"/>
    <n v="55300"/>
    <n v="165900"/>
    <x v="268"/>
    <x v="6"/>
    <x v="3"/>
    <s v="PONDOK INDAH MALL"/>
  </r>
  <r>
    <s v="T-8470"/>
    <x v="1"/>
    <x v="204"/>
    <x v="13"/>
    <s v="P-2001"/>
    <n v="2"/>
    <n v="230300"/>
    <n v="460600"/>
    <x v="309"/>
    <x v="8"/>
    <x v="3"/>
    <s v="PONDOK INDAH MALL"/>
  </r>
  <r>
    <s v="T-8471"/>
    <x v="1"/>
    <x v="194"/>
    <x v="13"/>
    <s v="P-1984"/>
    <n v="1"/>
    <n v="139300"/>
    <n v="139300"/>
    <x v="361"/>
    <x v="13"/>
    <x v="3"/>
    <s v="PONDOK INDAH MALL"/>
  </r>
  <r>
    <s v="T-8472"/>
    <x v="1"/>
    <x v="195"/>
    <x v="13"/>
    <s v="P-2067"/>
    <n v="1"/>
    <n v="90300"/>
    <n v="90300"/>
    <x v="300"/>
    <x v="12"/>
    <x v="3"/>
    <s v="PONDOK INDAH MALL"/>
  </r>
  <r>
    <s v="T-8473"/>
    <x v="1"/>
    <x v="189"/>
    <x v="13"/>
    <s v="P-2063"/>
    <n v="1"/>
    <n v="34300"/>
    <n v="34300"/>
    <x v="17"/>
    <x v="0"/>
    <x v="3"/>
    <s v="PONDOK INDAH MALL"/>
  </r>
  <r>
    <s v="T-8474"/>
    <x v="1"/>
    <x v="203"/>
    <x v="13"/>
    <s v="P-2057"/>
    <n v="2"/>
    <n v="83300"/>
    <n v="166600"/>
    <x v="142"/>
    <x v="3"/>
    <x v="3"/>
    <s v="PONDOK INDAH MALL"/>
  </r>
  <r>
    <s v="T-8475"/>
    <x v="1"/>
    <x v="185"/>
    <x v="13"/>
    <s v="P-1978"/>
    <n v="1"/>
    <n v="629300"/>
    <n v="629300"/>
    <x v="145"/>
    <x v="12"/>
    <x v="3"/>
    <s v="PONDOK INDAH MALL"/>
  </r>
  <r>
    <s v="T-8476"/>
    <x v="1"/>
    <x v="182"/>
    <x v="13"/>
    <s v="P-1991"/>
    <n v="4"/>
    <n v="349300"/>
    <n v="1397200"/>
    <x v="118"/>
    <x v="13"/>
    <x v="3"/>
    <s v="PONDOK INDAH MALL"/>
  </r>
  <r>
    <s v="T-8477"/>
    <x v="1"/>
    <x v="192"/>
    <x v="13"/>
    <s v="P-2087"/>
    <n v="1"/>
    <n v="420000"/>
    <n v="420000"/>
    <x v="370"/>
    <x v="18"/>
    <x v="3"/>
    <s v="PONDOK INDAH MALL"/>
  </r>
  <r>
    <s v="T-8478"/>
    <x v="1"/>
    <x v="199"/>
    <x v="13"/>
    <s v="P-2139"/>
    <n v="1"/>
    <n v="97300"/>
    <n v="97300"/>
    <x v="65"/>
    <x v="11"/>
    <x v="3"/>
    <s v="PONDOK INDAH MALL"/>
  </r>
  <r>
    <s v="T-8479"/>
    <x v="1"/>
    <x v="210"/>
    <x v="13"/>
    <s v="P-2124"/>
    <n v="1"/>
    <n v="139300"/>
    <n v="139300"/>
    <x v="277"/>
    <x v="12"/>
    <x v="3"/>
    <s v="PONDOK INDAH MALL"/>
  </r>
  <r>
    <s v="T-8480"/>
    <x v="1"/>
    <x v="202"/>
    <x v="13"/>
    <s v="P-1994"/>
    <n v="3"/>
    <n v="139300"/>
    <n v="417900"/>
    <x v="327"/>
    <x v="13"/>
    <x v="3"/>
    <s v="PONDOK INDAH MALL"/>
  </r>
  <r>
    <s v="T-8481"/>
    <x v="1"/>
    <x v="200"/>
    <x v="13"/>
    <s v="P-2024"/>
    <n v="1"/>
    <n v="20300"/>
    <n v="20300"/>
    <x v="348"/>
    <x v="0"/>
    <x v="3"/>
    <s v="PONDOK INDAH MALL"/>
  </r>
  <r>
    <s v="T-8482"/>
    <x v="1"/>
    <x v="182"/>
    <x v="13"/>
    <s v="P-2016"/>
    <n v="2"/>
    <n v="83300"/>
    <n v="166600"/>
    <x v="36"/>
    <x v="12"/>
    <x v="3"/>
    <s v="PONDOK INDAH MALL"/>
  </r>
  <r>
    <s v="T-8483"/>
    <x v="1"/>
    <x v="202"/>
    <x v="13"/>
    <s v="P-2002"/>
    <n v="3"/>
    <n v="230300"/>
    <n v="690900"/>
    <x v="320"/>
    <x v="8"/>
    <x v="3"/>
    <s v="PONDOK INDAH MALL"/>
  </r>
  <r>
    <s v="T-8484"/>
    <x v="1"/>
    <x v="199"/>
    <x v="13"/>
    <s v="P-2031"/>
    <n v="1"/>
    <n v="20300"/>
    <n v="20300"/>
    <x v="29"/>
    <x v="0"/>
    <x v="3"/>
    <s v="PONDOK INDAH MALL"/>
  </r>
  <r>
    <s v="T-8485"/>
    <x v="1"/>
    <x v="206"/>
    <x v="13"/>
    <s v="P-2132"/>
    <n v="1"/>
    <n v="77000"/>
    <n v="77000"/>
    <x v="95"/>
    <x v="11"/>
    <x v="3"/>
    <s v="PONDOK INDAH MALL"/>
  </r>
  <r>
    <s v="T-8486"/>
    <x v="1"/>
    <x v="203"/>
    <x v="13"/>
    <s v="P-1980"/>
    <n v="2"/>
    <n v="629300"/>
    <n v="1258600"/>
    <x v="151"/>
    <x v="12"/>
    <x v="3"/>
    <s v="PONDOK INDAH MALL"/>
  </r>
  <r>
    <s v="T-8487"/>
    <x v="1"/>
    <x v="210"/>
    <x v="13"/>
    <s v="P-2036"/>
    <n v="1"/>
    <n v="350000"/>
    <n v="350000"/>
    <x v="324"/>
    <x v="18"/>
    <x v="3"/>
    <s v="PONDOK INDAH MALL"/>
  </r>
  <r>
    <s v="T-8488"/>
    <x v="1"/>
    <x v="188"/>
    <x v="13"/>
    <s v="P-2083"/>
    <n v="4"/>
    <n v="349300"/>
    <n v="1397200"/>
    <x v="183"/>
    <x v="20"/>
    <x v="3"/>
    <s v="PONDOK INDAH MALL"/>
  </r>
  <r>
    <s v="T-8489"/>
    <x v="1"/>
    <x v="199"/>
    <x v="13"/>
    <s v="P-2046"/>
    <n v="1"/>
    <n v="209300"/>
    <n v="209300"/>
    <x v="365"/>
    <x v="1"/>
    <x v="3"/>
    <s v="PONDOK INDAH MALL"/>
  </r>
  <r>
    <s v="T-8490"/>
    <x v="1"/>
    <x v="191"/>
    <x v="13"/>
    <s v="P-2114"/>
    <n v="1"/>
    <n v="265300"/>
    <n v="265300"/>
    <x v="115"/>
    <x v="18"/>
    <x v="3"/>
    <s v="PONDOK INDAH MALL"/>
  </r>
  <r>
    <s v="T-8491"/>
    <x v="1"/>
    <x v="186"/>
    <x v="13"/>
    <s v="P-2050"/>
    <n v="6"/>
    <n v="174300"/>
    <n v="1045800"/>
    <x v="10"/>
    <x v="7"/>
    <x v="3"/>
    <s v="PONDOK INDAH MALL"/>
  </r>
  <r>
    <s v="T-8492"/>
    <x v="1"/>
    <x v="198"/>
    <x v="13"/>
    <s v="P-1990"/>
    <n v="2"/>
    <n v="349300"/>
    <n v="698600"/>
    <x v="200"/>
    <x v="13"/>
    <x v="3"/>
    <s v="PONDOK INDAH MALL"/>
  </r>
  <r>
    <s v="T-8493"/>
    <x v="1"/>
    <x v="190"/>
    <x v="13"/>
    <s v="P-2101"/>
    <n v="3"/>
    <n v="160300"/>
    <n v="480900"/>
    <x v="70"/>
    <x v="5"/>
    <x v="3"/>
    <s v="PONDOK INDAH MALL"/>
  </r>
  <r>
    <s v="T-8494"/>
    <x v="1"/>
    <x v="201"/>
    <x v="13"/>
    <s v="P-2065"/>
    <n v="4"/>
    <n v="90300"/>
    <n v="361200"/>
    <x v="269"/>
    <x v="12"/>
    <x v="3"/>
    <s v="PONDOK INDAH MALL"/>
  </r>
  <r>
    <s v="T-8495"/>
    <x v="1"/>
    <x v="196"/>
    <x v="13"/>
    <s v="P-2043"/>
    <n v="1"/>
    <n v="209300"/>
    <n v="209300"/>
    <x v="366"/>
    <x v="1"/>
    <x v="3"/>
    <s v="PONDOK INDAH MALL"/>
  </r>
  <r>
    <s v="T-8496"/>
    <x v="1"/>
    <x v="196"/>
    <x v="13"/>
    <s v="P-2113"/>
    <n v="5"/>
    <n v="76300"/>
    <n v="381500"/>
    <x v="318"/>
    <x v="8"/>
    <x v="3"/>
    <s v="PONDOK INDAH MALL"/>
  </r>
  <r>
    <s v="T-8497"/>
    <x v="1"/>
    <x v="202"/>
    <x v="13"/>
    <s v="P-2115"/>
    <n v="1"/>
    <n v="265300"/>
    <n v="265300"/>
    <x v="128"/>
    <x v="18"/>
    <x v="3"/>
    <s v="PONDOK INDAH MALL"/>
  </r>
  <r>
    <s v="T-8498"/>
    <x v="1"/>
    <x v="202"/>
    <x v="13"/>
    <s v="P-1988"/>
    <n v="2"/>
    <n v="349300"/>
    <n v="698600"/>
    <x v="130"/>
    <x v="13"/>
    <x v="3"/>
    <s v="PONDOK INDAH MALL"/>
  </r>
  <r>
    <s v="T-8499"/>
    <x v="1"/>
    <x v="193"/>
    <x v="13"/>
    <s v="P-2079"/>
    <n v="1"/>
    <n v="941500"/>
    <n v="941500"/>
    <x v="359"/>
    <x v="8"/>
    <x v="3"/>
    <s v="PONDOK INDAH MALL"/>
  </r>
  <r>
    <s v="T-8500"/>
    <x v="1"/>
    <x v="184"/>
    <x v="13"/>
    <s v="P-2108"/>
    <n v="1"/>
    <n v="55300"/>
    <n v="55300"/>
    <x v="291"/>
    <x v="2"/>
    <x v="3"/>
    <s v="PONDOK INDAH MALL"/>
  </r>
  <r>
    <s v="T-8501"/>
    <x v="1"/>
    <x v="188"/>
    <x v="13"/>
    <s v="P-2019"/>
    <n v="1"/>
    <n v="24500"/>
    <n v="24500"/>
    <x v="307"/>
    <x v="0"/>
    <x v="3"/>
    <s v="PONDOK INDAH MALL"/>
  </r>
  <r>
    <s v="T-8502"/>
    <x v="1"/>
    <x v="190"/>
    <x v="13"/>
    <s v="P-2025"/>
    <n v="3"/>
    <n v="20300"/>
    <n v="60900"/>
    <x v="286"/>
    <x v="0"/>
    <x v="3"/>
    <s v="PONDOK INDAH MALL"/>
  </r>
  <r>
    <s v="T-8503"/>
    <x v="1"/>
    <x v="202"/>
    <x v="13"/>
    <s v="P-2088"/>
    <n v="1"/>
    <n v="350000"/>
    <n v="350000"/>
    <x v="313"/>
    <x v="18"/>
    <x v="3"/>
    <s v="PONDOK INDAH MALL"/>
  </r>
  <r>
    <s v="T-8504"/>
    <x v="1"/>
    <x v="189"/>
    <x v="13"/>
    <s v="P-1974"/>
    <n v="4"/>
    <n v="69300"/>
    <n v="277200"/>
    <x v="64"/>
    <x v="16"/>
    <x v="3"/>
    <s v="PONDOK INDAH MALL"/>
  </r>
  <r>
    <s v="T-8505"/>
    <x v="1"/>
    <x v="209"/>
    <x v="13"/>
    <s v="P-2070"/>
    <n v="1"/>
    <n v="20300"/>
    <n v="20300"/>
    <x v="61"/>
    <x v="4"/>
    <x v="3"/>
    <s v="PONDOK INDAH MALL"/>
  </r>
  <r>
    <s v="T-8506"/>
    <x v="1"/>
    <x v="191"/>
    <x v="13"/>
    <s v="P-2022"/>
    <n v="2"/>
    <n v="20300"/>
    <n v="40600"/>
    <x v="54"/>
    <x v="0"/>
    <x v="3"/>
    <s v="PONDOK INDAH MALL"/>
  </r>
  <r>
    <s v="T-8507"/>
    <x v="1"/>
    <x v="205"/>
    <x v="13"/>
    <s v="P-1973"/>
    <n v="1"/>
    <n v="62300"/>
    <n v="62300"/>
    <x v="337"/>
    <x v="16"/>
    <x v="3"/>
    <s v="PONDOK INDAH MALL"/>
  </r>
  <r>
    <s v="T-8508"/>
    <x v="1"/>
    <x v="199"/>
    <x v="13"/>
    <s v="P-2047"/>
    <n v="1"/>
    <n v="230300"/>
    <n v="230300"/>
    <x v="371"/>
    <x v="1"/>
    <x v="3"/>
    <s v="PONDOK INDAH MALL"/>
  </r>
  <r>
    <s v="T-8509"/>
    <x v="1"/>
    <x v="203"/>
    <x v="13"/>
    <s v="P-2056"/>
    <n v="3"/>
    <n v="160300"/>
    <n v="480900"/>
    <x v="316"/>
    <x v="7"/>
    <x v="3"/>
    <s v="PONDOK INDAH MALL"/>
  </r>
  <r>
    <s v="T-8510"/>
    <x v="1"/>
    <x v="196"/>
    <x v="13"/>
    <s v="P-2058"/>
    <n v="1"/>
    <n v="83300"/>
    <n v="83300"/>
    <x v="78"/>
    <x v="3"/>
    <x v="3"/>
    <s v="PONDOK INDAH MALL"/>
  </r>
  <r>
    <s v="T-8511"/>
    <x v="1"/>
    <x v="201"/>
    <x v="13"/>
    <s v="P-2112"/>
    <n v="2"/>
    <n v="157500"/>
    <n v="315000"/>
    <x v="206"/>
    <x v="18"/>
    <x v="3"/>
    <s v="PONDOK INDAH MALL"/>
  </r>
  <r>
    <s v="T-8512"/>
    <x v="1"/>
    <x v="189"/>
    <x v="13"/>
    <s v="P-2143"/>
    <n v="2"/>
    <n v="111300"/>
    <n v="222600"/>
    <x v="32"/>
    <x v="11"/>
    <x v="3"/>
    <s v="PONDOK INDAH MALL"/>
  </r>
  <r>
    <s v="T-8513"/>
    <x v="1"/>
    <x v="198"/>
    <x v="13"/>
    <s v="P-2011"/>
    <n v="3"/>
    <n v="139300"/>
    <n v="417900"/>
    <x v="94"/>
    <x v="15"/>
    <x v="3"/>
    <s v="PONDOK INDAH MALL"/>
  </r>
  <r>
    <s v="T-8514"/>
    <x v="1"/>
    <x v="182"/>
    <x v="13"/>
    <s v="P-1986"/>
    <n v="1"/>
    <n v="139300"/>
    <n v="139300"/>
    <x v="346"/>
    <x v="13"/>
    <x v="3"/>
    <s v="PONDOK INDAH MALL"/>
  </r>
  <r>
    <s v="T-8515"/>
    <x v="1"/>
    <x v="201"/>
    <x v="13"/>
    <s v="P-2097"/>
    <n v="1"/>
    <n v="52500"/>
    <n v="52500"/>
    <x v="308"/>
    <x v="10"/>
    <x v="3"/>
    <s v="PONDOK INDAH MALL"/>
  </r>
  <r>
    <s v="T-8516"/>
    <x v="1"/>
    <x v="188"/>
    <x v="13"/>
    <s v="P-2035"/>
    <n v="2"/>
    <n v="350000"/>
    <n v="700000"/>
    <x v="297"/>
    <x v="18"/>
    <x v="3"/>
    <s v="PONDOK INDAH MALL"/>
  </r>
  <r>
    <s v="T-8517"/>
    <x v="1"/>
    <x v="191"/>
    <x v="13"/>
    <s v="P-2026"/>
    <n v="1"/>
    <n v="20300"/>
    <n v="20300"/>
    <x v="296"/>
    <x v="0"/>
    <x v="3"/>
    <s v="PONDOK INDAH MALL"/>
  </r>
  <r>
    <s v="T-8518"/>
    <x v="1"/>
    <x v="192"/>
    <x v="13"/>
    <s v="P-2010"/>
    <n v="1"/>
    <n v="241500"/>
    <n v="241500"/>
    <x v="323"/>
    <x v="8"/>
    <x v="3"/>
    <s v="PONDOK INDAH MALL"/>
  </r>
  <r>
    <s v="T-8519"/>
    <x v="1"/>
    <x v="199"/>
    <x v="13"/>
    <s v="P-1976"/>
    <n v="3"/>
    <n v="83300"/>
    <n v="249900"/>
    <x v="314"/>
    <x v="16"/>
    <x v="3"/>
    <s v="PONDOK INDAH MALL"/>
  </r>
  <r>
    <s v="T-8520"/>
    <x v="1"/>
    <x v="189"/>
    <x v="13"/>
    <s v="P-2136"/>
    <n v="2"/>
    <n v="83300"/>
    <n v="166600"/>
    <x v="49"/>
    <x v="11"/>
    <x v="3"/>
    <s v="PONDOK INDAH MALL"/>
  </r>
  <r>
    <s v="T-8521"/>
    <x v="1"/>
    <x v="207"/>
    <x v="13"/>
    <s v="P-2034"/>
    <n v="3"/>
    <n v="262500"/>
    <n v="787500"/>
    <x v="311"/>
    <x v="18"/>
    <x v="3"/>
    <s v="PONDOK INDAH MALL"/>
  </r>
  <r>
    <s v="T-8522"/>
    <x v="1"/>
    <x v="192"/>
    <x v="13"/>
    <s v="P-2052"/>
    <n v="3"/>
    <n v="174300"/>
    <n v="522900"/>
    <x v="81"/>
    <x v="7"/>
    <x v="3"/>
    <s v="PONDOK INDAH MALL"/>
  </r>
  <r>
    <s v="T-8523"/>
    <x v="1"/>
    <x v="189"/>
    <x v="13"/>
    <s v="P-2106"/>
    <n v="1"/>
    <n v="262500"/>
    <n v="262500"/>
    <x v="335"/>
    <x v="2"/>
    <x v="3"/>
    <s v="PONDOK INDAH MALL"/>
  </r>
  <r>
    <s v="T-8524"/>
    <x v="1"/>
    <x v="209"/>
    <x v="13"/>
    <s v="P-2096"/>
    <n v="3"/>
    <n v="52500"/>
    <n v="157500"/>
    <x v="20"/>
    <x v="10"/>
    <x v="3"/>
    <s v="PONDOK INDAH MALL"/>
  </r>
  <r>
    <s v="T-8525"/>
    <x v="1"/>
    <x v="188"/>
    <x v="13"/>
    <s v="P-2066"/>
    <n v="1"/>
    <n v="112000"/>
    <n v="112000"/>
    <x v="278"/>
    <x v="12"/>
    <x v="3"/>
    <s v="PONDOK INDAH MALL"/>
  </r>
  <r>
    <s v="T-8526"/>
    <x v="1"/>
    <x v="208"/>
    <x v="13"/>
    <s v="P-1970"/>
    <n v="4"/>
    <n v="0"/>
    <n v="0"/>
    <x v="242"/>
    <x v="6"/>
    <x v="3"/>
    <s v="PONDOK INDAH MALL"/>
  </r>
  <r>
    <s v="T-8527"/>
    <x v="1"/>
    <x v="200"/>
    <x v="13"/>
    <s v="P-2100"/>
    <n v="3"/>
    <n v="160300"/>
    <n v="480900"/>
    <x v="8"/>
    <x v="5"/>
    <x v="3"/>
    <s v="PONDOK INDAH MALL"/>
  </r>
  <r>
    <s v="T-8528"/>
    <x v="1"/>
    <x v="193"/>
    <x v="13"/>
    <s v="P-2110"/>
    <n v="2"/>
    <n v="97300"/>
    <n v="194600"/>
    <x v="333"/>
    <x v="2"/>
    <x v="3"/>
    <s v="PONDOK INDAH MALL"/>
  </r>
  <r>
    <s v="T-8529"/>
    <x v="1"/>
    <x v="197"/>
    <x v="13"/>
    <s v="P-2055"/>
    <n v="3"/>
    <n v="160300"/>
    <n v="480900"/>
    <x v="299"/>
    <x v="7"/>
    <x v="3"/>
    <s v="PONDOK INDAH MALL"/>
  </r>
  <r>
    <s v="T-8530"/>
    <x v="1"/>
    <x v="185"/>
    <x v="13"/>
    <s v="P-2089"/>
    <n v="1"/>
    <n v="350000"/>
    <n v="350000"/>
    <x v="306"/>
    <x v="18"/>
    <x v="3"/>
    <s v="PONDOK INDAH MALL"/>
  </r>
  <r>
    <s v="T-8531"/>
    <x v="1"/>
    <x v="188"/>
    <x v="13"/>
    <s v="P-1999"/>
    <n v="1"/>
    <n v="230300"/>
    <n v="230300"/>
    <x v="303"/>
    <x v="8"/>
    <x v="3"/>
    <s v="PONDOK INDAH MALL"/>
  </r>
  <r>
    <s v="T-8532"/>
    <x v="1"/>
    <x v="183"/>
    <x v="13"/>
    <s v="P-2029"/>
    <n v="1"/>
    <n v="34300"/>
    <n v="34300"/>
    <x v="30"/>
    <x v="0"/>
    <x v="3"/>
    <s v="PONDOK INDAH MALL"/>
  </r>
  <r>
    <s v="T-8533"/>
    <x v="1"/>
    <x v="201"/>
    <x v="13"/>
    <s v="P-2141"/>
    <n v="2"/>
    <n v="139300"/>
    <n v="278600"/>
    <x v="47"/>
    <x v="11"/>
    <x v="3"/>
    <s v="PONDOK INDAH MALL"/>
  </r>
  <r>
    <s v="T-8534"/>
    <x v="1"/>
    <x v="208"/>
    <x v="13"/>
    <s v="P-2125"/>
    <n v="1"/>
    <n v="139300"/>
    <n v="139300"/>
    <x v="325"/>
    <x v="12"/>
    <x v="3"/>
    <s v="PONDOK INDAH MALL"/>
  </r>
  <r>
    <s v="T-8535"/>
    <x v="1"/>
    <x v="199"/>
    <x v="13"/>
    <s v="P-1975"/>
    <n v="1"/>
    <n v="69300"/>
    <n v="69300"/>
    <x v="317"/>
    <x v="16"/>
    <x v="3"/>
    <s v="PONDOK INDAH MALL"/>
  </r>
  <r>
    <s v="T-8536"/>
    <x v="1"/>
    <x v="211"/>
    <x v="13"/>
    <s v="P-2064"/>
    <n v="2"/>
    <n v="24500"/>
    <n v="49000"/>
    <x v="39"/>
    <x v="0"/>
    <x v="3"/>
    <s v="PONDOK INDAH MALL"/>
  </r>
  <r>
    <s v="T-8537"/>
    <x v="1"/>
    <x v="197"/>
    <x v="13"/>
    <s v="P-2038"/>
    <n v="2"/>
    <n v="980000"/>
    <n v="1960000"/>
    <x v="315"/>
    <x v="22"/>
    <x v="3"/>
    <s v="PONDOK INDAH MALL"/>
  </r>
  <r>
    <s v="T-8538"/>
    <x v="1"/>
    <x v="334"/>
    <x v="13"/>
    <s v="P-1970"/>
    <n v="3"/>
    <n v="0"/>
    <n v="0"/>
    <x v="242"/>
    <x v="6"/>
    <x v="3"/>
    <s v="PONDOK INDAH MALL"/>
  </r>
  <r>
    <s v="T-8539"/>
    <x v="1"/>
    <x v="335"/>
    <x v="13"/>
    <s v="P-2013"/>
    <n v="3"/>
    <n v="139300"/>
    <n v="417900"/>
    <x v="319"/>
    <x v="15"/>
    <x v="3"/>
    <s v="PONDOK INDAH MALL"/>
  </r>
  <r>
    <s v="T-8540"/>
    <x v="1"/>
    <x v="336"/>
    <x v="13"/>
    <s v="P-2002"/>
    <n v="2"/>
    <n v="230300"/>
    <n v="460600"/>
    <x v="320"/>
    <x v="8"/>
    <x v="3"/>
    <s v="PONDOK INDAH MALL"/>
  </r>
  <r>
    <s v="T-8541"/>
    <x v="1"/>
    <x v="337"/>
    <x v="13"/>
    <s v="P-2043"/>
    <n v="3"/>
    <n v="209300"/>
    <n v="627900"/>
    <x v="366"/>
    <x v="1"/>
    <x v="3"/>
    <s v="PONDOK INDAH MALL"/>
  </r>
  <r>
    <s v="T-8542"/>
    <x v="1"/>
    <x v="336"/>
    <x v="13"/>
    <s v="P-2050"/>
    <n v="1"/>
    <n v="174300"/>
    <n v="174300"/>
    <x v="10"/>
    <x v="7"/>
    <x v="3"/>
    <s v="PONDOK INDAH MALL"/>
  </r>
  <r>
    <s v="T-8543"/>
    <x v="1"/>
    <x v="338"/>
    <x v="13"/>
    <s v="P-2055"/>
    <n v="2"/>
    <n v="160300"/>
    <n v="320600"/>
    <x v="299"/>
    <x v="7"/>
    <x v="3"/>
    <s v="PONDOK INDAH MALL"/>
  </r>
  <r>
    <s v="T-8544"/>
    <x v="1"/>
    <x v="339"/>
    <x v="13"/>
    <s v="P-2034"/>
    <n v="1"/>
    <n v="262500"/>
    <n v="262500"/>
    <x v="311"/>
    <x v="18"/>
    <x v="3"/>
    <s v="PONDOK INDAH MALL"/>
  </r>
  <r>
    <s v="T-8545"/>
    <x v="1"/>
    <x v="340"/>
    <x v="13"/>
    <s v="P-2051"/>
    <n v="1"/>
    <n v="174300"/>
    <n v="174300"/>
    <x v="53"/>
    <x v="7"/>
    <x v="3"/>
    <s v="PONDOK INDAH MALL"/>
  </r>
  <r>
    <s v="T-8546"/>
    <x v="1"/>
    <x v="336"/>
    <x v="13"/>
    <s v="P-2046"/>
    <n v="1"/>
    <n v="209300"/>
    <n v="209300"/>
    <x v="365"/>
    <x v="1"/>
    <x v="3"/>
    <s v="PONDOK INDAH MALL"/>
  </r>
  <r>
    <s v="T-8547"/>
    <x v="1"/>
    <x v="337"/>
    <x v="13"/>
    <s v="P-2127"/>
    <n v="2"/>
    <n v="139300"/>
    <n v="278600"/>
    <x v="280"/>
    <x v="12"/>
    <x v="3"/>
    <s v="PONDOK INDAH MALL"/>
  </r>
  <r>
    <s v="T-8548"/>
    <x v="1"/>
    <x v="341"/>
    <x v="13"/>
    <s v="P-2139"/>
    <n v="1"/>
    <n v="97300"/>
    <n v="97300"/>
    <x v="65"/>
    <x v="11"/>
    <x v="3"/>
    <s v="PONDOK INDAH MALL"/>
  </r>
  <r>
    <s v="T-8549"/>
    <x v="1"/>
    <x v="342"/>
    <x v="13"/>
    <s v="P-2143"/>
    <n v="4"/>
    <n v="111300"/>
    <n v="445200"/>
    <x v="32"/>
    <x v="11"/>
    <x v="3"/>
    <s v="PONDOK INDAH MALL"/>
  </r>
  <r>
    <s v="T-8550"/>
    <x v="1"/>
    <x v="343"/>
    <x v="13"/>
    <s v="P-1999"/>
    <n v="5"/>
    <n v="230300"/>
    <n v="1151500"/>
    <x v="303"/>
    <x v="8"/>
    <x v="3"/>
    <s v="PONDOK INDAH MALL"/>
  </r>
  <r>
    <s v="T-8551"/>
    <x v="1"/>
    <x v="344"/>
    <x v="13"/>
    <s v="P-2001"/>
    <n v="4"/>
    <n v="230300"/>
    <n v="921200"/>
    <x v="309"/>
    <x v="8"/>
    <x v="3"/>
    <s v="PONDOK INDAH MALL"/>
  </r>
  <r>
    <s v="T-8552"/>
    <x v="1"/>
    <x v="334"/>
    <x v="13"/>
    <s v="P-2070"/>
    <n v="2"/>
    <n v="20300"/>
    <n v="40600"/>
    <x v="61"/>
    <x v="4"/>
    <x v="3"/>
    <s v="PONDOK INDAH MALL"/>
  </r>
  <r>
    <s v="T-8553"/>
    <x v="1"/>
    <x v="345"/>
    <x v="13"/>
    <s v="P-2063"/>
    <n v="2"/>
    <n v="34300"/>
    <n v="68600"/>
    <x v="17"/>
    <x v="0"/>
    <x v="3"/>
    <s v="PONDOK INDAH MALL"/>
  </r>
  <r>
    <s v="T-8554"/>
    <x v="1"/>
    <x v="346"/>
    <x v="13"/>
    <s v="P-1986"/>
    <n v="2"/>
    <n v="139300"/>
    <n v="278600"/>
    <x v="346"/>
    <x v="13"/>
    <x v="3"/>
    <s v="PONDOK INDAH MALL"/>
  </r>
  <r>
    <s v="T-8555"/>
    <x v="1"/>
    <x v="341"/>
    <x v="13"/>
    <s v="P-2056"/>
    <n v="3"/>
    <n v="160300"/>
    <n v="480900"/>
    <x v="316"/>
    <x v="7"/>
    <x v="3"/>
    <s v="PONDOK INDAH MALL"/>
  </r>
  <r>
    <s v="T-8556"/>
    <x v="1"/>
    <x v="347"/>
    <x v="13"/>
    <s v="P-2016"/>
    <n v="1"/>
    <n v="83300"/>
    <n v="83300"/>
    <x v="36"/>
    <x v="12"/>
    <x v="3"/>
    <s v="PONDOK INDAH MALL"/>
  </r>
  <r>
    <s v="T-8557"/>
    <x v="1"/>
    <x v="342"/>
    <x v="13"/>
    <s v="P-2049"/>
    <n v="2"/>
    <n v="230300"/>
    <n v="460600"/>
    <x v="372"/>
    <x v="1"/>
    <x v="3"/>
    <s v="PONDOK INDAH MALL"/>
  </r>
  <r>
    <s v="T-8558"/>
    <x v="1"/>
    <x v="346"/>
    <x v="13"/>
    <s v="P-2048"/>
    <n v="2"/>
    <n v="230300"/>
    <n v="460600"/>
    <x v="373"/>
    <x v="1"/>
    <x v="3"/>
    <s v="PONDOK INDAH MALL"/>
  </r>
  <r>
    <s v="T-8559"/>
    <x v="1"/>
    <x v="335"/>
    <x v="13"/>
    <s v="P-2011"/>
    <n v="3"/>
    <n v="139300"/>
    <n v="417900"/>
    <x v="94"/>
    <x v="15"/>
    <x v="3"/>
    <s v="PONDOK INDAH MALL"/>
  </r>
  <r>
    <s v="T-8560"/>
    <x v="1"/>
    <x v="337"/>
    <x v="13"/>
    <s v="P-2089"/>
    <n v="1"/>
    <n v="350000"/>
    <n v="350000"/>
    <x v="306"/>
    <x v="18"/>
    <x v="3"/>
    <s v="PONDOK INDAH MALL"/>
  </r>
  <r>
    <s v="T-8561"/>
    <x v="1"/>
    <x v="347"/>
    <x v="13"/>
    <s v="P-2073"/>
    <n v="4"/>
    <n v="24500"/>
    <n v="98000"/>
    <x v="27"/>
    <x v="4"/>
    <x v="3"/>
    <s v="PONDOK INDAH MALL"/>
  </r>
  <r>
    <s v="T-8562"/>
    <x v="1"/>
    <x v="348"/>
    <x v="13"/>
    <s v="P-2085"/>
    <n v="1"/>
    <n v="350000"/>
    <n v="350000"/>
    <x v="294"/>
    <x v="18"/>
    <x v="3"/>
    <s v="PONDOK INDAH MALL"/>
  </r>
  <r>
    <s v="T-8563"/>
    <x v="1"/>
    <x v="349"/>
    <x v="13"/>
    <s v="P-2137"/>
    <n v="1"/>
    <n v="83300"/>
    <n v="83300"/>
    <x v="108"/>
    <x v="11"/>
    <x v="3"/>
    <s v="PONDOK INDAH MALL"/>
  </r>
  <r>
    <s v="T-8564"/>
    <x v="1"/>
    <x v="346"/>
    <x v="13"/>
    <s v="P-2067"/>
    <n v="3"/>
    <n v="90300"/>
    <n v="270900"/>
    <x v="300"/>
    <x v="12"/>
    <x v="3"/>
    <s v="PONDOK INDAH MALL"/>
  </r>
  <r>
    <s v="T-8565"/>
    <x v="1"/>
    <x v="350"/>
    <x v="13"/>
    <s v="P-2052"/>
    <n v="3"/>
    <n v="174300"/>
    <n v="522900"/>
    <x v="81"/>
    <x v="7"/>
    <x v="3"/>
    <s v="PONDOK INDAH MALL"/>
  </r>
  <r>
    <s v="T-8566"/>
    <x v="1"/>
    <x v="351"/>
    <x v="13"/>
    <s v="P-2086"/>
    <n v="1"/>
    <n v="420000"/>
    <n v="420000"/>
    <x v="344"/>
    <x v="18"/>
    <x v="3"/>
    <s v="PONDOK INDAH MALL"/>
  </r>
  <r>
    <s v="T-8567"/>
    <x v="1"/>
    <x v="345"/>
    <x v="13"/>
    <s v="P-2072"/>
    <n v="2"/>
    <n v="24500"/>
    <n v="49000"/>
    <x v="112"/>
    <x v="4"/>
    <x v="3"/>
    <s v="PONDOK INDAH MALL"/>
  </r>
  <r>
    <s v="T-8568"/>
    <x v="1"/>
    <x v="340"/>
    <x v="13"/>
    <s v="P-2129"/>
    <n v="2"/>
    <n v="154000"/>
    <n v="308000"/>
    <x v="270"/>
    <x v="12"/>
    <x v="3"/>
    <s v="PONDOK INDAH MALL"/>
  </r>
  <r>
    <s v="T-8569"/>
    <x v="1"/>
    <x v="347"/>
    <x v="13"/>
    <s v="P-1980"/>
    <n v="2"/>
    <n v="629300"/>
    <n v="1258600"/>
    <x v="151"/>
    <x v="12"/>
    <x v="3"/>
    <s v="PONDOK INDAH MALL"/>
  </r>
  <r>
    <s v="T-8570"/>
    <x v="1"/>
    <x v="349"/>
    <x v="13"/>
    <s v="P-2121"/>
    <n v="1"/>
    <n v="139300"/>
    <n v="139300"/>
    <x v="122"/>
    <x v="15"/>
    <x v="3"/>
    <s v="PONDOK INDAH MALL"/>
  </r>
  <r>
    <s v="T-8571"/>
    <x v="1"/>
    <x v="349"/>
    <x v="13"/>
    <s v="P-2014"/>
    <n v="3"/>
    <n v="209300"/>
    <n v="627900"/>
    <x v="104"/>
    <x v="12"/>
    <x v="3"/>
    <s v="PONDOK INDAH MALL"/>
  </r>
  <r>
    <s v="T-8572"/>
    <x v="1"/>
    <x v="335"/>
    <x v="13"/>
    <s v="P-2032"/>
    <n v="2"/>
    <n v="20300"/>
    <n v="40600"/>
    <x v="289"/>
    <x v="0"/>
    <x v="3"/>
    <s v="PONDOK INDAH MALL"/>
  </r>
  <r>
    <s v="T-8573"/>
    <x v="1"/>
    <x v="352"/>
    <x v="13"/>
    <s v="P-1987"/>
    <n v="2"/>
    <n v="349300"/>
    <n v="698600"/>
    <x v="147"/>
    <x v="13"/>
    <x v="3"/>
    <s v="PONDOK INDAH MALL"/>
  </r>
  <r>
    <s v="T-8574"/>
    <x v="1"/>
    <x v="344"/>
    <x v="13"/>
    <s v="P-2062"/>
    <n v="2"/>
    <n v="27300"/>
    <n v="54600"/>
    <x v="22"/>
    <x v="0"/>
    <x v="3"/>
    <s v="PONDOK INDAH MALL"/>
  </r>
  <r>
    <s v="T-8575"/>
    <x v="1"/>
    <x v="340"/>
    <x v="13"/>
    <s v="P-2126"/>
    <n v="2"/>
    <n v="154000"/>
    <n v="308000"/>
    <x v="129"/>
    <x v="12"/>
    <x v="3"/>
    <s v="PONDOK INDAH MALL"/>
  </r>
  <r>
    <s v="T-8576"/>
    <x v="1"/>
    <x v="347"/>
    <x v="13"/>
    <s v="P-2045"/>
    <n v="1"/>
    <n v="209300"/>
    <n v="209300"/>
    <x v="360"/>
    <x v="1"/>
    <x v="3"/>
    <s v="PONDOK INDAH MALL"/>
  </r>
  <r>
    <s v="T-8577"/>
    <x v="1"/>
    <x v="340"/>
    <x v="13"/>
    <s v="P-2010"/>
    <n v="3"/>
    <n v="241500"/>
    <n v="724500"/>
    <x v="323"/>
    <x v="8"/>
    <x v="3"/>
    <s v="PONDOK INDAH MALL"/>
  </r>
  <r>
    <s v="T-8578"/>
    <x v="1"/>
    <x v="353"/>
    <x v="13"/>
    <s v="P-1977"/>
    <n v="1"/>
    <n v="377300"/>
    <n v="377300"/>
    <x v="336"/>
    <x v="15"/>
    <x v="3"/>
    <s v="PONDOK INDAH MALL"/>
  </r>
  <r>
    <s v="T-8579"/>
    <x v="1"/>
    <x v="354"/>
    <x v="13"/>
    <s v="P-2140"/>
    <n v="6"/>
    <n v="111300"/>
    <n v="667800"/>
    <x v="50"/>
    <x v="11"/>
    <x v="3"/>
    <s v="PONDOK INDAH MALL"/>
  </r>
  <r>
    <s v="T-8580"/>
    <x v="1"/>
    <x v="351"/>
    <x v="13"/>
    <s v="P-2136"/>
    <n v="1"/>
    <n v="83300"/>
    <n v="83300"/>
    <x v="49"/>
    <x v="11"/>
    <x v="3"/>
    <s v="PONDOK INDAH MALL"/>
  </r>
  <r>
    <s v="T-8581"/>
    <x v="1"/>
    <x v="355"/>
    <x v="13"/>
    <s v="P-2115"/>
    <n v="1"/>
    <n v="265300"/>
    <n v="265300"/>
    <x v="128"/>
    <x v="18"/>
    <x v="3"/>
    <s v="PONDOK INDAH MALL"/>
  </r>
  <r>
    <s v="T-8582"/>
    <x v="1"/>
    <x v="343"/>
    <x v="13"/>
    <s v="P-2122"/>
    <n v="1"/>
    <n v="139300"/>
    <n v="139300"/>
    <x v="171"/>
    <x v="15"/>
    <x v="3"/>
    <s v="PONDOK INDAH MALL"/>
  </r>
  <r>
    <s v="T-8583"/>
    <x v="1"/>
    <x v="337"/>
    <x v="13"/>
    <s v="P-1984"/>
    <n v="1"/>
    <n v="139300"/>
    <n v="139300"/>
    <x v="361"/>
    <x v="13"/>
    <x v="3"/>
    <s v="PONDOK INDAH MALL"/>
  </r>
  <r>
    <s v="T-8584"/>
    <x v="1"/>
    <x v="348"/>
    <x v="13"/>
    <s v="P-1975"/>
    <n v="2"/>
    <n v="69300"/>
    <n v="138600"/>
    <x v="317"/>
    <x v="16"/>
    <x v="3"/>
    <s v="PONDOK INDAH MALL"/>
  </r>
  <r>
    <s v="T-8585"/>
    <x v="1"/>
    <x v="349"/>
    <x v="13"/>
    <s v="P-2008"/>
    <n v="2"/>
    <n v="241500"/>
    <n v="483000"/>
    <x v="295"/>
    <x v="8"/>
    <x v="3"/>
    <s v="PONDOK INDAH MALL"/>
  </r>
  <r>
    <s v="T-8586"/>
    <x v="1"/>
    <x v="351"/>
    <x v="13"/>
    <s v="P-1969"/>
    <n v="2"/>
    <n v="122325"/>
    <n v="244650"/>
    <x v="131"/>
    <x v="6"/>
    <x v="3"/>
    <s v="PONDOK INDAH MALL"/>
  </r>
  <r>
    <s v="T-8587"/>
    <x v="1"/>
    <x v="356"/>
    <x v="13"/>
    <s v="P-2054"/>
    <n v="3"/>
    <n v="160300"/>
    <n v="480900"/>
    <x v="283"/>
    <x v="7"/>
    <x v="3"/>
    <s v="PONDOK INDAH MALL"/>
  </r>
  <r>
    <s v="T-8588"/>
    <x v="1"/>
    <x v="357"/>
    <x v="13"/>
    <s v="P-2101"/>
    <n v="1"/>
    <n v="160300"/>
    <n v="160300"/>
    <x v="70"/>
    <x v="5"/>
    <x v="3"/>
    <s v="PONDOK INDAH MALL"/>
  </r>
  <r>
    <s v="T-8589"/>
    <x v="1"/>
    <x v="346"/>
    <x v="13"/>
    <s v="P-2096"/>
    <n v="1"/>
    <n v="52500"/>
    <n v="52500"/>
    <x v="20"/>
    <x v="10"/>
    <x v="3"/>
    <s v="PONDOK INDAH MALL"/>
  </r>
  <r>
    <s v="T-8590"/>
    <x v="1"/>
    <x v="340"/>
    <x v="13"/>
    <s v="P-2017"/>
    <n v="4"/>
    <n v="84000"/>
    <n v="336000"/>
    <x v="107"/>
    <x v="12"/>
    <x v="3"/>
    <s v="PONDOK INDAH MALL"/>
  </r>
  <r>
    <s v="T-8591"/>
    <x v="1"/>
    <x v="340"/>
    <x v="13"/>
    <s v="P-2015"/>
    <n v="2"/>
    <n v="209300"/>
    <n v="418600"/>
    <x v="135"/>
    <x v="12"/>
    <x v="3"/>
    <s v="PONDOK INDAH MALL"/>
  </r>
  <r>
    <s v="T-8592"/>
    <x v="1"/>
    <x v="358"/>
    <x v="13"/>
    <s v="P-1988"/>
    <n v="4"/>
    <n v="349300"/>
    <n v="1397200"/>
    <x v="130"/>
    <x v="13"/>
    <x v="3"/>
    <s v="PONDOK INDAH MALL"/>
  </r>
  <r>
    <s v="T-8593"/>
    <x v="1"/>
    <x v="349"/>
    <x v="13"/>
    <s v="P-2109"/>
    <n v="1"/>
    <n v="97300"/>
    <n v="97300"/>
    <x v="5"/>
    <x v="2"/>
    <x v="3"/>
    <s v="PONDOK INDAH MALL"/>
  </r>
  <r>
    <s v="T-8594"/>
    <x v="1"/>
    <x v="350"/>
    <x v="13"/>
    <s v="P-1976"/>
    <n v="1"/>
    <n v="83300"/>
    <n v="83300"/>
    <x v="314"/>
    <x v="16"/>
    <x v="3"/>
    <s v="PONDOK INDAH MALL"/>
  </r>
  <r>
    <s v="T-8595"/>
    <x v="1"/>
    <x v="334"/>
    <x v="13"/>
    <s v="P-2068"/>
    <n v="3"/>
    <n v="40600"/>
    <n v="121800"/>
    <x v="83"/>
    <x v="17"/>
    <x v="3"/>
    <s v="PONDOK INDAH MALL"/>
  </r>
  <r>
    <s v="T-8596"/>
    <x v="1"/>
    <x v="346"/>
    <x v="13"/>
    <s v="P-2064"/>
    <n v="2"/>
    <n v="24500"/>
    <n v="49000"/>
    <x v="39"/>
    <x v="0"/>
    <x v="3"/>
    <s v="PONDOK INDAH MALL"/>
  </r>
  <r>
    <s v="T-8597"/>
    <x v="1"/>
    <x v="356"/>
    <x v="13"/>
    <s v="P-2060"/>
    <n v="1"/>
    <n v="133000"/>
    <n v="133000"/>
    <x v="1"/>
    <x v="1"/>
    <x v="3"/>
    <s v="PONDOK INDAH MALL"/>
  </r>
  <r>
    <s v="T-8598"/>
    <x v="1"/>
    <x v="342"/>
    <x v="13"/>
    <s v="P-1989"/>
    <n v="2"/>
    <n v="349300"/>
    <n v="698600"/>
    <x v="175"/>
    <x v="13"/>
    <x v="3"/>
    <s v="PONDOK INDAH MALL"/>
  </r>
  <r>
    <s v="T-8599"/>
    <x v="1"/>
    <x v="337"/>
    <x v="13"/>
    <s v="P-2138"/>
    <n v="2"/>
    <n v="97300"/>
    <n v="194600"/>
    <x v="86"/>
    <x v="11"/>
    <x v="3"/>
    <s v="PONDOK INDAH MALL"/>
  </r>
  <r>
    <s v="T-8600"/>
    <x v="1"/>
    <x v="335"/>
    <x v="13"/>
    <s v="P-2107"/>
    <n v="2"/>
    <n v="55300"/>
    <n v="110600"/>
    <x v="60"/>
    <x v="2"/>
    <x v="3"/>
    <s v="PONDOK INDAH MALL"/>
  </r>
  <r>
    <s v="T-8601"/>
    <x v="1"/>
    <x v="336"/>
    <x v="13"/>
    <s v="P-2095"/>
    <n v="1"/>
    <n v="55300"/>
    <n v="55300"/>
    <x v="16"/>
    <x v="2"/>
    <x v="3"/>
    <s v="PONDOK INDAH MALL"/>
  </r>
  <r>
    <s v="T-8602"/>
    <x v="1"/>
    <x v="357"/>
    <x v="13"/>
    <s v="P-1994"/>
    <n v="1"/>
    <n v="139300"/>
    <n v="139300"/>
    <x v="327"/>
    <x v="13"/>
    <x v="3"/>
    <s v="PONDOK INDAH MALL"/>
  </r>
  <r>
    <s v="T-8603"/>
    <x v="1"/>
    <x v="337"/>
    <x v="13"/>
    <s v="P-2094"/>
    <n v="1"/>
    <n v="244300"/>
    <n v="244300"/>
    <x v="58"/>
    <x v="10"/>
    <x v="3"/>
    <s v="PONDOK INDAH MALL"/>
  </r>
  <r>
    <s v="T-8604"/>
    <x v="1"/>
    <x v="359"/>
    <x v="13"/>
    <s v="P-2000"/>
    <n v="3"/>
    <n v="230300"/>
    <n v="690900"/>
    <x v="273"/>
    <x v="8"/>
    <x v="3"/>
    <s v="PONDOK INDAH MALL"/>
  </r>
  <r>
    <s v="T-8605"/>
    <x v="1"/>
    <x v="360"/>
    <x v="13"/>
    <s v="P-2132"/>
    <n v="2"/>
    <n v="77000"/>
    <n v="154000"/>
    <x v="95"/>
    <x v="11"/>
    <x v="3"/>
    <s v="PONDOK INDAH MALL"/>
  </r>
  <r>
    <s v="T-8606"/>
    <x v="1"/>
    <x v="347"/>
    <x v="13"/>
    <s v="P-2033"/>
    <n v="1"/>
    <n v="20300"/>
    <n v="20300"/>
    <x v="331"/>
    <x v="0"/>
    <x v="3"/>
    <s v="PONDOK INDAH MALL"/>
  </r>
  <r>
    <s v="T-8607"/>
    <x v="1"/>
    <x v="355"/>
    <x v="13"/>
    <s v="P-2099"/>
    <n v="2"/>
    <n v="83300"/>
    <n v="166600"/>
    <x v="34"/>
    <x v="5"/>
    <x v="3"/>
    <s v="PONDOK INDAH MALL"/>
  </r>
  <r>
    <s v="T-8608"/>
    <x v="1"/>
    <x v="344"/>
    <x v="13"/>
    <s v="P-2131"/>
    <n v="2"/>
    <n v="139300"/>
    <n v="278600"/>
    <x v="274"/>
    <x v="12"/>
    <x v="3"/>
    <s v="PONDOK INDAH MALL"/>
  </r>
  <r>
    <s v="T-8609"/>
    <x v="1"/>
    <x v="339"/>
    <x v="13"/>
    <s v="P-2058"/>
    <n v="2"/>
    <n v="83300"/>
    <n v="166600"/>
    <x v="78"/>
    <x v="3"/>
    <x v="3"/>
    <s v="PONDOK INDAH MALL"/>
  </r>
  <r>
    <s v="T-8610"/>
    <x v="1"/>
    <x v="360"/>
    <x v="13"/>
    <s v="P-2047"/>
    <n v="2"/>
    <n v="230300"/>
    <n v="460600"/>
    <x v="371"/>
    <x v="1"/>
    <x v="3"/>
    <s v="PONDOK INDAH MALL"/>
  </r>
  <r>
    <s v="T-8611"/>
    <x v="1"/>
    <x v="361"/>
    <x v="13"/>
    <s v="P-1971"/>
    <n v="5"/>
    <n v="120178.94736842105"/>
    <n v="600894.73684210528"/>
    <x v="146"/>
    <x v="6"/>
    <x v="3"/>
    <s v="PONDOK INDAH MALL"/>
  </r>
  <r>
    <s v="T-8612"/>
    <x v="1"/>
    <x v="361"/>
    <x v="13"/>
    <s v="P-2057"/>
    <n v="2"/>
    <n v="83300"/>
    <n v="166600"/>
    <x v="142"/>
    <x v="3"/>
    <x v="3"/>
    <s v="PONDOK INDAH MALL"/>
  </r>
  <r>
    <s v="T-8613"/>
    <x v="1"/>
    <x v="356"/>
    <x v="13"/>
    <s v="P-2065"/>
    <n v="4"/>
    <n v="90300"/>
    <n v="361200"/>
    <x v="269"/>
    <x v="12"/>
    <x v="3"/>
    <s v="PONDOK INDAH MALL"/>
  </r>
  <r>
    <s v="T-8614"/>
    <x v="1"/>
    <x v="343"/>
    <x v="13"/>
    <s v="P-2134"/>
    <n v="2"/>
    <n v="84000"/>
    <n v="168000"/>
    <x v="123"/>
    <x v="11"/>
    <x v="3"/>
    <s v="PONDOK INDAH MALL"/>
  </r>
  <r>
    <s v="T-8615"/>
    <x v="1"/>
    <x v="344"/>
    <x v="13"/>
    <s v="P-1979"/>
    <n v="1"/>
    <n v="629300"/>
    <n v="629300"/>
    <x v="197"/>
    <x v="12"/>
    <x v="3"/>
    <s v="PONDOK INDAH MALL"/>
  </r>
  <r>
    <s v="T-8616"/>
    <x v="1"/>
    <x v="358"/>
    <x v="13"/>
    <s v="P-2083"/>
    <n v="2"/>
    <n v="349300"/>
    <n v="698600"/>
    <x v="183"/>
    <x v="20"/>
    <x v="3"/>
    <s v="PONDOK INDAH MALL"/>
  </r>
  <r>
    <s v="T-8617"/>
    <x v="1"/>
    <x v="335"/>
    <x v="13"/>
    <s v="P-2088"/>
    <n v="1"/>
    <n v="350000"/>
    <n v="350000"/>
    <x v="313"/>
    <x v="18"/>
    <x v="3"/>
    <s v="PONDOK INDAH MALL"/>
  </r>
  <r>
    <s v="T-8618"/>
    <x v="1"/>
    <x v="351"/>
    <x v="13"/>
    <s v="P-1974"/>
    <n v="3"/>
    <n v="69300"/>
    <n v="207900"/>
    <x v="64"/>
    <x v="16"/>
    <x v="3"/>
    <s v="PONDOK INDAH MALL"/>
  </r>
  <r>
    <s v="T-8619"/>
    <x v="1"/>
    <x v="342"/>
    <x v="13"/>
    <s v="P-2028"/>
    <n v="1"/>
    <n v="24500"/>
    <n v="24500"/>
    <x v="342"/>
    <x v="0"/>
    <x v="3"/>
    <s v="PONDOK INDAH MALL"/>
  </r>
  <r>
    <s v="T-8620"/>
    <x v="1"/>
    <x v="358"/>
    <x v="13"/>
    <s v="P-1992"/>
    <n v="2"/>
    <n v="139300"/>
    <n v="278600"/>
    <x v="374"/>
    <x v="13"/>
    <x v="3"/>
    <s v="PONDOK INDAH MALL"/>
  </r>
  <r>
    <s v="T-8621"/>
    <x v="1"/>
    <x v="362"/>
    <x v="13"/>
    <s v="P-1991"/>
    <n v="6"/>
    <n v="349300"/>
    <n v="2095800"/>
    <x v="118"/>
    <x v="13"/>
    <x v="3"/>
    <s v="PONDOK INDAH MALL"/>
  </r>
  <r>
    <s v="T-8622"/>
    <x v="1"/>
    <x v="355"/>
    <x v="13"/>
    <s v="P-2023"/>
    <n v="1"/>
    <n v="20300"/>
    <n v="20300"/>
    <x v="332"/>
    <x v="0"/>
    <x v="3"/>
    <s v="PONDOK INDAH MALL"/>
  </r>
  <r>
    <s v="T-8623"/>
    <x v="1"/>
    <x v="356"/>
    <x v="13"/>
    <s v="P-2018"/>
    <n v="1"/>
    <n v="24500"/>
    <n v="24500"/>
    <x v="77"/>
    <x v="0"/>
    <x v="3"/>
    <s v="PONDOK INDAH MALL"/>
  </r>
  <r>
    <s v="T-8624"/>
    <x v="1"/>
    <x v="352"/>
    <x v="13"/>
    <s v="P-2124"/>
    <n v="2"/>
    <n v="139300"/>
    <n v="278600"/>
    <x v="277"/>
    <x v="12"/>
    <x v="3"/>
    <s v="PONDOK INDAH MALL"/>
  </r>
  <r>
    <s v="T-8625"/>
    <x v="1"/>
    <x v="342"/>
    <x v="13"/>
    <s v="P-2053"/>
    <n v="4"/>
    <n v="174300"/>
    <n v="697200"/>
    <x v="343"/>
    <x v="7"/>
    <x v="3"/>
    <s v="PONDOK INDAH MALL"/>
  </r>
  <r>
    <s v="T-8626"/>
    <x v="1"/>
    <x v="342"/>
    <x v="13"/>
    <s v="P-2074"/>
    <n v="1"/>
    <n v="20300"/>
    <n v="20300"/>
    <x v="7"/>
    <x v="4"/>
    <x v="3"/>
    <s v="PONDOK INDAH MALL"/>
  </r>
  <r>
    <s v="T-8627"/>
    <x v="1"/>
    <x v="362"/>
    <x v="13"/>
    <s v="P-2009"/>
    <n v="3"/>
    <n v="241500"/>
    <n v="724500"/>
    <x v="302"/>
    <x v="8"/>
    <x v="3"/>
    <s v="PONDOK INDAH MALL"/>
  </r>
  <r>
    <s v="T-8628"/>
    <x v="1"/>
    <x v="342"/>
    <x v="13"/>
    <s v="P-2007"/>
    <n v="3"/>
    <n v="241500"/>
    <n v="724500"/>
    <x v="322"/>
    <x v="8"/>
    <x v="3"/>
    <s v="PONDOK INDAH MALL"/>
  </r>
  <r>
    <s v="T-8629"/>
    <x v="1"/>
    <x v="334"/>
    <x v="13"/>
    <s v="P-2133"/>
    <n v="3"/>
    <n v="77000"/>
    <n v="231000"/>
    <x v="75"/>
    <x v="11"/>
    <x v="3"/>
    <s v="PONDOK INDAH MALL"/>
  </r>
  <r>
    <s v="T-8630"/>
    <x v="1"/>
    <x v="355"/>
    <x v="13"/>
    <s v="P-2141"/>
    <n v="2"/>
    <n v="139300"/>
    <n v="278600"/>
    <x v="47"/>
    <x v="11"/>
    <x v="3"/>
    <s v="PONDOK INDAH MALL"/>
  </r>
  <r>
    <s v="T-8631"/>
    <x v="1"/>
    <x v="351"/>
    <x v="13"/>
    <s v="P-2026"/>
    <n v="2"/>
    <n v="20300"/>
    <n v="40600"/>
    <x v="296"/>
    <x v="0"/>
    <x v="3"/>
    <s v="PONDOK INDAH MALL"/>
  </r>
  <r>
    <s v="T-8632"/>
    <x v="1"/>
    <x v="353"/>
    <x v="13"/>
    <s v="P-1972"/>
    <n v="2"/>
    <n v="62300"/>
    <n v="124600"/>
    <x v="98"/>
    <x v="16"/>
    <x v="3"/>
    <s v="PONDOK INDAH MALL"/>
  </r>
  <r>
    <s v="T-8633"/>
    <x v="1"/>
    <x v="351"/>
    <x v="13"/>
    <s v="P-2075"/>
    <n v="1"/>
    <n v="20300"/>
    <n v="20300"/>
    <x v="25"/>
    <x v="4"/>
    <x v="3"/>
    <s v="PONDOK INDAH MALL"/>
  </r>
  <r>
    <s v="T-8634"/>
    <x v="1"/>
    <x v="347"/>
    <x v="13"/>
    <s v="P-1993"/>
    <n v="1"/>
    <n v="139300"/>
    <n v="139300"/>
    <x v="298"/>
    <x v="13"/>
    <x v="3"/>
    <s v="PONDOK INDAH MALL"/>
  </r>
  <r>
    <s v="T-8635"/>
    <x v="1"/>
    <x v="358"/>
    <x v="13"/>
    <s v="P-2113"/>
    <n v="3"/>
    <n v="76300"/>
    <n v="228900"/>
    <x v="318"/>
    <x v="8"/>
    <x v="3"/>
    <s v="PONDOK INDAH MALL"/>
  </r>
  <r>
    <s v="T-8636"/>
    <x v="1"/>
    <x v="334"/>
    <x v="13"/>
    <s v="P-2087"/>
    <n v="3"/>
    <n v="420000"/>
    <n v="1260000"/>
    <x v="370"/>
    <x v="18"/>
    <x v="3"/>
    <s v="PONDOK INDAH MALL"/>
  </r>
  <r>
    <s v="T-8637"/>
    <x v="1"/>
    <x v="360"/>
    <x v="13"/>
    <s v="P-2044"/>
    <n v="1"/>
    <n v="209300"/>
    <n v="209300"/>
    <x v="355"/>
    <x v="1"/>
    <x v="3"/>
    <s v="PONDOK INDAH MALL"/>
  </r>
  <r>
    <s v="T-8638"/>
    <x v="1"/>
    <x v="342"/>
    <x v="13"/>
    <s v="P-2114"/>
    <n v="1"/>
    <n v="265300"/>
    <n v="265300"/>
    <x v="115"/>
    <x v="18"/>
    <x v="3"/>
    <s v="PONDOK INDAH MALL"/>
  </r>
  <r>
    <s v="T-8639"/>
    <x v="1"/>
    <x v="361"/>
    <x v="13"/>
    <s v="P-2125"/>
    <n v="2"/>
    <n v="139300"/>
    <n v="278600"/>
    <x v="325"/>
    <x v="12"/>
    <x v="3"/>
    <s v="PONDOK INDAH MALL"/>
  </r>
  <r>
    <s v="T-8640"/>
    <x v="1"/>
    <x v="361"/>
    <x v="13"/>
    <s v="P-2061"/>
    <n v="2"/>
    <n v="48300"/>
    <n v="96600"/>
    <x v="26"/>
    <x v="0"/>
    <x v="3"/>
    <s v="PONDOK INDAH MALL"/>
  </r>
  <r>
    <s v="T-8641"/>
    <x v="1"/>
    <x v="352"/>
    <x v="13"/>
    <s v="P-2012"/>
    <n v="1"/>
    <n v="154000"/>
    <n v="154000"/>
    <x v="119"/>
    <x v="15"/>
    <x v="3"/>
    <s v="PONDOK INDAH MALL"/>
  </r>
  <r>
    <s v="T-8642"/>
    <x v="1"/>
    <x v="347"/>
    <x v="13"/>
    <s v="P-1978"/>
    <n v="2"/>
    <n v="629300"/>
    <n v="1258600"/>
    <x v="145"/>
    <x v="12"/>
    <x v="3"/>
    <s v="PONDOK INDAH MALL"/>
  </r>
  <r>
    <s v="T-8643"/>
    <x v="1"/>
    <x v="363"/>
    <x v="13"/>
    <s v="P-2038"/>
    <n v="1"/>
    <n v="980000"/>
    <n v="980000"/>
    <x v="315"/>
    <x v="22"/>
    <x v="3"/>
    <s v="PONDOK INDAH MALL"/>
  </r>
  <r>
    <s v="T-8644"/>
    <x v="1"/>
    <x v="348"/>
    <x v="13"/>
    <s v="P-2148"/>
    <n v="1"/>
    <n v="0"/>
    <n v="0"/>
    <x v="352"/>
    <x v="23"/>
    <x v="3"/>
    <s v="PONDOK INDAH MALL"/>
  </r>
  <r>
    <s v="T-8645"/>
    <x v="1"/>
    <x v="360"/>
    <x v="13"/>
    <s v="P-2146"/>
    <n v="1"/>
    <n v="1715000"/>
    <n v="1715000"/>
    <x v="354"/>
    <x v="23"/>
    <x v="3"/>
    <s v="PONDOK INDAH MALL"/>
  </r>
  <r>
    <s v="T-8646"/>
    <x v="1"/>
    <x v="340"/>
    <x v="13"/>
    <s v="P-2090"/>
    <n v="1"/>
    <n v="972300"/>
    <n v="972300"/>
    <x v="349"/>
    <x v="22"/>
    <x v="3"/>
    <s v="PONDOK INDAH MALL"/>
  </r>
  <r>
    <s v="T-8647"/>
    <x v="1"/>
    <x v="343"/>
    <x v="13"/>
    <s v="P-2147"/>
    <n v="1"/>
    <n v="0"/>
    <n v="0"/>
    <x v="353"/>
    <x v="23"/>
    <x v="3"/>
    <s v="PONDOK INDAH MALL"/>
  </r>
  <r>
    <s v="T-8648"/>
    <x v="1"/>
    <x v="326"/>
    <x v="13"/>
    <s v="P-1990"/>
    <n v="3"/>
    <n v="349300"/>
    <n v="1047900"/>
    <x v="200"/>
    <x v="13"/>
    <x v="3"/>
    <s v="PONDOK INDAH MALL"/>
  </r>
  <r>
    <s v="T-8649"/>
    <x v="1"/>
    <x v="308"/>
    <x v="13"/>
    <s v="P-1979"/>
    <n v="1"/>
    <n v="629300"/>
    <n v="629300"/>
    <x v="197"/>
    <x v="12"/>
    <x v="3"/>
    <s v="PONDOK INDAH MALL"/>
  </r>
  <r>
    <s v="T-8650"/>
    <x v="1"/>
    <x v="329"/>
    <x v="13"/>
    <s v="P-1971"/>
    <n v="57"/>
    <n v="120178.94736842105"/>
    <n v="6850200"/>
    <x v="146"/>
    <x v="6"/>
    <x v="3"/>
    <s v="PONDOK INDAH MALL"/>
  </r>
  <r>
    <s v="T-8651"/>
    <x v="1"/>
    <x v="331"/>
    <x v="13"/>
    <s v="P-2077"/>
    <n v="22"/>
    <n v="1035300"/>
    <n v="22776600"/>
    <x v="375"/>
    <x v="8"/>
    <x v="3"/>
    <s v="PONDOK INDAH MALL"/>
  </r>
  <r>
    <s v="T-8652"/>
    <x v="1"/>
    <x v="325"/>
    <x v="13"/>
    <s v="P-1987"/>
    <n v="8"/>
    <n v="349300"/>
    <n v="2794400"/>
    <x v="147"/>
    <x v="13"/>
    <x v="3"/>
    <s v="PONDOK INDAH MALL"/>
  </r>
  <r>
    <s v="T-8653"/>
    <x v="1"/>
    <x v="309"/>
    <x v="13"/>
    <s v="P-1969"/>
    <n v="19"/>
    <n v="122325"/>
    <n v="2324175"/>
    <x v="131"/>
    <x v="6"/>
    <x v="3"/>
    <s v="PONDOK INDAH MALL"/>
  </r>
  <r>
    <s v="T-8654"/>
    <x v="1"/>
    <x v="310"/>
    <x v="13"/>
    <s v="P-2042"/>
    <n v="3"/>
    <n v="1049300"/>
    <n v="3147900"/>
    <x v="169"/>
    <x v="8"/>
    <x v="3"/>
    <s v="PONDOK INDAH MALL"/>
  </r>
  <r>
    <s v="T-8655"/>
    <x v="1"/>
    <x v="313"/>
    <x v="13"/>
    <s v="P-1980"/>
    <n v="4"/>
    <n v="629300"/>
    <n v="2517200"/>
    <x v="151"/>
    <x v="12"/>
    <x v="3"/>
    <s v="PONDOK INDAH MALL"/>
  </r>
  <r>
    <s v="T-8656"/>
    <x v="1"/>
    <x v="325"/>
    <x v="13"/>
    <s v="P-1970"/>
    <n v="4"/>
    <n v="0"/>
    <n v="0"/>
    <x v="242"/>
    <x v="6"/>
    <x v="3"/>
    <s v="PONDOK INDAH MALL"/>
  </r>
  <r>
    <s v="T-8657"/>
    <x v="1"/>
    <x v="312"/>
    <x v="13"/>
    <s v="P-1989"/>
    <n v="6"/>
    <n v="349300"/>
    <n v="2095800"/>
    <x v="175"/>
    <x v="13"/>
    <x v="3"/>
    <s v="PONDOK INDAH MALL"/>
  </r>
  <r>
    <s v="T-8658"/>
    <x v="1"/>
    <x v="303"/>
    <x v="13"/>
    <s v="P-1988"/>
    <n v="24"/>
    <n v="349300"/>
    <n v="8383200"/>
    <x v="130"/>
    <x v="13"/>
    <x v="3"/>
    <s v="PONDOK INDAH MALL"/>
  </r>
  <r>
    <s v="T-8659"/>
    <x v="1"/>
    <x v="303"/>
    <x v="13"/>
    <s v="P-2040"/>
    <n v="1"/>
    <n v="769300"/>
    <n v="769300"/>
    <x v="376"/>
    <x v="8"/>
    <x v="3"/>
    <s v="PONDOK INDAH MALL"/>
  </r>
  <r>
    <s v="T-8660"/>
    <x v="1"/>
    <x v="316"/>
    <x v="13"/>
    <s v="P-1978"/>
    <n v="6"/>
    <n v="629300"/>
    <n v="3775800"/>
    <x v="145"/>
    <x v="12"/>
    <x v="3"/>
    <s v="PONDOK INDAH MALL"/>
  </r>
  <r>
    <s v="T-8661"/>
    <x v="1"/>
    <x v="324"/>
    <x v="13"/>
    <s v="P-2079"/>
    <n v="3"/>
    <n v="941500"/>
    <n v="2824500"/>
    <x v="359"/>
    <x v="8"/>
    <x v="3"/>
    <s v="PONDOK INDAH MALL"/>
  </r>
  <r>
    <s v="T-8662"/>
    <x v="1"/>
    <x v="322"/>
    <x v="13"/>
    <s v="P-2041"/>
    <n v="3"/>
    <n v="1049300"/>
    <n v="3147900"/>
    <x v="244"/>
    <x v="8"/>
    <x v="3"/>
    <s v="PONDOK INDAH MALL"/>
  </r>
  <r>
    <s v="T-8663"/>
    <x v="1"/>
    <x v="312"/>
    <x v="13"/>
    <s v="P-1991"/>
    <n v="27"/>
    <n v="349300"/>
    <n v="9431100"/>
    <x v="118"/>
    <x v="13"/>
    <x v="3"/>
    <s v="PONDOK INDAH MALL"/>
  </r>
  <r>
    <s v="T-8664"/>
    <x v="1"/>
    <x v="319"/>
    <x v="13"/>
    <s v="P-2080"/>
    <n v="3"/>
    <n v="941500"/>
    <n v="2824500"/>
    <x v="362"/>
    <x v="8"/>
    <x v="3"/>
    <s v="PONDOK INDAH MALL"/>
  </r>
  <r>
    <s v="T-8665"/>
    <x v="1"/>
    <x v="306"/>
    <x v="13"/>
    <s v="P-2076"/>
    <n v="19"/>
    <n v="941500"/>
    <n v="17888500"/>
    <x v="367"/>
    <x v="8"/>
    <x v="3"/>
    <s v="PONDOK INDAH MALL"/>
  </r>
  <r>
    <s v="T-8666"/>
    <x v="1"/>
    <x v="364"/>
    <x v="13"/>
    <s v="P-1978"/>
    <n v="4"/>
    <n v="629300"/>
    <n v="2517200"/>
    <x v="145"/>
    <x v="12"/>
    <x v="3"/>
    <s v="PONDOK INDAH MALL"/>
  </r>
  <r>
    <s v="T-8667"/>
    <x v="1"/>
    <x v="318"/>
    <x v="13"/>
    <s v="P-1987"/>
    <n v="3"/>
    <n v="349300"/>
    <n v="1047900"/>
    <x v="147"/>
    <x v="13"/>
    <x v="3"/>
    <s v="PONDOK INDAH MALL"/>
  </r>
  <r>
    <s v="T-8668"/>
    <x v="1"/>
    <x v="327"/>
    <x v="13"/>
    <s v="P-1988"/>
    <n v="12"/>
    <n v="349300"/>
    <n v="4191600"/>
    <x v="130"/>
    <x v="13"/>
    <x v="3"/>
    <s v="PONDOK INDAH MALL"/>
  </r>
  <r>
    <s v="T-8669"/>
    <x v="1"/>
    <x v="320"/>
    <x v="13"/>
    <s v="P-1989"/>
    <n v="4"/>
    <n v="349300"/>
    <n v="1397200"/>
    <x v="175"/>
    <x v="13"/>
    <x v="3"/>
    <s v="PONDOK INDAH MALL"/>
  </r>
  <r>
    <s v="T-8670"/>
    <x v="1"/>
    <x v="328"/>
    <x v="13"/>
    <s v="P-1980"/>
    <n v="3"/>
    <n v="629300"/>
    <n v="1887900"/>
    <x v="151"/>
    <x v="12"/>
    <x v="3"/>
    <s v="PONDOK INDAH MALL"/>
  </r>
  <r>
    <s v="T-8671"/>
    <x v="1"/>
    <x v="318"/>
    <x v="13"/>
    <s v="P-1990"/>
    <n v="2"/>
    <n v="349300"/>
    <n v="698600"/>
    <x v="200"/>
    <x v="13"/>
    <x v="3"/>
    <s v="PONDOK INDAH MALL"/>
  </r>
  <r>
    <s v="T-8672"/>
    <x v="1"/>
    <x v="311"/>
    <x v="13"/>
    <s v="P-1991"/>
    <n v="15"/>
    <n v="349300"/>
    <n v="5239500"/>
    <x v="118"/>
    <x v="13"/>
    <x v="3"/>
    <s v="PONDOK INDAH MALL"/>
  </r>
  <r>
    <s v="T-8673"/>
    <x v="1"/>
    <x v="327"/>
    <x v="13"/>
    <s v="P-1969"/>
    <n v="16"/>
    <n v="122325"/>
    <n v="1957200"/>
    <x v="131"/>
    <x v="6"/>
    <x v="3"/>
    <s v="PONDOK INDAH MALL"/>
  </r>
  <r>
    <s v="T-8674"/>
    <x v="1"/>
    <x v="304"/>
    <x v="13"/>
    <s v="P-2076"/>
    <n v="5"/>
    <n v="941500"/>
    <n v="4707500"/>
    <x v="367"/>
    <x v="8"/>
    <x v="3"/>
    <s v="PONDOK INDAH MALL"/>
  </r>
  <r>
    <s v="T-8675"/>
    <x v="1"/>
    <x v="320"/>
    <x v="13"/>
    <s v="P-1970"/>
    <n v="5"/>
    <n v="0"/>
    <n v="0"/>
    <x v="242"/>
    <x v="6"/>
    <x v="3"/>
    <s v="PONDOK INDAH MALL"/>
  </r>
  <r>
    <s v="T-8676"/>
    <x v="1"/>
    <x v="328"/>
    <x v="13"/>
    <s v="P-2079"/>
    <n v="12"/>
    <n v="941500"/>
    <n v="11298000"/>
    <x v="359"/>
    <x v="8"/>
    <x v="3"/>
    <s v="PONDOK INDAH MALL"/>
  </r>
  <r>
    <s v="T-8677"/>
    <x v="1"/>
    <x v="303"/>
    <x v="13"/>
    <s v="P-1971"/>
    <n v="5"/>
    <n v="120178.94736842105"/>
    <n v="600894.73684210528"/>
    <x v="146"/>
    <x v="6"/>
    <x v="3"/>
    <s v="PONDOK INDAH MALL"/>
  </r>
  <r>
    <s v="T-8678"/>
    <x v="1"/>
    <x v="320"/>
    <x v="13"/>
    <s v="P-1979"/>
    <n v="1"/>
    <n v="629300"/>
    <n v="629300"/>
    <x v="197"/>
    <x v="12"/>
    <x v="3"/>
    <s v="PONDOK INDAH MALL"/>
  </r>
  <r>
    <s v="T-8679"/>
    <x v="1"/>
    <x v="303"/>
    <x v="13"/>
    <s v="P-1980"/>
    <n v="10"/>
    <n v="629300"/>
    <n v="6293000"/>
    <x v="151"/>
    <x v="12"/>
    <x v="3"/>
    <s v="PONDOK INDAH MALL"/>
  </r>
  <r>
    <s v="T-8680"/>
    <x v="1"/>
    <x v="325"/>
    <x v="13"/>
    <s v="P-1978"/>
    <n v="14"/>
    <n v="629300"/>
    <n v="8810200"/>
    <x v="145"/>
    <x v="12"/>
    <x v="3"/>
    <s v="PONDOK INDAH MAL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0014455.219999999"/>
    <n v="0.95"/>
    <x v="0"/>
    <n v="12509000"/>
    <n v="1.2490944065552476"/>
    <x v="0"/>
    <x v="0"/>
  </r>
  <r>
    <x v="1"/>
    <x v="1"/>
    <n v="110753064.95999999"/>
    <n v="0.85"/>
    <x v="1"/>
    <n v="77811000"/>
    <n v="0.70256294964028776"/>
    <x v="1"/>
    <x v="1"/>
  </r>
  <r>
    <x v="2"/>
    <x v="2"/>
    <n v="376638333.55152631"/>
    <n v="0.7"/>
    <x v="1"/>
    <n v="465744588.15789473"/>
    <n v="1.2365830736508878"/>
    <x v="1"/>
    <x v="0"/>
  </r>
  <r>
    <x v="3"/>
    <x v="3"/>
    <n v="100716026.16374999"/>
    <n v="0.98"/>
    <x v="0"/>
    <n v="69620175"/>
    <n v="0.69125220336639825"/>
    <x v="1"/>
    <x v="1"/>
  </r>
  <r>
    <x v="4"/>
    <x v="4"/>
    <n v="361199921.16600001"/>
    <n v="0.9"/>
    <x v="1"/>
    <n v="258361650"/>
    <n v="0.71528711624846208"/>
    <x v="1"/>
    <x v="1"/>
  </r>
  <r>
    <x v="5"/>
    <x v="5"/>
    <n v="103309350.03"/>
    <n v="0.92"/>
    <x v="0"/>
    <n v="118154250"/>
    <n v="1.1436936730866005"/>
    <x v="0"/>
    <x v="0"/>
  </r>
  <r>
    <x v="6"/>
    <x v="6"/>
    <n v="161570402.56800002"/>
    <n v="0.8"/>
    <x v="1"/>
    <n v="155930400"/>
    <n v="0.96509260063503077"/>
    <x v="1"/>
    <x v="1"/>
  </r>
  <r>
    <x v="7"/>
    <x v="7"/>
    <n v="190596770.51999998"/>
    <n v="0.88"/>
    <x v="1"/>
    <n v="206804000"/>
    <n v="1.08503412432321"/>
    <x v="1"/>
    <x v="0"/>
  </r>
  <r>
    <x v="8"/>
    <x v="8"/>
    <n v="138342448.19"/>
    <n v="0.97"/>
    <x v="0"/>
    <n v="112535750"/>
    <n v="0.81345784661438847"/>
    <x v="1"/>
    <x v="1"/>
  </r>
  <r>
    <x v="9"/>
    <x v="9"/>
    <n v="167506155.2335"/>
    <n v="0.89"/>
    <x v="1"/>
    <n v="116284150"/>
    <n v="0.6942082208137508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9AFC4-EB48-4F78-BDFF-E856B4C310FD}"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7:N18" firstHeaderRow="1" firstDataRow="1" firstDataCol="1"/>
  <pivotFields count="9">
    <pivotField showAll="0"/>
    <pivotField axis="axisRow" showAll="0" sortType="de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42" showAll="0"/>
    <pivotField numFmtId="9" showAll="0"/>
    <pivotField showAll="0">
      <items count="3">
        <item x="0"/>
        <item x="1"/>
        <item t="default"/>
      </items>
    </pivotField>
    <pivotField dataField="1" numFmtId="42" showAll="0"/>
    <pivotField numFmtId="9" showAll="0"/>
    <pivotField numFmtId="42" showAll="0"/>
    <pivotField showAll="0">
      <items count="3">
        <item x="1"/>
        <item x="0"/>
        <item t="default"/>
      </items>
    </pivotField>
  </pivotFields>
  <rowFields count="1">
    <field x="1"/>
  </rowFields>
  <rowItems count="11">
    <i>
      <x v="7"/>
    </i>
    <i>
      <x v="5"/>
    </i>
    <i>
      <x v="2"/>
    </i>
    <i>
      <x v="3"/>
    </i>
    <i>
      <x v="4"/>
    </i>
    <i>
      <x/>
    </i>
    <i>
      <x v="1"/>
    </i>
    <i>
      <x v="8"/>
    </i>
    <i>
      <x v="6"/>
    </i>
    <i>
      <x v="9"/>
    </i>
    <i t="grand">
      <x/>
    </i>
  </rowItems>
  <colItems count="1">
    <i/>
  </colItems>
  <dataFields count="1">
    <dataField name="Sum of Total Penjualan" fld="5" baseField="0" baseItem="0" numFmtId="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0145A3-8838-4FE6-8097-C94AF8F8C245}"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J7:K10" firstHeaderRow="1" firstDataRow="1" firstDataCol="1"/>
  <pivotFields count="9">
    <pivotField showAll="0"/>
    <pivotField showAll="0">
      <items count="11">
        <item x="0"/>
        <item x="1"/>
        <item x="2"/>
        <item x="3"/>
        <item x="4"/>
        <item x="5"/>
        <item x="6"/>
        <item x="7"/>
        <item x="8"/>
        <item x="9"/>
        <item t="default"/>
      </items>
    </pivotField>
    <pivotField numFmtId="42" showAll="0"/>
    <pivotField numFmtId="9" showAll="0"/>
    <pivotField axis="axisRow" showAll="0">
      <items count="3">
        <item x="0"/>
        <item x="1"/>
        <item t="default"/>
      </items>
    </pivotField>
    <pivotField numFmtId="42" showAll="0"/>
    <pivotField numFmtId="9" showAll="0"/>
    <pivotField dataField="1" numFmtId="42" showAll="0">
      <items count="3">
        <item x="1"/>
        <item x="0"/>
        <item t="default"/>
      </items>
    </pivotField>
    <pivotField showAll="0">
      <items count="3">
        <item x="1"/>
        <item x="0"/>
        <item t="default"/>
      </items>
    </pivotField>
  </pivotFields>
  <rowFields count="1">
    <field x="4"/>
  </rowFields>
  <rowItems count="3">
    <i>
      <x/>
    </i>
    <i>
      <x v="1"/>
    </i>
    <i t="grand">
      <x/>
    </i>
  </rowItems>
  <colItems count="1">
    <i/>
  </colItems>
  <dataFields count="1">
    <dataField name="Sum of Insentif" fld="7" baseField="4" baseItem="0"/>
  </dataFields>
  <formats count="2">
    <format dxfId="7">
      <pivotArea outline="0" collapsedLevelsAreSubtotals="1" fieldPosition="0"/>
    </format>
    <format dxfId="6">
      <pivotArea collapsedLevelsAreSubtotals="1" fieldPosition="0">
        <references count="1">
          <reference field="4" count="0"/>
        </references>
      </pivotArea>
    </format>
  </formats>
  <chartFormats count="9">
    <chartFormat chart="8" format="1"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02C2C9-B27F-4B0F-9B09-D6E2494FC5E4}"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G7:H18" firstHeaderRow="1" firstDataRow="1" firstDataCol="1"/>
  <pivotFields count="9">
    <pivotField showAll="0"/>
    <pivotField axis="axisRow" showAll="0">
      <items count="11">
        <item x="0"/>
        <item x="1"/>
        <item x="2"/>
        <item x="3"/>
        <item x="4"/>
        <item x="5"/>
        <item x="6"/>
        <item x="7"/>
        <item x="8"/>
        <item x="9"/>
        <item t="default"/>
      </items>
    </pivotField>
    <pivotField numFmtId="42" showAll="0"/>
    <pivotField numFmtId="9" showAll="0"/>
    <pivotField showAll="0">
      <items count="3">
        <item x="0"/>
        <item x="1"/>
        <item t="default"/>
      </items>
    </pivotField>
    <pivotField numFmtId="42" showAll="0"/>
    <pivotField dataField="1" numFmtId="9" showAll="0"/>
    <pivotField numFmtId="42" showAll="0"/>
    <pivotField showAll="0">
      <items count="3">
        <item x="1"/>
        <item x="0"/>
        <item t="default"/>
      </items>
    </pivotField>
  </pivotFields>
  <rowFields count="1">
    <field x="1"/>
  </rowFields>
  <rowItems count="11">
    <i>
      <x/>
    </i>
    <i>
      <x v="1"/>
    </i>
    <i>
      <x v="2"/>
    </i>
    <i>
      <x v="3"/>
    </i>
    <i>
      <x v="4"/>
    </i>
    <i>
      <x v="5"/>
    </i>
    <i>
      <x v="6"/>
    </i>
    <i>
      <x v="7"/>
    </i>
    <i>
      <x v="8"/>
    </i>
    <i>
      <x v="9"/>
    </i>
    <i t="grand">
      <x/>
    </i>
  </rowItems>
  <colItems count="1">
    <i/>
  </colItems>
  <dataFields count="1">
    <dataField name="Sum of Achievement Sales" fld="6"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D28A0-EB97-44AB-B1BE-A43B5E4A4E4D}"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9">
    <pivotField showAll="0"/>
    <pivotField showAll="0">
      <items count="11">
        <item x="0"/>
        <item x="1"/>
        <item x="2"/>
        <item x="3"/>
        <item x="4"/>
        <item x="5"/>
        <item x="6"/>
        <item x="7"/>
        <item x="8"/>
        <item x="9"/>
        <item t="default"/>
      </items>
    </pivotField>
    <pivotField numFmtId="42" showAll="0"/>
    <pivotField numFmtId="9" showAll="0"/>
    <pivotField showAll="0">
      <items count="3">
        <item x="0"/>
        <item x="1"/>
        <item t="default"/>
      </items>
    </pivotField>
    <pivotField numFmtId="42" showAll="0"/>
    <pivotField numFmtId="9" showAll="0"/>
    <pivotField numFmtId="42" showAll="0"/>
    <pivotField dataField="1" showAll="0">
      <items count="3">
        <item x="1"/>
        <item x="0"/>
        <item t="default"/>
      </items>
    </pivotField>
  </pivotFields>
  <rowItems count="1">
    <i/>
  </rowItems>
  <colItems count="1">
    <i/>
  </colItems>
  <dataFields count="1">
    <dataField name="Average of Capai Target" fld="8" subtotal="average" baseField="0" baseItem="1844087163" numFmtId="9"/>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D181B-D96F-4C8A-B76D-017BFD6686DF}"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9">
    <pivotField showAll="0"/>
    <pivotField showAll="0">
      <items count="11">
        <item x="0"/>
        <item x="1"/>
        <item x="2"/>
        <item x="3"/>
        <item x="4"/>
        <item x="5"/>
        <item x="6"/>
        <item x="7"/>
        <item x="8"/>
        <item x="9"/>
        <item t="default"/>
      </items>
    </pivotField>
    <pivotField numFmtId="42" showAll="0"/>
    <pivotField numFmtId="9" showAll="0"/>
    <pivotField showAll="0">
      <items count="3">
        <item x="0"/>
        <item x="1"/>
        <item t="default"/>
      </items>
    </pivotField>
    <pivotField numFmtId="42" showAll="0"/>
    <pivotField numFmtId="9" showAll="0"/>
    <pivotField dataField="1" numFmtId="42" showAll="0"/>
    <pivotField showAll="0"/>
  </pivotFields>
  <rowItems count="1">
    <i/>
  </rowItems>
  <colItems count="1">
    <i/>
  </colItems>
  <dataFields count="1">
    <dataField name="Sum of Insentif" fld="7" baseField="0" baseItem="0" numFmtId="164"/>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270096-7270-4821-B735-2E7F3BCF5A7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9">
    <pivotField dataField="1" showAll="0"/>
    <pivotField showAll="0">
      <items count="11">
        <item x="0"/>
        <item x="1"/>
        <item x="2"/>
        <item x="3"/>
        <item x="4"/>
        <item x="5"/>
        <item x="6"/>
        <item x="7"/>
        <item x="8"/>
        <item x="9"/>
        <item t="default"/>
      </items>
    </pivotField>
    <pivotField numFmtId="42" showAll="0"/>
    <pivotField numFmtId="9" showAll="0"/>
    <pivotField showAll="0">
      <items count="3">
        <item x="0"/>
        <item x="1"/>
        <item t="default"/>
      </items>
    </pivotField>
    <pivotField numFmtId="42" showAll="0"/>
    <pivotField numFmtId="9" showAll="0"/>
    <pivotField numFmtId="42" showAll="0"/>
    <pivotField showAll="0">
      <items count="3">
        <item x="1"/>
        <item x="0"/>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6F19CE-FC99-451E-AB99-60D8C2CD8625}"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9">
    <pivotField showAll="0"/>
    <pivotField showAll="0">
      <items count="11">
        <item x="0"/>
        <item x="1"/>
        <item x="2"/>
        <item x="3"/>
        <item x="4"/>
        <item x="5"/>
        <item x="6"/>
        <item x="7"/>
        <item x="8"/>
        <item x="9"/>
        <item t="default"/>
      </items>
    </pivotField>
    <pivotField numFmtId="42" showAll="0"/>
    <pivotField dataField="1" numFmtId="9" showAll="0"/>
    <pivotField showAll="0">
      <items count="3">
        <item x="0"/>
        <item x="1"/>
        <item t="default"/>
      </items>
    </pivotField>
    <pivotField numFmtId="42" showAll="0"/>
    <pivotField numFmtId="9" showAll="0"/>
    <pivotField numFmtId="42" showAll="0"/>
    <pivotField showAll="0">
      <items count="3">
        <item x="1"/>
        <item x="0"/>
        <item t="default"/>
      </items>
    </pivotField>
  </pivotFields>
  <rowItems count="1">
    <i/>
  </rowItems>
  <colItems count="1">
    <i/>
  </colItems>
  <dataFields count="1">
    <dataField name="Average of Attendance Rate" fld="3" subtotal="average" baseField="0" baseItem="1844087163" numFmtId="9"/>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7123C6-43C6-44B9-86A5-D4ECF9487907}"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7:B18" firstHeaderRow="1" firstDataRow="1" firstDataCol="1"/>
  <pivotFields count="9">
    <pivotField axis="axisRow" showAll="0">
      <items count="11">
        <item x="0"/>
        <item x="1"/>
        <item x="2"/>
        <item x="3"/>
        <item x="4"/>
        <item x="5"/>
        <item x="6"/>
        <item x="7"/>
        <item x="8"/>
        <item x="9"/>
        <item t="default"/>
      </items>
    </pivotField>
    <pivotField showAll="0">
      <items count="11">
        <item x="0"/>
        <item x="1"/>
        <item x="2"/>
        <item x="3"/>
        <item x="4"/>
        <item x="5"/>
        <item x="6"/>
        <item x="7"/>
        <item x="8"/>
        <item x="9"/>
        <item t="default"/>
      </items>
    </pivotField>
    <pivotField numFmtId="42" showAll="0"/>
    <pivotField dataField="1" numFmtId="9" showAll="0"/>
    <pivotField showAll="0">
      <items count="3">
        <item x="0"/>
        <item x="1"/>
        <item t="default"/>
      </items>
    </pivotField>
    <pivotField numFmtId="42" showAll="0"/>
    <pivotField numFmtId="9" showAll="0"/>
    <pivotField numFmtId="42" showAll="0"/>
    <pivotField showAll="0">
      <items count="3">
        <item x="1"/>
        <item x="0"/>
        <item t="default"/>
      </items>
    </pivotField>
  </pivotFields>
  <rowFields count="1">
    <field x="0"/>
  </rowFields>
  <rowItems count="11">
    <i>
      <x/>
    </i>
    <i>
      <x v="1"/>
    </i>
    <i>
      <x v="2"/>
    </i>
    <i>
      <x v="3"/>
    </i>
    <i>
      <x v="4"/>
    </i>
    <i>
      <x v="5"/>
    </i>
    <i>
      <x v="6"/>
    </i>
    <i>
      <x v="7"/>
    </i>
    <i>
      <x v="8"/>
    </i>
    <i>
      <x v="9"/>
    </i>
    <i t="grand">
      <x/>
    </i>
  </rowItems>
  <colItems count="1">
    <i/>
  </colItems>
  <dataFields count="1">
    <dataField name="Average of Attendance Rate" fld="3" subtotal="average" baseField="0" baseItem="0" numFmtId="9"/>
  </dataFields>
  <formats count="1">
    <format dxfId="1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 chart="3" format="6">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CD1E96-C300-40AD-A58E-ACE9675B516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B20" firstHeaderRow="1" firstDataRow="1" firstDataCol="1"/>
  <pivotFields count="14">
    <pivotField showAll="0"/>
    <pivotField showAll="0">
      <items count="3">
        <item x="0"/>
        <item x="1"/>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7">
        <item x="14"/>
        <item x="15"/>
        <item x="5"/>
        <item x="3"/>
        <item x="4"/>
        <item x="12"/>
        <item x="6"/>
        <item x="7"/>
        <item x="9"/>
        <item x="1"/>
        <item x="8"/>
        <item x="11"/>
        <item x="0"/>
        <item x="13"/>
        <item x="10"/>
        <item x="2"/>
        <item t="default"/>
      </items>
    </pivotField>
    <pivotField showAll="0"/>
    <pivotField numFmtId="3" showAll="0"/>
    <pivotField showAll="0"/>
    <pivotField showAll="0"/>
    <pivotField showAll="0"/>
    <pivotField showAll="0">
      <items count="25">
        <item x="19"/>
        <item x="9"/>
        <item x="0"/>
        <item x="10"/>
        <item x="2"/>
        <item x="20"/>
        <item x="23"/>
        <item x="13"/>
        <item x="4"/>
        <item x="18"/>
        <item x="21"/>
        <item x="15"/>
        <item x="16"/>
        <item x="8"/>
        <item x="12"/>
        <item x="22"/>
        <item x="1"/>
        <item x="3"/>
        <item x="6"/>
        <item x="5"/>
        <item x="14"/>
        <item x="17"/>
        <item x="11"/>
        <item x="7"/>
        <item t="default"/>
      </items>
    </pivotField>
    <pivotField showAll="0">
      <items count="11">
        <item x="9"/>
        <item x="5"/>
        <item x="3"/>
        <item x="4"/>
        <item x="6"/>
        <item x="7"/>
        <item x="8"/>
        <item x="1"/>
        <item x="0"/>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12"/>
    <field x="2"/>
  </rowFields>
  <rowItems count="13">
    <i>
      <x v="1"/>
    </i>
    <i>
      <x v="2"/>
    </i>
    <i>
      <x v="3"/>
    </i>
    <i>
      <x v="4"/>
    </i>
    <i>
      <x v="5"/>
    </i>
    <i>
      <x v="6"/>
    </i>
    <i>
      <x v="7"/>
    </i>
    <i>
      <x v="8"/>
    </i>
    <i>
      <x v="9"/>
    </i>
    <i>
      <x v="10"/>
    </i>
    <i>
      <x v="11"/>
    </i>
    <i>
      <x v="12"/>
    </i>
    <i t="grand">
      <x/>
    </i>
  </rowItems>
  <colItems count="1">
    <i/>
  </colItems>
  <dataFields count="1">
    <dataField name="Sum of Penjualan dalam Juta Rupiah" fld="13" baseField="0" baseItem="0" numFmtId="3"/>
  </dataFields>
  <formats count="1">
    <format dxfId="0">
      <pivotArea outline="0" collapsedLevelsAreSubtotals="1" fieldPosition="0"/>
    </format>
  </formats>
  <chartFormats count="4">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2" format="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E8F203-29E6-420F-B9D6-F986C41FE923}" name="Pivot Penjuala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4">
    <pivotField dataField="1" showAll="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7">
        <item x="14"/>
        <item x="15"/>
        <item x="5"/>
        <item x="3"/>
        <item x="4"/>
        <item x="12"/>
        <item x="6"/>
        <item x="7"/>
        <item x="9"/>
        <item x="1"/>
        <item x="8"/>
        <item x="11"/>
        <item x="0"/>
        <item x="13"/>
        <item x="10"/>
        <item x="2"/>
        <item t="default"/>
      </items>
    </pivotField>
    <pivotField showAll="0"/>
    <pivotField dataField="1" numFmtId="3" showAll="0"/>
    <pivotField dataField="1" showAll="0"/>
    <pivotField dataField="1" showAll="0"/>
    <pivotField showAll="0"/>
    <pivotField showAll="0">
      <items count="25">
        <item x="19"/>
        <item x="9"/>
        <item x="0"/>
        <item x="10"/>
        <item x="2"/>
        <item x="20"/>
        <item x="23"/>
        <item x="13"/>
        <item x="4"/>
        <item x="18"/>
        <item x="21"/>
        <item x="15"/>
        <item x="16"/>
        <item x="8"/>
        <item x="12"/>
        <item x="22"/>
        <item x="1"/>
        <item x="3"/>
        <item x="6"/>
        <item x="5"/>
        <item x="14"/>
        <item x="17"/>
        <item x="11"/>
        <item x="7"/>
        <item t="default"/>
      </items>
    </pivotField>
    <pivotField showAll="0">
      <items count="11">
        <item x="9"/>
        <item x="5"/>
        <item x="3"/>
        <item x="4"/>
        <item x="6"/>
        <item x="7"/>
        <item x="8"/>
        <item x="1"/>
        <item x="0"/>
        <item x="2"/>
        <item t="default"/>
      </items>
    </pivotField>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4">
    <i>
      <x/>
    </i>
    <i i="1">
      <x v="1"/>
    </i>
    <i i="2">
      <x v="2"/>
    </i>
    <i i="3">
      <x v="3"/>
    </i>
  </colItems>
  <dataFields count="4">
    <dataField name="Count of ID Transaksi" fld="0" subtotal="count" baseField="0" baseItem="0"/>
    <dataField name="Sum of Total transaksi" fld="7" baseField="0" baseItem="0"/>
    <dataField name="Sum of Kuantitas" fld="5" baseField="0" baseItem="0"/>
    <dataField name="Average of Harga Produk" fld="6" subtotal="average"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2D5D8D-D4CF-4914-A7DB-885A0CC4EDC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7:K24" firstHeaderRow="1" firstDataRow="1" firstDataCol="1"/>
  <pivotFields count="14">
    <pivotField showAll="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7">
        <item x="14"/>
        <item x="15"/>
        <item x="5"/>
        <item x="3"/>
        <item x="4"/>
        <item x="12"/>
        <item x="6"/>
        <item x="7"/>
        <item x="9"/>
        <item x="1"/>
        <item x="8"/>
        <item x="11"/>
        <item x="0"/>
        <item x="13"/>
        <item x="10"/>
        <item x="2"/>
        <item t="default"/>
      </items>
      <autoSortScope>
        <pivotArea dataOnly="0" outline="0" fieldPosition="0">
          <references count="1">
            <reference field="4294967294" count="1" selected="0">
              <x v="0"/>
            </reference>
          </references>
        </pivotArea>
      </autoSortScope>
    </pivotField>
    <pivotField showAll="0"/>
    <pivotField numFmtId="3" showAll="0"/>
    <pivotField showAll="0"/>
    <pivotField dataField="1" showAll="0"/>
    <pivotField showAll="0" measureFilter="1" sortType="ascending">
      <items count="378">
        <item x="131"/>
        <item x="242"/>
        <item x="146"/>
        <item x="328"/>
        <item x="284"/>
        <item x="98"/>
        <item x="337"/>
        <item x="64"/>
        <item x="317"/>
        <item x="132"/>
        <item x="314"/>
        <item x="336"/>
        <item x="74"/>
        <item x="145"/>
        <item x="197"/>
        <item x="151"/>
        <item x="339"/>
        <item x="312"/>
        <item x="358"/>
        <item x="361"/>
        <item x="88"/>
        <item x="138"/>
        <item x="310"/>
        <item x="346"/>
        <item x="147"/>
        <item x="130"/>
        <item x="175"/>
        <item x="200"/>
        <item x="118"/>
        <item x="374"/>
        <item x="298"/>
        <item x="327"/>
        <item x="243"/>
        <item x="12"/>
        <item x="66"/>
        <item x="224"/>
        <item x="341"/>
        <item x="293"/>
        <item x="340"/>
        <item x="364"/>
        <item x="303"/>
        <item x="273"/>
        <item x="309"/>
        <item x="320"/>
        <item x="276"/>
        <item x="279"/>
        <item x="368"/>
        <item x="363"/>
        <item x="322"/>
        <item x="295"/>
        <item x="302"/>
        <item x="323"/>
        <item x="18"/>
        <item x="285"/>
        <item x="282"/>
        <item x="103"/>
        <item x="167"/>
        <item x="94"/>
        <item x="119"/>
        <item x="319"/>
        <item x="104"/>
        <item x="135"/>
        <item x="144"/>
        <item x="36"/>
        <item x="107"/>
        <item x="150"/>
        <item x="69"/>
        <item x="109"/>
        <item x="77"/>
        <item x="307"/>
        <item x="6"/>
        <item x="345"/>
        <item x="54"/>
        <item x="332"/>
        <item x="348"/>
        <item x="286"/>
        <item x="296"/>
        <item x="2"/>
        <item x="342"/>
        <item x="30"/>
        <item x="338"/>
        <item x="29"/>
        <item x="289"/>
        <item x="331"/>
        <item x="236"/>
        <item x="189"/>
        <item x="234"/>
        <item x="311"/>
        <item x="297"/>
        <item x="324"/>
        <item x="347"/>
        <item x="334"/>
        <item x="63"/>
        <item x="315"/>
        <item x="226"/>
        <item x="237"/>
        <item x="38"/>
        <item x="68"/>
        <item x="195"/>
        <item x="90"/>
        <item x="170"/>
        <item x="258"/>
        <item x="239"/>
        <item x="214"/>
        <item x="260"/>
        <item x="191"/>
        <item x="216"/>
        <item x="253"/>
        <item x="263"/>
        <item x="235"/>
        <item x="251"/>
        <item x="229"/>
        <item x="209"/>
        <item x="256"/>
        <item x="67"/>
        <item x="196"/>
        <item x="238"/>
        <item x="264"/>
        <item x="184"/>
        <item x="19"/>
        <item x="204"/>
        <item x="187"/>
        <item x="205"/>
        <item x="208"/>
        <item x="265"/>
        <item x="194"/>
        <item x="376"/>
        <item x="244"/>
        <item x="169"/>
        <item x="220"/>
        <item x="192"/>
        <item x="223"/>
        <item x="178"/>
        <item x="252"/>
        <item x="153"/>
        <item x="174"/>
        <item x="254"/>
        <item x="240"/>
        <item x="177"/>
        <item x="106"/>
        <item x="203"/>
        <item x="89"/>
        <item x="241"/>
        <item x="225"/>
        <item x="198"/>
        <item x="262"/>
        <item x="261"/>
        <item x="217"/>
        <item x="211"/>
        <item x="250"/>
        <item x="185"/>
        <item x="233"/>
        <item x="157"/>
        <item x="232"/>
        <item x="247"/>
        <item x="228"/>
        <item x="163"/>
        <item x="213"/>
        <item x="218"/>
        <item x="149"/>
        <item x="15"/>
        <item x="231"/>
        <item x="159"/>
        <item x="366"/>
        <item x="355"/>
        <item x="360"/>
        <item x="365"/>
        <item x="371"/>
        <item x="373"/>
        <item x="372"/>
        <item x="10"/>
        <item x="53"/>
        <item x="81"/>
        <item x="343"/>
        <item x="283"/>
        <item x="299"/>
        <item x="316"/>
        <item x="4"/>
        <item x="142"/>
        <item x="78"/>
        <item x="33"/>
        <item x="48"/>
        <item x="121"/>
        <item x="72"/>
        <item x="91"/>
        <item x="24"/>
        <item x="152"/>
        <item x="76"/>
        <item x="165"/>
        <item x="136"/>
        <item x="140"/>
        <item x="207"/>
        <item x="14"/>
        <item x="116"/>
        <item x="80"/>
        <item x="42"/>
        <item x="245"/>
        <item x="96"/>
        <item x="188"/>
        <item x="1"/>
        <item x="158"/>
        <item x="133"/>
        <item x="124"/>
        <item x="126"/>
        <item x="180"/>
        <item x="26"/>
        <item x="22"/>
        <item x="17"/>
        <item x="39"/>
        <item x="269"/>
        <item x="278"/>
        <item x="300"/>
        <item x="40"/>
        <item x="83"/>
        <item x="350"/>
        <item x="127"/>
        <item x="61"/>
        <item x="85"/>
        <item x="112"/>
        <item x="27"/>
        <item x="7"/>
        <item x="25"/>
        <item x="111"/>
        <item x="367"/>
        <item x="375"/>
        <item x="357"/>
        <item x="359"/>
        <item x="362"/>
        <item x="356"/>
        <item x="369"/>
        <item x="101"/>
        <item x="168"/>
        <item x="9"/>
        <item x="172"/>
        <item x="182"/>
        <item x="257"/>
        <item x="222"/>
        <item x="271"/>
        <item x="183"/>
        <item x="321"/>
        <item x="294"/>
        <item x="344"/>
        <item x="370"/>
        <item x="313"/>
        <item x="306"/>
        <item x="227"/>
        <item x="349"/>
        <item x="351"/>
        <item x="290"/>
        <item x="162"/>
        <item x="267"/>
        <item x="58"/>
        <item x="155"/>
        <item x="16"/>
        <item x="288"/>
        <item x="35"/>
        <item x="20"/>
        <item x="308"/>
        <item x="23"/>
        <item x="34"/>
        <item x="8"/>
        <item x="70"/>
        <item x="92"/>
        <item x="166"/>
        <item x="73"/>
        <item x="31"/>
        <item x="3"/>
        <item x="335"/>
        <item x="193"/>
        <item x="60"/>
        <item x="291"/>
        <item x="11"/>
        <item x="5"/>
        <item x="333"/>
        <item x="199"/>
        <item x="329"/>
        <item x="137"/>
        <item x="87"/>
        <item x="51"/>
        <item x="113"/>
        <item x="43"/>
        <item x="215"/>
        <item x="41"/>
        <item x="206"/>
        <item x="221"/>
        <item x="212"/>
        <item x="318"/>
        <item x="179"/>
        <item x="115"/>
        <item x="128"/>
        <item x="275"/>
        <item x="326"/>
        <item x="57"/>
        <item x="249"/>
        <item x="230"/>
        <item x="143"/>
        <item x="246"/>
        <item x="148"/>
        <item x="62"/>
        <item x="125"/>
        <item x="102"/>
        <item x="161"/>
        <item x="181"/>
        <item x="248"/>
        <item x="134"/>
        <item x="110"/>
        <item x="139"/>
        <item x="160"/>
        <item x="37"/>
        <item x="268"/>
        <item x="301"/>
        <item x="272"/>
        <item x="84"/>
        <item x="122"/>
        <item x="171"/>
        <item x="105"/>
        <item x="304"/>
        <item x="281"/>
        <item x="277"/>
        <item x="325"/>
        <item x="129"/>
        <item x="280"/>
        <item x="305"/>
        <item x="270"/>
        <item x="330"/>
        <item x="274"/>
        <item x="28"/>
        <item x="45"/>
        <item x="55"/>
        <item x="44"/>
        <item x="114"/>
        <item x="95"/>
        <item x="75"/>
        <item x="123"/>
        <item x="219"/>
        <item x="93"/>
        <item x="141"/>
        <item x="21"/>
        <item x="49"/>
        <item x="108"/>
        <item x="71"/>
        <item x="86"/>
        <item x="65"/>
        <item x="50"/>
        <item x="47"/>
        <item x="287"/>
        <item x="32"/>
        <item x="100"/>
        <item x="46"/>
        <item x="59"/>
        <item x="292"/>
        <item x="354"/>
        <item x="353"/>
        <item x="352"/>
        <item x="190"/>
        <item x="0"/>
        <item x="173"/>
        <item x="210"/>
        <item x="154"/>
        <item x="202"/>
        <item x="156"/>
        <item x="79"/>
        <item x="201"/>
        <item x="13"/>
        <item x="56"/>
        <item x="117"/>
        <item x="164"/>
        <item x="186"/>
        <item x="120"/>
        <item x="52"/>
        <item x="97"/>
        <item x="176"/>
        <item x="255"/>
        <item x="259"/>
        <item x="82"/>
        <item x="266"/>
        <item x="99"/>
        <item t="default"/>
      </items>
      <autoSortScope>
        <pivotArea dataOnly="0" outline="0" fieldPosition="0">
          <references count="1">
            <reference field="4294967294" count="1" selected="0">
              <x v="0"/>
            </reference>
          </references>
        </pivotArea>
      </autoSortScope>
    </pivotField>
    <pivotField showAll="0">
      <items count="25">
        <item x="19"/>
        <item x="9"/>
        <item x="0"/>
        <item x="10"/>
        <item x="2"/>
        <item x="20"/>
        <item x="23"/>
        <item x="13"/>
        <item x="4"/>
        <item x="18"/>
        <item x="21"/>
        <item x="15"/>
        <item x="16"/>
        <item x="8"/>
        <item x="12"/>
        <item x="22"/>
        <item x="1"/>
        <item x="3"/>
        <item x="6"/>
        <item x="5"/>
        <item x="14"/>
        <item x="17"/>
        <item x="11"/>
        <item x="7"/>
        <item t="default"/>
      </items>
    </pivotField>
    <pivotField showAll="0">
      <items count="11">
        <item x="9"/>
        <item x="5"/>
        <item x="3"/>
        <item x="4"/>
        <item x="6"/>
        <item x="7"/>
        <item x="8"/>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17">
    <i>
      <x v="13"/>
    </i>
    <i>
      <x v="6"/>
    </i>
    <i>
      <x v="9"/>
    </i>
    <i>
      <x v="7"/>
    </i>
    <i>
      <x v="12"/>
    </i>
    <i>
      <x v="14"/>
    </i>
    <i>
      <x v="2"/>
    </i>
    <i>
      <x v="10"/>
    </i>
    <i>
      <x v="8"/>
    </i>
    <i>
      <x v="4"/>
    </i>
    <i>
      <x v="3"/>
    </i>
    <i>
      <x v="15"/>
    </i>
    <i>
      <x v="11"/>
    </i>
    <i>
      <x v="5"/>
    </i>
    <i>
      <x/>
    </i>
    <i>
      <x v="1"/>
    </i>
    <i t="grand">
      <x/>
    </i>
  </rowItems>
  <colItems count="1">
    <i/>
  </colItems>
  <dataFields count="1">
    <dataField name="Sum of Total transaksi" fld="7" baseField="0" baseItem="0" numFmtId="3"/>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E27E5C-09D8-4700-A274-408D1C9888A7}"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7:H18" firstHeaderRow="1" firstDataRow="1" firstDataCol="1"/>
  <pivotFields count="14">
    <pivotField showAll="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7">
        <item x="14"/>
        <item x="15"/>
        <item x="5"/>
        <item x="3"/>
        <item x="4"/>
        <item x="12"/>
        <item x="6"/>
        <item x="7"/>
        <item x="9"/>
        <item x="1"/>
        <item x="8"/>
        <item x="11"/>
        <item x="0"/>
        <item x="13"/>
        <item x="10"/>
        <item x="2"/>
        <item t="default"/>
      </items>
    </pivotField>
    <pivotField showAll="0"/>
    <pivotField numFmtId="3" showAll="0"/>
    <pivotField showAll="0"/>
    <pivotField dataField="1" showAll="0"/>
    <pivotField axis="axisRow" showAll="0" measureFilter="1" sortType="ascending">
      <items count="378">
        <item x="131"/>
        <item x="242"/>
        <item x="146"/>
        <item x="328"/>
        <item x="284"/>
        <item x="98"/>
        <item x="337"/>
        <item x="64"/>
        <item x="317"/>
        <item x="132"/>
        <item x="314"/>
        <item x="336"/>
        <item x="74"/>
        <item x="145"/>
        <item x="197"/>
        <item x="151"/>
        <item x="339"/>
        <item x="312"/>
        <item x="358"/>
        <item x="361"/>
        <item x="88"/>
        <item x="138"/>
        <item x="310"/>
        <item x="346"/>
        <item x="147"/>
        <item x="130"/>
        <item x="175"/>
        <item x="200"/>
        <item x="118"/>
        <item x="374"/>
        <item x="298"/>
        <item x="327"/>
        <item x="243"/>
        <item x="12"/>
        <item x="66"/>
        <item x="224"/>
        <item x="341"/>
        <item x="293"/>
        <item x="340"/>
        <item x="364"/>
        <item x="303"/>
        <item x="273"/>
        <item x="309"/>
        <item x="320"/>
        <item x="276"/>
        <item x="279"/>
        <item x="368"/>
        <item x="363"/>
        <item x="322"/>
        <item x="295"/>
        <item x="302"/>
        <item x="323"/>
        <item x="18"/>
        <item x="285"/>
        <item x="282"/>
        <item x="103"/>
        <item x="167"/>
        <item x="94"/>
        <item x="119"/>
        <item x="319"/>
        <item x="104"/>
        <item x="135"/>
        <item x="144"/>
        <item x="36"/>
        <item x="107"/>
        <item x="150"/>
        <item x="69"/>
        <item x="109"/>
        <item x="77"/>
        <item x="307"/>
        <item x="6"/>
        <item x="345"/>
        <item x="54"/>
        <item x="332"/>
        <item x="348"/>
        <item x="286"/>
        <item x="296"/>
        <item x="2"/>
        <item x="342"/>
        <item x="30"/>
        <item x="338"/>
        <item x="29"/>
        <item x="289"/>
        <item x="331"/>
        <item x="236"/>
        <item x="189"/>
        <item x="234"/>
        <item x="311"/>
        <item x="297"/>
        <item x="324"/>
        <item x="347"/>
        <item x="334"/>
        <item x="63"/>
        <item x="315"/>
        <item x="226"/>
        <item x="237"/>
        <item x="38"/>
        <item x="68"/>
        <item x="195"/>
        <item x="90"/>
        <item x="170"/>
        <item x="258"/>
        <item x="239"/>
        <item x="214"/>
        <item x="260"/>
        <item x="191"/>
        <item x="216"/>
        <item x="253"/>
        <item x="263"/>
        <item x="235"/>
        <item x="251"/>
        <item x="229"/>
        <item x="209"/>
        <item x="256"/>
        <item x="67"/>
        <item x="196"/>
        <item x="238"/>
        <item x="264"/>
        <item x="184"/>
        <item x="19"/>
        <item x="204"/>
        <item x="187"/>
        <item x="205"/>
        <item x="208"/>
        <item x="265"/>
        <item x="194"/>
        <item x="376"/>
        <item x="244"/>
        <item x="169"/>
        <item x="220"/>
        <item x="192"/>
        <item x="223"/>
        <item x="178"/>
        <item x="252"/>
        <item x="153"/>
        <item x="174"/>
        <item x="254"/>
        <item x="240"/>
        <item x="177"/>
        <item x="106"/>
        <item x="203"/>
        <item x="89"/>
        <item x="241"/>
        <item x="225"/>
        <item x="198"/>
        <item x="262"/>
        <item x="261"/>
        <item x="217"/>
        <item x="211"/>
        <item x="250"/>
        <item x="185"/>
        <item x="233"/>
        <item x="157"/>
        <item x="232"/>
        <item x="247"/>
        <item x="228"/>
        <item x="163"/>
        <item x="213"/>
        <item x="218"/>
        <item x="149"/>
        <item x="15"/>
        <item x="231"/>
        <item x="159"/>
        <item x="366"/>
        <item x="355"/>
        <item x="360"/>
        <item x="365"/>
        <item x="371"/>
        <item x="373"/>
        <item x="372"/>
        <item x="10"/>
        <item x="53"/>
        <item x="81"/>
        <item x="343"/>
        <item x="283"/>
        <item x="299"/>
        <item x="316"/>
        <item x="4"/>
        <item x="142"/>
        <item x="78"/>
        <item x="33"/>
        <item x="48"/>
        <item x="121"/>
        <item x="72"/>
        <item x="91"/>
        <item x="24"/>
        <item x="152"/>
        <item x="76"/>
        <item x="165"/>
        <item x="136"/>
        <item x="140"/>
        <item x="207"/>
        <item x="14"/>
        <item x="116"/>
        <item x="80"/>
        <item x="42"/>
        <item x="245"/>
        <item x="96"/>
        <item x="188"/>
        <item x="1"/>
        <item x="158"/>
        <item x="133"/>
        <item x="124"/>
        <item x="126"/>
        <item x="180"/>
        <item x="26"/>
        <item x="22"/>
        <item x="17"/>
        <item x="39"/>
        <item x="269"/>
        <item x="278"/>
        <item x="300"/>
        <item x="40"/>
        <item x="83"/>
        <item x="350"/>
        <item x="127"/>
        <item x="61"/>
        <item x="85"/>
        <item x="112"/>
        <item x="27"/>
        <item x="7"/>
        <item x="25"/>
        <item x="111"/>
        <item x="367"/>
        <item x="375"/>
        <item x="357"/>
        <item x="359"/>
        <item x="362"/>
        <item x="356"/>
        <item x="369"/>
        <item x="101"/>
        <item x="168"/>
        <item x="9"/>
        <item x="172"/>
        <item x="182"/>
        <item x="257"/>
        <item x="222"/>
        <item x="271"/>
        <item x="183"/>
        <item x="321"/>
        <item x="294"/>
        <item x="344"/>
        <item x="370"/>
        <item x="313"/>
        <item x="306"/>
        <item x="227"/>
        <item x="349"/>
        <item x="351"/>
        <item x="290"/>
        <item x="162"/>
        <item x="267"/>
        <item x="58"/>
        <item x="155"/>
        <item x="16"/>
        <item x="288"/>
        <item x="35"/>
        <item x="20"/>
        <item x="308"/>
        <item x="23"/>
        <item x="34"/>
        <item x="8"/>
        <item x="70"/>
        <item x="92"/>
        <item x="166"/>
        <item x="73"/>
        <item x="31"/>
        <item x="3"/>
        <item x="335"/>
        <item x="193"/>
        <item x="60"/>
        <item x="291"/>
        <item x="11"/>
        <item x="5"/>
        <item x="333"/>
        <item x="199"/>
        <item x="329"/>
        <item x="137"/>
        <item x="87"/>
        <item x="51"/>
        <item x="113"/>
        <item x="43"/>
        <item x="215"/>
        <item x="41"/>
        <item x="206"/>
        <item x="221"/>
        <item x="212"/>
        <item x="318"/>
        <item x="179"/>
        <item x="115"/>
        <item x="128"/>
        <item x="275"/>
        <item x="326"/>
        <item x="57"/>
        <item x="249"/>
        <item x="230"/>
        <item x="143"/>
        <item x="246"/>
        <item x="148"/>
        <item x="62"/>
        <item x="125"/>
        <item x="102"/>
        <item x="161"/>
        <item x="181"/>
        <item x="248"/>
        <item x="134"/>
        <item x="110"/>
        <item x="139"/>
        <item x="160"/>
        <item x="37"/>
        <item x="268"/>
        <item x="301"/>
        <item x="272"/>
        <item x="84"/>
        <item x="122"/>
        <item x="171"/>
        <item x="105"/>
        <item x="304"/>
        <item x="281"/>
        <item x="277"/>
        <item x="325"/>
        <item x="129"/>
        <item x="280"/>
        <item x="305"/>
        <item x="270"/>
        <item x="330"/>
        <item x="274"/>
        <item x="28"/>
        <item x="45"/>
        <item x="55"/>
        <item x="44"/>
        <item x="114"/>
        <item x="95"/>
        <item x="75"/>
        <item x="123"/>
        <item x="219"/>
        <item x="93"/>
        <item x="141"/>
        <item x="21"/>
        <item x="49"/>
        <item x="108"/>
        <item x="71"/>
        <item x="86"/>
        <item x="65"/>
        <item x="50"/>
        <item x="47"/>
        <item x="287"/>
        <item x="32"/>
        <item x="100"/>
        <item x="46"/>
        <item x="59"/>
        <item x="292"/>
        <item x="354"/>
        <item x="353"/>
        <item x="352"/>
        <item x="190"/>
        <item x="0"/>
        <item x="173"/>
        <item x="210"/>
        <item x="154"/>
        <item x="202"/>
        <item x="156"/>
        <item x="79"/>
        <item x="201"/>
        <item x="13"/>
        <item x="56"/>
        <item x="117"/>
        <item x="164"/>
        <item x="186"/>
        <item x="120"/>
        <item x="52"/>
        <item x="97"/>
        <item x="176"/>
        <item x="255"/>
        <item x="259"/>
        <item x="82"/>
        <item x="266"/>
        <item x="99"/>
        <item t="default"/>
      </items>
      <autoSortScope>
        <pivotArea dataOnly="0" outline="0" fieldPosition="0">
          <references count="1">
            <reference field="4294967294" count="1" selected="0">
              <x v="0"/>
            </reference>
          </references>
        </pivotArea>
      </autoSortScope>
    </pivotField>
    <pivotField showAll="0">
      <items count="25">
        <item x="19"/>
        <item x="9"/>
        <item x="0"/>
        <item x="10"/>
        <item x="2"/>
        <item x="20"/>
        <item x="23"/>
        <item x="13"/>
        <item x="4"/>
        <item x="18"/>
        <item x="21"/>
        <item x="15"/>
        <item x="16"/>
        <item x="8"/>
        <item x="12"/>
        <item x="22"/>
        <item x="1"/>
        <item x="3"/>
        <item x="6"/>
        <item x="5"/>
        <item x="14"/>
        <item x="17"/>
        <item x="11"/>
        <item x="7"/>
        <item t="default"/>
      </items>
    </pivotField>
    <pivotField showAll="0">
      <items count="11">
        <item x="9"/>
        <item x="5"/>
        <item x="3"/>
        <item x="4"/>
        <item x="6"/>
        <item x="7"/>
        <item x="8"/>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8"/>
  </rowFields>
  <rowItems count="11">
    <i>
      <x v="128"/>
    </i>
    <i>
      <x v="226"/>
    </i>
    <i>
      <x v="266"/>
    </i>
    <i>
      <x v="15"/>
    </i>
    <i>
      <x v="251"/>
    </i>
    <i>
      <x v="224"/>
    </i>
    <i>
      <x v="223"/>
    </i>
    <i>
      <x v="25"/>
    </i>
    <i>
      <x v="13"/>
    </i>
    <i>
      <x v="28"/>
    </i>
    <i t="grand">
      <x/>
    </i>
  </rowItems>
  <colItems count="1">
    <i/>
  </colItems>
  <dataFields count="1">
    <dataField name="Sum of Total transaksi" fld="7" baseField="0" baseItem="0" numFmtId="3"/>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19486A-079E-4B01-B536-C7F27533EA4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7:E32" firstHeaderRow="1" firstDataRow="1" firstDataCol="1"/>
  <pivotFields count="14">
    <pivotField showAll="0"/>
    <pivotField showAll="0">
      <items count="3">
        <item x="0"/>
        <item x="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numFmtId="3" showAll="0"/>
    <pivotField showAll="0"/>
    <pivotField dataField="1" showAll="0"/>
    <pivotField showAll="0"/>
    <pivotField axis="axisRow" showAll="0" sortType="ascending">
      <items count="25">
        <item x="19"/>
        <item x="9"/>
        <item x="0"/>
        <item x="10"/>
        <item x="2"/>
        <item x="20"/>
        <item x="23"/>
        <item x="13"/>
        <item x="4"/>
        <item x="18"/>
        <item x="21"/>
        <item x="15"/>
        <item x="16"/>
        <item x="8"/>
        <item x="12"/>
        <item x="22"/>
        <item x="1"/>
        <item x="3"/>
        <item x="6"/>
        <item x="5"/>
        <item x="14"/>
        <item x="17"/>
        <item x="11"/>
        <item x="7"/>
        <item t="default"/>
      </items>
      <autoSortScope>
        <pivotArea dataOnly="0" outline="0" fieldPosition="0">
          <references count="1">
            <reference field="4294967294" count="1" selected="0">
              <x v="0"/>
            </reference>
          </references>
        </pivotArea>
      </autoSortScope>
    </pivotField>
    <pivotField showAll="0">
      <items count="11">
        <item x="9"/>
        <item x="5"/>
        <item x="3"/>
        <item x="4"/>
        <item x="6"/>
        <item x="7"/>
        <item x="8"/>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9"/>
  </rowFields>
  <rowItems count="25">
    <i>
      <x/>
    </i>
    <i>
      <x v="10"/>
    </i>
    <i>
      <x v="1"/>
    </i>
    <i>
      <x v="6"/>
    </i>
    <i>
      <x v="5"/>
    </i>
    <i>
      <x v="16"/>
    </i>
    <i>
      <x v="15"/>
    </i>
    <i>
      <x v="12"/>
    </i>
    <i>
      <x v="21"/>
    </i>
    <i>
      <x v="3"/>
    </i>
    <i>
      <x v="8"/>
    </i>
    <i>
      <x v="18"/>
    </i>
    <i>
      <x v="19"/>
    </i>
    <i>
      <x v="20"/>
    </i>
    <i>
      <x v="9"/>
    </i>
    <i>
      <x v="23"/>
    </i>
    <i>
      <x v="17"/>
    </i>
    <i>
      <x v="11"/>
    </i>
    <i>
      <x v="22"/>
    </i>
    <i>
      <x v="7"/>
    </i>
    <i>
      <x v="4"/>
    </i>
    <i>
      <x v="2"/>
    </i>
    <i>
      <x v="13"/>
    </i>
    <i>
      <x v="14"/>
    </i>
    <i t="grand">
      <x/>
    </i>
  </rowItems>
  <colItems count="1">
    <i/>
  </colItems>
  <dataFields count="1">
    <dataField name="Sum of Total transaksi" fld="7" baseField="0" baseItem="0" numFmtId="3"/>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_Account" xr10:uid="{F856EF94-345E-49C2-BB5E-B71B673C34FF}" sourceName="ID Account">
  <pivotTables>
    <pivotTable tabId="8" name="PivotTable8"/>
    <pivotTable tabId="8" name="Pivot Penjualan"/>
    <pivotTable tabId="8" name="PivotTable3"/>
    <pivotTable tabId="8" name="PivotTable5"/>
    <pivotTable tabId="8" name="PivotTable6"/>
  </pivotTables>
  <data>
    <tabular pivotCacheId="275679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Employee" xr10:uid="{3627B575-D7F5-47AD-8B18-0F43AAE91DC5}" sourceName="Nama Employee">
  <pivotTables>
    <pivotTable tabId="8" name="PivotTable8"/>
    <pivotTable tabId="8" name="Pivot Penjualan"/>
    <pivotTable tabId="8" name="PivotTable3"/>
    <pivotTable tabId="8" name="PivotTable5"/>
    <pivotTable tabId="8" name="PivotTable6"/>
  </pivotTables>
  <data>
    <tabular pivotCacheId="275679379">
      <items count="10">
        <i x="9" s="1"/>
        <i x="5" s="1"/>
        <i x="3" s="1"/>
        <i x="4" s="1"/>
        <i x="6" s="1"/>
        <i x="7" s="1"/>
        <i x="8"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13F41234-5828-4B2B-BDEE-1453A8B482DC}" sourceName="Kategori">
  <pivotTables>
    <pivotTable tabId="8" name="PivotTable8"/>
    <pivotTable tabId="8" name="Pivot Penjualan"/>
    <pivotTable tabId="8" name="PivotTable3"/>
    <pivotTable tabId="8" name="PivotTable5"/>
    <pivotTable tabId="8" name="PivotTable6"/>
  </pivotTables>
  <data>
    <tabular pivotCacheId="275679379">
      <items count="24">
        <i x="19" s="1"/>
        <i x="9" s="1"/>
        <i x="0" s="1"/>
        <i x="10" s="1"/>
        <i x="2" s="1"/>
        <i x="20" s="1"/>
        <i x="23" s="1"/>
        <i x="13" s="1"/>
        <i x="4" s="1"/>
        <i x="18" s="1"/>
        <i x="21" s="1"/>
        <i x="15" s="1"/>
        <i x="16" s="1"/>
        <i x="8" s="1"/>
        <i x="12" s="1"/>
        <i x="22" s="1"/>
        <i x="1" s="1"/>
        <i x="3" s="1"/>
        <i x="6" s="1"/>
        <i x="5" s="1"/>
        <i x="14" s="1"/>
        <i x="17" s="1"/>
        <i x="1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87D25840-D60A-40BB-ACF5-D29EA4589EA6}" sourceName="Employee Name">
  <pivotTables>
    <pivotTable tabId="10" name="PivotTable10"/>
    <pivotTable tabId="10" name="PivotTable1"/>
    <pivotTable tabId="10" name="PivotTable3"/>
    <pivotTable tabId="10" name="PivotTable4"/>
    <pivotTable tabId="10" name="PivotTable5"/>
    <pivotTable tabId="10" name="PivotTable6"/>
    <pivotTable tabId="10" name="PivotTable7"/>
    <pivotTable tabId="10" name="PivotTable9"/>
  </pivotTables>
  <data>
    <tabular pivotCacheId="928573508">
      <items count="10">
        <i x="0" s="1"/>
        <i x="1" s="1"/>
        <i x="2" s="1"/>
        <i x="3" s="1"/>
        <i x="4" s="1"/>
        <i x="5" s="1"/>
        <i x="6" s="1"/>
        <i x="7" s="1"/>
        <i x="8"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jin_Ngga1" xr10:uid="{A7E43EB9-32FD-430F-B154-F4C0DAB3FFFF}" sourceName="Rajin/Ngga">
  <pivotTables>
    <pivotTable tabId="10" name="PivotTable9"/>
    <pivotTable tabId="10" name="PivotTable1"/>
    <pivotTable tabId="10" name="PivotTable10"/>
    <pivotTable tabId="10" name="PivotTable3"/>
    <pivotTable tabId="10" name="PivotTable4"/>
    <pivotTable tabId="10" name="PivotTable5"/>
    <pivotTable tabId="10" name="PivotTable6"/>
    <pivotTable tabId="10" name="PivotTable7"/>
  </pivotTables>
  <data>
    <tabular pivotCacheId="92857350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ai_Target1" xr10:uid="{CF14F8AC-4B48-4A4E-847C-CD5B657ADE30}" sourceName="Capai Target">
  <pivotTables>
    <pivotTable tabId="10" name="PivotTable9"/>
    <pivotTable tabId="10" name="PivotTable1"/>
    <pivotTable tabId="10" name="PivotTable10"/>
    <pivotTable tabId="10" name="PivotTable3"/>
    <pivotTable tabId="10" name="PivotTable4"/>
    <pivotTable tabId="10" name="PivotTable6"/>
    <pivotTable tabId="10" name="PivotTable7"/>
  </pivotTables>
  <data>
    <tabular pivotCacheId="9285735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A899DE1D-BE0A-496A-80B4-4DDC97ED8996}" cache="Slicer_Employee_Name" caption="Employee Name" rowHeight="241300"/>
  <slicer name="Rajin/Ngga 2" xr10:uid="{573329DB-A3B3-47D5-8920-D222A60A04D1}" cache="Slicer_Rajin_Ngga1" caption="Rajin/Ngga" rowHeight="241300"/>
  <slicer name="Capai Target 1" xr10:uid="{AD6F0C60-56C9-448E-9107-B747E454589F}" cache="Slicer_Capai_Target1" caption="Capai Targ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Account" xr10:uid="{B8EBFEB1-2C93-437C-9D0B-903AA7CAFDF6}" cache="Slicer_ID_Account" caption="ID Account" rowHeight="241300"/>
  <slicer name="Nama Employee" xr10:uid="{EB8EE779-B01A-4BAB-AACB-BE123B38AE89}" cache="Slicer_Nama_Employee" caption="Nama Employee" rowHeight="241300"/>
  <slicer name="Kategori" xr10:uid="{DA3FE82E-9043-4DB1-84A3-BDF8902A6470}" cache="Slicer_Kategori" caption="Kategori"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C373-AD2E-4DFD-96A4-6460F54D6841}">
  <dimension ref="A1:M8"/>
  <sheetViews>
    <sheetView tabSelected="1" zoomScale="90" zoomScaleNormal="90" workbookViewId="0">
      <selection activeCell="R14" sqref="R14"/>
    </sheetView>
  </sheetViews>
  <sheetFormatPr defaultRowHeight="15" x14ac:dyDescent="0.25"/>
  <cols>
    <col min="1" max="1" width="20.28515625" style="26" customWidth="1"/>
    <col min="2" max="16384" width="9.140625" style="26"/>
  </cols>
  <sheetData>
    <row r="1" spans="1:13" s="18" customFormat="1" ht="27.75" customHeight="1" x14ac:dyDescent="0.25">
      <c r="A1" s="39" t="s">
        <v>3029</v>
      </c>
    </row>
    <row r="8" spans="1:13" x14ac:dyDescent="0.25">
      <c r="M8" s="26" t="s">
        <v>3030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403-26CF-4496-B73E-41B6ABF7B379}">
  <dimension ref="A1:T1"/>
  <sheetViews>
    <sheetView zoomScale="60" zoomScaleNormal="60" workbookViewId="0">
      <selection activeCell="Y17" sqref="Y17"/>
    </sheetView>
  </sheetViews>
  <sheetFormatPr defaultRowHeight="15" x14ac:dyDescent="0.25"/>
  <cols>
    <col min="1" max="1" width="20.5703125" style="17" customWidth="1"/>
    <col min="2" max="2" width="9.140625" style="17" customWidth="1"/>
    <col min="3" max="16384" width="9.140625" style="17"/>
  </cols>
  <sheetData>
    <row r="1" spans="1:20" ht="38.25" customHeight="1" x14ac:dyDescent="0.25">
      <c r="A1" s="40" t="s">
        <v>3016</v>
      </c>
      <c r="B1" s="18"/>
      <c r="C1" s="18"/>
      <c r="D1" s="18"/>
      <c r="E1" s="18"/>
      <c r="F1" s="18"/>
      <c r="G1" s="18"/>
      <c r="H1" s="18"/>
      <c r="I1" s="18"/>
      <c r="J1" s="18"/>
      <c r="K1" s="18"/>
      <c r="L1" s="18"/>
      <c r="M1" s="18"/>
      <c r="N1" s="18"/>
      <c r="O1" s="18"/>
      <c r="P1" s="18"/>
      <c r="Q1" s="18"/>
      <c r="R1" s="18"/>
      <c r="S1" s="18"/>
      <c r="T1" s="18"/>
    </row>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65FE-7E5F-4C59-AE79-641CD6463D9D}">
  <dimension ref="A3:N34"/>
  <sheetViews>
    <sheetView workbookViewId="0">
      <selection activeCell="H7" sqref="H7"/>
    </sheetView>
  </sheetViews>
  <sheetFormatPr defaultRowHeight="15" x14ac:dyDescent="0.25"/>
  <cols>
    <col min="1" max="1" width="13.140625" bestFit="1" customWidth="1"/>
    <col min="2" max="2" width="26.28515625" bestFit="1" customWidth="1"/>
    <col min="3" max="3" width="22.28515625" bestFit="1" customWidth="1"/>
    <col min="4" max="4" width="14.5703125" bestFit="1" customWidth="1"/>
    <col min="5" max="5" width="24.85546875" bestFit="1" customWidth="1"/>
    <col min="6" max="7" width="13.28515625" bestFit="1" customWidth="1"/>
    <col min="8" max="8" width="24.85546875" bestFit="1" customWidth="1"/>
    <col min="9" max="9" width="10.140625" customWidth="1"/>
    <col min="10" max="10" width="13.140625" bestFit="1" customWidth="1"/>
    <col min="11" max="11" width="14.5703125" bestFit="1" customWidth="1"/>
    <col min="12" max="13" width="13.28515625" bestFit="1" customWidth="1"/>
    <col min="14" max="14" width="21.7109375" bestFit="1" customWidth="1"/>
  </cols>
  <sheetData>
    <row r="3" spans="1:14" x14ac:dyDescent="0.25">
      <c r="A3" t="s">
        <v>3022</v>
      </c>
      <c r="B3" s="24" t="s">
        <v>3023</v>
      </c>
      <c r="C3" s="24" t="s">
        <v>3024</v>
      </c>
      <c r="D3" s="25" t="s">
        <v>3025</v>
      </c>
    </row>
    <row r="4" spans="1:14" x14ac:dyDescent="0.25">
      <c r="A4" s="23">
        <v>10</v>
      </c>
      <c r="B4" s="24">
        <v>0.88400000000000001</v>
      </c>
      <c r="C4" s="24">
        <v>0.4</v>
      </c>
      <c r="D4" s="25">
        <v>14000000</v>
      </c>
    </row>
    <row r="7" spans="1:14" x14ac:dyDescent="0.25">
      <c r="A7" s="15" t="s">
        <v>3015</v>
      </c>
      <c r="B7" t="s">
        <v>3023</v>
      </c>
      <c r="C7" t="s">
        <v>3033</v>
      </c>
      <c r="D7" t="s">
        <v>3034</v>
      </c>
      <c r="E7" t="s">
        <v>3035</v>
      </c>
      <c r="G7" s="15" t="s">
        <v>3015</v>
      </c>
      <c r="H7" t="s">
        <v>3026</v>
      </c>
      <c r="I7" s="15"/>
      <c r="J7" s="15" t="s">
        <v>3015</v>
      </c>
      <c r="K7" t="s">
        <v>3025</v>
      </c>
      <c r="M7" s="15" t="s">
        <v>3015</v>
      </c>
      <c r="N7" t="s">
        <v>3028</v>
      </c>
    </row>
    <row r="8" spans="1:14" x14ac:dyDescent="0.25">
      <c r="A8" s="16" t="s">
        <v>2970</v>
      </c>
      <c r="B8" s="24">
        <v>0.95</v>
      </c>
      <c r="C8" s="24" t="e">
        <f t="shared" ref="C8:C18" si="0">IF(B8&lt;85%,B8,NA())</f>
        <v>#N/A</v>
      </c>
      <c r="D8" s="24">
        <f>IF(AND(B8&gt;=85%,B8&lt;=95%),B8,NA())</f>
        <v>0.95</v>
      </c>
      <c r="E8" s="24" t="e">
        <f t="shared" ref="E8:E18" si="1">IF(B8&gt;95%,B8,NA())</f>
        <v>#N/A</v>
      </c>
      <c r="G8" s="16" t="s">
        <v>2971</v>
      </c>
      <c r="H8" s="24">
        <v>1.2490944065552476</v>
      </c>
      <c r="J8" s="16" t="s">
        <v>3036</v>
      </c>
      <c r="K8" s="24">
        <v>14000000</v>
      </c>
      <c r="M8" s="16" t="s">
        <v>2975</v>
      </c>
      <c r="N8" s="14">
        <v>465744588.15789473</v>
      </c>
    </row>
    <row r="9" spans="1:14" x14ac:dyDescent="0.25">
      <c r="A9" s="16" t="s">
        <v>2972</v>
      </c>
      <c r="B9" s="24">
        <v>0.85</v>
      </c>
      <c r="C9" s="24" t="e">
        <f t="shared" si="0"/>
        <v>#N/A</v>
      </c>
      <c r="D9" s="24">
        <f t="shared" ref="D9:D18" si="2">IF(AND(B9&gt;=85%,B9&lt;=95%),B9,NA())</f>
        <v>0.85</v>
      </c>
      <c r="E9" s="24" t="e">
        <f t="shared" si="1"/>
        <v>#N/A</v>
      </c>
      <c r="G9" s="16" t="s">
        <v>2973</v>
      </c>
      <c r="H9" s="24">
        <v>0.70256294964028776</v>
      </c>
      <c r="J9" s="16" t="s">
        <v>3037</v>
      </c>
      <c r="K9" s="24">
        <v>0</v>
      </c>
      <c r="M9" s="16" t="s">
        <v>2979</v>
      </c>
      <c r="N9" s="14">
        <v>258361650</v>
      </c>
    </row>
    <row r="10" spans="1:14" x14ac:dyDescent="0.25">
      <c r="A10" s="16" t="s">
        <v>2974</v>
      </c>
      <c r="B10" s="24">
        <v>0.7</v>
      </c>
      <c r="C10" s="24">
        <f t="shared" si="0"/>
        <v>0.7</v>
      </c>
      <c r="D10" s="24" t="e">
        <f t="shared" si="2"/>
        <v>#N/A</v>
      </c>
      <c r="E10" s="24" t="e">
        <f t="shared" si="1"/>
        <v>#N/A</v>
      </c>
      <c r="G10" s="16" t="s">
        <v>2975</v>
      </c>
      <c r="H10" s="24">
        <v>1.2365830736508878</v>
      </c>
      <c r="J10" s="16" t="s">
        <v>3002</v>
      </c>
      <c r="K10" s="24">
        <v>14000000</v>
      </c>
      <c r="M10" s="16" t="s">
        <v>2985</v>
      </c>
      <c r="N10" s="14">
        <v>206804000</v>
      </c>
    </row>
    <row r="11" spans="1:14" x14ac:dyDescent="0.25">
      <c r="A11" s="16" t="s">
        <v>2976</v>
      </c>
      <c r="B11" s="24">
        <v>0.98</v>
      </c>
      <c r="C11" s="24" t="e">
        <f t="shared" si="0"/>
        <v>#N/A</v>
      </c>
      <c r="D11" s="24" t="e">
        <f t="shared" si="2"/>
        <v>#N/A</v>
      </c>
      <c r="E11" s="24">
        <f t="shared" si="1"/>
        <v>0.98</v>
      </c>
      <c r="G11" s="16" t="s">
        <v>2977</v>
      </c>
      <c r="H11" s="24">
        <v>0.69125220336639825</v>
      </c>
      <c r="M11" s="16" t="s">
        <v>2983</v>
      </c>
      <c r="N11" s="14">
        <v>155930400</v>
      </c>
    </row>
    <row r="12" spans="1:14" x14ac:dyDescent="0.25">
      <c r="A12" s="16" t="s">
        <v>2978</v>
      </c>
      <c r="B12" s="24">
        <v>0.9</v>
      </c>
      <c r="C12" s="24" t="e">
        <f t="shared" si="0"/>
        <v>#N/A</v>
      </c>
      <c r="D12" s="24">
        <f t="shared" si="2"/>
        <v>0.9</v>
      </c>
      <c r="E12" s="24" t="e">
        <f t="shared" si="1"/>
        <v>#N/A</v>
      </c>
      <c r="G12" s="16" t="s">
        <v>2979</v>
      </c>
      <c r="H12" s="24">
        <v>0.71528711624846208</v>
      </c>
      <c r="M12" s="16" t="s">
        <v>2981</v>
      </c>
      <c r="N12" s="14">
        <v>118154250</v>
      </c>
    </row>
    <row r="13" spans="1:14" x14ac:dyDescent="0.25">
      <c r="A13" s="16" t="s">
        <v>2980</v>
      </c>
      <c r="B13" s="24">
        <v>0.92</v>
      </c>
      <c r="C13" s="24" t="e">
        <f t="shared" si="0"/>
        <v>#N/A</v>
      </c>
      <c r="D13" s="24">
        <f t="shared" si="2"/>
        <v>0.92</v>
      </c>
      <c r="E13" s="24" t="e">
        <f t="shared" si="1"/>
        <v>#N/A</v>
      </c>
      <c r="G13" s="16" t="s">
        <v>2981</v>
      </c>
      <c r="H13" s="24">
        <v>1.1436936730866005</v>
      </c>
      <c r="M13" s="16" t="s">
        <v>2989</v>
      </c>
      <c r="N13" s="14">
        <v>116284150</v>
      </c>
    </row>
    <row r="14" spans="1:14" x14ac:dyDescent="0.25">
      <c r="A14" s="16" t="s">
        <v>2982</v>
      </c>
      <c r="B14" s="24">
        <v>0.8</v>
      </c>
      <c r="C14" s="24">
        <f t="shared" si="0"/>
        <v>0.8</v>
      </c>
      <c r="D14" s="24" t="e">
        <f t="shared" si="2"/>
        <v>#N/A</v>
      </c>
      <c r="E14" s="24" t="e">
        <f t="shared" si="1"/>
        <v>#N/A</v>
      </c>
      <c r="G14" s="16" t="s">
        <v>2983</v>
      </c>
      <c r="H14" s="24">
        <v>0.96509260063503077</v>
      </c>
      <c r="M14" s="16" t="s">
        <v>2987</v>
      </c>
      <c r="N14" s="14">
        <v>112535750</v>
      </c>
    </row>
    <row r="15" spans="1:14" x14ac:dyDescent="0.25">
      <c r="A15" s="16" t="s">
        <v>2984</v>
      </c>
      <c r="B15" s="24">
        <v>0.88</v>
      </c>
      <c r="C15" s="24" t="e">
        <f t="shared" si="0"/>
        <v>#N/A</v>
      </c>
      <c r="D15" s="24">
        <f t="shared" si="2"/>
        <v>0.88</v>
      </c>
      <c r="E15" s="24" t="e">
        <f t="shared" si="1"/>
        <v>#N/A</v>
      </c>
      <c r="G15" s="16" t="s">
        <v>2985</v>
      </c>
      <c r="H15" s="24">
        <v>1.08503412432321</v>
      </c>
      <c r="M15" s="16" t="s">
        <v>2973</v>
      </c>
      <c r="N15" s="14">
        <v>77811000</v>
      </c>
    </row>
    <row r="16" spans="1:14" x14ac:dyDescent="0.25">
      <c r="A16" s="16" t="s">
        <v>2986</v>
      </c>
      <c r="B16" s="24">
        <v>0.97</v>
      </c>
      <c r="C16" s="24" t="e">
        <f t="shared" si="0"/>
        <v>#N/A</v>
      </c>
      <c r="D16" s="24" t="e">
        <f t="shared" si="2"/>
        <v>#N/A</v>
      </c>
      <c r="E16" s="24">
        <f t="shared" si="1"/>
        <v>0.97</v>
      </c>
      <c r="G16" s="16" t="s">
        <v>2987</v>
      </c>
      <c r="H16" s="24">
        <v>0.81345784661438847</v>
      </c>
      <c r="M16" s="16" t="s">
        <v>2977</v>
      </c>
      <c r="N16" s="14">
        <v>69620175</v>
      </c>
    </row>
    <row r="17" spans="1:14" x14ac:dyDescent="0.25">
      <c r="A17" s="16" t="s">
        <v>2988</v>
      </c>
      <c r="B17" s="24">
        <v>0.89</v>
      </c>
      <c r="C17" s="24" t="e">
        <f t="shared" si="0"/>
        <v>#N/A</v>
      </c>
      <c r="D17" s="24">
        <f t="shared" si="2"/>
        <v>0.89</v>
      </c>
      <c r="E17" s="24" t="e">
        <f t="shared" si="1"/>
        <v>#N/A</v>
      </c>
      <c r="G17" s="16" t="s">
        <v>2989</v>
      </c>
      <c r="H17" s="24">
        <v>0.69420822081375089</v>
      </c>
      <c r="M17" s="16" t="s">
        <v>2971</v>
      </c>
      <c r="N17" s="14">
        <v>12509000</v>
      </c>
    </row>
    <row r="18" spans="1:14" x14ac:dyDescent="0.25">
      <c r="A18" s="16" t="s">
        <v>3002</v>
      </c>
      <c r="B18" s="24">
        <v>0.88400000000000001</v>
      </c>
      <c r="C18" s="24" t="e">
        <f t="shared" si="0"/>
        <v>#N/A</v>
      </c>
      <c r="D18" s="24">
        <f t="shared" si="2"/>
        <v>0.88400000000000001</v>
      </c>
      <c r="E18" s="24" t="e">
        <f t="shared" si="1"/>
        <v>#N/A</v>
      </c>
      <c r="G18" s="16" t="s">
        <v>3002</v>
      </c>
      <c r="H18" s="24">
        <v>9.2962662149342634</v>
      </c>
      <c r="M18" s="16" t="s">
        <v>3002</v>
      </c>
      <c r="N18" s="14">
        <v>1593754963.1578946</v>
      </c>
    </row>
    <row r="19" spans="1:14" x14ac:dyDescent="0.25">
      <c r="A19" s="28"/>
      <c r="B19" s="7"/>
      <c r="C19" s="7"/>
      <c r="D19" s="7"/>
      <c r="I19" s="29"/>
      <c r="J19" s="29"/>
    </row>
    <row r="20" spans="1:14" x14ac:dyDescent="0.25">
      <c r="A20" s="16"/>
      <c r="B20" s="24"/>
      <c r="C20" s="24"/>
      <c r="D20" s="24"/>
      <c r="I20" s="30"/>
      <c r="J20" s="31"/>
    </row>
    <row r="21" spans="1:14" x14ac:dyDescent="0.25">
      <c r="A21" s="16"/>
      <c r="B21" s="24"/>
      <c r="C21" s="24"/>
      <c r="D21" s="24"/>
      <c r="I21" s="30"/>
      <c r="J21" s="31"/>
    </row>
    <row r="22" spans="1:14" x14ac:dyDescent="0.25">
      <c r="A22" s="16"/>
      <c r="B22" s="24"/>
      <c r="C22" s="24"/>
      <c r="D22" s="24"/>
      <c r="I22" s="30"/>
      <c r="J22" s="31"/>
    </row>
    <row r="23" spans="1:14" x14ac:dyDescent="0.25">
      <c r="A23" s="28" t="s">
        <v>3031</v>
      </c>
      <c r="B23" s="32" t="s">
        <v>3021</v>
      </c>
      <c r="C23" s="32" t="s">
        <v>3032</v>
      </c>
      <c r="H23" s="30"/>
      <c r="I23" s="31"/>
    </row>
    <row r="24" spans="1:14" x14ac:dyDescent="0.25">
      <c r="A24" s="16" t="s">
        <v>2971</v>
      </c>
      <c r="B24" s="24">
        <f>IF(H8&gt;=100%,H8,NA())</f>
        <v>1.2490944065552476</v>
      </c>
      <c r="C24" s="24" t="e">
        <f>IF(H8&lt;100%,H8,NA())</f>
        <v>#N/A</v>
      </c>
      <c r="E24" s="16"/>
      <c r="F24" s="34"/>
      <c r="G24" s="35"/>
      <c r="H24" s="36"/>
    </row>
    <row r="25" spans="1:14" x14ac:dyDescent="0.25">
      <c r="A25" s="16" t="s">
        <v>2973</v>
      </c>
      <c r="B25" s="24" t="e">
        <f t="shared" ref="B25:B33" si="3">IF(H9&gt;=100%,H9,NA())</f>
        <v>#N/A</v>
      </c>
      <c r="C25" s="24">
        <f t="shared" ref="C25:C33" si="4">IF(H9&lt;100%,H9,NA())</f>
        <v>0.70256294964028776</v>
      </c>
      <c r="E25" s="16"/>
      <c r="F25" s="34"/>
      <c r="G25" s="35"/>
      <c r="H25" s="36"/>
    </row>
    <row r="26" spans="1:14" x14ac:dyDescent="0.25">
      <c r="A26" s="16" t="s">
        <v>2975</v>
      </c>
      <c r="B26" s="24">
        <f t="shared" si="3"/>
        <v>1.2365830736508878</v>
      </c>
      <c r="C26" s="24" t="e">
        <f t="shared" si="4"/>
        <v>#N/A</v>
      </c>
      <c r="E26" s="16"/>
      <c r="F26" s="34"/>
      <c r="G26" s="35"/>
      <c r="H26" s="36"/>
    </row>
    <row r="27" spans="1:14" x14ac:dyDescent="0.25">
      <c r="A27" s="16" t="s">
        <v>2977</v>
      </c>
      <c r="B27" s="24" t="e">
        <f t="shared" si="3"/>
        <v>#N/A</v>
      </c>
      <c r="C27" s="24">
        <f t="shared" si="4"/>
        <v>0.69125220336639825</v>
      </c>
      <c r="E27" s="16"/>
      <c r="F27" s="37"/>
      <c r="G27" s="37"/>
      <c r="H27" s="36"/>
    </row>
    <row r="28" spans="1:14" x14ac:dyDescent="0.25">
      <c r="A28" s="16" t="s">
        <v>2979</v>
      </c>
      <c r="B28" s="24" t="e">
        <f t="shared" si="3"/>
        <v>#N/A</v>
      </c>
      <c r="C28" s="24">
        <f t="shared" si="4"/>
        <v>0.71528711624846208</v>
      </c>
      <c r="E28" s="16"/>
      <c r="F28" s="34"/>
      <c r="G28" s="35"/>
      <c r="H28" s="36"/>
    </row>
    <row r="29" spans="1:14" x14ac:dyDescent="0.25">
      <c r="A29" s="16" t="s">
        <v>2981</v>
      </c>
      <c r="B29" s="24">
        <f t="shared" si="3"/>
        <v>1.1436936730866005</v>
      </c>
      <c r="C29" s="24" t="e">
        <f t="shared" si="4"/>
        <v>#N/A</v>
      </c>
      <c r="E29" s="16"/>
      <c r="F29" s="34"/>
      <c r="G29" s="35"/>
      <c r="H29" s="36"/>
    </row>
    <row r="30" spans="1:14" x14ac:dyDescent="0.25">
      <c r="A30" s="16" t="s">
        <v>2983</v>
      </c>
      <c r="B30" s="24" t="e">
        <f t="shared" si="3"/>
        <v>#N/A</v>
      </c>
      <c r="C30" s="24">
        <f t="shared" si="4"/>
        <v>0.96509260063503077</v>
      </c>
      <c r="E30" s="16"/>
      <c r="F30" s="34"/>
      <c r="G30" s="35"/>
      <c r="H30" s="36"/>
    </row>
    <row r="31" spans="1:14" x14ac:dyDescent="0.25">
      <c r="A31" s="16" t="s">
        <v>2985</v>
      </c>
      <c r="B31" s="24">
        <f t="shared" si="3"/>
        <v>1.08503412432321</v>
      </c>
      <c r="C31" s="24" t="e">
        <f t="shared" si="4"/>
        <v>#N/A</v>
      </c>
      <c r="E31" s="16"/>
      <c r="F31" s="34"/>
      <c r="G31" s="35"/>
      <c r="H31" s="36"/>
    </row>
    <row r="32" spans="1:14" x14ac:dyDescent="0.25">
      <c r="A32" s="16" t="s">
        <v>2987</v>
      </c>
      <c r="B32" s="24" t="e">
        <f t="shared" si="3"/>
        <v>#N/A</v>
      </c>
      <c r="C32" s="24">
        <f t="shared" si="4"/>
        <v>0.81345784661438847</v>
      </c>
      <c r="E32" s="16"/>
      <c r="F32" s="34"/>
      <c r="G32" s="35"/>
      <c r="H32" s="36"/>
    </row>
    <row r="33" spans="1:8" x14ac:dyDescent="0.25">
      <c r="A33" s="16" t="s">
        <v>2989</v>
      </c>
      <c r="B33" s="24" t="e">
        <f t="shared" si="3"/>
        <v>#N/A</v>
      </c>
      <c r="C33" s="24">
        <f t="shared" si="4"/>
        <v>0.69420822081375089</v>
      </c>
      <c r="E33" s="16"/>
      <c r="F33" s="38"/>
      <c r="G33" s="36"/>
      <c r="H33" s="36"/>
    </row>
    <row r="34" spans="1:8" x14ac:dyDescent="0.25">
      <c r="F34" s="33"/>
      <c r="G34" s="33"/>
      <c r="H34" s="33"/>
    </row>
  </sheetData>
  <pageMargins left="0.7" right="0.7" top="0.75" bottom="0.75" header="0.3" footer="0.3"/>
  <pageSetup paperSize="9" orientation="portrait" horizontalDpi="4294967293" verticalDpi="0"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8BF4-936E-4C00-8E2B-024A6AE5EC78}">
  <dimension ref="A1:NN32"/>
  <sheetViews>
    <sheetView workbookViewId="0">
      <selection activeCell="A3" sqref="A3"/>
    </sheetView>
  </sheetViews>
  <sheetFormatPr defaultRowHeight="15" x14ac:dyDescent="0.25"/>
  <cols>
    <col min="1" max="1" width="13.140625" bestFit="1" customWidth="1"/>
    <col min="2" max="2" width="33.5703125" bestFit="1" customWidth="1"/>
    <col min="3" max="3" width="16" bestFit="1" customWidth="1"/>
    <col min="4" max="4" width="38.28515625" bestFit="1" customWidth="1"/>
    <col min="5" max="5" width="20.5703125" bestFit="1" customWidth="1"/>
    <col min="6" max="6" width="16.28515625" bestFit="1" customWidth="1"/>
    <col min="7" max="7" width="90" bestFit="1" customWidth="1"/>
    <col min="8" max="8" width="20.5703125" bestFit="1" customWidth="1"/>
    <col min="9" max="9" width="16.28515625" bestFit="1" customWidth="1"/>
    <col min="10" max="10" width="13.140625" bestFit="1" customWidth="1"/>
    <col min="11" max="11" width="20.5703125" bestFit="1" customWidth="1"/>
    <col min="12" max="365" width="16.28515625" bestFit="1" customWidth="1"/>
    <col min="366" max="366" width="11.28515625" bestFit="1" customWidth="1"/>
    <col min="367" max="376" width="7" bestFit="1" customWidth="1"/>
    <col min="378" max="378" width="11.28515625" bestFit="1" customWidth="1"/>
  </cols>
  <sheetData>
    <row r="1" spans="1:378" x14ac:dyDescent="0.25">
      <c r="A1" t="s">
        <v>2994</v>
      </c>
      <c r="B1" t="s">
        <v>2995</v>
      </c>
      <c r="C1" t="s">
        <v>2996</v>
      </c>
      <c r="D1" t="s">
        <v>2997</v>
      </c>
    </row>
    <row r="3" spans="1:378" x14ac:dyDescent="0.25">
      <c r="A3" t="s">
        <v>2998</v>
      </c>
      <c r="B3" t="s">
        <v>2999</v>
      </c>
      <c r="C3" t="s">
        <v>3000</v>
      </c>
      <c r="D3" t="s">
        <v>3001</v>
      </c>
    </row>
    <row r="4" spans="1:378" x14ac:dyDescent="0.25">
      <c r="A4" s="14">
        <v>8680</v>
      </c>
      <c r="B4" s="14">
        <v>1593754963.1578946</v>
      </c>
      <c r="C4" s="14">
        <v>18645</v>
      </c>
      <c r="D4" s="14">
        <v>102915.19894205559</v>
      </c>
    </row>
    <row r="7" spans="1:378" x14ac:dyDescent="0.25">
      <c r="A7" s="15" t="s">
        <v>3015</v>
      </c>
      <c r="B7" t="s">
        <v>3017</v>
      </c>
      <c r="D7" s="15" t="s">
        <v>3015</v>
      </c>
      <c r="E7" t="s">
        <v>2999</v>
      </c>
      <c r="F7" s="15"/>
      <c r="G7" s="15" t="s">
        <v>3015</v>
      </c>
      <c r="H7" t="s">
        <v>2999</v>
      </c>
      <c r="I7" s="15"/>
      <c r="J7" s="15" t="s">
        <v>3015</v>
      </c>
      <c r="K7" t="s">
        <v>2999</v>
      </c>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c r="FT7" s="15"/>
      <c r="FU7" s="15"/>
      <c r="FV7" s="15"/>
      <c r="FW7" s="15"/>
      <c r="FX7" s="15"/>
      <c r="FY7" s="15"/>
      <c r="FZ7" s="15"/>
      <c r="GA7" s="15"/>
      <c r="GB7" s="15"/>
      <c r="GC7" s="15"/>
      <c r="GD7" s="15"/>
      <c r="GE7" s="15"/>
      <c r="GF7" s="15"/>
      <c r="GG7" s="15"/>
      <c r="GH7" s="15"/>
      <c r="GI7" s="15"/>
      <c r="GJ7" s="15"/>
      <c r="GK7" s="15"/>
      <c r="GL7" s="15"/>
      <c r="GM7" s="15"/>
      <c r="GN7" s="15"/>
      <c r="GO7" s="15"/>
      <c r="GP7" s="15"/>
      <c r="GQ7" s="15"/>
      <c r="GR7" s="15"/>
      <c r="GS7" s="15"/>
      <c r="GT7" s="15"/>
      <c r="GU7" s="15"/>
      <c r="GV7" s="15"/>
      <c r="GW7" s="15"/>
      <c r="GX7" s="15"/>
      <c r="GY7" s="15"/>
      <c r="GZ7" s="15"/>
      <c r="HA7" s="15"/>
      <c r="HB7" s="15"/>
      <c r="HC7" s="15"/>
      <c r="HD7" s="15"/>
      <c r="HE7" s="15"/>
      <c r="HF7" s="15"/>
      <c r="HG7" s="15"/>
      <c r="HH7" s="15"/>
      <c r="HI7" s="15"/>
      <c r="HJ7" s="15"/>
      <c r="HK7" s="15"/>
      <c r="HL7" s="15"/>
      <c r="HM7" s="15"/>
      <c r="HN7" s="15"/>
      <c r="HO7" s="15"/>
      <c r="HP7" s="15"/>
      <c r="HQ7" s="15"/>
      <c r="HR7" s="15"/>
      <c r="HS7" s="15"/>
      <c r="HT7" s="15"/>
      <c r="HU7" s="15"/>
      <c r="HV7" s="15"/>
      <c r="HW7" s="15"/>
      <c r="HX7" s="15"/>
      <c r="HY7" s="15"/>
      <c r="HZ7" s="15"/>
      <c r="IA7" s="15"/>
      <c r="IB7" s="15"/>
      <c r="IC7" s="15"/>
      <c r="ID7" s="15"/>
      <c r="IE7" s="15"/>
      <c r="IF7" s="15"/>
      <c r="IG7" s="15"/>
      <c r="IH7" s="15"/>
      <c r="II7" s="15"/>
      <c r="IJ7" s="15"/>
      <c r="IK7" s="15"/>
      <c r="IL7" s="15"/>
      <c r="IM7" s="15"/>
      <c r="IN7" s="15"/>
      <c r="IO7" s="15"/>
      <c r="IP7" s="15"/>
      <c r="IQ7" s="15"/>
      <c r="IR7" s="15"/>
      <c r="IS7" s="15"/>
      <c r="IT7" s="15"/>
      <c r="IU7" s="15"/>
      <c r="IV7" s="15"/>
      <c r="IW7" s="15"/>
      <c r="IX7" s="15"/>
      <c r="IY7" s="15"/>
      <c r="IZ7" s="15"/>
      <c r="JA7" s="15"/>
      <c r="JB7" s="15"/>
      <c r="JC7" s="15"/>
      <c r="JD7" s="15"/>
      <c r="JE7" s="15"/>
      <c r="JF7" s="15"/>
      <c r="JG7" s="15"/>
      <c r="JH7" s="15"/>
      <c r="JI7" s="15"/>
      <c r="JJ7" s="15"/>
      <c r="JK7" s="15"/>
      <c r="JL7" s="15"/>
      <c r="JM7" s="15"/>
      <c r="JN7" s="15"/>
      <c r="JO7" s="15"/>
      <c r="JP7" s="15"/>
      <c r="JQ7" s="15"/>
      <c r="JR7" s="15"/>
      <c r="JS7" s="15"/>
      <c r="JT7" s="15"/>
      <c r="JU7" s="15"/>
      <c r="JV7" s="15"/>
      <c r="JW7" s="15"/>
      <c r="JX7" s="15"/>
      <c r="JY7" s="15"/>
      <c r="JZ7" s="15"/>
      <c r="KA7" s="15"/>
      <c r="KB7" s="15"/>
      <c r="KC7" s="15"/>
      <c r="KD7" s="15"/>
      <c r="KE7" s="15"/>
      <c r="KF7" s="15"/>
      <c r="KG7" s="15"/>
      <c r="KH7" s="15"/>
      <c r="KI7" s="15"/>
      <c r="KJ7" s="15"/>
      <c r="KK7" s="15"/>
      <c r="KL7" s="15"/>
      <c r="KM7" s="15"/>
      <c r="KN7" s="15"/>
      <c r="KO7" s="15"/>
      <c r="KP7" s="15"/>
      <c r="KQ7" s="15"/>
      <c r="KR7" s="15"/>
      <c r="KS7" s="15"/>
      <c r="KT7" s="15"/>
      <c r="KU7" s="15"/>
      <c r="KV7" s="15"/>
      <c r="KW7" s="15"/>
      <c r="KX7" s="15"/>
      <c r="KY7" s="15"/>
      <c r="KZ7" s="15"/>
      <c r="LA7" s="15"/>
      <c r="LB7" s="15"/>
      <c r="LC7" s="15"/>
      <c r="LD7" s="15"/>
      <c r="LE7" s="15"/>
      <c r="LF7" s="15"/>
      <c r="LG7" s="15"/>
      <c r="LH7" s="15"/>
      <c r="LI7" s="15"/>
      <c r="LJ7" s="15"/>
      <c r="LK7" s="15"/>
      <c r="LL7" s="15"/>
      <c r="LM7" s="15"/>
      <c r="LN7" s="15"/>
      <c r="LO7" s="15"/>
      <c r="LP7" s="15"/>
      <c r="LQ7" s="15"/>
      <c r="LR7" s="15"/>
      <c r="LS7" s="15"/>
      <c r="LT7" s="15"/>
      <c r="LU7" s="15"/>
      <c r="LV7" s="15"/>
      <c r="LW7" s="15"/>
      <c r="LX7" s="15"/>
      <c r="LY7" s="15"/>
      <c r="LZ7" s="15"/>
      <c r="MA7" s="15"/>
      <c r="MB7" s="15"/>
      <c r="MC7" s="15"/>
      <c r="MD7" s="15"/>
      <c r="ME7" s="15"/>
      <c r="MF7" s="15"/>
      <c r="MG7" s="15"/>
      <c r="MH7" s="15"/>
      <c r="MI7" s="15"/>
      <c r="MJ7" s="15"/>
      <c r="MK7" s="15"/>
      <c r="ML7" s="15"/>
      <c r="MM7" s="15"/>
      <c r="MN7" s="15"/>
      <c r="MO7" s="15"/>
      <c r="MP7" s="15"/>
      <c r="MQ7" s="15"/>
      <c r="MR7" s="15"/>
      <c r="MS7" s="15"/>
      <c r="MT7" s="15"/>
      <c r="MU7" s="15"/>
      <c r="MV7" s="15"/>
      <c r="MW7" s="15"/>
      <c r="MX7" s="15"/>
      <c r="MY7" s="15"/>
      <c r="MZ7" s="15"/>
      <c r="NA7" s="15"/>
      <c r="NB7" s="15"/>
      <c r="NC7" s="15"/>
      <c r="ND7" s="15"/>
      <c r="NE7" s="15"/>
      <c r="NF7" s="15"/>
      <c r="NG7" s="15"/>
      <c r="NH7" s="15"/>
      <c r="NI7" s="15"/>
      <c r="NJ7" s="15"/>
      <c r="NK7" s="15"/>
      <c r="NL7" s="15"/>
      <c r="NM7" s="15"/>
      <c r="NN7" s="15"/>
    </row>
    <row r="8" spans="1:378" x14ac:dyDescent="0.25">
      <c r="A8" s="16" t="s">
        <v>3003</v>
      </c>
      <c r="B8" s="14">
        <v>177.45606616541352</v>
      </c>
      <c r="D8" s="16">
        <v>0</v>
      </c>
      <c r="E8" s="14">
        <v>695300</v>
      </c>
      <c r="G8" s="16" t="s">
        <v>2839</v>
      </c>
      <c r="H8" s="14">
        <v>16332000</v>
      </c>
      <c r="J8" s="16" t="s">
        <v>46</v>
      </c>
      <c r="K8" s="14">
        <v>413186688.15789473</v>
      </c>
    </row>
    <row r="9" spans="1:378" x14ac:dyDescent="0.25">
      <c r="A9" s="16" t="s">
        <v>3004</v>
      </c>
      <c r="B9" s="14">
        <v>30.317785714285716</v>
      </c>
      <c r="D9" s="16" t="s">
        <v>26</v>
      </c>
      <c r="E9" s="14">
        <v>4602400</v>
      </c>
      <c r="G9" s="16" t="s">
        <v>2929</v>
      </c>
      <c r="H9" s="14">
        <v>16947000</v>
      </c>
      <c r="J9" s="16" t="s">
        <v>39</v>
      </c>
      <c r="K9" s="14">
        <v>258361650</v>
      </c>
    </row>
    <row r="10" spans="1:378" x14ac:dyDescent="0.25">
      <c r="A10" s="16" t="s">
        <v>3005</v>
      </c>
      <c r="B10" s="14">
        <v>35.246828571428566</v>
      </c>
      <c r="D10" s="16" t="s">
        <v>12</v>
      </c>
      <c r="E10" s="14">
        <v>8437350</v>
      </c>
      <c r="G10" s="16" t="s">
        <v>2827</v>
      </c>
      <c r="H10" s="14">
        <v>17473750</v>
      </c>
      <c r="J10" s="16" t="s">
        <v>42</v>
      </c>
      <c r="K10" s="14">
        <v>206804000</v>
      </c>
    </row>
    <row r="11" spans="1:378" x14ac:dyDescent="0.25">
      <c r="A11" s="16" t="s">
        <v>3006</v>
      </c>
      <c r="B11" s="14">
        <v>12.95285</v>
      </c>
      <c r="D11" s="16" t="s">
        <v>28</v>
      </c>
      <c r="E11" s="14">
        <v>12073600</v>
      </c>
      <c r="G11" s="16" t="s">
        <v>2855</v>
      </c>
      <c r="H11" s="14">
        <v>18879000</v>
      </c>
      <c r="J11" s="16" t="s">
        <v>40</v>
      </c>
      <c r="K11" s="14">
        <v>118154250</v>
      </c>
    </row>
    <row r="12" spans="1:378" x14ac:dyDescent="0.25">
      <c r="A12" s="16" t="s">
        <v>3007</v>
      </c>
      <c r="B12" s="14">
        <v>39.918844736842111</v>
      </c>
      <c r="D12" s="16" t="s">
        <v>24</v>
      </c>
      <c r="E12" s="14">
        <v>13086400</v>
      </c>
      <c r="G12" s="16" t="s">
        <v>2742</v>
      </c>
      <c r="H12" s="14">
        <v>19857900</v>
      </c>
      <c r="J12" s="16" t="s">
        <v>45</v>
      </c>
      <c r="K12" s="14">
        <v>112535750</v>
      </c>
    </row>
    <row r="13" spans="1:378" x14ac:dyDescent="0.25">
      <c r="A13" s="16" t="s">
        <v>3008</v>
      </c>
      <c r="B13" s="14">
        <v>254.08477261904764</v>
      </c>
      <c r="D13" s="16" t="s">
        <v>4</v>
      </c>
      <c r="E13" s="14">
        <v>18277050</v>
      </c>
      <c r="G13" s="16" t="s">
        <v>2927</v>
      </c>
      <c r="H13" s="14">
        <v>22776600</v>
      </c>
      <c r="J13" s="16" t="s">
        <v>47</v>
      </c>
      <c r="K13" s="14">
        <v>80251550</v>
      </c>
    </row>
    <row r="14" spans="1:378" x14ac:dyDescent="0.25">
      <c r="A14" s="16" t="s">
        <v>3009</v>
      </c>
      <c r="B14" s="14">
        <v>320.70020833333331</v>
      </c>
      <c r="D14" s="16" t="s">
        <v>27</v>
      </c>
      <c r="E14" s="14">
        <v>22803900</v>
      </c>
      <c r="G14" s="16" t="s">
        <v>2926</v>
      </c>
      <c r="H14" s="14">
        <v>24479000</v>
      </c>
      <c r="J14" s="16" t="s">
        <v>35</v>
      </c>
      <c r="K14" s="14">
        <v>77811000</v>
      </c>
    </row>
    <row r="15" spans="1:378" x14ac:dyDescent="0.25">
      <c r="A15" s="16" t="s">
        <v>3010</v>
      </c>
      <c r="B15" s="14">
        <v>148.68939561403508</v>
      </c>
      <c r="D15" s="16" t="s">
        <v>19</v>
      </c>
      <c r="E15" s="14">
        <v>29552050</v>
      </c>
      <c r="G15" s="16" t="s">
        <v>2627</v>
      </c>
      <c r="H15" s="14">
        <v>28642600</v>
      </c>
      <c r="J15" s="16" t="s">
        <v>43</v>
      </c>
      <c r="K15" s="14">
        <v>63403900</v>
      </c>
    </row>
    <row r="16" spans="1:378" x14ac:dyDescent="0.25">
      <c r="A16" s="16" t="s">
        <v>3011</v>
      </c>
      <c r="B16" s="14">
        <v>107.87616228070178</v>
      </c>
      <c r="D16" s="16" t="s">
        <v>20</v>
      </c>
      <c r="E16" s="14">
        <v>33728700</v>
      </c>
      <c r="G16" s="16" t="s">
        <v>2853</v>
      </c>
      <c r="H16" s="14">
        <v>32094300</v>
      </c>
      <c r="J16" s="16" t="s">
        <v>41</v>
      </c>
      <c r="K16" s="14">
        <v>62280200</v>
      </c>
    </row>
    <row r="17" spans="1:11" x14ac:dyDescent="0.25">
      <c r="A17" s="16" t="s">
        <v>3012</v>
      </c>
      <c r="B17" s="14">
        <v>49.996828947368421</v>
      </c>
      <c r="D17" s="16" t="s">
        <v>13</v>
      </c>
      <c r="E17" s="14">
        <v>34440300</v>
      </c>
      <c r="G17" s="16" t="s">
        <v>2650</v>
      </c>
      <c r="H17" s="14">
        <v>32834200</v>
      </c>
      <c r="J17" s="16" t="s">
        <v>37</v>
      </c>
      <c r="K17" s="14">
        <v>60132425</v>
      </c>
    </row>
    <row r="18" spans="1:11" x14ac:dyDescent="0.25">
      <c r="A18" s="16" t="s">
        <v>3013</v>
      </c>
      <c r="B18" s="14">
        <v>308.86323289473683</v>
      </c>
      <c r="D18" s="16" t="s">
        <v>7</v>
      </c>
      <c r="E18" s="14">
        <v>43158125</v>
      </c>
      <c r="G18" s="16" t="s">
        <v>3002</v>
      </c>
      <c r="H18" s="14">
        <v>230316350</v>
      </c>
      <c r="J18" s="16" t="s">
        <v>36</v>
      </c>
      <c r="K18" s="14">
        <v>52557900</v>
      </c>
    </row>
    <row r="19" spans="1:11" x14ac:dyDescent="0.25">
      <c r="A19" s="16" t="s">
        <v>3014</v>
      </c>
      <c r="B19" s="14">
        <v>107.65198728070177</v>
      </c>
      <c r="D19" s="16" t="s">
        <v>9</v>
      </c>
      <c r="E19" s="14">
        <v>44373288.157894738</v>
      </c>
      <c r="J19" s="16" t="s">
        <v>48</v>
      </c>
      <c r="K19" s="14">
        <v>36032600</v>
      </c>
    </row>
    <row r="20" spans="1:11" x14ac:dyDescent="0.25">
      <c r="A20" s="16" t="s">
        <v>3002</v>
      </c>
      <c r="B20" s="14">
        <v>1593.7549631578943</v>
      </c>
      <c r="D20" s="16" t="s">
        <v>8</v>
      </c>
      <c r="E20" s="14">
        <v>49550350</v>
      </c>
      <c r="J20" s="16" t="s">
        <v>44</v>
      </c>
      <c r="K20" s="14">
        <v>30246300</v>
      </c>
    </row>
    <row r="21" spans="1:11" x14ac:dyDescent="0.25">
      <c r="D21" s="16" t="s">
        <v>17</v>
      </c>
      <c r="E21" s="14">
        <v>54533300</v>
      </c>
      <c r="J21" s="16" t="s">
        <v>38</v>
      </c>
      <c r="K21" s="14">
        <v>9487750</v>
      </c>
    </row>
    <row r="22" spans="1:11" x14ac:dyDescent="0.25">
      <c r="D22" s="16" t="s">
        <v>21</v>
      </c>
      <c r="E22" s="14">
        <v>60647600</v>
      </c>
      <c r="J22" s="16" t="s">
        <v>33</v>
      </c>
      <c r="K22" s="14">
        <v>7494900</v>
      </c>
    </row>
    <row r="23" spans="1:11" x14ac:dyDescent="0.25">
      <c r="D23" s="16" t="s">
        <v>10</v>
      </c>
      <c r="E23" s="14">
        <v>68507650</v>
      </c>
      <c r="J23" s="16" t="s">
        <v>34</v>
      </c>
      <c r="K23" s="14">
        <v>5014100</v>
      </c>
    </row>
    <row r="24" spans="1:11" x14ac:dyDescent="0.25">
      <c r="D24" s="16" t="s">
        <v>6</v>
      </c>
      <c r="E24" s="14">
        <v>76576650</v>
      </c>
      <c r="J24" s="16" t="s">
        <v>3002</v>
      </c>
      <c r="K24" s="14">
        <v>1593754963.1578946</v>
      </c>
    </row>
    <row r="25" spans="1:11" x14ac:dyDescent="0.25">
      <c r="D25" s="16" t="s">
        <v>18</v>
      </c>
      <c r="E25" s="14">
        <v>83096300</v>
      </c>
    </row>
    <row r="26" spans="1:11" x14ac:dyDescent="0.25">
      <c r="D26" s="16" t="s">
        <v>14</v>
      </c>
      <c r="E26" s="14">
        <v>94325450</v>
      </c>
    </row>
    <row r="27" spans="1:11" x14ac:dyDescent="0.25">
      <c r="D27" s="16" t="s">
        <v>16</v>
      </c>
      <c r="E27" s="14">
        <v>114355500</v>
      </c>
    </row>
    <row r="28" spans="1:11" x14ac:dyDescent="0.25">
      <c r="D28" s="16" t="s">
        <v>5</v>
      </c>
      <c r="E28" s="14">
        <v>151693300</v>
      </c>
    </row>
    <row r="29" spans="1:11" x14ac:dyDescent="0.25">
      <c r="D29" s="16" t="s">
        <v>3</v>
      </c>
      <c r="E29" s="14">
        <v>166509399.99999997</v>
      </c>
    </row>
    <row r="30" spans="1:11" x14ac:dyDescent="0.25">
      <c r="D30" s="16" t="s">
        <v>11</v>
      </c>
      <c r="E30" s="14">
        <v>200095000</v>
      </c>
    </row>
    <row r="31" spans="1:11" x14ac:dyDescent="0.25">
      <c r="D31" s="16" t="s">
        <v>15</v>
      </c>
      <c r="E31" s="14">
        <v>208636000</v>
      </c>
    </row>
    <row r="32" spans="1:11" x14ac:dyDescent="0.25">
      <c r="D32" s="16" t="s">
        <v>3002</v>
      </c>
      <c r="E32" s="14">
        <v>1593754963.1578948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CFF6-CC1C-408D-A5C1-E9FDBC8DD683}">
  <dimension ref="A1:L8681"/>
  <sheetViews>
    <sheetView zoomScaleNormal="100" workbookViewId="0">
      <selection activeCell="C22" sqref="C22"/>
    </sheetView>
  </sheetViews>
  <sheetFormatPr defaultRowHeight="15" x14ac:dyDescent="0.25"/>
  <cols>
    <col min="1" max="1" width="11.140625" bestFit="1" customWidth="1"/>
    <col min="2" max="2" width="14.28515625" bestFit="1" customWidth="1"/>
    <col min="3" max="3" width="12" bestFit="1" customWidth="1"/>
    <col min="4" max="4" width="12.42578125" bestFit="1" customWidth="1"/>
    <col min="5" max="5" width="13.42578125" bestFit="1" customWidth="1"/>
    <col min="6" max="6" width="13.28515625" bestFit="1" customWidth="1"/>
    <col min="9" max="9" width="90.42578125" bestFit="1" customWidth="1"/>
    <col min="10" max="10" width="38.28515625" bestFit="1" customWidth="1"/>
    <col min="11" max="11" width="18.7109375" customWidth="1"/>
    <col min="12" max="12" width="27.5703125" bestFit="1" customWidth="1"/>
  </cols>
  <sheetData>
    <row r="1" spans="1:12" ht="24" x14ac:dyDescent="0.25">
      <c r="A1" s="1" t="s">
        <v>2583</v>
      </c>
      <c r="B1" s="1" t="s">
        <v>2586</v>
      </c>
      <c r="C1" s="2" t="s">
        <v>0</v>
      </c>
      <c r="D1" s="1" t="s">
        <v>66</v>
      </c>
      <c r="E1" s="1" t="s">
        <v>29</v>
      </c>
      <c r="F1" s="1" t="s">
        <v>2</v>
      </c>
      <c r="G1" s="8" t="s">
        <v>2992</v>
      </c>
      <c r="H1" s="8" t="s">
        <v>2991</v>
      </c>
      <c r="I1" s="8" t="s">
        <v>1</v>
      </c>
      <c r="J1" s="8" t="s">
        <v>30</v>
      </c>
      <c r="K1" s="8" t="s">
        <v>2990</v>
      </c>
      <c r="L1" s="8" t="s">
        <v>2993</v>
      </c>
    </row>
    <row r="2" spans="1:12" x14ac:dyDescent="0.25">
      <c r="A2" t="str">
        <f>"T-0"&amp;ROW()-1</f>
        <v>T-01</v>
      </c>
      <c r="B2" s="3" t="s">
        <v>2584</v>
      </c>
      <c r="C2" s="5">
        <v>45656</v>
      </c>
      <c r="D2" s="3" t="s">
        <v>45</v>
      </c>
      <c r="E2" s="4" t="s">
        <v>67</v>
      </c>
      <c r="F2" s="9">
        <v>1</v>
      </c>
      <c r="G2">
        <f>VLOOKUP(E2,'Data Produk'!$A$2:$E$2517,5,FALSE)</f>
        <v>17100</v>
      </c>
      <c r="H2">
        <f>G2*F2</f>
        <v>17100</v>
      </c>
      <c r="I2" t="str">
        <f>VLOOKUP(E2,'Data Produk'!$A$2:$E$2517,3,FALSE)</f>
        <v>KC103 BHINNEKA USB CABLE TYPE C</v>
      </c>
      <c r="J2" t="str">
        <f>VLOOKUP(E2,'Data Produk'!$A$2:$E$2517,4,FALSE)</f>
        <v>CABLE</v>
      </c>
      <c r="K2" t="str">
        <f>VLOOKUP(D2,'Data Outlet'!$A$2:$D$17,4,FALSE)</f>
        <v>Indah Putri</v>
      </c>
      <c r="L2" t="str">
        <f>VLOOKUP(D2,'Data Outlet'!$A$2:$D$17,2,FALSE)</f>
        <v>PIK AVENUE</v>
      </c>
    </row>
    <row r="3" spans="1:12" x14ac:dyDescent="0.25">
      <c r="A3" t="str">
        <f t="shared" ref="A3:A10" si="0">"T-0"&amp;ROW()-1</f>
        <v>T-02</v>
      </c>
      <c r="B3" s="3" t="s">
        <v>2584</v>
      </c>
      <c r="C3" s="5">
        <v>45639</v>
      </c>
      <c r="D3" s="3" t="s">
        <v>42</v>
      </c>
      <c r="E3" s="4" t="s">
        <v>68</v>
      </c>
      <c r="F3" s="9">
        <v>1</v>
      </c>
      <c r="G3">
        <f>VLOOKUP(E3,'Data Produk'!$A$2:$E$2517,5,FALSE)</f>
        <v>123300</v>
      </c>
      <c r="H3">
        <f t="shared" ref="H3:H66" si="1">G3*F3</f>
        <v>123300</v>
      </c>
      <c r="I3" t="str">
        <f>VLOOKUP(E3,'Data Produk'!$A$2:$E$2517,3,FALSE)</f>
        <v>BHINNEKA GO WK894 OFFICE COMBO BLACK</v>
      </c>
      <c r="J3" t="str">
        <f>VLOOKUP(E3,'Data Produk'!$A$2:$E$2517,4,FALSE)</f>
        <v>OFFICE COMBO</v>
      </c>
      <c r="K3" t="str">
        <f>VLOOKUP(D3,'Data Outlet'!$A$2:$D$17,4,FALSE)</f>
        <v>Hadi Nugroho</v>
      </c>
      <c r="L3" t="str">
        <f>VLOOKUP(D3,'Data Outlet'!$A$2:$D$17,2,FALSE)</f>
        <v>MALL KELAPA GADING</v>
      </c>
    </row>
    <row r="4" spans="1:12" x14ac:dyDescent="0.25">
      <c r="A4" t="str">
        <f t="shared" si="0"/>
        <v>T-03</v>
      </c>
      <c r="B4" s="3" t="s">
        <v>2584</v>
      </c>
      <c r="C4" s="5">
        <v>45628</v>
      </c>
      <c r="D4" s="3" t="s">
        <v>48</v>
      </c>
      <c r="E4" s="4" t="s">
        <v>69</v>
      </c>
      <c r="F4" s="9">
        <v>5</v>
      </c>
      <c r="G4">
        <f>VLOOKUP(E4,'Data Produk'!$A$2:$E$2517,5,FALSE)</f>
        <v>18000</v>
      </c>
      <c r="H4">
        <f t="shared" si="1"/>
        <v>90000</v>
      </c>
      <c r="I4" t="str">
        <f>VLOOKUP(E4,'Data Produk'!$A$2:$E$2517,3,FALSE)</f>
        <v>BHINNEKA DURALINK KLB1201 BLACK</v>
      </c>
      <c r="J4" t="str">
        <f>VLOOKUP(E4,'Data Produk'!$A$2:$E$2517,4,FALSE)</f>
        <v>CABLE</v>
      </c>
      <c r="K4" t="str">
        <f>VLOOKUP(D4,'Data Outlet'!$A$2:$D$17,4,FALSE)</f>
        <v>Joko Susilo</v>
      </c>
      <c r="L4" t="str">
        <f>VLOOKUP(D4,'Data Outlet'!$A$2:$D$17,2,FALSE)</f>
        <v>SUMARECON MALL SERPONG</v>
      </c>
    </row>
    <row r="5" spans="1:12" x14ac:dyDescent="0.25">
      <c r="A5" t="str">
        <f t="shared" si="0"/>
        <v>T-04</v>
      </c>
      <c r="B5" s="3" t="s">
        <v>2584</v>
      </c>
      <c r="C5" s="5">
        <v>45634</v>
      </c>
      <c r="D5" s="3" t="s">
        <v>42</v>
      </c>
      <c r="E5" s="4" t="s">
        <v>70</v>
      </c>
      <c r="F5" s="9">
        <v>3</v>
      </c>
      <c r="G5">
        <f>VLOOKUP(E5,'Data Produk'!$A$2:$E$2517,5,FALSE)</f>
        <v>243000</v>
      </c>
      <c r="H5">
        <f t="shared" si="1"/>
        <v>729000</v>
      </c>
      <c r="I5" t="str">
        <f>VLOOKUP(E5,'Data Produk'!$A$2:$E$2517,3,FALSE)</f>
        <v>BHINNEKA POWER PLUS 65W 3-PORTS GAN CHARGER (PPS/PD+QC) BLACK</v>
      </c>
      <c r="J5" t="str">
        <f>VLOOKUP(E5,'Data Produk'!$A$2:$E$2517,4,FALSE)</f>
        <v>CHARGER</v>
      </c>
      <c r="K5" t="str">
        <f>VLOOKUP(D5,'Data Outlet'!$A$2:$D$17,4,FALSE)</f>
        <v>Hadi Nugroho</v>
      </c>
      <c r="L5" t="str">
        <f>VLOOKUP(D5,'Data Outlet'!$A$2:$D$17,2,FALSE)</f>
        <v>MALL KELAPA GADING</v>
      </c>
    </row>
    <row r="6" spans="1:12" x14ac:dyDescent="0.25">
      <c r="A6" t="str">
        <f t="shared" si="0"/>
        <v>T-05</v>
      </c>
      <c r="B6" s="3" t="s">
        <v>2584</v>
      </c>
      <c r="C6" s="5">
        <v>45630</v>
      </c>
      <c r="D6" s="3" t="s">
        <v>45</v>
      </c>
      <c r="E6" s="4" t="s">
        <v>71</v>
      </c>
      <c r="F6" s="9">
        <v>1</v>
      </c>
      <c r="G6">
        <f>VLOOKUP(E6,'Data Produk'!$A$2:$E$2517,5,FALSE)</f>
        <v>57600</v>
      </c>
      <c r="H6">
        <f t="shared" si="1"/>
        <v>57600</v>
      </c>
      <c r="I6" t="str">
        <f>VLOOKUP(E6,'Data Produk'!$A$2:$E$2517,3,FALSE)</f>
        <v>BHINNEKA GO W192 OFFICE MOUSE BLACK</v>
      </c>
      <c r="J6" t="str">
        <f>VLOOKUP(E6,'Data Produk'!$A$2:$E$2517,4,FALSE)</f>
        <v>OFFICE MOUSE</v>
      </c>
      <c r="K6" t="str">
        <f>VLOOKUP(D6,'Data Outlet'!$A$2:$D$17,4,FALSE)</f>
        <v>Indah Putri</v>
      </c>
      <c r="L6" t="str">
        <f>VLOOKUP(D6,'Data Outlet'!$A$2:$D$17,2,FALSE)</f>
        <v>PIK AVENUE</v>
      </c>
    </row>
    <row r="7" spans="1:12" x14ac:dyDescent="0.25">
      <c r="A7" t="str">
        <f t="shared" si="0"/>
        <v>T-06</v>
      </c>
      <c r="B7" s="3" t="s">
        <v>2584</v>
      </c>
      <c r="C7" s="5">
        <v>45645</v>
      </c>
      <c r="D7" s="3" t="s">
        <v>45</v>
      </c>
      <c r="E7" s="4" t="s">
        <v>72</v>
      </c>
      <c r="F7" s="9">
        <v>3</v>
      </c>
      <c r="G7">
        <f>VLOOKUP(E7,'Data Produk'!$A$2:$E$2517,5,FALSE)</f>
        <v>90000</v>
      </c>
      <c r="H7">
        <f t="shared" si="1"/>
        <v>270000</v>
      </c>
      <c r="I7" t="str">
        <f>VLOOKUP(E7,'Data Produk'!$A$2:$E$2517,3,FALSE)</f>
        <v>BHINNEKA POWER PURE 33W 2-PORTS USB CHARGER (PD+QC) BLACK</v>
      </c>
      <c r="J7" t="str">
        <f>VLOOKUP(E7,'Data Produk'!$A$2:$E$2517,4,FALSE)</f>
        <v>CHARGER</v>
      </c>
      <c r="K7" t="str">
        <f>VLOOKUP(D7,'Data Outlet'!$A$2:$D$17,4,FALSE)</f>
        <v>Indah Putri</v>
      </c>
      <c r="L7" t="str">
        <f>VLOOKUP(D7,'Data Outlet'!$A$2:$D$17,2,FALSE)</f>
        <v>PIK AVENUE</v>
      </c>
    </row>
    <row r="8" spans="1:12" x14ac:dyDescent="0.25">
      <c r="A8" t="str">
        <f t="shared" si="0"/>
        <v>T-07</v>
      </c>
      <c r="B8" s="3" t="s">
        <v>2584</v>
      </c>
      <c r="C8" s="5">
        <v>45644</v>
      </c>
      <c r="D8" s="3" t="s">
        <v>42</v>
      </c>
      <c r="E8" s="4" t="s">
        <v>73</v>
      </c>
      <c r="F8" s="9">
        <v>3</v>
      </c>
      <c r="G8">
        <f>VLOOKUP(E8,'Data Produk'!$A$2:$E$2517,5,FALSE)</f>
        <v>27000</v>
      </c>
      <c r="H8">
        <f t="shared" si="1"/>
        <v>81000</v>
      </c>
      <c r="I8" t="str">
        <f>VLOOKUP(E8,'Data Produk'!$A$2:$E$2517,3,FALSE)</f>
        <v>BHINNEKA DURALINK KCB2001 BLACK</v>
      </c>
      <c r="J8" t="str">
        <f>VLOOKUP(E8,'Data Produk'!$A$2:$E$2517,4,FALSE)</f>
        <v>CABLE</v>
      </c>
      <c r="K8" t="str">
        <f>VLOOKUP(D8,'Data Outlet'!$A$2:$D$17,4,FALSE)</f>
        <v>Hadi Nugroho</v>
      </c>
      <c r="L8" t="str">
        <f>VLOOKUP(D8,'Data Outlet'!$A$2:$D$17,2,FALSE)</f>
        <v>MALL KELAPA GADING</v>
      </c>
    </row>
    <row r="9" spans="1:12" x14ac:dyDescent="0.25">
      <c r="A9" t="str">
        <f t="shared" si="0"/>
        <v>T-08</v>
      </c>
      <c r="B9" s="3" t="s">
        <v>2584</v>
      </c>
      <c r="C9" s="5">
        <v>45650</v>
      </c>
      <c r="D9" s="3" t="s">
        <v>42</v>
      </c>
      <c r="E9" s="4" t="s">
        <v>74</v>
      </c>
      <c r="F9" s="9">
        <v>3</v>
      </c>
      <c r="G9">
        <f>VLOOKUP(E9,'Data Produk'!$A$2:$E$2517,5,FALSE)</f>
        <v>15300</v>
      </c>
      <c r="H9">
        <f t="shared" si="1"/>
        <v>45900</v>
      </c>
      <c r="I9" t="str">
        <f>VLOOKUP(E9,'Data Produk'!$A$2:$E$2517,3,FALSE)</f>
        <v>BHINNEKA LINKPODS ES3 WIRED EARBUDS BLACK</v>
      </c>
      <c r="J9" t="str">
        <f>VLOOKUP(E9,'Data Produk'!$A$2:$E$2517,4,FALSE)</f>
        <v>EARPHONE</v>
      </c>
      <c r="K9" t="str">
        <f>VLOOKUP(D9,'Data Outlet'!$A$2:$D$17,4,FALSE)</f>
        <v>Hadi Nugroho</v>
      </c>
      <c r="L9" t="str">
        <f>VLOOKUP(D9,'Data Outlet'!$A$2:$D$17,2,FALSE)</f>
        <v>MALL KELAPA GADING</v>
      </c>
    </row>
    <row r="10" spans="1:12" x14ac:dyDescent="0.25">
      <c r="A10" t="str">
        <f t="shared" si="0"/>
        <v>T-09</v>
      </c>
      <c r="B10" s="3" t="s">
        <v>2584</v>
      </c>
      <c r="C10" s="5">
        <v>45656</v>
      </c>
      <c r="D10" s="3" t="s">
        <v>36</v>
      </c>
      <c r="E10" s="4" t="s">
        <v>75</v>
      </c>
      <c r="F10" s="9">
        <v>1</v>
      </c>
      <c r="G10">
        <f>VLOOKUP(E10,'Data Produk'!$A$2:$E$2517,5,FALSE)</f>
        <v>162000</v>
      </c>
      <c r="H10">
        <f t="shared" si="1"/>
        <v>162000</v>
      </c>
      <c r="I10" t="str">
        <f>VLOOKUP(E10,'Data Produk'!$A$2:$E$2517,3,FALSE)</f>
        <v>BHINNEKA POWER PACK T1 10.000 mAh 22,5W POWERBANK BLACK</v>
      </c>
      <c r="J10" t="str">
        <f>VLOOKUP(E10,'Data Produk'!$A$2:$E$2517,4,FALSE)</f>
        <v>POWERBANK</v>
      </c>
      <c r="K10" t="str">
        <f>VLOOKUP(D10,'Data Outlet'!$A$2:$D$17,4,FALSE)</f>
        <v>Citra Dewi</v>
      </c>
      <c r="L10" t="str">
        <f>VLOOKUP(D10,'Data Outlet'!$A$2:$D$17,2,FALSE)</f>
        <v>CENTER POINT MEDAN</v>
      </c>
    </row>
    <row r="11" spans="1:12" x14ac:dyDescent="0.25">
      <c r="A11" t="str">
        <f>"T-"&amp;ROW()-1</f>
        <v>T-10</v>
      </c>
      <c r="B11" s="3" t="s">
        <v>2584</v>
      </c>
      <c r="C11" s="5">
        <v>45633</v>
      </c>
      <c r="D11" s="3" t="s">
        <v>42</v>
      </c>
      <c r="E11" s="4" t="s">
        <v>76</v>
      </c>
      <c r="F11" s="9">
        <v>1</v>
      </c>
      <c r="G11">
        <f>VLOOKUP(E11,'Data Produk'!$A$2:$E$2517,5,FALSE)</f>
        <v>40500</v>
      </c>
      <c r="H11">
        <f t="shared" si="1"/>
        <v>40500</v>
      </c>
      <c r="I11" t="str">
        <f>VLOOKUP(E11,'Data Produk'!$A$2:$E$2517,3,FALSE)</f>
        <v>BHINNEKA MEOW AC5001 HEADSET ACCESSORIES WHITE</v>
      </c>
      <c r="J11" t="str">
        <f>VLOOKUP(E11,'Data Produk'!$A$2:$E$2517,4,FALSE)</f>
        <v>OTHER ACCESSORIES</v>
      </c>
      <c r="K11" t="str">
        <f>VLOOKUP(D11,'Data Outlet'!$A$2:$D$17,4,FALSE)</f>
        <v>Hadi Nugroho</v>
      </c>
      <c r="L11" t="str">
        <f>VLOOKUP(D11,'Data Outlet'!$A$2:$D$17,2,FALSE)</f>
        <v>MALL KELAPA GADING</v>
      </c>
    </row>
    <row r="12" spans="1:12" x14ac:dyDescent="0.25">
      <c r="A12" t="str">
        <f t="shared" ref="A12:A75" si="2">"T-"&amp;ROW()-1</f>
        <v>T-11</v>
      </c>
      <c r="B12" s="3" t="s">
        <v>2584</v>
      </c>
      <c r="C12" s="5">
        <v>45629</v>
      </c>
      <c r="D12" s="3" t="s">
        <v>42</v>
      </c>
      <c r="E12" s="4" t="s">
        <v>77</v>
      </c>
      <c r="F12" s="9">
        <v>2</v>
      </c>
      <c r="G12">
        <f>VLOOKUP(E12,'Data Produk'!$A$2:$E$2517,5,FALSE)</f>
        <v>189000</v>
      </c>
      <c r="H12">
        <f t="shared" si="1"/>
        <v>378000</v>
      </c>
      <c r="I12" t="str">
        <f>VLOOKUP(E12,'Data Produk'!$A$2:$E$2517,3,FALSE)</f>
        <v>BHINNEKA GO TUNE WH06 WIRELESS HEADSET BEIGE</v>
      </c>
      <c r="J12" t="str">
        <f>VLOOKUP(E12,'Data Produk'!$A$2:$E$2517,4,FALSE)</f>
        <v>WIRELESS HEADSET</v>
      </c>
      <c r="K12" t="str">
        <f>VLOOKUP(D12,'Data Outlet'!$A$2:$D$17,4,FALSE)</f>
        <v>Hadi Nugroho</v>
      </c>
      <c r="L12" t="str">
        <f>VLOOKUP(D12,'Data Outlet'!$A$2:$D$17,2,FALSE)</f>
        <v>MALL KELAPA GADING</v>
      </c>
    </row>
    <row r="13" spans="1:12" x14ac:dyDescent="0.25">
      <c r="A13" t="str">
        <f t="shared" si="2"/>
        <v>T-12</v>
      </c>
      <c r="B13" s="3" t="s">
        <v>2584</v>
      </c>
      <c r="C13" s="5">
        <v>45642</v>
      </c>
      <c r="D13" s="3" t="s">
        <v>48</v>
      </c>
      <c r="E13" s="4" t="s">
        <v>78</v>
      </c>
      <c r="F13" s="9">
        <v>2</v>
      </c>
      <c r="G13">
        <f>VLOOKUP(E13,'Data Produk'!$A$2:$E$2517,5,FALSE)</f>
        <v>98100</v>
      </c>
      <c r="H13">
        <f t="shared" si="1"/>
        <v>196200</v>
      </c>
      <c r="I13" t="str">
        <f>VLOOKUP(E13,'Data Produk'!$A$2:$E$2517,3,FALSE)</f>
        <v>BHINNEKA POWER PURE 30W 2-PORTS USB CHARGER (PD+QC) WHITE</v>
      </c>
      <c r="J13" t="str">
        <f>VLOOKUP(E13,'Data Produk'!$A$2:$E$2517,4,FALSE)</f>
        <v>CHARGER</v>
      </c>
      <c r="K13" t="str">
        <f>VLOOKUP(D13,'Data Outlet'!$A$2:$D$17,4,FALSE)</f>
        <v>Joko Susilo</v>
      </c>
      <c r="L13" t="str">
        <f>VLOOKUP(D13,'Data Outlet'!$A$2:$D$17,2,FALSE)</f>
        <v>SUMARECON MALL SERPONG</v>
      </c>
    </row>
    <row r="14" spans="1:12" x14ac:dyDescent="0.25">
      <c r="A14" t="str">
        <f t="shared" si="2"/>
        <v>T-13</v>
      </c>
      <c r="B14" s="3" t="s">
        <v>2584</v>
      </c>
      <c r="C14" s="5">
        <v>45638</v>
      </c>
      <c r="D14" s="3" t="s">
        <v>36</v>
      </c>
      <c r="E14" s="4" t="s">
        <v>79</v>
      </c>
      <c r="F14" s="9">
        <v>1</v>
      </c>
      <c r="G14">
        <f>VLOOKUP(E14,'Data Produk'!$A$2:$E$2517,5,FALSE)</f>
        <v>202500</v>
      </c>
      <c r="H14">
        <f t="shared" si="1"/>
        <v>202500</v>
      </c>
      <c r="I14" t="str">
        <f>VLOOKUP(E14,'Data Produk'!$A$2:$E$2517,3,FALSE)</f>
        <v>BHINNEKA ATOM FULL SIZE MECHANICAL KEYBOARD GREY BLUE SWITCH</v>
      </c>
      <c r="J14" t="str">
        <f>VLOOKUP(E14,'Data Produk'!$A$2:$E$2517,4,FALSE)</f>
        <v>KEYBOARD GAMING</v>
      </c>
      <c r="K14" t="str">
        <f>VLOOKUP(D14,'Data Outlet'!$A$2:$D$17,4,FALSE)</f>
        <v>Citra Dewi</v>
      </c>
      <c r="L14" t="str">
        <f>VLOOKUP(D14,'Data Outlet'!$A$2:$D$17,2,FALSE)</f>
        <v>CENTER POINT MEDAN</v>
      </c>
    </row>
    <row r="15" spans="1:12" x14ac:dyDescent="0.25">
      <c r="A15" t="str">
        <f t="shared" si="2"/>
        <v>T-14</v>
      </c>
      <c r="B15" s="3" t="s">
        <v>2584</v>
      </c>
      <c r="C15" s="5">
        <v>45628</v>
      </c>
      <c r="D15" s="3" t="s">
        <v>48</v>
      </c>
      <c r="E15" s="4" t="s">
        <v>80</v>
      </c>
      <c r="F15" s="9">
        <v>3</v>
      </c>
      <c r="G15">
        <f>VLOOKUP(E15,'Data Produk'!$A$2:$E$2517,5,FALSE)</f>
        <v>32000</v>
      </c>
      <c r="H15">
        <f t="shared" si="1"/>
        <v>96000</v>
      </c>
      <c r="I15" t="str">
        <f>VLOOKUP(E15,'Data Produk'!$A$2:$E$2517,3,FALSE)</f>
        <v>KL104 BHINNEKA USB CABLE LIGHTNING</v>
      </c>
      <c r="J15" t="str">
        <f>VLOOKUP(E15,'Data Produk'!$A$2:$E$2517,4,FALSE)</f>
        <v>CABLE</v>
      </c>
      <c r="K15" t="str">
        <f>VLOOKUP(D15,'Data Outlet'!$A$2:$D$17,4,FALSE)</f>
        <v>Joko Susilo</v>
      </c>
      <c r="L15" t="str">
        <f>VLOOKUP(D15,'Data Outlet'!$A$2:$D$17,2,FALSE)</f>
        <v>SUMARECON MALL SERPONG</v>
      </c>
    </row>
    <row r="16" spans="1:12" x14ac:dyDescent="0.25">
      <c r="A16" t="str">
        <f t="shared" si="2"/>
        <v>T-15</v>
      </c>
      <c r="B16" s="3" t="s">
        <v>2584</v>
      </c>
      <c r="C16" s="5">
        <v>45638</v>
      </c>
      <c r="D16" s="3" t="s">
        <v>48</v>
      </c>
      <c r="E16" s="4" t="s">
        <v>81</v>
      </c>
      <c r="F16" s="9">
        <v>1</v>
      </c>
      <c r="G16">
        <f>VLOOKUP(E16,'Data Produk'!$A$2:$E$2517,5,FALSE)</f>
        <v>39600</v>
      </c>
      <c r="H16">
        <f t="shared" si="1"/>
        <v>39600</v>
      </c>
      <c r="I16" t="str">
        <f>VLOOKUP(E16,'Data Produk'!$A$2:$E$2517,3,FALSE)</f>
        <v>BHINNEKA GO W607 OFFICE MOUSE PURPLE</v>
      </c>
      <c r="J16" t="str">
        <f>VLOOKUP(E16,'Data Produk'!$A$2:$E$2517,4,FALSE)</f>
        <v>OFFICE MOUSE</v>
      </c>
      <c r="K16" t="str">
        <f>VLOOKUP(D16,'Data Outlet'!$A$2:$D$17,4,FALSE)</f>
        <v>Joko Susilo</v>
      </c>
      <c r="L16" t="str">
        <f>VLOOKUP(D16,'Data Outlet'!$A$2:$D$17,2,FALSE)</f>
        <v>SUMARECON MALL SERPONG</v>
      </c>
    </row>
    <row r="17" spans="1:12" x14ac:dyDescent="0.25">
      <c r="A17" t="str">
        <f t="shared" si="2"/>
        <v>T-16</v>
      </c>
      <c r="B17" s="3" t="s">
        <v>2584</v>
      </c>
      <c r="C17" s="5">
        <v>45633</v>
      </c>
      <c r="D17" s="3" t="s">
        <v>42</v>
      </c>
      <c r="E17" s="4" t="s">
        <v>82</v>
      </c>
      <c r="F17" s="9">
        <v>1</v>
      </c>
      <c r="G17">
        <f>VLOOKUP(E17,'Data Produk'!$A$2:$E$2517,5,FALSE)</f>
        <v>26100</v>
      </c>
      <c r="H17">
        <f t="shared" si="1"/>
        <v>26100</v>
      </c>
      <c r="I17" t="str">
        <f>VLOOKUP(E17,'Data Produk'!$A$2:$E$2517,3,FALSE)</f>
        <v>BHINNEKA GO ES1 WIRED EARBUDS WHITE</v>
      </c>
      <c r="J17" t="str">
        <f>VLOOKUP(E17,'Data Produk'!$A$2:$E$2517,4,FALSE)</f>
        <v>EARPHONE</v>
      </c>
      <c r="K17" t="str">
        <f>VLOOKUP(D17,'Data Outlet'!$A$2:$D$17,4,FALSE)</f>
        <v>Hadi Nugroho</v>
      </c>
      <c r="L17" t="str">
        <f>VLOOKUP(D17,'Data Outlet'!$A$2:$D$17,2,FALSE)</f>
        <v>MALL KELAPA GADING</v>
      </c>
    </row>
    <row r="18" spans="1:12" x14ac:dyDescent="0.25">
      <c r="A18" t="str">
        <f t="shared" si="2"/>
        <v>T-17</v>
      </c>
      <c r="B18" s="3" t="s">
        <v>2584</v>
      </c>
      <c r="C18" s="5">
        <v>45631</v>
      </c>
      <c r="D18" s="3" t="s">
        <v>42</v>
      </c>
      <c r="E18" s="4" t="s">
        <v>83</v>
      </c>
      <c r="F18" s="9">
        <v>1</v>
      </c>
      <c r="G18">
        <f>VLOOKUP(E18,'Data Produk'!$A$2:$E$2517,5,FALSE)</f>
        <v>49500</v>
      </c>
      <c r="H18">
        <f t="shared" si="1"/>
        <v>49500</v>
      </c>
      <c r="I18" t="str">
        <f>VLOOKUP(E18,'Data Produk'!$A$2:$E$2517,3,FALSE)</f>
        <v>BHINNEKA POWER GO 20W 1-PORT TYPE-C USB CHARGER (PD+QC) BLACK</v>
      </c>
      <c r="J18" t="str">
        <f>VLOOKUP(E18,'Data Produk'!$A$2:$E$2517,4,FALSE)</f>
        <v>CHARGER</v>
      </c>
      <c r="K18" t="str">
        <f>VLOOKUP(D18,'Data Outlet'!$A$2:$D$17,4,FALSE)</f>
        <v>Hadi Nugroho</v>
      </c>
      <c r="L18" t="str">
        <f>VLOOKUP(D18,'Data Outlet'!$A$2:$D$17,2,FALSE)</f>
        <v>MALL KELAPA GADING</v>
      </c>
    </row>
    <row r="19" spans="1:12" x14ac:dyDescent="0.25">
      <c r="A19" t="str">
        <f t="shared" si="2"/>
        <v>T-18</v>
      </c>
      <c r="B19" s="3" t="s">
        <v>2584</v>
      </c>
      <c r="C19" s="5">
        <v>45646</v>
      </c>
      <c r="D19" s="3" t="s">
        <v>42</v>
      </c>
      <c r="E19" s="4" t="s">
        <v>84</v>
      </c>
      <c r="F19" s="9">
        <v>5</v>
      </c>
      <c r="G19">
        <f>VLOOKUP(E19,'Data Produk'!$A$2:$E$2517,5,FALSE)</f>
        <v>31500</v>
      </c>
      <c r="H19">
        <f t="shared" si="1"/>
        <v>157500</v>
      </c>
      <c r="I19" t="str">
        <f>VLOOKUP(E19,'Data Produk'!$A$2:$E$2517,3,FALSE)</f>
        <v>BHINNEKA HYPERLINK KD60L1501 BLACK</v>
      </c>
      <c r="J19" t="str">
        <f>VLOOKUP(E19,'Data Produk'!$A$2:$E$2517,4,FALSE)</f>
        <v>CABLE</v>
      </c>
      <c r="K19" t="str">
        <f>VLOOKUP(D19,'Data Outlet'!$A$2:$D$17,4,FALSE)</f>
        <v>Hadi Nugroho</v>
      </c>
      <c r="L19" t="str">
        <f>VLOOKUP(D19,'Data Outlet'!$A$2:$D$17,2,FALSE)</f>
        <v>MALL KELAPA GADING</v>
      </c>
    </row>
    <row r="20" spans="1:12" x14ac:dyDescent="0.25">
      <c r="A20" t="str">
        <f t="shared" si="2"/>
        <v>T-19</v>
      </c>
      <c r="B20" s="3" t="s">
        <v>2584</v>
      </c>
      <c r="C20" s="5">
        <v>45652</v>
      </c>
      <c r="D20" s="3" t="s">
        <v>42</v>
      </c>
      <c r="E20" s="4" t="s">
        <v>85</v>
      </c>
      <c r="F20" s="9">
        <v>5</v>
      </c>
      <c r="G20">
        <f>VLOOKUP(E20,'Data Produk'!$A$2:$E$2517,5,FALSE)</f>
        <v>89100</v>
      </c>
      <c r="H20">
        <f t="shared" si="1"/>
        <v>445500</v>
      </c>
      <c r="I20" t="str">
        <f>VLOOKUP(E20,'Data Produk'!$A$2:$E$2517,3,FALSE)</f>
        <v>BHINNEKA POWER PURE 33W 2-PORTS USB CHARGER (PD+QC) BLACK</v>
      </c>
      <c r="J20" t="str">
        <f>VLOOKUP(E20,'Data Produk'!$A$2:$E$2517,4,FALSE)</f>
        <v>CHARGER</v>
      </c>
      <c r="K20" t="str">
        <f>VLOOKUP(D20,'Data Outlet'!$A$2:$D$17,4,FALSE)</f>
        <v>Hadi Nugroho</v>
      </c>
      <c r="L20" t="str">
        <f>VLOOKUP(D20,'Data Outlet'!$A$2:$D$17,2,FALSE)</f>
        <v>MALL KELAPA GADING</v>
      </c>
    </row>
    <row r="21" spans="1:12" x14ac:dyDescent="0.25">
      <c r="A21" t="str">
        <f t="shared" si="2"/>
        <v>T-20</v>
      </c>
      <c r="B21" s="3" t="s">
        <v>2584</v>
      </c>
      <c r="C21" s="5">
        <v>45627</v>
      </c>
      <c r="D21" s="3" t="s">
        <v>42</v>
      </c>
      <c r="E21" s="4" t="s">
        <v>86</v>
      </c>
      <c r="F21" s="9">
        <v>2</v>
      </c>
      <c r="G21">
        <f>VLOOKUP(E21,'Data Produk'!$A$2:$E$2517,5,FALSE)</f>
        <v>12600</v>
      </c>
      <c r="H21">
        <f t="shared" si="1"/>
        <v>25200</v>
      </c>
      <c r="I21" t="str">
        <f>VLOOKUP(E21,'Data Produk'!$A$2:$E$2517,3,FALSE)</f>
        <v>BHINNEKA BASIC XL MP64 BASIC MOUSEPAD BLACK</v>
      </c>
      <c r="J21" t="str">
        <f>VLOOKUP(E21,'Data Produk'!$A$2:$E$2517,4,FALSE)</f>
        <v>BASIC MOUSEPAD</v>
      </c>
      <c r="K21" t="str">
        <f>VLOOKUP(D21,'Data Outlet'!$A$2:$D$17,4,FALSE)</f>
        <v>Hadi Nugroho</v>
      </c>
      <c r="L21" t="str">
        <f>VLOOKUP(D21,'Data Outlet'!$A$2:$D$17,2,FALSE)</f>
        <v>MALL KELAPA GADING</v>
      </c>
    </row>
    <row r="22" spans="1:12" x14ac:dyDescent="0.25">
      <c r="A22" t="str">
        <f t="shared" si="2"/>
        <v>T-21</v>
      </c>
      <c r="B22" s="3" t="s">
        <v>2584</v>
      </c>
      <c r="C22" s="5">
        <v>45635</v>
      </c>
      <c r="D22" s="3" t="s">
        <v>37</v>
      </c>
      <c r="E22" s="4" t="s">
        <v>87</v>
      </c>
      <c r="F22" s="9">
        <v>1</v>
      </c>
      <c r="G22">
        <f>VLOOKUP(E22,'Data Produk'!$A$2:$E$2517,5,FALSE)</f>
        <v>89100</v>
      </c>
      <c r="H22">
        <f t="shared" si="1"/>
        <v>89100</v>
      </c>
      <c r="I22" t="str">
        <f>VLOOKUP(E22,'Data Produk'!$A$2:$E$2517,3,FALSE)</f>
        <v>BHINNEKA Gaming Headset Stand Tower AC3004 MINT</v>
      </c>
      <c r="J22" t="str">
        <f>VLOOKUP(E22,'Data Produk'!$A$2:$E$2517,4,FALSE)</f>
        <v>OTHER ACCESSORIES</v>
      </c>
      <c r="K22" t="str">
        <f>VLOOKUP(D22,'Data Outlet'!$A$2:$D$17,4,FALSE)</f>
        <v>Dewi Lestari</v>
      </c>
      <c r="L22" t="str">
        <f>VLOOKUP(D22,'Data Outlet'!$A$2:$D$17,2,FALSE)</f>
        <v>CIBUBUR JUNCTION</v>
      </c>
    </row>
    <row r="23" spans="1:12" x14ac:dyDescent="0.25">
      <c r="A23" t="str">
        <f t="shared" si="2"/>
        <v>T-22</v>
      </c>
      <c r="B23" s="3" t="s">
        <v>2584</v>
      </c>
      <c r="C23" s="5">
        <v>45627</v>
      </c>
      <c r="D23" s="3" t="s">
        <v>48</v>
      </c>
      <c r="E23" s="4" t="s">
        <v>88</v>
      </c>
      <c r="F23" s="9">
        <v>6</v>
      </c>
      <c r="G23">
        <f>VLOOKUP(E23,'Data Produk'!$A$2:$E$2517,5,FALSE)</f>
        <v>47700</v>
      </c>
      <c r="H23">
        <f t="shared" si="1"/>
        <v>286200</v>
      </c>
      <c r="I23" t="str">
        <f>VLOOKUP(E23,'Data Produk'!$A$2:$E$2517,3,FALSE)</f>
        <v>BHINNEKA POWER MOVE 30W 2-PORTS CAR CHARGER (PD+QC) BLACK</v>
      </c>
      <c r="J23" t="str">
        <f>VLOOKUP(E23,'Data Produk'!$A$2:$E$2517,4,FALSE)</f>
        <v>CAR &amp; TRAVEL CHARGER</v>
      </c>
      <c r="K23" t="str">
        <f>VLOOKUP(D23,'Data Outlet'!$A$2:$D$17,4,FALSE)</f>
        <v>Joko Susilo</v>
      </c>
      <c r="L23" t="str">
        <f>VLOOKUP(D23,'Data Outlet'!$A$2:$D$17,2,FALSE)</f>
        <v>SUMARECON MALL SERPONG</v>
      </c>
    </row>
    <row r="24" spans="1:12" x14ac:dyDescent="0.25">
      <c r="A24" t="str">
        <f t="shared" si="2"/>
        <v>T-23</v>
      </c>
      <c r="B24" s="3" t="s">
        <v>2584</v>
      </c>
      <c r="C24" s="5">
        <v>45633</v>
      </c>
      <c r="D24" s="3" t="s">
        <v>36</v>
      </c>
      <c r="E24" s="4" t="s">
        <v>89</v>
      </c>
      <c r="F24" s="9">
        <v>1</v>
      </c>
      <c r="G24">
        <f>VLOOKUP(E24,'Data Produk'!$A$2:$E$2517,5,FALSE)</f>
        <v>112500</v>
      </c>
      <c r="H24">
        <f t="shared" si="1"/>
        <v>112500</v>
      </c>
      <c r="I24" t="str">
        <f>VLOOKUP(E24,'Data Produk'!$A$2:$E$2517,3,FALSE)</f>
        <v>BHINNEKA WAVE11 TW11 V2 TRUE WIRELESS BEIGE</v>
      </c>
      <c r="J24" t="str">
        <f>VLOOKUP(E24,'Data Produk'!$A$2:$E$2517,4,FALSE)</f>
        <v>TWS</v>
      </c>
      <c r="K24" t="str">
        <f>VLOOKUP(D24,'Data Outlet'!$A$2:$D$17,4,FALSE)</f>
        <v>Citra Dewi</v>
      </c>
      <c r="L24" t="str">
        <f>VLOOKUP(D24,'Data Outlet'!$A$2:$D$17,2,FALSE)</f>
        <v>CENTER POINT MEDAN</v>
      </c>
    </row>
    <row r="25" spans="1:12" x14ac:dyDescent="0.25">
      <c r="A25" t="str">
        <f t="shared" si="2"/>
        <v>T-24</v>
      </c>
      <c r="B25" s="3" t="s">
        <v>2584</v>
      </c>
      <c r="C25" s="5">
        <v>45648</v>
      </c>
      <c r="D25" s="3" t="s">
        <v>48</v>
      </c>
      <c r="E25" s="4" t="s">
        <v>90</v>
      </c>
      <c r="F25" s="9">
        <v>6</v>
      </c>
      <c r="G25">
        <f>VLOOKUP(E25,'Data Produk'!$A$2:$E$2517,5,FALSE)</f>
        <v>25200</v>
      </c>
      <c r="H25">
        <f t="shared" si="1"/>
        <v>151200</v>
      </c>
      <c r="I25" t="str">
        <f>VLOOKUP(E25,'Data Produk'!$A$2:$E$2517,3,FALSE)</f>
        <v>BHINNEKA HYPERLINK KD60C1501 BLACK</v>
      </c>
      <c r="J25" t="str">
        <f>VLOOKUP(E25,'Data Produk'!$A$2:$E$2517,4,FALSE)</f>
        <v>CABLE</v>
      </c>
      <c r="K25" t="str">
        <f>VLOOKUP(D25,'Data Outlet'!$A$2:$D$17,4,FALSE)</f>
        <v>Joko Susilo</v>
      </c>
      <c r="L25" t="str">
        <f>VLOOKUP(D25,'Data Outlet'!$A$2:$D$17,2,FALSE)</f>
        <v>SUMARECON MALL SERPONG</v>
      </c>
    </row>
    <row r="26" spans="1:12" x14ac:dyDescent="0.25">
      <c r="A26" t="str">
        <f t="shared" si="2"/>
        <v>T-25</v>
      </c>
      <c r="B26" s="3" t="s">
        <v>2584</v>
      </c>
      <c r="C26" s="5">
        <v>45628</v>
      </c>
      <c r="D26" s="3" t="s">
        <v>48</v>
      </c>
      <c r="E26" s="4" t="s">
        <v>91</v>
      </c>
      <c r="F26" s="9">
        <v>1</v>
      </c>
      <c r="G26">
        <f>VLOOKUP(E26,'Data Produk'!$A$2:$E$2517,5,FALSE)</f>
        <v>88200</v>
      </c>
      <c r="H26">
        <f t="shared" si="1"/>
        <v>88200</v>
      </c>
      <c r="I26" t="str">
        <f>VLOOKUP(E26,'Data Produk'!$A$2:$E$2517,3,FALSE)</f>
        <v>BHINNEKA POWER PACK S1 10.000 mAh POWERBANK BLACK</v>
      </c>
      <c r="J26" t="str">
        <f>VLOOKUP(E26,'Data Produk'!$A$2:$E$2517,4,FALSE)</f>
        <v>POWERBANK</v>
      </c>
      <c r="K26" t="str">
        <f>VLOOKUP(D26,'Data Outlet'!$A$2:$D$17,4,FALSE)</f>
        <v>Joko Susilo</v>
      </c>
      <c r="L26" t="str">
        <f>VLOOKUP(D26,'Data Outlet'!$A$2:$D$17,2,FALSE)</f>
        <v>SUMARECON MALL SERPONG</v>
      </c>
    </row>
    <row r="27" spans="1:12" x14ac:dyDescent="0.25">
      <c r="A27" t="str">
        <f t="shared" si="2"/>
        <v>T-26</v>
      </c>
      <c r="B27" s="3" t="s">
        <v>2584</v>
      </c>
      <c r="C27" s="5">
        <v>45647</v>
      </c>
      <c r="D27" s="3" t="s">
        <v>37</v>
      </c>
      <c r="E27" s="4" t="s">
        <v>92</v>
      </c>
      <c r="F27" s="9">
        <v>2</v>
      </c>
      <c r="G27">
        <f>VLOOKUP(E27,'Data Produk'!$A$2:$E$2517,5,FALSE)</f>
        <v>148850</v>
      </c>
      <c r="H27">
        <f t="shared" si="1"/>
        <v>297700</v>
      </c>
      <c r="I27" t="str">
        <f>VLOOKUP(E27,'Data Produk'!$A$2:$E$2517,3,FALSE)</f>
        <v>BHINNEKA POWER PACK T1 10.000 mAh 22,5W POWERBANK BLACK</v>
      </c>
      <c r="J27" t="str">
        <f>VLOOKUP(E27,'Data Produk'!$A$2:$E$2517,4,FALSE)</f>
        <v>POWERBANK</v>
      </c>
      <c r="K27" t="str">
        <f>VLOOKUP(D27,'Data Outlet'!$A$2:$D$17,4,FALSE)</f>
        <v>Dewi Lestari</v>
      </c>
      <c r="L27" t="str">
        <f>VLOOKUP(D27,'Data Outlet'!$A$2:$D$17,2,FALSE)</f>
        <v>CIBUBUR JUNCTION</v>
      </c>
    </row>
    <row r="28" spans="1:12" x14ac:dyDescent="0.25">
      <c r="A28" t="str">
        <f t="shared" si="2"/>
        <v>T-27</v>
      </c>
      <c r="B28" s="3" t="s">
        <v>2584</v>
      </c>
      <c r="C28" s="5">
        <v>45636</v>
      </c>
      <c r="D28" s="3" t="s">
        <v>37</v>
      </c>
      <c r="E28" s="4" t="s">
        <v>93</v>
      </c>
      <c r="F28" s="9">
        <v>1</v>
      </c>
      <c r="G28">
        <f>VLOOKUP(E28,'Data Produk'!$A$2:$E$2517,5,FALSE)</f>
        <v>18000</v>
      </c>
      <c r="H28">
        <f t="shared" si="1"/>
        <v>18000</v>
      </c>
      <c r="I28" t="str">
        <f>VLOOKUP(E28,'Data Produk'!$A$2:$E$2517,3,FALSE)</f>
        <v>BHINNEKA DURALINK KLB1201 BLACK</v>
      </c>
      <c r="J28" t="str">
        <f>VLOOKUP(E28,'Data Produk'!$A$2:$E$2517,4,FALSE)</f>
        <v>CABLE</v>
      </c>
      <c r="K28" t="str">
        <f>VLOOKUP(D28,'Data Outlet'!$A$2:$D$17,4,FALSE)</f>
        <v>Dewi Lestari</v>
      </c>
      <c r="L28" t="str">
        <f>VLOOKUP(D28,'Data Outlet'!$A$2:$D$17,2,FALSE)</f>
        <v>CIBUBUR JUNCTION</v>
      </c>
    </row>
    <row r="29" spans="1:12" x14ac:dyDescent="0.25">
      <c r="A29" t="str">
        <f t="shared" si="2"/>
        <v>T-28</v>
      </c>
      <c r="B29" s="3" t="s">
        <v>2584</v>
      </c>
      <c r="C29" s="5">
        <v>45635</v>
      </c>
      <c r="D29" s="3" t="s">
        <v>36</v>
      </c>
      <c r="E29" s="4" t="s">
        <v>94</v>
      </c>
      <c r="F29" s="9">
        <v>1</v>
      </c>
      <c r="G29">
        <f>VLOOKUP(E29,'Data Produk'!$A$2:$E$2517,5,FALSE)</f>
        <v>39600</v>
      </c>
      <c r="H29">
        <f t="shared" si="1"/>
        <v>39600</v>
      </c>
      <c r="I29" t="str">
        <f>VLOOKUP(E29,'Data Produk'!$A$2:$E$2517,3,FALSE)</f>
        <v>BHINNEKA GO W606 OFFICE MOUSE BLACK</v>
      </c>
      <c r="J29" t="str">
        <f>VLOOKUP(E29,'Data Produk'!$A$2:$E$2517,4,FALSE)</f>
        <v>OFFICE MOUSE</v>
      </c>
      <c r="K29" t="str">
        <f>VLOOKUP(D29,'Data Outlet'!$A$2:$D$17,4,FALSE)</f>
        <v>Citra Dewi</v>
      </c>
      <c r="L29" t="str">
        <f>VLOOKUP(D29,'Data Outlet'!$A$2:$D$17,2,FALSE)</f>
        <v>CENTER POINT MEDAN</v>
      </c>
    </row>
    <row r="30" spans="1:12" x14ac:dyDescent="0.25">
      <c r="A30" t="str">
        <f t="shared" si="2"/>
        <v>T-29</v>
      </c>
      <c r="B30" s="3" t="s">
        <v>2584</v>
      </c>
      <c r="C30" s="5">
        <v>45631</v>
      </c>
      <c r="D30" s="3" t="s">
        <v>48</v>
      </c>
      <c r="E30" s="4" t="s">
        <v>95</v>
      </c>
      <c r="F30" s="9">
        <v>1</v>
      </c>
      <c r="G30">
        <f>VLOOKUP(E30,'Data Produk'!$A$2:$E$2517,5,FALSE)</f>
        <v>15300</v>
      </c>
      <c r="H30">
        <f t="shared" si="1"/>
        <v>15300</v>
      </c>
      <c r="I30" t="str">
        <f>VLOOKUP(E30,'Data Produk'!$A$2:$E$2517,3,FALSE)</f>
        <v>BHINNEKA LINKPODS ES3 WIRED EARBUDS WHITE</v>
      </c>
      <c r="J30" t="str">
        <f>VLOOKUP(E30,'Data Produk'!$A$2:$E$2517,4,FALSE)</f>
        <v>EARPHONE</v>
      </c>
      <c r="K30" t="str">
        <f>VLOOKUP(D30,'Data Outlet'!$A$2:$D$17,4,FALSE)</f>
        <v>Joko Susilo</v>
      </c>
      <c r="L30" t="str">
        <f>VLOOKUP(D30,'Data Outlet'!$A$2:$D$17,2,FALSE)</f>
        <v>SUMARECON MALL SERPONG</v>
      </c>
    </row>
    <row r="31" spans="1:12" x14ac:dyDescent="0.25">
      <c r="A31" t="str">
        <f t="shared" si="2"/>
        <v>T-30</v>
      </c>
      <c r="B31" s="3" t="s">
        <v>2584</v>
      </c>
      <c r="C31" s="5">
        <v>45634</v>
      </c>
      <c r="D31" s="3" t="s">
        <v>37</v>
      </c>
      <c r="E31" s="4" t="s">
        <v>96</v>
      </c>
      <c r="F31" s="9">
        <v>1</v>
      </c>
      <c r="G31">
        <f>VLOOKUP(E31,'Data Produk'!$A$2:$E$2517,5,FALSE)</f>
        <v>44850</v>
      </c>
      <c r="H31">
        <f t="shared" si="1"/>
        <v>44850</v>
      </c>
      <c r="I31" t="str">
        <f>VLOOKUP(E31,'Data Produk'!$A$2:$E$2517,3,FALSE)</f>
        <v>BHINNEKA HYPERLINK KD10C2001 BLACK</v>
      </c>
      <c r="J31" t="str">
        <f>VLOOKUP(E31,'Data Produk'!$A$2:$E$2517,4,FALSE)</f>
        <v>CABLE</v>
      </c>
      <c r="K31" t="str">
        <f>VLOOKUP(D31,'Data Outlet'!$A$2:$D$17,4,FALSE)</f>
        <v>Dewi Lestari</v>
      </c>
      <c r="L31" t="str">
        <f>VLOOKUP(D31,'Data Outlet'!$A$2:$D$17,2,FALSE)</f>
        <v>CIBUBUR JUNCTION</v>
      </c>
    </row>
    <row r="32" spans="1:12" x14ac:dyDescent="0.25">
      <c r="A32" t="str">
        <f t="shared" si="2"/>
        <v>T-31</v>
      </c>
      <c r="B32" s="3" t="s">
        <v>2584</v>
      </c>
      <c r="C32" s="5">
        <v>45648</v>
      </c>
      <c r="D32" s="3" t="s">
        <v>45</v>
      </c>
      <c r="E32" s="4" t="s">
        <v>97</v>
      </c>
      <c r="F32" s="9">
        <v>3</v>
      </c>
      <c r="G32">
        <f>VLOOKUP(E32,'Data Produk'!$A$2:$E$2517,5,FALSE)</f>
        <v>22500</v>
      </c>
      <c r="H32">
        <f t="shared" si="1"/>
        <v>67500</v>
      </c>
      <c r="I32" t="str">
        <f>VLOOKUP(E32,'Data Produk'!$A$2:$E$2517,3,FALSE)</f>
        <v>BHINNEKA LINKBUDS ES4 WIRED EARBUDS WHITE</v>
      </c>
      <c r="J32" t="str">
        <f>VLOOKUP(E32,'Data Produk'!$A$2:$E$2517,4,FALSE)</f>
        <v>EARPHONE</v>
      </c>
      <c r="K32" t="str">
        <f>VLOOKUP(D32,'Data Outlet'!$A$2:$D$17,4,FALSE)</f>
        <v>Indah Putri</v>
      </c>
      <c r="L32" t="str">
        <f>VLOOKUP(D32,'Data Outlet'!$A$2:$D$17,2,FALSE)</f>
        <v>PIK AVENUE</v>
      </c>
    </row>
    <row r="33" spans="1:12" x14ac:dyDescent="0.25">
      <c r="A33" t="str">
        <f t="shared" si="2"/>
        <v>T-32</v>
      </c>
      <c r="B33" s="3" t="s">
        <v>2584</v>
      </c>
      <c r="C33" s="5">
        <v>45656</v>
      </c>
      <c r="D33" s="3" t="s">
        <v>48</v>
      </c>
      <c r="E33" s="4" t="s">
        <v>98</v>
      </c>
      <c r="F33" s="9">
        <v>1</v>
      </c>
      <c r="G33">
        <f>VLOOKUP(E33,'Data Produk'!$A$2:$E$2517,5,FALSE)</f>
        <v>7650</v>
      </c>
      <c r="H33">
        <f t="shared" si="1"/>
        <v>7650</v>
      </c>
      <c r="I33" t="str">
        <f>VLOOKUP(E33,'Data Produk'!$A$2:$E$2517,3,FALSE)</f>
        <v>BHINNEKA VIGIL MP256 BASIC MOUSEPAD BLACK</v>
      </c>
      <c r="J33" t="str">
        <f>VLOOKUP(E33,'Data Produk'!$A$2:$E$2517,4,FALSE)</f>
        <v>BASIC MOUSEPAD</v>
      </c>
      <c r="K33" t="str">
        <f>VLOOKUP(D33,'Data Outlet'!$A$2:$D$17,4,FALSE)</f>
        <v>Joko Susilo</v>
      </c>
      <c r="L33" t="str">
        <f>VLOOKUP(D33,'Data Outlet'!$A$2:$D$17,2,FALSE)</f>
        <v>SUMARECON MALL SERPONG</v>
      </c>
    </row>
    <row r="34" spans="1:12" x14ac:dyDescent="0.25">
      <c r="A34" t="str">
        <f t="shared" si="2"/>
        <v>T-33</v>
      </c>
      <c r="B34" s="3" t="s">
        <v>2584</v>
      </c>
      <c r="C34" s="5">
        <v>45636</v>
      </c>
      <c r="D34" s="3" t="s">
        <v>36</v>
      </c>
      <c r="E34" s="4" t="s">
        <v>99</v>
      </c>
      <c r="F34" s="9">
        <v>3</v>
      </c>
      <c r="G34">
        <f>VLOOKUP(E34,'Data Produk'!$A$2:$E$2517,5,FALSE)</f>
        <v>14400</v>
      </c>
      <c r="H34">
        <f t="shared" si="1"/>
        <v>43200</v>
      </c>
      <c r="I34" t="str">
        <f>VLOOKUP(E34,'Data Produk'!$A$2:$E$2517,3,FALSE)</f>
        <v>BHINNEKA DURALINK KLT1201 CABLE BLACK</v>
      </c>
      <c r="J34" t="str">
        <f>VLOOKUP(E34,'Data Produk'!$A$2:$E$2517,4,FALSE)</f>
        <v>CABLE</v>
      </c>
      <c r="K34" t="str">
        <f>VLOOKUP(D34,'Data Outlet'!$A$2:$D$17,4,FALSE)</f>
        <v>Citra Dewi</v>
      </c>
      <c r="L34" t="str">
        <f>VLOOKUP(D34,'Data Outlet'!$A$2:$D$17,2,FALSE)</f>
        <v>CENTER POINT MEDAN</v>
      </c>
    </row>
    <row r="35" spans="1:12" x14ac:dyDescent="0.25">
      <c r="A35" t="str">
        <f t="shared" si="2"/>
        <v>T-34</v>
      </c>
      <c r="B35" s="3" t="s">
        <v>2584</v>
      </c>
      <c r="C35" s="5">
        <v>45628</v>
      </c>
      <c r="D35" s="3" t="s">
        <v>45</v>
      </c>
      <c r="E35" s="4" t="s">
        <v>100</v>
      </c>
      <c r="F35" s="9">
        <v>5</v>
      </c>
      <c r="G35">
        <f>VLOOKUP(E35,'Data Produk'!$A$2:$E$2517,5,FALSE)</f>
        <v>27000</v>
      </c>
      <c r="H35">
        <f t="shared" si="1"/>
        <v>135000</v>
      </c>
      <c r="I35" t="str">
        <f>VLOOKUP(E35,'Data Produk'!$A$2:$E$2517,3,FALSE)</f>
        <v>BHINNEKA DURALINK KLB2001 BLACK</v>
      </c>
      <c r="J35" t="str">
        <f>VLOOKUP(E35,'Data Produk'!$A$2:$E$2517,4,FALSE)</f>
        <v>CABLE</v>
      </c>
      <c r="K35" t="str">
        <f>VLOOKUP(D35,'Data Outlet'!$A$2:$D$17,4,FALSE)</f>
        <v>Indah Putri</v>
      </c>
      <c r="L35" t="str">
        <f>VLOOKUP(D35,'Data Outlet'!$A$2:$D$17,2,FALSE)</f>
        <v>PIK AVENUE</v>
      </c>
    </row>
    <row r="36" spans="1:12" x14ac:dyDescent="0.25">
      <c r="A36" t="str">
        <f t="shared" si="2"/>
        <v>T-35</v>
      </c>
      <c r="B36" s="3" t="s">
        <v>2584</v>
      </c>
      <c r="C36" s="5">
        <v>45650</v>
      </c>
      <c r="D36" s="3" t="s">
        <v>37</v>
      </c>
      <c r="E36" s="4" t="s">
        <v>101</v>
      </c>
      <c r="F36" s="9">
        <v>1</v>
      </c>
      <c r="G36">
        <f>VLOOKUP(E36,'Data Produk'!$A$2:$E$2517,5,FALSE)</f>
        <v>233350</v>
      </c>
      <c r="H36">
        <f t="shared" si="1"/>
        <v>233350</v>
      </c>
      <c r="I36" t="str">
        <f>VLOOKUP(E36,'Data Produk'!$A$2:$E$2517,3,FALSE)</f>
        <v>BHINNEKA POWER PLUS 65W 3-PORTS GAN CHARGER (PD/PPS+QC) BLACK</v>
      </c>
      <c r="J36" t="str">
        <f>VLOOKUP(E36,'Data Produk'!$A$2:$E$2517,4,FALSE)</f>
        <v>CHARGER</v>
      </c>
      <c r="K36" t="str">
        <f>VLOOKUP(D36,'Data Outlet'!$A$2:$D$17,4,FALSE)</f>
        <v>Dewi Lestari</v>
      </c>
      <c r="L36" t="str">
        <f>VLOOKUP(D36,'Data Outlet'!$A$2:$D$17,2,FALSE)</f>
        <v>CIBUBUR JUNCTION</v>
      </c>
    </row>
    <row r="37" spans="1:12" x14ac:dyDescent="0.25">
      <c r="A37" t="str">
        <f t="shared" si="2"/>
        <v>T-36</v>
      </c>
      <c r="B37" s="3" t="s">
        <v>2584</v>
      </c>
      <c r="C37" s="5">
        <v>45638</v>
      </c>
      <c r="D37" s="3" t="s">
        <v>45</v>
      </c>
      <c r="E37" s="4" t="s">
        <v>102</v>
      </c>
      <c r="F37" s="9">
        <v>1</v>
      </c>
      <c r="G37">
        <f>VLOOKUP(E37,'Data Produk'!$A$2:$E$2517,5,FALSE)</f>
        <v>247500</v>
      </c>
      <c r="H37">
        <f t="shared" si="1"/>
        <v>247500</v>
      </c>
      <c r="I37" t="str">
        <f>VLOOKUP(E37,'Data Produk'!$A$2:$E$2517,3,FALSE)</f>
        <v>BHINNEKA POWER PLUS 65W 3-PORTS GAN CHARGER (PD/PPS+QC) BLACK</v>
      </c>
      <c r="J37" t="str">
        <f>VLOOKUP(E37,'Data Produk'!$A$2:$E$2517,4,FALSE)</f>
        <v>CHARGER</v>
      </c>
      <c r="K37" t="str">
        <f>VLOOKUP(D37,'Data Outlet'!$A$2:$D$17,4,FALSE)</f>
        <v>Indah Putri</v>
      </c>
      <c r="L37" t="str">
        <f>VLOOKUP(D37,'Data Outlet'!$A$2:$D$17,2,FALSE)</f>
        <v>PIK AVENUE</v>
      </c>
    </row>
    <row r="38" spans="1:12" x14ac:dyDescent="0.25">
      <c r="A38" t="str">
        <f t="shared" si="2"/>
        <v>T-37</v>
      </c>
      <c r="B38" s="3" t="s">
        <v>2584</v>
      </c>
      <c r="C38" s="5">
        <v>45642</v>
      </c>
      <c r="D38" s="3" t="s">
        <v>45</v>
      </c>
      <c r="E38" s="4" t="s">
        <v>103</v>
      </c>
      <c r="F38" s="9">
        <v>2</v>
      </c>
      <c r="G38">
        <f>VLOOKUP(E38,'Data Produk'!$A$2:$E$2517,5,FALSE)</f>
        <v>108000</v>
      </c>
      <c r="H38">
        <f t="shared" si="1"/>
        <v>216000</v>
      </c>
      <c r="I38" t="str">
        <f>VLOOKUP(E38,'Data Produk'!$A$2:$E$2517,3,FALSE)</f>
        <v>BHINNEKA WAVE13 TW13 TRUE WIRELESS WHITE</v>
      </c>
      <c r="J38" t="str">
        <f>VLOOKUP(E38,'Data Produk'!$A$2:$E$2517,4,FALSE)</f>
        <v>TWS</v>
      </c>
      <c r="K38" t="str">
        <f>VLOOKUP(D38,'Data Outlet'!$A$2:$D$17,4,FALSE)</f>
        <v>Indah Putri</v>
      </c>
      <c r="L38" t="str">
        <f>VLOOKUP(D38,'Data Outlet'!$A$2:$D$17,2,FALSE)</f>
        <v>PIK AVENUE</v>
      </c>
    </row>
    <row r="39" spans="1:12" x14ac:dyDescent="0.25">
      <c r="A39" t="str">
        <f t="shared" si="2"/>
        <v>T-38</v>
      </c>
      <c r="B39" s="3" t="s">
        <v>2584</v>
      </c>
      <c r="C39" s="5">
        <v>45643</v>
      </c>
      <c r="D39" s="3" t="s">
        <v>37</v>
      </c>
      <c r="E39" s="4" t="s">
        <v>104</v>
      </c>
      <c r="F39" s="9">
        <v>1</v>
      </c>
      <c r="G39">
        <f>VLOOKUP(E39,'Data Produk'!$A$2:$E$2517,5,FALSE)</f>
        <v>77350</v>
      </c>
      <c r="H39">
        <f t="shared" si="1"/>
        <v>77350</v>
      </c>
      <c r="I39" t="str">
        <f>VLOOKUP(E39,'Data Produk'!$A$2:$E$2517,3,FALSE)</f>
        <v>BHINNEKA GO W193 OFFICE MOUSE GREY</v>
      </c>
      <c r="J39" t="str">
        <f>VLOOKUP(E39,'Data Produk'!$A$2:$E$2517,4,FALSE)</f>
        <v>OFFICE MOUSE</v>
      </c>
      <c r="K39" t="str">
        <f>VLOOKUP(D39,'Data Outlet'!$A$2:$D$17,4,FALSE)</f>
        <v>Dewi Lestari</v>
      </c>
      <c r="L39" t="str">
        <f>VLOOKUP(D39,'Data Outlet'!$A$2:$D$17,2,FALSE)</f>
        <v>CIBUBUR JUNCTION</v>
      </c>
    </row>
    <row r="40" spans="1:12" x14ac:dyDescent="0.25">
      <c r="A40" t="str">
        <f t="shared" si="2"/>
        <v>T-39</v>
      </c>
      <c r="B40" s="3" t="s">
        <v>2584</v>
      </c>
      <c r="C40" s="5">
        <v>45649</v>
      </c>
      <c r="D40" s="3" t="s">
        <v>37</v>
      </c>
      <c r="E40" s="4" t="s">
        <v>105</v>
      </c>
      <c r="F40" s="9">
        <v>1</v>
      </c>
      <c r="G40">
        <f>VLOOKUP(E40,'Data Produk'!$A$2:$E$2517,5,FALSE)</f>
        <v>83850</v>
      </c>
      <c r="H40">
        <f t="shared" si="1"/>
        <v>83850</v>
      </c>
      <c r="I40" t="str">
        <f>VLOOKUP(E40,'Data Produk'!$A$2:$E$2517,3,FALSE)</f>
        <v>BHINNEKA POWER PACK S1 10.000 mAh POWERBANK WHITE</v>
      </c>
      <c r="J40" t="str">
        <f>VLOOKUP(E40,'Data Produk'!$A$2:$E$2517,4,FALSE)</f>
        <v>POWERBANK</v>
      </c>
      <c r="K40" t="str">
        <f>VLOOKUP(D40,'Data Outlet'!$A$2:$D$17,4,FALSE)</f>
        <v>Dewi Lestari</v>
      </c>
      <c r="L40" t="str">
        <f>VLOOKUP(D40,'Data Outlet'!$A$2:$D$17,2,FALSE)</f>
        <v>CIBUBUR JUNCTION</v>
      </c>
    </row>
    <row r="41" spans="1:12" x14ac:dyDescent="0.25">
      <c r="A41" t="str">
        <f t="shared" si="2"/>
        <v>T-40</v>
      </c>
      <c r="B41" s="3" t="s">
        <v>2584</v>
      </c>
      <c r="C41" s="5">
        <v>45657</v>
      </c>
      <c r="D41" s="3" t="s">
        <v>37</v>
      </c>
      <c r="E41" s="4" t="s">
        <v>106</v>
      </c>
      <c r="F41" s="9">
        <v>1</v>
      </c>
      <c r="G41">
        <f>VLOOKUP(E41,'Data Produk'!$A$2:$E$2517,5,FALSE)</f>
        <v>94500</v>
      </c>
      <c r="H41">
        <f t="shared" si="1"/>
        <v>94500</v>
      </c>
      <c r="I41" t="str">
        <f>VLOOKUP(E41,'Data Produk'!$A$2:$E$2517,3,FALSE)</f>
        <v>BHINNEKA POWER GO 25W 1-PORT TYPE-C USB CHARGER (PD/PPS) WHITE</v>
      </c>
      <c r="J41" t="str">
        <f>VLOOKUP(E41,'Data Produk'!$A$2:$E$2517,4,FALSE)</f>
        <v>CHARGER</v>
      </c>
      <c r="K41" t="str">
        <f>VLOOKUP(D41,'Data Outlet'!$A$2:$D$17,4,FALSE)</f>
        <v>Dewi Lestari</v>
      </c>
      <c r="L41" t="str">
        <f>VLOOKUP(D41,'Data Outlet'!$A$2:$D$17,2,FALSE)</f>
        <v>CIBUBUR JUNCTION</v>
      </c>
    </row>
    <row r="42" spans="1:12" x14ac:dyDescent="0.25">
      <c r="A42" t="str">
        <f t="shared" si="2"/>
        <v>T-41</v>
      </c>
      <c r="B42" s="3" t="s">
        <v>2584</v>
      </c>
      <c r="C42" s="5">
        <v>45628</v>
      </c>
      <c r="D42" s="3" t="s">
        <v>45</v>
      </c>
      <c r="E42" s="4" t="s">
        <v>107</v>
      </c>
      <c r="F42" s="9">
        <v>1</v>
      </c>
      <c r="G42">
        <f>VLOOKUP(E42,'Data Produk'!$A$2:$E$2517,5,FALSE)</f>
        <v>49500</v>
      </c>
      <c r="H42">
        <f t="shared" si="1"/>
        <v>49500</v>
      </c>
      <c r="I42" t="str">
        <f>VLOOKUP(E42,'Data Produk'!$A$2:$E$2517,3,FALSE)</f>
        <v>BHINNEKA POWER GO 20W 1-PORT TYPE-C USB CHARGER (PD+QC) BLACK</v>
      </c>
      <c r="J42" t="str">
        <f>VLOOKUP(E42,'Data Produk'!$A$2:$E$2517,4,FALSE)</f>
        <v>CHARGER</v>
      </c>
      <c r="K42" t="str">
        <f>VLOOKUP(D42,'Data Outlet'!$A$2:$D$17,4,FALSE)</f>
        <v>Indah Putri</v>
      </c>
      <c r="L42" t="str">
        <f>VLOOKUP(D42,'Data Outlet'!$A$2:$D$17,2,FALSE)</f>
        <v>PIK AVENUE</v>
      </c>
    </row>
    <row r="43" spans="1:12" x14ac:dyDescent="0.25">
      <c r="A43" t="str">
        <f t="shared" si="2"/>
        <v>T-42</v>
      </c>
      <c r="B43" s="3" t="s">
        <v>2584</v>
      </c>
      <c r="C43" s="5">
        <v>45647</v>
      </c>
      <c r="D43" s="3" t="s">
        <v>36</v>
      </c>
      <c r="E43" s="4" t="s">
        <v>108</v>
      </c>
      <c r="F43" s="9">
        <v>1</v>
      </c>
      <c r="G43">
        <f>VLOOKUP(E43,'Data Produk'!$A$2:$E$2517,5,FALSE)</f>
        <v>81000</v>
      </c>
      <c r="H43">
        <f t="shared" si="1"/>
        <v>81000</v>
      </c>
      <c r="I43" t="str">
        <f>VLOOKUP(E43,'Data Produk'!$A$2:$E$2517,3,FALSE)</f>
        <v>BHINNEKA CRYTO VX7 GAMING MOUSE PINK</v>
      </c>
      <c r="J43" t="str">
        <f>VLOOKUP(E43,'Data Produk'!$A$2:$E$2517,4,FALSE)</f>
        <v>MOUSE GAMING</v>
      </c>
      <c r="K43" t="str">
        <f>VLOOKUP(D43,'Data Outlet'!$A$2:$D$17,4,FALSE)</f>
        <v>Citra Dewi</v>
      </c>
      <c r="L43" t="str">
        <f>VLOOKUP(D43,'Data Outlet'!$A$2:$D$17,2,FALSE)</f>
        <v>CENTER POINT MEDAN</v>
      </c>
    </row>
    <row r="44" spans="1:12" x14ac:dyDescent="0.25">
      <c r="A44" t="str">
        <f t="shared" si="2"/>
        <v>T-43</v>
      </c>
      <c r="B44" s="3" t="s">
        <v>2584</v>
      </c>
      <c r="C44" s="5">
        <v>45639</v>
      </c>
      <c r="D44" s="3" t="s">
        <v>36</v>
      </c>
      <c r="E44" s="4" t="s">
        <v>109</v>
      </c>
      <c r="F44" s="9">
        <v>2</v>
      </c>
      <c r="G44">
        <f>VLOOKUP(E44,'Data Produk'!$A$2:$E$2517,5,FALSE)</f>
        <v>7650</v>
      </c>
      <c r="H44">
        <f t="shared" si="1"/>
        <v>15300</v>
      </c>
      <c r="I44" t="str">
        <f>VLOOKUP(E44,'Data Produk'!$A$2:$E$2517,3,FALSE)</f>
        <v>BHINNEKA VIGIL MP256 BASIC MOUSEPAD BLACK</v>
      </c>
      <c r="J44" t="str">
        <f>VLOOKUP(E44,'Data Produk'!$A$2:$E$2517,4,FALSE)</f>
        <v>BASIC MOUSEPAD</v>
      </c>
      <c r="K44" t="str">
        <f>VLOOKUP(D44,'Data Outlet'!$A$2:$D$17,4,FALSE)</f>
        <v>Citra Dewi</v>
      </c>
      <c r="L44" t="str">
        <f>VLOOKUP(D44,'Data Outlet'!$A$2:$D$17,2,FALSE)</f>
        <v>CENTER POINT MEDAN</v>
      </c>
    </row>
    <row r="45" spans="1:12" x14ac:dyDescent="0.25">
      <c r="A45" t="str">
        <f t="shared" si="2"/>
        <v>T-44</v>
      </c>
      <c r="B45" s="3" t="s">
        <v>2584</v>
      </c>
      <c r="C45" s="5">
        <v>45632</v>
      </c>
      <c r="D45" s="3" t="s">
        <v>42</v>
      </c>
      <c r="E45" s="4" t="s">
        <v>110</v>
      </c>
      <c r="F45" s="9">
        <v>1</v>
      </c>
      <c r="G45">
        <f>VLOOKUP(E45,'Data Produk'!$A$2:$E$2517,5,FALSE)</f>
        <v>81000</v>
      </c>
      <c r="H45">
        <f t="shared" si="1"/>
        <v>81000</v>
      </c>
      <c r="I45" t="str">
        <f>VLOOKUP(E45,'Data Produk'!$A$2:$E$2517,3,FALSE)</f>
        <v>BHINNEKA THOR X9 GAMING MOUSE BLACK</v>
      </c>
      <c r="J45" t="str">
        <f>VLOOKUP(E45,'Data Produk'!$A$2:$E$2517,4,FALSE)</f>
        <v>MOUSE GAMING</v>
      </c>
      <c r="K45" t="str">
        <f>VLOOKUP(D45,'Data Outlet'!$A$2:$D$17,4,FALSE)</f>
        <v>Hadi Nugroho</v>
      </c>
      <c r="L45" t="str">
        <f>VLOOKUP(D45,'Data Outlet'!$A$2:$D$17,2,FALSE)</f>
        <v>MALL KELAPA GADING</v>
      </c>
    </row>
    <row r="46" spans="1:12" x14ac:dyDescent="0.25">
      <c r="A46" t="str">
        <f t="shared" si="2"/>
        <v>T-45</v>
      </c>
      <c r="B46" s="3" t="s">
        <v>2584</v>
      </c>
      <c r="C46" s="5">
        <v>45631</v>
      </c>
      <c r="D46" s="3" t="s">
        <v>36</v>
      </c>
      <c r="E46" s="4" t="s">
        <v>111</v>
      </c>
      <c r="F46" s="9">
        <v>2</v>
      </c>
      <c r="G46">
        <f>VLOOKUP(E46,'Data Produk'!$A$2:$E$2517,5,FALSE)</f>
        <v>170100</v>
      </c>
      <c r="H46">
        <f t="shared" si="1"/>
        <v>340200</v>
      </c>
      <c r="I46" t="str">
        <f>VLOOKUP(E46,'Data Produk'!$A$2:$E$2517,3,FALSE)</f>
        <v>BHINNEKA Gaming Deskmat ATO MP905 MARBLE</v>
      </c>
      <c r="J46" t="str">
        <f>VLOOKUP(E46,'Data Produk'!$A$2:$E$2517,4,FALSE)</f>
        <v>DESKMAT</v>
      </c>
      <c r="K46" t="str">
        <f>VLOOKUP(D46,'Data Outlet'!$A$2:$D$17,4,FALSE)</f>
        <v>Citra Dewi</v>
      </c>
      <c r="L46" t="str">
        <f>VLOOKUP(D46,'Data Outlet'!$A$2:$D$17,2,FALSE)</f>
        <v>CENTER POINT MEDAN</v>
      </c>
    </row>
    <row r="47" spans="1:12" x14ac:dyDescent="0.25">
      <c r="A47" t="str">
        <f t="shared" si="2"/>
        <v>T-46</v>
      </c>
      <c r="B47" s="3" t="s">
        <v>2584</v>
      </c>
      <c r="C47" s="5">
        <v>45640</v>
      </c>
      <c r="D47" s="3" t="s">
        <v>37</v>
      </c>
      <c r="E47" s="4" t="s">
        <v>112</v>
      </c>
      <c r="F47" s="9">
        <v>1</v>
      </c>
      <c r="G47">
        <f>VLOOKUP(E47,'Data Produk'!$A$2:$E$2517,5,FALSE)</f>
        <v>15000</v>
      </c>
      <c r="H47">
        <f t="shared" si="1"/>
        <v>15000</v>
      </c>
      <c r="I47" t="str">
        <f>VLOOKUP(E47,'Data Produk'!$A$2:$E$2517,3,FALSE)</f>
        <v>KC103 BHINNEKA USB CABLE TYPE C</v>
      </c>
      <c r="J47" t="str">
        <f>VLOOKUP(E47,'Data Produk'!$A$2:$E$2517,4,FALSE)</f>
        <v>CABLE</v>
      </c>
      <c r="K47" t="str">
        <f>VLOOKUP(D47,'Data Outlet'!$A$2:$D$17,4,FALSE)</f>
        <v>Dewi Lestari</v>
      </c>
      <c r="L47" t="str">
        <f>VLOOKUP(D47,'Data Outlet'!$A$2:$D$17,2,FALSE)</f>
        <v>CIBUBUR JUNCTION</v>
      </c>
    </row>
    <row r="48" spans="1:12" x14ac:dyDescent="0.25">
      <c r="A48" t="str">
        <f t="shared" si="2"/>
        <v>T-47</v>
      </c>
      <c r="B48" s="3" t="s">
        <v>2584</v>
      </c>
      <c r="C48" s="5">
        <v>45654</v>
      </c>
      <c r="D48" s="3" t="s">
        <v>37</v>
      </c>
      <c r="E48" s="4" t="s">
        <v>113</v>
      </c>
      <c r="F48" s="9">
        <v>1</v>
      </c>
      <c r="G48">
        <f>VLOOKUP(E48,'Data Produk'!$A$2:$E$2517,5,FALSE)</f>
        <v>230750</v>
      </c>
      <c r="H48">
        <f t="shared" si="1"/>
        <v>230750</v>
      </c>
      <c r="I48" t="str">
        <f>VLOOKUP(E48,'Data Produk'!$A$2:$E$2517,3,FALSE)</f>
        <v>BHINNEKA POWER PLUS 65W 3-PORTS GAN CHARGER (PPS/PD+QC) BLACK</v>
      </c>
      <c r="J48" t="str">
        <f>VLOOKUP(E48,'Data Produk'!$A$2:$E$2517,4,FALSE)</f>
        <v>CHARGER</v>
      </c>
      <c r="K48" t="str">
        <f>VLOOKUP(D48,'Data Outlet'!$A$2:$D$17,4,FALSE)</f>
        <v>Dewi Lestari</v>
      </c>
      <c r="L48" t="str">
        <f>VLOOKUP(D48,'Data Outlet'!$A$2:$D$17,2,FALSE)</f>
        <v>CIBUBUR JUNCTION</v>
      </c>
    </row>
    <row r="49" spans="1:12" x14ac:dyDescent="0.25">
      <c r="A49" t="str">
        <f t="shared" si="2"/>
        <v>T-48</v>
      </c>
      <c r="B49" s="3" t="s">
        <v>2584</v>
      </c>
      <c r="C49" s="5">
        <v>45645</v>
      </c>
      <c r="D49" s="3" t="s">
        <v>36</v>
      </c>
      <c r="E49" s="4" t="s">
        <v>114</v>
      </c>
      <c r="F49" s="9">
        <v>3</v>
      </c>
      <c r="G49">
        <f>VLOOKUP(E49,'Data Produk'!$A$2:$E$2517,5,FALSE)</f>
        <v>22500</v>
      </c>
      <c r="H49">
        <f t="shared" si="1"/>
        <v>67500</v>
      </c>
      <c r="I49" t="str">
        <f>VLOOKUP(E49,'Data Produk'!$A$2:$E$2517,3,FALSE)</f>
        <v>BHINNEKA HYPERLINK KV65C1201 BLACK</v>
      </c>
      <c r="J49" t="str">
        <f>VLOOKUP(E49,'Data Produk'!$A$2:$E$2517,4,FALSE)</f>
        <v>CABLE</v>
      </c>
      <c r="K49" t="str">
        <f>VLOOKUP(D49,'Data Outlet'!$A$2:$D$17,4,FALSE)</f>
        <v>Citra Dewi</v>
      </c>
      <c r="L49" t="str">
        <f>VLOOKUP(D49,'Data Outlet'!$A$2:$D$17,2,FALSE)</f>
        <v>CENTER POINT MEDAN</v>
      </c>
    </row>
    <row r="50" spans="1:12" x14ac:dyDescent="0.25">
      <c r="A50" t="str">
        <f t="shared" si="2"/>
        <v>T-49</v>
      </c>
      <c r="B50" s="3" t="s">
        <v>2584</v>
      </c>
      <c r="C50" s="5">
        <v>45654</v>
      </c>
      <c r="D50" s="3" t="s">
        <v>42</v>
      </c>
      <c r="E50" s="4" t="s">
        <v>115</v>
      </c>
      <c r="F50" s="9">
        <v>1</v>
      </c>
      <c r="G50">
        <f>VLOOKUP(E50,'Data Produk'!$A$2:$E$2517,5,FALSE)</f>
        <v>74700</v>
      </c>
      <c r="H50">
        <f t="shared" si="1"/>
        <v>74700</v>
      </c>
      <c r="I50" t="str">
        <f>VLOOKUP(E50,'Data Produk'!$A$2:$E$2517,3,FALSE)</f>
        <v>BHINNEKA KM100 OFFICE COMBO BLACK</v>
      </c>
      <c r="J50" t="str">
        <f>VLOOKUP(E50,'Data Produk'!$A$2:$E$2517,4,FALSE)</f>
        <v>OFFICE COMBO</v>
      </c>
      <c r="K50" t="str">
        <f>VLOOKUP(D50,'Data Outlet'!$A$2:$D$17,4,FALSE)</f>
        <v>Hadi Nugroho</v>
      </c>
      <c r="L50" t="str">
        <f>VLOOKUP(D50,'Data Outlet'!$A$2:$D$17,2,FALSE)</f>
        <v>MALL KELAPA GADING</v>
      </c>
    </row>
    <row r="51" spans="1:12" x14ac:dyDescent="0.25">
      <c r="A51" t="str">
        <f t="shared" si="2"/>
        <v>T-50</v>
      </c>
      <c r="B51" s="3" t="s">
        <v>2584</v>
      </c>
      <c r="C51" s="5">
        <v>45647</v>
      </c>
      <c r="D51" s="3" t="s">
        <v>45</v>
      </c>
      <c r="E51" s="4" t="s">
        <v>116</v>
      </c>
      <c r="F51" s="9">
        <v>2</v>
      </c>
      <c r="G51">
        <f>VLOOKUP(E51,'Data Produk'!$A$2:$E$2517,5,FALSE)</f>
        <v>73800</v>
      </c>
      <c r="H51">
        <f t="shared" si="1"/>
        <v>147600</v>
      </c>
      <c r="I51" t="str">
        <f>VLOOKUP(E51,'Data Produk'!$A$2:$E$2517,3,FALSE)</f>
        <v>BHINNEKA RAIGOR III WG12R GAMING MOUSE BLACK</v>
      </c>
      <c r="J51" t="str">
        <f>VLOOKUP(E51,'Data Produk'!$A$2:$E$2517,4,FALSE)</f>
        <v>MOUSE GAMING</v>
      </c>
      <c r="K51" t="str">
        <f>VLOOKUP(D51,'Data Outlet'!$A$2:$D$17,4,FALSE)</f>
        <v>Indah Putri</v>
      </c>
      <c r="L51" t="str">
        <f>VLOOKUP(D51,'Data Outlet'!$A$2:$D$17,2,FALSE)</f>
        <v>PIK AVENUE</v>
      </c>
    </row>
    <row r="52" spans="1:12" x14ac:dyDescent="0.25">
      <c r="A52" t="str">
        <f t="shared" si="2"/>
        <v>T-51</v>
      </c>
      <c r="B52" s="3" t="s">
        <v>2584</v>
      </c>
      <c r="C52" s="5">
        <v>45648</v>
      </c>
      <c r="D52" s="3" t="s">
        <v>42</v>
      </c>
      <c r="E52" s="4" t="s">
        <v>117</v>
      </c>
      <c r="F52" s="9">
        <v>1</v>
      </c>
      <c r="G52">
        <f>VLOOKUP(E52,'Data Produk'!$A$2:$E$2517,5,FALSE)</f>
        <v>39600</v>
      </c>
      <c r="H52">
        <f t="shared" si="1"/>
        <v>39600</v>
      </c>
      <c r="I52" t="str">
        <f>VLOOKUP(E52,'Data Produk'!$A$2:$E$2517,3,FALSE)</f>
        <v>BHINNEKA GO W608 OFFICE MOUSE PINK</v>
      </c>
      <c r="J52" t="str">
        <f>VLOOKUP(E52,'Data Produk'!$A$2:$E$2517,4,FALSE)</f>
        <v>OFFICE MOUSE</v>
      </c>
      <c r="K52" t="str">
        <f>VLOOKUP(D52,'Data Outlet'!$A$2:$D$17,4,FALSE)</f>
        <v>Hadi Nugroho</v>
      </c>
      <c r="L52" t="str">
        <f>VLOOKUP(D52,'Data Outlet'!$A$2:$D$17,2,FALSE)</f>
        <v>MALL KELAPA GADING</v>
      </c>
    </row>
    <row r="53" spans="1:12" x14ac:dyDescent="0.25">
      <c r="A53" t="str">
        <f t="shared" si="2"/>
        <v>T-52</v>
      </c>
      <c r="B53" s="3" t="s">
        <v>2584</v>
      </c>
      <c r="C53" s="5">
        <v>45646</v>
      </c>
      <c r="D53" s="3" t="s">
        <v>36</v>
      </c>
      <c r="E53" s="4" t="s">
        <v>118</v>
      </c>
      <c r="F53" s="9">
        <v>1</v>
      </c>
      <c r="G53">
        <f>VLOOKUP(E53,'Data Produk'!$A$2:$E$2517,5,FALSE)</f>
        <v>65700</v>
      </c>
      <c r="H53">
        <f t="shared" si="1"/>
        <v>65700</v>
      </c>
      <c r="I53" t="str">
        <f>VLOOKUP(E53,'Data Produk'!$A$2:$E$2517,3,FALSE)</f>
        <v>BHINNEKA RAIGOR III WG12 GAMING MOUSE BLACK</v>
      </c>
      <c r="J53" t="str">
        <f>VLOOKUP(E53,'Data Produk'!$A$2:$E$2517,4,FALSE)</f>
        <v>MOUSE GAMING</v>
      </c>
      <c r="K53" t="str">
        <f>VLOOKUP(D53,'Data Outlet'!$A$2:$D$17,4,FALSE)</f>
        <v>Citra Dewi</v>
      </c>
      <c r="L53" t="str">
        <f>VLOOKUP(D53,'Data Outlet'!$A$2:$D$17,2,FALSE)</f>
        <v>CENTER POINT MEDAN</v>
      </c>
    </row>
    <row r="54" spans="1:12" x14ac:dyDescent="0.25">
      <c r="A54" t="str">
        <f t="shared" si="2"/>
        <v>T-53</v>
      </c>
      <c r="B54" s="3" t="s">
        <v>2584</v>
      </c>
      <c r="C54" s="5">
        <v>45656</v>
      </c>
      <c r="D54" s="3" t="s">
        <v>45</v>
      </c>
      <c r="E54" s="4" t="s">
        <v>119</v>
      </c>
      <c r="F54" s="9">
        <v>5</v>
      </c>
      <c r="G54">
        <f>VLOOKUP(E54,'Data Produk'!$A$2:$E$2517,5,FALSE)</f>
        <v>25200</v>
      </c>
      <c r="H54">
        <f t="shared" si="1"/>
        <v>126000</v>
      </c>
      <c r="I54" t="str">
        <f>VLOOKUP(E54,'Data Produk'!$A$2:$E$2517,3,FALSE)</f>
        <v>BHINNEKA HYPERLINK KD60C1501 BLACK</v>
      </c>
      <c r="J54" t="str">
        <f>VLOOKUP(E54,'Data Produk'!$A$2:$E$2517,4,FALSE)</f>
        <v>CABLE</v>
      </c>
      <c r="K54" t="str">
        <f>VLOOKUP(D54,'Data Outlet'!$A$2:$D$17,4,FALSE)</f>
        <v>Indah Putri</v>
      </c>
      <c r="L54" t="str">
        <f>VLOOKUP(D54,'Data Outlet'!$A$2:$D$17,2,FALSE)</f>
        <v>PIK AVENUE</v>
      </c>
    </row>
    <row r="55" spans="1:12" x14ac:dyDescent="0.25">
      <c r="A55" t="str">
        <f t="shared" si="2"/>
        <v>T-54</v>
      </c>
      <c r="B55" s="3" t="s">
        <v>2584</v>
      </c>
      <c r="C55" s="5">
        <v>45639</v>
      </c>
      <c r="D55" s="3" t="s">
        <v>45</v>
      </c>
      <c r="E55" s="4" t="s">
        <v>120</v>
      </c>
      <c r="F55" s="9">
        <v>1</v>
      </c>
      <c r="G55">
        <f>VLOOKUP(E55,'Data Produk'!$A$2:$E$2517,5,FALSE)</f>
        <v>82800</v>
      </c>
      <c r="H55">
        <f t="shared" si="1"/>
        <v>82800</v>
      </c>
      <c r="I55" t="str">
        <f>VLOOKUP(E55,'Data Produk'!$A$2:$E$2517,3,FALSE)</f>
        <v>BHINNEKA GO W193 OFFICE MOUSE GREY</v>
      </c>
      <c r="J55" t="str">
        <f>VLOOKUP(E55,'Data Produk'!$A$2:$E$2517,4,FALSE)</f>
        <v>OFFICE MOUSE</v>
      </c>
      <c r="K55" t="str">
        <f>VLOOKUP(D55,'Data Outlet'!$A$2:$D$17,4,FALSE)</f>
        <v>Indah Putri</v>
      </c>
      <c r="L55" t="str">
        <f>VLOOKUP(D55,'Data Outlet'!$A$2:$D$17,2,FALSE)</f>
        <v>PIK AVENUE</v>
      </c>
    </row>
    <row r="56" spans="1:12" x14ac:dyDescent="0.25">
      <c r="A56" t="str">
        <f t="shared" si="2"/>
        <v>T-55</v>
      </c>
      <c r="B56" s="3" t="s">
        <v>2584</v>
      </c>
      <c r="C56" s="5">
        <v>45647</v>
      </c>
      <c r="D56" s="3" t="s">
        <v>36</v>
      </c>
      <c r="E56" s="4" t="s">
        <v>121</v>
      </c>
      <c r="F56" s="9">
        <v>1</v>
      </c>
      <c r="G56">
        <f>VLOOKUP(E56,'Data Produk'!$A$2:$E$2517,5,FALSE)</f>
        <v>82800</v>
      </c>
      <c r="H56">
        <f t="shared" si="1"/>
        <v>82800</v>
      </c>
      <c r="I56" t="str">
        <f>VLOOKUP(E56,'Data Produk'!$A$2:$E$2517,3,FALSE)</f>
        <v>BHINNEKA W190 OFFICE MOUSE MINT</v>
      </c>
      <c r="J56" t="str">
        <f>VLOOKUP(E56,'Data Produk'!$A$2:$E$2517,4,FALSE)</f>
        <v>OFFICE MOUSE</v>
      </c>
      <c r="K56" t="str">
        <f>VLOOKUP(D56,'Data Outlet'!$A$2:$D$17,4,FALSE)</f>
        <v>Citra Dewi</v>
      </c>
      <c r="L56" t="str">
        <f>VLOOKUP(D56,'Data Outlet'!$A$2:$D$17,2,FALSE)</f>
        <v>CENTER POINT MEDAN</v>
      </c>
    </row>
    <row r="57" spans="1:12" x14ac:dyDescent="0.25">
      <c r="A57" t="str">
        <f t="shared" si="2"/>
        <v>T-56</v>
      </c>
      <c r="B57" s="3" t="s">
        <v>2584</v>
      </c>
      <c r="C57" s="5">
        <v>45636</v>
      </c>
      <c r="D57" s="3" t="s">
        <v>36</v>
      </c>
      <c r="E57" s="4" t="s">
        <v>122</v>
      </c>
      <c r="F57" s="9">
        <v>1</v>
      </c>
      <c r="G57">
        <f>VLOOKUP(E57,'Data Produk'!$A$2:$E$2517,5,FALSE)</f>
        <v>15300</v>
      </c>
      <c r="H57">
        <f t="shared" si="1"/>
        <v>15300</v>
      </c>
      <c r="I57" t="str">
        <f>VLOOKUP(E57,'Data Produk'!$A$2:$E$2517,3,FALSE)</f>
        <v>BHINNEKA LINKPODS ES3 WIRED EARBUDS WHITE</v>
      </c>
      <c r="J57" t="str">
        <f>VLOOKUP(E57,'Data Produk'!$A$2:$E$2517,4,FALSE)</f>
        <v>EARPHONE</v>
      </c>
      <c r="K57" t="str">
        <f>VLOOKUP(D57,'Data Outlet'!$A$2:$D$17,4,FALSE)</f>
        <v>Citra Dewi</v>
      </c>
      <c r="L57" t="str">
        <f>VLOOKUP(D57,'Data Outlet'!$A$2:$D$17,2,FALSE)</f>
        <v>CENTER POINT MEDAN</v>
      </c>
    </row>
    <row r="58" spans="1:12" x14ac:dyDescent="0.25">
      <c r="A58" t="str">
        <f t="shared" si="2"/>
        <v>T-57</v>
      </c>
      <c r="B58" s="3" t="s">
        <v>2584</v>
      </c>
      <c r="C58" s="5">
        <v>45653</v>
      </c>
      <c r="D58" s="3" t="s">
        <v>48</v>
      </c>
      <c r="E58" s="4" t="s">
        <v>123</v>
      </c>
      <c r="F58" s="9">
        <v>1</v>
      </c>
      <c r="G58">
        <f>VLOOKUP(E58,'Data Produk'!$A$2:$E$2517,5,FALSE)</f>
        <v>34200</v>
      </c>
      <c r="H58">
        <f t="shared" si="1"/>
        <v>34200</v>
      </c>
      <c r="I58" t="str">
        <f>VLOOKUP(E58,'Data Produk'!$A$2:$E$2517,3,FALSE)</f>
        <v>BHINNEKA VIGIL MP452 BASIC MOUSEPAD BLACK</v>
      </c>
      <c r="J58" t="str">
        <f>VLOOKUP(E58,'Data Produk'!$A$2:$E$2517,4,FALSE)</f>
        <v>BASIC MOUSEPAD</v>
      </c>
      <c r="K58" t="str">
        <f>VLOOKUP(D58,'Data Outlet'!$A$2:$D$17,4,FALSE)</f>
        <v>Joko Susilo</v>
      </c>
      <c r="L58" t="str">
        <f>VLOOKUP(D58,'Data Outlet'!$A$2:$D$17,2,FALSE)</f>
        <v>SUMARECON MALL SERPONG</v>
      </c>
    </row>
    <row r="59" spans="1:12" x14ac:dyDescent="0.25">
      <c r="A59" t="str">
        <f t="shared" si="2"/>
        <v>T-58</v>
      </c>
      <c r="B59" s="3" t="s">
        <v>2584</v>
      </c>
      <c r="C59" s="5">
        <v>45634</v>
      </c>
      <c r="D59" s="3" t="s">
        <v>37</v>
      </c>
      <c r="E59" s="4" t="s">
        <v>124</v>
      </c>
      <c r="F59" s="9">
        <v>1</v>
      </c>
      <c r="G59">
        <f>VLOOKUP(E59,'Data Produk'!$A$2:$E$2517,5,FALSE)</f>
        <v>103350</v>
      </c>
      <c r="H59">
        <f t="shared" si="1"/>
        <v>103350</v>
      </c>
      <c r="I59" t="str">
        <f>VLOOKUP(E59,'Data Produk'!$A$2:$E$2517,3,FALSE)</f>
        <v>BHINNEKA WAVE14 TW14 TRUE WIRELESS MATCHA GREEN</v>
      </c>
      <c r="J59" t="str">
        <f>VLOOKUP(E59,'Data Produk'!$A$2:$E$2517,4,FALSE)</f>
        <v>TWS</v>
      </c>
      <c r="K59" t="str">
        <f>VLOOKUP(D59,'Data Outlet'!$A$2:$D$17,4,FALSE)</f>
        <v>Dewi Lestari</v>
      </c>
      <c r="L59" t="str">
        <f>VLOOKUP(D59,'Data Outlet'!$A$2:$D$17,2,FALSE)</f>
        <v>CIBUBUR JUNCTION</v>
      </c>
    </row>
    <row r="60" spans="1:12" x14ac:dyDescent="0.25">
      <c r="A60" t="str">
        <f t="shared" si="2"/>
        <v>T-59</v>
      </c>
      <c r="B60" s="3" t="s">
        <v>2584</v>
      </c>
      <c r="C60" s="5">
        <v>45635</v>
      </c>
      <c r="D60" s="3" t="s">
        <v>45</v>
      </c>
      <c r="E60" s="4" t="s">
        <v>125</v>
      </c>
      <c r="F60" s="9">
        <v>1</v>
      </c>
      <c r="G60">
        <f>VLOOKUP(E60,'Data Produk'!$A$2:$E$2517,5,FALSE)</f>
        <v>74700</v>
      </c>
      <c r="H60">
        <f t="shared" si="1"/>
        <v>74700</v>
      </c>
      <c r="I60" t="str">
        <f>VLOOKUP(E60,'Data Produk'!$A$2:$E$2517,3,FALSE)</f>
        <v>BHINNEKA KM100 OFFICE COMBO BLACK</v>
      </c>
      <c r="J60" t="str">
        <f>VLOOKUP(E60,'Data Produk'!$A$2:$E$2517,4,FALSE)</f>
        <v>OFFICE COMBO</v>
      </c>
      <c r="K60" t="str">
        <f>VLOOKUP(D60,'Data Outlet'!$A$2:$D$17,4,FALSE)</f>
        <v>Indah Putri</v>
      </c>
      <c r="L60" t="str">
        <f>VLOOKUP(D60,'Data Outlet'!$A$2:$D$17,2,FALSE)</f>
        <v>PIK AVENUE</v>
      </c>
    </row>
    <row r="61" spans="1:12" x14ac:dyDescent="0.25">
      <c r="A61" t="str">
        <f t="shared" si="2"/>
        <v>T-60</v>
      </c>
      <c r="B61" s="3" t="s">
        <v>2584</v>
      </c>
      <c r="C61" s="5">
        <v>45643</v>
      </c>
      <c r="D61" s="3" t="s">
        <v>48</v>
      </c>
      <c r="E61" s="4" t="s">
        <v>126</v>
      </c>
      <c r="F61" s="9">
        <v>1</v>
      </c>
      <c r="G61">
        <f>VLOOKUP(E61,'Data Produk'!$A$2:$E$2517,5,FALSE)</f>
        <v>108000</v>
      </c>
      <c r="H61">
        <f t="shared" si="1"/>
        <v>108000</v>
      </c>
      <c r="I61" t="str">
        <f>VLOOKUP(E61,'Data Produk'!$A$2:$E$2517,3,FALSE)</f>
        <v>BHINNEKA WAVE13 TW13 TRUE WIRELESS BLUE</v>
      </c>
      <c r="J61" t="str">
        <f>VLOOKUP(E61,'Data Produk'!$A$2:$E$2517,4,FALSE)</f>
        <v>TWS</v>
      </c>
      <c r="K61" t="str">
        <f>VLOOKUP(D61,'Data Outlet'!$A$2:$D$17,4,FALSE)</f>
        <v>Joko Susilo</v>
      </c>
      <c r="L61" t="str">
        <f>VLOOKUP(D61,'Data Outlet'!$A$2:$D$17,2,FALSE)</f>
        <v>SUMARECON MALL SERPONG</v>
      </c>
    </row>
    <row r="62" spans="1:12" x14ac:dyDescent="0.25">
      <c r="A62" t="str">
        <f t="shared" si="2"/>
        <v>T-61</v>
      </c>
      <c r="B62" s="3" t="s">
        <v>2584</v>
      </c>
      <c r="C62" s="5">
        <v>45642</v>
      </c>
      <c r="D62" s="3" t="s">
        <v>42</v>
      </c>
      <c r="E62" s="4" t="s">
        <v>127</v>
      </c>
      <c r="F62" s="9">
        <v>1</v>
      </c>
      <c r="G62">
        <f>VLOOKUP(E62,'Data Produk'!$A$2:$E$2517,5,FALSE)</f>
        <v>82800</v>
      </c>
      <c r="H62">
        <f t="shared" si="1"/>
        <v>82800</v>
      </c>
      <c r="I62" t="str">
        <f>VLOOKUP(E62,'Data Produk'!$A$2:$E$2517,3,FALSE)</f>
        <v>BHINNEKA GO W193 OFFICE MOUSE PINK</v>
      </c>
      <c r="J62" t="str">
        <f>VLOOKUP(E62,'Data Produk'!$A$2:$E$2517,4,FALSE)</f>
        <v>OFFICE MOUSE</v>
      </c>
      <c r="K62" t="str">
        <f>VLOOKUP(D62,'Data Outlet'!$A$2:$D$17,4,FALSE)</f>
        <v>Hadi Nugroho</v>
      </c>
      <c r="L62" t="str">
        <f>VLOOKUP(D62,'Data Outlet'!$A$2:$D$17,2,FALSE)</f>
        <v>MALL KELAPA GADING</v>
      </c>
    </row>
    <row r="63" spans="1:12" x14ac:dyDescent="0.25">
      <c r="A63" t="str">
        <f t="shared" si="2"/>
        <v>T-62</v>
      </c>
      <c r="B63" s="3" t="s">
        <v>2584</v>
      </c>
      <c r="C63" s="5">
        <v>45642</v>
      </c>
      <c r="D63" s="3" t="s">
        <v>48</v>
      </c>
      <c r="E63" s="4" t="s">
        <v>128</v>
      </c>
      <c r="F63" s="9">
        <v>3</v>
      </c>
      <c r="G63">
        <f>VLOOKUP(E63,'Data Produk'!$A$2:$E$2517,5,FALSE)</f>
        <v>27000</v>
      </c>
      <c r="H63">
        <f t="shared" si="1"/>
        <v>81000</v>
      </c>
      <c r="I63" t="str">
        <f>VLOOKUP(E63,'Data Produk'!$A$2:$E$2517,3,FALSE)</f>
        <v>BHINNEKA DURALINK KLB2001 BLACK</v>
      </c>
      <c r="J63" t="str">
        <f>VLOOKUP(E63,'Data Produk'!$A$2:$E$2517,4,FALSE)</f>
        <v>CABLE</v>
      </c>
      <c r="K63" t="str">
        <f>VLOOKUP(D63,'Data Outlet'!$A$2:$D$17,4,FALSE)</f>
        <v>Joko Susilo</v>
      </c>
      <c r="L63" t="str">
        <f>VLOOKUP(D63,'Data Outlet'!$A$2:$D$17,2,FALSE)</f>
        <v>SUMARECON MALL SERPONG</v>
      </c>
    </row>
    <row r="64" spans="1:12" x14ac:dyDescent="0.25">
      <c r="A64" t="str">
        <f t="shared" si="2"/>
        <v>T-63</v>
      </c>
      <c r="B64" s="3" t="s">
        <v>2584</v>
      </c>
      <c r="C64" s="5">
        <v>45628</v>
      </c>
      <c r="D64" s="3" t="s">
        <v>45</v>
      </c>
      <c r="E64" s="4" t="s">
        <v>129</v>
      </c>
      <c r="F64" s="9">
        <v>1</v>
      </c>
      <c r="G64">
        <f>VLOOKUP(E64,'Data Produk'!$A$2:$E$2517,5,FALSE)</f>
        <v>112500</v>
      </c>
      <c r="H64">
        <f t="shared" si="1"/>
        <v>112500</v>
      </c>
      <c r="I64" t="str">
        <f>VLOOKUP(E64,'Data Produk'!$A$2:$E$2517,3,FALSE)</f>
        <v>BHINNEKA WAVE11 TW11 V2 TRUE WIRELESS BLACK</v>
      </c>
      <c r="J64" t="str">
        <f>VLOOKUP(E64,'Data Produk'!$A$2:$E$2517,4,FALSE)</f>
        <v>TWS</v>
      </c>
      <c r="K64" t="str">
        <f>VLOOKUP(D64,'Data Outlet'!$A$2:$D$17,4,FALSE)</f>
        <v>Indah Putri</v>
      </c>
      <c r="L64" t="str">
        <f>VLOOKUP(D64,'Data Outlet'!$A$2:$D$17,2,FALSE)</f>
        <v>PIK AVENUE</v>
      </c>
    </row>
    <row r="65" spans="1:12" x14ac:dyDescent="0.25">
      <c r="A65" t="str">
        <f t="shared" si="2"/>
        <v>T-64</v>
      </c>
      <c r="B65" s="3" t="s">
        <v>2584</v>
      </c>
      <c r="C65" s="5">
        <v>45631</v>
      </c>
      <c r="D65" s="3" t="s">
        <v>37</v>
      </c>
      <c r="E65" s="4" t="s">
        <v>130</v>
      </c>
      <c r="F65" s="9">
        <v>1</v>
      </c>
      <c r="G65">
        <f>VLOOKUP(E65,'Data Produk'!$A$2:$E$2517,5,FALSE)</f>
        <v>103350</v>
      </c>
      <c r="H65">
        <f t="shared" si="1"/>
        <v>103350</v>
      </c>
      <c r="I65" t="str">
        <f>VLOOKUP(E65,'Data Produk'!$A$2:$E$2517,3,FALSE)</f>
        <v>BHINNEKA WAVE13 TW13 TRUE WIRELESS BLACK</v>
      </c>
      <c r="J65" t="str">
        <f>VLOOKUP(E65,'Data Produk'!$A$2:$E$2517,4,FALSE)</f>
        <v>TWS</v>
      </c>
      <c r="K65" t="str">
        <f>VLOOKUP(D65,'Data Outlet'!$A$2:$D$17,4,FALSE)</f>
        <v>Dewi Lestari</v>
      </c>
      <c r="L65" t="str">
        <f>VLOOKUP(D65,'Data Outlet'!$A$2:$D$17,2,FALSE)</f>
        <v>CIBUBUR JUNCTION</v>
      </c>
    </row>
    <row r="66" spans="1:12" x14ac:dyDescent="0.25">
      <c r="A66" t="str">
        <f t="shared" si="2"/>
        <v>T-65</v>
      </c>
      <c r="B66" s="3" t="s">
        <v>2584</v>
      </c>
      <c r="C66" s="5">
        <v>45651</v>
      </c>
      <c r="D66" s="3" t="s">
        <v>36</v>
      </c>
      <c r="E66" s="4" t="s">
        <v>131</v>
      </c>
      <c r="F66" s="9">
        <v>2</v>
      </c>
      <c r="G66">
        <f>VLOOKUP(E66,'Data Produk'!$A$2:$E$2517,5,FALSE)</f>
        <v>88200</v>
      </c>
      <c r="H66">
        <f t="shared" si="1"/>
        <v>176400</v>
      </c>
      <c r="I66" t="str">
        <f>VLOOKUP(E66,'Data Produk'!$A$2:$E$2517,3,FALSE)</f>
        <v>BHINNEKA POWER PACK S1 10.000 mAh POWERBANK BLACK</v>
      </c>
      <c r="J66" t="str">
        <f>VLOOKUP(E66,'Data Produk'!$A$2:$E$2517,4,FALSE)</f>
        <v>POWERBANK</v>
      </c>
      <c r="K66" t="str">
        <f>VLOOKUP(D66,'Data Outlet'!$A$2:$D$17,4,FALSE)</f>
        <v>Citra Dewi</v>
      </c>
      <c r="L66" t="str">
        <f>VLOOKUP(D66,'Data Outlet'!$A$2:$D$17,2,FALSE)</f>
        <v>CENTER POINT MEDAN</v>
      </c>
    </row>
    <row r="67" spans="1:12" x14ac:dyDescent="0.25">
      <c r="A67" t="str">
        <f t="shared" si="2"/>
        <v>T-66</v>
      </c>
      <c r="B67" s="3" t="s">
        <v>2584</v>
      </c>
      <c r="C67" s="5">
        <v>45635</v>
      </c>
      <c r="D67" s="3" t="s">
        <v>45</v>
      </c>
      <c r="E67" s="4" t="s">
        <v>132</v>
      </c>
      <c r="F67" s="9">
        <v>1</v>
      </c>
      <c r="G67">
        <f>VLOOKUP(E67,'Data Produk'!$A$2:$E$2517,5,FALSE)</f>
        <v>60750</v>
      </c>
      <c r="H67">
        <f t="shared" ref="H67:H130" si="3">G67*F67</f>
        <v>60750</v>
      </c>
      <c r="I67" t="str">
        <f>VLOOKUP(E67,'Data Produk'!$A$2:$E$2517,3,FALSE)</f>
        <v>BHINNEKA RAIGOR II WG10 GAMING MOUSE GREY</v>
      </c>
      <c r="J67" t="str">
        <f>VLOOKUP(E67,'Data Produk'!$A$2:$E$2517,4,FALSE)</f>
        <v>MOUSE GAMING</v>
      </c>
      <c r="K67" t="str">
        <f>VLOOKUP(D67,'Data Outlet'!$A$2:$D$17,4,FALSE)</f>
        <v>Indah Putri</v>
      </c>
      <c r="L67" t="str">
        <f>VLOOKUP(D67,'Data Outlet'!$A$2:$D$17,2,FALSE)</f>
        <v>PIK AVENUE</v>
      </c>
    </row>
    <row r="68" spans="1:12" x14ac:dyDescent="0.25">
      <c r="A68" t="str">
        <f t="shared" si="2"/>
        <v>T-67</v>
      </c>
      <c r="B68" s="3" t="s">
        <v>2584</v>
      </c>
      <c r="C68" s="5">
        <v>45630</v>
      </c>
      <c r="D68" s="3" t="s">
        <v>42</v>
      </c>
      <c r="E68" s="4" t="s">
        <v>133</v>
      </c>
      <c r="F68" s="9">
        <v>1</v>
      </c>
      <c r="G68">
        <f>VLOOKUP(E68,'Data Produk'!$A$2:$E$2517,5,FALSE)</f>
        <v>10000</v>
      </c>
      <c r="H68">
        <f t="shared" si="3"/>
        <v>10000</v>
      </c>
      <c r="I68" t="str">
        <f>VLOOKUP(E68,'Data Produk'!$A$2:$E$2517,3,FALSE)</f>
        <v>KM106 BHINNEKA USB CABLE MICRO</v>
      </c>
      <c r="J68" t="str">
        <f>VLOOKUP(E68,'Data Produk'!$A$2:$E$2517,4,FALSE)</f>
        <v>CABLE</v>
      </c>
      <c r="K68" t="str">
        <f>VLOOKUP(D68,'Data Outlet'!$A$2:$D$17,4,FALSE)</f>
        <v>Hadi Nugroho</v>
      </c>
      <c r="L68" t="str">
        <f>VLOOKUP(D68,'Data Outlet'!$A$2:$D$17,2,FALSE)</f>
        <v>MALL KELAPA GADING</v>
      </c>
    </row>
    <row r="69" spans="1:12" x14ac:dyDescent="0.25">
      <c r="A69" t="str">
        <f t="shared" si="2"/>
        <v>T-68</v>
      </c>
      <c r="B69" s="3" t="s">
        <v>2584</v>
      </c>
      <c r="C69" s="5">
        <v>45651</v>
      </c>
      <c r="D69" s="3" t="s">
        <v>48</v>
      </c>
      <c r="E69" s="4" t="s">
        <v>134</v>
      </c>
      <c r="F69" s="9">
        <v>2</v>
      </c>
      <c r="G69">
        <f>VLOOKUP(E69,'Data Produk'!$A$2:$E$2517,5,FALSE)</f>
        <v>189000</v>
      </c>
      <c r="H69">
        <f t="shared" si="3"/>
        <v>378000</v>
      </c>
      <c r="I69" t="str">
        <f>VLOOKUP(E69,'Data Produk'!$A$2:$E$2517,3,FALSE)</f>
        <v>BHINNEKA GO TUNE WH06 WIRELESS HEADSET GREY</v>
      </c>
      <c r="J69" t="str">
        <f>VLOOKUP(E69,'Data Produk'!$A$2:$E$2517,4,FALSE)</f>
        <v>WIRELESS HEADSET</v>
      </c>
      <c r="K69" t="str">
        <f>VLOOKUP(D69,'Data Outlet'!$A$2:$D$17,4,FALSE)</f>
        <v>Joko Susilo</v>
      </c>
      <c r="L69" t="str">
        <f>VLOOKUP(D69,'Data Outlet'!$A$2:$D$17,2,FALSE)</f>
        <v>SUMARECON MALL SERPONG</v>
      </c>
    </row>
    <row r="70" spans="1:12" x14ac:dyDescent="0.25">
      <c r="A70" t="str">
        <f t="shared" si="2"/>
        <v>T-69</v>
      </c>
      <c r="B70" s="3" t="s">
        <v>2584</v>
      </c>
      <c r="C70" s="5">
        <v>45630</v>
      </c>
      <c r="D70" s="3" t="s">
        <v>45</v>
      </c>
      <c r="E70" s="4" t="s">
        <v>135</v>
      </c>
      <c r="F70" s="9">
        <v>5</v>
      </c>
      <c r="G70">
        <f>VLOOKUP(E70,'Data Produk'!$A$2:$E$2517,5,FALSE)</f>
        <v>13050</v>
      </c>
      <c r="H70">
        <f t="shared" si="3"/>
        <v>65250</v>
      </c>
      <c r="I70" t="str">
        <f>VLOOKUP(E70,'Data Produk'!$A$2:$E$2517,3,FALSE)</f>
        <v>BHINNEKA DURALINK KCT1201 BLACK</v>
      </c>
      <c r="J70" t="str">
        <f>VLOOKUP(E70,'Data Produk'!$A$2:$E$2517,4,FALSE)</f>
        <v>CABLE</v>
      </c>
      <c r="K70" t="str">
        <f>VLOOKUP(D70,'Data Outlet'!$A$2:$D$17,4,FALSE)</f>
        <v>Indah Putri</v>
      </c>
      <c r="L70" t="str">
        <f>VLOOKUP(D70,'Data Outlet'!$A$2:$D$17,2,FALSE)</f>
        <v>PIK AVENUE</v>
      </c>
    </row>
    <row r="71" spans="1:12" x14ac:dyDescent="0.25">
      <c r="A71" t="str">
        <f t="shared" si="2"/>
        <v>T-70</v>
      </c>
      <c r="B71" s="3" t="s">
        <v>2584</v>
      </c>
      <c r="C71" s="5">
        <v>45640</v>
      </c>
      <c r="D71" s="3" t="s">
        <v>48</v>
      </c>
      <c r="E71" s="4" t="s">
        <v>136</v>
      </c>
      <c r="F71" s="9">
        <v>3</v>
      </c>
      <c r="G71">
        <f>VLOOKUP(E71,'Data Produk'!$A$2:$E$2517,5,FALSE)</f>
        <v>82800</v>
      </c>
      <c r="H71">
        <f t="shared" si="3"/>
        <v>248400</v>
      </c>
      <c r="I71" t="str">
        <f>VLOOKUP(E71,'Data Produk'!$A$2:$E$2517,3,FALSE)</f>
        <v>BHINNEKA W190 OFFICE MOUSE BLACK</v>
      </c>
      <c r="J71" t="str">
        <f>VLOOKUP(E71,'Data Produk'!$A$2:$E$2517,4,FALSE)</f>
        <v>OFFICE MOUSE</v>
      </c>
      <c r="K71" t="str">
        <f>VLOOKUP(D71,'Data Outlet'!$A$2:$D$17,4,FALSE)</f>
        <v>Joko Susilo</v>
      </c>
      <c r="L71" t="str">
        <f>VLOOKUP(D71,'Data Outlet'!$A$2:$D$17,2,FALSE)</f>
        <v>SUMARECON MALL SERPONG</v>
      </c>
    </row>
    <row r="72" spans="1:12" x14ac:dyDescent="0.25">
      <c r="A72" t="str">
        <f t="shared" si="2"/>
        <v>T-71</v>
      </c>
      <c r="B72" s="3" t="s">
        <v>2584</v>
      </c>
      <c r="C72" s="5">
        <v>45652</v>
      </c>
      <c r="D72" s="3" t="s">
        <v>48</v>
      </c>
      <c r="E72" s="4" t="s">
        <v>137</v>
      </c>
      <c r="F72" s="9">
        <v>3</v>
      </c>
      <c r="G72">
        <f>VLOOKUP(E72,'Data Produk'!$A$2:$E$2517,5,FALSE)</f>
        <v>73800</v>
      </c>
      <c r="H72">
        <f t="shared" si="3"/>
        <v>221400</v>
      </c>
      <c r="I72" t="str">
        <f>VLOOKUP(E72,'Data Produk'!$A$2:$E$2517,3,FALSE)</f>
        <v>BHINNEKA RAIGOR III WG12R GAMING MOUSE BLACK</v>
      </c>
      <c r="J72" t="str">
        <f>VLOOKUP(E72,'Data Produk'!$A$2:$E$2517,4,FALSE)</f>
        <v>MOUSE GAMING</v>
      </c>
      <c r="K72" t="str">
        <f>VLOOKUP(D72,'Data Outlet'!$A$2:$D$17,4,FALSE)</f>
        <v>Joko Susilo</v>
      </c>
      <c r="L72" t="str">
        <f>VLOOKUP(D72,'Data Outlet'!$A$2:$D$17,2,FALSE)</f>
        <v>SUMARECON MALL SERPONG</v>
      </c>
    </row>
    <row r="73" spans="1:12" x14ac:dyDescent="0.25">
      <c r="A73" t="str">
        <f t="shared" si="2"/>
        <v>T-72</v>
      </c>
      <c r="B73" s="3" t="s">
        <v>2584</v>
      </c>
      <c r="C73" s="5">
        <v>45630</v>
      </c>
      <c r="D73" s="3" t="s">
        <v>36</v>
      </c>
      <c r="E73" s="4" t="s">
        <v>138</v>
      </c>
      <c r="F73" s="9">
        <v>1</v>
      </c>
      <c r="G73">
        <f>VLOOKUP(E73,'Data Produk'!$A$2:$E$2517,5,FALSE)</f>
        <v>82800</v>
      </c>
      <c r="H73">
        <f t="shared" si="3"/>
        <v>82800</v>
      </c>
      <c r="I73" t="str">
        <f>VLOOKUP(E73,'Data Produk'!$A$2:$E$2517,3,FALSE)</f>
        <v>BHINNEKA W190 OFFICE MOUSE BLACK</v>
      </c>
      <c r="J73" t="str">
        <f>VLOOKUP(E73,'Data Produk'!$A$2:$E$2517,4,FALSE)</f>
        <v>OFFICE MOUSE</v>
      </c>
      <c r="K73" t="str">
        <f>VLOOKUP(D73,'Data Outlet'!$A$2:$D$17,4,FALSE)</f>
        <v>Citra Dewi</v>
      </c>
      <c r="L73" t="str">
        <f>VLOOKUP(D73,'Data Outlet'!$A$2:$D$17,2,FALSE)</f>
        <v>CENTER POINT MEDAN</v>
      </c>
    </row>
    <row r="74" spans="1:12" x14ac:dyDescent="0.25">
      <c r="A74" t="str">
        <f t="shared" si="2"/>
        <v>T-73</v>
      </c>
      <c r="B74" s="3" t="s">
        <v>2584</v>
      </c>
      <c r="C74" s="5">
        <v>45637</v>
      </c>
      <c r="D74" s="3" t="s">
        <v>36</v>
      </c>
      <c r="E74" s="4" t="s">
        <v>139</v>
      </c>
      <c r="F74" s="9">
        <v>1</v>
      </c>
      <c r="G74">
        <f>VLOOKUP(E74,'Data Produk'!$A$2:$E$2517,5,FALSE)</f>
        <v>36900</v>
      </c>
      <c r="H74">
        <f t="shared" si="3"/>
        <v>36900</v>
      </c>
      <c r="I74" t="str">
        <f>VLOOKUP(E74,'Data Produk'!$A$2:$E$2517,3,FALSE)</f>
        <v>KL106 BHINNEKA USB CABLE LIGHTNING</v>
      </c>
      <c r="J74" t="str">
        <f>VLOOKUP(E74,'Data Produk'!$A$2:$E$2517,4,FALSE)</f>
        <v>CABLE</v>
      </c>
      <c r="K74" t="str">
        <f>VLOOKUP(D74,'Data Outlet'!$A$2:$D$17,4,FALSE)</f>
        <v>Citra Dewi</v>
      </c>
      <c r="L74" t="str">
        <f>VLOOKUP(D74,'Data Outlet'!$A$2:$D$17,2,FALSE)</f>
        <v>CENTER POINT MEDAN</v>
      </c>
    </row>
    <row r="75" spans="1:12" x14ac:dyDescent="0.25">
      <c r="A75" t="str">
        <f t="shared" si="2"/>
        <v>T-74</v>
      </c>
      <c r="B75" s="3" t="s">
        <v>2584</v>
      </c>
      <c r="C75" s="5">
        <v>45638</v>
      </c>
      <c r="D75" s="3" t="s">
        <v>45</v>
      </c>
      <c r="E75" s="4" t="s">
        <v>140</v>
      </c>
      <c r="F75" s="9">
        <v>2</v>
      </c>
      <c r="G75">
        <f>VLOOKUP(E75,'Data Produk'!$A$2:$E$2517,5,FALSE)</f>
        <v>82800</v>
      </c>
      <c r="H75">
        <f t="shared" si="3"/>
        <v>165600</v>
      </c>
      <c r="I75" t="str">
        <f>VLOOKUP(E75,'Data Produk'!$A$2:$E$2517,3,FALSE)</f>
        <v>BHINNEKA GO W193 OFFICE MOUSE PINK</v>
      </c>
      <c r="J75" t="str">
        <f>VLOOKUP(E75,'Data Produk'!$A$2:$E$2517,4,FALSE)</f>
        <v>OFFICE MOUSE</v>
      </c>
      <c r="K75" t="str">
        <f>VLOOKUP(D75,'Data Outlet'!$A$2:$D$17,4,FALSE)</f>
        <v>Indah Putri</v>
      </c>
      <c r="L75" t="str">
        <f>VLOOKUP(D75,'Data Outlet'!$A$2:$D$17,2,FALSE)</f>
        <v>PIK AVENUE</v>
      </c>
    </row>
    <row r="76" spans="1:12" x14ac:dyDescent="0.25">
      <c r="A76" t="str">
        <f t="shared" ref="A76:A139" si="4">"T-"&amp;ROW()-1</f>
        <v>T-75</v>
      </c>
      <c r="B76" s="3" t="s">
        <v>2584</v>
      </c>
      <c r="C76" s="5">
        <v>45649</v>
      </c>
      <c r="D76" s="3" t="s">
        <v>48</v>
      </c>
      <c r="E76" s="4" t="s">
        <v>141</v>
      </c>
      <c r="F76" s="9">
        <v>1</v>
      </c>
      <c r="G76">
        <f>VLOOKUP(E76,'Data Produk'!$A$2:$E$2517,5,FALSE)</f>
        <v>148500</v>
      </c>
      <c r="H76">
        <f t="shared" si="3"/>
        <v>148500</v>
      </c>
      <c r="I76" t="str">
        <f>VLOOKUP(E76,'Data Produk'!$A$2:$E$2517,3,FALSE)</f>
        <v>BHINNEKA SMART ADAPTOR LA1A01</v>
      </c>
      <c r="J76" t="str">
        <f>VLOOKUP(E76,'Data Produk'!$A$2:$E$2517,4,FALSE)</f>
        <v>SMART LIFE</v>
      </c>
      <c r="K76" t="str">
        <f>VLOOKUP(D76,'Data Outlet'!$A$2:$D$17,4,FALSE)</f>
        <v>Joko Susilo</v>
      </c>
      <c r="L76" t="str">
        <f>VLOOKUP(D76,'Data Outlet'!$A$2:$D$17,2,FALSE)</f>
        <v>SUMARECON MALL SERPONG</v>
      </c>
    </row>
    <row r="77" spans="1:12" x14ac:dyDescent="0.25">
      <c r="A77" t="str">
        <f t="shared" si="4"/>
        <v>T-76</v>
      </c>
      <c r="B77" s="3" t="s">
        <v>2584</v>
      </c>
      <c r="C77" s="5">
        <v>45631</v>
      </c>
      <c r="D77" s="3" t="s">
        <v>42</v>
      </c>
      <c r="E77" s="4" t="s">
        <v>142</v>
      </c>
      <c r="F77" s="9">
        <v>2</v>
      </c>
      <c r="G77">
        <f>VLOOKUP(E77,'Data Produk'!$A$2:$E$2517,5,FALSE)</f>
        <v>225000</v>
      </c>
      <c r="H77">
        <f t="shared" si="3"/>
        <v>450000</v>
      </c>
      <c r="I77" t="str">
        <f>VLOOKUP(E77,'Data Produk'!$A$2:$E$2517,3,FALSE)</f>
        <v>BHINNEKA POWER CUBE 4 PLUG TYPE TRAVEL MULTI ADAPTER BLACK</v>
      </c>
      <c r="J77" t="str">
        <f>VLOOKUP(E77,'Data Produk'!$A$2:$E$2517,4,FALSE)</f>
        <v>CAR &amp; TRAVEL CHARGER</v>
      </c>
      <c r="K77" t="str">
        <f>VLOOKUP(D77,'Data Outlet'!$A$2:$D$17,4,FALSE)</f>
        <v>Hadi Nugroho</v>
      </c>
      <c r="L77" t="str">
        <f>VLOOKUP(D77,'Data Outlet'!$A$2:$D$17,2,FALSE)</f>
        <v>MALL KELAPA GADING</v>
      </c>
    </row>
    <row r="78" spans="1:12" x14ac:dyDescent="0.25">
      <c r="A78" t="str">
        <f t="shared" si="4"/>
        <v>T-77</v>
      </c>
      <c r="B78" s="3" t="s">
        <v>2584</v>
      </c>
      <c r="C78" s="5">
        <v>45642</v>
      </c>
      <c r="D78" s="3" t="s">
        <v>45</v>
      </c>
      <c r="E78" s="4" t="s">
        <v>143</v>
      </c>
      <c r="F78" s="9">
        <v>2</v>
      </c>
      <c r="G78">
        <f>VLOOKUP(E78,'Data Produk'!$A$2:$E$2517,5,FALSE)</f>
        <v>108000</v>
      </c>
      <c r="H78">
        <f t="shared" si="3"/>
        <v>216000</v>
      </c>
      <c r="I78" t="str">
        <f>VLOOKUP(E78,'Data Produk'!$A$2:$E$2517,3,FALSE)</f>
        <v>BHINNEKA WAVE14 TW14 TRUE WIRELESS WHITE</v>
      </c>
      <c r="J78" t="str">
        <f>VLOOKUP(E78,'Data Produk'!$A$2:$E$2517,4,FALSE)</f>
        <v>TWS</v>
      </c>
      <c r="K78" t="str">
        <f>VLOOKUP(D78,'Data Outlet'!$A$2:$D$17,4,FALSE)</f>
        <v>Indah Putri</v>
      </c>
      <c r="L78" t="str">
        <f>VLOOKUP(D78,'Data Outlet'!$A$2:$D$17,2,FALSE)</f>
        <v>PIK AVENUE</v>
      </c>
    </row>
    <row r="79" spans="1:12" x14ac:dyDescent="0.25">
      <c r="A79" t="str">
        <f t="shared" si="4"/>
        <v>T-78</v>
      </c>
      <c r="B79" s="3" t="s">
        <v>2584</v>
      </c>
      <c r="C79" s="5">
        <v>45651</v>
      </c>
      <c r="D79" s="3" t="s">
        <v>45</v>
      </c>
      <c r="E79" s="4" t="s">
        <v>144</v>
      </c>
      <c r="F79" s="9">
        <v>3</v>
      </c>
      <c r="G79">
        <f>VLOOKUP(E79,'Data Produk'!$A$2:$E$2517,5,FALSE)</f>
        <v>49500</v>
      </c>
      <c r="H79">
        <f t="shared" si="3"/>
        <v>148500</v>
      </c>
      <c r="I79" t="str">
        <f>VLOOKUP(E79,'Data Produk'!$A$2:$E$2517,3,FALSE)</f>
        <v>BHINNEKA POWER PURE 20W 1-PORT TYPE-A USB CHARGER (QC) BLACK</v>
      </c>
      <c r="J79" t="str">
        <f>VLOOKUP(E79,'Data Produk'!$A$2:$E$2517,4,FALSE)</f>
        <v>CHARGER</v>
      </c>
      <c r="K79" t="str">
        <f>VLOOKUP(D79,'Data Outlet'!$A$2:$D$17,4,FALSE)</f>
        <v>Indah Putri</v>
      </c>
      <c r="L79" t="str">
        <f>VLOOKUP(D79,'Data Outlet'!$A$2:$D$17,2,FALSE)</f>
        <v>PIK AVENUE</v>
      </c>
    </row>
    <row r="80" spans="1:12" x14ac:dyDescent="0.25">
      <c r="A80" t="str">
        <f t="shared" si="4"/>
        <v>T-79</v>
      </c>
      <c r="B80" s="3" t="s">
        <v>2584</v>
      </c>
      <c r="C80" s="5">
        <v>45642</v>
      </c>
      <c r="D80" s="3" t="s">
        <v>48</v>
      </c>
      <c r="E80" s="4" t="s">
        <v>145</v>
      </c>
      <c r="F80" s="9">
        <v>3</v>
      </c>
      <c r="G80">
        <f>VLOOKUP(E80,'Data Produk'!$A$2:$E$2517,5,FALSE)</f>
        <v>13500</v>
      </c>
      <c r="H80">
        <f t="shared" si="3"/>
        <v>40500</v>
      </c>
      <c r="I80" t="str">
        <f>VLOOKUP(E80,'Data Produk'!$A$2:$E$2517,3,FALSE)</f>
        <v>BHINNEKA LINKBUDS ES2 WIRED EARBUDS BLACK</v>
      </c>
      <c r="J80" t="str">
        <f>VLOOKUP(E80,'Data Produk'!$A$2:$E$2517,4,FALSE)</f>
        <v>EARPHONE</v>
      </c>
      <c r="K80" t="str">
        <f>VLOOKUP(D80,'Data Outlet'!$A$2:$D$17,4,FALSE)</f>
        <v>Joko Susilo</v>
      </c>
      <c r="L80" t="str">
        <f>VLOOKUP(D80,'Data Outlet'!$A$2:$D$17,2,FALSE)</f>
        <v>SUMARECON MALL SERPONG</v>
      </c>
    </row>
    <row r="81" spans="1:12" x14ac:dyDescent="0.25">
      <c r="A81" t="str">
        <f t="shared" si="4"/>
        <v>T-80</v>
      </c>
      <c r="B81" s="3" t="s">
        <v>2584</v>
      </c>
      <c r="C81" s="5">
        <v>45643</v>
      </c>
      <c r="D81" s="3" t="s">
        <v>48</v>
      </c>
      <c r="E81" s="4" t="s">
        <v>146</v>
      </c>
      <c r="F81" s="9">
        <v>1</v>
      </c>
      <c r="G81">
        <f>VLOOKUP(E81,'Data Produk'!$A$2:$E$2517,5,FALSE)</f>
        <v>94500</v>
      </c>
      <c r="H81">
        <f t="shared" si="3"/>
        <v>94500</v>
      </c>
      <c r="I81" t="str">
        <f>VLOOKUP(E81,'Data Produk'!$A$2:$E$2517,3,FALSE)</f>
        <v>BHINNEKA SMART LIGHT BUB 12W SLB102</v>
      </c>
      <c r="J81" t="str">
        <f>VLOOKUP(E81,'Data Produk'!$A$2:$E$2517,4,FALSE)</f>
        <v>SMART LIFE</v>
      </c>
      <c r="K81" t="str">
        <f>VLOOKUP(D81,'Data Outlet'!$A$2:$D$17,4,FALSE)</f>
        <v>Joko Susilo</v>
      </c>
      <c r="L81" t="str">
        <f>VLOOKUP(D81,'Data Outlet'!$A$2:$D$17,2,FALSE)</f>
        <v>SUMARECON MALL SERPONG</v>
      </c>
    </row>
    <row r="82" spans="1:12" x14ac:dyDescent="0.25">
      <c r="A82" t="str">
        <f t="shared" si="4"/>
        <v>T-81</v>
      </c>
      <c r="B82" s="3" t="s">
        <v>2584</v>
      </c>
      <c r="C82" s="5">
        <v>45657</v>
      </c>
      <c r="D82" s="3" t="s">
        <v>45</v>
      </c>
      <c r="E82" s="4" t="s">
        <v>147</v>
      </c>
      <c r="F82" s="9">
        <v>3</v>
      </c>
      <c r="G82">
        <f>VLOOKUP(E82,'Data Produk'!$A$2:$E$2517,5,FALSE)</f>
        <v>47700</v>
      </c>
      <c r="H82">
        <f t="shared" si="3"/>
        <v>143100</v>
      </c>
      <c r="I82" t="str">
        <f>VLOOKUP(E82,'Data Produk'!$A$2:$E$2517,3,FALSE)</f>
        <v>BHINNEKA POWER MOVE 30W 2-PORTS CAR CHARGER (PD+QC) BLACK</v>
      </c>
      <c r="J82" t="str">
        <f>VLOOKUP(E82,'Data Produk'!$A$2:$E$2517,4,FALSE)</f>
        <v>CAR &amp; TRAVEL CHARGER</v>
      </c>
      <c r="K82" t="str">
        <f>VLOOKUP(D82,'Data Outlet'!$A$2:$D$17,4,FALSE)</f>
        <v>Indah Putri</v>
      </c>
      <c r="L82" t="str">
        <f>VLOOKUP(D82,'Data Outlet'!$A$2:$D$17,2,FALSE)</f>
        <v>PIK AVENUE</v>
      </c>
    </row>
    <row r="83" spans="1:12" x14ac:dyDescent="0.25">
      <c r="A83" t="str">
        <f t="shared" si="4"/>
        <v>T-82</v>
      </c>
      <c r="B83" s="3" t="s">
        <v>2584</v>
      </c>
      <c r="C83" s="5">
        <v>45629</v>
      </c>
      <c r="D83" s="3" t="s">
        <v>37</v>
      </c>
      <c r="E83" s="4" t="s">
        <v>148</v>
      </c>
      <c r="F83" s="9">
        <v>1</v>
      </c>
      <c r="G83">
        <f>VLOOKUP(E83,'Data Produk'!$A$2:$E$2517,5,FALSE)</f>
        <v>14400</v>
      </c>
      <c r="H83">
        <f t="shared" si="3"/>
        <v>14400</v>
      </c>
      <c r="I83" t="str">
        <f>VLOOKUP(E83,'Data Produk'!$A$2:$E$2517,3,FALSE)</f>
        <v>BHINNEKA DURALINK KLT1201 CABLE BLACK</v>
      </c>
      <c r="J83" t="str">
        <f>VLOOKUP(E83,'Data Produk'!$A$2:$E$2517,4,FALSE)</f>
        <v>CABLE</v>
      </c>
      <c r="K83" t="str">
        <f>VLOOKUP(D83,'Data Outlet'!$A$2:$D$17,4,FALSE)</f>
        <v>Dewi Lestari</v>
      </c>
      <c r="L83" t="str">
        <f>VLOOKUP(D83,'Data Outlet'!$A$2:$D$17,2,FALSE)</f>
        <v>CIBUBUR JUNCTION</v>
      </c>
    </row>
    <row r="84" spans="1:12" x14ac:dyDescent="0.25">
      <c r="A84" t="str">
        <f t="shared" si="4"/>
        <v>T-83</v>
      </c>
      <c r="B84" s="3" t="s">
        <v>2584</v>
      </c>
      <c r="C84" s="5">
        <v>45627</v>
      </c>
      <c r="D84" s="3" t="s">
        <v>42</v>
      </c>
      <c r="E84" s="4" t="s">
        <v>149</v>
      </c>
      <c r="F84" s="9">
        <v>2</v>
      </c>
      <c r="G84">
        <f>VLOOKUP(E84,'Data Produk'!$A$2:$E$2517,5,FALSE)</f>
        <v>108000</v>
      </c>
      <c r="H84">
        <f t="shared" si="3"/>
        <v>216000</v>
      </c>
      <c r="I84" t="str">
        <f>VLOOKUP(E84,'Data Produk'!$A$2:$E$2517,3,FALSE)</f>
        <v>BHINNEKA WAVE13 TW13 TRUE WIRELESS BLACK</v>
      </c>
      <c r="J84" t="str">
        <f>VLOOKUP(E84,'Data Produk'!$A$2:$E$2517,4,FALSE)</f>
        <v>TWS</v>
      </c>
      <c r="K84" t="str">
        <f>VLOOKUP(D84,'Data Outlet'!$A$2:$D$17,4,FALSE)</f>
        <v>Hadi Nugroho</v>
      </c>
      <c r="L84" t="str">
        <f>VLOOKUP(D84,'Data Outlet'!$A$2:$D$17,2,FALSE)</f>
        <v>MALL KELAPA GADING</v>
      </c>
    </row>
    <row r="85" spans="1:12" x14ac:dyDescent="0.25">
      <c r="A85" t="str">
        <f t="shared" si="4"/>
        <v>T-84</v>
      </c>
      <c r="B85" s="3" t="s">
        <v>2584</v>
      </c>
      <c r="C85" s="5">
        <v>45643</v>
      </c>
      <c r="D85" s="3" t="s">
        <v>42</v>
      </c>
      <c r="E85" s="4" t="s">
        <v>150</v>
      </c>
      <c r="F85" s="9">
        <v>1</v>
      </c>
      <c r="G85">
        <f>VLOOKUP(E85,'Data Produk'!$A$2:$E$2517,5,FALSE)</f>
        <v>103500</v>
      </c>
      <c r="H85">
        <f t="shared" si="3"/>
        <v>103500</v>
      </c>
      <c r="I85" t="str">
        <f>VLOOKUP(E85,'Data Produk'!$A$2:$E$2517,3,FALSE)</f>
        <v>BHINNEKA FLASH HQ53 GAMING HEADSET BLACK</v>
      </c>
      <c r="J85" t="str">
        <f>VLOOKUP(E85,'Data Produk'!$A$2:$E$2517,4,FALSE)</f>
        <v>GAMING HEADSET</v>
      </c>
      <c r="K85" t="str">
        <f>VLOOKUP(D85,'Data Outlet'!$A$2:$D$17,4,FALSE)</f>
        <v>Hadi Nugroho</v>
      </c>
      <c r="L85" t="str">
        <f>VLOOKUP(D85,'Data Outlet'!$A$2:$D$17,2,FALSE)</f>
        <v>MALL KELAPA GADING</v>
      </c>
    </row>
    <row r="86" spans="1:12" x14ac:dyDescent="0.25">
      <c r="A86" t="str">
        <f t="shared" si="4"/>
        <v>T-85</v>
      </c>
      <c r="B86" s="3" t="s">
        <v>2584</v>
      </c>
      <c r="C86" s="5">
        <v>45631</v>
      </c>
      <c r="D86" s="3" t="s">
        <v>45</v>
      </c>
      <c r="E86" s="4" t="s">
        <v>151</v>
      </c>
      <c r="F86" s="9">
        <v>1</v>
      </c>
      <c r="G86">
        <f>VLOOKUP(E86,'Data Produk'!$A$2:$E$2517,5,FALSE)</f>
        <v>65700</v>
      </c>
      <c r="H86">
        <f t="shared" si="3"/>
        <v>65700</v>
      </c>
      <c r="I86" t="str">
        <f>VLOOKUP(E86,'Data Produk'!$A$2:$E$2517,3,FALSE)</f>
        <v>BHINNEKA AGILE MP453 GAMING MOUSEPAD BLACK</v>
      </c>
      <c r="J86" t="str">
        <f>VLOOKUP(E86,'Data Produk'!$A$2:$E$2517,4,FALSE)</f>
        <v>GAMING MOUSEPAD</v>
      </c>
      <c r="K86" t="str">
        <f>VLOOKUP(D86,'Data Outlet'!$A$2:$D$17,4,FALSE)</f>
        <v>Indah Putri</v>
      </c>
      <c r="L86" t="str">
        <f>VLOOKUP(D86,'Data Outlet'!$A$2:$D$17,2,FALSE)</f>
        <v>PIK AVENUE</v>
      </c>
    </row>
    <row r="87" spans="1:12" x14ac:dyDescent="0.25">
      <c r="A87" t="str">
        <f t="shared" si="4"/>
        <v>T-86</v>
      </c>
      <c r="B87" s="3" t="s">
        <v>2584</v>
      </c>
      <c r="C87" s="5">
        <v>45641</v>
      </c>
      <c r="D87" s="3" t="s">
        <v>42</v>
      </c>
      <c r="E87" s="4" t="s">
        <v>152</v>
      </c>
      <c r="F87" s="9">
        <v>6</v>
      </c>
      <c r="G87">
        <f>VLOOKUP(E87,'Data Produk'!$A$2:$E$2517,5,FALSE)</f>
        <v>18000</v>
      </c>
      <c r="H87">
        <f t="shared" si="3"/>
        <v>108000</v>
      </c>
      <c r="I87" t="str">
        <f>VLOOKUP(E87,'Data Produk'!$A$2:$E$2517,3,FALSE)</f>
        <v>BHINNEKA DURALINK KLB1201 BLACK</v>
      </c>
      <c r="J87" t="str">
        <f>VLOOKUP(E87,'Data Produk'!$A$2:$E$2517,4,FALSE)</f>
        <v>CABLE</v>
      </c>
      <c r="K87" t="str">
        <f>VLOOKUP(D87,'Data Outlet'!$A$2:$D$17,4,FALSE)</f>
        <v>Hadi Nugroho</v>
      </c>
      <c r="L87" t="str">
        <f>VLOOKUP(D87,'Data Outlet'!$A$2:$D$17,2,FALSE)</f>
        <v>MALL KELAPA GADING</v>
      </c>
    </row>
    <row r="88" spans="1:12" x14ac:dyDescent="0.25">
      <c r="A88" t="str">
        <f t="shared" si="4"/>
        <v>T-87</v>
      </c>
      <c r="B88" s="3" t="s">
        <v>2584</v>
      </c>
      <c r="C88" s="5">
        <v>45651</v>
      </c>
      <c r="D88" s="3" t="s">
        <v>45</v>
      </c>
      <c r="E88" s="4" t="s">
        <v>153</v>
      </c>
      <c r="F88" s="9">
        <v>1</v>
      </c>
      <c r="G88">
        <f>VLOOKUP(E88,'Data Produk'!$A$2:$E$2517,5,FALSE)</f>
        <v>108000</v>
      </c>
      <c r="H88">
        <f t="shared" si="3"/>
        <v>108000</v>
      </c>
      <c r="I88" t="str">
        <f>VLOOKUP(E88,'Data Produk'!$A$2:$E$2517,3,FALSE)</f>
        <v>BHINNEKA WAVE14 TW14 TRUE WIRELESS MATCHA GREEN</v>
      </c>
      <c r="J88" t="str">
        <f>VLOOKUP(E88,'Data Produk'!$A$2:$E$2517,4,FALSE)</f>
        <v>TWS</v>
      </c>
      <c r="K88" t="str">
        <f>VLOOKUP(D88,'Data Outlet'!$A$2:$D$17,4,FALSE)</f>
        <v>Indah Putri</v>
      </c>
      <c r="L88" t="str">
        <f>VLOOKUP(D88,'Data Outlet'!$A$2:$D$17,2,FALSE)</f>
        <v>PIK AVENUE</v>
      </c>
    </row>
    <row r="89" spans="1:12" x14ac:dyDescent="0.25">
      <c r="A89" t="str">
        <f t="shared" si="4"/>
        <v>T-88</v>
      </c>
      <c r="B89" s="3" t="s">
        <v>2584</v>
      </c>
      <c r="C89" s="5">
        <v>45634</v>
      </c>
      <c r="D89" s="3" t="s">
        <v>37</v>
      </c>
      <c r="E89" s="4" t="s">
        <v>154</v>
      </c>
      <c r="F89" s="9">
        <v>1</v>
      </c>
      <c r="G89">
        <f>VLOOKUP(E89,'Data Produk'!$A$2:$E$2517,5,FALSE)</f>
        <v>103500</v>
      </c>
      <c r="H89">
        <f t="shared" si="3"/>
        <v>103500</v>
      </c>
      <c r="I89" t="str">
        <f>VLOOKUP(E89,'Data Produk'!$A$2:$E$2517,3,FALSE)</f>
        <v>BHINNEKA FLASH HQ53 GAMING HEADSET BLACK</v>
      </c>
      <c r="J89" t="str">
        <f>VLOOKUP(E89,'Data Produk'!$A$2:$E$2517,4,FALSE)</f>
        <v>GAMING HEADSET</v>
      </c>
      <c r="K89" t="str">
        <f>VLOOKUP(D89,'Data Outlet'!$A$2:$D$17,4,FALSE)</f>
        <v>Dewi Lestari</v>
      </c>
      <c r="L89" t="str">
        <f>VLOOKUP(D89,'Data Outlet'!$A$2:$D$17,2,FALSE)</f>
        <v>CIBUBUR JUNCTION</v>
      </c>
    </row>
    <row r="90" spans="1:12" x14ac:dyDescent="0.25">
      <c r="A90" t="str">
        <f t="shared" si="4"/>
        <v>T-89</v>
      </c>
      <c r="B90" s="3" t="s">
        <v>2584</v>
      </c>
      <c r="C90" s="5">
        <v>45656</v>
      </c>
      <c r="D90" s="3" t="s">
        <v>45</v>
      </c>
      <c r="E90" s="4" t="s">
        <v>155</v>
      </c>
      <c r="F90" s="9">
        <v>1</v>
      </c>
      <c r="G90">
        <f>VLOOKUP(E90,'Data Produk'!$A$2:$E$2517,5,FALSE)</f>
        <v>88200</v>
      </c>
      <c r="H90">
        <f t="shared" si="3"/>
        <v>88200</v>
      </c>
      <c r="I90" t="str">
        <f>VLOOKUP(E90,'Data Produk'!$A$2:$E$2517,3,FALSE)</f>
        <v>BHINNEKA WAVE12 TW12 TRUE WIRELESS WHITE</v>
      </c>
      <c r="J90" t="str">
        <f>VLOOKUP(E90,'Data Produk'!$A$2:$E$2517,4,FALSE)</f>
        <v>TWS</v>
      </c>
      <c r="K90" t="str">
        <f>VLOOKUP(D90,'Data Outlet'!$A$2:$D$17,4,FALSE)</f>
        <v>Indah Putri</v>
      </c>
      <c r="L90" t="str">
        <f>VLOOKUP(D90,'Data Outlet'!$A$2:$D$17,2,FALSE)</f>
        <v>PIK AVENUE</v>
      </c>
    </row>
    <row r="91" spans="1:12" x14ac:dyDescent="0.25">
      <c r="A91" t="str">
        <f t="shared" si="4"/>
        <v>T-90</v>
      </c>
      <c r="B91" s="3" t="s">
        <v>2584</v>
      </c>
      <c r="C91" s="5">
        <v>45650</v>
      </c>
      <c r="D91" s="3" t="s">
        <v>37</v>
      </c>
      <c r="E91" s="4" t="s">
        <v>156</v>
      </c>
      <c r="F91" s="9">
        <v>1</v>
      </c>
      <c r="G91">
        <f>VLOOKUP(E91,'Data Produk'!$A$2:$E$2517,5,FALSE)</f>
        <v>39600</v>
      </c>
      <c r="H91">
        <f t="shared" si="3"/>
        <v>39600</v>
      </c>
      <c r="I91" t="str">
        <f>VLOOKUP(E91,'Data Produk'!$A$2:$E$2517,3,FALSE)</f>
        <v>BHINNEKA GO W608 OFFICE MOUSE PINK</v>
      </c>
      <c r="J91" t="str">
        <f>VLOOKUP(E91,'Data Produk'!$A$2:$E$2517,4,FALSE)</f>
        <v>OFFICE MOUSE</v>
      </c>
      <c r="K91" t="str">
        <f>VLOOKUP(D91,'Data Outlet'!$A$2:$D$17,4,FALSE)</f>
        <v>Dewi Lestari</v>
      </c>
      <c r="L91" t="str">
        <f>VLOOKUP(D91,'Data Outlet'!$A$2:$D$17,2,FALSE)</f>
        <v>CIBUBUR JUNCTION</v>
      </c>
    </row>
    <row r="92" spans="1:12" x14ac:dyDescent="0.25">
      <c r="A92" t="str">
        <f t="shared" si="4"/>
        <v>T-91</v>
      </c>
      <c r="B92" s="3" t="s">
        <v>2584</v>
      </c>
      <c r="C92" s="5">
        <v>45644</v>
      </c>
      <c r="D92" s="3" t="s">
        <v>42</v>
      </c>
      <c r="E92" s="4" t="s">
        <v>157</v>
      </c>
      <c r="F92" s="9">
        <v>2</v>
      </c>
      <c r="G92">
        <f>VLOOKUP(E92,'Data Produk'!$A$2:$E$2517,5,FALSE)</f>
        <v>15300</v>
      </c>
      <c r="H92">
        <f t="shared" si="3"/>
        <v>30600</v>
      </c>
      <c r="I92" t="str">
        <f>VLOOKUP(E92,'Data Produk'!$A$2:$E$2517,3,FALSE)</f>
        <v>BHINNEKA LINKPODS ES3 WIRED EARBUDS WHITE</v>
      </c>
      <c r="J92" t="str">
        <f>VLOOKUP(E92,'Data Produk'!$A$2:$E$2517,4,FALSE)</f>
        <v>EARPHONE</v>
      </c>
      <c r="K92" t="str">
        <f>VLOOKUP(D92,'Data Outlet'!$A$2:$D$17,4,FALSE)</f>
        <v>Hadi Nugroho</v>
      </c>
      <c r="L92" t="str">
        <f>VLOOKUP(D92,'Data Outlet'!$A$2:$D$17,2,FALSE)</f>
        <v>MALL KELAPA GADING</v>
      </c>
    </row>
    <row r="93" spans="1:12" x14ac:dyDescent="0.25">
      <c r="A93" t="str">
        <f t="shared" si="4"/>
        <v>T-92</v>
      </c>
      <c r="B93" s="3" t="s">
        <v>2584</v>
      </c>
      <c r="C93" s="5">
        <v>45644</v>
      </c>
      <c r="D93" s="3" t="s">
        <v>42</v>
      </c>
      <c r="E93" s="4" t="s">
        <v>158</v>
      </c>
      <c r="F93" s="9">
        <v>1</v>
      </c>
      <c r="G93">
        <f>VLOOKUP(E93,'Data Produk'!$A$2:$E$2517,5,FALSE)</f>
        <v>198000</v>
      </c>
      <c r="H93">
        <f t="shared" si="3"/>
        <v>198000</v>
      </c>
      <c r="I93" t="str">
        <f>VLOOKUP(E93,'Data Produk'!$A$2:$E$2517,3,FALSE)</f>
        <v>BHINNEKA ATOM TKL MECHANICAL KEYBOARD BLACK BLUE SWITCH</v>
      </c>
      <c r="J93" t="str">
        <f>VLOOKUP(E93,'Data Produk'!$A$2:$E$2517,4,FALSE)</f>
        <v>KEYBOARD GAMING</v>
      </c>
      <c r="K93" t="str">
        <f>VLOOKUP(D93,'Data Outlet'!$A$2:$D$17,4,FALSE)</f>
        <v>Hadi Nugroho</v>
      </c>
      <c r="L93" t="str">
        <f>VLOOKUP(D93,'Data Outlet'!$A$2:$D$17,2,FALSE)</f>
        <v>MALL KELAPA GADING</v>
      </c>
    </row>
    <row r="94" spans="1:12" x14ac:dyDescent="0.25">
      <c r="A94" t="str">
        <f t="shared" si="4"/>
        <v>T-93</v>
      </c>
      <c r="B94" s="3" t="s">
        <v>2584</v>
      </c>
      <c r="C94" s="5">
        <v>45645</v>
      </c>
      <c r="D94" s="3" t="s">
        <v>36</v>
      </c>
      <c r="E94" s="4" t="s">
        <v>159</v>
      </c>
      <c r="F94" s="9">
        <v>1</v>
      </c>
      <c r="G94">
        <f>VLOOKUP(E94,'Data Produk'!$A$2:$E$2517,5,FALSE)</f>
        <v>50000</v>
      </c>
      <c r="H94">
        <f t="shared" si="3"/>
        <v>50000</v>
      </c>
      <c r="I94" t="str">
        <f>VLOOKUP(E94,'Data Produk'!$A$2:$E$2517,3,FALSE)</f>
        <v>BHINNEKA Gaming Headset Stand Model Y</v>
      </c>
      <c r="J94" t="str">
        <f>VLOOKUP(E94,'Data Produk'!$A$2:$E$2517,4,FALSE)</f>
        <v>OTHER ACCESSORIES</v>
      </c>
      <c r="K94" t="str">
        <f>VLOOKUP(D94,'Data Outlet'!$A$2:$D$17,4,FALSE)</f>
        <v>Citra Dewi</v>
      </c>
      <c r="L94" t="str">
        <f>VLOOKUP(D94,'Data Outlet'!$A$2:$D$17,2,FALSE)</f>
        <v>CENTER POINT MEDAN</v>
      </c>
    </row>
    <row r="95" spans="1:12" x14ac:dyDescent="0.25">
      <c r="A95" t="str">
        <f t="shared" si="4"/>
        <v>T-94</v>
      </c>
      <c r="B95" s="3" t="s">
        <v>2584</v>
      </c>
      <c r="C95" s="5">
        <v>45639</v>
      </c>
      <c r="D95" s="3" t="s">
        <v>36</v>
      </c>
      <c r="E95" s="4" t="s">
        <v>160</v>
      </c>
      <c r="F95" s="9">
        <v>1</v>
      </c>
      <c r="G95">
        <f>VLOOKUP(E95,'Data Produk'!$A$2:$E$2517,5,FALSE)</f>
        <v>170100</v>
      </c>
      <c r="H95">
        <f t="shared" si="3"/>
        <v>170100</v>
      </c>
      <c r="I95" t="str">
        <f>VLOOKUP(E95,'Data Produk'!$A$2:$E$2517,3,FALSE)</f>
        <v>BHINNEKA Gaming Deskmat ATO MP905 PLUM</v>
      </c>
      <c r="J95" t="str">
        <f>VLOOKUP(E95,'Data Produk'!$A$2:$E$2517,4,FALSE)</f>
        <v>DESKMAT</v>
      </c>
      <c r="K95" t="str">
        <f>VLOOKUP(D95,'Data Outlet'!$A$2:$D$17,4,FALSE)</f>
        <v>Citra Dewi</v>
      </c>
      <c r="L95" t="str">
        <f>VLOOKUP(D95,'Data Outlet'!$A$2:$D$17,2,FALSE)</f>
        <v>CENTER POINT MEDAN</v>
      </c>
    </row>
    <row r="96" spans="1:12" x14ac:dyDescent="0.25">
      <c r="A96" t="str">
        <f t="shared" si="4"/>
        <v>T-95</v>
      </c>
      <c r="B96" s="3" t="s">
        <v>2584</v>
      </c>
      <c r="C96" s="5">
        <v>45643</v>
      </c>
      <c r="D96" s="3" t="s">
        <v>37</v>
      </c>
      <c r="E96" s="4" t="s">
        <v>161</v>
      </c>
      <c r="F96" s="9">
        <v>1</v>
      </c>
      <c r="G96">
        <f>VLOOKUP(E96,'Data Produk'!$A$2:$E$2517,5,FALSE)</f>
        <v>77350</v>
      </c>
      <c r="H96">
        <f t="shared" si="3"/>
        <v>77350</v>
      </c>
      <c r="I96" t="str">
        <f>VLOOKUP(E96,'Data Produk'!$A$2:$E$2517,3,FALSE)</f>
        <v>BHINNEKA W190 OFFICE MOUSE MINT</v>
      </c>
      <c r="J96" t="str">
        <f>VLOOKUP(E96,'Data Produk'!$A$2:$E$2517,4,FALSE)</f>
        <v>OFFICE MOUSE</v>
      </c>
      <c r="K96" t="str">
        <f>VLOOKUP(D96,'Data Outlet'!$A$2:$D$17,4,FALSE)</f>
        <v>Dewi Lestari</v>
      </c>
      <c r="L96" t="str">
        <f>VLOOKUP(D96,'Data Outlet'!$A$2:$D$17,2,FALSE)</f>
        <v>CIBUBUR JUNCTION</v>
      </c>
    </row>
    <row r="97" spans="1:12" x14ac:dyDescent="0.25">
      <c r="A97" t="str">
        <f t="shared" si="4"/>
        <v>T-96</v>
      </c>
      <c r="B97" s="3" t="s">
        <v>2584</v>
      </c>
      <c r="C97" s="5">
        <v>45657</v>
      </c>
      <c r="D97" s="3" t="s">
        <v>45</v>
      </c>
      <c r="E97" s="4" t="s">
        <v>162</v>
      </c>
      <c r="F97" s="9">
        <v>2</v>
      </c>
      <c r="G97">
        <f>VLOOKUP(E97,'Data Produk'!$A$2:$E$2517,5,FALSE)</f>
        <v>123300</v>
      </c>
      <c r="H97">
        <f t="shared" si="3"/>
        <v>246600</v>
      </c>
      <c r="I97" t="str">
        <f>VLOOKUP(E97,'Data Produk'!$A$2:$E$2517,3,FALSE)</f>
        <v>BHINNEKA GO WK894 OFFICE COMBO BLACK</v>
      </c>
      <c r="J97" t="str">
        <f>VLOOKUP(E97,'Data Produk'!$A$2:$E$2517,4,FALSE)</f>
        <v>OFFICE COMBO</v>
      </c>
      <c r="K97" t="str">
        <f>VLOOKUP(D97,'Data Outlet'!$A$2:$D$17,4,FALSE)</f>
        <v>Indah Putri</v>
      </c>
      <c r="L97" t="str">
        <f>VLOOKUP(D97,'Data Outlet'!$A$2:$D$17,2,FALSE)</f>
        <v>PIK AVENUE</v>
      </c>
    </row>
    <row r="98" spans="1:12" x14ac:dyDescent="0.25">
      <c r="A98" t="str">
        <f t="shared" si="4"/>
        <v>T-97</v>
      </c>
      <c r="B98" s="3" t="s">
        <v>2584</v>
      </c>
      <c r="C98" s="5">
        <v>45653</v>
      </c>
      <c r="D98" s="3" t="s">
        <v>42</v>
      </c>
      <c r="E98" s="4" t="s">
        <v>163</v>
      </c>
      <c r="F98" s="9">
        <v>4</v>
      </c>
      <c r="G98">
        <f>VLOOKUP(E98,'Data Produk'!$A$2:$E$2517,5,FALSE)</f>
        <v>49500</v>
      </c>
      <c r="H98">
        <f t="shared" si="3"/>
        <v>198000</v>
      </c>
      <c r="I98" t="str">
        <f>VLOOKUP(E98,'Data Produk'!$A$2:$E$2517,3,FALSE)</f>
        <v>BHINNEKA POWER PURE 20W 1-PORT TYPE-A USB CHARGER (QC) BLACK</v>
      </c>
      <c r="J98" t="str">
        <f>VLOOKUP(E98,'Data Produk'!$A$2:$E$2517,4,FALSE)</f>
        <v>CHARGER</v>
      </c>
      <c r="K98" t="str">
        <f>VLOOKUP(D98,'Data Outlet'!$A$2:$D$17,4,FALSE)</f>
        <v>Hadi Nugroho</v>
      </c>
      <c r="L98" t="str">
        <f>VLOOKUP(D98,'Data Outlet'!$A$2:$D$17,2,FALSE)</f>
        <v>MALL KELAPA GADING</v>
      </c>
    </row>
    <row r="99" spans="1:12" x14ac:dyDescent="0.25">
      <c r="A99" t="str">
        <f t="shared" si="4"/>
        <v>T-98</v>
      </c>
      <c r="B99" s="3" t="s">
        <v>2584</v>
      </c>
      <c r="C99" s="5">
        <v>45641</v>
      </c>
      <c r="D99" s="3" t="s">
        <v>45</v>
      </c>
      <c r="E99" s="4" t="s">
        <v>164</v>
      </c>
      <c r="F99" s="9">
        <v>3</v>
      </c>
      <c r="G99">
        <f>VLOOKUP(E99,'Data Produk'!$A$2:$E$2517,5,FALSE)</f>
        <v>98100</v>
      </c>
      <c r="H99">
        <f t="shared" si="3"/>
        <v>294300</v>
      </c>
      <c r="I99" t="str">
        <f>VLOOKUP(E99,'Data Produk'!$A$2:$E$2517,3,FALSE)</f>
        <v>BHINNEKA CW2-Q01 30W 2-PORTS CHARGER (QC) WHITE</v>
      </c>
      <c r="J99" t="str">
        <f>VLOOKUP(E99,'Data Produk'!$A$2:$E$2517,4,FALSE)</f>
        <v>CHARGER</v>
      </c>
      <c r="K99" t="str">
        <f>VLOOKUP(D99,'Data Outlet'!$A$2:$D$17,4,FALSE)</f>
        <v>Indah Putri</v>
      </c>
      <c r="L99" t="str">
        <f>VLOOKUP(D99,'Data Outlet'!$A$2:$D$17,2,FALSE)</f>
        <v>PIK AVENUE</v>
      </c>
    </row>
    <row r="100" spans="1:12" x14ac:dyDescent="0.25">
      <c r="A100" t="str">
        <f t="shared" si="4"/>
        <v>T-99</v>
      </c>
      <c r="B100" s="3" t="s">
        <v>2584</v>
      </c>
      <c r="C100" s="5">
        <v>45631</v>
      </c>
      <c r="D100" s="3" t="s">
        <v>36</v>
      </c>
      <c r="E100" s="4" t="s">
        <v>165</v>
      </c>
      <c r="F100" s="9">
        <v>3</v>
      </c>
      <c r="G100">
        <f>VLOOKUP(E100,'Data Produk'!$A$2:$E$2517,5,FALSE)</f>
        <v>12600</v>
      </c>
      <c r="H100">
        <f t="shared" si="3"/>
        <v>37800</v>
      </c>
      <c r="I100" t="str">
        <f>VLOOKUP(E100,'Data Produk'!$A$2:$E$2517,3,FALSE)</f>
        <v>BHINNEKA BASIC XL MP64 BASIC MOUSEPAD BLACK</v>
      </c>
      <c r="J100" t="str">
        <f>VLOOKUP(E100,'Data Produk'!$A$2:$E$2517,4,FALSE)</f>
        <v>BASIC MOUSEPAD</v>
      </c>
      <c r="K100" t="str">
        <f>VLOOKUP(D100,'Data Outlet'!$A$2:$D$17,4,FALSE)</f>
        <v>Citra Dewi</v>
      </c>
      <c r="L100" t="str">
        <f>VLOOKUP(D100,'Data Outlet'!$A$2:$D$17,2,FALSE)</f>
        <v>CENTER POINT MEDAN</v>
      </c>
    </row>
    <row r="101" spans="1:12" x14ac:dyDescent="0.25">
      <c r="A101" t="str">
        <f t="shared" si="4"/>
        <v>T-100</v>
      </c>
      <c r="B101" s="3" t="s">
        <v>2584</v>
      </c>
      <c r="C101" s="5">
        <v>45633</v>
      </c>
      <c r="D101" s="3" t="s">
        <v>42</v>
      </c>
      <c r="E101" s="4" t="s">
        <v>166</v>
      </c>
      <c r="F101" s="9">
        <v>1</v>
      </c>
      <c r="G101">
        <f>VLOOKUP(E101,'Data Produk'!$A$2:$E$2517,5,FALSE)</f>
        <v>98100</v>
      </c>
      <c r="H101">
        <f t="shared" si="3"/>
        <v>98100</v>
      </c>
      <c r="I101" t="str">
        <f>VLOOKUP(E101,'Data Produk'!$A$2:$E$2517,3,FALSE)</f>
        <v>BHINNEKA CW2-Q01 30W 2-PORTS CHARGER (QC) WHITE</v>
      </c>
      <c r="J101" t="str">
        <f>VLOOKUP(E101,'Data Produk'!$A$2:$E$2517,4,FALSE)</f>
        <v>CHARGER</v>
      </c>
      <c r="K101" t="str">
        <f>VLOOKUP(D101,'Data Outlet'!$A$2:$D$17,4,FALSE)</f>
        <v>Hadi Nugroho</v>
      </c>
      <c r="L101" t="str">
        <f>VLOOKUP(D101,'Data Outlet'!$A$2:$D$17,2,FALSE)</f>
        <v>MALL KELAPA GADING</v>
      </c>
    </row>
    <row r="102" spans="1:12" x14ac:dyDescent="0.25">
      <c r="A102" t="str">
        <f t="shared" si="4"/>
        <v>T-101</v>
      </c>
      <c r="B102" s="3" t="s">
        <v>2584</v>
      </c>
      <c r="C102" s="5">
        <v>45630</v>
      </c>
      <c r="D102" s="3" t="s">
        <v>48</v>
      </c>
      <c r="E102" s="4" t="s">
        <v>167</v>
      </c>
      <c r="F102" s="9">
        <v>1</v>
      </c>
      <c r="G102">
        <f>VLOOKUP(E102,'Data Produk'!$A$2:$E$2517,5,FALSE)</f>
        <v>22500</v>
      </c>
      <c r="H102">
        <f t="shared" si="3"/>
        <v>22500</v>
      </c>
      <c r="I102" t="str">
        <f>VLOOKUP(E102,'Data Produk'!$A$2:$E$2517,3,FALSE)</f>
        <v>BHINNEKA LINKBUDS ES4 WIRED EARBUDS WHITE</v>
      </c>
      <c r="J102" t="str">
        <f>VLOOKUP(E102,'Data Produk'!$A$2:$E$2517,4,FALSE)</f>
        <v>EARPHONE</v>
      </c>
      <c r="K102" t="str">
        <f>VLOOKUP(D102,'Data Outlet'!$A$2:$D$17,4,FALSE)</f>
        <v>Joko Susilo</v>
      </c>
      <c r="L102" t="str">
        <f>VLOOKUP(D102,'Data Outlet'!$A$2:$D$17,2,FALSE)</f>
        <v>SUMARECON MALL SERPONG</v>
      </c>
    </row>
    <row r="103" spans="1:12" x14ac:dyDescent="0.25">
      <c r="A103" t="str">
        <f t="shared" si="4"/>
        <v>T-102</v>
      </c>
      <c r="B103" s="3" t="s">
        <v>2584</v>
      </c>
      <c r="C103" s="5">
        <v>45640</v>
      </c>
      <c r="D103" s="3" t="s">
        <v>37</v>
      </c>
      <c r="E103" s="4" t="s">
        <v>168</v>
      </c>
      <c r="F103" s="9">
        <v>1</v>
      </c>
      <c r="G103">
        <f>VLOOKUP(E103,'Data Produk'!$A$2:$E$2517,5,FALSE)</f>
        <v>15300</v>
      </c>
      <c r="H103">
        <f t="shared" si="3"/>
        <v>15300</v>
      </c>
      <c r="I103" t="str">
        <f>VLOOKUP(E103,'Data Produk'!$A$2:$E$2517,3,FALSE)</f>
        <v>BHINNEKA LINKPODS ES3 WIRED EARBUDS BLACK</v>
      </c>
      <c r="J103" t="str">
        <f>VLOOKUP(E103,'Data Produk'!$A$2:$E$2517,4,FALSE)</f>
        <v>EARPHONE</v>
      </c>
      <c r="K103" t="str">
        <f>VLOOKUP(D103,'Data Outlet'!$A$2:$D$17,4,FALSE)</f>
        <v>Dewi Lestari</v>
      </c>
      <c r="L103" t="str">
        <f>VLOOKUP(D103,'Data Outlet'!$A$2:$D$17,2,FALSE)</f>
        <v>CIBUBUR JUNCTION</v>
      </c>
    </row>
    <row r="104" spans="1:12" x14ac:dyDescent="0.25">
      <c r="A104" t="str">
        <f t="shared" si="4"/>
        <v>T-103</v>
      </c>
      <c r="B104" s="3" t="s">
        <v>2584</v>
      </c>
      <c r="C104" s="5">
        <v>45635</v>
      </c>
      <c r="D104" s="3" t="s">
        <v>48</v>
      </c>
      <c r="E104" s="4" t="s">
        <v>169</v>
      </c>
      <c r="F104" s="9">
        <v>1</v>
      </c>
      <c r="G104">
        <f>VLOOKUP(E104,'Data Produk'!$A$2:$E$2517,5,FALSE)</f>
        <v>26100</v>
      </c>
      <c r="H104">
        <f t="shared" si="3"/>
        <v>26100</v>
      </c>
      <c r="I104" t="str">
        <f>VLOOKUP(E104,'Data Produk'!$A$2:$E$2517,3,FALSE)</f>
        <v>BHINNEKA GO ES1 WIRED EARBUDS WHITE</v>
      </c>
      <c r="J104" t="str">
        <f>VLOOKUP(E104,'Data Produk'!$A$2:$E$2517,4,FALSE)</f>
        <v>EARPHONE</v>
      </c>
      <c r="K104" t="str">
        <f>VLOOKUP(D104,'Data Outlet'!$A$2:$D$17,4,FALSE)</f>
        <v>Joko Susilo</v>
      </c>
      <c r="L104" t="str">
        <f>VLOOKUP(D104,'Data Outlet'!$A$2:$D$17,2,FALSE)</f>
        <v>SUMARECON MALL SERPONG</v>
      </c>
    </row>
    <row r="105" spans="1:12" x14ac:dyDescent="0.25">
      <c r="A105" t="str">
        <f t="shared" si="4"/>
        <v>T-104</v>
      </c>
      <c r="B105" s="3" t="s">
        <v>2584</v>
      </c>
      <c r="C105" s="5">
        <v>45640</v>
      </c>
      <c r="D105" s="3" t="s">
        <v>42</v>
      </c>
      <c r="E105" s="4" t="s">
        <v>170</v>
      </c>
      <c r="F105" s="9">
        <v>4</v>
      </c>
      <c r="G105">
        <f>VLOOKUP(E105,'Data Produk'!$A$2:$E$2517,5,FALSE)</f>
        <v>7650</v>
      </c>
      <c r="H105">
        <f t="shared" si="3"/>
        <v>30600</v>
      </c>
      <c r="I105" t="str">
        <f>VLOOKUP(E105,'Data Produk'!$A$2:$E$2517,3,FALSE)</f>
        <v>BHINNEKA VIGIL MP256 BASIC MOUSEPAD BLACK</v>
      </c>
      <c r="J105" t="str">
        <f>VLOOKUP(E105,'Data Produk'!$A$2:$E$2517,4,FALSE)</f>
        <v>BASIC MOUSEPAD</v>
      </c>
      <c r="K105" t="str">
        <f>VLOOKUP(D105,'Data Outlet'!$A$2:$D$17,4,FALSE)</f>
        <v>Hadi Nugroho</v>
      </c>
      <c r="L105" t="str">
        <f>VLOOKUP(D105,'Data Outlet'!$A$2:$D$17,2,FALSE)</f>
        <v>MALL KELAPA GADING</v>
      </c>
    </row>
    <row r="106" spans="1:12" x14ac:dyDescent="0.25">
      <c r="A106" t="str">
        <f t="shared" si="4"/>
        <v>T-105</v>
      </c>
      <c r="B106" s="3" t="s">
        <v>2584</v>
      </c>
      <c r="C106" s="5">
        <v>45644</v>
      </c>
      <c r="D106" s="3" t="s">
        <v>42</v>
      </c>
      <c r="E106" s="4" t="s">
        <v>171</v>
      </c>
      <c r="F106" s="9">
        <v>4</v>
      </c>
      <c r="G106">
        <f>VLOOKUP(E106,'Data Produk'!$A$2:$E$2517,5,FALSE)</f>
        <v>13050</v>
      </c>
      <c r="H106">
        <f t="shared" si="3"/>
        <v>52200</v>
      </c>
      <c r="I106" t="str">
        <f>VLOOKUP(E106,'Data Produk'!$A$2:$E$2517,3,FALSE)</f>
        <v>BHINNEKA DURALINK KCT1201 BLACK</v>
      </c>
      <c r="J106" t="str">
        <f>VLOOKUP(E106,'Data Produk'!$A$2:$E$2517,4,FALSE)</f>
        <v>CABLE</v>
      </c>
      <c r="K106" t="str">
        <f>VLOOKUP(D106,'Data Outlet'!$A$2:$D$17,4,FALSE)</f>
        <v>Hadi Nugroho</v>
      </c>
      <c r="L106" t="str">
        <f>VLOOKUP(D106,'Data Outlet'!$A$2:$D$17,2,FALSE)</f>
        <v>MALL KELAPA GADING</v>
      </c>
    </row>
    <row r="107" spans="1:12" x14ac:dyDescent="0.25">
      <c r="A107" t="str">
        <f t="shared" si="4"/>
        <v>T-106</v>
      </c>
      <c r="B107" s="3" t="s">
        <v>2584</v>
      </c>
      <c r="C107" s="5">
        <v>45634</v>
      </c>
      <c r="D107" s="3" t="s">
        <v>45</v>
      </c>
      <c r="E107" s="4" t="s">
        <v>172</v>
      </c>
      <c r="F107" s="9">
        <v>5</v>
      </c>
      <c r="G107">
        <f>VLOOKUP(E107,'Data Produk'!$A$2:$E$2517,5,FALSE)</f>
        <v>45000</v>
      </c>
      <c r="H107">
        <f t="shared" si="3"/>
        <v>225000</v>
      </c>
      <c r="I107" t="str">
        <f>VLOOKUP(E107,'Data Produk'!$A$2:$E$2517,3,FALSE)</f>
        <v>BHINNEKA HYPERLINK KD10C2001 BLACK</v>
      </c>
      <c r="J107" t="str">
        <f>VLOOKUP(E107,'Data Produk'!$A$2:$E$2517,4,FALSE)</f>
        <v>CABLE</v>
      </c>
      <c r="K107" t="str">
        <f>VLOOKUP(D107,'Data Outlet'!$A$2:$D$17,4,FALSE)</f>
        <v>Indah Putri</v>
      </c>
      <c r="L107" t="str">
        <f>VLOOKUP(D107,'Data Outlet'!$A$2:$D$17,2,FALSE)</f>
        <v>PIK AVENUE</v>
      </c>
    </row>
    <row r="108" spans="1:12" x14ac:dyDescent="0.25">
      <c r="A108" t="str">
        <f t="shared" si="4"/>
        <v>T-107</v>
      </c>
      <c r="B108" s="3" t="s">
        <v>2584</v>
      </c>
      <c r="C108" s="5">
        <v>45634</v>
      </c>
      <c r="D108" s="3" t="s">
        <v>45</v>
      </c>
      <c r="E108" s="4" t="s">
        <v>173</v>
      </c>
      <c r="F108" s="9">
        <v>2</v>
      </c>
      <c r="G108">
        <f>VLOOKUP(E108,'Data Produk'!$A$2:$E$2517,5,FALSE)</f>
        <v>162000</v>
      </c>
      <c r="H108">
        <f t="shared" si="3"/>
        <v>324000</v>
      </c>
      <c r="I108" t="str">
        <f>VLOOKUP(E108,'Data Produk'!$A$2:$E$2517,3,FALSE)</f>
        <v>BHINNEKA POWER PACK T1 10.000 mAh 22,5W POWERBANK WHITE</v>
      </c>
      <c r="J108" t="str">
        <f>VLOOKUP(E108,'Data Produk'!$A$2:$E$2517,4,FALSE)</f>
        <v>POWERBANK</v>
      </c>
      <c r="K108" t="str">
        <f>VLOOKUP(D108,'Data Outlet'!$A$2:$D$17,4,FALSE)</f>
        <v>Indah Putri</v>
      </c>
      <c r="L108" t="str">
        <f>VLOOKUP(D108,'Data Outlet'!$A$2:$D$17,2,FALSE)</f>
        <v>PIK AVENUE</v>
      </c>
    </row>
    <row r="109" spans="1:12" x14ac:dyDescent="0.25">
      <c r="A109" t="str">
        <f t="shared" si="4"/>
        <v>T-108</v>
      </c>
      <c r="B109" s="3" t="s">
        <v>2584</v>
      </c>
      <c r="C109" s="5">
        <v>45633</v>
      </c>
      <c r="D109" s="3" t="s">
        <v>42</v>
      </c>
      <c r="E109" s="4" t="s">
        <v>174</v>
      </c>
      <c r="F109" s="9">
        <v>2</v>
      </c>
      <c r="G109">
        <f>VLOOKUP(E109,'Data Produk'!$A$2:$E$2517,5,FALSE)</f>
        <v>88200</v>
      </c>
      <c r="H109">
        <f t="shared" si="3"/>
        <v>176400</v>
      </c>
      <c r="I109" t="str">
        <f>VLOOKUP(E109,'Data Produk'!$A$2:$E$2517,3,FALSE)</f>
        <v>BHINNEKA WAVE12 TW12 TRUE WIRELESS BLACK</v>
      </c>
      <c r="J109" t="str">
        <f>VLOOKUP(E109,'Data Produk'!$A$2:$E$2517,4,FALSE)</f>
        <v>TWS</v>
      </c>
      <c r="K109" t="str">
        <f>VLOOKUP(D109,'Data Outlet'!$A$2:$D$17,4,FALSE)</f>
        <v>Hadi Nugroho</v>
      </c>
      <c r="L109" t="str">
        <f>VLOOKUP(D109,'Data Outlet'!$A$2:$D$17,2,FALSE)</f>
        <v>MALL KELAPA GADING</v>
      </c>
    </row>
    <row r="110" spans="1:12" x14ac:dyDescent="0.25">
      <c r="A110" t="str">
        <f t="shared" si="4"/>
        <v>T-109</v>
      </c>
      <c r="B110" s="3" t="s">
        <v>2584</v>
      </c>
      <c r="C110" s="5">
        <v>45656</v>
      </c>
      <c r="D110" s="3" t="s">
        <v>37</v>
      </c>
      <c r="E110" s="4" t="s">
        <v>175</v>
      </c>
      <c r="F110" s="9">
        <v>3</v>
      </c>
      <c r="G110">
        <f>VLOOKUP(E110,'Data Produk'!$A$2:$E$2517,5,FALSE)</f>
        <v>31500</v>
      </c>
      <c r="H110">
        <f t="shared" si="3"/>
        <v>94500</v>
      </c>
      <c r="I110" t="str">
        <f>VLOOKUP(E110,'Data Produk'!$A$2:$E$2517,3,FALSE)</f>
        <v>BHINNEKA HYPERLINK KD60L1501 BLACK</v>
      </c>
      <c r="J110" t="str">
        <f>VLOOKUP(E110,'Data Produk'!$A$2:$E$2517,4,FALSE)</f>
        <v>CABLE</v>
      </c>
      <c r="K110" t="str">
        <f>VLOOKUP(D110,'Data Outlet'!$A$2:$D$17,4,FALSE)</f>
        <v>Dewi Lestari</v>
      </c>
      <c r="L110" t="str">
        <f>VLOOKUP(D110,'Data Outlet'!$A$2:$D$17,2,FALSE)</f>
        <v>CIBUBUR JUNCTION</v>
      </c>
    </row>
    <row r="111" spans="1:12" x14ac:dyDescent="0.25">
      <c r="A111" t="str">
        <f t="shared" si="4"/>
        <v>T-110</v>
      </c>
      <c r="B111" s="3" t="s">
        <v>2584</v>
      </c>
      <c r="C111" s="5">
        <v>45632</v>
      </c>
      <c r="D111" s="3" t="s">
        <v>45</v>
      </c>
      <c r="E111" s="4" t="s">
        <v>176</v>
      </c>
      <c r="F111" s="9">
        <v>2</v>
      </c>
      <c r="G111">
        <f>VLOOKUP(E111,'Data Produk'!$A$2:$E$2517,5,FALSE)</f>
        <v>108000</v>
      </c>
      <c r="H111">
        <f t="shared" si="3"/>
        <v>216000</v>
      </c>
      <c r="I111" t="str">
        <f>VLOOKUP(E111,'Data Produk'!$A$2:$E$2517,3,FALSE)</f>
        <v>BHINNEKA WAVE13 TW13 TRUE WIRELESS BLUE</v>
      </c>
      <c r="J111" t="str">
        <f>VLOOKUP(E111,'Data Produk'!$A$2:$E$2517,4,FALSE)</f>
        <v>TWS</v>
      </c>
      <c r="K111" t="str">
        <f>VLOOKUP(D111,'Data Outlet'!$A$2:$D$17,4,FALSE)</f>
        <v>Indah Putri</v>
      </c>
      <c r="L111" t="str">
        <f>VLOOKUP(D111,'Data Outlet'!$A$2:$D$17,2,FALSE)</f>
        <v>PIK AVENUE</v>
      </c>
    </row>
    <row r="112" spans="1:12" x14ac:dyDescent="0.25">
      <c r="A112" t="str">
        <f t="shared" si="4"/>
        <v>T-111</v>
      </c>
      <c r="B112" s="3" t="s">
        <v>2584</v>
      </c>
      <c r="C112" s="5">
        <v>45645</v>
      </c>
      <c r="D112" s="3" t="s">
        <v>48</v>
      </c>
      <c r="E112" s="4" t="s">
        <v>177</v>
      </c>
      <c r="F112" s="9">
        <v>2</v>
      </c>
      <c r="G112">
        <f>VLOOKUP(E112,'Data Produk'!$A$2:$E$2517,5,FALSE)</f>
        <v>39600</v>
      </c>
      <c r="H112">
        <f t="shared" si="3"/>
        <v>79200</v>
      </c>
      <c r="I112" t="str">
        <f>VLOOKUP(E112,'Data Produk'!$A$2:$E$2517,3,FALSE)</f>
        <v>BHINNEKA GO W605 OFFICE MOUSE BLACK</v>
      </c>
      <c r="J112" t="str">
        <f>VLOOKUP(E112,'Data Produk'!$A$2:$E$2517,4,FALSE)</f>
        <v>OFFICE MOUSE</v>
      </c>
      <c r="K112" t="str">
        <f>VLOOKUP(D112,'Data Outlet'!$A$2:$D$17,4,FALSE)</f>
        <v>Joko Susilo</v>
      </c>
      <c r="L112" t="str">
        <f>VLOOKUP(D112,'Data Outlet'!$A$2:$D$17,2,FALSE)</f>
        <v>SUMARECON MALL SERPONG</v>
      </c>
    </row>
    <row r="113" spans="1:12" x14ac:dyDescent="0.25">
      <c r="A113" t="str">
        <f t="shared" si="4"/>
        <v>T-112</v>
      </c>
      <c r="B113" s="3" t="s">
        <v>2584</v>
      </c>
      <c r="C113" s="5">
        <v>45647</v>
      </c>
      <c r="D113" s="3" t="s">
        <v>45</v>
      </c>
      <c r="E113" s="4" t="s">
        <v>178</v>
      </c>
      <c r="F113" s="9">
        <v>2</v>
      </c>
      <c r="G113">
        <f>VLOOKUP(E113,'Data Produk'!$A$2:$E$2517,5,FALSE)</f>
        <v>162000</v>
      </c>
      <c r="H113">
        <f t="shared" si="3"/>
        <v>324000</v>
      </c>
      <c r="I113" t="str">
        <f>VLOOKUP(E113,'Data Produk'!$A$2:$E$2517,3,FALSE)</f>
        <v>BHINNEKA POWER PLUS 45W 2-PORTS GAN CHARGER (PD+PD) BLACK</v>
      </c>
      <c r="J113" t="str">
        <f>VLOOKUP(E113,'Data Produk'!$A$2:$E$2517,4,FALSE)</f>
        <v>CHARGER</v>
      </c>
      <c r="K113" t="str">
        <f>VLOOKUP(D113,'Data Outlet'!$A$2:$D$17,4,FALSE)</f>
        <v>Indah Putri</v>
      </c>
      <c r="L113" t="str">
        <f>VLOOKUP(D113,'Data Outlet'!$A$2:$D$17,2,FALSE)</f>
        <v>PIK AVENUE</v>
      </c>
    </row>
    <row r="114" spans="1:12" x14ac:dyDescent="0.25">
      <c r="A114" t="str">
        <f t="shared" si="4"/>
        <v>T-113</v>
      </c>
      <c r="B114" s="3" t="s">
        <v>2584</v>
      </c>
      <c r="C114" s="5">
        <v>45641</v>
      </c>
      <c r="D114" s="3" t="s">
        <v>48</v>
      </c>
      <c r="E114" s="4" t="s">
        <v>179</v>
      </c>
      <c r="F114" s="9">
        <v>1</v>
      </c>
      <c r="G114">
        <f>VLOOKUP(E114,'Data Produk'!$A$2:$E$2517,5,FALSE)</f>
        <v>108000</v>
      </c>
      <c r="H114">
        <f t="shared" si="3"/>
        <v>108000</v>
      </c>
      <c r="I114" t="str">
        <f>VLOOKUP(E114,'Data Produk'!$A$2:$E$2517,3,FALSE)</f>
        <v>BHINNEKA WAVE13 TW13 TRUE WIRELESS WHITE</v>
      </c>
      <c r="J114" t="str">
        <f>VLOOKUP(E114,'Data Produk'!$A$2:$E$2517,4,FALSE)</f>
        <v>TWS</v>
      </c>
      <c r="K114" t="str">
        <f>VLOOKUP(D114,'Data Outlet'!$A$2:$D$17,4,FALSE)</f>
        <v>Joko Susilo</v>
      </c>
      <c r="L114" t="str">
        <f>VLOOKUP(D114,'Data Outlet'!$A$2:$D$17,2,FALSE)</f>
        <v>SUMARECON MALL SERPONG</v>
      </c>
    </row>
    <row r="115" spans="1:12" x14ac:dyDescent="0.25">
      <c r="A115" t="str">
        <f t="shared" si="4"/>
        <v>T-114</v>
      </c>
      <c r="B115" s="3" t="s">
        <v>2584</v>
      </c>
      <c r="C115" s="5">
        <v>45647</v>
      </c>
      <c r="D115" s="3" t="s">
        <v>45</v>
      </c>
      <c r="E115" s="4" t="s">
        <v>180</v>
      </c>
      <c r="F115" s="9">
        <v>9</v>
      </c>
      <c r="G115">
        <f>VLOOKUP(E115,'Data Produk'!$A$2:$E$2517,5,FALSE)</f>
        <v>31500</v>
      </c>
      <c r="H115">
        <f t="shared" si="3"/>
        <v>283500</v>
      </c>
      <c r="I115" t="str">
        <f>VLOOKUP(E115,'Data Produk'!$A$2:$E$2517,3,FALSE)</f>
        <v>BHINNEKA HYPERLINK KD60L1501 BLACK</v>
      </c>
      <c r="J115" t="str">
        <f>VLOOKUP(E115,'Data Produk'!$A$2:$E$2517,4,FALSE)</f>
        <v>CABLE</v>
      </c>
      <c r="K115" t="str">
        <f>VLOOKUP(D115,'Data Outlet'!$A$2:$D$17,4,FALSE)</f>
        <v>Indah Putri</v>
      </c>
      <c r="L115" t="str">
        <f>VLOOKUP(D115,'Data Outlet'!$A$2:$D$17,2,FALSE)</f>
        <v>PIK AVENUE</v>
      </c>
    </row>
    <row r="116" spans="1:12" x14ac:dyDescent="0.25">
      <c r="A116" t="str">
        <f t="shared" si="4"/>
        <v>T-115</v>
      </c>
      <c r="B116" s="3" t="s">
        <v>2584</v>
      </c>
      <c r="C116" s="5">
        <v>45631</v>
      </c>
      <c r="D116" s="3" t="s">
        <v>42</v>
      </c>
      <c r="E116" s="4" t="s">
        <v>181</v>
      </c>
      <c r="F116" s="9">
        <v>1</v>
      </c>
      <c r="G116">
        <f>VLOOKUP(E116,'Data Produk'!$A$2:$E$2517,5,FALSE)</f>
        <v>261000</v>
      </c>
      <c r="H116">
        <f t="shared" si="3"/>
        <v>261000</v>
      </c>
      <c r="I116" t="str">
        <f>VLOOKUP(E116,'Data Produk'!$A$2:$E$2517,3,FALSE)</f>
        <v>BHINNEKA ALTO MH91 GAMING HEADSET BLACK</v>
      </c>
      <c r="J116" t="str">
        <f>VLOOKUP(E116,'Data Produk'!$A$2:$E$2517,4,FALSE)</f>
        <v>GAMING HEADSET</v>
      </c>
      <c r="K116" t="str">
        <f>VLOOKUP(D116,'Data Outlet'!$A$2:$D$17,4,FALSE)</f>
        <v>Hadi Nugroho</v>
      </c>
      <c r="L116" t="str">
        <f>VLOOKUP(D116,'Data Outlet'!$A$2:$D$17,2,FALSE)</f>
        <v>MALL KELAPA GADING</v>
      </c>
    </row>
    <row r="117" spans="1:12" x14ac:dyDescent="0.25">
      <c r="A117" t="str">
        <f t="shared" si="4"/>
        <v>T-116</v>
      </c>
      <c r="B117" s="3" t="s">
        <v>2584</v>
      </c>
      <c r="C117" s="5">
        <v>45653</v>
      </c>
      <c r="D117" s="3" t="s">
        <v>42</v>
      </c>
      <c r="E117" s="4" t="s">
        <v>182</v>
      </c>
      <c r="F117" s="9">
        <v>5</v>
      </c>
      <c r="G117">
        <f>VLOOKUP(E117,'Data Produk'!$A$2:$E$2517,5,FALSE)</f>
        <v>22500</v>
      </c>
      <c r="H117">
        <f t="shared" si="3"/>
        <v>112500</v>
      </c>
      <c r="I117" t="str">
        <f>VLOOKUP(E117,'Data Produk'!$A$2:$E$2517,3,FALSE)</f>
        <v>BHINNEKA HYPERLINK KV65C1201 BLACK</v>
      </c>
      <c r="J117" t="str">
        <f>VLOOKUP(E117,'Data Produk'!$A$2:$E$2517,4,FALSE)</f>
        <v>CABLE</v>
      </c>
      <c r="K117" t="str">
        <f>VLOOKUP(D117,'Data Outlet'!$A$2:$D$17,4,FALSE)</f>
        <v>Hadi Nugroho</v>
      </c>
      <c r="L117" t="str">
        <f>VLOOKUP(D117,'Data Outlet'!$A$2:$D$17,2,FALSE)</f>
        <v>MALL KELAPA GADING</v>
      </c>
    </row>
    <row r="118" spans="1:12" x14ac:dyDescent="0.25">
      <c r="A118" t="str">
        <f t="shared" si="4"/>
        <v>T-117</v>
      </c>
      <c r="B118" s="3" t="s">
        <v>2584</v>
      </c>
      <c r="C118" s="5">
        <v>45642</v>
      </c>
      <c r="D118" s="3" t="s">
        <v>37</v>
      </c>
      <c r="E118" s="4" t="s">
        <v>183</v>
      </c>
      <c r="F118" s="9">
        <v>1</v>
      </c>
      <c r="G118">
        <f>VLOOKUP(E118,'Data Produk'!$A$2:$E$2517,5,FALSE)</f>
        <v>71500</v>
      </c>
      <c r="H118">
        <f t="shared" si="3"/>
        <v>71500</v>
      </c>
      <c r="I118" t="str">
        <f>VLOOKUP(E118,'Data Produk'!$A$2:$E$2517,3,FALSE)</f>
        <v>BHINNEKA WAVE10 TW10 TRUE WIRELESS BLACK</v>
      </c>
      <c r="J118" t="str">
        <f>VLOOKUP(E118,'Data Produk'!$A$2:$E$2517,4,FALSE)</f>
        <v>TWS</v>
      </c>
      <c r="K118" t="str">
        <f>VLOOKUP(D118,'Data Outlet'!$A$2:$D$17,4,FALSE)</f>
        <v>Dewi Lestari</v>
      </c>
      <c r="L118" t="str">
        <f>VLOOKUP(D118,'Data Outlet'!$A$2:$D$17,2,FALSE)</f>
        <v>CIBUBUR JUNCTION</v>
      </c>
    </row>
    <row r="119" spans="1:12" x14ac:dyDescent="0.25">
      <c r="A119" t="str">
        <f t="shared" si="4"/>
        <v>T-118</v>
      </c>
      <c r="B119" s="3" t="s">
        <v>2584</v>
      </c>
      <c r="C119" s="5">
        <v>45645</v>
      </c>
      <c r="D119" s="3" t="s">
        <v>36</v>
      </c>
      <c r="E119" s="4" t="s">
        <v>184</v>
      </c>
      <c r="F119" s="9">
        <v>1</v>
      </c>
      <c r="G119">
        <f>VLOOKUP(E119,'Data Produk'!$A$2:$E$2517,5,FALSE)</f>
        <v>13050</v>
      </c>
      <c r="H119">
        <f t="shared" si="3"/>
        <v>13050</v>
      </c>
      <c r="I119" t="str">
        <f>VLOOKUP(E119,'Data Produk'!$A$2:$E$2517,3,FALSE)</f>
        <v>BHINNEKA DURALINK KCT1201 BLACK</v>
      </c>
      <c r="J119" t="str">
        <f>VLOOKUP(E119,'Data Produk'!$A$2:$E$2517,4,FALSE)</f>
        <v>CABLE</v>
      </c>
      <c r="K119" t="str">
        <f>VLOOKUP(D119,'Data Outlet'!$A$2:$D$17,4,FALSE)</f>
        <v>Citra Dewi</v>
      </c>
      <c r="L119" t="str">
        <f>VLOOKUP(D119,'Data Outlet'!$A$2:$D$17,2,FALSE)</f>
        <v>CENTER POINT MEDAN</v>
      </c>
    </row>
    <row r="120" spans="1:12" x14ac:dyDescent="0.25">
      <c r="A120" t="str">
        <f t="shared" si="4"/>
        <v>T-119</v>
      </c>
      <c r="B120" s="3" t="s">
        <v>2584</v>
      </c>
      <c r="C120" s="5">
        <v>45633</v>
      </c>
      <c r="D120" s="3" t="s">
        <v>45</v>
      </c>
      <c r="E120" s="4" t="s">
        <v>185</v>
      </c>
      <c r="F120" s="9">
        <v>2</v>
      </c>
      <c r="G120">
        <f>VLOOKUP(E120,'Data Produk'!$A$2:$E$2517,5,FALSE)</f>
        <v>15300</v>
      </c>
      <c r="H120">
        <f t="shared" si="3"/>
        <v>30600</v>
      </c>
      <c r="I120" t="str">
        <f>VLOOKUP(E120,'Data Produk'!$A$2:$E$2517,3,FALSE)</f>
        <v>BHINNEKA LINKPODS ES3 WIRED EARBUDS BLACK</v>
      </c>
      <c r="J120" t="str">
        <f>VLOOKUP(E120,'Data Produk'!$A$2:$E$2517,4,FALSE)</f>
        <v>EARPHONE</v>
      </c>
      <c r="K120" t="str">
        <f>VLOOKUP(D120,'Data Outlet'!$A$2:$D$17,4,FALSE)</f>
        <v>Indah Putri</v>
      </c>
      <c r="L120" t="str">
        <f>VLOOKUP(D120,'Data Outlet'!$A$2:$D$17,2,FALSE)</f>
        <v>PIK AVENUE</v>
      </c>
    </row>
    <row r="121" spans="1:12" x14ac:dyDescent="0.25">
      <c r="A121" t="str">
        <f t="shared" si="4"/>
        <v>T-120</v>
      </c>
      <c r="B121" s="3" t="s">
        <v>2584</v>
      </c>
      <c r="C121" s="5">
        <v>45637</v>
      </c>
      <c r="D121" s="3" t="s">
        <v>45</v>
      </c>
      <c r="E121" s="4" t="s">
        <v>186</v>
      </c>
      <c r="F121" s="9">
        <v>1</v>
      </c>
      <c r="G121">
        <f>VLOOKUP(E121,'Data Produk'!$A$2:$E$2517,5,FALSE)</f>
        <v>39600</v>
      </c>
      <c r="H121">
        <f t="shared" si="3"/>
        <v>39600</v>
      </c>
      <c r="I121" t="str">
        <f>VLOOKUP(E121,'Data Produk'!$A$2:$E$2517,3,FALSE)</f>
        <v>BHINNEKA GO W606 OFFICE MOUSE WHITE</v>
      </c>
      <c r="J121" t="str">
        <f>VLOOKUP(E121,'Data Produk'!$A$2:$E$2517,4,FALSE)</f>
        <v>OFFICE MOUSE</v>
      </c>
      <c r="K121" t="str">
        <f>VLOOKUP(D121,'Data Outlet'!$A$2:$D$17,4,FALSE)</f>
        <v>Indah Putri</v>
      </c>
      <c r="L121" t="str">
        <f>VLOOKUP(D121,'Data Outlet'!$A$2:$D$17,2,FALSE)</f>
        <v>PIK AVENUE</v>
      </c>
    </row>
    <row r="122" spans="1:12" x14ac:dyDescent="0.25">
      <c r="A122" t="str">
        <f t="shared" si="4"/>
        <v>T-121</v>
      </c>
      <c r="B122" s="3" t="s">
        <v>2584</v>
      </c>
      <c r="C122" s="5">
        <v>45653</v>
      </c>
      <c r="D122" s="3" t="s">
        <v>36</v>
      </c>
      <c r="E122" s="4" t="s">
        <v>187</v>
      </c>
      <c r="F122" s="9">
        <v>1</v>
      </c>
      <c r="G122">
        <f>VLOOKUP(E122,'Data Produk'!$A$2:$E$2517,5,FALSE)</f>
        <v>27000</v>
      </c>
      <c r="H122">
        <f t="shared" si="3"/>
        <v>27000</v>
      </c>
      <c r="I122" t="str">
        <f>VLOOKUP(E122,'Data Produk'!$A$2:$E$2517,3,FALSE)</f>
        <v>BHINNEKA DURALINK KCB2001 BLACK</v>
      </c>
      <c r="J122" t="str">
        <f>VLOOKUP(E122,'Data Produk'!$A$2:$E$2517,4,FALSE)</f>
        <v>CABLE</v>
      </c>
      <c r="K122" t="str">
        <f>VLOOKUP(D122,'Data Outlet'!$A$2:$D$17,4,FALSE)</f>
        <v>Citra Dewi</v>
      </c>
      <c r="L122" t="str">
        <f>VLOOKUP(D122,'Data Outlet'!$A$2:$D$17,2,FALSE)</f>
        <v>CENTER POINT MEDAN</v>
      </c>
    </row>
    <row r="123" spans="1:12" x14ac:dyDescent="0.25">
      <c r="A123" t="str">
        <f t="shared" si="4"/>
        <v>T-122</v>
      </c>
      <c r="B123" s="3" t="s">
        <v>2584</v>
      </c>
      <c r="C123" s="5">
        <v>45653</v>
      </c>
      <c r="D123" s="3" t="s">
        <v>45</v>
      </c>
      <c r="E123" s="4" t="s">
        <v>188</v>
      </c>
      <c r="F123" s="9">
        <v>7</v>
      </c>
      <c r="G123">
        <f>VLOOKUP(E123,'Data Produk'!$A$2:$E$2517,5,FALSE)</f>
        <v>7650</v>
      </c>
      <c r="H123">
        <f t="shared" si="3"/>
        <v>53550</v>
      </c>
      <c r="I123" t="str">
        <f>VLOOKUP(E123,'Data Produk'!$A$2:$E$2517,3,FALSE)</f>
        <v>BHINNEKA VIGIL MP256 BASIC MOUSEPAD BLACK</v>
      </c>
      <c r="J123" t="str">
        <f>VLOOKUP(E123,'Data Produk'!$A$2:$E$2517,4,FALSE)</f>
        <v>BASIC MOUSEPAD</v>
      </c>
      <c r="K123" t="str">
        <f>VLOOKUP(D123,'Data Outlet'!$A$2:$D$17,4,FALSE)</f>
        <v>Indah Putri</v>
      </c>
      <c r="L123" t="str">
        <f>VLOOKUP(D123,'Data Outlet'!$A$2:$D$17,2,FALSE)</f>
        <v>PIK AVENUE</v>
      </c>
    </row>
    <row r="124" spans="1:12" x14ac:dyDescent="0.25">
      <c r="A124" t="str">
        <f t="shared" si="4"/>
        <v>T-123</v>
      </c>
      <c r="B124" s="3" t="s">
        <v>2584</v>
      </c>
      <c r="C124" s="5">
        <v>45646</v>
      </c>
      <c r="D124" s="3" t="s">
        <v>37</v>
      </c>
      <c r="E124" s="4" t="s">
        <v>189</v>
      </c>
      <c r="F124" s="9">
        <v>1</v>
      </c>
      <c r="G124">
        <f>VLOOKUP(E124,'Data Produk'!$A$2:$E$2517,5,FALSE)</f>
        <v>44850</v>
      </c>
      <c r="H124">
        <f t="shared" si="3"/>
        <v>44850</v>
      </c>
      <c r="I124" t="str">
        <f>VLOOKUP(E124,'Data Produk'!$A$2:$E$2517,3,FALSE)</f>
        <v>BHINNEKA POWER GO 20W 1-PORT TYPE-C USB CHARGER (PD+QC) BLACK</v>
      </c>
      <c r="J124" t="str">
        <f>VLOOKUP(E124,'Data Produk'!$A$2:$E$2517,4,FALSE)</f>
        <v>CHARGER</v>
      </c>
      <c r="K124" t="str">
        <f>VLOOKUP(D124,'Data Outlet'!$A$2:$D$17,4,FALSE)</f>
        <v>Dewi Lestari</v>
      </c>
      <c r="L124" t="str">
        <f>VLOOKUP(D124,'Data Outlet'!$A$2:$D$17,2,FALSE)</f>
        <v>CIBUBUR JUNCTION</v>
      </c>
    </row>
    <row r="125" spans="1:12" x14ac:dyDescent="0.25">
      <c r="A125" t="str">
        <f t="shared" si="4"/>
        <v>T-124</v>
      </c>
      <c r="B125" s="3" t="s">
        <v>2584</v>
      </c>
      <c r="C125" s="5">
        <v>45645</v>
      </c>
      <c r="D125" s="3" t="s">
        <v>48</v>
      </c>
      <c r="E125" s="4" t="s">
        <v>190</v>
      </c>
      <c r="F125" s="9">
        <v>4</v>
      </c>
      <c r="G125">
        <f>VLOOKUP(E125,'Data Produk'!$A$2:$E$2517,5,FALSE)</f>
        <v>17100</v>
      </c>
      <c r="H125">
        <f t="shared" si="3"/>
        <v>68400</v>
      </c>
      <c r="I125" t="str">
        <f>VLOOKUP(E125,'Data Produk'!$A$2:$E$2517,3,FALSE)</f>
        <v>BHINNEKA DURALINK KCB1201 BLACK</v>
      </c>
      <c r="J125" t="str">
        <f>VLOOKUP(E125,'Data Produk'!$A$2:$E$2517,4,FALSE)</f>
        <v>CABLE</v>
      </c>
      <c r="K125" t="str">
        <f>VLOOKUP(D125,'Data Outlet'!$A$2:$D$17,4,FALSE)</f>
        <v>Joko Susilo</v>
      </c>
      <c r="L125" t="str">
        <f>VLOOKUP(D125,'Data Outlet'!$A$2:$D$17,2,FALSE)</f>
        <v>SUMARECON MALL SERPONG</v>
      </c>
    </row>
    <row r="126" spans="1:12" x14ac:dyDescent="0.25">
      <c r="A126" t="str">
        <f t="shared" si="4"/>
        <v>T-125</v>
      </c>
      <c r="B126" s="3" t="s">
        <v>2584</v>
      </c>
      <c r="C126" s="5">
        <v>45634</v>
      </c>
      <c r="D126" s="3" t="s">
        <v>48</v>
      </c>
      <c r="E126" s="4" t="s">
        <v>191</v>
      </c>
      <c r="F126" s="9">
        <v>1</v>
      </c>
      <c r="G126">
        <f>VLOOKUP(E126,'Data Produk'!$A$2:$E$2517,5,FALSE)</f>
        <v>82800</v>
      </c>
      <c r="H126">
        <f t="shared" si="3"/>
        <v>82800</v>
      </c>
      <c r="I126" t="str">
        <f>VLOOKUP(E126,'Data Produk'!$A$2:$E$2517,3,FALSE)</f>
        <v>BHINNEKA GO W193 OFFICE MOUSE BLUE</v>
      </c>
      <c r="J126" t="str">
        <f>VLOOKUP(E126,'Data Produk'!$A$2:$E$2517,4,FALSE)</f>
        <v>OFFICE MOUSE</v>
      </c>
      <c r="K126" t="str">
        <f>VLOOKUP(D126,'Data Outlet'!$A$2:$D$17,4,FALSE)</f>
        <v>Joko Susilo</v>
      </c>
      <c r="L126" t="str">
        <f>VLOOKUP(D126,'Data Outlet'!$A$2:$D$17,2,FALSE)</f>
        <v>SUMARECON MALL SERPONG</v>
      </c>
    </row>
    <row r="127" spans="1:12" x14ac:dyDescent="0.25">
      <c r="A127" t="str">
        <f t="shared" si="4"/>
        <v>T-126</v>
      </c>
      <c r="B127" s="3" t="s">
        <v>2584</v>
      </c>
      <c r="C127" s="5">
        <v>45627</v>
      </c>
      <c r="D127" s="3" t="s">
        <v>45</v>
      </c>
      <c r="E127" s="4" t="s">
        <v>192</v>
      </c>
      <c r="F127" s="9">
        <v>7</v>
      </c>
      <c r="G127">
        <f>VLOOKUP(E127,'Data Produk'!$A$2:$E$2517,5,FALSE)</f>
        <v>18000</v>
      </c>
      <c r="H127">
        <f t="shared" si="3"/>
        <v>126000</v>
      </c>
      <c r="I127" t="str">
        <f>VLOOKUP(E127,'Data Produk'!$A$2:$E$2517,3,FALSE)</f>
        <v>BHINNEKA DURALINK KLB1201 BLACK</v>
      </c>
      <c r="J127" t="str">
        <f>VLOOKUP(E127,'Data Produk'!$A$2:$E$2517,4,FALSE)</f>
        <v>CABLE</v>
      </c>
      <c r="K127" t="str">
        <f>VLOOKUP(D127,'Data Outlet'!$A$2:$D$17,4,FALSE)</f>
        <v>Indah Putri</v>
      </c>
      <c r="L127" t="str">
        <f>VLOOKUP(D127,'Data Outlet'!$A$2:$D$17,2,FALSE)</f>
        <v>PIK AVENUE</v>
      </c>
    </row>
    <row r="128" spans="1:12" x14ac:dyDescent="0.25">
      <c r="A128" t="str">
        <f t="shared" si="4"/>
        <v>T-127</v>
      </c>
      <c r="B128" s="3" t="s">
        <v>2584</v>
      </c>
      <c r="C128" s="5">
        <v>45635</v>
      </c>
      <c r="D128" s="3" t="s">
        <v>36</v>
      </c>
      <c r="E128" s="4" t="s">
        <v>193</v>
      </c>
      <c r="F128" s="9">
        <v>1</v>
      </c>
      <c r="G128">
        <f>VLOOKUP(E128,'Data Produk'!$A$2:$E$2517,5,FALSE)</f>
        <v>17100</v>
      </c>
      <c r="H128">
        <f t="shared" si="3"/>
        <v>17100</v>
      </c>
      <c r="I128" t="str">
        <f>VLOOKUP(E128,'Data Produk'!$A$2:$E$2517,3,FALSE)</f>
        <v>KC103 BHINNEKA USB CABLE TYPE C</v>
      </c>
      <c r="J128" t="str">
        <f>VLOOKUP(E128,'Data Produk'!$A$2:$E$2517,4,FALSE)</f>
        <v>CABLE</v>
      </c>
      <c r="K128" t="str">
        <f>VLOOKUP(D128,'Data Outlet'!$A$2:$D$17,4,FALSE)</f>
        <v>Citra Dewi</v>
      </c>
      <c r="L128" t="str">
        <f>VLOOKUP(D128,'Data Outlet'!$A$2:$D$17,2,FALSE)</f>
        <v>CENTER POINT MEDAN</v>
      </c>
    </row>
    <row r="129" spans="1:12" x14ac:dyDescent="0.25">
      <c r="A129" t="str">
        <f t="shared" si="4"/>
        <v>T-128</v>
      </c>
      <c r="B129" s="3" t="s">
        <v>2584</v>
      </c>
      <c r="C129" s="5">
        <v>45657</v>
      </c>
      <c r="D129" s="3" t="s">
        <v>48</v>
      </c>
      <c r="E129" s="4" t="s">
        <v>194</v>
      </c>
      <c r="F129" s="9">
        <v>2</v>
      </c>
      <c r="G129">
        <f>VLOOKUP(E129,'Data Produk'!$A$2:$E$2517,5,FALSE)</f>
        <v>26100</v>
      </c>
      <c r="H129">
        <f t="shared" si="3"/>
        <v>52200</v>
      </c>
      <c r="I129" t="str">
        <f>VLOOKUP(E129,'Data Produk'!$A$2:$E$2517,3,FALSE)</f>
        <v>KL102 BHINNEKA USB CABLE LIGHTNING</v>
      </c>
      <c r="J129" t="str">
        <f>VLOOKUP(E129,'Data Produk'!$A$2:$E$2517,4,FALSE)</f>
        <v>CABLE</v>
      </c>
      <c r="K129" t="str">
        <f>VLOOKUP(D129,'Data Outlet'!$A$2:$D$17,4,FALSE)</f>
        <v>Joko Susilo</v>
      </c>
      <c r="L129" t="str">
        <f>VLOOKUP(D129,'Data Outlet'!$A$2:$D$17,2,FALSE)</f>
        <v>SUMARECON MALL SERPONG</v>
      </c>
    </row>
    <row r="130" spans="1:12" x14ac:dyDescent="0.25">
      <c r="A130" t="str">
        <f t="shared" si="4"/>
        <v>T-129</v>
      </c>
      <c r="B130" s="3" t="s">
        <v>2584</v>
      </c>
      <c r="C130" s="5">
        <v>45628</v>
      </c>
      <c r="D130" s="3" t="s">
        <v>37</v>
      </c>
      <c r="E130" s="4" t="s">
        <v>195</v>
      </c>
      <c r="F130" s="9">
        <v>1</v>
      </c>
      <c r="G130">
        <f>VLOOKUP(E130,'Data Produk'!$A$2:$E$2517,5,FALSE)</f>
        <v>39600</v>
      </c>
      <c r="H130">
        <f t="shared" si="3"/>
        <v>39600</v>
      </c>
      <c r="I130" t="str">
        <f>VLOOKUP(E130,'Data Produk'!$A$2:$E$2517,3,FALSE)</f>
        <v>BHINNEKA GO W608 OFFICE MOUSE GREEN</v>
      </c>
      <c r="J130" t="str">
        <f>VLOOKUP(E130,'Data Produk'!$A$2:$E$2517,4,FALSE)</f>
        <v>OFFICE MOUSE</v>
      </c>
      <c r="K130" t="str">
        <f>VLOOKUP(D130,'Data Outlet'!$A$2:$D$17,4,FALSE)</f>
        <v>Dewi Lestari</v>
      </c>
      <c r="L130" t="str">
        <f>VLOOKUP(D130,'Data Outlet'!$A$2:$D$17,2,FALSE)</f>
        <v>CIBUBUR JUNCTION</v>
      </c>
    </row>
    <row r="131" spans="1:12" x14ac:dyDescent="0.25">
      <c r="A131" t="str">
        <f t="shared" si="4"/>
        <v>T-130</v>
      </c>
      <c r="B131" s="3" t="s">
        <v>2584</v>
      </c>
      <c r="C131" s="5">
        <v>45637</v>
      </c>
      <c r="D131" s="3" t="s">
        <v>45</v>
      </c>
      <c r="E131" s="4" t="s">
        <v>196</v>
      </c>
      <c r="F131" s="9">
        <v>1</v>
      </c>
      <c r="G131">
        <f>VLOOKUP(E131,'Data Produk'!$A$2:$E$2517,5,FALSE)</f>
        <v>82800</v>
      </c>
      <c r="H131">
        <f t="shared" ref="H131:H194" si="5">G131*F131</f>
        <v>82800</v>
      </c>
      <c r="I131" t="str">
        <f>VLOOKUP(E131,'Data Produk'!$A$2:$E$2517,3,FALSE)</f>
        <v>BHINNEKA W190 OFFICE MOUSE MINT</v>
      </c>
      <c r="J131" t="str">
        <f>VLOOKUP(E131,'Data Produk'!$A$2:$E$2517,4,FALSE)</f>
        <v>OFFICE MOUSE</v>
      </c>
      <c r="K131" t="str">
        <f>VLOOKUP(D131,'Data Outlet'!$A$2:$D$17,4,FALSE)</f>
        <v>Indah Putri</v>
      </c>
      <c r="L131" t="str">
        <f>VLOOKUP(D131,'Data Outlet'!$A$2:$D$17,2,FALSE)</f>
        <v>PIK AVENUE</v>
      </c>
    </row>
    <row r="132" spans="1:12" x14ac:dyDescent="0.25">
      <c r="A132" t="str">
        <f t="shared" si="4"/>
        <v>T-131</v>
      </c>
      <c r="B132" s="3" t="s">
        <v>2584</v>
      </c>
      <c r="C132" s="5">
        <v>45634</v>
      </c>
      <c r="D132" s="3" t="s">
        <v>45</v>
      </c>
      <c r="E132" s="4" t="s">
        <v>197</v>
      </c>
      <c r="F132" s="9">
        <v>1</v>
      </c>
      <c r="G132">
        <f>VLOOKUP(E132,'Data Produk'!$A$2:$E$2517,5,FALSE)</f>
        <v>39600</v>
      </c>
      <c r="H132">
        <f t="shared" si="5"/>
        <v>39600</v>
      </c>
      <c r="I132" t="str">
        <f>VLOOKUP(E132,'Data Produk'!$A$2:$E$2517,3,FALSE)</f>
        <v>BHINNEKA GO W607 OFFICE MOUSE PURPLE</v>
      </c>
      <c r="J132" t="str">
        <f>VLOOKUP(E132,'Data Produk'!$A$2:$E$2517,4,FALSE)</f>
        <v>OFFICE MOUSE</v>
      </c>
      <c r="K132" t="str">
        <f>VLOOKUP(D132,'Data Outlet'!$A$2:$D$17,4,FALSE)</f>
        <v>Indah Putri</v>
      </c>
      <c r="L132" t="str">
        <f>VLOOKUP(D132,'Data Outlet'!$A$2:$D$17,2,FALSE)</f>
        <v>PIK AVENUE</v>
      </c>
    </row>
    <row r="133" spans="1:12" x14ac:dyDescent="0.25">
      <c r="A133" t="str">
        <f t="shared" si="4"/>
        <v>T-132</v>
      </c>
      <c r="B133" s="3" t="s">
        <v>2584</v>
      </c>
      <c r="C133" s="5">
        <v>45630</v>
      </c>
      <c r="D133" s="3" t="s">
        <v>42</v>
      </c>
      <c r="E133" s="4" t="s">
        <v>198</v>
      </c>
      <c r="F133" s="9">
        <v>1</v>
      </c>
      <c r="G133">
        <f>VLOOKUP(E133,'Data Produk'!$A$2:$E$2517,5,FALSE)</f>
        <v>189000</v>
      </c>
      <c r="H133">
        <f t="shared" si="5"/>
        <v>189000</v>
      </c>
      <c r="I133" t="str">
        <f>VLOOKUP(E133,'Data Produk'!$A$2:$E$2517,3,FALSE)</f>
        <v>BHINNEKA GO TUNE WH06 WIRELESS HEADSET GUN (BLACK)</v>
      </c>
      <c r="J133" t="str">
        <f>VLOOKUP(E133,'Data Produk'!$A$2:$E$2517,4,FALSE)</f>
        <v>WIRELESS HEADSET</v>
      </c>
      <c r="K133" t="str">
        <f>VLOOKUP(D133,'Data Outlet'!$A$2:$D$17,4,FALSE)</f>
        <v>Hadi Nugroho</v>
      </c>
      <c r="L133" t="str">
        <f>VLOOKUP(D133,'Data Outlet'!$A$2:$D$17,2,FALSE)</f>
        <v>MALL KELAPA GADING</v>
      </c>
    </row>
    <row r="134" spans="1:12" x14ac:dyDescent="0.25">
      <c r="A134" t="str">
        <f t="shared" si="4"/>
        <v>T-133</v>
      </c>
      <c r="B134" s="3" t="s">
        <v>2584</v>
      </c>
      <c r="C134" s="5">
        <v>45634</v>
      </c>
      <c r="D134" s="3" t="s">
        <v>45</v>
      </c>
      <c r="E134" s="4" t="s">
        <v>199</v>
      </c>
      <c r="F134" s="9">
        <v>6</v>
      </c>
      <c r="G134">
        <f>VLOOKUP(E134,'Data Produk'!$A$2:$E$2517,5,FALSE)</f>
        <v>22500</v>
      </c>
      <c r="H134">
        <f t="shared" si="5"/>
        <v>135000</v>
      </c>
      <c r="I134" t="str">
        <f>VLOOKUP(E134,'Data Produk'!$A$2:$E$2517,3,FALSE)</f>
        <v>BHINNEKA HYPERLINK KV65C1201 BLACK</v>
      </c>
      <c r="J134" t="str">
        <f>VLOOKUP(E134,'Data Produk'!$A$2:$E$2517,4,FALSE)</f>
        <v>CABLE</v>
      </c>
      <c r="K134" t="str">
        <f>VLOOKUP(D134,'Data Outlet'!$A$2:$D$17,4,FALSE)</f>
        <v>Indah Putri</v>
      </c>
      <c r="L134" t="str">
        <f>VLOOKUP(D134,'Data Outlet'!$A$2:$D$17,2,FALSE)</f>
        <v>PIK AVENUE</v>
      </c>
    </row>
    <row r="135" spans="1:12" x14ac:dyDescent="0.25">
      <c r="A135" t="str">
        <f t="shared" si="4"/>
        <v>T-134</v>
      </c>
      <c r="B135" s="3" t="s">
        <v>2584</v>
      </c>
      <c r="C135" s="5">
        <v>45634</v>
      </c>
      <c r="D135" s="3" t="s">
        <v>36</v>
      </c>
      <c r="E135" s="4" t="s">
        <v>200</v>
      </c>
      <c r="F135" s="9">
        <v>1</v>
      </c>
      <c r="G135">
        <f>VLOOKUP(E135,'Data Produk'!$A$2:$E$2517,5,FALSE)</f>
        <v>348300</v>
      </c>
      <c r="H135">
        <f t="shared" si="5"/>
        <v>348300</v>
      </c>
      <c r="I135" t="str">
        <f>VLOOKUP(E135,'Data Produk'!$A$2:$E$2517,3,FALSE)</f>
        <v>WH01 BHINNEKA HEADSET WIRELESS Black</v>
      </c>
      <c r="J135" t="str">
        <f>VLOOKUP(E135,'Data Produk'!$A$2:$E$2517,4,FALSE)</f>
        <v>WIRELESS HEADSET</v>
      </c>
      <c r="K135" t="str">
        <f>VLOOKUP(D135,'Data Outlet'!$A$2:$D$17,4,FALSE)</f>
        <v>Citra Dewi</v>
      </c>
      <c r="L135" t="str">
        <f>VLOOKUP(D135,'Data Outlet'!$A$2:$D$17,2,FALSE)</f>
        <v>CENTER POINT MEDAN</v>
      </c>
    </row>
    <row r="136" spans="1:12" x14ac:dyDescent="0.25">
      <c r="A136" t="str">
        <f t="shared" si="4"/>
        <v>T-135</v>
      </c>
      <c r="B136" s="3" t="s">
        <v>2584</v>
      </c>
      <c r="C136" s="5">
        <v>45656</v>
      </c>
      <c r="D136" s="3" t="s">
        <v>42</v>
      </c>
      <c r="E136" s="4" t="s">
        <v>201</v>
      </c>
      <c r="F136" s="9">
        <v>1</v>
      </c>
      <c r="G136">
        <f>VLOOKUP(E136,'Data Produk'!$A$2:$E$2517,5,FALSE)</f>
        <v>37350</v>
      </c>
      <c r="H136">
        <f t="shared" si="5"/>
        <v>37350</v>
      </c>
      <c r="I136" t="str">
        <f>VLOOKUP(E136,'Data Produk'!$A$2:$E$2517,3,FALSE)</f>
        <v>BHINNEKA LAVALIER MV01 MICROPHONE BLACK</v>
      </c>
      <c r="J136" t="str">
        <f>VLOOKUP(E136,'Data Produk'!$A$2:$E$2517,4,FALSE)</f>
        <v>STREAMING DEVICES</v>
      </c>
      <c r="K136" t="str">
        <f>VLOOKUP(D136,'Data Outlet'!$A$2:$D$17,4,FALSE)</f>
        <v>Hadi Nugroho</v>
      </c>
      <c r="L136" t="str">
        <f>VLOOKUP(D136,'Data Outlet'!$A$2:$D$17,2,FALSE)</f>
        <v>MALL KELAPA GADING</v>
      </c>
    </row>
    <row r="137" spans="1:12" x14ac:dyDescent="0.25">
      <c r="A137" t="str">
        <f t="shared" si="4"/>
        <v>T-136</v>
      </c>
      <c r="B137" s="3" t="s">
        <v>2584</v>
      </c>
      <c r="C137" s="5">
        <v>45630</v>
      </c>
      <c r="D137" s="3" t="s">
        <v>42</v>
      </c>
      <c r="E137" s="4" t="s">
        <v>202</v>
      </c>
      <c r="F137" s="9">
        <v>1</v>
      </c>
      <c r="G137">
        <f>VLOOKUP(E137,'Data Produk'!$A$2:$E$2517,5,FALSE)</f>
        <v>108000</v>
      </c>
      <c r="H137">
        <f t="shared" si="5"/>
        <v>108000</v>
      </c>
      <c r="I137" t="str">
        <f>VLOOKUP(E137,'Data Produk'!$A$2:$E$2517,3,FALSE)</f>
        <v>BHINNEKA WAVE14 TW14 TRUE WIRELESS MATCHA GREEN</v>
      </c>
      <c r="J137" t="str">
        <f>VLOOKUP(E137,'Data Produk'!$A$2:$E$2517,4,FALSE)</f>
        <v>TWS</v>
      </c>
      <c r="K137" t="str">
        <f>VLOOKUP(D137,'Data Outlet'!$A$2:$D$17,4,FALSE)</f>
        <v>Hadi Nugroho</v>
      </c>
      <c r="L137" t="str">
        <f>VLOOKUP(D137,'Data Outlet'!$A$2:$D$17,2,FALSE)</f>
        <v>MALL KELAPA GADING</v>
      </c>
    </row>
    <row r="138" spans="1:12" x14ac:dyDescent="0.25">
      <c r="A138" t="str">
        <f t="shared" si="4"/>
        <v>T-137</v>
      </c>
      <c r="B138" s="3" t="s">
        <v>2584</v>
      </c>
      <c r="C138" s="5">
        <v>45647</v>
      </c>
      <c r="D138" s="3" t="s">
        <v>48</v>
      </c>
      <c r="E138" s="4" t="s">
        <v>203</v>
      </c>
      <c r="F138" s="9">
        <v>1</v>
      </c>
      <c r="G138">
        <f>VLOOKUP(E138,'Data Produk'!$A$2:$E$2517,5,FALSE)</f>
        <v>130500</v>
      </c>
      <c r="H138">
        <f t="shared" si="5"/>
        <v>130500</v>
      </c>
      <c r="I138" t="str">
        <f>VLOOKUP(E138,'Data Produk'!$A$2:$E$2517,3,FALSE)</f>
        <v>BHINNEKA TRINITY MH88 GAMING HEADSET BLACK</v>
      </c>
      <c r="J138" t="str">
        <f>VLOOKUP(E138,'Data Produk'!$A$2:$E$2517,4,FALSE)</f>
        <v>GAMING HEADSET</v>
      </c>
      <c r="K138" t="str">
        <f>VLOOKUP(D138,'Data Outlet'!$A$2:$D$17,4,FALSE)</f>
        <v>Joko Susilo</v>
      </c>
      <c r="L138" t="str">
        <f>VLOOKUP(D138,'Data Outlet'!$A$2:$D$17,2,FALSE)</f>
        <v>SUMARECON MALL SERPONG</v>
      </c>
    </row>
    <row r="139" spans="1:12" x14ac:dyDescent="0.25">
      <c r="A139" t="str">
        <f t="shared" si="4"/>
        <v>T-138</v>
      </c>
      <c r="B139" s="3" t="s">
        <v>2584</v>
      </c>
      <c r="C139" s="5">
        <v>45645</v>
      </c>
      <c r="D139" s="3" t="s">
        <v>48</v>
      </c>
      <c r="E139" s="4" t="s">
        <v>204</v>
      </c>
      <c r="F139" s="9">
        <v>3</v>
      </c>
      <c r="G139">
        <f>VLOOKUP(E139,'Data Produk'!$A$2:$E$2517,5,FALSE)</f>
        <v>14400</v>
      </c>
      <c r="H139">
        <f t="shared" si="5"/>
        <v>43200</v>
      </c>
      <c r="I139" t="str">
        <f>VLOOKUP(E139,'Data Produk'!$A$2:$E$2517,3,FALSE)</f>
        <v>BHINNEKA DURALINK KLT1201 CABLE BLACK</v>
      </c>
      <c r="J139" t="str">
        <f>VLOOKUP(E139,'Data Produk'!$A$2:$E$2517,4,FALSE)</f>
        <v>CABLE</v>
      </c>
      <c r="K139" t="str">
        <f>VLOOKUP(D139,'Data Outlet'!$A$2:$D$17,4,FALSE)</f>
        <v>Joko Susilo</v>
      </c>
      <c r="L139" t="str">
        <f>VLOOKUP(D139,'Data Outlet'!$A$2:$D$17,2,FALSE)</f>
        <v>SUMARECON MALL SERPONG</v>
      </c>
    </row>
    <row r="140" spans="1:12" x14ac:dyDescent="0.25">
      <c r="A140" t="str">
        <f t="shared" ref="A140:A203" si="6">"T-"&amp;ROW()-1</f>
        <v>T-139</v>
      </c>
      <c r="B140" s="3" t="s">
        <v>2584</v>
      </c>
      <c r="C140" s="5">
        <v>45653</v>
      </c>
      <c r="D140" s="3" t="s">
        <v>48</v>
      </c>
      <c r="E140" s="4" t="s">
        <v>205</v>
      </c>
      <c r="F140" s="9">
        <v>3</v>
      </c>
      <c r="G140">
        <f>VLOOKUP(E140,'Data Produk'!$A$2:$E$2517,5,FALSE)</f>
        <v>90000</v>
      </c>
      <c r="H140">
        <f t="shared" si="5"/>
        <v>270000</v>
      </c>
      <c r="I140" t="str">
        <f>VLOOKUP(E140,'Data Produk'!$A$2:$E$2517,3,FALSE)</f>
        <v>BHINNEKA POWER PURE 33W 2-PORTS USB CHARGER (PD+QC) BLACK</v>
      </c>
      <c r="J140" t="str">
        <f>VLOOKUP(E140,'Data Produk'!$A$2:$E$2517,4,FALSE)</f>
        <v>CHARGER</v>
      </c>
      <c r="K140" t="str">
        <f>VLOOKUP(D140,'Data Outlet'!$A$2:$D$17,4,FALSE)</f>
        <v>Joko Susilo</v>
      </c>
      <c r="L140" t="str">
        <f>VLOOKUP(D140,'Data Outlet'!$A$2:$D$17,2,FALSE)</f>
        <v>SUMARECON MALL SERPONG</v>
      </c>
    </row>
    <row r="141" spans="1:12" x14ac:dyDescent="0.25">
      <c r="A141" t="str">
        <f t="shared" si="6"/>
        <v>T-140</v>
      </c>
      <c r="B141" s="3" t="s">
        <v>2584</v>
      </c>
      <c r="C141" s="5">
        <v>45633</v>
      </c>
      <c r="D141" s="3" t="s">
        <v>45</v>
      </c>
      <c r="E141" s="4" t="s">
        <v>206</v>
      </c>
      <c r="F141" s="9">
        <v>2</v>
      </c>
      <c r="G141">
        <f>VLOOKUP(E141,'Data Produk'!$A$2:$E$2517,5,FALSE)</f>
        <v>225000</v>
      </c>
      <c r="H141">
        <f t="shared" si="5"/>
        <v>450000</v>
      </c>
      <c r="I141" t="str">
        <f>VLOOKUP(E141,'Data Produk'!$A$2:$E$2517,3,FALSE)</f>
        <v>BHINNEKA POWER CUBE 4 PLUG TYPE TRAVEL MULTI ADAPTER BLACK</v>
      </c>
      <c r="J141" t="str">
        <f>VLOOKUP(E141,'Data Produk'!$A$2:$E$2517,4,FALSE)</f>
        <v>CAR &amp; TRAVEL CHARGER</v>
      </c>
      <c r="K141" t="str">
        <f>VLOOKUP(D141,'Data Outlet'!$A$2:$D$17,4,FALSE)</f>
        <v>Indah Putri</v>
      </c>
      <c r="L141" t="str">
        <f>VLOOKUP(D141,'Data Outlet'!$A$2:$D$17,2,FALSE)</f>
        <v>PIK AVENUE</v>
      </c>
    </row>
    <row r="142" spans="1:12" x14ac:dyDescent="0.25">
      <c r="A142" t="str">
        <f t="shared" si="6"/>
        <v>T-141</v>
      </c>
      <c r="B142" s="3" t="s">
        <v>2584</v>
      </c>
      <c r="C142" s="5">
        <v>45656</v>
      </c>
      <c r="D142" s="3" t="s">
        <v>42</v>
      </c>
      <c r="E142" s="4" t="s">
        <v>207</v>
      </c>
      <c r="F142" s="9">
        <v>1</v>
      </c>
      <c r="G142">
        <f>VLOOKUP(E142,'Data Produk'!$A$2:$E$2517,5,FALSE)</f>
        <v>13500</v>
      </c>
      <c r="H142">
        <f t="shared" si="5"/>
        <v>13500</v>
      </c>
      <c r="I142" t="str">
        <f>VLOOKUP(E142,'Data Produk'!$A$2:$E$2517,3,FALSE)</f>
        <v>BHINNEKA LINKBUDS ES2 WIRED EARBUDS WHITE</v>
      </c>
      <c r="J142" t="str">
        <f>VLOOKUP(E142,'Data Produk'!$A$2:$E$2517,4,FALSE)</f>
        <v>EARPHONE</v>
      </c>
      <c r="K142" t="str">
        <f>VLOOKUP(D142,'Data Outlet'!$A$2:$D$17,4,FALSE)</f>
        <v>Hadi Nugroho</v>
      </c>
      <c r="L142" t="str">
        <f>VLOOKUP(D142,'Data Outlet'!$A$2:$D$17,2,FALSE)</f>
        <v>MALL KELAPA GADING</v>
      </c>
    </row>
    <row r="143" spans="1:12" x14ac:dyDescent="0.25">
      <c r="A143" t="str">
        <f t="shared" si="6"/>
        <v>T-142</v>
      </c>
      <c r="B143" s="3" t="s">
        <v>2584</v>
      </c>
      <c r="C143" s="5">
        <v>45637</v>
      </c>
      <c r="D143" s="3" t="s">
        <v>48</v>
      </c>
      <c r="E143" s="4" t="s">
        <v>208</v>
      </c>
      <c r="F143" s="9">
        <v>1</v>
      </c>
      <c r="G143">
        <f>VLOOKUP(E143,'Data Produk'!$A$2:$E$2517,5,FALSE)</f>
        <v>49500</v>
      </c>
      <c r="H143">
        <f t="shared" si="5"/>
        <v>49500</v>
      </c>
      <c r="I143" t="str">
        <f>VLOOKUP(E143,'Data Produk'!$A$2:$E$2517,3,FALSE)</f>
        <v>BHINNEKA POWER GO 20W 1-PORT TYPE-C USB CHARGER (PD+QC) BLACK</v>
      </c>
      <c r="J143" t="str">
        <f>VLOOKUP(E143,'Data Produk'!$A$2:$E$2517,4,FALSE)</f>
        <v>CHARGER</v>
      </c>
      <c r="K143" t="str">
        <f>VLOOKUP(D143,'Data Outlet'!$A$2:$D$17,4,FALSE)</f>
        <v>Joko Susilo</v>
      </c>
      <c r="L143" t="str">
        <f>VLOOKUP(D143,'Data Outlet'!$A$2:$D$17,2,FALSE)</f>
        <v>SUMARECON MALL SERPONG</v>
      </c>
    </row>
    <row r="144" spans="1:12" x14ac:dyDescent="0.25">
      <c r="A144" t="str">
        <f t="shared" si="6"/>
        <v>T-143</v>
      </c>
      <c r="B144" s="3" t="s">
        <v>2584</v>
      </c>
      <c r="C144" s="5">
        <v>45657</v>
      </c>
      <c r="D144" s="3" t="s">
        <v>37</v>
      </c>
      <c r="E144" s="4" t="s">
        <v>209</v>
      </c>
      <c r="F144" s="9">
        <v>1</v>
      </c>
      <c r="G144">
        <f>VLOOKUP(E144,'Data Produk'!$A$2:$E$2517,5,FALSE)</f>
        <v>90350</v>
      </c>
      <c r="H144">
        <f t="shared" si="5"/>
        <v>90350</v>
      </c>
      <c r="I144" t="str">
        <f>VLOOKUP(E144,'Data Produk'!$A$2:$E$2517,3,FALSE)</f>
        <v>BHINNEKA WAVE12 TW12 TRUE WIRELESS BLUE</v>
      </c>
      <c r="J144" t="str">
        <f>VLOOKUP(E144,'Data Produk'!$A$2:$E$2517,4,FALSE)</f>
        <v>TWS</v>
      </c>
      <c r="K144" t="str">
        <f>VLOOKUP(D144,'Data Outlet'!$A$2:$D$17,4,FALSE)</f>
        <v>Dewi Lestari</v>
      </c>
      <c r="L144" t="str">
        <f>VLOOKUP(D144,'Data Outlet'!$A$2:$D$17,2,FALSE)</f>
        <v>CIBUBUR JUNCTION</v>
      </c>
    </row>
    <row r="145" spans="1:12" x14ac:dyDescent="0.25">
      <c r="A145" t="str">
        <f t="shared" si="6"/>
        <v>T-144</v>
      </c>
      <c r="B145" s="3" t="s">
        <v>2584</v>
      </c>
      <c r="C145" s="5">
        <v>45632</v>
      </c>
      <c r="D145" s="3" t="s">
        <v>42</v>
      </c>
      <c r="E145" s="4" t="s">
        <v>210</v>
      </c>
      <c r="F145" s="9">
        <v>4</v>
      </c>
      <c r="G145">
        <f>VLOOKUP(E145,'Data Produk'!$A$2:$E$2517,5,FALSE)</f>
        <v>60750</v>
      </c>
      <c r="H145">
        <f t="shared" si="5"/>
        <v>243000</v>
      </c>
      <c r="I145" t="str">
        <f>VLOOKUP(E145,'Data Produk'!$A$2:$E$2517,3,FALSE)</f>
        <v>BHINNEKA RAIGOR II WG10 GAMING MOUSE BLACK</v>
      </c>
      <c r="J145" t="str">
        <f>VLOOKUP(E145,'Data Produk'!$A$2:$E$2517,4,FALSE)</f>
        <v>MOUSE GAMING</v>
      </c>
      <c r="K145" t="str">
        <f>VLOOKUP(D145,'Data Outlet'!$A$2:$D$17,4,FALSE)</f>
        <v>Hadi Nugroho</v>
      </c>
      <c r="L145" t="str">
        <f>VLOOKUP(D145,'Data Outlet'!$A$2:$D$17,2,FALSE)</f>
        <v>MALL KELAPA GADING</v>
      </c>
    </row>
    <row r="146" spans="1:12" x14ac:dyDescent="0.25">
      <c r="A146" t="str">
        <f t="shared" si="6"/>
        <v>T-145</v>
      </c>
      <c r="B146" s="3" t="s">
        <v>2584</v>
      </c>
      <c r="C146" s="5">
        <v>45655</v>
      </c>
      <c r="D146" s="3" t="s">
        <v>36</v>
      </c>
      <c r="E146" s="4" t="s">
        <v>211</v>
      </c>
      <c r="F146" s="9">
        <v>1</v>
      </c>
      <c r="G146">
        <f>VLOOKUP(E146,'Data Produk'!$A$2:$E$2517,5,FALSE)</f>
        <v>17100</v>
      </c>
      <c r="H146">
        <f t="shared" si="5"/>
        <v>17100</v>
      </c>
      <c r="I146" t="str">
        <f>VLOOKUP(E146,'Data Produk'!$A$2:$E$2517,3,FALSE)</f>
        <v>BHINNEKA DURALINK KCB1201 BLACK</v>
      </c>
      <c r="J146" t="str">
        <f>VLOOKUP(E146,'Data Produk'!$A$2:$E$2517,4,FALSE)</f>
        <v>CABLE</v>
      </c>
      <c r="K146" t="str">
        <f>VLOOKUP(D146,'Data Outlet'!$A$2:$D$17,4,FALSE)</f>
        <v>Citra Dewi</v>
      </c>
      <c r="L146" t="str">
        <f>VLOOKUP(D146,'Data Outlet'!$A$2:$D$17,2,FALSE)</f>
        <v>CENTER POINT MEDAN</v>
      </c>
    </row>
    <row r="147" spans="1:12" x14ac:dyDescent="0.25">
      <c r="A147" t="str">
        <f t="shared" si="6"/>
        <v>T-146</v>
      </c>
      <c r="B147" s="3" t="s">
        <v>2584</v>
      </c>
      <c r="C147" s="5">
        <v>45648</v>
      </c>
      <c r="D147" s="3" t="s">
        <v>45</v>
      </c>
      <c r="E147" s="4" t="s">
        <v>212</v>
      </c>
      <c r="F147" s="9">
        <v>6</v>
      </c>
      <c r="G147">
        <f>VLOOKUP(E147,'Data Produk'!$A$2:$E$2517,5,FALSE)</f>
        <v>27000</v>
      </c>
      <c r="H147">
        <f t="shared" si="5"/>
        <v>162000</v>
      </c>
      <c r="I147" t="str">
        <f>VLOOKUP(E147,'Data Produk'!$A$2:$E$2517,3,FALSE)</f>
        <v>BHINNEKA DURALINK KCB2001 BLACK</v>
      </c>
      <c r="J147" t="str">
        <f>VLOOKUP(E147,'Data Produk'!$A$2:$E$2517,4,FALSE)</f>
        <v>CABLE</v>
      </c>
      <c r="K147" t="str">
        <f>VLOOKUP(D147,'Data Outlet'!$A$2:$D$17,4,FALSE)</f>
        <v>Indah Putri</v>
      </c>
      <c r="L147" t="str">
        <f>VLOOKUP(D147,'Data Outlet'!$A$2:$D$17,2,FALSE)</f>
        <v>PIK AVENUE</v>
      </c>
    </row>
    <row r="148" spans="1:12" x14ac:dyDescent="0.25">
      <c r="A148" t="str">
        <f t="shared" si="6"/>
        <v>T-147</v>
      </c>
      <c r="B148" s="3" t="s">
        <v>2584</v>
      </c>
      <c r="C148" s="5">
        <v>45649</v>
      </c>
      <c r="D148" s="3" t="s">
        <v>37</v>
      </c>
      <c r="E148" s="4" t="s">
        <v>213</v>
      </c>
      <c r="F148" s="9">
        <v>1</v>
      </c>
      <c r="G148">
        <f>VLOOKUP(E148,'Data Produk'!$A$2:$E$2517,5,FALSE)</f>
        <v>64350</v>
      </c>
      <c r="H148">
        <f t="shared" si="5"/>
        <v>64350</v>
      </c>
      <c r="I148" t="str">
        <f>VLOOKUP(E148,'Data Produk'!$A$2:$E$2517,3,FALSE)</f>
        <v>BHINNEKA RAIGOR III WG12R GAMING MOUSE BLACK</v>
      </c>
      <c r="J148" t="str">
        <f>VLOOKUP(E148,'Data Produk'!$A$2:$E$2517,4,FALSE)</f>
        <v>MOUSE GAMING</v>
      </c>
      <c r="K148" t="str">
        <f>VLOOKUP(D148,'Data Outlet'!$A$2:$D$17,4,FALSE)</f>
        <v>Dewi Lestari</v>
      </c>
      <c r="L148" t="str">
        <f>VLOOKUP(D148,'Data Outlet'!$A$2:$D$17,2,FALSE)</f>
        <v>CIBUBUR JUNCTION</v>
      </c>
    </row>
    <row r="149" spans="1:12" x14ac:dyDescent="0.25">
      <c r="A149" t="str">
        <f t="shared" si="6"/>
        <v>T-148</v>
      </c>
      <c r="B149" s="3" t="s">
        <v>2584</v>
      </c>
      <c r="C149" s="5">
        <v>45645</v>
      </c>
      <c r="D149" s="3" t="s">
        <v>37</v>
      </c>
      <c r="E149" s="4" t="s">
        <v>214</v>
      </c>
      <c r="F149" s="9">
        <v>1</v>
      </c>
      <c r="G149">
        <f>VLOOKUP(E149,'Data Produk'!$A$2:$E$2517,5,FALSE)</f>
        <v>88200</v>
      </c>
      <c r="H149">
        <f t="shared" si="5"/>
        <v>88200</v>
      </c>
      <c r="I149" t="str">
        <f>VLOOKUP(E149,'Data Produk'!$A$2:$E$2517,3,FALSE)</f>
        <v>BHINNEKA WAVE12 TW12 TRUE WIRELESS BLACK</v>
      </c>
      <c r="J149" t="str">
        <f>VLOOKUP(E149,'Data Produk'!$A$2:$E$2517,4,FALSE)</f>
        <v>TWS</v>
      </c>
      <c r="K149" t="str">
        <f>VLOOKUP(D149,'Data Outlet'!$A$2:$D$17,4,FALSE)</f>
        <v>Dewi Lestari</v>
      </c>
      <c r="L149" t="str">
        <f>VLOOKUP(D149,'Data Outlet'!$A$2:$D$17,2,FALSE)</f>
        <v>CIBUBUR JUNCTION</v>
      </c>
    </row>
    <row r="150" spans="1:12" x14ac:dyDescent="0.25">
      <c r="A150" t="str">
        <f t="shared" si="6"/>
        <v>T-149</v>
      </c>
      <c r="B150" s="3" t="s">
        <v>2584</v>
      </c>
      <c r="C150" s="5">
        <v>45635</v>
      </c>
      <c r="D150" s="3" t="s">
        <v>42</v>
      </c>
      <c r="E150" s="4" t="s">
        <v>215</v>
      </c>
      <c r="F150" s="9">
        <v>2</v>
      </c>
      <c r="G150">
        <f>VLOOKUP(E150,'Data Produk'!$A$2:$E$2517,5,FALSE)</f>
        <v>162000</v>
      </c>
      <c r="H150">
        <f t="shared" si="5"/>
        <v>324000</v>
      </c>
      <c r="I150" t="str">
        <f>VLOOKUP(E150,'Data Produk'!$A$2:$E$2517,3,FALSE)</f>
        <v>BHINNEKA POWER PLUS 45W 2-PORTS GAN CHARGER (PD+PD) BLACK</v>
      </c>
      <c r="J150" t="str">
        <f>VLOOKUP(E150,'Data Produk'!$A$2:$E$2517,4,FALSE)</f>
        <v>CHARGER</v>
      </c>
      <c r="K150" t="str">
        <f>VLOOKUP(D150,'Data Outlet'!$A$2:$D$17,4,FALSE)</f>
        <v>Hadi Nugroho</v>
      </c>
      <c r="L150" t="str">
        <f>VLOOKUP(D150,'Data Outlet'!$A$2:$D$17,2,FALSE)</f>
        <v>MALL KELAPA GADING</v>
      </c>
    </row>
    <row r="151" spans="1:12" x14ac:dyDescent="0.25">
      <c r="A151" t="str">
        <f t="shared" si="6"/>
        <v>T-150</v>
      </c>
      <c r="B151" s="3" t="s">
        <v>2584</v>
      </c>
      <c r="C151" s="5">
        <v>45650</v>
      </c>
      <c r="D151" s="3" t="s">
        <v>42</v>
      </c>
      <c r="E151" s="4" t="s">
        <v>216</v>
      </c>
      <c r="F151" s="9">
        <v>1</v>
      </c>
      <c r="G151">
        <f>VLOOKUP(E151,'Data Produk'!$A$2:$E$2517,5,FALSE)</f>
        <v>153000</v>
      </c>
      <c r="H151">
        <f t="shared" si="5"/>
        <v>153000</v>
      </c>
      <c r="I151" t="str">
        <f>VLOOKUP(E151,'Data Produk'!$A$2:$E$2517,3,FALSE)</f>
        <v>BHINNEKA ATO MP905 DESKMAT GEO1</v>
      </c>
      <c r="J151" t="str">
        <f>VLOOKUP(E151,'Data Produk'!$A$2:$E$2517,4,FALSE)</f>
        <v>DESKMAT</v>
      </c>
      <c r="K151" t="str">
        <f>VLOOKUP(D151,'Data Outlet'!$A$2:$D$17,4,FALSE)</f>
        <v>Hadi Nugroho</v>
      </c>
      <c r="L151" t="str">
        <f>VLOOKUP(D151,'Data Outlet'!$A$2:$D$17,2,FALSE)</f>
        <v>MALL KELAPA GADING</v>
      </c>
    </row>
    <row r="152" spans="1:12" x14ac:dyDescent="0.25">
      <c r="A152" t="str">
        <f t="shared" si="6"/>
        <v>T-151</v>
      </c>
      <c r="B152" s="3" t="s">
        <v>2584</v>
      </c>
      <c r="C152" s="5">
        <v>45631</v>
      </c>
      <c r="D152" s="3" t="s">
        <v>37</v>
      </c>
      <c r="E152" s="4" t="s">
        <v>217</v>
      </c>
      <c r="F152" s="9">
        <v>1</v>
      </c>
      <c r="G152">
        <f>VLOOKUP(E152,'Data Produk'!$A$2:$E$2517,5,FALSE)</f>
        <v>13500</v>
      </c>
      <c r="H152">
        <f t="shared" si="5"/>
        <v>13500</v>
      </c>
      <c r="I152" t="str">
        <f>VLOOKUP(E152,'Data Produk'!$A$2:$E$2517,3,FALSE)</f>
        <v>BHINNEKA LINKBUDS ES2 WIRED EARBUDS BLACK</v>
      </c>
      <c r="J152" t="str">
        <f>VLOOKUP(E152,'Data Produk'!$A$2:$E$2517,4,FALSE)</f>
        <v>EARPHONE</v>
      </c>
      <c r="K152" t="str">
        <f>VLOOKUP(D152,'Data Outlet'!$A$2:$D$17,4,FALSE)</f>
        <v>Dewi Lestari</v>
      </c>
      <c r="L152" t="str">
        <f>VLOOKUP(D152,'Data Outlet'!$A$2:$D$17,2,FALSE)</f>
        <v>CIBUBUR JUNCTION</v>
      </c>
    </row>
    <row r="153" spans="1:12" x14ac:dyDescent="0.25">
      <c r="A153" t="str">
        <f t="shared" si="6"/>
        <v>T-152</v>
      </c>
      <c r="B153" s="3" t="s">
        <v>2584</v>
      </c>
      <c r="C153" s="5">
        <v>45642</v>
      </c>
      <c r="D153" s="3" t="s">
        <v>45</v>
      </c>
      <c r="E153" s="4" t="s">
        <v>218</v>
      </c>
      <c r="F153" s="9">
        <v>2</v>
      </c>
      <c r="G153">
        <f>VLOOKUP(E153,'Data Produk'!$A$2:$E$2517,5,FALSE)</f>
        <v>76500</v>
      </c>
      <c r="H153">
        <f t="shared" si="5"/>
        <v>153000</v>
      </c>
      <c r="I153" t="str">
        <f>VLOOKUP(E153,'Data Produk'!$A$2:$E$2517,3,FALSE)</f>
        <v>BHINNEKA WAVE10 TW10 TRUE WIRELESS BLACK</v>
      </c>
      <c r="J153" t="str">
        <f>VLOOKUP(E153,'Data Produk'!$A$2:$E$2517,4,FALSE)</f>
        <v>TWS</v>
      </c>
      <c r="K153" t="str">
        <f>VLOOKUP(D153,'Data Outlet'!$A$2:$D$17,4,FALSE)</f>
        <v>Indah Putri</v>
      </c>
      <c r="L153" t="str">
        <f>VLOOKUP(D153,'Data Outlet'!$A$2:$D$17,2,FALSE)</f>
        <v>PIK AVENUE</v>
      </c>
    </row>
    <row r="154" spans="1:12" x14ac:dyDescent="0.25">
      <c r="A154" t="str">
        <f t="shared" si="6"/>
        <v>T-153</v>
      </c>
      <c r="B154" s="3" t="s">
        <v>2584</v>
      </c>
      <c r="C154" s="5">
        <v>45652</v>
      </c>
      <c r="D154" s="3" t="s">
        <v>42</v>
      </c>
      <c r="E154" s="4" t="s">
        <v>219</v>
      </c>
      <c r="F154" s="9">
        <v>5</v>
      </c>
      <c r="G154">
        <f>VLOOKUP(E154,'Data Produk'!$A$2:$E$2517,5,FALSE)</f>
        <v>25200</v>
      </c>
      <c r="H154">
        <f t="shared" si="5"/>
        <v>126000</v>
      </c>
      <c r="I154" t="str">
        <f>VLOOKUP(E154,'Data Produk'!$A$2:$E$2517,3,FALSE)</f>
        <v>BHINNEKA HYPERLINK KD60C1501 BLACK</v>
      </c>
      <c r="J154" t="str">
        <f>VLOOKUP(E154,'Data Produk'!$A$2:$E$2517,4,FALSE)</f>
        <v>CABLE</v>
      </c>
      <c r="K154" t="str">
        <f>VLOOKUP(D154,'Data Outlet'!$A$2:$D$17,4,FALSE)</f>
        <v>Hadi Nugroho</v>
      </c>
      <c r="L154" t="str">
        <f>VLOOKUP(D154,'Data Outlet'!$A$2:$D$17,2,FALSE)</f>
        <v>MALL KELAPA GADING</v>
      </c>
    </row>
    <row r="155" spans="1:12" x14ac:dyDescent="0.25">
      <c r="A155" t="str">
        <f t="shared" si="6"/>
        <v>T-154</v>
      </c>
      <c r="B155" s="3" t="s">
        <v>2584</v>
      </c>
      <c r="C155" s="5">
        <v>45639</v>
      </c>
      <c r="D155" s="3" t="s">
        <v>42</v>
      </c>
      <c r="E155" s="4" t="s">
        <v>220</v>
      </c>
      <c r="F155" s="9">
        <v>1</v>
      </c>
      <c r="G155">
        <f>VLOOKUP(E155,'Data Produk'!$A$2:$E$2517,5,FALSE)</f>
        <v>189000</v>
      </c>
      <c r="H155">
        <f t="shared" si="5"/>
        <v>189000</v>
      </c>
      <c r="I155" t="str">
        <f>VLOOKUP(E155,'Data Produk'!$A$2:$E$2517,3,FALSE)</f>
        <v>BHINNEKA GO TUNE WH06 WIRELESS HEADSET GREY</v>
      </c>
      <c r="J155" t="str">
        <f>VLOOKUP(E155,'Data Produk'!$A$2:$E$2517,4,FALSE)</f>
        <v>WIRELESS HEADSET</v>
      </c>
      <c r="K155" t="str">
        <f>VLOOKUP(D155,'Data Outlet'!$A$2:$D$17,4,FALSE)</f>
        <v>Hadi Nugroho</v>
      </c>
      <c r="L155" t="str">
        <f>VLOOKUP(D155,'Data Outlet'!$A$2:$D$17,2,FALSE)</f>
        <v>MALL KELAPA GADING</v>
      </c>
    </row>
    <row r="156" spans="1:12" x14ac:dyDescent="0.25">
      <c r="A156" t="str">
        <f t="shared" si="6"/>
        <v>T-155</v>
      </c>
      <c r="B156" s="3" t="s">
        <v>2584</v>
      </c>
      <c r="C156" s="5">
        <v>45632</v>
      </c>
      <c r="D156" s="3" t="s">
        <v>36</v>
      </c>
      <c r="E156" s="4" t="s">
        <v>221</v>
      </c>
      <c r="F156" s="9">
        <v>2</v>
      </c>
      <c r="G156">
        <f>VLOOKUP(E156,'Data Produk'!$A$2:$E$2517,5,FALSE)</f>
        <v>22500</v>
      </c>
      <c r="H156">
        <f t="shared" si="5"/>
        <v>45000</v>
      </c>
      <c r="I156" t="str">
        <f>VLOOKUP(E156,'Data Produk'!$A$2:$E$2517,3,FALSE)</f>
        <v>BHINNEKA LINKBUDS ES4 WIRED EARBUDS WHITE</v>
      </c>
      <c r="J156" t="str">
        <f>VLOOKUP(E156,'Data Produk'!$A$2:$E$2517,4,FALSE)</f>
        <v>EARPHONE</v>
      </c>
      <c r="K156" t="str">
        <f>VLOOKUP(D156,'Data Outlet'!$A$2:$D$17,4,FALSE)</f>
        <v>Citra Dewi</v>
      </c>
      <c r="L156" t="str">
        <f>VLOOKUP(D156,'Data Outlet'!$A$2:$D$17,2,FALSE)</f>
        <v>CENTER POINT MEDAN</v>
      </c>
    </row>
    <row r="157" spans="1:12" x14ac:dyDescent="0.25">
      <c r="A157" t="str">
        <f t="shared" si="6"/>
        <v>T-156</v>
      </c>
      <c r="B157" s="3" t="s">
        <v>2584</v>
      </c>
      <c r="C157" s="5">
        <v>45635</v>
      </c>
      <c r="D157" s="3" t="s">
        <v>48</v>
      </c>
      <c r="E157" s="4" t="s">
        <v>222</v>
      </c>
      <c r="F157" s="9">
        <v>1</v>
      </c>
      <c r="G157">
        <f>VLOOKUP(E157,'Data Produk'!$A$2:$E$2517,5,FALSE)</f>
        <v>12600</v>
      </c>
      <c r="H157">
        <f t="shared" si="5"/>
        <v>12600</v>
      </c>
      <c r="I157" t="str">
        <f>VLOOKUP(E157,'Data Produk'!$A$2:$E$2517,3,FALSE)</f>
        <v>BHINNEKA BASIC XL MP64 BASIC MOUSEPAD BLACK</v>
      </c>
      <c r="J157" t="str">
        <f>VLOOKUP(E157,'Data Produk'!$A$2:$E$2517,4,FALSE)</f>
        <v>BASIC MOUSEPAD</v>
      </c>
      <c r="K157" t="str">
        <f>VLOOKUP(D157,'Data Outlet'!$A$2:$D$17,4,FALSE)</f>
        <v>Joko Susilo</v>
      </c>
      <c r="L157" t="str">
        <f>VLOOKUP(D157,'Data Outlet'!$A$2:$D$17,2,FALSE)</f>
        <v>SUMARECON MALL SERPONG</v>
      </c>
    </row>
    <row r="158" spans="1:12" x14ac:dyDescent="0.25">
      <c r="A158" t="str">
        <f t="shared" si="6"/>
        <v>T-157</v>
      </c>
      <c r="B158" s="3" t="s">
        <v>2584</v>
      </c>
      <c r="C158" s="5">
        <v>45639</v>
      </c>
      <c r="D158" s="3" t="s">
        <v>42</v>
      </c>
      <c r="E158" s="4" t="s">
        <v>223</v>
      </c>
      <c r="F158" s="9">
        <v>1</v>
      </c>
      <c r="G158">
        <f>VLOOKUP(E158,'Data Produk'!$A$2:$E$2517,5,FALSE)</f>
        <v>503100</v>
      </c>
      <c r="H158">
        <f t="shared" si="5"/>
        <v>503100</v>
      </c>
      <c r="I158" t="str">
        <f>VLOOKUP(E158,'Data Produk'!$A$2:$E$2517,3,FALSE)</f>
        <v>BHINNEKA Gaming Mouse Wireless XD3 MINT</v>
      </c>
      <c r="J158" t="str">
        <f>VLOOKUP(E158,'Data Produk'!$A$2:$E$2517,4,FALSE)</f>
        <v>MOUSE GAMING</v>
      </c>
      <c r="K158" t="str">
        <f>VLOOKUP(D158,'Data Outlet'!$A$2:$D$17,4,FALSE)</f>
        <v>Hadi Nugroho</v>
      </c>
      <c r="L158" t="str">
        <f>VLOOKUP(D158,'Data Outlet'!$A$2:$D$17,2,FALSE)</f>
        <v>MALL KELAPA GADING</v>
      </c>
    </row>
    <row r="159" spans="1:12" x14ac:dyDescent="0.25">
      <c r="A159" t="str">
        <f t="shared" si="6"/>
        <v>T-158</v>
      </c>
      <c r="B159" s="3" t="s">
        <v>2584</v>
      </c>
      <c r="C159" s="5">
        <v>45637</v>
      </c>
      <c r="D159" s="3" t="s">
        <v>36</v>
      </c>
      <c r="E159" s="4" t="s">
        <v>224</v>
      </c>
      <c r="F159" s="9">
        <v>1</v>
      </c>
      <c r="G159">
        <f>VLOOKUP(E159,'Data Produk'!$A$2:$E$2517,5,FALSE)</f>
        <v>89100</v>
      </c>
      <c r="H159">
        <f t="shared" si="5"/>
        <v>89100</v>
      </c>
      <c r="I159" t="str">
        <f>VLOOKUP(E159,'Data Produk'!$A$2:$E$2517,3,FALSE)</f>
        <v>BHINNEKA Gaming Headset Stand Tower AC3004 MINT</v>
      </c>
      <c r="J159" t="str">
        <f>VLOOKUP(E159,'Data Produk'!$A$2:$E$2517,4,FALSE)</f>
        <v>OTHER ACCESSORIES</v>
      </c>
      <c r="K159" t="str">
        <f>VLOOKUP(D159,'Data Outlet'!$A$2:$D$17,4,FALSE)</f>
        <v>Citra Dewi</v>
      </c>
      <c r="L159" t="str">
        <f>VLOOKUP(D159,'Data Outlet'!$A$2:$D$17,2,FALSE)</f>
        <v>CENTER POINT MEDAN</v>
      </c>
    </row>
    <row r="160" spans="1:12" x14ac:dyDescent="0.25">
      <c r="A160" t="str">
        <f t="shared" si="6"/>
        <v>T-159</v>
      </c>
      <c r="B160" s="3" t="s">
        <v>2584</v>
      </c>
      <c r="C160" s="5">
        <v>45642</v>
      </c>
      <c r="D160" s="3" t="s">
        <v>45</v>
      </c>
      <c r="E160" s="4" t="s">
        <v>225</v>
      </c>
      <c r="F160" s="9">
        <v>1</v>
      </c>
      <c r="G160">
        <f>VLOOKUP(E160,'Data Produk'!$A$2:$E$2517,5,FALSE)</f>
        <v>355500</v>
      </c>
      <c r="H160">
        <f t="shared" si="5"/>
        <v>355500</v>
      </c>
      <c r="I160" t="str">
        <f>VLOOKUP(E160,'Data Produk'!$A$2:$E$2517,3,FALSE)</f>
        <v>BHINNEKA Gaming Gamepad USB WGP14 BK</v>
      </c>
      <c r="J160" t="str">
        <f>VLOOKUP(E160,'Data Produk'!$A$2:$E$2517,4,FALSE)</f>
        <v>GAMEPAD</v>
      </c>
      <c r="K160" t="str">
        <f>VLOOKUP(D160,'Data Outlet'!$A$2:$D$17,4,FALSE)</f>
        <v>Indah Putri</v>
      </c>
      <c r="L160" t="str">
        <f>VLOOKUP(D160,'Data Outlet'!$A$2:$D$17,2,FALSE)</f>
        <v>PIK AVENUE</v>
      </c>
    </row>
    <row r="161" spans="1:12" x14ac:dyDescent="0.25">
      <c r="A161" t="str">
        <f t="shared" si="6"/>
        <v>T-160</v>
      </c>
      <c r="B161" s="3" t="s">
        <v>2584</v>
      </c>
      <c r="C161" s="5">
        <v>45628</v>
      </c>
      <c r="D161" s="3" t="s">
        <v>48</v>
      </c>
      <c r="E161" s="4" t="s">
        <v>226</v>
      </c>
      <c r="F161" s="9">
        <v>1</v>
      </c>
      <c r="G161">
        <f>VLOOKUP(E161,'Data Produk'!$A$2:$E$2517,5,FALSE)</f>
        <v>39600</v>
      </c>
      <c r="H161">
        <f t="shared" si="5"/>
        <v>39600</v>
      </c>
      <c r="I161" t="str">
        <f>VLOOKUP(E161,'Data Produk'!$A$2:$E$2517,3,FALSE)</f>
        <v>BHINNEKA GO W605 OFFICE MOUSE PINK</v>
      </c>
      <c r="J161" t="str">
        <f>VLOOKUP(E161,'Data Produk'!$A$2:$E$2517,4,FALSE)</f>
        <v>OFFICE MOUSE</v>
      </c>
      <c r="K161" t="str">
        <f>VLOOKUP(D161,'Data Outlet'!$A$2:$D$17,4,FALSE)</f>
        <v>Joko Susilo</v>
      </c>
      <c r="L161" t="str">
        <f>VLOOKUP(D161,'Data Outlet'!$A$2:$D$17,2,FALSE)</f>
        <v>SUMARECON MALL SERPONG</v>
      </c>
    </row>
    <row r="162" spans="1:12" x14ac:dyDescent="0.25">
      <c r="A162" t="str">
        <f t="shared" si="6"/>
        <v>T-161</v>
      </c>
      <c r="B162" s="3" t="s">
        <v>2584</v>
      </c>
      <c r="C162" s="5">
        <v>45637</v>
      </c>
      <c r="D162" s="3" t="s">
        <v>45</v>
      </c>
      <c r="E162" s="4" t="s">
        <v>227</v>
      </c>
      <c r="F162" s="9">
        <v>1</v>
      </c>
      <c r="G162">
        <f>VLOOKUP(E162,'Data Produk'!$A$2:$E$2517,5,FALSE)</f>
        <v>508500</v>
      </c>
      <c r="H162">
        <f t="shared" si="5"/>
        <v>508500</v>
      </c>
      <c r="I162" t="str">
        <f>VLOOKUP(E162,'Data Produk'!$A$2:$E$2517,3,FALSE)</f>
        <v>BHINNEKA POWER PLUS 120W 4-PORTS GAN CHARGER (PPS/PD+QC) BLACK</v>
      </c>
      <c r="J162" t="str">
        <f>VLOOKUP(E162,'Data Produk'!$A$2:$E$2517,4,FALSE)</f>
        <v>CHARGER</v>
      </c>
      <c r="K162" t="str">
        <f>VLOOKUP(D162,'Data Outlet'!$A$2:$D$17,4,FALSE)</f>
        <v>Indah Putri</v>
      </c>
      <c r="L162" t="str">
        <f>VLOOKUP(D162,'Data Outlet'!$A$2:$D$17,2,FALSE)</f>
        <v>PIK AVENUE</v>
      </c>
    </row>
    <row r="163" spans="1:12" x14ac:dyDescent="0.25">
      <c r="A163" t="str">
        <f t="shared" si="6"/>
        <v>T-162</v>
      </c>
      <c r="B163" s="3" t="s">
        <v>2584</v>
      </c>
      <c r="C163" s="5">
        <v>45651</v>
      </c>
      <c r="D163" s="3" t="s">
        <v>36</v>
      </c>
      <c r="E163" s="4" t="s">
        <v>228</v>
      </c>
      <c r="F163" s="9">
        <v>3</v>
      </c>
      <c r="G163">
        <f>VLOOKUP(E163,'Data Produk'!$A$2:$E$2517,5,FALSE)</f>
        <v>25200</v>
      </c>
      <c r="H163">
        <f t="shared" si="5"/>
        <v>75600</v>
      </c>
      <c r="I163" t="str">
        <f>VLOOKUP(E163,'Data Produk'!$A$2:$E$2517,3,FALSE)</f>
        <v>BHINNEKA HYPERLINK KD60C1501 BLACK</v>
      </c>
      <c r="J163" t="str">
        <f>VLOOKUP(E163,'Data Produk'!$A$2:$E$2517,4,FALSE)</f>
        <v>CABLE</v>
      </c>
      <c r="K163" t="str">
        <f>VLOOKUP(D163,'Data Outlet'!$A$2:$D$17,4,FALSE)</f>
        <v>Citra Dewi</v>
      </c>
      <c r="L163" t="str">
        <f>VLOOKUP(D163,'Data Outlet'!$A$2:$D$17,2,FALSE)</f>
        <v>CENTER POINT MEDAN</v>
      </c>
    </row>
    <row r="164" spans="1:12" x14ac:dyDescent="0.25">
      <c r="A164" t="str">
        <f t="shared" si="6"/>
        <v>T-163</v>
      </c>
      <c r="B164" s="3" t="s">
        <v>2584</v>
      </c>
      <c r="C164" s="5">
        <v>45657</v>
      </c>
      <c r="D164" s="3" t="s">
        <v>42</v>
      </c>
      <c r="E164" s="4" t="s">
        <v>229</v>
      </c>
      <c r="F164" s="9">
        <v>1</v>
      </c>
      <c r="G164">
        <f>VLOOKUP(E164,'Data Produk'!$A$2:$E$2517,5,FALSE)</f>
        <v>112500</v>
      </c>
      <c r="H164">
        <f t="shared" si="5"/>
        <v>112500</v>
      </c>
      <c r="I164" t="str">
        <f>VLOOKUP(E164,'Data Produk'!$A$2:$E$2517,3,FALSE)</f>
        <v>BHINNEKA WAVE11 TW11 TRUE WIRELESS PINK</v>
      </c>
      <c r="J164" t="str">
        <f>VLOOKUP(E164,'Data Produk'!$A$2:$E$2517,4,FALSE)</f>
        <v>TWS</v>
      </c>
      <c r="K164" t="str">
        <f>VLOOKUP(D164,'Data Outlet'!$A$2:$D$17,4,FALSE)</f>
        <v>Hadi Nugroho</v>
      </c>
      <c r="L164" t="str">
        <f>VLOOKUP(D164,'Data Outlet'!$A$2:$D$17,2,FALSE)</f>
        <v>MALL KELAPA GADING</v>
      </c>
    </row>
    <row r="165" spans="1:12" x14ac:dyDescent="0.25">
      <c r="A165" t="str">
        <f t="shared" si="6"/>
        <v>T-164</v>
      </c>
      <c r="B165" s="3" t="s">
        <v>2584</v>
      </c>
      <c r="C165" s="5">
        <v>45644</v>
      </c>
      <c r="D165" s="3" t="s">
        <v>45</v>
      </c>
      <c r="E165" s="4" t="s">
        <v>230</v>
      </c>
      <c r="F165" s="9">
        <v>2</v>
      </c>
      <c r="G165">
        <f>VLOOKUP(E165,'Data Produk'!$A$2:$E$2517,5,FALSE)</f>
        <v>144000</v>
      </c>
      <c r="H165">
        <f t="shared" si="5"/>
        <v>288000</v>
      </c>
      <c r="I165" t="str">
        <f>VLOOKUP(E165,'Data Produk'!$A$2:$E$2517,3,FALSE)</f>
        <v>BHINNEKA CHIEF II HG20 GAMING HEADSET BLACK</v>
      </c>
      <c r="J165" t="str">
        <f>VLOOKUP(E165,'Data Produk'!$A$2:$E$2517,4,FALSE)</f>
        <v>GAMING HEADSET</v>
      </c>
      <c r="K165" t="str">
        <f>VLOOKUP(D165,'Data Outlet'!$A$2:$D$17,4,FALSE)</f>
        <v>Indah Putri</v>
      </c>
      <c r="L165" t="str">
        <f>VLOOKUP(D165,'Data Outlet'!$A$2:$D$17,2,FALSE)</f>
        <v>PIK AVENUE</v>
      </c>
    </row>
    <row r="166" spans="1:12" x14ac:dyDescent="0.25">
      <c r="A166" t="str">
        <f t="shared" si="6"/>
        <v>T-165</v>
      </c>
      <c r="B166" s="3" t="s">
        <v>2584</v>
      </c>
      <c r="C166" s="5">
        <v>45644</v>
      </c>
      <c r="D166" s="3" t="s">
        <v>37</v>
      </c>
      <c r="E166" s="4" t="s">
        <v>231</v>
      </c>
      <c r="F166" s="9">
        <v>2</v>
      </c>
      <c r="G166">
        <f>VLOOKUP(E166,'Data Produk'!$A$2:$E$2517,5,FALSE)</f>
        <v>83850</v>
      </c>
      <c r="H166">
        <f t="shared" si="5"/>
        <v>167700</v>
      </c>
      <c r="I166" t="str">
        <f>VLOOKUP(E166,'Data Produk'!$A$2:$E$2517,3,FALSE)</f>
        <v>BHINNEKA POWER PACK S1 10.000 mAh POWERBANK BLACK</v>
      </c>
      <c r="J166" t="str">
        <f>VLOOKUP(E166,'Data Produk'!$A$2:$E$2517,4,FALSE)</f>
        <v>POWERBANK</v>
      </c>
      <c r="K166" t="str">
        <f>VLOOKUP(D166,'Data Outlet'!$A$2:$D$17,4,FALSE)</f>
        <v>Dewi Lestari</v>
      </c>
      <c r="L166" t="str">
        <f>VLOOKUP(D166,'Data Outlet'!$A$2:$D$17,2,FALSE)</f>
        <v>CIBUBUR JUNCTION</v>
      </c>
    </row>
    <row r="167" spans="1:12" x14ac:dyDescent="0.25">
      <c r="A167" t="str">
        <f t="shared" si="6"/>
        <v>T-166</v>
      </c>
      <c r="B167" s="3" t="s">
        <v>2584</v>
      </c>
      <c r="C167" s="5">
        <v>45641</v>
      </c>
      <c r="D167" s="3" t="s">
        <v>42</v>
      </c>
      <c r="E167" s="4" t="s">
        <v>232</v>
      </c>
      <c r="F167" s="9">
        <v>1</v>
      </c>
      <c r="G167">
        <f>VLOOKUP(E167,'Data Produk'!$A$2:$E$2517,5,FALSE)</f>
        <v>65700</v>
      </c>
      <c r="H167">
        <f t="shared" si="5"/>
        <v>65700</v>
      </c>
      <c r="I167" t="str">
        <f>VLOOKUP(E167,'Data Produk'!$A$2:$E$2517,3,FALSE)</f>
        <v>BHINNEKA RAIGOR III WG12 GAMING MOUSE BLACK</v>
      </c>
      <c r="J167" t="str">
        <f>VLOOKUP(E167,'Data Produk'!$A$2:$E$2517,4,FALSE)</f>
        <v>MOUSE GAMING</v>
      </c>
      <c r="K167" t="str">
        <f>VLOOKUP(D167,'Data Outlet'!$A$2:$D$17,4,FALSE)</f>
        <v>Hadi Nugroho</v>
      </c>
      <c r="L167" t="str">
        <f>VLOOKUP(D167,'Data Outlet'!$A$2:$D$17,2,FALSE)</f>
        <v>MALL KELAPA GADING</v>
      </c>
    </row>
    <row r="168" spans="1:12" x14ac:dyDescent="0.25">
      <c r="A168" t="str">
        <f t="shared" si="6"/>
        <v>T-167</v>
      </c>
      <c r="B168" s="3" t="s">
        <v>2584</v>
      </c>
      <c r="C168" s="5">
        <v>45647</v>
      </c>
      <c r="D168" s="3" t="s">
        <v>42</v>
      </c>
      <c r="E168" s="4" t="s">
        <v>233</v>
      </c>
      <c r="F168" s="9">
        <v>2</v>
      </c>
      <c r="G168">
        <f>VLOOKUP(E168,'Data Produk'!$A$2:$E$2517,5,FALSE)</f>
        <v>76500</v>
      </c>
      <c r="H168">
        <f t="shared" si="5"/>
        <v>153000</v>
      </c>
      <c r="I168" t="str">
        <f>VLOOKUP(E168,'Data Produk'!$A$2:$E$2517,3,FALSE)</f>
        <v>BHINNEKA WAVE10 TW10 TRUE WIRELESS BEIGE</v>
      </c>
      <c r="J168" t="str">
        <f>VLOOKUP(E168,'Data Produk'!$A$2:$E$2517,4,FALSE)</f>
        <v>TWS</v>
      </c>
      <c r="K168" t="str">
        <f>VLOOKUP(D168,'Data Outlet'!$A$2:$D$17,4,FALSE)</f>
        <v>Hadi Nugroho</v>
      </c>
      <c r="L168" t="str">
        <f>VLOOKUP(D168,'Data Outlet'!$A$2:$D$17,2,FALSE)</f>
        <v>MALL KELAPA GADING</v>
      </c>
    </row>
    <row r="169" spans="1:12" x14ac:dyDescent="0.25">
      <c r="A169" t="str">
        <f t="shared" si="6"/>
        <v>T-168</v>
      </c>
      <c r="B169" s="3" t="s">
        <v>2584</v>
      </c>
      <c r="C169" s="5">
        <v>45628</v>
      </c>
      <c r="D169" s="3" t="s">
        <v>36</v>
      </c>
      <c r="E169" s="4" t="s">
        <v>234</v>
      </c>
      <c r="F169" s="9">
        <v>1</v>
      </c>
      <c r="G169">
        <f>VLOOKUP(E169,'Data Produk'!$A$2:$E$2517,5,FALSE)</f>
        <v>39600</v>
      </c>
      <c r="H169">
        <f t="shared" si="5"/>
        <v>39600</v>
      </c>
      <c r="I169" t="str">
        <f>VLOOKUP(E169,'Data Produk'!$A$2:$E$2517,3,FALSE)</f>
        <v>BHINNEKA GO W605 OFFICE MOUSE PINK</v>
      </c>
      <c r="J169" t="str">
        <f>VLOOKUP(E169,'Data Produk'!$A$2:$E$2517,4,FALSE)</f>
        <v>OFFICE MOUSE</v>
      </c>
      <c r="K169" t="str">
        <f>VLOOKUP(D169,'Data Outlet'!$A$2:$D$17,4,FALSE)</f>
        <v>Citra Dewi</v>
      </c>
      <c r="L169" t="str">
        <f>VLOOKUP(D169,'Data Outlet'!$A$2:$D$17,2,FALSE)</f>
        <v>CENTER POINT MEDAN</v>
      </c>
    </row>
    <row r="170" spans="1:12" x14ac:dyDescent="0.25">
      <c r="A170" t="str">
        <f t="shared" si="6"/>
        <v>T-169</v>
      </c>
      <c r="B170" s="3" t="s">
        <v>2584</v>
      </c>
      <c r="C170" s="5">
        <v>45653</v>
      </c>
      <c r="D170" s="3" t="s">
        <v>45</v>
      </c>
      <c r="E170" s="4" t="s">
        <v>235</v>
      </c>
      <c r="F170" s="9">
        <v>8</v>
      </c>
      <c r="G170">
        <f>VLOOKUP(E170,'Data Produk'!$A$2:$E$2517,5,FALSE)</f>
        <v>14400</v>
      </c>
      <c r="H170">
        <f t="shared" si="5"/>
        <v>115200</v>
      </c>
      <c r="I170" t="str">
        <f>VLOOKUP(E170,'Data Produk'!$A$2:$E$2517,3,FALSE)</f>
        <v>BHINNEKA DURALINK KLT1201 CABLE BLACK</v>
      </c>
      <c r="J170" t="str">
        <f>VLOOKUP(E170,'Data Produk'!$A$2:$E$2517,4,FALSE)</f>
        <v>CABLE</v>
      </c>
      <c r="K170" t="str">
        <f>VLOOKUP(D170,'Data Outlet'!$A$2:$D$17,4,FALSE)</f>
        <v>Indah Putri</v>
      </c>
      <c r="L170" t="str">
        <f>VLOOKUP(D170,'Data Outlet'!$A$2:$D$17,2,FALSE)</f>
        <v>PIK AVENUE</v>
      </c>
    </row>
    <row r="171" spans="1:12" x14ac:dyDescent="0.25">
      <c r="A171" t="str">
        <f t="shared" si="6"/>
        <v>T-170</v>
      </c>
      <c r="B171" s="3" t="s">
        <v>2584</v>
      </c>
      <c r="C171" s="5">
        <v>45639</v>
      </c>
      <c r="D171" s="3" t="s">
        <v>37</v>
      </c>
      <c r="E171" s="4" t="s">
        <v>236</v>
      </c>
      <c r="F171" s="9">
        <v>1</v>
      </c>
      <c r="G171">
        <f>VLOOKUP(E171,'Data Produk'!$A$2:$E$2517,5,FALSE)</f>
        <v>25200</v>
      </c>
      <c r="H171">
        <f t="shared" si="5"/>
        <v>25200</v>
      </c>
      <c r="I171" t="str">
        <f>VLOOKUP(E171,'Data Produk'!$A$2:$E$2517,3,FALSE)</f>
        <v>BHINNEKA HYPERLINK KD60C1501 BLACK</v>
      </c>
      <c r="J171" t="str">
        <f>VLOOKUP(E171,'Data Produk'!$A$2:$E$2517,4,FALSE)</f>
        <v>CABLE</v>
      </c>
      <c r="K171" t="str">
        <f>VLOOKUP(D171,'Data Outlet'!$A$2:$D$17,4,FALSE)</f>
        <v>Dewi Lestari</v>
      </c>
      <c r="L171" t="str">
        <f>VLOOKUP(D171,'Data Outlet'!$A$2:$D$17,2,FALSE)</f>
        <v>CIBUBUR JUNCTION</v>
      </c>
    </row>
    <row r="172" spans="1:12" x14ac:dyDescent="0.25">
      <c r="A172" t="str">
        <f t="shared" si="6"/>
        <v>T-171</v>
      </c>
      <c r="B172" s="3" t="s">
        <v>2584</v>
      </c>
      <c r="C172" s="5">
        <v>45646</v>
      </c>
      <c r="D172" s="3" t="s">
        <v>42</v>
      </c>
      <c r="E172" s="4" t="s">
        <v>237</v>
      </c>
      <c r="F172" s="9">
        <v>1</v>
      </c>
      <c r="G172">
        <f>VLOOKUP(E172,'Data Produk'!$A$2:$E$2517,5,FALSE)</f>
        <v>112500</v>
      </c>
      <c r="H172">
        <f t="shared" si="5"/>
        <v>112500</v>
      </c>
      <c r="I172" t="str">
        <f>VLOOKUP(E172,'Data Produk'!$A$2:$E$2517,3,FALSE)</f>
        <v>BHINNEKA GO WH02 WIRELESS HEADSET GREY</v>
      </c>
      <c r="J172" t="str">
        <f>VLOOKUP(E172,'Data Produk'!$A$2:$E$2517,4,FALSE)</f>
        <v>WIRELESS HEADSET</v>
      </c>
      <c r="K172" t="str">
        <f>VLOOKUP(D172,'Data Outlet'!$A$2:$D$17,4,FALSE)</f>
        <v>Hadi Nugroho</v>
      </c>
      <c r="L172" t="str">
        <f>VLOOKUP(D172,'Data Outlet'!$A$2:$D$17,2,FALSE)</f>
        <v>MALL KELAPA GADING</v>
      </c>
    </row>
    <row r="173" spans="1:12" x14ac:dyDescent="0.25">
      <c r="A173" t="str">
        <f t="shared" si="6"/>
        <v>T-172</v>
      </c>
      <c r="B173" s="3" t="s">
        <v>2584</v>
      </c>
      <c r="C173" s="5">
        <v>45631</v>
      </c>
      <c r="D173" s="3" t="s">
        <v>37</v>
      </c>
      <c r="E173" s="4" t="s">
        <v>238</v>
      </c>
      <c r="F173" s="9">
        <v>3</v>
      </c>
      <c r="G173">
        <f>VLOOKUP(E173,'Data Produk'!$A$2:$E$2517,5,FALSE)</f>
        <v>103350</v>
      </c>
      <c r="H173">
        <f t="shared" si="5"/>
        <v>310050</v>
      </c>
      <c r="I173" t="str">
        <f>VLOOKUP(E173,'Data Produk'!$A$2:$E$2517,3,FALSE)</f>
        <v>BHINNEKA WAVE13 TW13 TRUE WIRELESS BLUE</v>
      </c>
      <c r="J173" t="str">
        <f>VLOOKUP(E173,'Data Produk'!$A$2:$E$2517,4,FALSE)</f>
        <v>TWS</v>
      </c>
      <c r="K173" t="str">
        <f>VLOOKUP(D173,'Data Outlet'!$A$2:$D$17,4,FALSE)</f>
        <v>Dewi Lestari</v>
      </c>
      <c r="L173" t="str">
        <f>VLOOKUP(D173,'Data Outlet'!$A$2:$D$17,2,FALSE)</f>
        <v>CIBUBUR JUNCTION</v>
      </c>
    </row>
    <row r="174" spans="1:12" x14ac:dyDescent="0.25">
      <c r="A174" t="str">
        <f t="shared" si="6"/>
        <v>T-173</v>
      </c>
      <c r="B174" s="3" t="s">
        <v>2584</v>
      </c>
      <c r="C174" s="5">
        <v>45631</v>
      </c>
      <c r="D174" s="3" t="s">
        <v>45</v>
      </c>
      <c r="E174" s="4" t="s">
        <v>239</v>
      </c>
      <c r="F174" s="9">
        <v>3</v>
      </c>
      <c r="G174">
        <f>VLOOKUP(E174,'Data Produk'!$A$2:$E$2517,5,FALSE)</f>
        <v>15300</v>
      </c>
      <c r="H174">
        <f t="shared" si="5"/>
        <v>45900</v>
      </c>
      <c r="I174" t="str">
        <f>VLOOKUP(E174,'Data Produk'!$A$2:$E$2517,3,FALSE)</f>
        <v>BHINNEKA LINKPODS ES3 WIRED EARBUDS WHITE</v>
      </c>
      <c r="J174" t="str">
        <f>VLOOKUP(E174,'Data Produk'!$A$2:$E$2517,4,FALSE)</f>
        <v>EARPHONE</v>
      </c>
      <c r="K174" t="str">
        <f>VLOOKUP(D174,'Data Outlet'!$A$2:$D$17,4,FALSE)</f>
        <v>Indah Putri</v>
      </c>
      <c r="L174" t="str">
        <f>VLOOKUP(D174,'Data Outlet'!$A$2:$D$17,2,FALSE)</f>
        <v>PIK AVENUE</v>
      </c>
    </row>
    <row r="175" spans="1:12" x14ac:dyDescent="0.25">
      <c r="A175" t="str">
        <f t="shared" si="6"/>
        <v>T-174</v>
      </c>
      <c r="B175" s="3" t="s">
        <v>2584</v>
      </c>
      <c r="C175" s="5">
        <v>45637</v>
      </c>
      <c r="D175" s="3" t="s">
        <v>48</v>
      </c>
      <c r="E175" s="4" t="s">
        <v>240</v>
      </c>
      <c r="F175" s="9">
        <v>1</v>
      </c>
      <c r="G175">
        <f>VLOOKUP(E175,'Data Produk'!$A$2:$E$2517,5,FALSE)</f>
        <v>82800</v>
      </c>
      <c r="H175">
        <f t="shared" si="5"/>
        <v>82800</v>
      </c>
      <c r="I175" t="str">
        <f>VLOOKUP(E175,'Data Produk'!$A$2:$E$2517,3,FALSE)</f>
        <v>BHINNEKA GO W193 OFFICE MOUSE PINK</v>
      </c>
      <c r="J175" t="str">
        <f>VLOOKUP(E175,'Data Produk'!$A$2:$E$2517,4,FALSE)</f>
        <v>OFFICE MOUSE</v>
      </c>
      <c r="K175" t="str">
        <f>VLOOKUP(D175,'Data Outlet'!$A$2:$D$17,4,FALSE)</f>
        <v>Joko Susilo</v>
      </c>
      <c r="L175" t="str">
        <f>VLOOKUP(D175,'Data Outlet'!$A$2:$D$17,2,FALSE)</f>
        <v>SUMARECON MALL SERPONG</v>
      </c>
    </row>
    <row r="176" spans="1:12" x14ac:dyDescent="0.25">
      <c r="A176" t="str">
        <f t="shared" si="6"/>
        <v>T-175</v>
      </c>
      <c r="B176" s="3" t="s">
        <v>2584</v>
      </c>
      <c r="C176" s="5">
        <v>45630</v>
      </c>
      <c r="D176" s="3" t="s">
        <v>45</v>
      </c>
      <c r="E176" s="4" t="s">
        <v>241</v>
      </c>
      <c r="F176" s="9">
        <v>2</v>
      </c>
      <c r="G176">
        <f>VLOOKUP(E176,'Data Produk'!$A$2:$E$2517,5,FALSE)</f>
        <v>243000</v>
      </c>
      <c r="H176">
        <f t="shared" si="5"/>
        <v>486000</v>
      </c>
      <c r="I176" t="str">
        <f>VLOOKUP(E176,'Data Produk'!$A$2:$E$2517,3,FALSE)</f>
        <v>BHINNEKA POWER PLUS 65W 3-PORTS GAN CHARGER (PPS/PD+QC) BLACK</v>
      </c>
      <c r="J176" t="str">
        <f>VLOOKUP(E176,'Data Produk'!$A$2:$E$2517,4,FALSE)</f>
        <v>CHARGER</v>
      </c>
      <c r="K176" t="str">
        <f>VLOOKUP(D176,'Data Outlet'!$A$2:$D$17,4,FALSE)</f>
        <v>Indah Putri</v>
      </c>
      <c r="L176" t="str">
        <f>VLOOKUP(D176,'Data Outlet'!$A$2:$D$17,2,FALSE)</f>
        <v>PIK AVENUE</v>
      </c>
    </row>
    <row r="177" spans="1:12" x14ac:dyDescent="0.25">
      <c r="A177" t="str">
        <f t="shared" si="6"/>
        <v>T-176</v>
      </c>
      <c r="B177" s="3" t="s">
        <v>2584</v>
      </c>
      <c r="C177" s="5">
        <v>45636</v>
      </c>
      <c r="D177" s="3" t="s">
        <v>36</v>
      </c>
      <c r="E177" s="4" t="s">
        <v>242</v>
      </c>
      <c r="F177" s="9">
        <v>2</v>
      </c>
      <c r="G177">
        <f>VLOOKUP(E177,'Data Produk'!$A$2:$E$2517,5,FALSE)</f>
        <v>108000</v>
      </c>
      <c r="H177">
        <f t="shared" si="5"/>
        <v>216000</v>
      </c>
      <c r="I177" t="str">
        <f>VLOOKUP(E177,'Data Produk'!$A$2:$E$2517,3,FALSE)</f>
        <v>BHINNEKA WAVE13 TW13 TRUE WIRELESS BLUE</v>
      </c>
      <c r="J177" t="str">
        <f>VLOOKUP(E177,'Data Produk'!$A$2:$E$2517,4,FALSE)</f>
        <v>TWS</v>
      </c>
      <c r="K177" t="str">
        <f>VLOOKUP(D177,'Data Outlet'!$A$2:$D$17,4,FALSE)</f>
        <v>Citra Dewi</v>
      </c>
      <c r="L177" t="str">
        <f>VLOOKUP(D177,'Data Outlet'!$A$2:$D$17,2,FALSE)</f>
        <v>CENTER POINT MEDAN</v>
      </c>
    </row>
    <row r="178" spans="1:12" x14ac:dyDescent="0.25">
      <c r="A178" t="str">
        <f t="shared" si="6"/>
        <v>T-177</v>
      </c>
      <c r="B178" s="3" t="s">
        <v>2584</v>
      </c>
      <c r="C178" s="5">
        <v>45650</v>
      </c>
      <c r="D178" s="3" t="s">
        <v>48</v>
      </c>
      <c r="E178" s="4" t="s">
        <v>243</v>
      </c>
      <c r="F178" s="9">
        <v>1</v>
      </c>
      <c r="G178">
        <f>VLOOKUP(E178,'Data Produk'!$A$2:$E$2517,5,FALSE)</f>
        <v>36900</v>
      </c>
      <c r="H178">
        <f t="shared" si="5"/>
        <v>36900</v>
      </c>
      <c r="I178" t="str">
        <f>VLOOKUP(E178,'Data Produk'!$A$2:$E$2517,3,FALSE)</f>
        <v>KL106 BHINNEKA USB CABLE LIGHTNING</v>
      </c>
      <c r="J178" t="str">
        <f>VLOOKUP(E178,'Data Produk'!$A$2:$E$2517,4,FALSE)</f>
        <v>CABLE</v>
      </c>
      <c r="K178" t="str">
        <f>VLOOKUP(D178,'Data Outlet'!$A$2:$D$17,4,FALSE)</f>
        <v>Joko Susilo</v>
      </c>
      <c r="L178" t="str">
        <f>VLOOKUP(D178,'Data Outlet'!$A$2:$D$17,2,FALSE)</f>
        <v>SUMARECON MALL SERPONG</v>
      </c>
    </row>
    <row r="179" spans="1:12" x14ac:dyDescent="0.25">
      <c r="A179" t="str">
        <f t="shared" si="6"/>
        <v>T-178</v>
      </c>
      <c r="B179" s="3" t="s">
        <v>2584</v>
      </c>
      <c r="C179" s="5">
        <v>45630</v>
      </c>
      <c r="D179" s="3" t="s">
        <v>37</v>
      </c>
      <c r="E179" s="4" t="s">
        <v>244</v>
      </c>
      <c r="F179" s="9">
        <v>1</v>
      </c>
      <c r="G179">
        <f>VLOOKUP(E179,'Data Produk'!$A$2:$E$2517,5,FALSE)</f>
        <v>26000</v>
      </c>
      <c r="H179">
        <f t="shared" si="5"/>
        <v>26000</v>
      </c>
      <c r="I179" t="str">
        <f>VLOOKUP(E179,'Data Produk'!$A$2:$E$2517,3,FALSE)</f>
        <v>KM201 BHINNEKA USB CABLE MICRO</v>
      </c>
      <c r="J179" t="str">
        <f>VLOOKUP(E179,'Data Produk'!$A$2:$E$2517,4,FALSE)</f>
        <v>CABLE</v>
      </c>
      <c r="K179" t="str">
        <f>VLOOKUP(D179,'Data Outlet'!$A$2:$D$17,4,FALSE)</f>
        <v>Dewi Lestari</v>
      </c>
      <c r="L179" t="str">
        <f>VLOOKUP(D179,'Data Outlet'!$A$2:$D$17,2,FALSE)</f>
        <v>CIBUBUR JUNCTION</v>
      </c>
    </row>
    <row r="180" spans="1:12" x14ac:dyDescent="0.25">
      <c r="A180" t="str">
        <f t="shared" si="6"/>
        <v>T-179</v>
      </c>
      <c r="B180" s="3" t="s">
        <v>2584</v>
      </c>
      <c r="C180" s="5">
        <v>45651</v>
      </c>
      <c r="D180" s="3" t="s">
        <v>42</v>
      </c>
      <c r="E180" s="4" t="s">
        <v>245</v>
      </c>
      <c r="F180" s="9">
        <v>2</v>
      </c>
      <c r="G180">
        <f>VLOOKUP(E180,'Data Produk'!$A$2:$E$2517,5,FALSE)</f>
        <v>88200</v>
      </c>
      <c r="H180">
        <f t="shared" si="5"/>
        <v>176400</v>
      </c>
      <c r="I180" t="str">
        <f>VLOOKUP(E180,'Data Produk'!$A$2:$E$2517,3,FALSE)</f>
        <v>BHINNEKA POWER PACK S1 10.000 mAh POWERBANK WHITE</v>
      </c>
      <c r="J180" t="str">
        <f>VLOOKUP(E180,'Data Produk'!$A$2:$E$2517,4,FALSE)</f>
        <v>POWERBANK</v>
      </c>
      <c r="K180" t="str">
        <f>VLOOKUP(D180,'Data Outlet'!$A$2:$D$17,4,FALSE)</f>
        <v>Hadi Nugroho</v>
      </c>
      <c r="L180" t="str">
        <f>VLOOKUP(D180,'Data Outlet'!$A$2:$D$17,2,FALSE)</f>
        <v>MALL KELAPA GADING</v>
      </c>
    </row>
    <row r="181" spans="1:12" x14ac:dyDescent="0.25">
      <c r="A181" t="str">
        <f t="shared" si="6"/>
        <v>T-180</v>
      </c>
      <c r="B181" s="3" t="s">
        <v>2584</v>
      </c>
      <c r="C181" s="5">
        <v>45649</v>
      </c>
      <c r="D181" s="3" t="s">
        <v>48</v>
      </c>
      <c r="E181" s="4" t="s">
        <v>246</v>
      </c>
      <c r="F181" s="9">
        <v>3</v>
      </c>
      <c r="G181">
        <f>VLOOKUP(E181,'Data Produk'!$A$2:$E$2517,5,FALSE)</f>
        <v>49500</v>
      </c>
      <c r="H181">
        <f t="shared" si="5"/>
        <v>148500</v>
      </c>
      <c r="I181" t="str">
        <f>VLOOKUP(E181,'Data Produk'!$A$2:$E$2517,3,FALSE)</f>
        <v>BHINNEKA POWER PURE 20W 1-PORT TYPE-A USB CHARGER (QC) BLACK</v>
      </c>
      <c r="J181" t="str">
        <f>VLOOKUP(E181,'Data Produk'!$A$2:$E$2517,4,FALSE)</f>
        <v>CHARGER</v>
      </c>
      <c r="K181" t="str">
        <f>VLOOKUP(D181,'Data Outlet'!$A$2:$D$17,4,FALSE)</f>
        <v>Joko Susilo</v>
      </c>
      <c r="L181" t="str">
        <f>VLOOKUP(D181,'Data Outlet'!$A$2:$D$17,2,FALSE)</f>
        <v>SUMARECON MALL SERPONG</v>
      </c>
    </row>
    <row r="182" spans="1:12" x14ac:dyDescent="0.25">
      <c r="A182" t="str">
        <f t="shared" si="6"/>
        <v>T-181</v>
      </c>
      <c r="B182" s="3" t="s">
        <v>2584</v>
      </c>
      <c r="C182" s="5">
        <v>45655</v>
      </c>
      <c r="D182" s="3" t="s">
        <v>37</v>
      </c>
      <c r="E182" s="4" t="s">
        <v>247</v>
      </c>
      <c r="F182" s="9">
        <v>1</v>
      </c>
      <c r="G182">
        <f>VLOOKUP(E182,'Data Produk'!$A$2:$E$2517,5,FALSE)</f>
        <v>57150</v>
      </c>
      <c r="H182">
        <f t="shared" si="5"/>
        <v>57150</v>
      </c>
      <c r="I182" t="str">
        <f>VLOOKUP(E182,'Data Produk'!$A$2:$E$2517,3,FALSE)</f>
        <v>BHINNEKA AGILE MP353 GAMING MOUSEPAD BLACK</v>
      </c>
      <c r="J182" t="str">
        <f>VLOOKUP(E182,'Data Produk'!$A$2:$E$2517,4,FALSE)</f>
        <v>GAMING MOUSEPAD</v>
      </c>
      <c r="K182" t="str">
        <f>VLOOKUP(D182,'Data Outlet'!$A$2:$D$17,4,FALSE)</f>
        <v>Dewi Lestari</v>
      </c>
      <c r="L182" t="str">
        <f>VLOOKUP(D182,'Data Outlet'!$A$2:$D$17,2,FALSE)</f>
        <v>CIBUBUR JUNCTION</v>
      </c>
    </row>
    <row r="183" spans="1:12" x14ac:dyDescent="0.25">
      <c r="A183" t="str">
        <f t="shared" si="6"/>
        <v>T-182</v>
      </c>
      <c r="B183" s="3" t="s">
        <v>2584</v>
      </c>
      <c r="C183" s="5">
        <v>45639</v>
      </c>
      <c r="D183" s="3" t="s">
        <v>48</v>
      </c>
      <c r="E183" s="4" t="s">
        <v>248</v>
      </c>
      <c r="F183" s="9">
        <v>1</v>
      </c>
      <c r="G183">
        <f>VLOOKUP(E183,'Data Produk'!$A$2:$E$2517,5,FALSE)</f>
        <v>76500</v>
      </c>
      <c r="H183">
        <f t="shared" si="5"/>
        <v>76500</v>
      </c>
      <c r="I183" t="str">
        <f>VLOOKUP(E183,'Data Produk'!$A$2:$E$2517,3,FALSE)</f>
        <v>BHINNEKA WAVE10 TW10 TRUE WIRELESS BEIGE</v>
      </c>
      <c r="J183" t="str">
        <f>VLOOKUP(E183,'Data Produk'!$A$2:$E$2517,4,FALSE)</f>
        <v>TWS</v>
      </c>
      <c r="K183" t="str">
        <f>VLOOKUP(D183,'Data Outlet'!$A$2:$D$17,4,FALSE)</f>
        <v>Joko Susilo</v>
      </c>
      <c r="L183" t="str">
        <f>VLOOKUP(D183,'Data Outlet'!$A$2:$D$17,2,FALSE)</f>
        <v>SUMARECON MALL SERPONG</v>
      </c>
    </row>
    <row r="184" spans="1:12" x14ac:dyDescent="0.25">
      <c r="A184" t="str">
        <f t="shared" si="6"/>
        <v>T-183</v>
      </c>
      <c r="B184" s="3" t="s">
        <v>2584</v>
      </c>
      <c r="C184" s="5">
        <v>45636</v>
      </c>
      <c r="D184" s="3" t="s">
        <v>37</v>
      </c>
      <c r="E184" s="4" t="s">
        <v>249</v>
      </c>
      <c r="F184" s="9">
        <v>1</v>
      </c>
      <c r="G184">
        <f>VLOOKUP(E184,'Data Produk'!$A$2:$E$2517,5,FALSE)</f>
        <v>181675</v>
      </c>
      <c r="H184">
        <f t="shared" si="5"/>
        <v>181675</v>
      </c>
      <c r="I184" t="str">
        <f>VLOOKUP(E184,'Data Produk'!$A$2:$E$2517,3,FALSE)</f>
        <v>WN01 BHINNEKA EARPHONE WIRELESS</v>
      </c>
      <c r="J184" t="str">
        <f>VLOOKUP(E184,'Data Produk'!$A$2:$E$2517,4,FALSE)</f>
        <v>EARPHONE</v>
      </c>
      <c r="K184" t="str">
        <f>VLOOKUP(D184,'Data Outlet'!$A$2:$D$17,4,FALSE)</f>
        <v>Dewi Lestari</v>
      </c>
      <c r="L184" t="str">
        <f>VLOOKUP(D184,'Data Outlet'!$A$2:$D$17,2,FALSE)</f>
        <v>CIBUBUR JUNCTION</v>
      </c>
    </row>
    <row r="185" spans="1:12" x14ac:dyDescent="0.25">
      <c r="A185" t="str">
        <f t="shared" si="6"/>
        <v>T-184</v>
      </c>
      <c r="B185" s="3" t="s">
        <v>2584</v>
      </c>
      <c r="C185" s="5">
        <v>45642</v>
      </c>
      <c r="D185" s="3" t="s">
        <v>37</v>
      </c>
      <c r="E185" s="4" t="s">
        <v>250</v>
      </c>
      <c r="F185" s="9">
        <v>2</v>
      </c>
      <c r="G185">
        <f>VLOOKUP(E185,'Data Produk'!$A$2:$E$2517,5,FALSE)</f>
        <v>47700</v>
      </c>
      <c r="H185">
        <f t="shared" si="5"/>
        <v>95400</v>
      </c>
      <c r="I185" t="str">
        <f>VLOOKUP(E185,'Data Produk'!$A$2:$E$2517,3,FALSE)</f>
        <v>BHINNEKA POWER MOVE 30W 2-PORTS CAR CHARGER (PD+QC) BLACK</v>
      </c>
      <c r="J185" t="str">
        <f>VLOOKUP(E185,'Data Produk'!$A$2:$E$2517,4,FALSE)</f>
        <v>CAR &amp; TRAVEL CHARGER</v>
      </c>
      <c r="K185" t="str">
        <f>VLOOKUP(D185,'Data Outlet'!$A$2:$D$17,4,FALSE)</f>
        <v>Dewi Lestari</v>
      </c>
      <c r="L185" t="str">
        <f>VLOOKUP(D185,'Data Outlet'!$A$2:$D$17,2,FALSE)</f>
        <v>CIBUBUR JUNCTION</v>
      </c>
    </row>
    <row r="186" spans="1:12" x14ac:dyDescent="0.25">
      <c r="A186" t="str">
        <f t="shared" si="6"/>
        <v>T-185</v>
      </c>
      <c r="B186" s="3" t="s">
        <v>2584</v>
      </c>
      <c r="C186" s="5">
        <v>45637</v>
      </c>
      <c r="D186" s="3" t="s">
        <v>45</v>
      </c>
      <c r="E186" s="4" t="s">
        <v>251</v>
      </c>
      <c r="F186" s="9">
        <v>2</v>
      </c>
      <c r="G186">
        <f>VLOOKUP(E186,'Data Produk'!$A$2:$E$2517,5,FALSE)</f>
        <v>108000</v>
      </c>
      <c r="H186">
        <f t="shared" si="5"/>
        <v>216000</v>
      </c>
      <c r="I186" t="str">
        <f>VLOOKUP(E186,'Data Produk'!$A$2:$E$2517,3,FALSE)</f>
        <v>BHINNEKA WAVE14 TW14 TRUE WIRELESS BLACK</v>
      </c>
      <c r="J186" t="str">
        <f>VLOOKUP(E186,'Data Produk'!$A$2:$E$2517,4,FALSE)</f>
        <v>TWS</v>
      </c>
      <c r="K186" t="str">
        <f>VLOOKUP(D186,'Data Outlet'!$A$2:$D$17,4,FALSE)</f>
        <v>Indah Putri</v>
      </c>
      <c r="L186" t="str">
        <f>VLOOKUP(D186,'Data Outlet'!$A$2:$D$17,2,FALSE)</f>
        <v>PIK AVENUE</v>
      </c>
    </row>
    <row r="187" spans="1:12" x14ac:dyDescent="0.25">
      <c r="A187" t="str">
        <f t="shared" si="6"/>
        <v>T-186</v>
      </c>
      <c r="B187" s="3" t="s">
        <v>2584</v>
      </c>
      <c r="C187" s="5">
        <v>45652</v>
      </c>
      <c r="D187" s="3" t="s">
        <v>48</v>
      </c>
      <c r="E187" s="4" t="s">
        <v>252</v>
      </c>
      <c r="F187" s="9">
        <v>2</v>
      </c>
      <c r="G187">
        <f>VLOOKUP(E187,'Data Produk'!$A$2:$E$2517,5,FALSE)</f>
        <v>15300</v>
      </c>
      <c r="H187">
        <f t="shared" si="5"/>
        <v>30600</v>
      </c>
      <c r="I187" t="str">
        <f>VLOOKUP(E187,'Data Produk'!$A$2:$E$2517,3,FALSE)</f>
        <v>BHINNEKA LINKPODS ES3 WIRED EARBUDS BLACK</v>
      </c>
      <c r="J187" t="str">
        <f>VLOOKUP(E187,'Data Produk'!$A$2:$E$2517,4,FALSE)</f>
        <v>EARPHONE</v>
      </c>
      <c r="K187" t="str">
        <f>VLOOKUP(D187,'Data Outlet'!$A$2:$D$17,4,FALSE)</f>
        <v>Joko Susilo</v>
      </c>
      <c r="L187" t="str">
        <f>VLOOKUP(D187,'Data Outlet'!$A$2:$D$17,2,FALSE)</f>
        <v>SUMARECON MALL SERPONG</v>
      </c>
    </row>
    <row r="188" spans="1:12" x14ac:dyDescent="0.25">
      <c r="A188" t="str">
        <f t="shared" si="6"/>
        <v>T-187</v>
      </c>
      <c r="B188" s="3" t="s">
        <v>2584</v>
      </c>
      <c r="C188" s="5">
        <v>45644</v>
      </c>
      <c r="D188" s="3" t="s">
        <v>48</v>
      </c>
      <c r="E188" s="4" t="s">
        <v>253</v>
      </c>
      <c r="F188" s="9">
        <v>1</v>
      </c>
      <c r="G188">
        <f>VLOOKUP(E188,'Data Produk'!$A$2:$E$2517,5,FALSE)</f>
        <v>82800</v>
      </c>
      <c r="H188">
        <f t="shared" si="5"/>
        <v>82800</v>
      </c>
      <c r="I188" t="str">
        <f>VLOOKUP(E188,'Data Produk'!$A$2:$E$2517,3,FALSE)</f>
        <v>BHINNEKA W190 OFFICE MOUSE MINT</v>
      </c>
      <c r="J188" t="str">
        <f>VLOOKUP(E188,'Data Produk'!$A$2:$E$2517,4,FALSE)</f>
        <v>OFFICE MOUSE</v>
      </c>
      <c r="K188" t="str">
        <f>VLOOKUP(D188,'Data Outlet'!$A$2:$D$17,4,FALSE)</f>
        <v>Joko Susilo</v>
      </c>
      <c r="L188" t="str">
        <f>VLOOKUP(D188,'Data Outlet'!$A$2:$D$17,2,FALSE)</f>
        <v>SUMARECON MALL SERPONG</v>
      </c>
    </row>
    <row r="189" spans="1:12" x14ac:dyDescent="0.25">
      <c r="A189" t="str">
        <f t="shared" si="6"/>
        <v>T-188</v>
      </c>
      <c r="B189" s="3" t="s">
        <v>2584</v>
      </c>
      <c r="C189" s="5">
        <v>45639</v>
      </c>
      <c r="D189" s="3" t="s">
        <v>42</v>
      </c>
      <c r="E189" s="4" t="s">
        <v>254</v>
      </c>
      <c r="F189" s="9">
        <v>2</v>
      </c>
      <c r="G189">
        <f>VLOOKUP(E189,'Data Produk'!$A$2:$E$2517,5,FALSE)</f>
        <v>45000</v>
      </c>
      <c r="H189">
        <f t="shared" si="5"/>
        <v>90000</v>
      </c>
      <c r="I189" t="str">
        <f>VLOOKUP(E189,'Data Produk'!$A$2:$E$2517,3,FALSE)</f>
        <v>BHINNEKA HYPERLINK KD10C2001 BLACK</v>
      </c>
      <c r="J189" t="str">
        <f>VLOOKUP(E189,'Data Produk'!$A$2:$E$2517,4,FALSE)</f>
        <v>CABLE</v>
      </c>
      <c r="K189" t="str">
        <f>VLOOKUP(D189,'Data Outlet'!$A$2:$D$17,4,FALSE)</f>
        <v>Hadi Nugroho</v>
      </c>
      <c r="L189" t="str">
        <f>VLOOKUP(D189,'Data Outlet'!$A$2:$D$17,2,FALSE)</f>
        <v>MALL KELAPA GADING</v>
      </c>
    </row>
    <row r="190" spans="1:12" x14ac:dyDescent="0.25">
      <c r="A190" t="str">
        <f t="shared" si="6"/>
        <v>T-189</v>
      </c>
      <c r="B190" s="3" t="s">
        <v>2584</v>
      </c>
      <c r="C190" s="5">
        <v>45646</v>
      </c>
      <c r="D190" s="3" t="s">
        <v>42</v>
      </c>
      <c r="E190" s="4" t="s">
        <v>255</v>
      </c>
      <c r="F190" s="9">
        <v>3</v>
      </c>
      <c r="G190">
        <f>VLOOKUP(E190,'Data Produk'!$A$2:$E$2517,5,FALSE)</f>
        <v>88200</v>
      </c>
      <c r="H190">
        <f t="shared" si="5"/>
        <v>264600</v>
      </c>
      <c r="I190" t="str">
        <f>VLOOKUP(E190,'Data Produk'!$A$2:$E$2517,3,FALSE)</f>
        <v>BHINNEKA POWER PACK S1 10.000 mAh POWERBANK BLACK</v>
      </c>
      <c r="J190" t="str">
        <f>VLOOKUP(E190,'Data Produk'!$A$2:$E$2517,4,FALSE)</f>
        <v>POWERBANK</v>
      </c>
      <c r="K190" t="str">
        <f>VLOOKUP(D190,'Data Outlet'!$A$2:$D$17,4,FALSE)</f>
        <v>Hadi Nugroho</v>
      </c>
      <c r="L190" t="str">
        <f>VLOOKUP(D190,'Data Outlet'!$A$2:$D$17,2,FALSE)</f>
        <v>MALL KELAPA GADING</v>
      </c>
    </row>
    <row r="191" spans="1:12" x14ac:dyDescent="0.25">
      <c r="A191" t="str">
        <f t="shared" si="6"/>
        <v>T-190</v>
      </c>
      <c r="B191" s="3" t="s">
        <v>2584</v>
      </c>
      <c r="C191" s="5">
        <v>45641</v>
      </c>
      <c r="D191" s="3" t="s">
        <v>36</v>
      </c>
      <c r="E191" s="4" t="s">
        <v>256</v>
      </c>
      <c r="F191" s="9">
        <v>2</v>
      </c>
      <c r="G191">
        <f>VLOOKUP(E191,'Data Produk'!$A$2:$E$2517,5,FALSE)</f>
        <v>94500</v>
      </c>
      <c r="H191">
        <f t="shared" si="5"/>
        <v>189000</v>
      </c>
      <c r="I191" t="str">
        <f>VLOOKUP(E191,'Data Produk'!$A$2:$E$2517,3,FALSE)</f>
        <v>BHINNEKA POWER GO 25W 1-PORT TYPE-C USB CHARGER (PD/PPS) WHITE</v>
      </c>
      <c r="J191" t="str">
        <f>VLOOKUP(E191,'Data Produk'!$A$2:$E$2517,4,FALSE)</f>
        <v>CHARGER</v>
      </c>
      <c r="K191" t="str">
        <f>VLOOKUP(D191,'Data Outlet'!$A$2:$D$17,4,FALSE)</f>
        <v>Citra Dewi</v>
      </c>
      <c r="L191" t="str">
        <f>VLOOKUP(D191,'Data Outlet'!$A$2:$D$17,2,FALSE)</f>
        <v>CENTER POINT MEDAN</v>
      </c>
    </row>
    <row r="192" spans="1:12" x14ac:dyDescent="0.25">
      <c r="A192" t="str">
        <f t="shared" si="6"/>
        <v>T-191</v>
      </c>
      <c r="B192" s="3" t="s">
        <v>2584</v>
      </c>
      <c r="C192" s="5">
        <v>45648</v>
      </c>
      <c r="D192" s="3" t="s">
        <v>45</v>
      </c>
      <c r="E192" s="4" t="s">
        <v>257</v>
      </c>
      <c r="F192" s="9">
        <v>1</v>
      </c>
      <c r="G192">
        <f>VLOOKUP(E192,'Data Produk'!$A$2:$E$2517,5,FALSE)</f>
        <v>40500</v>
      </c>
      <c r="H192">
        <f t="shared" si="5"/>
        <v>40500</v>
      </c>
      <c r="I192" t="str">
        <f>VLOOKUP(E192,'Data Produk'!$A$2:$E$2517,3,FALSE)</f>
        <v>BHINNEKA MEOW AC5001 HEADSET ACCESSORIES BLACK</v>
      </c>
      <c r="J192" t="str">
        <f>VLOOKUP(E192,'Data Produk'!$A$2:$E$2517,4,FALSE)</f>
        <v>OTHER ACCESSORIES</v>
      </c>
      <c r="K192" t="str">
        <f>VLOOKUP(D192,'Data Outlet'!$A$2:$D$17,4,FALSE)</f>
        <v>Indah Putri</v>
      </c>
      <c r="L192" t="str">
        <f>VLOOKUP(D192,'Data Outlet'!$A$2:$D$17,2,FALSE)</f>
        <v>PIK AVENUE</v>
      </c>
    </row>
    <row r="193" spans="1:12" x14ac:dyDescent="0.25">
      <c r="A193" t="str">
        <f t="shared" si="6"/>
        <v>T-192</v>
      </c>
      <c r="B193" s="3" t="s">
        <v>2584</v>
      </c>
      <c r="C193" s="5">
        <v>45631</v>
      </c>
      <c r="D193" s="3" t="s">
        <v>45</v>
      </c>
      <c r="E193" s="4" t="s">
        <v>258</v>
      </c>
      <c r="F193" s="9">
        <v>1</v>
      </c>
      <c r="G193">
        <f>VLOOKUP(E193,'Data Produk'!$A$2:$E$2517,5,FALSE)</f>
        <v>39600</v>
      </c>
      <c r="H193">
        <f t="shared" si="5"/>
        <v>39600</v>
      </c>
      <c r="I193" t="str">
        <f>VLOOKUP(E193,'Data Produk'!$A$2:$E$2517,3,FALSE)</f>
        <v>BHINNEKA GO W608 OFFICE MOUSE GREEN</v>
      </c>
      <c r="J193" t="str">
        <f>VLOOKUP(E193,'Data Produk'!$A$2:$E$2517,4,FALSE)</f>
        <v>OFFICE MOUSE</v>
      </c>
      <c r="K193" t="str">
        <f>VLOOKUP(D193,'Data Outlet'!$A$2:$D$17,4,FALSE)</f>
        <v>Indah Putri</v>
      </c>
      <c r="L193" t="str">
        <f>VLOOKUP(D193,'Data Outlet'!$A$2:$D$17,2,FALSE)</f>
        <v>PIK AVENUE</v>
      </c>
    </row>
    <row r="194" spans="1:12" x14ac:dyDescent="0.25">
      <c r="A194" t="str">
        <f t="shared" si="6"/>
        <v>T-193</v>
      </c>
      <c r="B194" s="3" t="s">
        <v>2584</v>
      </c>
      <c r="C194" s="5">
        <v>45634</v>
      </c>
      <c r="D194" s="3" t="s">
        <v>42</v>
      </c>
      <c r="E194" s="4" t="s">
        <v>259</v>
      </c>
      <c r="F194" s="9">
        <v>2</v>
      </c>
      <c r="G194">
        <f>VLOOKUP(E194,'Data Produk'!$A$2:$E$2517,5,FALSE)</f>
        <v>131850</v>
      </c>
      <c r="H194">
        <f t="shared" si="5"/>
        <v>263700</v>
      </c>
      <c r="I194" t="str">
        <f>VLOOKUP(E194,'Data Produk'!$A$2:$E$2517,3,FALSE)</f>
        <v>BHINNEKA SMART MOTION SENSOR SSK03</v>
      </c>
      <c r="J194" t="str">
        <f>VLOOKUP(E194,'Data Produk'!$A$2:$E$2517,4,FALSE)</f>
        <v>SMART LIFE</v>
      </c>
      <c r="K194" t="str">
        <f>VLOOKUP(D194,'Data Outlet'!$A$2:$D$17,4,FALSE)</f>
        <v>Hadi Nugroho</v>
      </c>
      <c r="L194" t="str">
        <f>VLOOKUP(D194,'Data Outlet'!$A$2:$D$17,2,FALSE)</f>
        <v>MALL KELAPA GADING</v>
      </c>
    </row>
    <row r="195" spans="1:12" x14ac:dyDescent="0.25">
      <c r="A195" t="str">
        <f t="shared" si="6"/>
        <v>T-194</v>
      </c>
      <c r="B195" s="3" t="s">
        <v>2584</v>
      </c>
      <c r="C195" s="5">
        <v>45634</v>
      </c>
      <c r="D195" s="3" t="s">
        <v>48</v>
      </c>
      <c r="E195" s="4" t="s">
        <v>260</v>
      </c>
      <c r="F195" s="9">
        <v>1</v>
      </c>
      <c r="G195">
        <f>VLOOKUP(E195,'Data Produk'!$A$2:$E$2517,5,FALSE)</f>
        <v>39600</v>
      </c>
      <c r="H195">
        <f t="shared" ref="H195:H258" si="7">G195*F195</f>
        <v>39600</v>
      </c>
      <c r="I195" t="str">
        <f>VLOOKUP(E195,'Data Produk'!$A$2:$E$2517,3,FALSE)</f>
        <v>BHINNEKA GO W608 OFFICE MOUSE GREEN</v>
      </c>
      <c r="J195" t="str">
        <f>VLOOKUP(E195,'Data Produk'!$A$2:$E$2517,4,FALSE)</f>
        <v>OFFICE MOUSE</v>
      </c>
      <c r="K195" t="str">
        <f>VLOOKUP(D195,'Data Outlet'!$A$2:$D$17,4,FALSE)</f>
        <v>Joko Susilo</v>
      </c>
      <c r="L195" t="str">
        <f>VLOOKUP(D195,'Data Outlet'!$A$2:$D$17,2,FALSE)</f>
        <v>SUMARECON MALL SERPONG</v>
      </c>
    </row>
    <row r="196" spans="1:12" x14ac:dyDescent="0.25">
      <c r="A196" t="str">
        <f t="shared" si="6"/>
        <v>T-195</v>
      </c>
      <c r="B196" s="3" t="s">
        <v>2584</v>
      </c>
      <c r="C196" s="5">
        <v>45641</v>
      </c>
      <c r="D196" s="3" t="s">
        <v>45</v>
      </c>
      <c r="E196" s="4" t="s">
        <v>261</v>
      </c>
      <c r="F196" s="9">
        <v>7</v>
      </c>
      <c r="G196">
        <f>VLOOKUP(E196,'Data Produk'!$A$2:$E$2517,5,FALSE)</f>
        <v>17100</v>
      </c>
      <c r="H196">
        <f t="shared" si="7"/>
        <v>119700</v>
      </c>
      <c r="I196" t="str">
        <f>VLOOKUP(E196,'Data Produk'!$A$2:$E$2517,3,FALSE)</f>
        <v>BHINNEKA DURALINK KCB1201 BLACK</v>
      </c>
      <c r="J196" t="str">
        <f>VLOOKUP(E196,'Data Produk'!$A$2:$E$2517,4,FALSE)</f>
        <v>CABLE</v>
      </c>
      <c r="K196" t="str">
        <f>VLOOKUP(D196,'Data Outlet'!$A$2:$D$17,4,FALSE)</f>
        <v>Indah Putri</v>
      </c>
      <c r="L196" t="str">
        <f>VLOOKUP(D196,'Data Outlet'!$A$2:$D$17,2,FALSE)</f>
        <v>PIK AVENUE</v>
      </c>
    </row>
    <row r="197" spans="1:12" x14ac:dyDescent="0.25">
      <c r="A197" t="str">
        <f t="shared" si="6"/>
        <v>T-196</v>
      </c>
      <c r="B197" s="3" t="s">
        <v>2584</v>
      </c>
      <c r="C197" s="5">
        <v>45627</v>
      </c>
      <c r="D197" s="3" t="s">
        <v>36</v>
      </c>
      <c r="E197" s="4" t="s">
        <v>262</v>
      </c>
      <c r="F197" s="9">
        <v>1</v>
      </c>
      <c r="G197">
        <f>VLOOKUP(E197,'Data Produk'!$A$2:$E$2517,5,FALSE)</f>
        <v>261000</v>
      </c>
      <c r="H197">
        <f t="shared" si="7"/>
        <v>261000</v>
      </c>
      <c r="I197" t="str">
        <f>VLOOKUP(E197,'Data Produk'!$A$2:$E$2517,3,FALSE)</f>
        <v>BHINNEKA BLAKE WGC5 GAMING MOUSE BLACK</v>
      </c>
      <c r="J197" t="str">
        <f>VLOOKUP(E197,'Data Produk'!$A$2:$E$2517,4,FALSE)</f>
        <v>MOUSE GAMING</v>
      </c>
      <c r="K197" t="str">
        <f>VLOOKUP(D197,'Data Outlet'!$A$2:$D$17,4,FALSE)</f>
        <v>Citra Dewi</v>
      </c>
      <c r="L197" t="str">
        <f>VLOOKUP(D197,'Data Outlet'!$A$2:$D$17,2,FALSE)</f>
        <v>CENTER POINT MEDAN</v>
      </c>
    </row>
    <row r="198" spans="1:12" x14ac:dyDescent="0.25">
      <c r="A198" t="str">
        <f t="shared" si="6"/>
        <v>T-197</v>
      </c>
      <c r="B198" s="3" t="s">
        <v>2584</v>
      </c>
      <c r="C198" s="5">
        <v>45653</v>
      </c>
      <c r="D198" s="3" t="s">
        <v>48</v>
      </c>
      <c r="E198" s="4" t="s">
        <v>263</v>
      </c>
      <c r="F198" s="9">
        <v>5</v>
      </c>
      <c r="G198">
        <f>VLOOKUP(E198,'Data Produk'!$A$2:$E$2517,5,FALSE)</f>
        <v>22500</v>
      </c>
      <c r="H198">
        <f t="shared" si="7"/>
        <v>112500</v>
      </c>
      <c r="I198" t="str">
        <f>VLOOKUP(E198,'Data Produk'!$A$2:$E$2517,3,FALSE)</f>
        <v>BHINNEKA HYPERLINK KV65C1201 BLACK</v>
      </c>
      <c r="J198" t="str">
        <f>VLOOKUP(E198,'Data Produk'!$A$2:$E$2517,4,FALSE)</f>
        <v>CABLE</v>
      </c>
      <c r="K198" t="str">
        <f>VLOOKUP(D198,'Data Outlet'!$A$2:$D$17,4,FALSE)</f>
        <v>Joko Susilo</v>
      </c>
      <c r="L198" t="str">
        <f>VLOOKUP(D198,'Data Outlet'!$A$2:$D$17,2,FALSE)</f>
        <v>SUMARECON MALL SERPONG</v>
      </c>
    </row>
    <row r="199" spans="1:12" x14ac:dyDescent="0.25">
      <c r="A199" t="str">
        <f t="shared" si="6"/>
        <v>T-198</v>
      </c>
      <c r="B199" s="3" t="s">
        <v>2584</v>
      </c>
      <c r="C199" s="5">
        <v>45651</v>
      </c>
      <c r="D199" s="3" t="s">
        <v>48</v>
      </c>
      <c r="E199" s="4" t="s">
        <v>264</v>
      </c>
      <c r="F199" s="9">
        <v>1</v>
      </c>
      <c r="G199">
        <f>VLOOKUP(E199,'Data Produk'!$A$2:$E$2517,5,FALSE)</f>
        <v>39600</v>
      </c>
      <c r="H199">
        <f t="shared" si="7"/>
        <v>39600</v>
      </c>
      <c r="I199" t="str">
        <f>VLOOKUP(E199,'Data Produk'!$A$2:$E$2517,3,FALSE)</f>
        <v>BHINNEKA GO W608 OFFICE MOUSE PINK</v>
      </c>
      <c r="J199" t="str">
        <f>VLOOKUP(E199,'Data Produk'!$A$2:$E$2517,4,FALSE)</f>
        <v>OFFICE MOUSE</v>
      </c>
      <c r="K199" t="str">
        <f>VLOOKUP(D199,'Data Outlet'!$A$2:$D$17,4,FALSE)</f>
        <v>Joko Susilo</v>
      </c>
      <c r="L199" t="str">
        <f>VLOOKUP(D199,'Data Outlet'!$A$2:$D$17,2,FALSE)</f>
        <v>SUMARECON MALL SERPONG</v>
      </c>
    </row>
    <row r="200" spans="1:12" x14ac:dyDescent="0.25">
      <c r="A200" t="str">
        <f t="shared" si="6"/>
        <v>T-199</v>
      </c>
      <c r="B200" s="3" t="s">
        <v>2584</v>
      </c>
      <c r="C200" s="5">
        <v>45656</v>
      </c>
      <c r="D200" s="3" t="s">
        <v>45</v>
      </c>
      <c r="E200" s="4" t="s">
        <v>265</v>
      </c>
      <c r="F200" s="9">
        <v>1</v>
      </c>
      <c r="G200">
        <f>VLOOKUP(E200,'Data Produk'!$A$2:$E$2517,5,FALSE)</f>
        <v>243000</v>
      </c>
      <c r="H200">
        <f t="shared" si="7"/>
        <v>243000</v>
      </c>
      <c r="I200" t="str">
        <f>VLOOKUP(E200,'Data Produk'!$A$2:$E$2517,3,FALSE)</f>
        <v>BHINNEKA CRYPTO WGC3 GAMING MOUSE BLACK</v>
      </c>
      <c r="J200" t="str">
        <f>VLOOKUP(E200,'Data Produk'!$A$2:$E$2517,4,FALSE)</f>
        <v>MOUSE GAMING</v>
      </c>
      <c r="K200" t="str">
        <f>VLOOKUP(D200,'Data Outlet'!$A$2:$D$17,4,FALSE)</f>
        <v>Indah Putri</v>
      </c>
      <c r="L200" t="str">
        <f>VLOOKUP(D200,'Data Outlet'!$A$2:$D$17,2,FALSE)</f>
        <v>PIK AVENUE</v>
      </c>
    </row>
    <row r="201" spans="1:12" x14ac:dyDescent="0.25">
      <c r="A201" t="str">
        <f t="shared" si="6"/>
        <v>T-200</v>
      </c>
      <c r="B201" s="3" t="s">
        <v>2584</v>
      </c>
      <c r="C201" s="5">
        <v>45635</v>
      </c>
      <c r="D201" s="3" t="s">
        <v>45</v>
      </c>
      <c r="E201" s="4" t="s">
        <v>266</v>
      </c>
      <c r="F201" s="9">
        <v>1</v>
      </c>
      <c r="G201">
        <f>VLOOKUP(E201,'Data Produk'!$A$2:$E$2517,5,FALSE)</f>
        <v>39600</v>
      </c>
      <c r="H201">
        <f t="shared" si="7"/>
        <v>39600</v>
      </c>
      <c r="I201" t="str">
        <f>VLOOKUP(E201,'Data Produk'!$A$2:$E$2517,3,FALSE)</f>
        <v>BHINNEKA GO W606 OFFICE MOUSE BLACK</v>
      </c>
      <c r="J201" t="str">
        <f>VLOOKUP(E201,'Data Produk'!$A$2:$E$2517,4,FALSE)</f>
        <v>OFFICE MOUSE</v>
      </c>
      <c r="K201" t="str">
        <f>VLOOKUP(D201,'Data Outlet'!$A$2:$D$17,4,FALSE)</f>
        <v>Indah Putri</v>
      </c>
      <c r="L201" t="str">
        <f>VLOOKUP(D201,'Data Outlet'!$A$2:$D$17,2,FALSE)</f>
        <v>PIK AVENUE</v>
      </c>
    </row>
    <row r="202" spans="1:12" x14ac:dyDescent="0.25">
      <c r="A202" t="str">
        <f t="shared" si="6"/>
        <v>T-201</v>
      </c>
      <c r="B202" s="3" t="s">
        <v>2584</v>
      </c>
      <c r="C202" s="5">
        <v>45652</v>
      </c>
      <c r="D202" s="3" t="s">
        <v>37</v>
      </c>
      <c r="E202" s="4" t="s">
        <v>267</v>
      </c>
      <c r="F202" s="9">
        <v>2</v>
      </c>
      <c r="G202">
        <f>VLOOKUP(E202,'Data Produk'!$A$2:$E$2517,5,FALSE)</f>
        <v>13050</v>
      </c>
      <c r="H202">
        <f t="shared" si="7"/>
        <v>26100</v>
      </c>
      <c r="I202" t="str">
        <f>VLOOKUP(E202,'Data Produk'!$A$2:$E$2517,3,FALSE)</f>
        <v>BHINNEKA DURALINK KCT1201 BLACK</v>
      </c>
      <c r="J202" t="str">
        <f>VLOOKUP(E202,'Data Produk'!$A$2:$E$2517,4,FALSE)</f>
        <v>CABLE</v>
      </c>
      <c r="K202" t="str">
        <f>VLOOKUP(D202,'Data Outlet'!$A$2:$D$17,4,FALSE)</f>
        <v>Dewi Lestari</v>
      </c>
      <c r="L202" t="str">
        <f>VLOOKUP(D202,'Data Outlet'!$A$2:$D$17,2,FALSE)</f>
        <v>CIBUBUR JUNCTION</v>
      </c>
    </row>
    <row r="203" spans="1:12" x14ac:dyDescent="0.25">
      <c r="A203" t="str">
        <f t="shared" si="6"/>
        <v>T-202</v>
      </c>
      <c r="B203" s="3" t="s">
        <v>2584</v>
      </c>
      <c r="C203" s="5">
        <v>45644</v>
      </c>
      <c r="D203" s="3" t="s">
        <v>36</v>
      </c>
      <c r="E203" s="4" t="s">
        <v>268</v>
      </c>
      <c r="F203" s="9">
        <v>1</v>
      </c>
      <c r="G203">
        <f>VLOOKUP(E203,'Data Produk'!$A$2:$E$2517,5,FALSE)</f>
        <v>26100</v>
      </c>
      <c r="H203">
        <f t="shared" si="7"/>
        <v>26100</v>
      </c>
      <c r="I203" t="str">
        <f>VLOOKUP(E203,'Data Produk'!$A$2:$E$2517,3,FALSE)</f>
        <v>BHINNEKA GO ES1 WIRED EARBUDS WHITE</v>
      </c>
      <c r="J203" t="str">
        <f>VLOOKUP(E203,'Data Produk'!$A$2:$E$2517,4,FALSE)</f>
        <v>EARPHONE</v>
      </c>
      <c r="K203" t="str">
        <f>VLOOKUP(D203,'Data Outlet'!$A$2:$D$17,4,FALSE)</f>
        <v>Citra Dewi</v>
      </c>
      <c r="L203" t="str">
        <f>VLOOKUP(D203,'Data Outlet'!$A$2:$D$17,2,FALSE)</f>
        <v>CENTER POINT MEDAN</v>
      </c>
    </row>
    <row r="204" spans="1:12" x14ac:dyDescent="0.25">
      <c r="A204" t="str">
        <f t="shared" ref="A204:A267" si="8">"T-"&amp;ROW()-1</f>
        <v>T-203</v>
      </c>
      <c r="B204" s="3" t="s">
        <v>2584</v>
      </c>
      <c r="C204" s="5">
        <v>45636</v>
      </c>
      <c r="D204" s="3" t="s">
        <v>45</v>
      </c>
      <c r="E204" s="4" t="s">
        <v>269</v>
      </c>
      <c r="F204" s="9">
        <v>1</v>
      </c>
      <c r="G204">
        <f>VLOOKUP(E204,'Data Produk'!$A$2:$E$2517,5,FALSE)</f>
        <v>81900</v>
      </c>
      <c r="H204">
        <f t="shared" si="7"/>
        <v>81900</v>
      </c>
      <c r="I204" t="str">
        <f>VLOOKUP(E204,'Data Produk'!$A$2:$E$2517,3,FALSE)</f>
        <v>BHINNEKA VENOM II VX8 GAMING MOUSE BLACK</v>
      </c>
      <c r="J204" t="str">
        <f>VLOOKUP(E204,'Data Produk'!$A$2:$E$2517,4,FALSE)</f>
        <v>MOUSE GAMING</v>
      </c>
      <c r="K204" t="str">
        <f>VLOOKUP(D204,'Data Outlet'!$A$2:$D$17,4,FALSE)</f>
        <v>Indah Putri</v>
      </c>
      <c r="L204" t="str">
        <f>VLOOKUP(D204,'Data Outlet'!$A$2:$D$17,2,FALSE)</f>
        <v>PIK AVENUE</v>
      </c>
    </row>
    <row r="205" spans="1:12" x14ac:dyDescent="0.25">
      <c r="A205" t="str">
        <f t="shared" si="8"/>
        <v>T-204</v>
      </c>
      <c r="B205" s="3" t="s">
        <v>2584</v>
      </c>
      <c r="C205" s="5">
        <v>45652</v>
      </c>
      <c r="D205" s="3" t="s">
        <v>36</v>
      </c>
      <c r="E205" s="4" t="s">
        <v>270</v>
      </c>
      <c r="F205" s="9">
        <v>1</v>
      </c>
      <c r="G205">
        <f>VLOOKUP(E205,'Data Produk'!$A$2:$E$2517,5,FALSE)</f>
        <v>413100</v>
      </c>
      <c r="H205">
        <f t="shared" si="7"/>
        <v>413100</v>
      </c>
      <c r="I205" t="str">
        <f>VLOOKUP(E205,'Data Produk'!$A$2:$E$2517,3,FALSE)</f>
        <v>BHINNEKA Gaming Mouse UX3 WHITE</v>
      </c>
      <c r="J205" t="str">
        <f>VLOOKUP(E205,'Data Produk'!$A$2:$E$2517,4,FALSE)</f>
        <v>MOUSE GAMING</v>
      </c>
      <c r="K205" t="str">
        <f>VLOOKUP(D205,'Data Outlet'!$A$2:$D$17,4,FALSE)</f>
        <v>Citra Dewi</v>
      </c>
      <c r="L205" t="str">
        <f>VLOOKUP(D205,'Data Outlet'!$A$2:$D$17,2,FALSE)</f>
        <v>CENTER POINT MEDAN</v>
      </c>
    </row>
    <row r="206" spans="1:12" x14ac:dyDescent="0.25">
      <c r="A206" t="str">
        <f t="shared" si="8"/>
        <v>T-205</v>
      </c>
      <c r="B206" s="3" t="s">
        <v>2584</v>
      </c>
      <c r="C206" s="5">
        <v>45644</v>
      </c>
      <c r="D206" s="3" t="s">
        <v>48</v>
      </c>
      <c r="E206" s="4" t="s">
        <v>271</v>
      </c>
      <c r="F206" s="9">
        <v>3</v>
      </c>
      <c r="G206">
        <f>VLOOKUP(E206,'Data Produk'!$A$2:$E$2517,5,FALSE)</f>
        <v>31500</v>
      </c>
      <c r="H206">
        <f t="shared" si="7"/>
        <v>94500</v>
      </c>
      <c r="I206" t="str">
        <f>VLOOKUP(E206,'Data Produk'!$A$2:$E$2517,3,FALSE)</f>
        <v>BHINNEKA HYPERLINK KD60L1501 BLACK</v>
      </c>
      <c r="J206" t="str">
        <f>VLOOKUP(E206,'Data Produk'!$A$2:$E$2517,4,FALSE)</f>
        <v>CABLE</v>
      </c>
      <c r="K206" t="str">
        <f>VLOOKUP(D206,'Data Outlet'!$A$2:$D$17,4,FALSE)</f>
        <v>Joko Susilo</v>
      </c>
      <c r="L206" t="str">
        <f>VLOOKUP(D206,'Data Outlet'!$A$2:$D$17,2,FALSE)</f>
        <v>SUMARECON MALL SERPONG</v>
      </c>
    </row>
    <row r="207" spans="1:12" x14ac:dyDescent="0.25">
      <c r="A207" t="str">
        <f t="shared" si="8"/>
        <v>T-206</v>
      </c>
      <c r="B207" s="3" t="s">
        <v>2584</v>
      </c>
      <c r="C207" s="5">
        <v>45650</v>
      </c>
      <c r="D207" s="3" t="s">
        <v>48</v>
      </c>
      <c r="E207" s="4" t="s">
        <v>272</v>
      </c>
      <c r="F207" s="9">
        <v>4</v>
      </c>
      <c r="G207">
        <f>VLOOKUP(E207,'Data Produk'!$A$2:$E$2517,5,FALSE)</f>
        <v>60750</v>
      </c>
      <c r="H207">
        <f t="shared" si="7"/>
        <v>243000</v>
      </c>
      <c r="I207" t="str">
        <f>VLOOKUP(E207,'Data Produk'!$A$2:$E$2517,3,FALSE)</f>
        <v>BHINNEKA RAIGOR II WG10 GAMING MOUSE BLACK</v>
      </c>
      <c r="J207" t="str">
        <f>VLOOKUP(E207,'Data Produk'!$A$2:$E$2517,4,FALSE)</f>
        <v>MOUSE GAMING</v>
      </c>
      <c r="K207" t="str">
        <f>VLOOKUP(D207,'Data Outlet'!$A$2:$D$17,4,FALSE)</f>
        <v>Joko Susilo</v>
      </c>
      <c r="L207" t="str">
        <f>VLOOKUP(D207,'Data Outlet'!$A$2:$D$17,2,FALSE)</f>
        <v>SUMARECON MALL SERPONG</v>
      </c>
    </row>
    <row r="208" spans="1:12" x14ac:dyDescent="0.25">
      <c r="A208" t="str">
        <f t="shared" si="8"/>
        <v>T-207</v>
      </c>
      <c r="B208" s="3" t="s">
        <v>2584</v>
      </c>
      <c r="C208" s="5">
        <v>45648</v>
      </c>
      <c r="D208" s="3" t="s">
        <v>48</v>
      </c>
      <c r="E208" s="4" t="s">
        <v>273</v>
      </c>
      <c r="F208" s="9">
        <v>1</v>
      </c>
      <c r="G208">
        <f>VLOOKUP(E208,'Data Produk'!$A$2:$E$2517,5,FALSE)</f>
        <v>13500</v>
      </c>
      <c r="H208">
        <f t="shared" si="7"/>
        <v>13500</v>
      </c>
      <c r="I208" t="str">
        <f>VLOOKUP(E208,'Data Produk'!$A$2:$E$2517,3,FALSE)</f>
        <v>BHINNEKA LINKBUDS ES2 WIRED EARBUDS WHITE</v>
      </c>
      <c r="J208" t="str">
        <f>VLOOKUP(E208,'Data Produk'!$A$2:$E$2517,4,FALSE)</f>
        <v>EARPHONE</v>
      </c>
      <c r="K208" t="str">
        <f>VLOOKUP(D208,'Data Outlet'!$A$2:$D$17,4,FALSE)</f>
        <v>Joko Susilo</v>
      </c>
      <c r="L208" t="str">
        <f>VLOOKUP(D208,'Data Outlet'!$A$2:$D$17,2,FALSE)</f>
        <v>SUMARECON MALL SERPONG</v>
      </c>
    </row>
    <row r="209" spans="1:12" x14ac:dyDescent="0.25">
      <c r="A209" t="str">
        <f t="shared" si="8"/>
        <v>T-208</v>
      </c>
      <c r="B209" s="3" t="s">
        <v>2584</v>
      </c>
      <c r="C209" s="5">
        <v>45637</v>
      </c>
      <c r="D209" s="3" t="s">
        <v>42</v>
      </c>
      <c r="E209" s="4" t="s">
        <v>274</v>
      </c>
      <c r="F209" s="9">
        <v>1</v>
      </c>
      <c r="G209">
        <f>VLOOKUP(E209,'Data Produk'!$A$2:$E$2517,5,FALSE)</f>
        <v>78750</v>
      </c>
      <c r="H209">
        <f t="shared" si="7"/>
        <v>78750</v>
      </c>
      <c r="I209" t="str">
        <f>VLOOKUP(E209,'Data Produk'!$A$2:$E$2517,3,FALSE)</f>
        <v>BHINNEKA CRYTO VX7 GAMING MOUSE WHITE</v>
      </c>
      <c r="J209" t="str">
        <f>VLOOKUP(E209,'Data Produk'!$A$2:$E$2517,4,FALSE)</f>
        <v>MOUSE GAMING</v>
      </c>
      <c r="K209" t="str">
        <f>VLOOKUP(D209,'Data Outlet'!$A$2:$D$17,4,FALSE)</f>
        <v>Hadi Nugroho</v>
      </c>
      <c r="L209" t="str">
        <f>VLOOKUP(D209,'Data Outlet'!$A$2:$D$17,2,FALSE)</f>
        <v>MALL KELAPA GADING</v>
      </c>
    </row>
    <row r="210" spans="1:12" x14ac:dyDescent="0.25">
      <c r="A210" t="str">
        <f t="shared" si="8"/>
        <v>T-209</v>
      </c>
      <c r="B210" s="3" t="s">
        <v>2584</v>
      </c>
      <c r="C210" s="5">
        <v>45640</v>
      </c>
      <c r="D210" s="3" t="s">
        <v>48</v>
      </c>
      <c r="E210" s="4" t="s">
        <v>275</v>
      </c>
      <c r="F210" s="9">
        <v>2</v>
      </c>
      <c r="G210">
        <f>VLOOKUP(E210,'Data Produk'!$A$2:$E$2517,5,FALSE)</f>
        <v>88200</v>
      </c>
      <c r="H210">
        <f t="shared" si="7"/>
        <v>176400</v>
      </c>
      <c r="I210" t="str">
        <f>VLOOKUP(E210,'Data Produk'!$A$2:$E$2517,3,FALSE)</f>
        <v>BHINNEKA POWER PACK S1 10.000 mAh POWERBANK WHITE</v>
      </c>
      <c r="J210" t="str">
        <f>VLOOKUP(E210,'Data Produk'!$A$2:$E$2517,4,FALSE)</f>
        <v>POWERBANK</v>
      </c>
      <c r="K210" t="str">
        <f>VLOOKUP(D210,'Data Outlet'!$A$2:$D$17,4,FALSE)</f>
        <v>Joko Susilo</v>
      </c>
      <c r="L210" t="str">
        <f>VLOOKUP(D210,'Data Outlet'!$A$2:$D$17,2,FALSE)</f>
        <v>SUMARECON MALL SERPONG</v>
      </c>
    </row>
    <row r="211" spans="1:12" x14ac:dyDescent="0.25">
      <c r="A211" t="str">
        <f t="shared" si="8"/>
        <v>T-210</v>
      </c>
      <c r="B211" s="3" t="s">
        <v>2584</v>
      </c>
      <c r="C211" s="5">
        <v>45656</v>
      </c>
      <c r="D211" s="3" t="s">
        <v>37</v>
      </c>
      <c r="E211" s="4" t="s">
        <v>276</v>
      </c>
      <c r="F211" s="9">
        <v>1</v>
      </c>
      <c r="G211">
        <f>VLOOKUP(E211,'Data Produk'!$A$2:$E$2517,5,FALSE)</f>
        <v>27000</v>
      </c>
      <c r="H211">
        <f t="shared" si="7"/>
        <v>27000</v>
      </c>
      <c r="I211" t="str">
        <f>VLOOKUP(E211,'Data Produk'!$A$2:$E$2517,3,FALSE)</f>
        <v>BHINNEKA DURALINK KCB2001 BLACK</v>
      </c>
      <c r="J211" t="str">
        <f>VLOOKUP(E211,'Data Produk'!$A$2:$E$2517,4,FALSE)</f>
        <v>CABLE</v>
      </c>
      <c r="K211" t="str">
        <f>VLOOKUP(D211,'Data Outlet'!$A$2:$D$17,4,FALSE)</f>
        <v>Dewi Lestari</v>
      </c>
      <c r="L211" t="str">
        <f>VLOOKUP(D211,'Data Outlet'!$A$2:$D$17,2,FALSE)</f>
        <v>CIBUBUR JUNCTION</v>
      </c>
    </row>
    <row r="212" spans="1:12" x14ac:dyDescent="0.25">
      <c r="A212" t="str">
        <f t="shared" si="8"/>
        <v>T-211</v>
      </c>
      <c r="B212" s="3" t="s">
        <v>2584</v>
      </c>
      <c r="C212" s="5">
        <v>45647</v>
      </c>
      <c r="D212" s="3" t="s">
        <v>37</v>
      </c>
      <c r="E212" s="4" t="s">
        <v>277</v>
      </c>
      <c r="F212" s="9">
        <v>1</v>
      </c>
      <c r="G212">
        <f>VLOOKUP(E212,'Data Produk'!$A$2:$E$2517,5,FALSE)</f>
        <v>103350</v>
      </c>
      <c r="H212">
        <f t="shared" si="7"/>
        <v>103350</v>
      </c>
      <c r="I212" t="str">
        <f>VLOOKUP(E212,'Data Produk'!$A$2:$E$2517,3,FALSE)</f>
        <v>BHINNEKA GO WH02 WIRELESS HEADSET GREY</v>
      </c>
      <c r="J212" t="str">
        <f>VLOOKUP(E212,'Data Produk'!$A$2:$E$2517,4,FALSE)</f>
        <v>WIRELESS HEADSET</v>
      </c>
      <c r="K212" t="str">
        <f>VLOOKUP(D212,'Data Outlet'!$A$2:$D$17,4,FALSE)</f>
        <v>Dewi Lestari</v>
      </c>
      <c r="L212" t="str">
        <f>VLOOKUP(D212,'Data Outlet'!$A$2:$D$17,2,FALSE)</f>
        <v>CIBUBUR JUNCTION</v>
      </c>
    </row>
    <row r="213" spans="1:12" x14ac:dyDescent="0.25">
      <c r="A213" t="str">
        <f t="shared" si="8"/>
        <v>T-212</v>
      </c>
      <c r="B213" s="3" t="s">
        <v>2584</v>
      </c>
      <c r="C213" s="5">
        <v>45647</v>
      </c>
      <c r="D213" s="3" t="s">
        <v>37</v>
      </c>
      <c r="E213" s="4" t="s">
        <v>278</v>
      </c>
      <c r="F213" s="9">
        <v>1</v>
      </c>
      <c r="G213">
        <f>VLOOKUP(E213,'Data Produk'!$A$2:$E$2517,5,FALSE)</f>
        <v>7650</v>
      </c>
      <c r="H213">
        <f t="shared" si="7"/>
        <v>7650</v>
      </c>
      <c r="I213" t="str">
        <f>VLOOKUP(E213,'Data Produk'!$A$2:$E$2517,3,FALSE)</f>
        <v>BHINNEKA VIGIL MP256 BASIC MOUSEPAD BLACK</v>
      </c>
      <c r="J213" t="str">
        <f>VLOOKUP(E213,'Data Produk'!$A$2:$E$2517,4,FALSE)</f>
        <v>BASIC MOUSEPAD</v>
      </c>
      <c r="K213" t="str">
        <f>VLOOKUP(D213,'Data Outlet'!$A$2:$D$17,4,FALSE)</f>
        <v>Dewi Lestari</v>
      </c>
      <c r="L213" t="str">
        <f>VLOOKUP(D213,'Data Outlet'!$A$2:$D$17,2,FALSE)</f>
        <v>CIBUBUR JUNCTION</v>
      </c>
    </row>
    <row r="214" spans="1:12" x14ac:dyDescent="0.25">
      <c r="A214" t="str">
        <f t="shared" si="8"/>
        <v>T-213</v>
      </c>
      <c r="B214" s="3" t="s">
        <v>2584</v>
      </c>
      <c r="C214" s="5">
        <v>45655</v>
      </c>
      <c r="D214" s="3" t="s">
        <v>45</v>
      </c>
      <c r="E214" s="4" t="s">
        <v>279</v>
      </c>
      <c r="F214" s="9">
        <v>2</v>
      </c>
      <c r="G214">
        <f>VLOOKUP(E214,'Data Produk'!$A$2:$E$2517,5,FALSE)</f>
        <v>162000</v>
      </c>
      <c r="H214">
        <f t="shared" si="7"/>
        <v>324000</v>
      </c>
      <c r="I214" t="str">
        <f>VLOOKUP(E214,'Data Produk'!$A$2:$E$2517,3,FALSE)</f>
        <v>BHINNEKA POWER PACK T1 10.000 mAh 22,5W POWERBANK BLACK</v>
      </c>
      <c r="J214" t="str">
        <f>VLOOKUP(E214,'Data Produk'!$A$2:$E$2517,4,FALSE)</f>
        <v>POWERBANK</v>
      </c>
      <c r="K214" t="str">
        <f>VLOOKUP(D214,'Data Outlet'!$A$2:$D$17,4,FALSE)</f>
        <v>Indah Putri</v>
      </c>
      <c r="L214" t="str">
        <f>VLOOKUP(D214,'Data Outlet'!$A$2:$D$17,2,FALSE)</f>
        <v>PIK AVENUE</v>
      </c>
    </row>
    <row r="215" spans="1:12" x14ac:dyDescent="0.25">
      <c r="A215" t="str">
        <f t="shared" si="8"/>
        <v>T-214</v>
      </c>
      <c r="B215" s="3" t="s">
        <v>2584</v>
      </c>
      <c r="C215" s="5">
        <v>45656</v>
      </c>
      <c r="D215" s="3" t="s">
        <v>45</v>
      </c>
      <c r="E215" s="4" t="s">
        <v>280</v>
      </c>
      <c r="F215" s="9">
        <v>1</v>
      </c>
      <c r="G215">
        <f>VLOOKUP(E215,'Data Produk'!$A$2:$E$2517,5,FALSE)</f>
        <v>112500</v>
      </c>
      <c r="H215">
        <f t="shared" si="7"/>
        <v>112500</v>
      </c>
      <c r="I215" t="str">
        <f>VLOOKUP(E215,'Data Produk'!$A$2:$E$2517,3,FALSE)</f>
        <v>BHINNEKA WAVE11 TW11 V2 TRUE WIRELESS RED</v>
      </c>
      <c r="J215" t="str">
        <f>VLOOKUP(E215,'Data Produk'!$A$2:$E$2517,4,FALSE)</f>
        <v>TWS</v>
      </c>
      <c r="K215" t="str">
        <f>VLOOKUP(D215,'Data Outlet'!$A$2:$D$17,4,FALSE)</f>
        <v>Indah Putri</v>
      </c>
      <c r="L215" t="str">
        <f>VLOOKUP(D215,'Data Outlet'!$A$2:$D$17,2,FALSE)</f>
        <v>PIK AVENUE</v>
      </c>
    </row>
    <row r="216" spans="1:12" x14ac:dyDescent="0.25">
      <c r="A216" t="str">
        <f t="shared" si="8"/>
        <v>T-215</v>
      </c>
      <c r="B216" s="3" t="s">
        <v>2584</v>
      </c>
      <c r="C216" s="5">
        <v>45636</v>
      </c>
      <c r="D216" s="3" t="s">
        <v>45</v>
      </c>
      <c r="E216" s="4" t="s">
        <v>281</v>
      </c>
      <c r="F216" s="9">
        <v>1</v>
      </c>
      <c r="G216">
        <f>VLOOKUP(E216,'Data Produk'!$A$2:$E$2517,5,FALSE)</f>
        <v>112500</v>
      </c>
      <c r="H216">
        <f t="shared" si="7"/>
        <v>112500</v>
      </c>
      <c r="I216" t="str">
        <f>VLOOKUP(E216,'Data Produk'!$A$2:$E$2517,3,FALSE)</f>
        <v>BHINNEKA GO WH02 WIRELESS HEADSET GREY</v>
      </c>
      <c r="J216" t="str">
        <f>VLOOKUP(E216,'Data Produk'!$A$2:$E$2517,4,FALSE)</f>
        <v>WIRELESS HEADSET</v>
      </c>
      <c r="K216" t="str">
        <f>VLOOKUP(D216,'Data Outlet'!$A$2:$D$17,4,FALSE)</f>
        <v>Indah Putri</v>
      </c>
      <c r="L216" t="str">
        <f>VLOOKUP(D216,'Data Outlet'!$A$2:$D$17,2,FALSE)</f>
        <v>PIK AVENUE</v>
      </c>
    </row>
    <row r="217" spans="1:12" x14ac:dyDescent="0.25">
      <c r="A217" t="str">
        <f t="shared" si="8"/>
        <v>T-216</v>
      </c>
      <c r="B217" s="3" t="s">
        <v>2584</v>
      </c>
      <c r="C217" s="5">
        <v>45634</v>
      </c>
      <c r="D217" s="3" t="s">
        <v>42</v>
      </c>
      <c r="E217" s="4" t="s">
        <v>282</v>
      </c>
      <c r="F217" s="9">
        <v>2</v>
      </c>
      <c r="G217">
        <f>VLOOKUP(E217,'Data Produk'!$A$2:$E$2517,5,FALSE)</f>
        <v>107100</v>
      </c>
      <c r="H217">
        <f t="shared" si="7"/>
        <v>214200</v>
      </c>
      <c r="I217" t="str">
        <f>VLOOKUP(E217,'Data Produk'!$A$2:$E$2517,3,FALSE)</f>
        <v>BHINNEKA CW2-Q02 38W 2-PORTS CHARGER (QC) WHITE</v>
      </c>
      <c r="J217" t="str">
        <f>VLOOKUP(E217,'Data Produk'!$A$2:$E$2517,4,FALSE)</f>
        <v>CHARGER</v>
      </c>
      <c r="K217" t="str">
        <f>VLOOKUP(D217,'Data Outlet'!$A$2:$D$17,4,FALSE)</f>
        <v>Hadi Nugroho</v>
      </c>
      <c r="L217" t="str">
        <f>VLOOKUP(D217,'Data Outlet'!$A$2:$D$17,2,FALSE)</f>
        <v>MALL KELAPA GADING</v>
      </c>
    </row>
    <row r="218" spans="1:12" x14ac:dyDescent="0.25">
      <c r="A218" t="str">
        <f t="shared" si="8"/>
        <v>T-217</v>
      </c>
      <c r="B218" s="3" t="s">
        <v>2584</v>
      </c>
      <c r="C218" s="5">
        <v>45647</v>
      </c>
      <c r="D218" s="3" t="s">
        <v>36</v>
      </c>
      <c r="E218" s="4" t="s">
        <v>283</v>
      </c>
      <c r="F218" s="9">
        <v>2</v>
      </c>
      <c r="G218">
        <f>VLOOKUP(E218,'Data Produk'!$A$2:$E$2517,5,FALSE)</f>
        <v>47700</v>
      </c>
      <c r="H218">
        <f t="shared" si="7"/>
        <v>95400</v>
      </c>
      <c r="I218" t="str">
        <f>VLOOKUP(E218,'Data Produk'!$A$2:$E$2517,3,FALSE)</f>
        <v>BHINNEKA POWER MOVE 30W 2-PORTS CAR CHARGER (PD+QC) BLACK</v>
      </c>
      <c r="J218" t="str">
        <f>VLOOKUP(E218,'Data Produk'!$A$2:$E$2517,4,FALSE)</f>
        <v>CAR &amp; TRAVEL CHARGER</v>
      </c>
      <c r="K218" t="str">
        <f>VLOOKUP(D218,'Data Outlet'!$A$2:$D$17,4,FALSE)</f>
        <v>Citra Dewi</v>
      </c>
      <c r="L218" t="str">
        <f>VLOOKUP(D218,'Data Outlet'!$A$2:$D$17,2,FALSE)</f>
        <v>CENTER POINT MEDAN</v>
      </c>
    </row>
    <row r="219" spans="1:12" x14ac:dyDescent="0.25">
      <c r="A219" t="str">
        <f t="shared" si="8"/>
        <v>T-218</v>
      </c>
      <c r="B219" s="3" t="s">
        <v>2584</v>
      </c>
      <c r="C219" s="5">
        <v>45650</v>
      </c>
      <c r="D219" s="3" t="s">
        <v>45</v>
      </c>
      <c r="E219" s="4" t="s">
        <v>284</v>
      </c>
      <c r="F219" s="9">
        <v>3</v>
      </c>
      <c r="G219">
        <f>VLOOKUP(E219,'Data Produk'!$A$2:$E$2517,5,FALSE)</f>
        <v>108000</v>
      </c>
      <c r="H219">
        <f t="shared" si="7"/>
        <v>324000</v>
      </c>
      <c r="I219" t="str">
        <f>VLOOKUP(E219,'Data Produk'!$A$2:$E$2517,3,FALSE)</f>
        <v>BHINNEKA WAVE13 TW13 TRUE WIRELESS BLACK</v>
      </c>
      <c r="J219" t="str">
        <f>VLOOKUP(E219,'Data Produk'!$A$2:$E$2517,4,FALSE)</f>
        <v>TWS</v>
      </c>
      <c r="K219" t="str">
        <f>VLOOKUP(D219,'Data Outlet'!$A$2:$D$17,4,FALSE)</f>
        <v>Indah Putri</v>
      </c>
      <c r="L219" t="str">
        <f>VLOOKUP(D219,'Data Outlet'!$A$2:$D$17,2,FALSE)</f>
        <v>PIK AVENUE</v>
      </c>
    </row>
    <row r="220" spans="1:12" x14ac:dyDescent="0.25">
      <c r="A220" t="str">
        <f t="shared" si="8"/>
        <v>T-219</v>
      </c>
      <c r="B220" s="3" t="s">
        <v>2584</v>
      </c>
      <c r="C220" s="5">
        <v>45635</v>
      </c>
      <c r="D220" s="3" t="s">
        <v>37</v>
      </c>
      <c r="E220" s="4" t="s">
        <v>285</v>
      </c>
      <c r="F220" s="9">
        <v>1</v>
      </c>
      <c r="G220">
        <f>VLOOKUP(E220,'Data Produk'!$A$2:$E$2517,5,FALSE)</f>
        <v>103350</v>
      </c>
      <c r="H220">
        <f t="shared" si="7"/>
        <v>103350</v>
      </c>
      <c r="I220" t="str">
        <f>VLOOKUP(E220,'Data Produk'!$A$2:$E$2517,3,FALSE)</f>
        <v>BHINNEKA WAVE14 TW14 TRUE WIRELESS BLACK</v>
      </c>
      <c r="J220" t="str">
        <f>VLOOKUP(E220,'Data Produk'!$A$2:$E$2517,4,FALSE)</f>
        <v>TWS</v>
      </c>
      <c r="K220" t="str">
        <f>VLOOKUP(D220,'Data Outlet'!$A$2:$D$17,4,FALSE)</f>
        <v>Dewi Lestari</v>
      </c>
      <c r="L220" t="str">
        <f>VLOOKUP(D220,'Data Outlet'!$A$2:$D$17,2,FALSE)</f>
        <v>CIBUBUR JUNCTION</v>
      </c>
    </row>
    <row r="221" spans="1:12" x14ac:dyDescent="0.25">
      <c r="A221" t="str">
        <f t="shared" si="8"/>
        <v>T-220</v>
      </c>
      <c r="B221" s="3" t="s">
        <v>2584</v>
      </c>
      <c r="C221" s="5">
        <v>45630</v>
      </c>
      <c r="D221" s="3" t="s">
        <v>48</v>
      </c>
      <c r="E221" s="4" t="s">
        <v>286</v>
      </c>
      <c r="F221" s="9">
        <v>2</v>
      </c>
      <c r="G221">
        <f>VLOOKUP(E221,'Data Produk'!$A$2:$E$2517,5,FALSE)</f>
        <v>27000</v>
      </c>
      <c r="H221">
        <f t="shared" si="7"/>
        <v>54000</v>
      </c>
      <c r="I221" t="str">
        <f>VLOOKUP(E221,'Data Produk'!$A$2:$E$2517,3,FALSE)</f>
        <v>BHINNEKA DURALINK KCB2001 BLACK</v>
      </c>
      <c r="J221" t="str">
        <f>VLOOKUP(E221,'Data Produk'!$A$2:$E$2517,4,FALSE)</f>
        <v>CABLE</v>
      </c>
      <c r="K221" t="str">
        <f>VLOOKUP(D221,'Data Outlet'!$A$2:$D$17,4,FALSE)</f>
        <v>Joko Susilo</v>
      </c>
      <c r="L221" t="str">
        <f>VLOOKUP(D221,'Data Outlet'!$A$2:$D$17,2,FALSE)</f>
        <v>SUMARECON MALL SERPONG</v>
      </c>
    </row>
    <row r="222" spans="1:12" x14ac:dyDescent="0.25">
      <c r="A222" t="str">
        <f t="shared" si="8"/>
        <v>T-221</v>
      </c>
      <c r="B222" s="3" t="s">
        <v>2584</v>
      </c>
      <c r="C222" s="5">
        <v>45646</v>
      </c>
      <c r="D222" s="3" t="s">
        <v>42</v>
      </c>
      <c r="E222" s="4" t="s">
        <v>287</v>
      </c>
      <c r="F222" s="9">
        <v>8</v>
      </c>
      <c r="G222">
        <f>VLOOKUP(E222,'Data Produk'!$A$2:$E$2517,5,FALSE)</f>
        <v>27000</v>
      </c>
      <c r="H222">
        <f t="shared" si="7"/>
        <v>216000</v>
      </c>
      <c r="I222" t="str">
        <f>VLOOKUP(E222,'Data Produk'!$A$2:$E$2517,3,FALSE)</f>
        <v>BHINNEKA DURALINK KLB2001 BLACK</v>
      </c>
      <c r="J222" t="str">
        <f>VLOOKUP(E222,'Data Produk'!$A$2:$E$2517,4,FALSE)</f>
        <v>CABLE</v>
      </c>
      <c r="K222" t="str">
        <f>VLOOKUP(D222,'Data Outlet'!$A$2:$D$17,4,FALSE)</f>
        <v>Hadi Nugroho</v>
      </c>
      <c r="L222" t="str">
        <f>VLOOKUP(D222,'Data Outlet'!$A$2:$D$17,2,FALSE)</f>
        <v>MALL KELAPA GADING</v>
      </c>
    </row>
    <row r="223" spans="1:12" x14ac:dyDescent="0.25">
      <c r="A223" t="str">
        <f t="shared" si="8"/>
        <v>T-222</v>
      </c>
      <c r="B223" s="3" t="s">
        <v>2584</v>
      </c>
      <c r="C223" s="5">
        <v>45633</v>
      </c>
      <c r="D223" s="3" t="s">
        <v>42</v>
      </c>
      <c r="E223" s="4" t="s">
        <v>288</v>
      </c>
      <c r="F223" s="9">
        <v>2</v>
      </c>
      <c r="G223">
        <f>VLOOKUP(E223,'Data Produk'!$A$2:$E$2517,5,FALSE)</f>
        <v>17100</v>
      </c>
      <c r="H223">
        <f t="shared" si="7"/>
        <v>34200</v>
      </c>
      <c r="I223" t="str">
        <f>VLOOKUP(E223,'Data Produk'!$A$2:$E$2517,3,FALSE)</f>
        <v>BHINNEKA DURALINK KCB1201 BLACK</v>
      </c>
      <c r="J223" t="str">
        <f>VLOOKUP(E223,'Data Produk'!$A$2:$E$2517,4,FALSE)</f>
        <v>CABLE</v>
      </c>
      <c r="K223" t="str">
        <f>VLOOKUP(D223,'Data Outlet'!$A$2:$D$17,4,FALSE)</f>
        <v>Hadi Nugroho</v>
      </c>
      <c r="L223" t="str">
        <f>VLOOKUP(D223,'Data Outlet'!$A$2:$D$17,2,FALSE)</f>
        <v>MALL KELAPA GADING</v>
      </c>
    </row>
    <row r="224" spans="1:12" x14ac:dyDescent="0.25">
      <c r="A224" t="str">
        <f t="shared" si="8"/>
        <v>T-223</v>
      </c>
      <c r="B224" s="3" t="s">
        <v>2584</v>
      </c>
      <c r="C224" s="5">
        <v>45643</v>
      </c>
      <c r="D224" s="3" t="s">
        <v>36</v>
      </c>
      <c r="E224" s="4" t="s">
        <v>289</v>
      </c>
      <c r="F224" s="9">
        <v>1</v>
      </c>
      <c r="G224">
        <f>VLOOKUP(E224,'Data Produk'!$A$2:$E$2517,5,FALSE)</f>
        <v>34200</v>
      </c>
      <c r="H224">
        <f t="shared" si="7"/>
        <v>34200</v>
      </c>
      <c r="I224" t="str">
        <f>VLOOKUP(E224,'Data Produk'!$A$2:$E$2517,3,FALSE)</f>
        <v>KM106 BHINNEKA USB CABLE MICRO</v>
      </c>
      <c r="J224" t="str">
        <f>VLOOKUP(E224,'Data Produk'!$A$2:$E$2517,4,FALSE)</f>
        <v>CABLE</v>
      </c>
      <c r="K224" t="str">
        <f>VLOOKUP(D224,'Data Outlet'!$A$2:$D$17,4,FALSE)</f>
        <v>Citra Dewi</v>
      </c>
      <c r="L224" t="str">
        <f>VLOOKUP(D224,'Data Outlet'!$A$2:$D$17,2,FALSE)</f>
        <v>CENTER POINT MEDAN</v>
      </c>
    </row>
    <row r="225" spans="1:12" x14ac:dyDescent="0.25">
      <c r="A225" t="str">
        <f t="shared" si="8"/>
        <v>T-224</v>
      </c>
      <c r="B225" s="3" t="s">
        <v>2584</v>
      </c>
      <c r="C225" s="5">
        <v>45657</v>
      </c>
      <c r="D225" s="3" t="s">
        <v>42</v>
      </c>
      <c r="E225" s="4" t="s">
        <v>290</v>
      </c>
      <c r="F225" s="9">
        <v>2</v>
      </c>
      <c r="G225">
        <f>VLOOKUP(E225,'Data Produk'!$A$2:$E$2517,5,FALSE)</f>
        <v>161100</v>
      </c>
      <c r="H225">
        <f t="shared" si="7"/>
        <v>322200</v>
      </c>
      <c r="I225" t="str">
        <f>VLOOKUP(E225,'Data Produk'!$A$2:$E$2517,3,FALSE)</f>
        <v>BHINNEKA SMART WALL SWITCH 3 GANG SWS03</v>
      </c>
      <c r="J225" t="str">
        <f>VLOOKUP(E225,'Data Produk'!$A$2:$E$2517,4,FALSE)</f>
        <v>SMART LIFE</v>
      </c>
      <c r="K225" t="str">
        <f>VLOOKUP(D225,'Data Outlet'!$A$2:$D$17,4,FALSE)</f>
        <v>Hadi Nugroho</v>
      </c>
      <c r="L225" t="str">
        <f>VLOOKUP(D225,'Data Outlet'!$A$2:$D$17,2,FALSE)</f>
        <v>MALL KELAPA GADING</v>
      </c>
    </row>
    <row r="226" spans="1:12" x14ac:dyDescent="0.25">
      <c r="A226" t="str">
        <f t="shared" si="8"/>
        <v>T-225</v>
      </c>
      <c r="B226" s="3" t="s">
        <v>2584</v>
      </c>
      <c r="C226" s="5">
        <v>45652</v>
      </c>
      <c r="D226" s="3" t="s">
        <v>48</v>
      </c>
      <c r="E226" s="4" t="s">
        <v>291</v>
      </c>
      <c r="F226" s="9">
        <v>1</v>
      </c>
      <c r="G226">
        <f>VLOOKUP(E226,'Data Produk'!$A$2:$E$2517,5,FALSE)</f>
        <v>189000</v>
      </c>
      <c r="H226">
        <f t="shared" si="7"/>
        <v>189000</v>
      </c>
      <c r="I226" t="str">
        <f>VLOOKUP(E226,'Data Produk'!$A$2:$E$2517,3,FALSE)</f>
        <v>BHINNEKA GO TUNE WH06 WIRELESS HEADSET BEIGE</v>
      </c>
      <c r="J226" t="str">
        <f>VLOOKUP(E226,'Data Produk'!$A$2:$E$2517,4,FALSE)</f>
        <v>WIRELESS HEADSET</v>
      </c>
      <c r="K226" t="str">
        <f>VLOOKUP(D226,'Data Outlet'!$A$2:$D$17,4,FALSE)</f>
        <v>Joko Susilo</v>
      </c>
      <c r="L226" t="str">
        <f>VLOOKUP(D226,'Data Outlet'!$A$2:$D$17,2,FALSE)</f>
        <v>SUMARECON MALL SERPONG</v>
      </c>
    </row>
    <row r="227" spans="1:12" x14ac:dyDescent="0.25">
      <c r="A227" t="str">
        <f t="shared" si="8"/>
        <v>T-226</v>
      </c>
      <c r="B227" s="3" t="s">
        <v>2584</v>
      </c>
      <c r="C227" s="5">
        <v>45631</v>
      </c>
      <c r="D227" s="3" t="s">
        <v>42</v>
      </c>
      <c r="E227" s="4" t="s">
        <v>292</v>
      </c>
      <c r="F227" s="9">
        <v>1</v>
      </c>
      <c r="G227">
        <f>VLOOKUP(E227,'Data Produk'!$A$2:$E$2517,5,FALSE)</f>
        <v>240000</v>
      </c>
      <c r="H227">
        <f t="shared" si="7"/>
        <v>240000</v>
      </c>
      <c r="I227" t="str">
        <f>VLOOKUP(E227,'Data Produk'!$A$2:$E$2517,3,FALSE)</f>
        <v>BHINNEKA LUMINOUS C30 WEBCAM BLACK</v>
      </c>
      <c r="J227" t="str">
        <f>VLOOKUP(E227,'Data Produk'!$A$2:$E$2517,4,FALSE)</f>
        <v>STREAMING DEVICES</v>
      </c>
      <c r="K227" t="str">
        <f>VLOOKUP(D227,'Data Outlet'!$A$2:$D$17,4,FALSE)</f>
        <v>Hadi Nugroho</v>
      </c>
      <c r="L227" t="str">
        <f>VLOOKUP(D227,'Data Outlet'!$A$2:$D$17,2,FALSE)</f>
        <v>MALL KELAPA GADING</v>
      </c>
    </row>
    <row r="228" spans="1:12" x14ac:dyDescent="0.25">
      <c r="A228" t="str">
        <f t="shared" si="8"/>
        <v>T-227</v>
      </c>
      <c r="B228" s="3" t="s">
        <v>2584</v>
      </c>
      <c r="C228" s="5">
        <v>45638</v>
      </c>
      <c r="D228" s="3" t="s">
        <v>48</v>
      </c>
      <c r="E228" s="4" t="s">
        <v>293</v>
      </c>
      <c r="F228" s="9">
        <v>1</v>
      </c>
      <c r="G228">
        <f>VLOOKUP(E228,'Data Produk'!$A$2:$E$2517,5,FALSE)</f>
        <v>225000</v>
      </c>
      <c r="H228">
        <f t="shared" si="7"/>
        <v>225000</v>
      </c>
      <c r="I228" t="str">
        <f>VLOOKUP(E228,'Data Produk'!$A$2:$E$2517,3,FALSE)</f>
        <v>BHINNEKA POWER CUBE 4 PLUG TYPE TRAVEL MULTI ADAPTER BLACK</v>
      </c>
      <c r="J228" t="str">
        <f>VLOOKUP(E228,'Data Produk'!$A$2:$E$2517,4,FALSE)</f>
        <v>CAR &amp; TRAVEL CHARGER</v>
      </c>
      <c r="K228" t="str">
        <f>VLOOKUP(D228,'Data Outlet'!$A$2:$D$17,4,FALSE)</f>
        <v>Joko Susilo</v>
      </c>
      <c r="L228" t="str">
        <f>VLOOKUP(D228,'Data Outlet'!$A$2:$D$17,2,FALSE)</f>
        <v>SUMARECON MALL SERPONG</v>
      </c>
    </row>
    <row r="229" spans="1:12" x14ac:dyDescent="0.25">
      <c r="A229" t="str">
        <f t="shared" si="8"/>
        <v>T-228</v>
      </c>
      <c r="B229" s="3" t="s">
        <v>2584</v>
      </c>
      <c r="C229" s="5">
        <v>45642</v>
      </c>
      <c r="D229" s="3" t="s">
        <v>42</v>
      </c>
      <c r="E229" s="4" t="s">
        <v>294</v>
      </c>
      <c r="F229" s="9">
        <v>3</v>
      </c>
      <c r="G229">
        <f>VLOOKUP(E229,'Data Produk'!$A$2:$E$2517,5,FALSE)</f>
        <v>47700</v>
      </c>
      <c r="H229">
        <f t="shared" si="7"/>
        <v>143100</v>
      </c>
      <c r="I229" t="str">
        <f>VLOOKUP(E229,'Data Produk'!$A$2:$E$2517,3,FALSE)</f>
        <v>BHINNEKA POWER MOVE 30W 2-PORTS CAR CHARGER (PD+QC) BLACK</v>
      </c>
      <c r="J229" t="str">
        <f>VLOOKUP(E229,'Data Produk'!$A$2:$E$2517,4,FALSE)</f>
        <v>CAR &amp; TRAVEL CHARGER</v>
      </c>
      <c r="K229" t="str">
        <f>VLOOKUP(D229,'Data Outlet'!$A$2:$D$17,4,FALSE)</f>
        <v>Hadi Nugroho</v>
      </c>
      <c r="L229" t="str">
        <f>VLOOKUP(D229,'Data Outlet'!$A$2:$D$17,2,FALSE)</f>
        <v>MALL KELAPA GADING</v>
      </c>
    </row>
    <row r="230" spans="1:12" x14ac:dyDescent="0.25">
      <c r="A230" t="str">
        <f t="shared" si="8"/>
        <v>T-229</v>
      </c>
      <c r="B230" s="3" t="s">
        <v>2584</v>
      </c>
      <c r="C230" s="5">
        <v>45648</v>
      </c>
      <c r="D230" s="3" t="s">
        <v>36</v>
      </c>
      <c r="E230" s="4" t="s">
        <v>295</v>
      </c>
      <c r="F230" s="9">
        <v>1</v>
      </c>
      <c r="G230">
        <f>VLOOKUP(E230,'Data Produk'!$A$2:$E$2517,5,FALSE)</f>
        <v>130000</v>
      </c>
      <c r="H230">
        <f t="shared" si="7"/>
        <v>130000</v>
      </c>
      <c r="I230" t="str">
        <f>VLOOKUP(E230,'Data Produk'!$A$2:$E$2517,3,FALSE)</f>
        <v>BHINNEKA TRINITY MH88 GAMING HEADSET BLACK</v>
      </c>
      <c r="J230" t="str">
        <f>VLOOKUP(E230,'Data Produk'!$A$2:$E$2517,4,FALSE)</f>
        <v>GAMING HEADSET</v>
      </c>
      <c r="K230" t="str">
        <f>VLOOKUP(D230,'Data Outlet'!$A$2:$D$17,4,FALSE)</f>
        <v>Citra Dewi</v>
      </c>
      <c r="L230" t="str">
        <f>VLOOKUP(D230,'Data Outlet'!$A$2:$D$17,2,FALSE)</f>
        <v>CENTER POINT MEDAN</v>
      </c>
    </row>
    <row r="231" spans="1:12" x14ac:dyDescent="0.25">
      <c r="A231" t="str">
        <f t="shared" si="8"/>
        <v>T-230</v>
      </c>
      <c r="B231" s="3" t="s">
        <v>2584</v>
      </c>
      <c r="C231" s="5">
        <v>45629</v>
      </c>
      <c r="D231" s="3" t="s">
        <v>42</v>
      </c>
      <c r="E231" s="4" t="s">
        <v>296</v>
      </c>
      <c r="F231" s="9">
        <v>1</v>
      </c>
      <c r="G231">
        <f>VLOOKUP(E231,'Data Produk'!$A$2:$E$2517,5,FALSE)</f>
        <v>247500</v>
      </c>
      <c r="H231">
        <f t="shared" si="7"/>
        <v>247500</v>
      </c>
      <c r="I231" t="str">
        <f>VLOOKUP(E231,'Data Produk'!$A$2:$E$2517,3,FALSE)</f>
        <v>BHINNEKA POWER PLUS 65W 3-PORTS GAN CHARGER (PD/PPS+QC) BLACK</v>
      </c>
      <c r="J231" t="str">
        <f>VLOOKUP(E231,'Data Produk'!$A$2:$E$2517,4,FALSE)</f>
        <v>CHARGER</v>
      </c>
      <c r="K231" t="str">
        <f>VLOOKUP(D231,'Data Outlet'!$A$2:$D$17,4,FALSE)</f>
        <v>Hadi Nugroho</v>
      </c>
      <c r="L231" t="str">
        <f>VLOOKUP(D231,'Data Outlet'!$A$2:$D$17,2,FALSE)</f>
        <v>MALL KELAPA GADING</v>
      </c>
    </row>
    <row r="232" spans="1:12" x14ac:dyDescent="0.25">
      <c r="A232" t="str">
        <f t="shared" si="8"/>
        <v>T-231</v>
      </c>
      <c r="B232" s="3" t="s">
        <v>2584</v>
      </c>
      <c r="C232" s="5">
        <v>45650</v>
      </c>
      <c r="D232" s="3" t="s">
        <v>48</v>
      </c>
      <c r="E232" s="4" t="s">
        <v>297</v>
      </c>
      <c r="F232" s="9">
        <v>2</v>
      </c>
      <c r="G232">
        <f>VLOOKUP(E232,'Data Produk'!$A$2:$E$2517,5,FALSE)</f>
        <v>34200</v>
      </c>
      <c r="H232">
        <f t="shared" si="7"/>
        <v>68400</v>
      </c>
      <c r="I232" t="str">
        <f>VLOOKUP(E232,'Data Produk'!$A$2:$E$2517,3,FALSE)</f>
        <v>KM106 BHINNEKA USB CABLE MICRO</v>
      </c>
      <c r="J232" t="str">
        <f>VLOOKUP(E232,'Data Produk'!$A$2:$E$2517,4,FALSE)</f>
        <v>CABLE</v>
      </c>
      <c r="K232" t="str">
        <f>VLOOKUP(D232,'Data Outlet'!$A$2:$D$17,4,FALSE)</f>
        <v>Joko Susilo</v>
      </c>
      <c r="L232" t="str">
        <f>VLOOKUP(D232,'Data Outlet'!$A$2:$D$17,2,FALSE)</f>
        <v>SUMARECON MALL SERPONG</v>
      </c>
    </row>
    <row r="233" spans="1:12" x14ac:dyDescent="0.25">
      <c r="A233" t="str">
        <f t="shared" si="8"/>
        <v>T-232</v>
      </c>
      <c r="B233" s="3" t="s">
        <v>2584</v>
      </c>
      <c r="C233" s="5">
        <v>45636</v>
      </c>
      <c r="D233" s="3" t="s">
        <v>48</v>
      </c>
      <c r="E233" s="4" t="s">
        <v>298</v>
      </c>
      <c r="F233" s="9">
        <v>1</v>
      </c>
      <c r="G233">
        <f>VLOOKUP(E233,'Data Produk'!$A$2:$E$2517,5,FALSE)</f>
        <v>22500</v>
      </c>
      <c r="H233">
        <f t="shared" si="7"/>
        <v>22500</v>
      </c>
      <c r="I233" t="str">
        <f>VLOOKUP(E233,'Data Produk'!$A$2:$E$2517,3,FALSE)</f>
        <v>BHINNEKA LINKBUDS ES4 WIRED EARBUDS BLACK</v>
      </c>
      <c r="J233" t="str">
        <f>VLOOKUP(E233,'Data Produk'!$A$2:$E$2517,4,FALSE)</f>
        <v>EARPHONE</v>
      </c>
      <c r="K233" t="str">
        <f>VLOOKUP(D233,'Data Outlet'!$A$2:$D$17,4,FALSE)</f>
        <v>Joko Susilo</v>
      </c>
      <c r="L233" t="str">
        <f>VLOOKUP(D233,'Data Outlet'!$A$2:$D$17,2,FALSE)</f>
        <v>SUMARECON MALL SERPONG</v>
      </c>
    </row>
    <row r="234" spans="1:12" x14ac:dyDescent="0.25">
      <c r="A234" t="str">
        <f t="shared" si="8"/>
        <v>T-233</v>
      </c>
      <c r="B234" s="3" t="s">
        <v>2584</v>
      </c>
      <c r="C234" s="5">
        <v>45654</v>
      </c>
      <c r="D234" s="3" t="s">
        <v>48</v>
      </c>
      <c r="E234" s="4" t="s">
        <v>299</v>
      </c>
      <c r="F234" s="9">
        <v>1</v>
      </c>
      <c r="G234">
        <f>VLOOKUP(E234,'Data Produk'!$A$2:$E$2517,5,FALSE)</f>
        <v>65700</v>
      </c>
      <c r="H234">
        <f t="shared" si="7"/>
        <v>65700</v>
      </c>
      <c r="I234" t="str">
        <f>VLOOKUP(E234,'Data Produk'!$A$2:$E$2517,3,FALSE)</f>
        <v>BHINNEKA RAIGOR III WG12 GAMING MOUSE BLACK</v>
      </c>
      <c r="J234" t="str">
        <f>VLOOKUP(E234,'Data Produk'!$A$2:$E$2517,4,FALSE)</f>
        <v>MOUSE GAMING</v>
      </c>
      <c r="K234" t="str">
        <f>VLOOKUP(D234,'Data Outlet'!$A$2:$D$17,4,FALSE)</f>
        <v>Joko Susilo</v>
      </c>
      <c r="L234" t="str">
        <f>VLOOKUP(D234,'Data Outlet'!$A$2:$D$17,2,FALSE)</f>
        <v>SUMARECON MALL SERPONG</v>
      </c>
    </row>
    <row r="235" spans="1:12" x14ac:dyDescent="0.25">
      <c r="A235" t="str">
        <f t="shared" si="8"/>
        <v>T-234</v>
      </c>
      <c r="B235" s="3" t="s">
        <v>2584</v>
      </c>
      <c r="C235" s="5">
        <v>45638</v>
      </c>
      <c r="D235" s="3" t="s">
        <v>36</v>
      </c>
      <c r="E235" s="4" t="s">
        <v>300</v>
      </c>
      <c r="F235" s="9">
        <v>2</v>
      </c>
      <c r="G235">
        <f>VLOOKUP(E235,'Data Produk'!$A$2:$E$2517,5,FALSE)</f>
        <v>162000</v>
      </c>
      <c r="H235">
        <f t="shared" si="7"/>
        <v>324000</v>
      </c>
      <c r="I235" t="str">
        <f>VLOOKUP(E235,'Data Produk'!$A$2:$E$2517,3,FALSE)</f>
        <v>BHINNEKA POWER PACK T1 10.000 mAh 22,5W POWERBANK WHITE</v>
      </c>
      <c r="J235" t="str">
        <f>VLOOKUP(E235,'Data Produk'!$A$2:$E$2517,4,FALSE)</f>
        <v>POWERBANK</v>
      </c>
      <c r="K235" t="str">
        <f>VLOOKUP(D235,'Data Outlet'!$A$2:$D$17,4,FALSE)</f>
        <v>Citra Dewi</v>
      </c>
      <c r="L235" t="str">
        <f>VLOOKUP(D235,'Data Outlet'!$A$2:$D$17,2,FALSE)</f>
        <v>CENTER POINT MEDAN</v>
      </c>
    </row>
    <row r="236" spans="1:12" x14ac:dyDescent="0.25">
      <c r="A236" t="str">
        <f t="shared" si="8"/>
        <v>T-235</v>
      </c>
      <c r="B236" s="3" t="s">
        <v>2584</v>
      </c>
      <c r="C236" s="5">
        <v>45655</v>
      </c>
      <c r="D236" s="3" t="s">
        <v>37</v>
      </c>
      <c r="E236" s="4" t="s">
        <v>301</v>
      </c>
      <c r="F236" s="9">
        <v>1</v>
      </c>
      <c r="G236">
        <f>VLOOKUP(E236,'Data Produk'!$A$2:$E$2517,5,FALSE)</f>
        <v>64350</v>
      </c>
      <c r="H236">
        <f t="shared" si="7"/>
        <v>64350</v>
      </c>
      <c r="I236" t="str">
        <f>VLOOKUP(E236,'Data Produk'!$A$2:$E$2517,3,FALSE)</f>
        <v>BHINNEKA RAIGOR II WG10 GAMING MOUSE RED</v>
      </c>
      <c r="J236" t="str">
        <f>VLOOKUP(E236,'Data Produk'!$A$2:$E$2517,4,FALSE)</f>
        <v>MOUSE GAMING</v>
      </c>
      <c r="K236" t="str">
        <f>VLOOKUP(D236,'Data Outlet'!$A$2:$D$17,4,FALSE)</f>
        <v>Dewi Lestari</v>
      </c>
      <c r="L236" t="str">
        <f>VLOOKUP(D236,'Data Outlet'!$A$2:$D$17,2,FALSE)</f>
        <v>CIBUBUR JUNCTION</v>
      </c>
    </row>
    <row r="237" spans="1:12" x14ac:dyDescent="0.25">
      <c r="A237" t="str">
        <f t="shared" si="8"/>
        <v>T-236</v>
      </c>
      <c r="B237" s="3" t="s">
        <v>2584</v>
      </c>
      <c r="C237" s="5">
        <v>45634</v>
      </c>
      <c r="D237" s="3" t="s">
        <v>42</v>
      </c>
      <c r="E237" s="4" t="s">
        <v>302</v>
      </c>
      <c r="F237" s="9">
        <v>1</v>
      </c>
      <c r="G237">
        <f>VLOOKUP(E237,'Data Produk'!$A$2:$E$2517,5,FALSE)</f>
        <v>22500</v>
      </c>
      <c r="H237">
        <f t="shared" si="7"/>
        <v>22500</v>
      </c>
      <c r="I237" t="str">
        <f>VLOOKUP(E237,'Data Produk'!$A$2:$E$2517,3,FALSE)</f>
        <v>BHINNEKA LINKBUDS ES4 WIRED EARBUDS WHITE</v>
      </c>
      <c r="J237" t="str">
        <f>VLOOKUP(E237,'Data Produk'!$A$2:$E$2517,4,FALSE)</f>
        <v>EARPHONE</v>
      </c>
      <c r="K237" t="str">
        <f>VLOOKUP(D237,'Data Outlet'!$A$2:$D$17,4,FALSE)</f>
        <v>Hadi Nugroho</v>
      </c>
      <c r="L237" t="str">
        <f>VLOOKUP(D237,'Data Outlet'!$A$2:$D$17,2,FALSE)</f>
        <v>MALL KELAPA GADING</v>
      </c>
    </row>
    <row r="238" spans="1:12" x14ac:dyDescent="0.25">
      <c r="A238" t="str">
        <f t="shared" si="8"/>
        <v>T-237</v>
      </c>
      <c r="B238" s="3" t="s">
        <v>2584</v>
      </c>
      <c r="C238" s="5">
        <v>45637</v>
      </c>
      <c r="D238" s="3" t="s">
        <v>42</v>
      </c>
      <c r="E238" s="4" t="s">
        <v>303</v>
      </c>
      <c r="F238" s="9">
        <v>3</v>
      </c>
      <c r="G238">
        <f>VLOOKUP(E238,'Data Produk'!$A$2:$E$2517,5,FALSE)</f>
        <v>14400</v>
      </c>
      <c r="H238">
        <f t="shared" si="7"/>
        <v>43200</v>
      </c>
      <c r="I238" t="str">
        <f>VLOOKUP(E238,'Data Produk'!$A$2:$E$2517,3,FALSE)</f>
        <v>BHINNEKA DURALINK KLT1201 CABLE BLACK</v>
      </c>
      <c r="J238" t="str">
        <f>VLOOKUP(E238,'Data Produk'!$A$2:$E$2517,4,FALSE)</f>
        <v>CABLE</v>
      </c>
      <c r="K238" t="str">
        <f>VLOOKUP(D238,'Data Outlet'!$A$2:$D$17,4,FALSE)</f>
        <v>Hadi Nugroho</v>
      </c>
      <c r="L238" t="str">
        <f>VLOOKUP(D238,'Data Outlet'!$A$2:$D$17,2,FALSE)</f>
        <v>MALL KELAPA GADING</v>
      </c>
    </row>
    <row r="239" spans="1:12" x14ac:dyDescent="0.25">
      <c r="A239" t="str">
        <f t="shared" si="8"/>
        <v>T-238</v>
      </c>
      <c r="B239" s="3" t="s">
        <v>2584</v>
      </c>
      <c r="C239" s="5">
        <v>45640</v>
      </c>
      <c r="D239" s="3" t="s">
        <v>45</v>
      </c>
      <c r="E239" s="4" t="s">
        <v>304</v>
      </c>
      <c r="F239" s="9">
        <v>1</v>
      </c>
      <c r="G239">
        <f>VLOOKUP(E239,'Data Produk'!$A$2:$E$2517,5,FALSE)</f>
        <v>82800</v>
      </c>
      <c r="H239">
        <f t="shared" si="7"/>
        <v>82800</v>
      </c>
      <c r="I239" t="str">
        <f>VLOOKUP(E239,'Data Produk'!$A$2:$E$2517,3,FALSE)</f>
        <v>BHINNEKA W190 OFFICE MOUSE WHITE</v>
      </c>
      <c r="J239" t="str">
        <f>VLOOKUP(E239,'Data Produk'!$A$2:$E$2517,4,FALSE)</f>
        <v>OFFICE MOUSE</v>
      </c>
      <c r="K239" t="str">
        <f>VLOOKUP(D239,'Data Outlet'!$A$2:$D$17,4,FALSE)</f>
        <v>Indah Putri</v>
      </c>
      <c r="L239" t="str">
        <f>VLOOKUP(D239,'Data Outlet'!$A$2:$D$17,2,FALSE)</f>
        <v>PIK AVENUE</v>
      </c>
    </row>
    <row r="240" spans="1:12" x14ac:dyDescent="0.25">
      <c r="A240" t="str">
        <f t="shared" si="8"/>
        <v>T-239</v>
      </c>
      <c r="B240" s="3" t="s">
        <v>2584</v>
      </c>
      <c r="C240" s="5">
        <v>45642</v>
      </c>
      <c r="D240" s="3" t="s">
        <v>45</v>
      </c>
      <c r="E240" s="4" t="s">
        <v>305</v>
      </c>
      <c r="F240" s="9">
        <v>1</v>
      </c>
      <c r="G240">
        <f>VLOOKUP(E240,'Data Produk'!$A$2:$E$2517,5,FALSE)</f>
        <v>78750</v>
      </c>
      <c r="H240">
        <f t="shared" si="7"/>
        <v>78750</v>
      </c>
      <c r="I240" t="str">
        <f>VLOOKUP(E240,'Data Produk'!$A$2:$E$2517,3,FALSE)</f>
        <v>BHINNEKA CRYTO VX7 GAMING MOUSE WHITE</v>
      </c>
      <c r="J240" t="str">
        <f>VLOOKUP(E240,'Data Produk'!$A$2:$E$2517,4,FALSE)</f>
        <v>MOUSE GAMING</v>
      </c>
      <c r="K240" t="str">
        <f>VLOOKUP(D240,'Data Outlet'!$A$2:$D$17,4,FALSE)</f>
        <v>Indah Putri</v>
      </c>
      <c r="L240" t="str">
        <f>VLOOKUP(D240,'Data Outlet'!$A$2:$D$17,2,FALSE)</f>
        <v>PIK AVENUE</v>
      </c>
    </row>
    <row r="241" spans="1:12" x14ac:dyDescent="0.25">
      <c r="A241" t="str">
        <f t="shared" si="8"/>
        <v>T-240</v>
      </c>
      <c r="B241" s="3" t="s">
        <v>2584</v>
      </c>
      <c r="C241" s="5">
        <v>45646</v>
      </c>
      <c r="D241" s="3" t="s">
        <v>48</v>
      </c>
      <c r="E241" s="4" t="s">
        <v>306</v>
      </c>
      <c r="F241" s="9">
        <v>1</v>
      </c>
      <c r="G241">
        <f>VLOOKUP(E241,'Data Produk'!$A$2:$E$2517,5,FALSE)</f>
        <v>247500</v>
      </c>
      <c r="H241">
        <f t="shared" si="7"/>
        <v>247500</v>
      </c>
      <c r="I241" t="str">
        <f>VLOOKUP(E241,'Data Produk'!$A$2:$E$2517,3,FALSE)</f>
        <v>BHINNEKA SHOOTER II WGP13 GAMEPAD BLUE</v>
      </c>
      <c r="J241" t="str">
        <f>VLOOKUP(E241,'Data Produk'!$A$2:$E$2517,4,FALSE)</f>
        <v>GAMEPAD</v>
      </c>
      <c r="K241" t="str">
        <f>VLOOKUP(D241,'Data Outlet'!$A$2:$D$17,4,FALSE)</f>
        <v>Joko Susilo</v>
      </c>
      <c r="L241" t="str">
        <f>VLOOKUP(D241,'Data Outlet'!$A$2:$D$17,2,FALSE)</f>
        <v>SUMARECON MALL SERPONG</v>
      </c>
    </row>
    <row r="242" spans="1:12" x14ac:dyDescent="0.25">
      <c r="A242" t="str">
        <f t="shared" si="8"/>
        <v>T-241</v>
      </c>
      <c r="B242" s="3" t="s">
        <v>2584</v>
      </c>
      <c r="C242" s="5">
        <v>45652</v>
      </c>
      <c r="D242" s="3" t="s">
        <v>36</v>
      </c>
      <c r="E242" s="4" t="s">
        <v>307</v>
      </c>
      <c r="F242" s="9">
        <v>2</v>
      </c>
      <c r="G242">
        <f>VLOOKUP(E242,'Data Produk'!$A$2:$E$2517,5,FALSE)</f>
        <v>49500</v>
      </c>
      <c r="H242">
        <f t="shared" si="7"/>
        <v>99000</v>
      </c>
      <c r="I242" t="str">
        <f>VLOOKUP(E242,'Data Produk'!$A$2:$E$2517,3,FALSE)</f>
        <v>BHINNEKA POWER PURE 20W 1-PORT TYPE-A USB CHARGER (QC) BLACK</v>
      </c>
      <c r="J242" t="str">
        <f>VLOOKUP(E242,'Data Produk'!$A$2:$E$2517,4,FALSE)</f>
        <v>CHARGER</v>
      </c>
      <c r="K242" t="str">
        <f>VLOOKUP(D242,'Data Outlet'!$A$2:$D$17,4,FALSE)</f>
        <v>Citra Dewi</v>
      </c>
      <c r="L242" t="str">
        <f>VLOOKUP(D242,'Data Outlet'!$A$2:$D$17,2,FALSE)</f>
        <v>CENTER POINT MEDAN</v>
      </c>
    </row>
    <row r="243" spans="1:12" x14ac:dyDescent="0.25">
      <c r="A243" t="str">
        <f t="shared" si="8"/>
        <v>T-242</v>
      </c>
      <c r="B243" s="3" t="s">
        <v>2584</v>
      </c>
      <c r="C243" s="5">
        <v>45645</v>
      </c>
      <c r="D243" s="3" t="s">
        <v>37</v>
      </c>
      <c r="E243" s="4" t="s">
        <v>308</v>
      </c>
      <c r="F243" s="9">
        <v>1</v>
      </c>
      <c r="G243">
        <f>VLOOKUP(E243,'Data Produk'!$A$2:$E$2517,5,FALSE)</f>
        <v>77350</v>
      </c>
      <c r="H243">
        <f t="shared" si="7"/>
        <v>77350</v>
      </c>
      <c r="I243" t="str">
        <f>VLOOKUP(E243,'Data Produk'!$A$2:$E$2517,3,FALSE)</f>
        <v>BHINNEKA W190 OFFICE MOUSE BLACK</v>
      </c>
      <c r="J243" t="str">
        <f>VLOOKUP(E243,'Data Produk'!$A$2:$E$2517,4,FALSE)</f>
        <v>OFFICE MOUSE</v>
      </c>
      <c r="K243" t="str">
        <f>VLOOKUP(D243,'Data Outlet'!$A$2:$D$17,4,FALSE)</f>
        <v>Dewi Lestari</v>
      </c>
      <c r="L243" t="str">
        <f>VLOOKUP(D243,'Data Outlet'!$A$2:$D$17,2,FALSE)</f>
        <v>CIBUBUR JUNCTION</v>
      </c>
    </row>
    <row r="244" spans="1:12" x14ac:dyDescent="0.25">
      <c r="A244" t="str">
        <f t="shared" si="8"/>
        <v>T-243</v>
      </c>
      <c r="B244" s="3" t="s">
        <v>2584</v>
      </c>
      <c r="C244" s="5">
        <v>45638</v>
      </c>
      <c r="D244" s="3" t="s">
        <v>45</v>
      </c>
      <c r="E244" s="4" t="s">
        <v>309</v>
      </c>
      <c r="F244" s="9">
        <v>5</v>
      </c>
      <c r="G244">
        <f>VLOOKUP(E244,'Data Produk'!$A$2:$E$2517,5,FALSE)</f>
        <v>88200</v>
      </c>
      <c r="H244">
        <f t="shared" si="7"/>
        <v>441000</v>
      </c>
      <c r="I244" t="str">
        <f>VLOOKUP(E244,'Data Produk'!$A$2:$E$2517,3,FALSE)</f>
        <v>BHINNEKA POWER PACK S1 10.000 mAh POWERBANK WHITE</v>
      </c>
      <c r="J244" t="str">
        <f>VLOOKUP(E244,'Data Produk'!$A$2:$E$2517,4,FALSE)</f>
        <v>POWERBANK</v>
      </c>
      <c r="K244" t="str">
        <f>VLOOKUP(D244,'Data Outlet'!$A$2:$D$17,4,FALSE)</f>
        <v>Indah Putri</v>
      </c>
      <c r="L244" t="str">
        <f>VLOOKUP(D244,'Data Outlet'!$A$2:$D$17,2,FALSE)</f>
        <v>PIK AVENUE</v>
      </c>
    </row>
    <row r="245" spans="1:12" x14ac:dyDescent="0.25">
      <c r="A245" t="str">
        <f t="shared" si="8"/>
        <v>T-244</v>
      </c>
      <c r="B245" s="3" t="s">
        <v>2584</v>
      </c>
      <c r="C245" s="5">
        <v>45635</v>
      </c>
      <c r="D245" s="3" t="s">
        <v>42</v>
      </c>
      <c r="E245" s="4" t="s">
        <v>310</v>
      </c>
      <c r="F245" s="9">
        <v>2</v>
      </c>
      <c r="G245">
        <f>VLOOKUP(E245,'Data Produk'!$A$2:$E$2517,5,FALSE)</f>
        <v>39600</v>
      </c>
      <c r="H245">
        <f t="shared" si="7"/>
        <v>79200</v>
      </c>
      <c r="I245" t="str">
        <f>VLOOKUP(E245,'Data Produk'!$A$2:$E$2517,3,FALSE)</f>
        <v>BHINNEKA GO W608 OFFICE MOUSE BLACK</v>
      </c>
      <c r="J245" t="str">
        <f>VLOOKUP(E245,'Data Produk'!$A$2:$E$2517,4,FALSE)</f>
        <v>OFFICE MOUSE</v>
      </c>
      <c r="K245" t="str">
        <f>VLOOKUP(D245,'Data Outlet'!$A$2:$D$17,4,FALSE)</f>
        <v>Hadi Nugroho</v>
      </c>
      <c r="L245" t="str">
        <f>VLOOKUP(D245,'Data Outlet'!$A$2:$D$17,2,FALSE)</f>
        <v>MALL KELAPA GADING</v>
      </c>
    </row>
    <row r="246" spans="1:12" x14ac:dyDescent="0.25">
      <c r="A246" t="str">
        <f t="shared" si="8"/>
        <v>T-245</v>
      </c>
      <c r="B246" s="3" t="s">
        <v>2584</v>
      </c>
      <c r="C246" s="5">
        <v>45627</v>
      </c>
      <c r="D246" s="3" t="s">
        <v>48</v>
      </c>
      <c r="E246" s="4" t="s">
        <v>311</v>
      </c>
      <c r="F246" s="9">
        <v>3</v>
      </c>
      <c r="G246">
        <f>VLOOKUP(E246,'Data Produk'!$A$2:$E$2517,5,FALSE)</f>
        <v>29700</v>
      </c>
      <c r="H246">
        <f t="shared" si="7"/>
        <v>89100</v>
      </c>
      <c r="I246" t="str">
        <f>VLOOKUP(E246,'Data Produk'!$A$2:$E$2517,3,FALSE)</f>
        <v>KL201 BHINNEKA USB CABLE LIGHTNING</v>
      </c>
      <c r="J246" t="str">
        <f>VLOOKUP(E246,'Data Produk'!$A$2:$E$2517,4,FALSE)</f>
        <v>CABLE</v>
      </c>
      <c r="K246" t="str">
        <f>VLOOKUP(D246,'Data Outlet'!$A$2:$D$17,4,FALSE)</f>
        <v>Joko Susilo</v>
      </c>
      <c r="L246" t="str">
        <f>VLOOKUP(D246,'Data Outlet'!$A$2:$D$17,2,FALSE)</f>
        <v>SUMARECON MALL SERPONG</v>
      </c>
    </row>
    <row r="247" spans="1:12" x14ac:dyDescent="0.25">
      <c r="A247" t="str">
        <f t="shared" si="8"/>
        <v>T-246</v>
      </c>
      <c r="B247" s="3" t="s">
        <v>2584</v>
      </c>
      <c r="C247" s="5">
        <v>45641</v>
      </c>
      <c r="D247" s="3" t="s">
        <v>48</v>
      </c>
      <c r="E247" s="4" t="s">
        <v>312</v>
      </c>
      <c r="F247" s="9">
        <v>6</v>
      </c>
      <c r="G247">
        <f>VLOOKUP(E247,'Data Produk'!$A$2:$E$2517,5,FALSE)</f>
        <v>13050</v>
      </c>
      <c r="H247">
        <f t="shared" si="7"/>
        <v>78300</v>
      </c>
      <c r="I247" t="str">
        <f>VLOOKUP(E247,'Data Produk'!$A$2:$E$2517,3,FALSE)</f>
        <v>BHINNEKA DURALINK KCT1201 BLACK</v>
      </c>
      <c r="J247" t="str">
        <f>VLOOKUP(E247,'Data Produk'!$A$2:$E$2517,4,FALSE)</f>
        <v>CABLE</v>
      </c>
      <c r="K247" t="str">
        <f>VLOOKUP(D247,'Data Outlet'!$A$2:$D$17,4,FALSE)</f>
        <v>Joko Susilo</v>
      </c>
      <c r="L247" t="str">
        <f>VLOOKUP(D247,'Data Outlet'!$A$2:$D$17,2,FALSE)</f>
        <v>SUMARECON MALL SERPONG</v>
      </c>
    </row>
    <row r="248" spans="1:12" x14ac:dyDescent="0.25">
      <c r="A248" t="str">
        <f t="shared" si="8"/>
        <v>T-247</v>
      </c>
      <c r="B248" s="3" t="s">
        <v>2584</v>
      </c>
      <c r="C248" s="5">
        <v>45635</v>
      </c>
      <c r="D248" s="3" t="s">
        <v>42</v>
      </c>
      <c r="E248" s="4" t="s">
        <v>313</v>
      </c>
      <c r="F248" s="9">
        <v>1</v>
      </c>
      <c r="G248">
        <f>VLOOKUP(E248,'Data Produk'!$A$2:$E$2517,5,FALSE)</f>
        <v>162000</v>
      </c>
      <c r="H248">
        <f t="shared" si="7"/>
        <v>162000</v>
      </c>
      <c r="I248" t="str">
        <f>VLOOKUP(E248,'Data Produk'!$A$2:$E$2517,3,FALSE)</f>
        <v>BHINNEKA POWER PACK T1 10.000 mAh 22,5W POWERBANK WHITE</v>
      </c>
      <c r="J248" t="str">
        <f>VLOOKUP(E248,'Data Produk'!$A$2:$E$2517,4,FALSE)</f>
        <v>POWERBANK</v>
      </c>
      <c r="K248" t="str">
        <f>VLOOKUP(D248,'Data Outlet'!$A$2:$D$17,4,FALSE)</f>
        <v>Hadi Nugroho</v>
      </c>
      <c r="L248" t="str">
        <f>VLOOKUP(D248,'Data Outlet'!$A$2:$D$17,2,FALSE)</f>
        <v>MALL KELAPA GADING</v>
      </c>
    </row>
    <row r="249" spans="1:12" x14ac:dyDescent="0.25">
      <c r="A249" t="str">
        <f t="shared" si="8"/>
        <v>T-248</v>
      </c>
      <c r="B249" s="3" t="s">
        <v>2584</v>
      </c>
      <c r="C249" s="5">
        <v>45641</v>
      </c>
      <c r="D249" s="3" t="s">
        <v>42</v>
      </c>
      <c r="E249" s="4" t="s">
        <v>314</v>
      </c>
      <c r="F249" s="9">
        <v>1</v>
      </c>
      <c r="G249">
        <f>VLOOKUP(E249,'Data Produk'!$A$2:$E$2517,5,FALSE)</f>
        <v>349300</v>
      </c>
      <c r="H249">
        <f t="shared" si="7"/>
        <v>349300</v>
      </c>
      <c r="I249" t="str">
        <f>VLOOKUP(E249,'Data Produk'!$A$2:$E$2517,3,FALSE)</f>
        <v>BHINNEKA ATO MP905 DESKMAT ONE PIECE ZORO</v>
      </c>
      <c r="J249" t="str">
        <f>VLOOKUP(E249,'Data Produk'!$A$2:$E$2517,4,FALSE)</f>
        <v>DESKMAT</v>
      </c>
      <c r="K249" t="str">
        <f>VLOOKUP(D249,'Data Outlet'!$A$2:$D$17,4,FALSE)</f>
        <v>Hadi Nugroho</v>
      </c>
      <c r="L249" t="str">
        <f>VLOOKUP(D249,'Data Outlet'!$A$2:$D$17,2,FALSE)</f>
        <v>MALL KELAPA GADING</v>
      </c>
    </row>
    <row r="250" spans="1:12" x14ac:dyDescent="0.25">
      <c r="A250" t="str">
        <f t="shared" si="8"/>
        <v>T-249</v>
      </c>
      <c r="B250" s="3" t="s">
        <v>2584</v>
      </c>
      <c r="C250" s="5">
        <v>45650</v>
      </c>
      <c r="D250" s="3" t="s">
        <v>48</v>
      </c>
      <c r="E250" s="4" t="s">
        <v>315</v>
      </c>
      <c r="F250" s="9">
        <v>1</v>
      </c>
      <c r="G250">
        <f>VLOOKUP(E250,'Data Produk'!$A$2:$E$2517,5,FALSE)</f>
        <v>39600</v>
      </c>
      <c r="H250">
        <f t="shared" si="7"/>
        <v>39600</v>
      </c>
      <c r="I250" t="str">
        <f>VLOOKUP(E250,'Data Produk'!$A$2:$E$2517,3,FALSE)</f>
        <v>BHINNEKA GO W608 OFFICE MOUSE BLACK</v>
      </c>
      <c r="J250" t="str">
        <f>VLOOKUP(E250,'Data Produk'!$A$2:$E$2517,4,FALSE)</f>
        <v>OFFICE MOUSE</v>
      </c>
      <c r="K250" t="str">
        <f>VLOOKUP(D250,'Data Outlet'!$A$2:$D$17,4,FALSE)</f>
        <v>Joko Susilo</v>
      </c>
      <c r="L250" t="str">
        <f>VLOOKUP(D250,'Data Outlet'!$A$2:$D$17,2,FALSE)</f>
        <v>SUMARECON MALL SERPONG</v>
      </c>
    </row>
    <row r="251" spans="1:12" x14ac:dyDescent="0.25">
      <c r="A251" t="str">
        <f t="shared" si="8"/>
        <v>T-250</v>
      </c>
      <c r="B251" s="3" t="s">
        <v>2584</v>
      </c>
      <c r="C251" s="5">
        <v>45629</v>
      </c>
      <c r="D251" s="3" t="s">
        <v>45</v>
      </c>
      <c r="E251" s="4" t="s">
        <v>316</v>
      </c>
      <c r="F251" s="9">
        <v>3</v>
      </c>
      <c r="G251">
        <f>VLOOKUP(E251,'Data Produk'!$A$2:$E$2517,5,FALSE)</f>
        <v>88200</v>
      </c>
      <c r="H251">
        <f t="shared" si="7"/>
        <v>264600</v>
      </c>
      <c r="I251" t="str">
        <f>VLOOKUP(E251,'Data Produk'!$A$2:$E$2517,3,FALSE)</f>
        <v>BHINNEKA POWER PACK S1 10.000 mAh POWERBANK BLACK</v>
      </c>
      <c r="J251" t="str">
        <f>VLOOKUP(E251,'Data Produk'!$A$2:$E$2517,4,FALSE)</f>
        <v>POWERBANK</v>
      </c>
      <c r="K251" t="str">
        <f>VLOOKUP(D251,'Data Outlet'!$A$2:$D$17,4,FALSE)</f>
        <v>Indah Putri</v>
      </c>
      <c r="L251" t="str">
        <f>VLOOKUP(D251,'Data Outlet'!$A$2:$D$17,2,FALSE)</f>
        <v>PIK AVENUE</v>
      </c>
    </row>
    <row r="252" spans="1:12" x14ac:dyDescent="0.25">
      <c r="A252" t="str">
        <f t="shared" si="8"/>
        <v>T-251</v>
      </c>
      <c r="B252" s="3" t="s">
        <v>2584</v>
      </c>
      <c r="C252" s="5">
        <v>45644</v>
      </c>
      <c r="D252" s="3" t="s">
        <v>37</v>
      </c>
      <c r="E252" s="4" t="s">
        <v>317</v>
      </c>
      <c r="F252" s="9">
        <v>1</v>
      </c>
      <c r="G252">
        <f>VLOOKUP(E252,'Data Produk'!$A$2:$E$2517,5,FALSE)</f>
        <v>90350</v>
      </c>
      <c r="H252">
        <f t="shared" si="7"/>
        <v>90350</v>
      </c>
      <c r="I252" t="str">
        <f>VLOOKUP(E252,'Data Produk'!$A$2:$E$2517,3,FALSE)</f>
        <v>BHINNEKA WAVE12 TW12 TRUE WIRELESS WHITE</v>
      </c>
      <c r="J252" t="str">
        <f>VLOOKUP(E252,'Data Produk'!$A$2:$E$2517,4,FALSE)</f>
        <v>TWS</v>
      </c>
      <c r="K252" t="str">
        <f>VLOOKUP(D252,'Data Outlet'!$A$2:$D$17,4,FALSE)</f>
        <v>Dewi Lestari</v>
      </c>
      <c r="L252" t="str">
        <f>VLOOKUP(D252,'Data Outlet'!$A$2:$D$17,2,FALSE)</f>
        <v>CIBUBUR JUNCTION</v>
      </c>
    </row>
    <row r="253" spans="1:12" x14ac:dyDescent="0.25">
      <c r="A253" t="str">
        <f t="shared" si="8"/>
        <v>T-252</v>
      </c>
      <c r="B253" s="3" t="s">
        <v>2584</v>
      </c>
      <c r="C253" s="5">
        <v>45654</v>
      </c>
      <c r="D253" s="3" t="s">
        <v>35</v>
      </c>
      <c r="E253" s="4" t="s">
        <v>318</v>
      </c>
      <c r="F253" s="9">
        <v>1</v>
      </c>
      <c r="G253">
        <f>VLOOKUP(E253,'Data Produk'!$A$2:$E$2517,5,FALSE)</f>
        <v>162000</v>
      </c>
      <c r="H253">
        <f t="shared" si="7"/>
        <v>162000</v>
      </c>
      <c r="I253" t="str">
        <f>VLOOKUP(E253,'Data Produk'!$A$2:$E$2517,3,FALSE)</f>
        <v>BHINNEKA POWER PLUS 45W 2-PORTS GAN CHARGER (PD+PD) BLACK</v>
      </c>
      <c r="J253" t="str">
        <f>VLOOKUP(E253,'Data Produk'!$A$2:$E$2517,4,FALSE)</f>
        <v>CHARGER</v>
      </c>
      <c r="K253" t="str">
        <f>VLOOKUP(D253,'Data Outlet'!$A$2:$D$17,4,FALSE)</f>
        <v>Budi Santoso</v>
      </c>
      <c r="L253" t="str">
        <f>VLOOKUP(D253,'Data Outlet'!$A$2:$D$17,2,FALSE)</f>
        <v>BINTARO EXCHANGE</v>
      </c>
    </row>
    <row r="254" spans="1:12" x14ac:dyDescent="0.25">
      <c r="A254" t="str">
        <f t="shared" si="8"/>
        <v>T-253</v>
      </c>
      <c r="B254" s="3" t="s">
        <v>2584</v>
      </c>
      <c r="C254" s="5">
        <v>45645</v>
      </c>
      <c r="D254" s="3" t="s">
        <v>35</v>
      </c>
      <c r="E254" s="4" t="s">
        <v>319</v>
      </c>
      <c r="F254" s="9">
        <v>2</v>
      </c>
      <c r="G254">
        <f>VLOOKUP(E254,'Data Produk'!$A$2:$E$2517,5,FALSE)</f>
        <v>7650</v>
      </c>
      <c r="H254">
        <f t="shared" si="7"/>
        <v>15300</v>
      </c>
      <c r="I254" t="str">
        <f>VLOOKUP(E254,'Data Produk'!$A$2:$E$2517,3,FALSE)</f>
        <v>BHINNEKA VIGIL MP256 BASIC MOUSEPAD BLACK</v>
      </c>
      <c r="J254" t="str">
        <f>VLOOKUP(E254,'Data Produk'!$A$2:$E$2517,4,FALSE)</f>
        <v>BASIC MOUSEPAD</v>
      </c>
      <c r="K254" t="str">
        <f>VLOOKUP(D254,'Data Outlet'!$A$2:$D$17,4,FALSE)</f>
        <v>Budi Santoso</v>
      </c>
      <c r="L254" t="str">
        <f>VLOOKUP(D254,'Data Outlet'!$A$2:$D$17,2,FALSE)</f>
        <v>BINTARO EXCHANGE</v>
      </c>
    </row>
    <row r="255" spans="1:12" x14ac:dyDescent="0.25">
      <c r="A255" t="str">
        <f t="shared" si="8"/>
        <v>T-254</v>
      </c>
      <c r="B255" s="3" t="s">
        <v>2584</v>
      </c>
      <c r="C255" s="5">
        <v>45656</v>
      </c>
      <c r="D255" s="3" t="s">
        <v>35</v>
      </c>
      <c r="E255" s="4" t="s">
        <v>320</v>
      </c>
      <c r="F255" s="9">
        <v>1</v>
      </c>
      <c r="G255">
        <f>VLOOKUP(E255,'Data Produk'!$A$2:$E$2517,5,FALSE)</f>
        <v>13050</v>
      </c>
      <c r="H255">
        <f t="shared" si="7"/>
        <v>13050</v>
      </c>
      <c r="I255" t="str">
        <f>VLOOKUP(E255,'Data Produk'!$A$2:$E$2517,3,FALSE)</f>
        <v>BHINNEKA DURALINK KCT1201 BLACK</v>
      </c>
      <c r="J255" t="str">
        <f>VLOOKUP(E255,'Data Produk'!$A$2:$E$2517,4,FALSE)</f>
        <v>CABLE</v>
      </c>
      <c r="K255" t="str">
        <f>VLOOKUP(D255,'Data Outlet'!$A$2:$D$17,4,FALSE)</f>
        <v>Budi Santoso</v>
      </c>
      <c r="L255" t="str">
        <f>VLOOKUP(D255,'Data Outlet'!$A$2:$D$17,2,FALSE)</f>
        <v>BINTARO EXCHANGE</v>
      </c>
    </row>
    <row r="256" spans="1:12" x14ac:dyDescent="0.25">
      <c r="A256" t="str">
        <f t="shared" si="8"/>
        <v>T-255</v>
      </c>
      <c r="B256" s="3" t="s">
        <v>2584</v>
      </c>
      <c r="C256" s="5">
        <v>45654</v>
      </c>
      <c r="D256" s="3" t="s">
        <v>35</v>
      </c>
      <c r="E256" s="4" t="s">
        <v>321</v>
      </c>
      <c r="F256" s="9">
        <v>1</v>
      </c>
      <c r="G256">
        <f>VLOOKUP(E256,'Data Produk'!$A$2:$E$2517,5,FALSE)</f>
        <v>144000</v>
      </c>
      <c r="H256">
        <f t="shared" si="7"/>
        <v>144000</v>
      </c>
      <c r="I256" t="str">
        <f>VLOOKUP(E256,'Data Produk'!$A$2:$E$2517,3,FALSE)</f>
        <v>BHINNEKA CHIEF II HG20 GAMING HEADSET PINK</v>
      </c>
      <c r="J256" t="str">
        <f>VLOOKUP(E256,'Data Produk'!$A$2:$E$2517,4,FALSE)</f>
        <v>GAMING HEADSET</v>
      </c>
      <c r="K256" t="str">
        <f>VLOOKUP(D256,'Data Outlet'!$A$2:$D$17,4,FALSE)</f>
        <v>Budi Santoso</v>
      </c>
      <c r="L256" t="str">
        <f>VLOOKUP(D256,'Data Outlet'!$A$2:$D$17,2,FALSE)</f>
        <v>BINTARO EXCHANGE</v>
      </c>
    </row>
    <row r="257" spans="1:12" x14ac:dyDescent="0.25">
      <c r="A257" t="str">
        <f t="shared" si="8"/>
        <v>T-256</v>
      </c>
      <c r="B257" s="3" t="s">
        <v>2584</v>
      </c>
      <c r="C257" s="5">
        <v>45650</v>
      </c>
      <c r="D257" s="3" t="s">
        <v>35</v>
      </c>
      <c r="E257" s="4" t="s">
        <v>322</v>
      </c>
      <c r="F257" s="9">
        <v>4</v>
      </c>
      <c r="G257">
        <f>VLOOKUP(E257,'Data Produk'!$A$2:$E$2517,5,FALSE)</f>
        <v>27000</v>
      </c>
      <c r="H257">
        <f t="shared" si="7"/>
        <v>108000</v>
      </c>
      <c r="I257" t="str">
        <f>VLOOKUP(E257,'Data Produk'!$A$2:$E$2517,3,FALSE)</f>
        <v>BHINNEKA DURALINK KCB2001 BLACK</v>
      </c>
      <c r="J257" t="str">
        <f>VLOOKUP(E257,'Data Produk'!$A$2:$E$2517,4,FALSE)</f>
        <v>CABLE</v>
      </c>
      <c r="K257" t="str">
        <f>VLOOKUP(D257,'Data Outlet'!$A$2:$D$17,4,FALSE)</f>
        <v>Budi Santoso</v>
      </c>
      <c r="L257" t="str">
        <f>VLOOKUP(D257,'Data Outlet'!$A$2:$D$17,2,FALSE)</f>
        <v>BINTARO EXCHANGE</v>
      </c>
    </row>
    <row r="258" spans="1:12" x14ac:dyDescent="0.25">
      <c r="A258" t="str">
        <f t="shared" si="8"/>
        <v>T-257</v>
      </c>
      <c r="B258" s="3" t="s">
        <v>2584</v>
      </c>
      <c r="C258" s="5">
        <v>45651</v>
      </c>
      <c r="D258" s="3" t="s">
        <v>35</v>
      </c>
      <c r="E258" s="4" t="s">
        <v>323</v>
      </c>
      <c r="F258" s="9">
        <v>2</v>
      </c>
      <c r="G258">
        <f>VLOOKUP(E258,'Data Produk'!$A$2:$E$2517,5,FALSE)</f>
        <v>108000</v>
      </c>
      <c r="H258">
        <f t="shared" si="7"/>
        <v>216000</v>
      </c>
      <c r="I258" t="str">
        <f>VLOOKUP(E258,'Data Produk'!$A$2:$E$2517,3,FALSE)</f>
        <v>BHINNEKA WAVE14 TW14 TRUE WIRELESS WHITE</v>
      </c>
      <c r="J258" t="str">
        <f>VLOOKUP(E258,'Data Produk'!$A$2:$E$2517,4,FALSE)</f>
        <v>TWS</v>
      </c>
      <c r="K258" t="str">
        <f>VLOOKUP(D258,'Data Outlet'!$A$2:$D$17,4,FALSE)</f>
        <v>Budi Santoso</v>
      </c>
      <c r="L258" t="str">
        <f>VLOOKUP(D258,'Data Outlet'!$A$2:$D$17,2,FALSE)</f>
        <v>BINTARO EXCHANGE</v>
      </c>
    </row>
    <row r="259" spans="1:12" x14ac:dyDescent="0.25">
      <c r="A259" t="str">
        <f t="shared" si="8"/>
        <v>T-258</v>
      </c>
      <c r="B259" s="3" t="s">
        <v>2584</v>
      </c>
      <c r="C259" s="5">
        <v>45651</v>
      </c>
      <c r="D259" s="3" t="s">
        <v>35</v>
      </c>
      <c r="E259" s="4" t="s">
        <v>324</v>
      </c>
      <c r="F259" s="9">
        <v>2</v>
      </c>
      <c r="G259">
        <f>VLOOKUP(E259,'Data Produk'!$A$2:$E$2517,5,FALSE)</f>
        <v>14400</v>
      </c>
      <c r="H259">
        <f t="shared" ref="H259:H322" si="9">G259*F259</f>
        <v>28800</v>
      </c>
      <c r="I259" t="str">
        <f>VLOOKUP(E259,'Data Produk'!$A$2:$E$2517,3,FALSE)</f>
        <v>BHINNEKA DURALINK KLT1201 CABLE BLACK</v>
      </c>
      <c r="J259" t="str">
        <f>VLOOKUP(E259,'Data Produk'!$A$2:$E$2517,4,FALSE)</f>
        <v>CABLE</v>
      </c>
      <c r="K259" t="str">
        <f>VLOOKUP(D259,'Data Outlet'!$A$2:$D$17,4,FALSE)</f>
        <v>Budi Santoso</v>
      </c>
      <c r="L259" t="str">
        <f>VLOOKUP(D259,'Data Outlet'!$A$2:$D$17,2,FALSE)</f>
        <v>BINTARO EXCHANGE</v>
      </c>
    </row>
    <row r="260" spans="1:12" x14ac:dyDescent="0.25">
      <c r="A260" t="str">
        <f t="shared" si="8"/>
        <v>T-259</v>
      </c>
      <c r="B260" s="3" t="s">
        <v>2584</v>
      </c>
      <c r="C260" s="5">
        <v>45651</v>
      </c>
      <c r="D260" s="3" t="s">
        <v>35</v>
      </c>
      <c r="E260" s="4" t="s">
        <v>325</v>
      </c>
      <c r="F260" s="9">
        <v>4</v>
      </c>
      <c r="G260">
        <f>VLOOKUP(E260,'Data Produk'!$A$2:$E$2517,5,FALSE)</f>
        <v>81900</v>
      </c>
      <c r="H260">
        <f t="shared" si="9"/>
        <v>327600</v>
      </c>
      <c r="I260" t="str">
        <f>VLOOKUP(E260,'Data Produk'!$A$2:$E$2517,3,FALSE)</f>
        <v>BHINNEKA VENOM II VX8 GAMING MOUSE BLACK</v>
      </c>
      <c r="J260" t="str">
        <f>VLOOKUP(E260,'Data Produk'!$A$2:$E$2517,4,FALSE)</f>
        <v>MOUSE GAMING</v>
      </c>
      <c r="K260" t="str">
        <f>VLOOKUP(D260,'Data Outlet'!$A$2:$D$17,4,FALSE)</f>
        <v>Budi Santoso</v>
      </c>
      <c r="L260" t="str">
        <f>VLOOKUP(D260,'Data Outlet'!$A$2:$D$17,2,FALSE)</f>
        <v>BINTARO EXCHANGE</v>
      </c>
    </row>
    <row r="261" spans="1:12" x14ac:dyDescent="0.25">
      <c r="A261" t="str">
        <f t="shared" si="8"/>
        <v>T-260</v>
      </c>
      <c r="B261" s="3" t="s">
        <v>2584</v>
      </c>
      <c r="C261" s="5">
        <v>45657</v>
      </c>
      <c r="D261" s="3" t="s">
        <v>35</v>
      </c>
      <c r="E261" s="4" t="s">
        <v>326</v>
      </c>
      <c r="F261" s="9">
        <v>2</v>
      </c>
      <c r="G261">
        <f>VLOOKUP(E261,'Data Produk'!$A$2:$E$2517,5,FALSE)</f>
        <v>22500</v>
      </c>
      <c r="H261">
        <f t="shared" si="9"/>
        <v>45000</v>
      </c>
      <c r="I261" t="str">
        <f>VLOOKUP(E261,'Data Produk'!$A$2:$E$2517,3,FALSE)</f>
        <v>BHINNEKA HYPERLINK KV65C1201 BLACK</v>
      </c>
      <c r="J261" t="str">
        <f>VLOOKUP(E261,'Data Produk'!$A$2:$E$2517,4,FALSE)</f>
        <v>CABLE</v>
      </c>
      <c r="K261" t="str">
        <f>VLOOKUP(D261,'Data Outlet'!$A$2:$D$17,4,FALSE)</f>
        <v>Budi Santoso</v>
      </c>
      <c r="L261" t="str">
        <f>VLOOKUP(D261,'Data Outlet'!$A$2:$D$17,2,FALSE)</f>
        <v>BINTARO EXCHANGE</v>
      </c>
    </row>
    <row r="262" spans="1:12" x14ac:dyDescent="0.25">
      <c r="A262" t="str">
        <f t="shared" si="8"/>
        <v>T-261</v>
      </c>
      <c r="B262" s="3" t="s">
        <v>2584</v>
      </c>
      <c r="C262" s="5">
        <v>45646</v>
      </c>
      <c r="D262" s="3" t="s">
        <v>35</v>
      </c>
      <c r="E262" s="4" t="s">
        <v>327</v>
      </c>
      <c r="F262" s="9">
        <v>1</v>
      </c>
      <c r="G262">
        <f>VLOOKUP(E262,'Data Produk'!$A$2:$E$2517,5,FALSE)</f>
        <v>76500</v>
      </c>
      <c r="H262">
        <f t="shared" si="9"/>
        <v>76500</v>
      </c>
      <c r="I262" t="str">
        <f>VLOOKUP(E262,'Data Produk'!$A$2:$E$2517,3,FALSE)</f>
        <v>BHINNEKA WAVE10 TW10 TRUE WIRELESS BLACK</v>
      </c>
      <c r="J262" t="str">
        <f>VLOOKUP(E262,'Data Produk'!$A$2:$E$2517,4,FALSE)</f>
        <v>TWS</v>
      </c>
      <c r="K262" t="str">
        <f>VLOOKUP(D262,'Data Outlet'!$A$2:$D$17,4,FALSE)</f>
        <v>Budi Santoso</v>
      </c>
      <c r="L262" t="str">
        <f>VLOOKUP(D262,'Data Outlet'!$A$2:$D$17,2,FALSE)</f>
        <v>BINTARO EXCHANGE</v>
      </c>
    </row>
    <row r="263" spans="1:12" x14ac:dyDescent="0.25">
      <c r="A263" t="str">
        <f t="shared" si="8"/>
        <v>T-262</v>
      </c>
      <c r="B263" s="3" t="s">
        <v>2584</v>
      </c>
      <c r="C263" s="5">
        <v>45648</v>
      </c>
      <c r="D263" s="3" t="s">
        <v>35</v>
      </c>
      <c r="E263" s="4" t="s">
        <v>328</v>
      </c>
      <c r="F263" s="9">
        <v>1</v>
      </c>
      <c r="G263">
        <f>VLOOKUP(E263,'Data Produk'!$A$2:$E$2517,5,FALSE)</f>
        <v>88200</v>
      </c>
      <c r="H263">
        <f t="shared" si="9"/>
        <v>88200</v>
      </c>
      <c r="I263" t="str">
        <f>VLOOKUP(E263,'Data Produk'!$A$2:$E$2517,3,FALSE)</f>
        <v>BHINNEKA WAVE12 TW12 TRUE WIRELESS BLACK</v>
      </c>
      <c r="J263" t="str">
        <f>VLOOKUP(E263,'Data Produk'!$A$2:$E$2517,4,FALSE)</f>
        <v>TWS</v>
      </c>
      <c r="K263" t="str">
        <f>VLOOKUP(D263,'Data Outlet'!$A$2:$D$17,4,FALSE)</f>
        <v>Budi Santoso</v>
      </c>
      <c r="L263" t="str">
        <f>VLOOKUP(D263,'Data Outlet'!$A$2:$D$17,2,FALSE)</f>
        <v>BINTARO EXCHANGE</v>
      </c>
    </row>
    <row r="264" spans="1:12" x14ac:dyDescent="0.25">
      <c r="A264" t="str">
        <f t="shared" si="8"/>
        <v>T-263</v>
      </c>
      <c r="B264" s="3" t="s">
        <v>2584</v>
      </c>
      <c r="C264" s="5">
        <v>45655</v>
      </c>
      <c r="D264" s="3" t="s">
        <v>35</v>
      </c>
      <c r="E264" s="4" t="s">
        <v>329</v>
      </c>
      <c r="F264" s="9">
        <v>2</v>
      </c>
      <c r="G264">
        <f>VLOOKUP(E264,'Data Produk'!$A$2:$E$2517,5,FALSE)</f>
        <v>189000</v>
      </c>
      <c r="H264">
        <f t="shared" si="9"/>
        <v>378000</v>
      </c>
      <c r="I264" t="str">
        <f>VLOOKUP(E264,'Data Produk'!$A$2:$E$2517,3,FALSE)</f>
        <v>BHINNEKA GO TUNE WH06 WIRELESS HEADSET GUN (BLACK)</v>
      </c>
      <c r="J264" t="str">
        <f>VLOOKUP(E264,'Data Produk'!$A$2:$E$2517,4,FALSE)</f>
        <v>WIRELESS HEADSET</v>
      </c>
      <c r="K264" t="str">
        <f>VLOOKUP(D264,'Data Outlet'!$A$2:$D$17,4,FALSE)</f>
        <v>Budi Santoso</v>
      </c>
      <c r="L264" t="str">
        <f>VLOOKUP(D264,'Data Outlet'!$A$2:$D$17,2,FALSE)</f>
        <v>BINTARO EXCHANGE</v>
      </c>
    </row>
    <row r="265" spans="1:12" x14ac:dyDescent="0.25">
      <c r="A265" t="str">
        <f t="shared" si="8"/>
        <v>T-264</v>
      </c>
      <c r="B265" s="3" t="s">
        <v>2584</v>
      </c>
      <c r="C265" s="5">
        <v>45637</v>
      </c>
      <c r="D265" s="3" t="s">
        <v>35</v>
      </c>
      <c r="E265" s="4" t="s">
        <v>330</v>
      </c>
      <c r="F265" s="9">
        <v>1</v>
      </c>
      <c r="G265">
        <f>VLOOKUP(E265,'Data Produk'!$A$2:$E$2517,5,FALSE)</f>
        <v>29700</v>
      </c>
      <c r="H265">
        <f t="shared" si="9"/>
        <v>29700</v>
      </c>
      <c r="I265" t="str">
        <f>VLOOKUP(E265,'Data Produk'!$A$2:$E$2517,3,FALSE)</f>
        <v>KL201 BHINNEKA USB CABLE LIGHTNING</v>
      </c>
      <c r="J265" t="str">
        <f>VLOOKUP(E265,'Data Produk'!$A$2:$E$2517,4,FALSE)</f>
        <v>CABLE</v>
      </c>
      <c r="K265" t="str">
        <f>VLOOKUP(D265,'Data Outlet'!$A$2:$D$17,4,FALSE)</f>
        <v>Budi Santoso</v>
      </c>
      <c r="L265" t="str">
        <f>VLOOKUP(D265,'Data Outlet'!$A$2:$D$17,2,FALSE)</f>
        <v>BINTARO EXCHANGE</v>
      </c>
    </row>
    <row r="266" spans="1:12" x14ac:dyDescent="0.25">
      <c r="A266" t="str">
        <f t="shared" si="8"/>
        <v>T-265</v>
      </c>
      <c r="B266" s="3" t="s">
        <v>2584</v>
      </c>
      <c r="C266" s="5">
        <v>45629</v>
      </c>
      <c r="D266" s="3" t="s">
        <v>35</v>
      </c>
      <c r="E266" s="4" t="s">
        <v>331</v>
      </c>
      <c r="F266" s="9">
        <v>3</v>
      </c>
      <c r="G266">
        <f>VLOOKUP(E266,'Data Produk'!$A$2:$E$2517,5,FALSE)</f>
        <v>39600</v>
      </c>
      <c r="H266">
        <f t="shared" si="9"/>
        <v>118800</v>
      </c>
      <c r="I266" t="str">
        <f>VLOOKUP(E266,'Data Produk'!$A$2:$E$2517,3,FALSE)</f>
        <v>BHINNEKA GO W608 OFFICE MOUSE PINK</v>
      </c>
      <c r="J266" t="str">
        <f>VLOOKUP(E266,'Data Produk'!$A$2:$E$2517,4,FALSE)</f>
        <v>OFFICE MOUSE</v>
      </c>
      <c r="K266" t="str">
        <f>VLOOKUP(D266,'Data Outlet'!$A$2:$D$17,4,FALSE)</f>
        <v>Budi Santoso</v>
      </c>
      <c r="L266" t="str">
        <f>VLOOKUP(D266,'Data Outlet'!$A$2:$D$17,2,FALSE)</f>
        <v>BINTARO EXCHANGE</v>
      </c>
    </row>
    <row r="267" spans="1:12" x14ac:dyDescent="0.25">
      <c r="A267" t="str">
        <f t="shared" si="8"/>
        <v>T-266</v>
      </c>
      <c r="B267" s="3" t="s">
        <v>2584</v>
      </c>
      <c r="C267" s="5">
        <v>45642</v>
      </c>
      <c r="D267" s="3" t="s">
        <v>35</v>
      </c>
      <c r="E267" s="4" t="s">
        <v>332</v>
      </c>
      <c r="F267" s="9">
        <v>1</v>
      </c>
      <c r="G267">
        <f>VLOOKUP(E267,'Data Produk'!$A$2:$E$2517,5,FALSE)</f>
        <v>247500</v>
      </c>
      <c r="H267">
        <f t="shared" si="9"/>
        <v>247500</v>
      </c>
      <c r="I267" t="str">
        <f>VLOOKUP(E267,'Data Produk'!$A$2:$E$2517,3,FALSE)</f>
        <v>BHINNEKA POWER PLUS 65W 3-PORTS GAN CHARGER (PD/PPS+QC) BLACK</v>
      </c>
      <c r="J267" t="str">
        <f>VLOOKUP(E267,'Data Produk'!$A$2:$E$2517,4,FALSE)</f>
        <v>CHARGER</v>
      </c>
      <c r="K267" t="str">
        <f>VLOOKUP(D267,'Data Outlet'!$A$2:$D$17,4,FALSE)</f>
        <v>Budi Santoso</v>
      </c>
      <c r="L267" t="str">
        <f>VLOOKUP(D267,'Data Outlet'!$A$2:$D$17,2,FALSE)</f>
        <v>BINTARO EXCHANGE</v>
      </c>
    </row>
    <row r="268" spans="1:12" x14ac:dyDescent="0.25">
      <c r="A268" t="str">
        <f t="shared" ref="A268:A331" si="10">"T-"&amp;ROW()-1</f>
        <v>T-267</v>
      </c>
      <c r="B268" s="3" t="s">
        <v>2584</v>
      </c>
      <c r="C268" s="5">
        <v>45646</v>
      </c>
      <c r="D268" s="3" t="s">
        <v>35</v>
      </c>
      <c r="E268" s="4" t="s">
        <v>333</v>
      </c>
      <c r="F268" s="9">
        <v>7</v>
      </c>
      <c r="G268">
        <f>VLOOKUP(E268,'Data Produk'!$A$2:$E$2517,5,FALSE)</f>
        <v>45000</v>
      </c>
      <c r="H268">
        <f t="shared" si="9"/>
        <v>315000</v>
      </c>
      <c r="I268" t="str">
        <f>VLOOKUP(E268,'Data Produk'!$A$2:$E$2517,3,FALSE)</f>
        <v>BHINNEKA HYPERLINK KD10C2001 BLACK</v>
      </c>
      <c r="J268" t="str">
        <f>VLOOKUP(E268,'Data Produk'!$A$2:$E$2517,4,FALSE)</f>
        <v>CABLE</v>
      </c>
      <c r="K268" t="str">
        <f>VLOOKUP(D268,'Data Outlet'!$A$2:$D$17,4,FALSE)</f>
        <v>Budi Santoso</v>
      </c>
      <c r="L268" t="str">
        <f>VLOOKUP(D268,'Data Outlet'!$A$2:$D$17,2,FALSE)</f>
        <v>BINTARO EXCHANGE</v>
      </c>
    </row>
    <row r="269" spans="1:12" x14ac:dyDescent="0.25">
      <c r="A269" t="str">
        <f t="shared" si="10"/>
        <v>T-268</v>
      </c>
      <c r="B269" s="3" t="s">
        <v>2584</v>
      </c>
      <c r="C269" s="5">
        <v>45654</v>
      </c>
      <c r="D269" s="3" t="s">
        <v>35</v>
      </c>
      <c r="E269" s="4" t="s">
        <v>334</v>
      </c>
      <c r="F269" s="9">
        <v>1</v>
      </c>
      <c r="G269">
        <f>VLOOKUP(E269,'Data Produk'!$A$2:$E$2517,5,FALSE)</f>
        <v>22500</v>
      </c>
      <c r="H269">
        <f t="shared" si="9"/>
        <v>22500</v>
      </c>
      <c r="I269" t="str">
        <f>VLOOKUP(E269,'Data Produk'!$A$2:$E$2517,3,FALSE)</f>
        <v>BHINNEKA LINKBUDS ES4 WIRED EARBUDS BLACK</v>
      </c>
      <c r="J269" t="str">
        <f>VLOOKUP(E269,'Data Produk'!$A$2:$E$2517,4,FALSE)</f>
        <v>EARPHONE</v>
      </c>
      <c r="K269" t="str">
        <f>VLOOKUP(D269,'Data Outlet'!$A$2:$D$17,4,FALSE)</f>
        <v>Budi Santoso</v>
      </c>
      <c r="L269" t="str">
        <f>VLOOKUP(D269,'Data Outlet'!$A$2:$D$17,2,FALSE)</f>
        <v>BINTARO EXCHANGE</v>
      </c>
    </row>
    <row r="270" spans="1:12" x14ac:dyDescent="0.25">
      <c r="A270" t="str">
        <f t="shared" si="10"/>
        <v>T-269</v>
      </c>
      <c r="B270" s="3" t="s">
        <v>2584</v>
      </c>
      <c r="C270" s="5">
        <v>45628</v>
      </c>
      <c r="D270" s="3" t="s">
        <v>35</v>
      </c>
      <c r="E270" s="4" t="s">
        <v>335</v>
      </c>
      <c r="F270" s="9">
        <v>1</v>
      </c>
      <c r="G270">
        <f>VLOOKUP(E270,'Data Produk'!$A$2:$E$2517,5,FALSE)</f>
        <v>39600</v>
      </c>
      <c r="H270">
        <f t="shared" si="9"/>
        <v>39600</v>
      </c>
      <c r="I270" t="str">
        <f>VLOOKUP(E270,'Data Produk'!$A$2:$E$2517,3,FALSE)</f>
        <v>BHINNEKA GO W608 OFFICE MOUSE GREEN</v>
      </c>
      <c r="J270" t="str">
        <f>VLOOKUP(E270,'Data Produk'!$A$2:$E$2517,4,FALSE)</f>
        <v>OFFICE MOUSE</v>
      </c>
      <c r="K270" t="str">
        <f>VLOOKUP(D270,'Data Outlet'!$A$2:$D$17,4,FALSE)</f>
        <v>Budi Santoso</v>
      </c>
      <c r="L270" t="str">
        <f>VLOOKUP(D270,'Data Outlet'!$A$2:$D$17,2,FALSE)</f>
        <v>BINTARO EXCHANGE</v>
      </c>
    </row>
    <row r="271" spans="1:12" x14ac:dyDescent="0.25">
      <c r="A271" t="str">
        <f t="shared" si="10"/>
        <v>T-270</v>
      </c>
      <c r="B271" s="3" t="s">
        <v>2584</v>
      </c>
      <c r="C271" s="5">
        <v>45653</v>
      </c>
      <c r="D271" s="3" t="s">
        <v>35</v>
      </c>
      <c r="E271" s="4" t="s">
        <v>336</v>
      </c>
      <c r="F271" s="9">
        <v>1</v>
      </c>
      <c r="G271">
        <f>VLOOKUP(E271,'Data Produk'!$A$2:$E$2517,5,FALSE)</f>
        <v>34200</v>
      </c>
      <c r="H271">
        <f t="shared" si="9"/>
        <v>34200</v>
      </c>
      <c r="I271" t="str">
        <f>VLOOKUP(E271,'Data Produk'!$A$2:$E$2517,3,FALSE)</f>
        <v>KM106 BHINNEKA USB CABLE MICRO</v>
      </c>
      <c r="J271" t="str">
        <f>VLOOKUP(E271,'Data Produk'!$A$2:$E$2517,4,FALSE)</f>
        <v>CABLE</v>
      </c>
      <c r="K271" t="str">
        <f>VLOOKUP(D271,'Data Outlet'!$A$2:$D$17,4,FALSE)</f>
        <v>Budi Santoso</v>
      </c>
      <c r="L271" t="str">
        <f>VLOOKUP(D271,'Data Outlet'!$A$2:$D$17,2,FALSE)</f>
        <v>BINTARO EXCHANGE</v>
      </c>
    </row>
    <row r="272" spans="1:12" x14ac:dyDescent="0.25">
      <c r="A272" t="str">
        <f t="shared" si="10"/>
        <v>T-271</v>
      </c>
      <c r="B272" s="3" t="s">
        <v>2584</v>
      </c>
      <c r="C272" s="5">
        <v>45633</v>
      </c>
      <c r="D272" s="3" t="s">
        <v>35</v>
      </c>
      <c r="E272" s="4" t="s">
        <v>337</v>
      </c>
      <c r="F272" s="9">
        <v>1</v>
      </c>
      <c r="G272">
        <f>VLOOKUP(E272,'Data Produk'!$A$2:$E$2517,5,FALSE)</f>
        <v>34200</v>
      </c>
      <c r="H272">
        <f t="shared" si="9"/>
        <v>34200</v>
      </c>
      <c r="I272" t="str">
        <f>VLOOKUP(E272,'Data Produk'!$A$2:$E$2517,3,FALSE)</f>
        <v>BHINNEKA VIGIL MP452 BASIC MOUSEPAD BLACK</v>
      </c>
      <c r="J272" t="str">
        <f>VLOOKUP(E272,'Data Produk'!$A$2:$E$2517,4,FALSE)</f>
        <v>BASIC MOUSEPAD</v>
      </c>
      <c r="K272" t="str">
        <f>VLOOKUP(D272,'Data Outlet'!$A$2:$D$17,4,FALSE)</f>
        <v>Budi Santoso</v>
      </c>
      <c r="L272" t="str">
        <f>VLOOKUP(D272,'Data Outlet'!$A$2:$D$17,2,FALSE)</f>
        <v>BINTARO EXCHANGE</v>
      </c>
    </row>
    <row r="273" spans="1:12" x14ac:dyDescent="0.25">
      <c r="A273" t="str">
        <f t="shared" si="10"/>
        <v>T-272</v>
      </c>
      <c r="B273" s="3" t="s">
        <v>2584</v>
      </c>
      <c r="C273" s="5">
        <v>45633</v>
      </c>
      <c r="D273" s="3" t="s">
        <v>35</v>
      </c>
      <c r="E273" s="4" t="s">
        <v>338</v>
      </c>
      <c r="F273" s="9">
        <v>1</v>
      </c>
      <c r="G273">
        <f>VLOOKUP(E273,'Data Produk'!$A$2:$E$2517,5,FALSE)</f>
        <v>225000</v>
      </c>
      <c r="H273">
        <f t="shared" si="9"/>
        <v>225000</v>
      </c>
      <c r="I273" t="str">
        <f>VLOOKUP(E273,'Data Produk'!$A$2:$E$2517,3,FALSE)</f>
        <v>BHINNEKA POWER CUBE 4 PLUG TYPE TRAVEL MULTI ADAPTER BLACK</v>
      </c>
      <c r="J273" t="str">
        <f>VLOOKUP(E273,'Data Produk'!$A$2:$E$2517,4,FALSE)</f>
        <v>CAR &amp; TRAVEL CHARGER</v>
      </c>
      <c r="K273" t="str">
        <f>VLOOKUP(D273,'Data Outlet'!$A$2:$D$17,4,FALSE)</f>
        <v>Budi Santoso</v>
      </c>
      <c r="L273" t="str">
        <f>VLOOKUP(D273,'Data Outlet'!$A$2:$D$17,2,FALSE)</f>
        <v>BINTARO EXCHANGE</v>
      </c>
    </row>
    <row r="274" spans="1:12" x14ac:dyDescent="0.25">
      <c r="A274" t="str">
        <f t="shared" si="10"/>
        <v>T-273</v>
      </c>
      <c r="B274" s="3" t="s">
        <v>2584</v>
      </c>
      <c r="C274" s="5">
        <v>45628</v>
      </c>
      <c r="D274" s="3" t="s">
        <v>35</v>
      </c>
      <c r="E274" s="4" t="s">
        <v>339</v>
      </c>
      <c r="F274" s="9">
        <v>2</v>
      </c>
      <c r="G274">
        <f>VLOOKUP(E274,'Data Produk'!$A$2:$E$2517,5,FALSE)</f>
        <v>15300</v>
      </c>
      <c r="H274">
        <f t="shared" si="9"/>
        <v>30600</v>
      </c>
      <c r="I274" t="str">
        <f>VLOOKUP(E274,'Data Produk'!$A$2:$E$2517,3,FALSE)</f>
        <v>BHINNEKA LINKPODS ES3 WIRED EARBUDS BLACK</v>
      </c>
      <c r="J274" t="str">
        <f>VLOOKUP(E274,'Data Produk'!$A$2:$E$2517,4,FALSE)</f>
        <v>EARPHONE</v>
      </c>
      <c r="K274" t="str">
        <f>VLOOKUP(D274,'Data Outlet'!$A$2:$D$17,4,FALSE)</f>
        <v>Budi Santoso</v>
      </c>
      <c r="L274" t="str">
        <f>VLOOKUP(D274,'Data Outlet'!$A$2:$D$17,2,FALSE)</f>
        <v>BINTARO EXCHANGE</v>
      </c>
    </row>
    <row r="275" spans="1:12" x14ac:dyDescent="0.25">
      <c r="A275" t="str">
        <f t="shared" si="10"/>
        <v>T-274</v>
      </c>
      <c r="B275" s="3" t="s">
        <v>2584</v>
      </c>
      <c r="C275" s="5">
        <v>45657</v>
      </c>
      <c r="D275" s="3" t="s">
        <v>35</v>
      </c>
      <c r="E275" s="4" t="s">
        <v>340</v>
      </c>
      <c r="F275" s="9">
        <v>2</v>
      </c>
      <c r="G275">
        <f>VLOOKUP(E275,'Data Produk'!$A$2:$E$2517,5,FALSE)</f>
        <v>17100</v>
      </c>
      <c r="H275">
        <f t="shared" si="9"/>
        <v>34200</v>
      </c>
      <c r="I275" t="str">
        <f>VLOOKUP(E275,'Data Produk'!$A$2:$E$2517,3,FALSE)</f>
        <v>BHINNEKA DURALINK KCB1201 BLACK</v>
      </c>
      <c r="J275" t="str">
        <f>VLOOKUP(E275,'Data Produk'!$A$2:$E$2517,4,FALSE)</f>
        <v>CABLE</v>
      </c>
      <c r="K275" t="str">
        <f>VLOOKUP(D275,'Data Outlet'!$A$2:$D$17,4,FALSE)</f>
        <v>Budi Santoso</v>
      </c>
      <c r="L275" t="str">
        <f>VLOOKUP(D275,'Data Outlet'!$A$2:$D$17,2,FALSE)</f>
        <v>BINTARO EXCHANGE</v>
      </c>
    </row>
    <row r="276" spans="1:12" x14ac:dyDescent="0.25">
      <c r="A276" t="str">
        <f t="shared" si="10"/>
        <v>T-275</v>
      </c>
      <c r="B276" s="3" t="s">
        <v>2584</v>
      </c>
      <c r="C276" s="5">
        <v>45645</v>
      </c>
      <c r="D276" s="3" t="s">
        <v>35</v>
      </c>
      <c r="E276" s="4" t="s">
        <v>341</v>
      </c>
      <c r="F276" s="9">
        <v>2</v>
      </c>
      <c r="G276">
        <f>VLOOKUP(E276,'Data Produk'!$A$2:$E$2517,5,FALSE)</f>
        <v>49500</v>
      </c>
      <c r="H276">
        <f t="shared" si="9"/>
        <v>99000</v>
      </c>
      <c r="I276" t="str">
        <f>VLOOKUP(E276,'Data Produk'!$A$2:$E$2517,3,FALSE)</f>
        <v>BHINNEKA POWER PURE 20W 1-PORT TYPE-A USB CHARGER (QC) BLACK</v>
      </c>
      <c r="J276" t="str">
        <f>VLOOKUP(E276,'Data Produk'!$A$2:$E$2517,4,FALSE)</f>
        <v>CHARGER</v>
      </c>
      <c r="K276" t="str">
        <f>VLOOKUP(D276,'Data Outlet'!$A$2:$D$17,4,FALSE)</f>
        <v>Budi Santoso</v>
      </c>
      <c r="L276" t="str">
        <f>VLOOKUP(D276,'Data Outlet'!$A$2:$D$17,2,FALSE)</f>
        <v>BINTARO EXCHANGE</v>
      </c>
    </row>
    <row r="277" spans="1:12" x14ac:dyDescent="0.25">
      <c r="A277" t="str">
        <f t="shared" si="10"/>
        <v>T-276</v>
      </c>
      <c r="B277" s="3" t="s">
        <v>2584</v>
      </c>
      <c r="C277" s="5">
        <v>45645</v>
      </c>
      <c r="D277" s="3" t="s">
        <v>35</v>
      </c>
      <c r="E277" s="4" t="s">
        <v>342</v>
      </c>
      <c r="F277" s="9">
        <v>1</v>
      </c>
      <c r="G277">
        <f>VLOOKUP(E277,'Data Produk'!$A$2:$E$2517,5,FALSE)</f>
        <v>60750</v>
      </c>
      <c r="H277">
        <f t="shared" si="9"/>
        <v>60750</v>
      </c>
      <c r="I277" t="str">
        <f>VLOOKUP(E277,'Data Produk'!$A$2:$E$2517,3,FALSE)</f>
        <v>BHINNEKA RAIGOR II WG10 GAMING MOUSE BLACK</v>
      </c>
      <c r="J277" t="str">
        <f>VLOOKUP(E277,'Data Produk'!$A$2:$E$2517,4,FALSE)</f>
        <v>MOUSE GAMING</v>
      </c>
      <c r="K277" t="str">
        <f>VLOOKUP(D277,'Data Outlet'!$A$2:$D$17,4,FALSE)</f>
        <v>Budi Santoso</v>
      </c>
      <c r="L277" t="str">
        <f>VLOOKUP(D277,'Data Outlet'!$A$2:$D$17,2,FALSE)</f>
        <v>BINTARO EXCHANGE</v>
      </c>
    </row>
    <row r="278" spans="1:12" x14ac:dyDescent="0.25">
      <c r="A278" t="str">
        <f t="shared" si="10"/>
        <v>T-277</v>
      </c>
      <c r="B278" s="3" t="s">
        <v>2584</v>
      </c>
      <c r="C278" s="5">
        <v>45633</v>
      </c>
      <c r="D278" s="3" t="s">
        <v>35</v>
      </c>
      <c r="E278" s="4" t="s">
        <v>343</v>
      </c>
      <c r="F278" s="9">
        <v>1</v>
      </c>
      <c r="G278">
        <f>VLOOKUP(E278,'Data Produk'!$A$2:$E$2517,5,FALSE)</f>
        <v>57600</v>
      </c>
      <c r="H278">
        <f t="shared" si="9"/>
        <v>57600</v>
      </c>
      <c r="I278" t="str">
        <f>VLOOKUP(E278,'Data Produk'!$A$2:$E$2517,3,FALSE)</f>
        <v>BHINNEKA GO W192 OFFICE MOUSE BLACK</v>
      </c>
      <c r="J278" t="str">
        <f>VLOOKUP(E278,'Data Produk'!$A$2:$E$2517,4,FALSE)</f>
        <v>OFFICE MOUSE</v>
      </c>
      <c r="K278" t="str">
        <f>VLOOKUP(D278,'Data Outlet'!$A$2:$D$17,4,FALSE)</f>
        <v>Budi Santoso</v>
      </c>
      <c r="L278" t="str">
        <f>VLOOKUP(D278,'Data Outlet'!$A$2:$D$17,2,FALSE)</f>
        <v>BINTARO EXCHANGE</v>
      </c>
    </row>
    <row r="279" spans="1:12" x14ac:dyDescent="0.25">
      <c r="A279" t="str">
        <f t="shared" si="10"/>
        <v>T-278</v>
      </c>
      <c r="B279" s="3" t="s">
        <v>2584</v>
      </c>
      <c r="C279" s="5">
        <v>45655</v>
      </c>
      <c r="D279" s="3" t="s">
        <v>35</v>
      </c>
      <c r="E279" s="4" t="s">
        <v>344</v>
      </c>
      <c r="F279" s="9">
        <v>1</v>
      </c>
      <c r="G279">
        <f>VLOOKUP(E279,'Data Produk'!$A$2:$E$2517,5,FALSE)</f>
        <v>108000</v>
      </c>
      <c r="H279">
        <f t="shared" si="9"/>
        <v>108000</v>
      </c>
      <c r="I279" t="str">
        <f>VLOOKUP(E279,'Data Produk'!$A$2:$E$2517,3,FALSE)</f>
        <v>BHINNEKA WAVE14 TW14 TRUE WIRELESS MATCHA GREEN</v>
      </c>
      <c r="J279" t="str">
        <f>VLOOKUP(E279,'Data Produk'!$A$2:$E$2517,4,FALSE)</f>
        <v>TWS</v>
      </c>
      <c r="K279" t="str">
        <f>VLOOKUP(D279,'Data Outlet'!$A$2:$D$17,4,FALSE)</f>
        <v>Budi Santoso</v>
      </c>
      <c r="L279" t="str">
        <f>VLOOKUP(D279,'Data Outlet'!$A$2:$D$17,2,FALSE)</f>
        <v>BINTARO EXCHANGE</v>
      </c>
    </row>
    <row r="280" spans="1:12" x14ac:dyDescent="0.25">
      <c r="A280" t="str">
        <f t="shared" si="10"/>
        <v>T-279</v>
      </c>
      <c r="B280" s="3" t="s">
        <v>2584</v>
      </c>
      <c r="C280" s="5">
        <v>45657</v>
      </c>
      <c r="D280" s="3" t="s">
        <v>35</v>
      </c>
      <c r="E280" s="4" t="s">
        <v>345</v>
      </c>
      <c r="F280" s="9">
        <v>1</v>
      </c>
      <c r="G280">
        <f>VLOOKUP(E280,'Data Produk'!$A$2:$E$2517,5,FALSE)</f>
        <v>29700</v>
      </c>
      <c r="H280">
        <f t="shared" si="9"/>
        <v>29700</v>
      </c>
      <c r="I280" t="str">
        <f>VLOOKUP(E280,'Data Produk'!$A$2:$E$2517,3,FALSE)</f>
        <v>KM104 BHINNEKA USB CABLE MICRO</v>
      </c>
      <c r="J280" t="str">
        <f>VLOOKUP(E280,'Data Produk'!$A$2:$E$2517,4,FALSE)</f>
        <v>CABLE</v>
      </c>
      <c r="K280" t="str">
        <f>VLOOKUP(D280,'Data Outlet'!$A$2:$D$17,4,FALSE)</f>
        <v>Budi Santoso</v>
      </c>
      <c r="L280" t="str">
        <f>VLOOKUP(D280,'Data Outlet'!$A$2:$D$17,2,FALSE)</f>
        <v>BINTARO EXCHANGE</v>
      </c>
    </row>
    <row r="281" spans="1:12" x14ac:dyDescent="0.25">
      <c r="A281" t="str">
        <f t="shared" si="10"/>
        <v>T-280</v>
      </c>
      <c r="B281" s="3" t="s">
        <v>2584</v>
      </c>
      <c r="C281" s="5">
        <v>45638</v>
      </c>
      <c r="D281" s="3" t="s">
        <v>35</v>
      </c>
      <c r="E281" s="4" t="s">
        <v>346</v>
      </c>
      <c r="F281" s="9">
        <v>3</v>
      </c>
      <c r="G281">
        <f>VLOOKUP(E281,'Data Produk'!$A$2:$E$2517,5,FALSE)</f>
        <v>18000</v>
      </c>
      <c r="H281">
        <f t="shared" si="9"/>
        <v>54000</v>
      </c>
      <c r="I281" t="str">
        <f>VLOOKUP(E281,'Data Produk'!$A$2:$E$2517,3,FALSE)</f>
        <v>BHINNEKA DURALINK KLB1201 BLACK</v>
      </c>
      <c r="J281" t="str">
        <f>VLOOKUP(E281,'Data Produk'!$A$2:$E$2517,4,FALSE)</f>
        <v>CABLE</v>
      </c>
      <c r="K281" t="str">
        <f>VLOOKUP(D281,'Data Outlet'!$A$2:$D$17,4,FALSE)</f>
        <v>Budi Santoso</v>
      </c>
      <c r="L281" t="str">
        <f>VLOOKUP(D281,'Data Outlet'!$A$2:$D$17,2,FALSE)</f>
        <v>BINTARO EXCHANGE</v>
      </c>
    </row>
    <row r="282" spans="1:12" x14ac:dyDescent="0.25">
      <c r="A282" t="str">
        <f t="shared" si="10"/>
        <v>T-281</v>
      </c>
      <c r="B282" s="3" t="s">
        <v>2584</v>
      </c>
      <c r="C282" s="5">
        <v>45642</v>
      </c>
      <c r="D282" s="3" t="s">
        <v>35</v>
      </c>
      <c r="E282" s="4" t="s">
        <v>347</v>
      </c>
      <c r="F282" s="9">
        <v>1</v>
      </c>
      <c r="G282">
        <f>VLOOKUP(E282,'Data Produk'!$A$2:$E$2517,5,FALSE)</f>
        <v>189000</v>
      </c>
      <c r="H282">
        <f t="shared" si="9"/>
        <v>189000</v>
      </c>
      <c r="I282" t="str">
        <f>VLOOKUP(E282,'Data Produk'!$A$2:$E$2517,3,FALSE)</f>
        <v>BHINNEKA GO TUNE WH06 WIRELESS HEADSET GREY</v>
      </c>
      <c r="J282" t="str">
        <f>VLOOKUP(E282,'Data Produk'!$A$2:$E$2517,4,FALSE)</f>
        <v>WIRELESS HEADSET</v>
      </c>
      <c r="K282" t="str">
        <f>VLOOKUP(D282,'Data Outlet'!$A$2:$D$17,4,FALSE)</f>
        <v>Budi Santoso</v>
      </c>
      <c r="L282" t="str">
        <f>VLOOKUP(D282,'Data Outlet'!$A$2:$D$17,2,FALSE)</f>
        <v>BINTARO EXCHANGE</v>
      </c>
    </row>
    <row r="283" spans="1:12" x14ac:dyDescent="0.25">
      <c r="A283" t="str">
        <f t="shared" si="10"/>
        <v>T-282</v>
      </c>
      <c r="B283" s="3" t="s">
        <v>2584</v>
      </c>
      <c r="C283" s="5">
        <v>45635</v>
      </c>
      <c r="D283" s="3" t="s">
        <v>35</v>
      </c>
      <c r="E283" s="4" t="s">
        <v>348</v>
      </c>
      <c r="F283" s="9">
        <v>2</v>
      </c>
      <c r="G283">
        <f>VLOOKUP(E283,'Data Produk'!$A$2:$E$2517,5,FALSE)</f>
        <v>39600</v>
      </c>
      <c r="H283">
        <f t="shared" si="9"/>
        <v>79200</v>
      </c>
      <c r="I283" t="str">
        <f>VLOOKUP(E283,'Data Produk'!$A$2:$E$2517,3,FALSE)</f>
        <v>BHINNEKA GO W605 OFFICE MOUSE BEIGE</v>
      </c>
      <c r="J283" t="str">
        <f>VLOOKUP(E283,'Data Produk'!$A$2:$E$2517,4,FALSE)</f>
        <v>OFFICE MOUSE</v>
      </c>
      <c r="K283" t="str">
        <f>VLOOKUP(D283,'Data Outlet'!$A$2:$D$17,4,FALSE)</f>
        <v>Budi Santoso</v>
      </c>
      <c r="L283" t="str">
        <f>VLOOKUP(D283,'Data Outlet'!$A$2:$D$17,2,FALSE)</f>
        <v>BINTARO EXCHANGE</v>
      </c>
    </row>
    <row r="284" spans="1:12" x14ac:dyDescent="0.25">
      <c r="A284" t="str">
        <f t="shared" si="10"/>
        <v>T-283</v>
      </c>
      <c r="B284" s="3" t="s">
        <v>2584</v>
      </c>
      <c r="C284" s="5">
        <v>45637</v>
      </c>
      <c r="D284" s="3" t="s">
        <v>35</v>
      </c>
      <c r="E284" s="4" t="s">
        <v>349</v>
      </c>
      <c r="F284" s="9">
        <v>3</v>
      </c>
      <c r="G284">
        <f>VLOOKUP(E284,'Data Produk'!$A$2:$E$2517,5,FALSE)</f>
        <v>12600</v>
      </c>
      <c r="H284">
        <f t="shared" si="9"/>
        <v>37800</v>
      </c>
      <c r="I284" t="str">
        <f>VLOOKUP(E284,'Data Produk'!$A$2:$E$2517,3,FALSE)</f>
        <v>BHINNEKA BASIC XL MP64 BASIC MOUSEPAD BLACK</v>
      </c>
      <c r="J284" t="str">
        <f>VLOOKUP(E284,'Data Produk'!$A$2:$E$2517,4,FALSE)</f>
        <v>BASIC MOUSEPAD</v>
      </c>
      <c r="K284" t="str">
        <f>VLOOKUP(D284,'Data Outlet'!$A$2:$D$17,4,FALSE)</f>
        <v>Budi Santoso</v>
      </c>
      <c r="L284" t="str">
        <f>VLOOKUP(D284,'Data Outlet'!$A$2:$D$17,2,FALSE)</f>
        <v>BINTARO EXCHANGE</v>
      </c>
    </row>
    <row r="285" spans="1:12" x14ac:dyDescent="0.25">
      <c r="A285" t="str">
        <f t="shared" si="10"/>
        <v>T-284</v>
      </c>
      <c r="B285" s="3" t="s">
        <v>2584</v>
      </c>
      <c r="C285" s="5">
        <v>45629</v>
      </c>
      <c r="D285" s="3" t="s">
        <v>35</v>
      </c>
      <c r="E285" s="4" t="s">
        <v>350</v>
      </c>
      <c r="F285" s="9">
        <v>2</v>
      </c>
      <c r="G285">
        <f>VLOOKUP(E285,'Data Produk'!$A$2:$E$2517,5,FALSE)</f>
        <v>15300</v>
      </c>
      <c r="H285">
        <f t="shared" si="9"/>
        <v>30600</v>
      </c>
      <c r="I285" t="str">
        <f>VLOOKUP(E285,'Data Produk'!$A$2:$E$2517,3,FALSE)</f>
        <v>BHINNEKA LINKPODS ES3 WIRED EARBUDS WHITE</v>
      </c>
      <c r="J285" t="str">
        <f>VLOOKUP(E285,'Data Produk'!$A$2:$E$2517,4,FALSE)</f>
        <v>EARPHONE</v>
      </c>
      <c r="K285" t="str">
        <f>VLOOKUP(D285,'Data Outlet'!$A$2:$D$17,4,FALSE)</f>
        <v>Budi Santoso</v>
      </c>
      <c r="L285" t="str">
        <f>VLOOKUP(D285,'Data Outlet'!$A$2:$D$17,2,FALSE)</f>
        <v>BINTARO EXCHANGE</v>
      </c>
    </row>
    <row r="286" spans="1:12" x14ac:dyDescent="0.25">
      <c r="A286" t="str">
        <f t="shared" si="10"/>
        <v>T-285</v>
      </c>
      <c r="B286" s="3" t="s">
        <v>2584</v>
      </c>
      <c r="C286" s="5">
        <v>45637</v>
      </c>
      <c r="D286" s="3" t="s">
        <v>35</v>
      </c>
      <c r="E286" s="4" t="s">
        <v>351</v>
      </c>
      <c r="F286" s="9">
        <v>1</v>
      </c>
      <c r="G286">
        <f>VLOOKUP(E286,'Data Produk'!$A$2:$E$2517,5,FALSE)</f>
        <v>39600</v>
      </c>
      <c r="H286">
        <f t="shared" si="9"/>
        <v>39600</v>
      </c>
      <c r="I286" t="str">
        <f>VLOOKUP(E286,'Data Produk'!$A$2:$E$2517,3,FALSE)</f>
        <v>BHINNEKA GO W605 OFFICE MOUSE BLACK</v>
      </c>
      <c r="J286" t="str">
        <f>VLOOKUP(E286,'Data Produk'!$A$2:$E$2517,4,FALSE)</f>
        <v>OFFICE MOUSE</v>
      </c>
      <c r="K286" t="str">
        <f>VLOOKUP(D286,'Data Outlet'!$A$2:$D$17,4,FALSE)</f>
        <v>Budi Santoso</v>
      </c>
      <c r="L286" t="str">
        <f>VLOOKUP(D286,'Data Outlet'!$A$2:$D$17,2,FALSE)</f>
        <v>BINTARO EXCHANGE</v>
      </c>
    </row>
    <row r="287" spans="1:12" x14ac:dyDescent="0.25">
      <c r="A287" t="str">
        <f t="shared" si="10"/>
        <v>T-286</v>
      </c>
      <c r="B287" s="3" t="s">
        <v>2584</v>
      </c>
      <c r="C287" s="5">
        <v>45657</v>
      </c>
      <c r="D287" s="3" t="s">
        <v>35</v>
      </c>
      <c r="E287" s="4" t="s">
        <v>352</v>
      </c>
      <c r="F287" s="9">
        <v>1</v>
      </c>
      <c r="G287">
        <f>VLOOKUP(E287,'Data Produk'!$A$2:$E$2517,5,FALSE)</f>
        <v>39600</v>
      </c>
      <c r="H287">
        <f t="shared" si="9"/>
        <v>39600</v>
      </c>
      <c r="I287" t="str">
        <f>VLOOKUP(E287,'Data Produk'!$A$2:$E$2517,3,FALSE)</f>
        <v>BHINNEKA GO W605 OFFICE MOUSE PINK</v>
      </c>
      <c r="J287" t="str">
        <f>VLOOKUP(E287,'Data Produk'!$A$2:$E$2517,4,FALSE)</f>
        <v>OFFICE MOUSE</v>
      </c>
      <c r="K287" t="str">
        <f>VLOOKUP(D287,'Data Outlet'!$A$2:$D$17,4,FALSE)</f>
        <v>Budi Santoso</v>
      </c>
      <c r="L287" t="str">
        <f>VLOOKUP(D287,'Data Outlet'!$A$2:$D$17,2,FALSE)</f>
        <v>BINTARO EXCHANGE</v>
      </c>
    </row>
    <row r="288" spans="1:12" x14ac:dyDescent="0.25">
      <c r="A288" t="str">
        <f t="shared" si="10"/>
        <v>T-287</v>
      </c>
      <c r="B288" s="3" t="s">
        <v>2584</v>
      </c>
      <c r="C288" s="5">
        <v>45651</v>
      </c>
      <c r="D288" s="3" t="s">
        <v>35</v>
      </c>
      <c r="E288" s="4" t="s">
        <v>353</v>
      </c>
      <c r="F288" s="9">
        <v>1</v>
      </c>
      <c r="G288">
        <f>VLOOKUP(E288,'Data Produk'!$A$2:$E$2517,5,FALSE)</f>
        <v>112500</v>
      </c>
      <c r="H288">
        <f t="shared" si="9"/>
        <v>112500</v>
      </c>
      <c r="I288" t="str">
        <f>VLOOKUP(E288,'Data Produk'!$A$2:$E$2517,3,FALSE)</f>
        <v>BHINNEKA WAVE11 TW11 V2 TRUE WIRELESS BLACK</v>
      </c>
      <c r="J288" t="str">
        <f>VLOOKUP(E288,'Data Produk'!$A$2:$E$2517,4,FALSE)</f>
        <v>TWS</v>
      </c>
      <c r="K288" t="str">
        <f>VLOOKUP(D288,'Data Outlet'!$A$2:$D$17,4,FALSE)</f>
        <v>Budi Santoso</v>
      </c>
      <c r="L288" t="str">
        <f>VLOOKUP(D288,'Data Outlet'!$A$2:$D$17,2,FALSE)</f>
        <v>BINTARO EXCHANGE</v>
      </c>
    </row>
    <row r="289" spans="1:12" x14ac:dyDescent="0.25">
      <c r="A289" t="str">
        <f t="shared" si="10"/>
        <v>T-288</v>
      </c>
      <c r="B289" s="3" t="s">
        <v>2584</v>
      </c>
      <c r="C289" s="5">
        <v>45652</v>
      </c>
      <c r="D289" s="3" t="s">
        <v>35</v>
      </c>
      <c r="E289" s="4" t="s">
        <v>354</v>
      </c>
      <c r="F289" s="9">
        <v>1</v>
      </c>
      <c r="G289">
        <f>VLOOKUP(E289,'Data Produk'!$A$2:$E$2517,5,FALSE)</f>
        <v>82800</v>
      </c>
      <c r="H289">
        <f t="shared" si="9"/>
        <v>82800</v>
      </c>
      <c r="I289" t="str">
        <f>VLOOKUP(E289,'Data Produk'!$A$2:$E$2517,3,FALSE)</f>
        <v>BHINNEKA W190 OFFICE MOUSE BLACK</v>
      </c>
      <c r="J289" t="str">
        <f>VLOOKUP(E289,'Data Produk'!$A$2:$E$2517,4,FALSE)</f>
        <v>OFFICE MOUSE</v>
      </c>
      <c r="K289" t="str">
        <f>VLOOKUP(D289,'Data Outlet'!$A$2:$D$17,4,FALSE)</f>
        <v>Budi Santoso</v>
      </c>
      <c r="L289" t="str">
        <f>VLOOKUP(D289,'Data Outlet'!$A$2:$D$17,2,FALSE)</f>
        <v>BINTARO EXCHANGE</v>
      </c>
    </row>
    <row r="290" spans="1:12" x14ac:dyDescent="0.25">
      <c r="A290" t="str">
        <f t="shared" si="10"/>
        <v>T-289</v>
      </c>
      <c r="B290" s="3" t="s">
        <v>2584</v>
      </c>
      <c r="C290" s="5">
        <v>45639</v>
      </c>
      <c r="D290" s="3" t="s">
        <v>35</v>
      </c>
      <c r="E290" s="4" t="s">
        <v>355</v>
      </c>
      <c r="F290" s="9">
        <v>2</v>
      </c>
      <c r="G290">
        <f>VLOOKUP(E290,'Data Produk'!$A$2:$E$2517,5,FALSE)</f>
        <v>36900</v>
      </c>
      <c r="H290">
        <f t="shared" si="9"/>
        <v>73800</v>
      </c>
      <c r="I290" t="str">
        <f>VLOOKUP(E290,'Data Produk'!$A$2:$E$2517,3,FALSE)</f>
        <v>KL106 BHINNEKA USB CABLE LIGHTNING</v>
      </c>
      <c r="J290" t="str">
        <f>VLOOKUP(E290,'Data Produk'!$A$2:$E$2517,4,FALSE)</f>
        <v>CABLE</v>
      </c>
      <c r="K290" t="str">
        <f>VLOOKUP(D290,'Data Outlet'!$A$2:$D$17,4,FALSE)</f>
        <v>Budi Santoso</v>
      </c>
      <c r="L290" t="str">
        <f>VLOOKUP(D290,'Data Outlet'!$A$2:$D$17,2,FALSE)</f>
        <v>BINTARO EXCHANGE</v>
      </c>
    </row>
    <row r="291" spans="1:12" x14ac:dyDescent="0.25">
      <c r="A291" t="str">
        <f t="shared" si="10"/>
        <v>T-290</v>
      </c>
      <c r="B291" s="3" t="s">
        <v>2584</v>
      </c>
      <c r="C291" s="5">
        <v>45640</v>
      </c>
      <c r="D291" s="3" t="s">
        <v>35</v>
      </c>
      <c r="E291" s="4" t="s">
        <v>356</v>
      </c>
      <c r="F291" s="9">
        <v>1</v>
      </c>
      <c r="G291">
        <f>VLOOKUP(E291,'Data Produk'!$A$2:$E$2517,5,FALSE)</f>
        <v>73800</v>
      </c>
      <c r="H291">
        <f t="shared" si="9"/>
        <v>73800</v>
      </c>
      <c r="I291" t="str">
        <f>VLOOKUP(E291,'Data Produk'!$A$2:$E$2517,3,FALSE)</f>
        <v>BHINNEKA RAIGOR III WG12R GAMING MOUSE BLACK</v>
      </c>
      <c r="J291" t="str">
        <f>VLOOKUP(E291,'Data Produk'!$A$2:$E$2517,4,FALSE)</f>
        <v>MOUSE GAMING</v>
      </c>
      <c r="K291" t="str">
        <f>VLOOKUP(D291,'Data Outlet'!$A$2:$D$17,4,FALSE)</f>
        <v>Budi Santoso</v>
      </c>
      <c r="L291" t="str">
        <f>VLOOKUP(D291,'Data Outlet'!$A$2:$D$17,2,FALSE)</f>
        <v>BINTARO EXCHANGE</v>
      </c>
    </row>
    <row r="292" spans="1:12" x14ac:dyDescent="0.25">
      <c r="A292" t="str">
        <f t="shared" si="10"/>
        <v>T-291</v>
      </c>
      <c r="B292" s="3" t="s">
        <v>2584</v>
      </c>
      <c r="C292" s="5">
        <v>45646</v>
      </c>
      <c r="D292" s="3" t="s">
        <v>35</v>
      </c>
      <c r="E292" s="4" t="s">
        <v>357</v>
      </c>
      <c r="F292" s="9">
        <v>2</v>
      </c>
      <c r="G292">
        <f>VLOOKUP(E292,'Data Produk'!$A$2:$E$2517,5,FALSE)</f>
        <v>81000</v>
      </c>
      <c r="H292">
        <f t="shared" si="9"/>
        <v>162000</v>
      </c>
      <c r="I292" t="str">
        <f>VLOOKUP(E292,'Data Produk'!$A$2:$E$2517,3,FALSE)</f>
        <v>BHINNEKA THOR X9 GAMING MOUSE BLACK</v>
      </c>
      <c r="J292" t="str">
        <f>VLOOKUP(E292,'Data Produk'!$A$2:$E$2517,4,FALSE)</f>
        <v>MOUSE GAMING</v>
      </c>
      <c r="K292" t="str">
        <f>VLOOKUP(D292,'Data Outlet'!$A$2:$D$17,4,FALSE)</f>
        <v>Budi Santoso</v>
      </c>
      <c r="L292" t="str">
        <f>VLOOKUP(D292,'Data Outlet'!$A$2:$D$17,2,FALSE)</f>
        <v>BINTARO EXCHANGE</v>
      </c>
    </row>
    <row r="293" spans="1:12" x14ac:dyDescent="0.25">
      <c r="A293" t="str">
        <f t="shared" si="10"/>
        <v>T-292</v>
      </c>
      <c r="B293" s="3" t="s">
        <v>2584</v>
      </c>
      <c r="C293" s="5">
        <v>45641</v>
      </c>
      <c r="D293" s="3" t="s">
        <v>35</v>
      </c>
      <c r="E293" s="4" t="s">
        <v>358</v>
      </c>
      <c r="F293" s="9">
        <v>1</v>
      </c>
      <c r="G293">
        <f>VLOOKUP(E293,'Data Produk'!$A$2:$E$2517,5,FALSE)</f>
        <v>76500</v>
      </c>
      <c r="H293">
        <f t="shared" si="9"/>
        <v>76500</v>
      </c>
      <c r="I293" t="str">
        <f>VLOOKUP(E293,'Data Produk'!$A$2:$E$2517,3,FALSE)</f>
        <v>BHINNEKA WAVE10 TW10 TRUE WIRELESS BEIGE</v>
      </c>
      <c r="J293" t="str">
        <f>VLOOKUP(E293,'Data Produk'!$A$2:$E$2517,4,FALSE)</f>
        <v>TWS</v>
      </c>
      <c r="K293" t="str">
        <f>VLOOKUP(D293,'Data Outlet'!$A$2:$D$17,4,FALSE)</f>
        <v>Budi Santoso</v>
      </c>
      <c r="L293" t="str">
        <f>VLOOKUP(D293,'Data Outlet'!$A$2:$D$17,2,FALSE)</f>
        <v>BINTARO EXCHANGE</v>
      </c>
    </row>
    <row r="294" spans="1:12" x14ac:dyDescent="0.25">
      <c r="A294" t="str">
        <f t="shared" si="10"/>
        <v>T-293</v>
      </c>
      <c r="B294" s="3" t="s">
        <v>2584</v>
      </c>
      <c r="C294" s="5">
        <v>45630</v>
      </c>
      <c r="D294" s="3" t="s">
        <v>35</v>
      </c>
      <c r="E294" s="4" t="s">
        <v>359</v>
      </c>
      <c r="F294" s="9">
        <v>1</v>
      </c>
      <c r="G294">
        <f>VLOOKUP(E294,'Data Produk'!$A$2:$E$2517,5,FALSE)</f>
        <v>112500</v>
      </c>
      <c r="H294">
        <f t="shared" si="9"/>
        <v>112500</v>
      </c>
      <c r="I294" t="str">
        <f>VLOOKUP(E294,'Data Produk'!$A$2:$E$2517,3,FALSE)</f>
        <v>BHINNEKA WAVE11 TW11 V2 TRUE WIRELESS RED</v>
      </c>
      <c r="J294" t="str">
        <f>VLOOKUP(E294,'Data Produk'!$A$2:$E$2517,4,FALSE)</f>
        <v>TWS</v>
      </c>
      <c r="K294" t="str">
        <f>VLOOKUP(D294,'Data Outlet'!$A$2:$D$17,4,FALSE)</f>
        <v>Budi Santoso</v>
      </c>
      <c r="L294" t="str">
        <f>VLOOKUP(D294,'Data Outlet'!$A$2:$D$17,2,FALSE)</f>
        <v>BINTARO EXCHANGE</v>
      </c>
    </row>
    <row r="295" spans="1:12" x14ac:dyDescent="0.25">
      <c r="A295" t="str">
        <f t="shared" si="10"/>
        <v>T-294</v>
      </c>
      <c r="B295" s="3" t="s">
        <v>2584</v>
      </c>
      <c r="C295" s="5">
        <v>45643</v>
      </c>
      <c r="D295" s="3" t="s">
        <v>35</v>
      </c>
      <c r="E295" s="4" t="s">
        <v>360</v>
      </c>
      <c r="F295" s="9">
        <v>1</v>
      </c>
      <c r="G295">
        <f>VLOOKUP(E295,'Data Produk'!$A$2:$E$2517,5,FALSE)</f>
        <v>37350</v>
      </c>
      <c r="H295">
        <f t="shared" si="9"/>
        <v>37350</v>
      </c>
      <c r="I295" t="str">
        <f>VLOOKUP(E295,'Data Produk'!$A$2:$E$2517,3,FALSE)</f>
        <v>BHINNEKA LAVALIER MV01 MICROPHONE BLACK</v>
      </c>
      <c r="J295" t="str">
        <f>VLOOKUP(E295,'Data Produk'!$A$2:$E$2517,4,FALSE)</f>
        <v>STREAMING DEVICES</v>
      </c>
      <c r="K295" t="str">
        <f>VLOOKUP(D295,'Data Outlet'!$A$2:$D$17,4,FALSE)</f>
        <v>Budi Santoso</v>
      </c>
      <c r="L295" t="str">
        <f>VLOOKUP(D295,'Data Outlet'!$A$2:$D$17,2,FALSE)</f>
        <v>BINTARO EXCHANGE</v>
      </c>
    </row>
    <row r="296" spans="1:12" x14ac:dyDescent="0.25">
      <c r="A296" t="str">
        <f t="shared" si="10"/>
        <v>T-295</v>
      </c>
      <c r="B296" s="3" t="s">
        <v>2584</v>
      </c>
      <c r="C296" s="5">
        <v>45654</v>
      </c>
      <c r="D296" s="3" t="s">
        <v>35</v>
      </c>
      <c r="E296" s="4" t="s">
        <v>361</v>
      </c>
      <c r="F296" s="9">
        <v>2</v>
      </c>
      <c r="G296">
        <f>VLOOKUP(E296,'Data Produk'!$A$2:$E$2517,5,FALSE)</f>
        <v>31500</v>
      </c>
      <c r="H296">
        <f t="shared" si="9"/>
        <v>63000</v>
      </c>
      <c r="I296" t="str">
        <f>VLOOKUP(E296,'Data Produk'!$A$2:$E$2517,3,FALSE)</f>
        <v>BHINNEKA HYPERLINK KD60L1501 BLACK</v>
      </c>
      <c r="J296" t="str">
        <f>VLOOKUP(E296,'Data Produk'!$A$2:$E$2517,4,FALSE)</f>
        <v>CABLE</v>
      </c>
      <c r="K296" t="str">
        <f>VLOOKUP(D296,'Data Outlet'!$A$2:$D$17,4,FALSE)</f>
        <v>Budi Santoso</v>
      </c>
      <c r="L296" t="str">
        <f>VLOOKUP(D296,'Data Outlet'!$A$2:$D$17,2,FALSE)</f>
        <v>BINTARO EXCHANGE</v>
      </c>
    </row>
    <row r="297" spans="1:12" x14ac:dyDescent="0.25">
      <c r="A297" t="str">
        <f t="shared" si="10"/>
        <v>T-296</v>
      </c>
      <c r="B297" s="3" t="s">
        <v>2584</v>
      </c>
      <c r="C297" s="5">
        <v>45645</v>
      </c>
      <c r="D297" s="3" t="s">
        <v>35</v>
      </c>
      <c r="E297" s="4" t="s">
        <v>362</v>
      </c>
      <c r="F297" s="9">
        <v>2</v>
      </c>
      <c r="G297">
        <f>VLOOKUP(E297,'Data Produk'!$A$2:$E$2517,5,FALSE)</f>
        <v>13500</v>
      </c>
      <c r="H297">
        <f t="shared" si="9"/>
        <v>27000</v>
      </c>
      <c r="I297" t="str">
        <f>VLOOKUP(E297,'Data Produk'!$A$2:$E$2517,3,FALSE)</f>
        <v>BHINNEKA LINKBUDS ES2 WIRED EARBUDS WHITE</v>
      </c>
      <c r="J297" t="str">
        <f>VLOOKUP(E297,'Data Produk'!$A$2:$E$2517,4,FALSE)</f>
        <v>EARPHONE</v>
      </c>
      <c r="K297" t="str">
        <f>VLOOKUP(D297,'Data Outlet'!$A$2:$D$17,4,FALSE)</f>
        <v>Budi Santoso</v>
      </c>
      <c r="L297" t="str">
        <f>VLOOKUP(D297,'Data Outlet'!$A$2:$D$17,2,FALSE)</f>
        <v>BINTARO EXCHANGE</v>
      </c>
    </row>
    <row r="298" spans="1:12" x14ac:dyDescent="0.25">
      <c r="A298" t="str">
        <f t="shared" si="10"/>
        <v>T-297</v>
      </c>
      <c r="B298" s="3" t="s">
        <v>2584</v>
      </c>
      <c r="C298" s="5">
        <v>45652</v>
      </c>
      <c r="D298" s="3" t="s">
        <v>35</v>
      </c>
      <c r="E298" s="4" t="s">
        <v>363</v>
      </c>
      <c r="F298" s="9">
        <v>1</v>
      </c>
      <c r="G298">
        <f>VLOOKUP(E298,'Data Produk'!$A$2:$E$2517,5,FALSE)</f>
        <v>108000</v>
      </c>
      <c r="H298">
        <f t="shared" si="9"/>
        <v>108000</v>
      </c>
      <c r="I298" t="str">
        <f>VLOOKUP(E298,'Data Produk'!$A$2:$E$2517,3,FALSE)</f>
        <v>BHINNEKA WAVE13 TW13 TRUE WIRELESS BLACK</v>
      </c>
      <c r="J298" t="str">
        <f>VLOOKUP(E298,'Data Produk'!$A$2:$E$2517,4,FALSE)</f>
        <v>TWS</v>
      </c>
      <c r="K298" t="str">
        <f>VLOOKUP(D298,'Data Outlet'!$A$2:$D$17,4,FALSE)</f>
        <v>Budi Santoso</v>
      </c>
      <c r="L298" t="str">
        <f>VLOOKUP(D298,'Data Outlet'!$A$2:$D$17,2,FALSE)</f>
        <v>BINTARO EXCHANGE</v>
      </c>
    </row>
    <row r="299" spans="1:12" x14ac:dyDescent="0.25">
      <c r="A299" t="str">
        <f t="shared" si="10"/>
        <v>T-298</v>
      </c>
      <c r="B299" s="3" t="s">
        <v>2584</v>
      </c>
      <c r="C299" s="5">
        <v>45645</v>
      </c>
      <c r="D299" s="3" t="s">
        <v>35</v>
      </c>
      <c r="E299" s="4" t="s">
        <v>364</v>
      </c>
      <c r="F299" s="9">
        <v>1</v>
      </c>
      <c r="G299">
        <f>VLOOKUP(E299,'Data Produk'!$A$2:$E$2517,5,FALSE)</f>
        <v>130500</v>
      </c>
      <c r="H299">
        <f t="shared" si="9"/>
        <v>130500</v>
      </c>
      <c r="I299" t="str">
        <f>VLOOKUP(E299,'Data Produk'!$A$2:$E$2517,3,FALSE)</f>
        <v>BHINNEKA TRINITY MH88 GAMING HEADSET PINK</v>
      </c>
      <c r="J299" t="str">
        <f>VLOOKUP(E299,'Data Produk'!$A$2:$E$2517,4,FALSE)</f>
        <v>GAMING HEADSET</v>
      </c>
      <c r="K299" t="str">
        <f>VLOOKUP(D299,'Data Outlet'!$A$2:$D$17,4,FALSE)</f>
        <v>Budi Santoso</v>
      </c>
      <c r="L299" t="str">
        <f>VLOOKUP(D299,'Data Outlet'!$A$2:$D$17,2,FALSE)</f>
        <v>BINTARO EXCHANGE</v>
      </c>
    </row>
    <row r="300" spans="1:12" x14ac:dyDescent="0.25">
      <c r="A300" t="str">
        <f t="shared" si="10"/>
        <v>T-299</v>
      </c>
      <c r="B300" s="3" t="s">
        <v>2584</v>
      </c>
      <c r="C300" s="5">
        <v>45632</v>
      </c>
      <c r="D300" s="3" t="s">
        <v>35</v>
      </c>
      <c r="E300" s="4" t="s">
        <v>365</v>
      </c>
      <c r="F300" s="9">
        <v>1</v>
      </c>
      <c r="G300">
        <f>VLOOKUP(E300,'Data Produk'!$A$2:$E$2517,5,FALSE)</f>
        <v>25200</v>
      </c>
      <c r="H300">
        <f t="shared" si="9"/>
        <v>25200</v>
      </c>
      <c r="I300" t="str">
        <f>VLOOKUP(E300,'Data Produk'!$A$2:$E$2517,3,FALSE)</f>
        <v>BHINNEKA HYPERLINK KD60C1501 BLACK</v>
      </c>
      <c r="J300" t="str">
        <f>VLOOKUP(E300,'Data Produk'!$A$2:$E$2517,4,FALSE)</f>
        <v>CABLE</v>
      </c>
      <c r="K300" t="str">
        <f>VLOOKUP(D300,'Data Outlet'!$A$2:$D$17,4,FALSE)</f>
        <v>Budi Santoso</v>
      </c>
      <c r="L300" t="str">
        <f>VLOOKUP(D300,'Data Outlet'!$A$2:$D$17,2,FALSE)</f>
        <v>BINTARO EXCHANGE</v>
      </c>
    </row>
    <row r="301" spans="1:12" x14ac:dyDescent="0.25">
      <c r="A301" t="str">
        <f t="shared" si="10"/>
        <v>T-300</v>
      </c>
      <c r="B301" s="3" t="s">
        <v>2584</v>
      </c>
      <c r="C301" s="5">
        <v>45645</v>
      </c>
      <c r="D301" s="3" t="s">
        <v>35</v>
      </c>
      <c r="E301" s="4" t="s">
        <v>366</v>
      </c>
      <c r="F301" s="9">
        <v>1</v>
      </c>
      <c r="G301">
        <f>VLOOKUP(E301,'Data Produk'!$A$2:$E$2517,5,FALSE)</f>
        <v>60750</v>
      </c>
      <c r="H301">
        <f t="shared" si="9"/>
        <v>60750</v>
      </c>
      <c r="I301" t="str">
        <f>VLOOKUP(E301,'Data Produk'!$A$2:$E$2517,3,FALSE)</f>
        <v>BHINNEKA RAIGOR II WG10 GAMING MOUSE RED</v>
      </c>
      <c r="J301" t="str">
        <f>VLOOKUP(E301,'Data Produk'!$A$2:$E$2517,4,FALSE)</f>
        <v>MOUSE GAMING</v>
      </c>
      <c r="K301" t="str">
        <f>VLOOKUP(D301,'Data Outlet'!$A$2:$D$17,4,FALSE)</f>
        <v>Budi Santoso</v>
      </c>
      <c r="L301" t="str">
        <f>VLOOKUP(D301,'Data Outlet'!$A$2:$D$17,2,FALSE)</f>
        <v>BINTARO EXCHANGE</v>
      </c>
    </row>
    <row r="302" spans="1:12" x14ac:dyDescent="0.25">
      <c r="A302" t="str">
        <f t="shared" si="10"/>
        <v>T-301</v>
      </c>
      <c r="B302" s="3" t="s">
        <v>2584</v>
      </c>
      <c r="C302" s="5">
        <v>45642</v>
      </c>
      <c r="D302" s="3" t="s">
        <v>35</v>
      </c>
      <c r="E302" s="4" t="s">
        <v>367</v>
      </c>
      <c r="F302" s="9">
        <v>1</v>
      </c>
      <c r="G302">
        <f>VLOOKUP(E302,'Data Produk'!$A$2:$E$2517,5,FALSE)</f>
        <v>189000</v>
      </c>
      <c r="H302">
        <f t="shared" si="9"/>
        <v>189000</v>
      </c>
      <c r="I302" t="str">
        <f>VLOOKUP(E302,'Data Produk'!$A$2:$E$2517,3,FALSE)</f>
        <v>BHINNEKA GO TUNE WH06 WIRELESS HEADSET BEIGE</v>
      </c>
      <c r="J302" t="str">
        <f>VLOOKUP(E302,'Data Produk'!$A$2:$E$2517,4,FALSE)</f>
        <v>WIRELESS HEADSET</v>
      </c>
      <c r="K302" t="str">
        <f>VLOOKUP(D302,'Data Outlet'!$A$2:$D$17,4,FALSE)</f>
        <v>Budi Santoso</v>
      </c>
      <c r="L302" t="str">
        <f>VLOOKUP(D302,'Data Outlet'!$A$2:$D$17,2,FALSE)</f>
        <v>BINTARO EXCHANGE</v>
      </c>
    </row>
    <row r="303" spans="1:12" x14ac:dyDescent="0.25">
      <c r="A303" t="str">
        <f t="shared" si="10"/>
        <v>T-302</v>
      </c>
      <c r="B303" s="3" t="s">
        <v>2584</v>
      </c>
      <c r="C303" s="5">
        <v>45657</v>
      </c>
      <c r="D303" s="3" t="s">
        <v>35</v>
      </c>
      <c r="E303" s="4" t="s">
        <v>368</v>
      </c>
      <c r="F303" s="9">
        <v>1</v>
      </c>
      <c r="G303">
        <f>VLOOKUP(E303,'Data Produk'!$A$2:$E$2517,5,FALSE)</f>
        <v>76500</v>
      </c>
      <c r="H303">
        <f t="shared" si="9"/>
        <v>76500</v>
      </c>
      <c r="I303" t="str">
        <f>VLOOKUP(E303,'Data Produk'!$A$2:$E$2517,3,FALSE)</f>
        <v>BHINNEKA WAVE10 TW10 TRUE WIRELESS WHITE</v>
      </c>
      <c r="J303" t="str">
        <f>VLOOKUP(E303,'Data Produk'!$A$2:$E$2517,4,FALSE)</f>
        <v>TWS</v>
      </c>
      <c r="K303" t="str">
        <f>VLOOKUP(D303,'Data Outlet'!$A$2:$D$17,4,FALSE)</f>
        <v>Budi Santoso</v>
      </c>
      <c r="L303" t="str">
        <f>VLOOKUP(D303,'Data Outlet'!$A$2:$D$17,2,FALSE)</f>
        <v>BINTARO EXCHANGE</v>
      </c>
    </row>
    <row r="304" spans="1:12" x14ac:dyDescent="0.25">
      <c r="A304" t="str">
        <f t="shared" si="10"/>
        <v>T-303</v>
      </c>
      <c r="B304" s="3" t="s">
        <v>2584</v>
      </c>
      <c r="C304" s="5">
        <v>45628</v>
      </c>
      <c r="D304" s="3" t="s">
        <v>35</v>
      </c>
      <c r="E304" s="4" t="s">
        <v>369</v>
      </c>
      <c r="F304" s="9">
        <v>1</v>
      </c>
      <c r="G304">
        <f>VLOOKUP(E304,'Data Produk'!$A$2:$E$2517,5,FALSE)</f>
        <v>57150</v>
      </c>
      <c r="H304">
        <f t="shared" si="9"/>
        <v>57150</v>
      </c>
      <c r="I304" t="str">
        <f>VLOOKUP(E304,'Data Produk'!$A$2:$E$2517,3,FALSE)</f>
        <v>BHINNEKA AGILE MP353 GAMING MOUSEPAD BLACK</v>
      </c>
      <c r="J304" t="str">
        <f>VLOOKUP(E304,'Data Produk'!$A$2:$E$2517,4,FALSE)</f>
        <v>GAMING MOUSEPAD</v>
      </c>
      <c r="K304" t="str">
        <f>VLOOKUP(D304,'Data Outlet'!$A$2:$D$17,4,FALSE)</f>
        <v>Budi Santoso</v>
      </c>
      <c r="L304" t="str">
        <f>VLOOKUP(D304,'Data Outlet'!$A$2:$D$17,2,FALSE)</f>
        <v>BINTARO EXCHANGE</v>
      </c>
    </row>
    <row r="305" spans="1:12" x14ac:dyDescent="0.25">
      <c r="A305" t="str">
        <f t="shared" si="10"/>
        <v>T-304</v>
      </c>
      <c r="B305" s="3" t="s">
        <v>2584</v>
      </c>
      <c r="C305" s="5">
        <v>45632</v>
      </c>
      <c r="D305" s="3" t="s">
        <v>35</v>
      </c>
      <c r="E305" s="4" t="s">
        <v>370</v>
      </c>
      <c r="F305" s="9">
        <v>1</v>
      </c>
      <c r="G305">
        <f>VLOOKUP(E305,'Data Produk'!$A$2:$E$2517,5,FALSE)</f>
        <v>82800</v>
      </c>
      <c r="H305">
        <f t="shared" si="9"/>
        <v>82800</v>
      </c>
      <c r="I305" t="str">
        <f>VLOOKUP(E305,'Data Produk'!$A$2:$E$2517,3,FALSE)</f>
        <v>BHINNEKA W190 OFFICE MOUSE WHITE</v>
      </c>
      <c r="J305" t="str">
        <f>VLOOKUP(E305,'Data Produk'!$A$2:$E$2517,4,FALSE)</f>
        <v>OFFICE MOUSE</v>
      </c>
      <c r="K305" t="str">
        <f>VLOOKUP(D305,'Data Outlet'!$A$2:$D$17,4,FALSE)</f>
        <v>Budi Santoso</v>
      </c>
      <c r="L305" t="str">
        <f>VLOOKUP(D305,'Data Outlet'!$A$2:$D$17,2,FALSE)</f>
        <v>BINTARO EXCHANGE</v>
      </c>
    </row>
    <row r="306" spans="1:12" x14ac:dyDescent="0.25">
      <c r="A306" t="str">
        <f t="shared" si="10"/>
        <v>T-305</v>
      </c>
      <c r="B306" s="3" t="s">
        <v>2584</v>
      </c>
      <c r="C306" s="5">
        <v>45640</v>
      </c>
      <c r="D306" s="3" t="s">
        <v>35</v>
      </c>
      <c r="E306" s="4" t="s">
        <v>371</v>
      </c>
      <c r="F306" s="9">
        <v>1</v>
      </c>
      <c r="G306">
        <f>VLOOKUP(E306,'Data Produk'!$A$2:$E$2517,5,FALSE)</f>
        <v>108000</v>
      </c>
      <c r="H306">
        <f t="shared" si="9"/>
        <v>108000</v>
      </c>
      <c r="I306" t="str">
        <f>VLOOKUP(E306,'Data Produk'!$A$2:$E$2517,3,FALSE)</f>
        <v>BHINNEKA WAVE13 TW13 TRUE WIRELESS BLUE</v>
      </c>
      <c r="J306" t="str">
        <f>VLOOKUP(E306,'Data Produk'!$A$2:$E$2517,4,FALSE)</f>
        <v>TWS</v>
      </c>
      <c r="K306" t="str">
        <f>VLOOKUP(D306,'Data Outlet'!$A$2:$D$17,4,FALSE)</f>
        <v>Budi Santoso</v>
      </c>
      <c r="L306" t="str">
        <f>VLOOKUP(D306,'Data Outlet'!$A$2:$D$17,2,FALSE)</f>
        <v>BINTARO EXCHANGE</v>
      </c>
    </row>
    <row r="307" spans="1:12" x14ac:dyDescent="0.25">
      <c r="A307" t="str">
        <f t="shared" si="10"/>
        <v>T-306</v>
      </c>
      <c r="B307" s="3" t="s">
        <v>2584</v>
      </c>
      <c r="C307" s="5">
        <v>45649</v>
      </c>
      <c r="D307" s="3" t="s">
        <v>35</v>
      </c>
      <c r="E307" s="4" t="s">
        <v>372</v>
      </c>
      <c r="F307" s="9">
        <v>1</v>
      </c>
      <c r="G307">
        <f>VLOOKUP(E307,'Data Produk'!$A$2:$E$2517,5,FALSE)</f>
        <v>88200</v>
      </c>
      <c r="H307">
        <f t="shared" si="9"/>
        <v>88200</v>
      </c>
      <c r="I307" t="str">
        <f>VLOOKUP(E307,'Data Produk'!$A$2:$E$2517,3,FALSE)</f>
        <v>BHINNEKA POWER PACK S1 10.000 mAh POWERBANK WHITE</v>
      </c>
      <c r="J307" t="str">
        <f>VLOOKUP(E307,'Data Produk'!$A$2:$E$2517,4,FALSE)</f>
        <v>POWERBANK</v>
      </c>
      <c r="K307" t="str">
        <f>VLOOKUP(D307,'Data Outlet'!$A$2:$D$17,4,FALSE)</f>
        <v>Budi Santoso</v>
      </c>
      <c r="L307" t="str">
        <f>VLOOKUP(D307,'Data Outlet'!$A$2:$D$17,2,FALSE)</f>
        <v>BINTARO EXCHANGE</v>
      </c>
    </row>
    <row r="308" spans="1:12" x14ac:dyDescent="0.25">
      <c r="A308" t="str">
        <f t="shared" si="10"/>
        <v>T-307</v>
      </c>
      <c r="B308" s="3" t="s">
        <v>2584</v>
      </c>
      <c r="C308" s="5">
        <v>45627</v>
      </c>
      <c r="D308" s="3" t="s">
        <v>39</v>
      </c>
      <c r="E308" s="4" t="s">
        <v>373</v>
      </c>
      <c r="F308" s="9">
        <v>2</v>
      </c>
      <c r="G308">
        <f>VLOOKUP(E308,'Data Produk'!$A$2:$E$2517,5,FALSE)</f>
        <v>82800</v>
      </c>
      <c r="H308">
        <f t="shared" si="9"/>
        <v>165600</v>
      </c>
      <c r="I308" t="str">
        <f>VLOOKUP(E308,'Data Produk'!$A$2:$E$2517,3,FALSE)</f>
        <v>BHINNEKA GO W193 OFFICE MOUSE GREY</v>
      </c>
      <c r="J308" t="str">
        <f>VLOOKUP(E308,'Data Produk'!$A$2:$E$2517,4,FALSE)</f>
        <v>OFFICE MOUSE</v>
      </c>
      <c r="K308" t="str">
        <f>VLOOKUP(D308,'Data Outlet'!$A$2:$D$17,4,FALSE)</f>
        <v>Eko Wijaya</v>
      </c>
      <c r="L308" t="str">
        <f>VLOOKUP(D308,'Data Outlet'!$A$2:$D$17,2,FALSE)</f>
        <v>KOTA KASABLANKA</v>
      </c>
    </row>
    <row r="309" spans="1:12" x14ac:dyDescent="0.25">
      <c r="A309" t="str">
        <f t="shared" si="10"/>
        <v>T-308</v>
      </c>
      <c r="B309" s="3" t="s">
        <v>2584</v>
      </c>
      <c r="C309" s="5">
        <v>45633</v>
      </c>
      <c r="D309" s="3" t="s">
        <v>39</v>
      </c>
      <c r="E309" s="4" t="s">
        <v>374</v>
      </c>
      <c r="F309" s="9">
        <v>1</v>
      </c>
      <c r="G309">
        <f>VLOOKUP(E309,'Data Produk'!$A$2:$E$2517,5,FALSE)</f>
        <v>225000</v>
      </c>
      <c r="H309">
        <f t="shared" si="9"/>
        <v>225000</v>
      </c>
      <c r="I309" t="str">
        <f>VLOOKUP(E309,'Data Produk'!$A$2:$E$2517,3,FALSE)</f>
        <v>BHINNEKA GROOVE AURORA TX3 TRUE WIRELESS WHITE</v>
      </c>
      <c r="J309" t="str">
        <f>VLOOKUP(E309,'Data Produk'!$A$2:$E$2517,4,FALSE)</f>
        <v>TWS</v>
      </c>
      <c r="K309" t="str">
        <f>VLOOKUP(D309,'Data Outlet'!$A$2:$D$17,4,FALSE)</f>
        <v>Eko Wijaya</v>
      </c>
      <c r="L309" t="str">
        <f>VLOOKUP(D309,'Data Outlet'!$A$2:$D$17,2,FALSE)</f>
        <v>KOTA KASABLANKA</v>
      </c>
    </row>
    <row r="310" spans="1:12" x14ac:dyDescent="0.25">
      <c r="A310" t="str">
        <f t="shared" si="10"/>
        <v>T-309</v>
      </c>
      <c r="B310" s="3" t="s">
        <v>2584</v>
      </c>
      <c r="C310" s="5">
        <v>45653</v>
      </c>
      <c r="D310" s="3" t="s">
        <v>39</v>
      </c>
      <c r="E310" s="4" t="s">
        <v>375</v>
      </c>
      <c r="F310" s="9">
        <v>1</v>
      </c>
      <c r="G310">
        <f>VLOOKUP(E310,'Data Produk'!$A$2:$E$2517,5,FALSE)</f>
        <v>73800</v>
      </c>
      <c r="H310">
        <f t="shared" si="9"/>
        <v>73800</v>
      </c>
      <c r="I310" t="str">
        <f>VLOOKUP(E310,'Data Produk'!$A$2:$E$2517,3,FALSE)</f>
        <v>BHINNEKA SMART LIGHT BUB 9W SLB101</v>
      </c>
      <c r="J310" t="str">
        <f>VLOOKUP(E310,'Data Produk'!$A$2:$E$2517,4,FALSE)</f>
        <v>SMART LIFE</v>
      </c>
      <c r="K310" t="str">
        <f>VLOOKUP(D310,'Data Outlet'!$A$2:$D$17,4,FALSE)</f>
        <v>Eko Wijaya</v>
      </c>
      <c r="L310" t="str">
        <f>VLOOKUP(D310,'Data Outlet'!$A$2:$D$17,2,FALSE)</f>
        <v>KOTA KASABLANKA</v>
      </c>
    </row>
    <row r="311" spans="1:12" x14ac:dyDescent="0.25">
      <c r="A311" t="str">
        <f t="shared" si="10"/>
        <v>T-310</v>
      </c>
      <c r="B311" s="3" t="s">
        <v>2584</v>
      </c>
      <c r="C311" s="5">
        <v>45644</v>
      </c>
      <c r="D311" s="3" t="s">
        <v>39</v>
      </c>
      <c r="E311" s="4" t="s">
        <v>376</v>
      </c>
      <c r="F311" s="9">
        <v>2</v>
      </c>
      <c r="G311">
        <f>VLOOKUP(E311,'Data Produk'!$A$2:$E$2517,5,FALSE)</f>
        <v>112500</v>
      </c>
      <c r="H311">
        <f t="shared" si="9"/>
        <v>225000</v>
      </c>
      <c r="I311" t="str">
        <f>VLOOKUP(E311,'Data Produk'!$A$2:$E$2517,3,FALSE)</f>
        <v>BHINNEKA WAVE11 TW11 TRUE WIRELESS PINK</v>
      </c>
      <c r="J311" t="str">
        <f>VLOOKUP(E311,'Data Produk'!$A$2:$E$2517,4,FALSE)</f>
        <v>TWS</v>
      </c>
      <c r="K311" t="str">
        <f>VLOOKUP(D311,'Data Outlet'!$A$2:$D$17,4,FALSE)</f>
        <v>Eko Wijaya</v>
      </c>
      <c r="L311" t="str">
        <f>VLOOKUP(D311,'Data Outlet'!$A$2:$D$17,2,FALSE)</f>
        <v>KOTA KASABLANKA</v>
      </c>
    </row>
    <row r="312" spans="1:12" x14ac:dyDescent="0.25">
      <c r="A312" t="str">
        <f t="shared" si="10"/>
        <v>T-311</v>
      </c>
      <c r="B312" s="3" t="s">
        <v>2584</v>
      </c>
      <c r="C312" s="5">
        <v>45656</v>
      </c>
      <c r="D312" s="3" t="s">
        <v>39</v>
      </c>
      <c r="E312" s="4" t="s">
        <v>377</v>
      </c>
      <c r="F312" s="9">
        <v>1</v>
      </c>
      <c r="G312">
        <f>VLOOKUP(E312,'Data Produk'!$A$2:$E$2517,5,FALSE)</f>
        <v>261000</v>
      </c>
      <c r="H312">
        <f t="shared" si="9"/>
        <v>261000</v>
      </c>
      <c r="I312" t="str">
        <f>VLOOKUP(E312,'Data Produk'!$A$2:$E$2517,3,FALSE)</f>
        <v>BHINNEKA ALTO MH91 GAMING HEADSET BLACK</v>
      </c>
      <c r="J312" t="str">
        <f>VLOOKUP(E312,'Data Produk'!$A$2:$E$2517,4,FALSE)</f>
        <v>GAMING HEADSET</v>
      </c>
      <c r="K312" t="str">
        <f>VLOOKUP(D312,'Data Outlet'!$A$2:$D$17,4,FALSE)</f>
        <v>Eko Wijaya</v>
      </c>
      <c r="L312" t="str">
        <f>VLOOKUP(D312,'Data Outlet'!$A$2:$D$17,2,FALSE)</f>
        <v>KOTA KASABLANKA</v>
      </c>
    </row>
    <row r="313" spans="1:12" x14ac:dyDescent="0.25">
      <c r="A313" t="str">
        <f t="shared" si="10"/>
        <v>T-312</v>
      </c>
      <c r="B313" s="3" t="s">
        <v>2584</v>
      </c>
      <c r="C313" s="5">
        <v>45636</v>
      </c>
      <c r="D313" s="3" t="s">
        <v>39</v>
      </c>
      <c r="E313" s="4" t="s">
        <v>378</v>
      </c>
      <c r="F313" s="9">
        <v>1</v>
      </c>
      <c r="G313">
        <f>VLOOKUP(E313,'Data Produk'!$A$2:$E$2517,5,FALSE)</f>
        <v>88200</v>
      </c>
      <c r="H313">
        <f t="shared" si="9"/>
        <v>88200</v>
      </c>
      <c r="I313" t="str">
        <f>VLOOKUP(E313,'Data Produk'!$A$2:$E$2517,3,FALSE)</f>
        <v>BHINNEKA WAVE12 TW12 TRUE WIRELESS BLACK</v>
      </c>
      <c r="J313" t="str">
        <f>VLOOKUP(E313,'Data Produk'!$A$2:$E$2517,4,FALSE)</f>
        <v>TWS</v>
      </c>
      <c r="K313" t="str">
        <f>VLOOKUP(D313,'Data Outlet'!$A$2:$D$17,4,FALSE)</f>
        <v>Eko Wijaya</v>
      </c>
      <c r="L313" t="str">
        <f>VLOOKUP(D313,'Data Outlet'!$A$2:$D$17,2,FALSE)</f>
        <v>KOTA KASABLANKA</v>
      </c>
    </row>
    <row r="314" spans="1:12" x14ac:dyDescent="0.25">
      <c r="A314" t="str">
        <f t="shared" si="10"/>
        <v>T-313</v>
      </c>
      <c r="B314" s="3" t="s">
        <v>2584</v>
      </c>
      <c r="C314" s="5">
        <v>45642</v>
      </c>
      <c r="D314" s="3" t="s">
        <v>39</v>
      </c>
      <c r="E314" s="4" t="s">
        <v>379</v>
      </c>
      <c r="F314" s="9">
        <v>3</v>
      </c>
      <c r="G314">
        <f>VLOOKUP(E314,'Data Produk'!$A$2:$E$2517,5,FALSE)</f>
        <v>94500</v>
      </c>
      <c r="H314">
        <f t="shared" si="9"/>
        <v>283500</v>
      </c>
      <c r="I314" t="str">
        <f>VLOOKUP(E314,'Data Produk'!$A$2:$E$2517,3,FALSE)</f>
        <v>BHINNEKA SMART LIGHT BUB 12W SLB102</v>
      </c>
      <c r="J314" t="str">
        <f>VLOOKUP(E314,'Data Produk'!$A$2:$E$2517,4,FALSE)</f>
        <v>SMART LIFE</v>
      </c>
      <c r="K314" t="str">
        <f>VLOOKUP(D314,'Data Outlet'!$A$2:$D$17,4,FALSE)</f>
        <v>Eko Wijaya</v>
      </c>
      <c r="L314" t="str">
        <f>VLOOKUP(D314,'Data Outlet'!$A$2:$D$17,2,FALSE)</f>
        <v>KOTA KASABLANKA</v>
      </c>
    </row>
    <row r="315" spans="1:12" x14ac:dyDescent="0.25">
      <c r="A315" t="str">
        <f t="shared" si="10"/>
        <v>T-314</v>
      </c>
      <c r="B315" s="3" t="s">
        <v>2584</v>
      </c>
      <c r="C315" s="5">
        <v>45644</v>
      </c>
      <c r="D315" s="3" t="s">
        <v>39</v>
      </c>
      <c r="E315" s="4" t="s">
        <v>380</v>
      </c>
      <c r="F315" s="9">
        <v>1</v>
      </c>
      <c r="G315">
        <f>VLOOKUP(E315,'Data Produk'!$A$2:$E$2517,5,FALSE)</f>
        <v>83100</v>
      </c>
      <c r="H315">
        <f t="shared" si="9"/>
        <v>83100</v>
      </c>
      <c r="I315" t="str">
        <f>VLOOKUP(E315,'Data Produk'!$A$2:$E$2517,3,FALSE)</f>
        <v>BHINNEKA Gaming Headset Stand Tower AC3004 MINT</v>
      </c>
      <c r="J315" t="str">
        <f>VLOOKUP(E315,'Data Produk'!$A$2:$E$2517,4,FALSE)</f>
        <v>OTHER ACCESSORIES</v>
      </c>
      <c r="K315" t="str">
        <f>VLOOKUP(D315,'Data Outlet'!$A$2:$D$17,4,FALSE)</f>
        <v>Eko Wijaya</v>
      </c>
      <c r="L315" t="str">
        <f>VLOOKUP(D315,'Data Outlet'!$A$2:$D$17,2,FALSE)</f>
        <v>KOTA KASABLANKA</v>
      </c>
    </row>
    <row r="316" spans="1:12" x14ac:dyDescent="0.25">
      <c r="A316" t="str">
        <f t="shared" si="10"/>
        <v>T-315</v>
      </c>
      <c r="B316" s="3" t="s">
        <v>2584</v>
      </c>
      <c r="C316" s="5">
        <v>45631</v>
      </c>
      <c r="D316" s="3" t="s">
        <v>39</v>
      </c>
      <c r="E316" s="4" t="s">
        <v>381</v>
      </c>
      <c r="F316" s="9">
        <v>3</v>
      </c>
      <c r="G316">
        <f>VLOOKUP(E316,'Data Produk'!$A$2:$E$2517,5,FALSE)</f>
        <v>12600</v>
      </c>
      <c r="H316">
        <f t="shared" si="9"/>
        <v>37800</v>
      </c>
      <c r="I316" t="str">
        <f>VLOOKUP(E316,'Data Produk'!$A$2:$E$2517,3,FALSE)</f>
        <v>BHINNEKA BASIC XL MP64 BASIC MOUSEPAD BLACK</v>
      </c>
      <c r="J316" t="str">
        <f>VLOOKUP(E316,'Data Produk'!$A$2:$E$2517,4,FALSE)</f>
        <v>BASIC MOUSEPAD</v>
      </c>
      <c r="K316" t="str">
        <f>VLOOKUP(D316,'Data Outlet'!$A$2:$D$17,4,FALSE)</f>
        <v>Eko Wijaya</v>
      </c>
      <c r="L316" t="str">
        <f>VLOOKUP(D316,'Data Outlet'!$A$2:$D$17,2,FALSE)</f>
        <v>KOTA KASABLANKA</v>
      </c>
    </row>
    <row r="317" spans="1:12" x14ac:dyDescent="0.25">
      <c r="A317" t="str">
        <f t="shared" si="10"/>
        <v>T-316</v>
      </c>
      <c r="B317" s="3" t="s">
        <v>2584</v>
      </c>
      <c r="C317" s="5">
        <v>45638</v>
      </c>
      <c r="D317" s="3" t="s">
        <v>39</v>
      </c>
      <c r="E317" s="4" t="s">
        <v>382</v>
      </c>
      <c r="F317" s="9">
        <v>1</v>
      </c>
      <c r="G317">
        <f>VLOOKUP(E317,'Data Produk'!$A$2:$E$2517,5,FALSE)</f>
        <v>34200</v>
      </c>
      <c r="H317">
        <f t="shared" si="9"/>
        <v>34200</v>
      </c>
      <c r="I317" t="str">
        <f>VLOOKUP(E317,'Data Produk'!$A$2:$E$2517,3,FALSE)</f>
        <v>BHINNEKA VIGIL MP452 BASIC MOUSEPAD BLACK</v>
      </c>
      <c r="J317" t="str">
        <f>VLOOKUP(E317,'Data Produk'!$A$2:$E$2517,4,FALSE)</f>
        <v>BASIC MOUSEPAD</v>
      </c>
      <c r="K317" t="str">
        <f>VLOOKUP(D317,'Data Outlet'!$A$2:$D$17,4,FALSE)</f>
        <v>Eko Wijaya</v>
      </c>
      <c r="L317" t="str">
        <f>VLOOKUP(D317,'Data Outlet'!$A$2:$D$17,2,FALSE)</f>
        <v>KOTA KASABLANKA</v>
      </c>
    </row>
    <row r="318" spans="1:12" x14ac:dyDescent="0.25">
      <c r="A318" t="str">
        <f t="shared" si="10"/>
        <v>T-317</v>
      </c>
      <c r="B318" s="3" t="s">
        <v>2584</v>
      </c>
      <c r="C318" s="5">
        <v>45643</v>
      </c>
      <c r="D318" s="3" t="s">
        <v>39</v>
      </c>
      <c r="E318" s="4" t="s">
        <v>383</v>
      </c>
      <c r="F318" s="9">
        <v>1</v>
      </c>
      <c r="G318">
        <f>VLOOKUP(E318,'Data Produk'!$A$2:$E$2517,5,FALSE)</f>
        <v>57600</v>
      </c>
      <c r="H318">
        <f t="shared" si="9"/>
        <v>57600</v>
      </c>
      <c r="I318" t="str">
        <f>VLOOKUP(E318,'Data Produk'!$A$2:$E$2517,3,FALSE)</f>
        <v>BHINNEKA GO W192 OFFICE MOUSE BLACK</v>
      </c>
      <c r="J318" t="str">
        <f>VLOOKUP(E318,'Data Produk'!$A$2:$E$2517,4,FALSE)</f>
        <v>OFFICE MOUSE</v>
      </c>
      <c r="K318" t="str">
        <f>VLOOKUP(D318,'Data Outlet'!$A$2:$D$17,4,FALSE)</f>
        <v>Eko Wijaya</v>
      </c>
      <c r="L318" t="str">
        <f>VLOOKUP(D318,'Data Outlet'!$A$2:$D$17,2,FALSE)</f>
        <v>KOTA KASABLANKA</v>
      </c>
    </row>
    <row r="319" spans="1:12" x14ac:dyDescent="0.25">
      <c r="A319" t="str">
        <f t="shared" si="10"/>
        <v>T-318</v>
      </c>
      <c r="B319" s="3" t="s">
        <v>2584</v>
      </c>
      <c r="C319" s="5">
        <v>45656</v>
      </c>
      <c r="D319" s="3" t="s">
        <v>39</v>
      </c>
      <c r="E319" s="4" t="s">
        <v>384</v>
      </c>
      <c r="F319" s="9">
        <v>1</v>
      </c>
      <c r="G319">
        <f>VLOOKUP(E319,'Data Produk'!$A$2:$E$2517,5,FALSE)</f>
        <v>76500</v>
      </c>
      <c r="H319">
        <f t="shared" si="9"/>
        <v>76500</v>
      </c>
      <c r="I319" t="str">
        <f>VLOOKUP(E319,'Data Produk'!$A$2:$E$2517,3,FALSE)</f>
        <v>BHINNEKA WAVE10 TW10 TRUE WIRELESS BLACK</v>
      </c>
      <c r="J319" t="str">
        <f>VLOOKUP(E319,'Data Produk'!$A$2:$E$2517,4,FALSE)</f>
        <v>TWS</v>
      </c>
      <c r="K319" t="str">
        <f>VLOOKUP(D319,'Data Outlet'!$A$2:$D$17,4,FALSE)</f>
        <v>Eko Wijaya</v>
      </c>
      <c r="L319" t="str">
        <f>VLOOKUP(D319,'Data Outlet'!$A$2:$D$17,2,FALSE)</f>
        <v>KOTA KASABLANKA</v>
      </c>
    </row>
    <row r="320" spans="1:12" x14ac:dyDescent="0.25">
      <c r="A320" t="str">
        <f t="shared" si="10"/>
        <v>T-319</v>
      </c>
      <c r="B320" s="3" t="s">
        <v>2584</v>
      </c>
      <c r="C320" s="5">
        <v>45650</v>
      </c>
      <c r="D320" s="3" t="s">
        <v>39</v>
      </c>
      <c r="E320" s="4" t="s">
        <v>385</v>
      </c>
      <c r="F320" s="9">
        <v>1</v>
      </c>
      <c r="G320">
        <f>VLOOKUP(E320,'Data Produk'!$A$2:$E$2517,5,FALSE)</f>
        <v>76500</v>
      </c>
      <c r="H320">
        <f t="shared" si="9"/>
        <v>76500</v>
      </c>
      <c r="I320" t="str">
        <f>VLOOKUP(E320,'Data Produk'!$A$2:$E$2517,3,FALSE)</f>
        <v>BHINNEKA WAVE10 TW10 TRUE WIRELESS WHITE</v>
      </c>
      <c r="J320" t="str">
        <f>VLOOKUP(E320,'Data Produk'!$A$2:$E$2517,4,FALSE)</f>
        <v>TWS</v>
      </c>
      <c r="K320" t="str">
        <f>VLOOKUP(D320,'Data Outlet'!$A$2:$D$17,4,FALSE)</f>
        <v>Eko Wijaya</v>
      </c>
      <c r="L320" t="str">
        <f>VLOOKUP(D320,'Data Outlet'!$A$2:$D$17,2,FALSE)</f>
        <v>KOTA KASABLANKA</v>
      </c>
    </row>
    <row r="321" spans="1:12" x14ac:dyDescent="0.25">
      <c r="A321" t="str">
        <f t="shared" si="10"/>
        <v>T-320</v>
      </c>
      <c r="B321" s="3" t="s">
        <v>2584</v>
      </c>
      <c r="C321" s="5">
        <v>45633</v>
      </c>
      <c r="D321" s="3" t="s">
        <v>39</v>
      </c>
      <c r="E321" s="4" t="s">
        <v>386</v>
      </c>
      <c r="F321" s="9">
        <v>6</v>
      </c>
      <c r="G321">
        <f>VLOOKUP(E321,'Data Produk'!$A$2:$E$2517,5,FALSE)</f>
        <v>22500</v>
      </c>
      <c r="H321">
        <f t="shared" si="9"/>
        <v>135000</v>
      </c>
      <c r="I321" t="str">
        <f>VLOOKUP(E321,'Data Produk'!$A$2:$E$2517,3,FALSE)</f>
        <v>BHINNEKA HYPERLINK KV65C1201 BLACK</v>
      </c>
      <c r="J321" t="str">
        <f>VLOOKUP(E321,'Data Produk'!$A$2:$E$2517,4,FALSE)</f>
        <v>CABLE</v>
      </c>
      <c r="K321" t="str">
        <f>VLOOKUP(D321,'Data Outlet'!$A$2:$D$17,4,FALSE)</f>
        <v>Eko Wijaya</v>
      </c>
      <c r="L321" t="str">
        <f>VLOOKUP(D321,'Data Outlet'!$A$2:$D$17,2,FALSE)</f>
        <v>KOTA KASABLANKA</v>
      </c>
    </row>
    <row r="322" spans="1:12" x14ac:dyDescent="0.25">
      <c r="A322" t="str">
        <f t="shared" si="10"/>
        <v>T-321</v>
      </c>
      <c r="B322" s="3" t="s">
        <v>2584</v>
      </c>
      <c r="C322" s="5">
        <v>45637</v>
      </c>
      <c r="D322" s="3" t="s">
        <v>39</v>
      </c>
      <c r="E322" s="4" t="s">
        <v>387</v>
      </c>
      <c r="F322" s="9">
        <v>4</v>
      </c>
      <c r="G322">
        <f>VLOOKUP(E322,'Data Produk'!$A$2:$E$2517,5,FALSE)</f>
        <v>45000</v>
      </c>
      <c r="H322">
        <f t="shared" si="9"/>
        <v>180000</v>
      </c>
      <c r="I322" t="str">
        <f>VLOOKUP(E322,'Data Produk'!$A$2:$E$2517,3,FALSE)</f>
        <v>BHINNEKA HYPERLINK KD10C2001 BLACK</v>
      </c>
      <c r="J322" t="str">
        <f>VLOOKUP(E322,'Data Produk'!$A$2:$E$2517,4,FALSE)</f>
        <v>CABLE</v>
      </c>
      <c r="K322" t="str">
        <f>VLOOKUP(D322,'Data Outlet'!$A$2:$D$17,4,FALSE)</f>
        <v>Eko Wijaya</v>
      </c>
      <c r="L322" t="str">
        <f>VLOOKUP(D322,'Data Outlet'!$A$2:$D$17,2,FALSE)</f>
        <v>KOTA KASABLANKA</v>
      </c>
    </row>
    <row r="323" spans="1:12" x14ac:dyDescent="0.25">
      <c r="A323" t="str">
        <f t="shared" si="10"/>
        <v>T-322</v>
      </c>
      <c r="B323" s="3" t="s">
        <v>2584</v>
      </c>
      <c r="C323" s="5">
        <v>45646</v>
      </c>
      <c r="D323" s="3" t="s">
        <v>39</v>
      </c>
      <c r="E323" s="4" t="s">
        <v>388</v>
      </c>
      <c r="F323" s="9">
        <v>1</v>
      </c>
      <c r="G323">
        <f>VLOOKUP(E323,'Data Produk'!$A$2:$E$2517,5,FALSE)</f>
        <v>82800</v>
      </c>
      <c r="H323">
        <f t="shared" ref="H323:H386" si="11">G323*F323</f>
        <v>82800</v>
      </c>
      <c r="I323" t="str">
        <f>VLOOKUP(E323,'Data Produk'!$A$2:$E$2517,3,FALSE)</f>
        <v>BHINNEKA W190 OFFICE MOUSE MINT</v>
      </c>
      <c r="J323" t="str">
        <f>VLOOKUP(E323,'Data Produk'!$A$2:$E$2517,4,FALSE)</f>
        <v>OFFICE MOUSE</v>
      </c>
      <c r="K323" t="str">
        <f>VLOOKUP(D323,'Data Outlet'!$A$2:$D$17,4,FALSE)</f>
        <v>Eko Wijaya</v>
      </c>
      <c r="L323" t="str">
        <f>VLOOKUP(D323,'Data Outlet'!$A$2:$D$17,2,FALSE)</f>
        <v>KOTA KASABLANKA</v>
      </c>
    </row>
    <row r="324" spans="1:12" x14ac:dyDescent="0.25">
      <c r="A324" t="str">
        <f t="shared" si="10"/>
        <v>T-323</v>
      </c>
      <c r="B324" s="3" t="s">
        <v>2584</v>
      </c>
      <c r="C324" s="5">
        <v>45635</v>
      </c>
      <c r="D324" s="3" t="s">
        <v>39</v>
      </c>
      <c r="E324" s="4" t="s">
        <v>389</v>
      </c>
      <c r="F324" s="9">
        <v>4</v>
      </c>
      <c r="G324">
        <f>VLOOKUP(E324,'Data Produk'!$A$2:$E$2517,5,FALSE)</f>
        <v>17100</v>
      </c>
      <c r="H324">
        <f t="shared" si="11"/>
        <v>68400</v>
      </c>
      <c r="I324" t="str">
        <f>VLOOKUP(E324,'Data Produk'!$A$2:$E$2517,3,FALSE)</f>
        <v>BHINNEKA DURALINK KCB1201 BLACK</v>
      </c>
      <c r="J324" t="str">
        <f>VLOOKUP(E324,'Data Produk'!$A$2:$E$2517,4,FALSE)</f>
        <v>CABLE</v>
      </c>
      <c r="K324" t="str">
        <f>VLOOKUP(D324,'Data Outlet'!$A$2:$D$17,4,FALSE)</f>
        <v>Eko Wijaya</v>
      </c>
      <c r="L324" t="str">
        <f>VLOOKUP(D324,'Data Outlet'!$A$2:$D$17,2,FALSE)</f>
        <v>KOTA KASABLANKA</v>
      </c>
    </row>
    <row r="325" spans="1:12" x14ac:dyDescent="0.25">
      <c r="A325" t="str">
        <f t="shared" si="10"/>
        <v>T-324</v>
      </c>
      <c r="B325" s="3" t="s">
        <v>2584</v>
      </c>
      <c r="C325" s="5">
        <v>45645</v>
      </c>
      <c r="D325" s="3" t="s">
        <v>39</v>
      </c>
      <c r="E325" s="4" t="s">
        <v>390</v>
      </c>
      <c r="F325" s="9">
        <v>1</v>
      </c>
      <c r="G325">
        <f>VLOOKUP(E325,'Data Produk'!$A$2:$E$2517,5,FALSE)</f>
        <v>328500</v>
      </c>
      <c r="H325">
        <f t="shared" si="11"/>
        <v>328500</v>
      </c>
      <c r="I325" t="str">
        <f>VLOOKUP(E325,'Data Produk'!$A$2:$E$2517,3,FALSE)</f>
        <v>BHINNEKA GROOVE BUDS+ TX2 TRUE WIRELESS BLACK</v>
      </c>
      <c r="J325" t="str">
        <f>VLOOKUP(E325,'Data Produk'!$A$2:$E$2517,4,FALSE)</f>
        <v>TWS</v>
      </c>
      <c r="K325" t="str">
        <f>VLOOKUP(D325,'Data Outlet'!$A$2:$D$17,4,FALSE)</f>
        <v>Eko Wijaya</v>
      </c>
      <c r="L325" t="str">
        <f>VLOOKUP(D325,'Data Outlet'!$A$2:$D$17,2,FALSE)</f>
        <v>KOTA KASABLANKA</v>
      </c>
    </row>
    <row r="326" spans="1:12" x14ac:dyDescent="0.25">
      <c r="A326" t="str">
        <f t="shared" si="10"/>
        <v>T-325</v>
      </c>
      <c r="B326" s="3" t="s">
        <v>2584</v>
      </c>
      <c r="C326" s="5">
        <v>45632</v>
      </c>
      <c r="D326" s="3" t="s">
        <v>39</v>
      </c>
      <c r="E326" s="4" t="s">
        <v>391</v>
      </c>
      <c r="F326" s="9">
        <v>2</v>
      </c>
      <c r="G326">
        <f>VLOOKUP(E326,'Data Produk'!$A$2:$E$2517,5,FALSE)</f>
        <v>57150</v>
      </c>
      <c r="H326">
        <f t="shared" si="11"/>
        <v>114300</v>
      </c>
      <c r="I326" t="str">
        <f>VLOOKUP(E326,'Data Produk'!$A$2:$E$2517,3,FALSE)</f>
        <v>BHINNEKA AGILE MP353 GAMING MOUSEPAD BLACK</v>
      </c>
      <c r="J326" t="str">
        <f>VLOOKUP(E326,'Data Produk'!$A$2:$E$2517,4,FALSE)</f>
        <v>GAMING MOUSEPAD</v>
      </c>
      <c r="K326" t="str">
        <f>VLOOKUP(D326,'Data Outlet'!$A$2:$D$17,4,FALSE)</f>
        <v>Eko Wijaya</v>
      </c>
      <c r="L326" t="str">
        <f>VLOOKUP(D326,'Data Outlet'!$A$2:$D$17,2,FALSE)</f>
        <v>KOTA KASABLANKA</v>
      </c>
    </row>
    <row r="327" spans="1:12" x14ac:dyDescent="0.25">
      <c r="A327" t="str">
        <f t="shared" si="10"/>
        <v>T-326</v>
      </c>
      <c r="B327" s="3" t="s">
        <v>2584</v>
      </c>
      <c r="C327" s="5">
        <v>45648</v>
      </c>
      <c r="D327" s="3" t="s">
        <v>39</v>
      </c>
      <c r="E327" s="4" t="s">
        <v>392</v>
      </c>
      <c r="F327" s="9">
        <v>5</v>
      </c>
      <c r="G327">
        <f>VLOOKUP(E327,'Data Produk'!$A$2:$E$2517,5,FALSE)</f>
        <v>31500</v>
      </c>
      <c r="H327">
        <f t="shared" si="11"/>
        <v>157500</v>
      </c>
      <c r="I327" t="str">
        <f>VLOOKUP(E327,'Data Produk'!$A$2:$E$2517,3,FALSE)</f>
        <v>BHINNEKA HYPERLINK KD60L1501 BLACK</v>
      </c>
      <c r="J327" t="str">
        <f>VLOOKUP(E327,'Data Produk'!$A$2:$E$2517,4,FALSE)</f>
        <v>CABLE</v>
      </c>
      <c r="K327" t="str">
        <f>VLOOKUP(D327,'Data Outlet'!$A$2:$D$17,4,FALSE)</f>
        <v>Eko Wijaya</v>
      </c>
      <c r="L327" t="str">
        <f>VLOOKUP(D327,'Data Outlet'!$A$2:$D$17,2,FALSE)</f>
        <v>KOTA KASABLANKA</v>
      </c>
    </row>
    <row r="328" spans="1:12" x14ac:dyDescent="0.25">
      <c r="A328" t="str">
        <f t="shared" si="10"/>
        <v>T-327</v>
      </c>
      <c r="B328" s="3" t="s">
        <v>2584</v>
      </c>
      <c r="C328" s="5">
        <v>45637</v>
      </c>
      <c r="D328" s="3" t="s">
        <v>39</v>
      </c>
      <c r="E328" s="4" t="s">
        <v>393</v>
      </c>
      <c r="F328" s="9">
        <v>2</v>
      </c>
      <c r="G328">
        <f>VLOOKUP(E328,'Data Produk'!$A$2:$E$2517,5,FALSE)</f>
        <v>108000</v>
      </c>
      <c r="H328">
        <f t="shared" si="11"/>
        <v>216000</v>
      </c>
      <c r="I328" t="str">
        <f>VLOOKUP(E328,'Data Produk'!$A$2:$E$2517,3,FALSE)</f>
        <v>BHINNEKA WAVE14 TW14 TRUE WIRELESS WHITE</v>
      </c>
      <c r="J328" t="str">
        <f>VLOOKUP(E328,'Data Produk'!$A$2:$E$2517,4,FALSE)</f>
        <v>TWS</v>
      </c>
      <c r="K328" t="str">
        <f>VLOOKUP(D328,'Data Outlet'!$A$2:$D$17,4,FALSE)</f>
        <v>Eko Wijaya</v>
      </c>
      <c r="L328" t="str">
        <f>VLOOKUP(D328,'Data Outlet'!$A$2:$D$17,2,FALSE)</f>
        <v>KOTA KASABLANKA</v>
      </c>
    </row>
    <row r="329" spans="1:12" x14ac:dyDescent="0.25">
      <c r="A329" t="str">
        <f t="shared" si="10"/>
        <v>T-328</v>
      </c>
      <c r="B329" s="3" t="s">
        <v>2584</v>
      </c>
      <c r="C329" s="5">
        <v>45633</v>
      </c>
      <c r="D329" s="3" t="s">
        <v>39</v>
      </c>
      <c r="E329" s="4" t="s">
        <v>394</v>
      </c>
      <c r="F329" s="9">
        <v>1</v>
      </c>
      <c r="G329">
        <f>VLOOKUP(E329,'Data Produk'!$A$2:$E$2517,5,FALSE)</f>
        <v>112500</v>
      </c>
      <c r="H329">
        <f t="shared" si="11"/>
        <v>112500</v>
      </c>
      <c r="I329" t="str">
        <f>VLOOKUP(E329,'Data Produk'!$A$2:$E$2517,3,FALSE)</f>
        <v>BHINNEKA WAVE11 TW11 V2 TRUE WIRELESS BLACK</v>
      </c>
      <c r="J329" t="str">
        <f>VLOOKUP(E329,'Data Produk'!$A$2:$E$2517,4,FALSE)</f>
        <v>TWS</v>
      </c>
      <c r="K329" t="str">
        <f>VLOOKUP(D329,'Data Outlet'!$A$2:$D$17,4,FALSE)</f>
        <v>Eko Wijaya</v>
      </c>
      <c r="L329" t="str">
        <f>VLOOKUP(D329,'Data Outlet'!$A$2:$D$17,2,FALSE)</f>
        <v>KOTA KASABLANKA</v>
      </c>
    </row>
    <row r="330" spans="1:12" x14ac:dyDescent="0.25">
      <c r="A330" t="str">
        <f t="shared" si="10"/>
        <v>T-329</v>
      </c>
      <c r="B330" s="3" t="s">
        <v>2584</v>
      </c>
      <c r="C330" s="5">
        <v>45657</v>
      </c>
      <c r="D330" s="3" t="s">
        <v>39</v>
      </c>
      <c r="E330" s="4" t="s">
        <v>395</v>
      </c>
      <c r="F330" s="9">
        <v>1</v>
      </c>
      <c r="G330">
        <f>VLOOKUP(E330,'Data Produk'!$A$2:$E$2517,5,FALSE)</f>
        <v>26100</v>
      </c>
      <c r="H330">
        <f t="shared" si="11"/>
        <v>26100</v>
      </c>
      <c r="I330" t="str">
        <f>VLOOKUP(E330,'Data Produk'!$A$2:$E$2517,3,FALSE)</f>
        <v>BHINNEKA GO ES1 WIRED EARBUDS WHITE</v>
      </c>
      <c r="J330" t="str">
        <f>VLOOKUP(E330,'Data Produk'!$A$2:$E$2517,4,FALSE)</f>
        <v>EARPHONE</v>
      </c>
      <c r="K330" t="str">
        <f>VLOOKUP(D330,'Data Outlet'!$A$2:$D$17,4,FALSE)</f>
        <v>Eko Wijaya</v>
      </c>
      <c r="L330" t="str">
        <f>VLOOKUP(D330,'Data Outlet'!$A$2:$D$17,2,FALSE)</f>
        <v>KOTA KASABLANKA</v>
      </c>
    </row>
    <row r="331" spans="1:12" x14ac:dyDescent="0.25">
      <c r="A331" t="str">
        <f t="shared" si="10"/>
        <v>T-330</v>
      </c>
      <c r="B331" s="3" t="s">
        <v>2584</v>
      </c>
      <c r="C331" s="5">
        <v>45651</v>
      </c>
      <c r="D331" s="3" t="s">
        <v>39</v>
      </c>
      <c r="E331" s="4" t="s">
        <v>396</v>
      </c>
      <c r="F331" s="9">
        <v>1</v>
      </c>
      <c r="G331">
        <f>VLOOKUP(E331,'Data Produk'!$A$2:$E$2517,5,FALSE)</f>
        <v>112500</v>
      </c>
      <c r="H331">
        <f t="shared" si="11"/>
        <v>112500</v>
      </c>
      <c r="I331" t="str">
        <f>VLOOKUP(E331,'Data Produk'!$A$2:$E$2517,3,FALSE)</f>
        <v>BHINNEKA WAVE11 TW11 V2 TRUE WIRELESS RED</v>
      </c>
      <c r="J331" t="str">
        <f>VLOOKUP(E331,'Data Produk'!$A$2:$E$2517,4,FALSE)</f>
        <v>TWS</v>
      </c>
      <c r="K331" t="str">
        <f>VLOOKUP(D331,'Data Outlet'!$A$2:$D$17,4,FALSE)</f>
        <v>Eko Wijaya</v>
      </c>
      <c r="L331" t="str">
        <f>VLOOKUP(D331,'Data Outlet'!$A$2:$D$17,2,FALSE)</f>
        <v>KOTA KASABLANKA</v>
      </c>
    </row>
    <row r="332" spans="1:12" x14ac:dyDescent="0.25">
      <c r="A332" t="str">
        <f t="shared" ref="A332:A395" si="12">"T-"&amp;ROW()-1</f>
        <v>T-331</v>
      </c>
      <c r="B332" s="3" t="s">
        <v>2584</v>
      </c>
      <c r="C332" s="5">
        <v>45637</v>
      </c>
      <c r="D332" s="3" t="s">
        <v>39</v>
      </c>
      <c r="E332" s="4" t="s">
        <v>397</v>
      </c>
      <c r="F332" s="9">
        <v>6</v>
      </c>
      <c r="G332">
        <f>VLOOKUP(E332,'Data Produk'!$A$2:$E$2517,5,FALSE)</f>
        <v>36900</v>
      </c>
      <c r="H332">
        <f t="shared" si="11"/>
        <v>221400</v>
      </c>
      <c r="I332" t="str">
        <f>VLOOKUP(E332,'Data Produk'!$A$2:$E$2517,3,FALSE)</f>
        <v>KL106 BHINNEKA USB CABLE LIGHTNING</v>
      </c>
      <c r="J332" t="str">
        <f>VLOOKUP(E332,'Data Produk'!$A$2:$E$2517,4,FALSE)</f>
        <v>CABLE</v>
      </c>
      <c r="K332" t="str">
        <f>VLOOKUP(D332,'Data Outlet'!$A$2:$D$17,4,FALSE)</f>
        <v>Eko Wijaya</v>
      </c>
      <c r="L332" t="str">
        <f>VLOOKUP(D332,'Data Outlet'!$A$2:$D$17,2,FALSE)</f>
        <v>KOTA KASABLANKA</v>
      </c>
    </row>
    <row r="333" spans="1:12" x14ac:dyDescent="0.25">
      <c r="A333" t="str">
        <f t="shared" si="12"/>
        <v>T-332</v>
      </c>
      <c r="B333" s="3" t="s">
        <v>2584</v>
      </c>
      <c r="C333" s="5">
        <v>45642</v>
      </c>
      <c r="D333" s="3" t="s">
        <v>39</v>
      </c>
      <c r="E333" s="4" t="s">
        <v>398</v>
      </c>
      <c r="F333" s="9">
        <v>7</v>
      </c>
      <c r="G333">
        <f>VLOOKUP(E333,'Data Produk'!$A$2:$E$2517,5,FALSE)</f>
        <v>15300</v>
      </c>
      <c r="H333">
        <f t="shared" si="11"/>
        <v>107100</v>
      </c>
      <c r="I333" t="str">
        <f>VLOOKUP(E333,'Data Produk'!$A$2:$E$2517,3,FALSE)</f>
        <v>BHINNEKA LINKPODS ES3 WIRED EARBUDS WHITE</v>
      </c>
      <c r="J333" t="str">
        <f>VLOOKUP(E333,'Data Produk'!$A$2:$E$2517,4,FALSE)</f>
        <v>EARPHONE</v>
      </c>
      <c r="K333" t="str">
        <f>VLOOKUP(D333,'Data Outlet'!$A$2:$D$17,4,FALSE)</f>
        <v>Eko Wijaya</v>
      </c>
      <c r="L333" t="str">
        <f>VLOOKUP(D333,'Data Outlet'!$A$2:$D$17,2,FALSE)</f>
        <v>KOTA KASABLANKA</v>
      </c>
    </row>
    <row r="334" spans="1:12" x14ac:dyDescent="0.25">
      <c r="A334" t="str">
        <f t="shared" si="12"/>
        <v>T-333</v>
      </c>
      <c r="B334" s="3" t="s">
        <v>2584</v>
      </c>
      <c r="C334" s="5">
        <v>45628</v>
      </c>
      <c r="D334" s="3" t="s">
        <v>39</v>
      </c>
      <c r="E334" s="4" t="s">
        <v>399</v>
      </c>
      <c r="F334" s="9">
        <v>1</v>
      </c>
      <c r="G334">
        <f>VLOOKUP(E334,'Data Produk'!$A$2:$E$2517,5,FALSE)</f>
        <v>27000</v>
      </c>
      <c r="H334">
        <f t="shared" si="11"/>
        <v>27000</v>
      </c>
      <c r="I334" t="str">
        <f>VLOOKUP(E334,'Data Produk'!$A$2:$E$2517,3,FALSE)</f>
        <v>BHINNEKA DURALINK KCB2001 BLACK</v>
      </c>
      <c r="J334" t="str">
        <f>VLOOKUP(E334,'Data Produk'!$A$2:$E$2517,4,FALSE)</f>
        <v>CABLE</v>
      </c>
      <c r="K334" t="str">
        <f>VLOOKUP(D334,'Data Outlet'!$A$2:$D$17,4,FALSE)</f>
        <v>Eko Wijaya</v>
      </c>
      <c r="L334" t="str">
        <f>VLOOKUP(D334,'Data Outlet'!$A$2:$D$17,2,FALSE)</f>
        <v>KOTA KASABLANKA</v>
      </c>
    </row>
    <row r="335" spans="1:12" x14ac:dyDescent="0.25">
      <c r="A335" t="str">
        <f t="shared" si="12"/>
        <v>T-334</v>
      </c>
      <c r="B335" s="3" t="s">
        <v>2584</v>
      </c>
      <c r="C335" s="5">
        <v>45637</v>
      </c>
      <c r="D335" s="3" t="s">
        <v>39</v>
      </c>
      <c r="E335" s="4" t="s">
        <v>400</v>
      </c>
      <c r="F335" s="9">
        <v>2</v>
      </c>
      <c r="G335">
        <f>VLOOKUP(E335,'Data Produk'!$A$2:$E$2517,5,FALSE)</f>
        <v>65700</v>
      </c>
      <c r="H335">
        <f t="shared" si="11"/>
        <v>131400</v>
      </c>
      <c r="I335" t="str">
        <f>VLOOKUP(E335,'Data Produk'!$A$2:$E$2517,3,FALSE)</f>
        <v>BHINNEKA RAIGOR III WG12 GAMING MOUSE BLACK</v>
      </c>
      <c r="J335" t="str">
        <f>VLOOKUP(E335,'Data Produk'!$A$2:$E$2517,4,FALSE)</f>
        <v>MOUSE GAMING</v>
      </c>
      <c r="K335" t="str">
        <f>VLOOKUP(D335,'Data Outlet'!$A$2:$D$17,4,FALSE)</f>
        <v>Eko Wijaya</v>
      </c>
      <c r="L335" t="str">
        <f>VLOOKUP(D335,'Data Outlet'!$A$2:$D$17,2,FALSE)</f>
        <v>KOTA KASABLANKA</v>
      </c>
    </row>
    <row r="336" spans="1:12" x14ac:dyDescent="0.25">
      <c r="A336" t="str">
        <f t="shared" si="12"/>
        <v>T-335</v>
      </c>
      <c r="B336" s="3" t="s">
        <v>2584</v>
      </c>
      <c r="C336" s="5">
        <v>45635</v>
      </c>
      <c r="D336" s="3" t="s">
        <v>39</v>
      </c>
      <c r="E336" s="4" t="s">
        <v>401</v>
      </c>
      <c r="F336" s="9">
        <v>1</v>
      </c>
      <c r="G336">
        <f>VLOOKUP(E336,'Data Produk'!$A$2:$E$2517,5,FALSE)</f>
        <v>88200</v>
      </c>
      <c r="H336">
        <f t="shared" si="11"/>
        <v>88200</v>
      </c>
      <c r="I336" t="str">
        <f>VLOOKUP(E336,'Data Produk'!$A$2:$E$2517,3,FALSE)</f>
        <v>BHINNEKA POWER PACK S1 10.000 mAh POWERBANK WHITE</v>
      </c>
      <c r="J336" t="str">
        <f>VLOOKUP(E336,'Data Produk'!$A$2:$E$2517,4,FALSE)</f>
        <v>POWERBANK</v>
      </c>
      <c r="K336" t="str">
        <f>VLOOKUP(D336,'Data Outlet'!$A$2:$D$17,4,FALSE)</f>
        <v>Eko Wijaya</v>
      </c>
      <c r="L336" t="str">
        <f>VLOOKUP(D336,'Data Outlet'!$A$2:$D$17,2,FALSE)</f>
        <v>KOTA KASABLANKA</v>
      </c>
    </row>
    <row r="337" spans="1:12" x14ac:dyDescent="0.25">
      <c r="A337" t="str">
        <f t="shared" si="12"/>
        <v>T-336</v>
      </c>
      <c r="B337" s="3" t="s">
        <v>2584</v>
      </c>
      <c r="C337" s="5">
        <v>45656</v>
      </c>
      <c r="D337" s="3" t="s">
        <v>39</v>
      </c>
      <c r="E337" s="4" t="s">
        <v>402</v>
      </c>
      <c r="F337" s="9">
        <v>1</v>
      </c>
      <c r="G337">
        <f>VLOOKUP(E337,'Data Produk'!$A$2:$E$2517,5,FALSE)</f>
        <v>396000</v>
      </c>
      <c r="H337">
        <f t="shared" si="11"/>
        <v>396000</v>
      </c>
      <c r="I337" t="str">
        <f>VLOOKUP(E337,'Data Produk'!$A$2:$E$2517,3,FALSE)</f>
        <v>BHINNEKA LEVIOSA MCX01 CONDENSER MICROPHONE BLACK</v>
      </c>
      <c r="J337" t="str">
        <f>VLOOKUP(E337,'Data Produk'!$A$2:$E$2517,4,FALSE)</f>
        <v>STREAMING DEVICES</v>
      </c>
      <c r="K337" t="str">
        <f>VLOOKUP(D337,'Data Outlet'!$A$2:$D$17,4,FALSE)</f>
        <v>Eko Wijaya</v>
      </c>
      <c r="L337" t="str">
        <f>VLOOKUP(D337,'Data Outlet'!$A$2:$D$17,2,FALSE)</f>
        <v>KOTA KASABLANKA</v>
      </c>
    </row>
    <row r="338" spans="1:12" x14ac:dyDescent="0.25">
      <c r="A338" t="str">
        <f t="shared" si="12"/>
        <v>T-337</v>
      </c>
      <c r="B338" s="3" t="s">
        <v>2584</v>
      </c>
      <c r="C338" s="5">
        <v>45636</v>
      </c>
      <c r="D338" s="3" t="s">
        <v>39</v>
      </c>
      <c r="E338" s="4" t="s">
        <v>403</v>
      </c>
      <c r="F338" s="9">
        <v>2</v>
      </c>
      <c r="G338">
        <f>VLOOKUP(E338,'Data Produk'!$A$2:$E$2517,5,FALSE)</f>
        <v>162000</v>
      </c>
      <c r="H338">
        <f t="shared" si="11"/>
        <v>324000</v>
      </c>
      <c r="I338" t="str">
        <f>VLOOKUP(E338,'Data Produk'!$A$2:$E$2517,3,FALSE)</f>
        <v>BHINNEKA POWER PACK T1 10.000 mAh 22,5W POWERBANK WHITE</v>
      </c>
      <c r="J338" t="str">
        <f>VLOOKUP(E338,'Data Produk'!$A$2:$E$2517,4,FALSE)</f>
        <v>POWERBANK</v>
      </c>
      <c r="K338" t="str">
        <f>VLOOKUP(D338,'Data Outlet'!$A$2:$D$17,4,FALSE)</f>
        <v>Eko Wijaya</v>
      </c>
      <c r="L338" t="str">
        <f>VLOOKUP(D338,'Data Outlet'!$A$2:$D$17,2,FALSE)</f>
        <v>KOTA KASABLANKA</v>
      </c>
    </row>
    <row r="339" spans="1:12" x14ac:dyDescent="0.25">
      <c r="A339" t="str">
        <f t="shared" si="12"/>
        <v>T-338</v>
      </c>
      <c r="B339" s="3" t="s">
        <v>2584</v>
      </c>
      <c r="C339" s="5">
        <v>45647</v>
      </c>
      <c r="D339" s="3" t="s">
        <v>39</v>
      </c>
      <c r="E339" s="4" t="s">
        <v>404</v>
      </c>
      <c r="F339" s="9">
        <v>2</v>
      </c>
      <c r="G339">
        <f>VLOOKUP(E339,'Data Produk'!$A$2:$E$2517,5,FALSE)</f>
        <v>88200</v>
      </c>
      <c r="H339">
        <f t="shared" si="11"/>
        <v>176400</v>
      </c>
      <c r="I339" t="str">
        <f>VLOOKUP(E339,'Data Produk'!$A$2:$E$2517,3,FALSE)</f>
        <v>BHINNEKA WAVE12 TW12 TRUE WIRELESS BLUE</v>
      </c>
      <c r="J339" t="str">
        <f>VLOOKUP(E339,'Data Produk'!$A$2:$E$2517,4,FALSE)</f>
        <v>TWS</v>
      </c>
      <c r="K339" t="str">
        <f>VLOOKUP(D339,'Data Outlet'!$A$2:$D$17,4,FALSE)</f>
        <v>Eko Wijaya</v>
      </c>
      <c r="L339" t="str">
        <f>VLOOKUP(D339,'Data Outlet'!$A$2:$D$17,2,FALSE)</f>
        <v>KOTA KASABLANKA</v>
      </c>
    </row>
    <row r="340" spans="1:12" x14ac:dyDescent="0.25">
      <c r="A340" t="str">
        <f t="shared" si="12"/>
        <v>T-339</v>
      </c>
      <c r="B340" s="3" t="s">
        <v>2584</v>
      </c>
      <c r="C340" s="5">
        <v>45631</v>
      </c>
      <c r="D340" s="3" t="s">
        <v>39</v>
      </c>
      <c r="E340" s="4" t="s">
        <v>405</v>
      </c>
      <c r="F340" s="9">
        <v>2</v>
      </c>
      <c r="G340">
        <f>VLOOKUP(E340,'Data Produk'!$A$2:$E$2517,5,FALSE)</f>
        <v>88200</v>
      </c>
      <c r="H340">
        <f t="shared" si="11"/>
        <v>176400</v>
      </c>
      <c r="I340" t="str">
        <f>VLOOKUP(E340,'Data Produk'!$A$2:$E$2517,3,FALSE)</f>
        <v>BHINNEKA POWER PACK S1 10.000 mAh POWERBANK BLACK</v>
      </c>
      <c r="J340" t="str">
        <f>VLOOKUP(E340,'Data Produk'!$A$2:$E$2517,4,FALSE)</f>
        <v>POWERBANK</v>
      </c>
      <c r="K340" t="str">
        <f>VLOOKUP(D340,'Data Outlet'!$A$2:$D$17,4,FALSE)</f>
        <v>Eko Wijaya</v>
      </c>
      <c r="L340" t="str">
        <f>VLOOKUP(D340,'Data Outlet'!$A$2:$D$17,2,FALSE)</f>
        <v>KOTA KASABLANKA</v>
      </c>
    </row>
    <row r="341" spans="1:12" x14ac:dyDescent="0.25">
      <c r="A341" t="str">
        <f t="shared" si="12"/>
        <v>T-340</v>
      </c>
      <c r="B341" s="3" t="s">
        <v>2584</v>
      </c>
      <c r="C341" s="5">
        <v>45632</v>
      </c>
      <c r="D341" s="3" t="s">
        <v>39</v>
      </c>
      <c r="E341" s="4" t="s">
        <v>406</v>
      </c>
      <c r="F341" s="9">
        <v>2</v>
      </c>
      <c r="G341">
        <f>VLOOKUP(E341,'Data Produk'!$A$2:$E$2517,5,FALSE)</f>
        <v>189000</v>
      </c>
      <c r="H341">
        <f t="shared" si="11"/>
        <v>378000</v>
      </c>
      <c r="I341" t="str">
        <f>VLOOKUP(E341,'Data Produk'!$A$2:$E$2517,3,FALSE)</f>
        <v>BHINNEKA GO TUNE WH06 WIRELESS HEADSET BEIGE</v>
      </c>
      <c r="J341" t="str">
        <f>VLOOKUP(E341,'Data Produk'!$A$2:$E$2517,4,FALSE)</f>
        <v>WIRELESS HEADSET</v>
      </c>
      <c r="K341" t="str">
        <f>VLOOKUP(D341,'Data Outlet'!$A$2:$D$17,4,FALSE)</f>
        <v>Eko Wijaya</v>
      </c>
      <c r="L341" t="str">
        <f>VLOOKUP(D341,'Data Outlet'!$A$2:$D$17,2,FALSE)</f>
        <v>KOTA KASABLANKA</v>
      </c>
    </row>
    <row r="342" spans="1:12" x14ac:dyDescent="0.25">
      <c r="A342" t="str">
        <f t="shared" si="12"/>
        <v>T-341</v>
      </c>
      <c r="B342" s="3" t="s">
        <v>2584</v>
      </c>
      <c r="C342" s="5">
        <v>45632</v>
      </c>
      <c r="D342" s="3" t="s">
        <v>39</v>
      </c>
      <c r="E342" s="4" t="s">
        <v>407</v>
      </c>
      <c r="F342" s="9">
        <v>1</v>
      </c>
      <c r="G342">
        <f>VLOOKUP(E342,'Data Produk'!$A$2:$E$2517,5,FALSE)</f>
        <v>39600</v>
      </c>
      <c r="H342">
        <f t="shared" si="11"/>
        <v>39600</v>
      </c>
      <c r="I342" t="str">
        <f>VLOOKUP(E342,'Data Produk'!$A$2:$E$2517,3,FALSE)</f>
        <v>BHINNEKA GO W605 OFFICE MOUSE BLACK</v>
      </c>
      <c r="J342" t="str">
        <f>VLOOKUP(E342,'Data Produk'!$A$2:$E$2517,4,FALSE)</f>
        <v>OFFICE MOUSE</v>
      </c>
      <c r="K342" t="str">
        <f>VLOOKUP(D342,'Data Outlet'!$A$2:$D$17,4,FALSE)</f>
        <v>Eko Wijaya</v>
      </c>
      <c r="L342" t="str">
        <f>VLOOKUP(D342,'Data Outlet'!$A$2:$D$17,2,FALSE)</f>
        <v>KOTA KASABLANKA</v>
      </c>
    </row>
    <row r="343" spans="1:12" x14ac:dyDescent="0.25">
      <c r="A343" t="str">
        <f t="shared" si="12"/>
        <v>T-342</v>
      </c>
      <c r="B343" s="3" t="s">
        <v>2584</v>
      </c>
      <c r="C343" s="5">
        <v>45634</v>
      </c>
      <c r="D343" s="3" t="s">
        <v>39</v>
      </c>
      <c r="E343" s="4" t="s">
        <v>408</v>
      </c>
      <c r="F343" s="9">
        <v>2</v>
      </c>
      <c r="G343">
        <f>VLOOKUP(E343,'Data Produk'!$A$2:$E$2517,5,FALSE)</f>
        <v>27000</v>
      </c>
      <c r="H343">
        <f t="shared" si="11"/>
        <v>54000</v>
      </c>
      <c r="I343" t="str">
        <f>VLOOKUP(E343,'Data Produk'!$A$2:$E$2517,3,FALSE)</f>
        <v>BHINNEKA DURALINK KLB2001 BLACK</v>
      </c>
      <c r="J343" t="str">
        <f>VLOOKUP(E343,'Data Produk'!$A$2:$E$2517,4,FALSE)</f>
        <v>CABLE</v>
      </c>
      <c r="K343" t="str">
        <f>VLOOKUP(D343,'Data Outlet'!$A$2:$D$17,4,FALSE)</f>
        <v>Eko Wijaya</v>
      </c>
      <c r="L343" t="str">
        <f>VLOOKUP(D343,'Data Outlet'!$A$2:$D$17,2,FALSE)</f>
        <v>KOTA KASABLANKA</v>
      </c>
    </row>
    <row r="344" spans="1:12" x14ac:dyDescent="0.25">
      <c r="A344" t="str">
        <f t="shared" si="12"/>
        <v>T-343</v>
      </c>
      <c r="B344" s="3" t="s">
        <v>2584</v>
      </c>
      <c r="C344" s="5">
        <v>45642</v>
      </c>
      <c r="D344" s="3" t="s">
        <v>39</v>
      </c>
      <c r="E344" s="4" t="s">
        <v>409</v>
      </c>
      <c r="F344" s="9">
        <v>7</v>
      </c>
      <c r="G344">
        <f>VLOOKUP(E344,'Data Produk'!$A$2:$E$2517,5,FALSE)</f>
        <v>14400</v>
      </c>
      <c r="H344">
        <f t="shared" si="11"/>
        <v>100800</v>
      </c>
      <c r="I344" t="str">
        <f>VLOOKUP(E344,'Data Produk'!$A$2:$E$2517,3,FALSE)</f>
        <v>BHINNEKA DURALINK KLT1201 CABLE BLACK</v>
      </c>
      <c r="J344" t="str">
        <f>VLOOKUP(E344,'Data Produk'!$A$2:$E$2517,4,FALSE)</f>
        <v>CABLE</v>
      </c>
      <c r="K344" t="str">
        <f>VLOOKUP(D344,'Data Outlet'!$A$2:$D$17,4,FALSE)</f>
        <v>Eko Wijaya</v>
      </c>
      <c r="L344" t="str">
        <f>VLOOKUP(D344,'Data Outlet'!$A$2:$D$17,2,FALSE)</f>
        <v>KOTA KASABLANKA</v>
      </c>
    </row>
    <row r="345" spans="1:12" x14ac:dyDescent="0.25">
      <c r="A345" t="str">
        <f t="shared" si="12"/>
        <v>T-344</v>
      </c>
      <c r="B345" s="3" t="s">
        <v>2584</v>
      </c>
      <c r="C345" s="5">
        <v>45652</v>
      </c>
      <c r="D345" s="3" t="s">
        <v>39</v>
      </c>
      <c r="E345" s="4" t="s">
        <v>410</v>
      </c>
      <c r="F345" s="9">
        <v>2</v>
      </c>
      <c r="G345">
        <f>VLOOKUP(E345,'Data Produk'!$A$2:$E$2517,5,FALSE)</f>
        <v>10000</v>
      </c>
      <c r="H345">
        <f t="shared" si="11"/>
        <v>20000</v>
      </c>
      <c r="I345" t="str">
        <f>VLOOKUP(E345,'Data Produk'!$A$2:$E$2517,3,FALSE)</f>
        <v>KM104 BHINNEKA USB CABLE MICRO</v>
      </c>
      <c r="J345" t="str">
        <f>VLOOKUP(E345,'Data Produk'!$A$2:$E$2517,4,FALSE)</f>
        <v>CABLE</v>
      </c>
      <c r="K345" t="str">
        <f>VLOOKUP(D345,'Data Outlet'!$A$2:$D$17,4,FALSE)</f>
        <v>Eko Wijaya</v>
      </c>
      <c r="L345" t="str">
        <f>VLOOKUP(D345,'Data Outlet'!$A$2:$D$17,2,FALSE)</f>
        <v>KOTA KASABLANKA</v>
      </c>
    </row>
    <row r="346" spans="1:12" x14ac:dyDescent="0.25">
      <c r="A346" t="str">
        <f t="shared" si="12"/>
        <v>T-345</v>
      </c>
      <c r="B346" s="3" t="s">
        <v>2584</v>
      </c>
      <c r="C346" s="5">
        <v>45656</v>
      </c>
      <c r="D346" s="3" t="s">
        <v>39</v>
      </c>
      <c r="E346" s="4" t="s">
        <v>411</v>
      </c>
      <c r="F346" s="9">
        <v>1</v>
      </c>
      <c r="G346">
        <f>VLOOKUP(E346,'Data Produk'!$A$2:$E$2517,5,FALSE)</f>
        <v>60750</v>
      </c>
      <c r="H346">
        <f t="shared" si="11"/>
        <v>60750</v>
      </c>
      <c r="I346" t="str">
        <f>VLOOKUP(E346,'Data Produk'!$A$2:$E$2517,3,FALSE)</f>
        <v>BHINNEKA RAIGOR II WG10 GAMING MOUSE RED</v>
      </c>
      <c r="J346" t="str">
        <f>VLOOKUP(E346,'Data Produk'!$A$2:$E$2517,4,FALSE)</f>
        <v>MOUSE GAMING</v>
      </c>
      <c r="K346" t="str">
        <f>VLOOKUP(D346,'Data Outlet'!$A$2:$D$17,4,FALSE)</f>
        <v>Eko Wijaya</v>
      </c>
      <c r="L346" t="str">
        <f>VLOOKUP(D346,'Data Outlet'!$A$2:$D$17,2,FALSE)</f>
        <v>KOTA KASABLANKA</v>
      </c>
    </row>
    <row r="347" spans="1:12" x14ac:dyDescent="0.25">
      <c r="A347" t="str">
        <f t="shared" si="12"/>
        <v>T-346</v>
      </c>
      <c r="B347" s="3" t="s">
        <v>2584</v>
      </c>
      <c r="C347" s="5">
        <v>45650</v>
      </c>
      <c r="D347" s="3" t="s">
        <v>39</v>
      </c>
      <c r="E347" s="4" t="s">
        <v>412</v>
      </c>
      <c r="F347" s="9">
        <v>2</v>
      </c>
      <c r="G347">
        <f>VLOOKUP(E347,'Data Produk'!$A$2:$E$2517,5,FALSE)</f>
        <v>25200</v>
      </c>
      <c r="H347">
        <f t="shared" si="11"/>
        <v>50400</v>
      </c>
      <c r="I347" t="str">
        <f>VLOOKUP(E347,'Data Produk'!$A$2:$E$2517,3,FALSE)</f>
        <v>BHINNEKA HYPERLINK KD60C1501 BLACK</v>
      </c>
      <c r="J347" t="str">
        <f>VLOOKUP(E347,'Data Produk'!$A$2:$E$2517,4,FALSE)</f>
        <v>CABLE</v>
      </c>
      <c r="K347" t="str">
        <f>VLOOKUP(D347,'Data Outlet'!$A$2:$D$17,4,FALSE)</f>
        <v>Eko Wijaya</v>
      </c>
      <c r="L347" t="str">
        <f>VLOOKUP(D347,'Data Outlet'!$A$2:$D$17,2,FALSE)</f>
        <v>KOTA KASABLANKA</v>
      </c>
    </row>
    <row r="348" spans="1:12" x14ac:dyDescent="0.25">
      <c r="A348" t="str">
        <f t="shared" si="12"/>
        <v>T-347</v>
      </c>
      <c r="B348" s="3" t="s">
        <v>2584</v>
      </c>
      <c r="C348" s="5">
        <v>45648</v>
      </c>
      <c r="D348" s="3" t="s">
        <v>39</v>
      </c>
      <c r="E348" s="4" t="s">
        <v>413</v>
      </c>
      <c r="F348" s="9">
        <v>2</v>
      </c>
      <c r="G348">
        <f>VLOOKUP(E348,'Data Produk'!$A$2:$E$2517,5,FALSE)</f>
        <v>39600</v>
      </c>
      <c r="H348">
        <f t="shared" si="11"/>
        <v>79200</v>
      </c>
      <c r="I348" t="str">
        <f>VLOOKUP(E348,'Data Produk'!$A$2:$E$2517,3,FALSE)</f>
        <v>BHINNEKA GO W605 OFFICE MOUSE BEIGE</v>
      </c>
      <c r="J348" t="str">
        <f>VLOOKUP(E348,'Data Produk'!$A$2:$E$2517,4,FALSE)</f>
        <v>OFFICE MOUSE</v>
      </c>
      <c r="K348" t="str">
        <f>VLOOKUP(D348,'Data Outlet'!$A$2:$D$17,4,FALSE)</f>
        <v>Eko Wijaya</v>
      </c>
      <c r="L348" t="str">
        <f>VLOOKUP(D348,'Data Outlet'!$A$2:$D$17,2,FALSE)</f>
        <v>KOTA KASABLANKA</v>
      </c>
    </row>
    <row r="349" spans="1:12" x14ac:dyDescent="0.25">
      <c r="A349" t="str">
        <f t="shared" si="12"/>
        <v>T-348</v>
      </c>
      <c r="B349" s="3" t="s">
        <v>2584</v>
      </c>
      <c r="C349" s="5">
        <v>45627</v>
      </c>
      <c r="D349" s="3" t="s">
        <v>39</v>
      </c>
      <c r="E349" s="4" t="s">
        <v>414</v>
      </c>
      <c r="F349" s="9">
        <v>2</v>
      </c>
      <c r="G349">
        <f>VLOOKUP(E349,'Data Produk'!$A$2:$E$2517,5,FALSE)</f>
        <v>162000</v>
      </c>
      <c r="H349">
        <f t="shared" si="11"/>
        <v>324000</v>
      </c>
      <c r="I349" t="str">
        <f>VLOOKUP(E349,'Data Produk'!$A$2:$E$2517,3,FALSE)</f>
        <v>BHINNEKA POWER PACK T1 10.000 mAh 22,5W POWERBANK BLACK</v>
      </c>
      <c r="J349" t="str">
        <f>VLOOKUP(E349,'Data Produk'!$A$2:$E$2517,4,FALSE)</f>
        <v>POWERBANK</v>
      </c>
      <c r="K349" t="str">
        <f>VLOOKUP(D349,'Data Outlet'!$A$2:$D$17,4,FALSE)</f>
        <v>Eko Wijaya</v>
      </c>
      <c r="L349" t="str">
        <f>VLOOKUP(D349,'Data Outlet'!$A$2:$D$17,2,FALSE)</f>
        <v>KOTA KASABLANKA</v>
      </c>
    </row>
    <row r="350" spans="1:12" x14ac:dyDescent="0.25">
      <c r="A350" t="str">
        <f t="shared" si="12"/>
        <v>T-349</v>
      </c>
      <c r="B350" s="3" t="s">
        <v>2584</v>
      </c>
      <c r="C350" s="5">
        <v>45642</v>
      </c>
      <c r="D350" s="3" t="s">
        <v>39</v>
      </c>
      <c r="E350" s="4" t="s">
        <v>415</v>
      </c>
      <c r="F350" s="9">
        <v>2</v>
      </c>
      <c r="G350">
        <f>VLOOKUP(E350,'Data Produk'!$A$2:$E$2517,5,FALSE)</f>
        <v>108000</v>
      </c>
      <c r="H350">
        <f t="shared" si="11"/>
        <v>216000</v>
      </c>
      <c r="I350" t="str">
        <f>VLOOKUP(E350,'Data Produk'!$A$2:$E$2517,3,FALSE)</f>
        <v>BHINNEKA WAVE14 TW14 TRUE WIRELESS MATCHA GREEN</v>
      </c>
      <c r="J350" t="str">
        <f>VLOOKUP(E350,'Data Produk'!$A$2:$E$2517,4,FALSE)</f>
        <v>TWS</v>
      </c>
      <c r="K350" t="str">
        <f>VLOOKUP(D350,'Data Outlet'!$A$2:$D$17,4,FALSE)</f>
        <v>Eko Wijaya</v>
      </c>
      <c r="L350" t="str">
        <f>VLOOKUP(D350,'Data Outlet'!$A$2:$D$17,2,FALSE)</f>
        <v>KOTA KASABLANKA</v>
      </c>
    </row>
    <row r="351" spans="1:12" x14ac:dyDescent="0.25">
      <c r="A351" t="str">
        <f t="shared" si="12"/>
        <v>T-350</v>
      </c>
      <c r="B351" s="3" t="s">
        <v>2584</v>
      </c>
      <c r="C351" s="5">
        <v>45628</v>
      </c>
      <c r="D351" s="3" t="s">
        <v>39</v>
      </c>
      <c r="E351" s="4" t="s">
        <v>416</v>
      </c>
      <c r="F351" s="9">
        <v>1</v>
      </c>
      <c r="G351">
        <f>VLOOKUP(E351,'Data Produk'!$A$2:$E$2517,5,FALSE)</f>
        <v>243000</v>
      </c>
      <c r="H351">
        <f t="shared" si="11"/>
        <v>243000</v>
      </c>
      <c r="I351" t="str">
        <f>VLOOKUP(E351,'Data Produk'!$A$2:$E$2517,3,FALSE)</f>
        <v>BHINNEKA CRYPTO WGC3 GAMING MOUSE BLACK</v>
      </c>
      <c r="J351" t="str">
        <f>VLOOKUP(E351,'Data Produk'!$A$2:$E$2517,4,FALSE)</f>
        <v>MOUSE GAMING</v>
      </c>
      <c r="K351" t="str">
        <f>VLOOKUP(D351,'Data Outlet'!$A$2:$D$17,4,FALSE)</f>
        <v>Eko Wijaya</v>
      </c>
      <c r="L351" t="str">
        <f>VLOOKUP(D351,'Data Outlet'!$A$2:$D$17,2,FALSE)</f>
        <v>KOTA KASABLANKA</v>
      </c>
    </row>
    <row r="352" spans="1:12" x14ac:dyDescent="0.25">
      <c r="A352" t="str">
        <f t="shared" si="12"/>
        <v>T-351</v>
      </c>
      <c r="B352" s="3" t="s">
        <v>2584</v>
      </c>
      <c r="C352" s="5">
        <v>45642</v>
      </c>
      <c r="D352" s="3" t="s">
        <v>39</v>
      </c>
      <c r="E352" s="4" t="s">
        <v>417</v>
      </c>
      <c r="F352" s="9">
        <v>1</v>
      </c>
      <c r="G352">
        <f>VLOOKUP(E352,'Data Produk'!$A$2:$E$2517,5,FALSE)</f>
        <v>247500</v>
      </c>
      <c r="H352">
        <f t="shared" si="11"/>
        <v>247500</v>
      </c>
      <c r="I352" t="str">
        <f>VLOOKUP(E352,'Data Produk'!$A$2:$E$2517,3,FALSE)</f>
        <v>BHINNEKA SHOOTER II WGP13 GAMEPAD WHITE</v>
      </c>
      <c r="J352" t="str">
        <f>VLOOKUP(E352,'Data Produk'!$A$2:$E$2517,4,FALSE)</f>
        <v>GAMEPAD</v>
      </c>
      <c r="K352" t="str">
        <f>VLOOKUP(D352,'Data Outlet'!$A$2:$D$17,4,FALSE)</f>
        <v>Eko Wijaya</v>
      </c>
      <c r="L352" t="str">
        <f>VLOOKUP(D352,'Data Outlet'!$A$2:$D$17,2,FALSE)</f>
        <v>KOTA KASABLANKA</v>
      </c>
    </row>
    <row r="353" spans="1:12" x14ac:dyDescent="0.25">
      <c r="A353" t="str">
        <f t="shared" si="12"/>
        <v>T-352</v>
      </c>
      <c r="B353" s="3" t="s">
        <v>2584</v>
      </c>
      <c r="C353" s="5">
        <v>45640</v>
      </c>
      <c r="D353" s="3" t="s">
        <v>39</v>
      </c>
      <c r="E353" s="4" t="s">
        <v>418</v>
      </c>
      <c r="F353" s="9">
        <v>1</v>
      </c>
      <c r="G353">
        <f>VLOOKUP(E353,'Data Produk'!$A$2:$E$2517,5,FALSE)</f>
        <v>247500</v>
      </c>
      <c r="H353">
        <f t="shared" si="11"/>
        <v>247500</v>
      </c>
      <c r="I353" t="str">
        <f>VLOOKUP(E353,'Data Produk'!$A$2:$E$2517,3,FALSE)</f>
        <v>BHINNEKA POWER PLUS 65W 3-PORTS GAN CHARGER (PD/PPS+QC) BLACK</v>
      </c>
      <c r="J353" t="str">
        <f>VLOOKUP(E353,'Data Produk'!$A$2:$E$2517,4,FALSE)</f>
        <v>CHARGER</v>
      </c>
      <c r="K353" t="str">
        <f>VLOOKUP(D353,'Data Outlet'!$A$2:$D$17,4,FALSE)</f>
        <v>Eko Wijaya</v>
      </c>
      <c r="L353" t="str">
        <f>VLOOKUP(D353,'Data Outlet'!$A$2:$D$17,2,FALSE)</f>
        <v>KOTA KASABLANKA</v>
      </c>
    </row>
    <row r="354" spans="1:12" x14ac:dyDescent="0.25">
      <c r="A354" t="str">
        <f t="shared" si="12"/>
        <v>T-353</v>
      </c>
      <c r="B354" s="3" t="s">
        <v>2584</v>
      </c>
      <c r="C354" s="5">
        <v>45652</v>
      </c>
      <c r="D354" s="3" t="s">
        <v>39</v>
      </c>
      <c r="E354" s="4" t="s">
        <v>419</v>
      </c>
      <c r="F354" s="9">
        <v>3</v>
      </c>
      <c r="G354">
        <f>VLOOKUP(E354,'Data Produk'!$A$2:$E$2517,5,FALSE)</f>
        <v>13050</v>
      </c>
      <c r="H354">
        <f t="shared" si="11"/>
        <v>39150</v>
      </c>
      <c r="I354" t="str">
        <f>VLOOKUP(E354,'Data Produk'!$A$2:$E$2517,3,FALSE)</f>
        <v>BHINNEKA DURALINK KCT1201 BLACK</v>
      </c>
      <c r="J354" t="str">
        <f>VLOOKUP(E354,'Data Produk'!$A$2:$E$2517,4,FALSE)</f>
        <v>CABLE</v>
      </c>
      <c r="K354" t="str">
        <f>VLOOKUP(D354,'Data Outlet'!$A$2:$D$17,4,FALSE)</f>
        <v>Eko Wijaya</v>
      </c>
      <c r="L354" t="str">
        <f>VLOOKUP(D354,'Data Outlet'!$A$2:$D$17,2,FALSE)</f>
        <v>KOTA KASABLANKA</v>
      </c>
    </row>
    <row r="355" spans="1:12" x14ac:dyDescent="0.25">
      <c r="A355" t="str">
        <f t="shared" si="12"/>
        <v>T-354</v>
      </c>
      <c r="B355" s="3" t="s">
        <v>2584</v>
      </c>
      <c r="C355" s="5">
        <v>45643</v>
      </c>
      <c r="D355" s="3" t="s">
        <v>39</v>
      </c>
      <c r="E355" s="4" t="s">
        <v>420</v>
      </c>
      <c r="F355" s="9">
        <v>1</v>
      </c>
      <c r="G355">
        <f>VLOOKUP(E355,'Data Produk'!$A$2:$E$2517,5,FALSE)</f>
        <v>82800</v>
      </c>
      <c r="H355">
        <f t="shared" si="11"/>
        <v>82800</v>
      </c>
      <c r="I355" t="str">
        <f>VLOOKUP(E355,'Data Produk'!$A$2:$E$2517,3,FALSE)</f>
        <v>BHINNEKA W190 OFFICE MOUSE BLACK</v>
      </c>
      <c r="J355" t="str">
        <f>VLOOKUP(E355,'Data Produk'!$A$2:$E$2517,4,FALSE)</f>
        <v>OFFICE MOUSE</v>
      </c>
      <c r="K355" t="str">
        <f>VLOOKUP(D355,'Data Outlet'!$A$2:$D$17,4,FALSE)</f>
        <v>Eko Wijaya</v>
      </c>
      <c r="L355" t="str">
        <f>VLOOKUP(D355,'Data Outlet'!$A$2:$D$17,2,FALSE)</f>
        <v>KOTA KASABLANKA</v>
      </c>
    </row>
    <row r="356" spans="1:12" x14ac:dyDescent="0.25">
      <c r="A356" t="str">
        <f t="shared" si="12"/>
        <v>T-355</v>
      </c>
      <c r="B356" s="3" t="s">
        <v>2584</v>
      </c>
      <c r="C356" s="5">
        <v>45639</v>
      </c>
      <c r="D356" s="3" t="s">
        <v>39</v>
      </c>
      <c r="E356" s="4" t="s">
        <v>421</v>
      </c>
      <c r="F356" s="9">
        <v>6</v>
      </c>
      <c r="G356">
        <f>VLOOKUP(E356,'Data Produk'!$A$2:$E$2517,5,FALSE)</f>
        <v>7650</v>
      </c>
      <c r="H356">
        <f t="shared" si="11"/>
        <v>45900</v>
      </c>
      <c r="I356" t="str">
        <f>VLOOKUP(E356,'Data Produk'!$A$2:$E$2517,3,FALSE)</f>
        <v>BHINNEKA VIGIL MP256 BASIC MOUSEPAD BLACK</v>
      </c>
      <c r="J356" t="str">
        <f>VLOOKUP(E356,'Data Produk'!$A$2:$E$2517,4,FALSE)</f>
        <v>BASIC MOUSEPAD</v>
      </c>
      <c r="K356" t="str">
        <f>VLOOKUP(D356,'Data Outlet'!$A$2:$D$17,4,FALSE)</f>
        <v>Eko Wijaya</v>
      </c>
      <c r="L356" t="str">
        <f>VLOOKUP(D356,'Data Outlet'!$A$2:$D$17,2,FALSE)</f>
        <v>KOTA KASABLANKA</v>
      </c>
    </row>
    <row r="357" spans="1:12" x14ac:dyDescent="0.25">
      <c r="A357" t="str">
        <f t="shared" si="12"/>
        <v>T-356</v>
      </c>
      <c r="B357" s="3" t="s">
        <v>2584</v>
      </c>
      <c r="C357" s="5">
        <v>45633</v>
      </c>
      <c r="D357" s="3" t="s">
        <v>39</v>
      </c>
      <c r="E357" s="4" t="s">
        <v>422</v>
      </c>
      <c r="F357" s="9">
        <v>1</v>
      </c>
      <c r="G357">
        <f>VLOOKUP(E357,'Data Produk'!$A$2:$E$2517,5,FALSE)</f>
        <v>30333.333333333332</v>
      </c>
      <c r="H357">
        <f t="shared" si="11"/>
        <v>30333.333333333332</v>
      </c>
      <c r="I357" t="str">
        <f>VLOOKUP(E357,'Data Produk'!$A$2:$E$2517,3,FALSE)</f>
        <v>KM106 BHINNEKA USB CABLE MICRO</v>
      </c>
      <c r="J357" t="str">
        <f>VLOOKUP(E357,'Data Produk'!$A$2:$E$2517,4,FALSE)</f>
        <v>CABLE</v>
      </c>
      <c r="K357" t="str">
        <f>VLOOKUP(D357,'Data Outlet'!$A$2:$D$17,4,FALSE)</f>
        <v>Eko Wijaya</v>
      </c>
      <c r="L357" t="str">
        <f>VLOOKUP(D357,'Data Outlet'!$A$2:$D$17,2,FALSE)</f>
        <v>KOTA KASABLANKA</v>
      </c>
    </row>
    <row r="358" spans="1:12" x14ac:dyDescent="0.25">
      <c r="A358" t="str">
        <f t="shared" si="12"/>
        <v>T-357</v>
      </c>
      <c r="B358" s="3" t="s">
        <v>2584</v>
      </c>
      <c r="C358" s="5">
        <v>45633</v>
      </c>
      <c r="D358" s="3" t="s">
        <v>39</v>
      </c>
      <c r="E358" s="4" t="s">
        <v>423</v>
      </c>
      <c r="F358" s="9">
        <v>1</v>
      </c>
      <c r="G358">
        <f>VLOOKUP(E358,'Data Produk'!$A$2:$E$2517,5,FALSE)</f>
        <v>78750</v>
      </c>
      <c r="H358">
        <f t="shared" si="11"/>
        <v>78750</v>
      </c>
      <c r="I358" t="str">
        <f>VLOOKUP(E358,'Data Produk'!$A$2:$E$2517,3,FALSE)</f>
        <v>BHINNEKA CRYTO VX7 GAMING MOUSE PINK</v>
      </c>
      <c r="J358" t="str">
        <f>VLOOKUP(E358,'Data Produk'!$A$2:$E$2517,4,FALSE)</f>
        <v>MOUSE GAMING</v>
      </c>
      <c r="K358" t="str">
        <f>VLOOKUP(D358,'Data Outlet'!$A$2:$D$17,4,FALSE)</f>
        <v>Eko Wijaya</v>
      </c>
      <c r="L358" t="str">
        <f>VLOOKUP(D358,'Data Outlet'!$A$2:$D$17,2,FALSE)</f>
        <v>KOTA KASABLANKA</v>
      </c>
    </row>
    <row r="359" spans="1:12" x14ac:dyDescent="0.25">
      <c r="A359" t="str">
        <f t="shared" si="12"/>
        <v>T-358</v>
      </c>
      <c r="B359" s="3" t="s">
        <v>2584</v>
      </c>
      <c r="C359" s="5">
        <v>45655</v>
      </c>
      <c r="D359" s="3" t="s">
        <v>39</v>
      </c>
      <c r="E359" s="4" t="s">
        <v>424</v>
      </c>
      <c r="F359" s="9">
        <v>1</v>
      </c>
      <c r="G359">
        <f>VLOOKUP(E359,'Data Produk'!$A$2:$E$2517,5,FALSE)</f>
        <v>162000</v>
      </c>
      <c r="H359">
        <f t="shared" si="11"/>
        <v>162000</v>
      </c>
      <c r="I359" t="str">
        <f>VLOOKUP(E359,'Data Produk'!$A$2:$E$2517,3,FALSE)</f>
        <v>BHINNEKA POWER PLUS 45W 2-PORTS GAN CHARGER (PD+PD) BLACK</v>
      </c>
      <c r="J359" t="str">
        <f>VLOOKUP(E359,'Data Produk'!$A$2:$E$2517,4,FALSE)</f>
        <v>CHARGER</v>
      </c>
      <c r="K359" t="str">
        <f>VLOOKUP(D359,'Data Outlet'!$A$2:$D$17,4,FALSE)</f>
        <v>Eko Wijaya</v>
      </c>
      <c r="L359" t="str">
        <f>VLOOKUP(D359,'Data Outlet'!$A$2:$D$17,2,FALSE)</f>
        <v>KOTA KASABLANKA</v>
      </c>
    </row>
    <row r="360" spans="1:12" x14ac:dyDescent="0.25">
      <c r="A360" t="str">
        <f t="shared" si="12"/>
        <v>T-359</v>
      </c>
      <c r="B360" s="3" t="s">
        <v>2584</v>
      </c>
      <c r="C360" s="5">
        <v>45648</v>
      </c>
      <c r="D360" s="3" t="s">
        <v>39</v>
      </c>
      <c r="E360" s="4" t="s">
        <v>425</v>
      </c>
      <c r="F360" s="9">
        <v>3</v>
      </c>
      <c r="G360">
        <f>VLOOKUP(E360,'Data Produk'!$A$2:$E$2517,5,FALSE)</f>
        <v>90000</v>
      </c>
      <c r="H360">
        <f t="shared" si="11"/>
        <v>270000</v>
      </c>
      <c r="I360" t="str">
        <f>VLOOKUP(E360,'Data Produk'!$A$2:$E$2517,3,FALSE)</f>
        <v>BHINNEKA POWER PURE 33W 2-PORTS USB CHARGER (PD+QC) BLACK</v>
      </c>
      <c r="J360" t="str">
        <f>VLOOKUP(E360,'Data Produk'!$A$2:$E$2517,4,FALSE)</f>
        <v>CHARGER</v>
      </c>
      <c r="K360" t="str">
        <f>VLOOKUP(D360,'Data Outlet'!$A$2:$D$17,4,FALSE)</f>
        <v>Eko Wijaya</v>
      </c>
      <c r="L360" t="str">
        <f>VLOOKUP(D360,'Data Outlet'!$A$2:$D$17,2,FALSE)</f>
        <v>KOTA KASABLANKA</v>
      </c>
    </row>
    <row r="361" spans="1:12" x14ac:dyDescent="0.25">
      <c r="A361" t="str">
        <f t="shared" si="12"/>
        <v>T-360</v>
      </c>
      <c r="B361" s="3" t="s">
        <v>2584</v>
      </c>
      <c r="C361" s="5">
        <v>45650</v>
      </c>
      <c r="D361" s="3" t="s">
        <v>39</v>
      </c>
      <c r="E361" s="4" t="s">
        <v>426</v>
      </c>
      <c r="F361" s="9">
        <v>2</v>
      </c>
      <c r="G361">
        <f>VLOOKUP(E361,'Data Produk'!$A$2:$E$2517,5,FALSE)</f>
        <v>189000</v>
      </c>
      <c r="H361">
        <f t="shared" si="11"/>
        <v>378000</v>
      </c>
      <c r="I361" t="str">
        <f>VLOOKUP(E361,'Data Produk'!$A$2:$E$2517,3,FALSE)</f>
        <v>BHINNEKA GO TUNE WH06 WIRELESS HEADSET GREY</v>
      </c>
      <c r="J361" t="str">
        <f>VLOOKUP(E361,'Data Produk'!$A$2:$E$2517,4,FALSE)</f>
        <v>WIRELESS HEADSET</v>
      </c>
      <c r="K361" t="str">
        <f>VLOOKUP(D361,'Data Outlet'!$A$2:$D$17,4,FALSE)</f>
        <v>Eko Wijaya</v>
      </c>
      <c r="L361" t="str">
        <f>VLOOKUP(D361,'Data Outlet'!$A$2:$D$17,2,FALSE)</f>
        <v>KOTA KASABLANKA</v>
      </c>
    </row>
    <row r="362" spans="1:12" x14ac:dyDescent="0.25">
      <c r="A362" t="str">
        <f t="shared" si="12"/>
        <v>T-361</v>
      </c>
      <c r="B362" s="3" t="s">
        <v>2584</v>
      </c>
      <c r="C362" s="5">
        <v>45647</v>
      </c>
      <c r="D362" s="3" t="s">
        <v>39</v>
      </c>
      <c r="E362" s="4" t="s">
        <v>427</v>
      </c>
      <c r="F362" s="9">
        <v>3</v>
      </c>
      <c r="G362">
        <f>VLOOKUP(E362,'Data Produk'!$A$2:$E$2517,5,FALSE)</f>
        <v>39600</v>
      </c>
      <c r="H362">
        <f t="shared" si="11"/>
        <v>118800</v>
      </c>
      <c r="I362" t="str">
        <f>VLOOKUP(E362,'Data Produk'!$A$2:$E$2517,3,FALSE)</f>
        <v>BHINNEKA GO W605 OFFICE MOUSE PINK</v>
      </c>
      <c r="J362" t="str">
        <f>VLOOKUP(E362,'Data Produk'!$A$2:$E$2517,4,FALSE)</f>
        <v>OFFICE MOUSE</v>
      </c>
      <c r="K362" t="str">
        <f>VLOOKUP(D362,'Data Outlet'!$A$2:$D$17,4,FALSE)</f>
        <v>Eko Wijaya</v>
      </c>
      <c r="L362" t="str">
        <f>VLOOKUP(D362,'Data Outlet'!$A$2:$D$17,2,FALSE)</f>
        <v>KOTA KASABLANKA</v>
      </c>
    </row>
    <row r="363" spans="1:12" x14ac:dyDescent="0.25">
      <c r="A363" t="str">
        <f t="shared" si="12"/>
        <v>T-362</v>
      </c>
      <c r="B363" s="3" t="s">
        <v>2584</v>
      </c>
      <c r="C363" s="5">
        <v>45633</v>
      </c>
      <c r="D363" s="3" t="s">
        <v>39</v>
      </c>
      <c r="E363" s="4" t="s">
        <v>428</v>
      </c>
      <c r="F363" s="9">
        <v>8</v>
      </c>
      <c r="G363">
        <f>VLOOKUP(E363,'Data Produk'!$A$2:$E$2517,5,FALSE)</f>
        <v>47700</v>
      </c>
      <c r="H363">
        <f t="shared" si="11"/>
        <v>381600</v>
      </c>
      <c r="I363" t="str">
        <f>VLOOKUP(E363,'Data Produk'!$A$2:$E$2517,3,FALSE)</f>
        <v>BHINNEKA POWER MOVE 30W 2-PORTS CAR CHARGER (PD+QC) BLACK</v>
      </c>
      <c r="J363" t="str">
        <f>VLOOKUP(E363,'Data Produk'!$A$2:$E$2517,4,FALSE)</f>
        <v>CAR &amp; TRAVEL CHARGER</v>
      </c>
      <c r="K363" t="str">
        <f>VLOOKUP(D363,'Data Outlet'!$A$2:$D$17,4,FALSE)</f>
        <v>Eko Wijaya</v>
      </c>
      <c r="L363" t="str">
        <f>VLOOKUP(D363,'Data Outlet'!$A$2:$D$17,2,FALSE)</f>
        <v>KOTA KASABLANKA</v>
      </c>
    </row>
    <row r="364" spans="1:12" x14ac:dyDescent="0.25">
      <c r="A364" t="str">
        <f t="shared" si="12"/>
        <v>T-363</v>
      </c>
      <c r="B364" s="3" t="s">
        <v>2584</v>
      </c>
      <c r="C364" s="5">
        <v>45633</v>
      </c>
      <c r="D364" s="3" t="s">
        <v>39</v>
      </c>
      <c r="E364" s="4" t="s">
        <v>429</v>
      </c>
      <c r="F364" s="9">
        <v>8</v>
      </c>
      <c r="G364">
        <f>VLOOKUP(E364,'Data Produk'!$A$2:$E$2517,5,FALSE)</f>
        <v>22500</v>
      </c>
      <c r="H364">
        <f t="shared" si="11"/>
        <v>180000</v>
      </c>
      <c r="I364" t="str">
        <f>VLOOKUP(E364,'Data Produk'!$A$2:$E$2517,3,FALSE)</f>
        <v>BHINNEKA LINKBUDS ES4 WIRED EARBUDS WHITE</v>
      </c>
      <c r="J364" t="str">
        <f>VLOOKUP(E364,'Data Produk'!$A$2:$E$2517,4,FALSE)</f>
        <v>EARPHONE</v>
      </c>
      <c r="K364" t="str">
        <f>VLOOKUP(D364,'Data Outlet'!$A$2:$D$17,4,FALSE)</f>
        <v>Eko Wijaya</v>
      </c>
      <c r="L364" t="str">
        <f>VLOOKUP(D364,'Data Outlet'!$A$2:$D$17,2,FALSE)</f>
        <v>KOTA KASABLANKA</v>
      </c>
    </row>
    <row r="365" spans="1:12" x14ac:dyDescent="0.25">
      <c r="A365" t="str">
        <f t="shared" si="12"/>
        <v>T-364</v>
      </c>
      <c r="B365" s="3" t="s">
        <v>2584</v>
      </c>
      <c r="C365" s="5">
        <v>45652</v>
      </c>
      <c r="D365" s="3" t="s">
        <v>39</v>
      </c>
      <c r="E365" s="4" t="s">
        <v>430</v>
      </c>
      <c r="F365" s="9">
        <v>1</v>
      </c>
      <c r="G365">
        <f>VLOOKUP(E365,'Data Produk'!$A$2:$E$2517,5,FALSE)</f>
        <v>131850</v>
      </c>
      <c r="H365">
        <f t="shared" si="11"/>
        <v>131850</v>
      </c>
      <c r="I365" t="str">
        <f>VLOOKUP(E365,'Data Produk'!$A$2:$E$2517,3,FALSE)</f>
        <v>BHINNEKA VENOM II WGC2 GAMING MOUSE MINT</v>
      </c>
      <c r="J365" t="str">
        <f>VLOOKUP(E365,'Data Produk'!$A$2:$E$2517,4,FALSE)</f>
        <v>MOUSE GAMING</v>
      </c>
      <c r="K365" t="str">
        <f>VLOOKUP(D365,'Data Outlet'!$A$2:$D$17,4,FALSE)</f>
        <v>Eko Wijaya</v>
      </c>
      <c r="L365" t="str">
        <f>VLOOKUP(D365,'Data Outlet'!$A$2:$D$17,2,FALSE)</f>
        <v>KOTA KASABLANKA</v>
      </c>
    </row>
    <row r="366" spans="1:12" x14ac:dyDescent="0.25">
      <c r="A366" t="str">
        <f t="shared" si="12"/>
        <v>T-365</v>
      </c>
      <c r="B366" s="3" t="s">
        <v>2584</v>
      </c>
      <c r="C366" s="5">
        <v>45639</v>
      </c>
      <c r="D366" s="3" t="s">
        <v>39</v>
      </c>
      <c r="E366" s="4" t="s">
        <v>431</v>
      </c>
      <c r="F366" s="9">
        <v>1</v>
      </c>
      <c r="G366">
        <f>VLOOKUP(E366,'Data Produk'!$A$2:$E$2517,5,FALSE)</f>
        <v>349300</v>
      </c>
      <c r="H366">
        <f t="shared" si="11"/>
        <v>349300</v>
      </c>
      <c r="I366" t="str">
        <f>VLOOKUP(E366,'Data Produk'!$A$2:$E$2517,3,FALSE)</f>
        <v>BHINNEKA ATO MP905 DESKMAT ONE PIECE LUFFY</v>
      </c>
      <c r="J366" t="str">
        <f>VLOOKUP(E366,'Data Produk'!$A$2:$E$2517,4,FALSE)</f>
        <v>DESKMAT</v>
      </c>
      <c r="K366" t="str">
        <f>VLOOKUP(D366,'Data Outlet'!$A$2:$D$17,4,FALSE)</f>
        <v>Eko Wijaya</v>
      </c>
      <c r="L366" t="str">
        <f>VLOOKUP(D366,'Data Outlet'!$A$2:$D$17,2,FALSE)</f>
        <v>KOTA KASABLANKA</v>
      </c>
    </row>
    <row r="367" spans="1:12" x14ac:dyDescent="0.25">
      <c r="A367" t="str">
        <f t="shared" si="12"/>
        <v>T-366</v>
      </c>
      <c r="B367" s="3" t="s">
        <v>2584</v>
      </c>
      <c r="C367" s="5">
        <v>45651</v>
      </c>
      <c r="D367" s="3" t="s">
        <v>39</v>
      </c>
      <c r="E367" s="4" t="s">
        <v>432</v>
      </c>
      <c r="F367" s="9">
        <v>1</v>
      </c>
      <c r="G367">
        <f>VLOOKUP(E367,'Data Produk'!$A$2:$E$2517,5,FALSE)</f>
        <v>22500</v>
      </c>
      <c r="H367">
        <f t="shared" si="11"/>
        <v>22500</v>
      </c>
      <c r="I367" t="str">
        <f>VLOOKUP(E367,'Data Produk'!$A$2:$E$2517,3,FALSE)</f>
        <v>BHINNEKA LINKBUDS ES4 WIRED EARBUDS BLACK</v>
      </c>
      <c r="J367" t="str">
        <f>VLOOKUP(E367,'Data Produk'!$A$2:$E$2517,4,FALSE)</f>
        <v>EARPHONE</v>
      </c>
      <c r="K367" t="str">
        <f>VLOOKUP(D367,'Data Outlet'!$A$2:$D$17,4,FALSE)</f>
        <v>Eko Wijaya</v>
      </c>
      <c r="L367" t="str">
        <f>VLOOKUP(D367,'Data Outlet'!$A$2:$D$17,2,FALSE)</f>
        <v>KOTA KASABLANKA</v>
      </c>
    </row>
    <row r="368" spans="1:12" x14ac:dyDescent="0.25">
      <c r="A368" t="str">
        <f t="shared" si="12"/>
        <v>T-367</v>
      </c>
      <c r="B368" s="3" t="s">
        <v>2584</v>
      </c>
      <c r="C368" s="5">
        <v>45656</v>
      </c>
      <c r="D368" s="3" t="s">
        <v>39</v>
      </c>
      <c r="E368" s="4" t="s">
        <v>433</v>
      </c>
      <c r="F368" s="9">
        <v>3</v>
      </c>
      <c r="G368">
        <f>VLOOKUP(E368,'Data Produk'!$A$2:$E$2517,5,FALSE)</f>
        <v>112500</v>
      </c>
      <c r="H368">
        <f t="shared" si="11"/>
        <v>337500</v>
      </c>
      <c r="I368" t="str">
        <f>VLOOKUP(E368,'Data Produk'!$A$2:$E$2517,3,FALSE)</f>
        <v>BHINNEKA GO WH02 WIRELESS HEADSET GREY</v>
      </c>
      <c r="J368" t="str">
        <f>VLOOKUP(E368,'Data Produk'!$A$2:$E$2517,4,FALSE)</f>
        <v>WIRELESS HEADSET</v>
      </c>
      <c r="K368" t="str">
        <f>VLOOKUP(D368,'Data Outlet'!$A$2:$D$17,4,FALSE)</f>
        <v>Eko Wijaya</v>
      </c>
      <c r="L368" t="str">
        <f>VLOOKUP(D368,'Data Outlet'!$A$2:$D$17,2,FALSE)</f>
        <v>KOTA KASABLANKA</v>
      </c>
    </row>
    <row r="369" spans="1:12" x14ac:dyDescent="0.25">
      <c r="A369" t="str">
        <f t="shared" si="12"/>
        <v>T-368</v>
      </c>
      <c r="B369" s="3" t="s">
        <v>2584</v>
      </c>
      <c r="C369" s="5">
        <v>45631</v>
      </c>
      <c r="D369" s="3" t="s">
        <v>39</v>
      </c>
      <c r="E369" s="4" t="s">
        <v>434</v>
      </c>
      <c r="F369" s="9">
        <v>1</v>
      </c>
      <c r="G369">
        <f>VLOOKUP(E369,'Data Produk'!$A$2:$E$2517,5,FALSE)</f>
        <v>49500</v>
      </c>
      <c r="H369">
        <f t="shared" si="11"/>
        <v>49500</v>
      </c>
      <c r="I369" t="str">
        <f>VLOOKUP(E369,'Data Produk'!$A$2:$E$2517,3,FALSE)</f>
        <v>BHINNEKA POWER GO 20W 1-PORT TYPE-C USB CHARGER (PD+QC) BLACK</v>
      </c>
      <c r="J369" t="str">
        <f>VLOOKUP(E369,'Data Produk'!$A$2:$E$2517,4,FALSE)</f>
        <v>CHARGER</v>
      </c>
      <c r="K369" t="str">
        <f>VLOOKUP(D369,'Data Outlet'!$A$2:$D$17,4,FALSE)</f>
        <v>Eko Wijaya</v>
      </c>
      <c r="L369" t="str">
        <f>VLOOKUP(D369,'Data Outlet'!$A$2:$D$17,2,FALSE)</f>
        <v>KOTA KASABLANKA</v>
      </c>
    </row>
    <row r="370" spans="1:12" x14ac:dyDescent="0.25">
      <c r="A370" t="str">
        <f t="shared" si="12"/>
        <v>T-369</v>
      </c>
      <c r="B370" s="3" t="s">
        <v>2584</v>
      </c>
      <c r="C370" s="5">
        <v>45654</v>
      </c>
      <c r="D370" s="3" t="s">
        <v>39</v>
      </c>
      <c r="E370" s="4" t="s">
        <v>435</v>
      </c>
      <c r="F370" s="9">
        <v>1</v>
      </c>
      <c r="G370">
        <f>VLOOKUP(E370,'Data Produk'!$A$2:$E$2517,5,FALSE)</f>
        <v>489300</v>
      </c>
      <c r="H370">
        <f t="shared" si="11"/>
        <v>489300</v>
      </c>
      <c r="I370" t="str">
        <f>VLOOKUP(E370,'Data Produk'!$A$2:$E$2517,3,FALSE)</f>
        <v>ACK02 LUFFY Keycaps One Piece Original</v>
      </c>
      <c r="J370" t="str">
        <f>VLOOKUP(E370,'Data Produk'!$A$2:$E$2517,4,FALSE)</f>
        <v>OTHER ACCESSORIES</v>
      </c>
      <c r="K370" t="str">
        <f>VLOOKUP(D370,'Data Outlet'!$A$2:$D$17,4,FALSE)</f>
        <v>Eko Wijaya</v>
      </c>
      <c r="L370" t="str">
        <f>VLOOKUP(D370,'Data Outlet'!$A$2:$D$17,2,FALSE)</f>
        <v>KOTA KASABLANKA</v>
      </c>
    </row>
    <row r="371" spans="1:12" x14ac:dyDescent="0.25">
      <c r="A371" t="str">
        <f t="shared" si="12"/>
        <v>T-370</v>
      </c>
      <c r="B371" s="3" t="s">
        <v>2584</v>
      </c>
      <c r="C371" s="5">
        <v>45634</v>
      </c>
      <c r="D371" s="3" t="s">
        <v>39</v>
      </c>
      <c r="E371" s="4" t="s">
        <v>436</v>
      </c>
      <c r="F371" s="9">
        <v>1</v>
      </c>
      <c r="G371">
        <f>VLOOKUP(E371,'Data Produk'!$A$2:$E$2517,5,FALSE)</f>
        <v>80100</v>
      </c>
      <c r="H371">
        <f t="shared" si="11"/>
        <v>80100</v>
      </c>
      <c r="I371" t="str">
        <f>VLOOKUP(E371,'Data Produk'!$A$2:$E$2517,3,FALSE)</f>
        <v>BHINNEKA AGILE MP903 GAMING MOUSEPAD BLACK</v>
      </c>
      <c r="J371" t="str">
        <f>VLOOKUP(E371,'Data Produk'!$A$2:$E$2517,4,FALSE)</f>
        <v>GAMING MOUSEPAD</v>
      </c>
      <c r="K371" t="str">
        <f>VLOOKUP(D371,'Data Outlet'!$A$2:$D$17,4,FALSE)</f>
        <v>Eko Wijaya</v>
      </c>
      <c r="L371" t="str">
        <f>VLOOKUP(D371,'Data Outlet'!$A$2:$D$17,2,FALSE)</f>
        <v>KOTA KASABLANKA</v>
      </c>
    </row>
    <row r="372" spans="1:12" x14ac:dyDescent="0.25">
      <c r="A372" t="str">
        <f t="shared" si="12"/>
        <v>T-371</v>
      </c>
      <c r="B372" s="3" t="s">
        <v>2584</v>
      </c>
      <c r="C372" s="5">
        <v>45638</v>
      </c>
      <c r="D372" s="3" t="s">
        <v>39</v>
      </c>
      <c r="E372" s="4" t="s">
        <v>437</v>
      </c>
      <c r="F372" s="9">
        <v>4</v>
      </c>
      <c r="G372">
        <f>VLOOKUP(E372,'Data Produk'!$A$2:$E$2517,5,FALSE)</f>
        <v>39600</v>
      </c>
      <c r="H372">
        <f t="shared" si="11"/>
        <v>158400</v>
      </c>
      <c r="I372" t="str">
        <f>VLOOKUP(E372,'Data Produk'!$A$2:$E$2517,3,FALSE)</f>
        <v>BHINNEKA GO W608 OFFICE MOUSE PINK</v>
      </c>
      <c r="J372" t="str">
        <f>VLOOKUP(E372,'Data Produk'!$A$2:$E$2517,4,FALSE)</f>
        <v>OFFICE MOUSE</v>
      </c>
      <c r="K372" t="str">
        <f>VLOOKUP(D372,'Data Outlet'!$A$2:$D$17,4,FALSE)</f>
        <v>Eko Wijaya</v>
      </c>
      <c r="L372" t="str">
        <f>VLOOKUP(D372,'Data Outlet'!$A$2:$D$17,2,FALSE)</f>
        <v>KOTA KASABLANKA</v>
      </c>
    </row>
    <row r="373" spans="1:12" x14ac:dyDescent="0.25">
      <c r="A373" t="str">
        <f t="shared" si="12"/>
        <v>T-372</v>
      </c>
      <c r="B373" s="3" t="s">
        <v>2584</v>
      </c>
      <c r="C373" s="5">
        <v>45630</v>
      </c>
      <c r="D373" s="3" t="s">
        <v>39</v>
      </c>
      <c r="E373" s="4" t="s">
        <v>438</v>
      </c>
      <c r="F373" s="9">
        <v>2</v>
      </c>
      <c r="G373">
        <f>VLOOKUP(E373,'Data Produk'!$A$2:$E$2517,5,FALSE)</f>
        <v>37350</v>
      </c>
      <c r="H373">
        <f t="shared" si="11"/>
        <v>74700</v>
      </c>
      <c r="I373" t="str">
        <f>VLOOKUP(E373,'Data Produk'!$A$2:$E$2517,3,FALSE)</f>
        <v>BHINNEKA LAVALIER MV01 MICROPHONE BLACK</v>
      </c>
      <c r="J373" t="str">
        <f>VLOOKUP(E373,'Data Produk'!$A$2:$E$2517,4,FALSE)</f>
        <v>STREAMING DEVICES</v>
      </c>
      <c r="K373" t="str">
        <f>VLOOKUP(D373,'Data Outlet'!$A$2:$D$17,4,FALSE)</f>
        <v>Eko Wijaya</v>
      </c>
      <c r="L373" t="str">
        <f>VLOOKUP(D373,'Data Outlet'!$A$2:$D$17,2,FALSE)</f>
        <v>KOTA KASABLANKA</v>
      </c>
    </row>
    <row r="374" spans="1:12" x14ac:dyDescent="0.25">
      <c r="A374" t="str">
        <f t="shared" si="12"/>
        <v>T-373</v>
      </c>
      <c r="B374" s="3" t="s">
        <v>2584</v>
      </c>
      <c r="C374" s="5">
        <v>45647</v>
      </c>
      <c r="D374" s="3" t="s">
        <v>39</v>
      </c>
      <c r="E374" s="4" t="s">
        <v>439</v>
      </c>
      <c r="F374" s="9">
        <v>2</v>
      </c>
      <c r="G374">
        <f>VLOOKUP(E374,'Data Produk'!$A$2:$E$2517,5,FALSE)</f>
        <v>40500</v>
      </c>
      <c r="H374">
        <f t="shared" si="11"/>
        <v>81000</v>
      </c>
      <c r="I374" t="str">
        <f>VLOOKUP(E374,'Data Produk'!$A$2:$E$2517,3,FALSE)</f>
        <v>BHINNEKA MEOW AC5001 HEADSET ACCESSORIES WHITE</v>
      </c>
      <c r="J374" t="str">
        <f>VLOOKUP(E374,'Data Produk'!$A$2:$E$2517,4,FALSE)</f>
        <v>OTHER ACCESSORIES</v>
      </c>
      <c r="K374" t="str">
        <f>VLOOKUP(D374,'Data Outlet'!$A$2:$D$17,4,FALSE)</f>
        <v>Eko Wijaya</v>
      </c>
      <c r="L374" t="str">
        <f>VLOOKUP(D374,'Data Outlet'!$A$2:$D$17,2,FALSE)</f>
        <v>KOTA KASABLANKA</v>
      </c>
    </row>
    <row r="375" spans="1:12" x14ac:dyDescent="0.25">
      <c r="A375" t="str">
        <f t="shared" si="12"/>
        <v>T-374</v>
      </c>
      <c r="B375" s="3" t="s">
        <v>2584</v>
      </c>
      <c r="C375" s="5">
        <v>45653</v>
      </c>
      <c r="D375" s="3" t="s">
        <v>39</v>
      </c>
      <c r="E375" s="4" t="s">
        <v>440</v>
      </c>
      <c r="F375" s="9">
        <v>2</v>
      </c>
      <c r="G375">
        <f>VLOOKUP(E375,'Data Produk'!$A$2:$E$2517,5,FALSE)</f>
        <v>82800</v>
      </c>
      <c r="H375">
        <f t="shared" si="11"/>
        <v>165600</v>
      </c>
      <c r="I375" t="str">
        <f>VLOOKUP(E375,'Data Produk'!$A$2:$E$2517,3,FALSE)</f>
        <v>BHINNEKA W190 OFFICE MOUSE WHITE</v>
      </c>
      <c r="J375" t="str">
        <f>VLOOKUP(E375,'Data Produk'!$A$2:$E$2517,4,FALSE)</f>
        <v>OFFICE MOUSE</v>
      </c>
      <c r="K375" t="str">
        <f>VLOOKUP(D375,'Data Outlet'!$A$2:$D$17,4,FALSE)</f>
        <v>Eko Wijaya</v>
      </c>
      <c r="L375" t="str">
        <f>VLOOKUP(D375,'Data Outlet'!$A$2:$D$17,2,FALSE)</f>
        <v>KOTA KASABLANKA</v>
      </c>
    </row>
    <row r="376" spans="1:12" x14ac:dyDescent="0.25">
      <c r="A376" t="str">
        <f t="shared" si="12"/>
        <v>T-375</v>
      </c>
      <c r="B376" s="3" t="s">
        <v>2584</v>
      </c>
      <c r="C376" s="5">
        <v>45644</v>
      </c>
      <c r="D376" s="3" t="s">
        <v>39</v>
      </c>
      <c r="E376" s="4" t="s">
        <v>441</v>
      </c>
      <c r="F376" s="9">
        <v>3</v>
      </c>
      <c r="G376">
        <f>VLOOKUP(E376,'Data Produk'!$A$2:$E$2517,5,FALSE)</f>
        <v>15300</v>
      </c>
      <c r="H376">
        <f t="shared" si="11"/>
        <v>45900</v>
      </c>
      <c r="I376" t="str">
        <f>VLOOKUP(E376,'Data Produk'!$A$2:$E$2517,3,FALSE)</f>
        <v>BHINNEKA LINKPODS ES3 WIRED EARBUDS BLACK</v>
      </c>
      <c r="J376" t="str">
        <f>VLOOKUP(E376,'Data Produk'!$A$2:$E$2517,4,FALSE)</f>
        <v>EARPHONE</v>
      </c>
      <c r="K376" t="str">
        <f>VLOOKUP(D376,'Data Outlet'!$A$2:$D$17,4,FALSE)</f>
        <v>Eko Wijaya</v>
      </c>
      <c r="L376" t="str">
        <f>VLOOKUP(D376,'Data Outlet'!$A$2:$D$17,2,FALSE)</f>
        <v>KOTA KASABLANKA</v>
      </c>
    </row>
    <row r="377" spans="1:12" x14ac:dyDescent="0.25">
      <c r="A377" t="str">
        <f t="shared" si="12"/>
        <v>T-376</v>
      </c>
      <c r="B377" s="3" t="s">
        <v>2584</v>
      </c>
      <c r="C377" s="5">
        <v>45642</v>
      </c>
      <c r="D377" s="3" t="s">
        <v>39</v>
      </c>
      <c r="E377" s="4" t="s">
        <v>442</v>
      </c>
      <c r="F377" s="9">
        <v>10</v>
      </c>
      <c r="G377">
        <f>VLOOKUP(E377,'Data Produk'!$A$2:$E$2517,5,FALSE)</f>
        <v>18000</v>
      </c>
      <c r="H377">
        <f t="shared" si="11"/>
        <v>180000</v>
      </c>
      <c r="I377" t="str">
        <f>VLOOKUP(E377,'Data Produk'!$A$2:$E$2517,3,FALSE)</f>
        <v>BHINNEKA DURALINK KLB1201 BLACK</v>
      </c>
      <c r="J377" t="str">
        <f>VLOOKUP(E377,'Data Produk'!$A$2:$E$2517,4,FALSE)</f>
        <v>CABLE</v>
      </c>
      <c r="K377" t="str">
        <f>VLOOKUP(D377,'Data Outlet'!$A$2:$D$17,4,FALSE)</f>
        <v>Eko Wijaya</v>
      </c>
      <c r="L377" t="str">
        <f>VLOOKUP(D377,'Data Outlet'!$A$2:$D$17,2,FALSE)</f>
        <v>KOTA KASABLANKA</v>
      </c>
    </row>
    <row r="378" spans="1:12" x14ac:dyDescent="0.25">
      <c r="A378" t="str">
        <f t="shared" si="12"/>
        <v>T-377</v>
      </c>
      <c r="B378" s="3" t="s">
        <v>2584</v>
      </c>
      <c r="C378" s="5">
        <v>45634</v>
      </c>
      <c r="D378" s="3" t="s">
        <v>39</v>
      </c>
      <c r="E378" s="4" t="s">
        <v>443</v>
      </c>
      <c r="F378" s="9">
        <v>5</v>
      </c>
      <c r="G378">
        <f>VLOOKUP(E378,'Data Produk'!$A$2:$E$2517,5,FALSE)</f>
        <v>49500</v>
      </c>
      <c r="H378">
        <f t="shared" si="11"/>
        <v>247500</v>
      </c>
      <c r="I378" t="str">
        <f>VLOOKUP(E378,'Data Produk'!$A$2:$E$2517,3,FALSE)</f>
        <v>BHINNEKA POWER PURE 20W 1-PORT TYPE-A USB CHARGER (QC) BLACK</v>
      </c>
      <c r="J378" t="str">
        <f>VLOOKUP(E378,'Data Produk'!$A$2:$E$2517,4,FALSE)</f>
        <v>CHARGER</v>
      </c>
      <c r="K378" t="str">
        <f>VLOOKUP(D378,'Data Outlet'!$A$2:$D$17,4,FALSE)</f>
        <v>Eko Wijaya</v>
      </c>
      <c r="L378" t="str">
        <f>VLOOKUP(D378,'Data Outlet'!$A$2:$D$17,2,FALSE)</f>
        <v>KOTA KASABLANKA</v>
      </c>
    </row>
    <row r="379" spans="1:12" x14ac:dyDescent="0.25">
      <c r="A379" t="str">
        <f t="shared" si="12"/>
        <v>T-378</v>
      </c>
      <c r="B379" s="3" t="s">
        <v>2584</v>
      </c>
      <c r="C379" s="5">
        <v>45656</v>
      </c>
      <c r="D379" s="3" t="s">
        <v>39</v>
      </c>
      <c r="E379" s="4" t="s">
        <v>444</v>
      </c>
      <c r="F379" s="9">
        <v>1</v>
      </c>
      <c r="G379">
        <f>VLOOKUP(E379,'Data Produk'!$A$2:$E$2517,5,FALSE)</f>
        <v>225000</v>
      </c>
      <c r="H379">
        <f t="shared" si="11"/>
        <v>225000</v>
      </c>
      <c r="I379" t="str">
        <f>VLOOKUP(E379,'Data Produk'!$A$2:$E$2517,3,FALSE)</f>
        <v>BHINNEKA GROOVE AURORA TX3 TRUE WIRELESS BLACK</v>
      </c>
      <c r="J379" t="str">
        <f>VLOOKUP(E379,'Data Produk'!$A$2:$E$2517,4,FALSE)</f>
        <v>TWS</v>
      </c>
      <c r="K379" t="str">
        <f>VLOOKUP(D379,'Data Outlet'!$A$2:$D$17,4,FALSE)</f>
        <v>Eko Wijaya</v>
      </c>
      <c r="L379" t="str">
        <f>VLOOKUP(D379,'Data Outlet'!$A$2:$D$17,2,FALSE)</f>
        <v>KOTA KASABLANKA</v>
      </c>
    </row>
    <row r="380" spans="1:12" x14ac:dyDescent="0.25">
      <c r="A380" t="str">
        <f t="shared" si="12"/>
        <v>T-379</v>
      </c>
      <c r="B380" s="3" t="s">
        <v>2584</v>
      </c>
      <c r="C380" s="5">
        <v>45634</v>
      </c>
      <c r="D380" s="3" t="s">
        <v>39</v>
      </c>
      <c r="E380" s="4" t="s">
        <v>445</v>
      </c>
      <c r="F380" s="9">
        <v>2</v>
      </c>
      <c r="G380">
        <f>VLOOKUP(E380,'Data Produk'!$A$2:$E$2517,5,FALSE)</f>
        <v>152100</v>
      </c>
      <c r="H380">
        <f t="shared" si="11"/>
        <v>304200</v>
      </c>
      <c r="I380" t="str">
        <f>VLOOKUP(E380,'Data Produk'!$A$2:$E$2517,3,FALSE)</f>
        <v>BHINNEKA SMART WALL SWITCH 2 GANG SWS02</v>
      </c>
      <c r="J380" t="str">
        <f>VLOOKUP(E380,'Data Produk'!$A$2:$E$2517,4,FALSE)</f>
        <v>SMART LIFE</v>
      </c>
      <c r="K380" t="str">
        <f>VLOOKUP(D380,'Data Outlet'!$A$2:$D$17,4,FALSE)</f>
        <v>Eko Wijaya</v>
      </c>
      <c r="L380" t="str">
        <f>VLOOKUP(D380,'Data Outlet'!$A$2:$D$17,2,FALSE)</f>
        <v>KOTA KASABLANKA</v>
      </c>
    </row>
    <row r="381" spans="1:12" x14ac:dyDescent="0.25">
      <c r="A381" t="str">
        <f t="shared" si="12"/>
        <v>T-380</v>
      </c>
      <c r="B381" s="3" t="s">
        <v>2584</v>
      </c>
      <c r="C381" s="5">
        <v>45646</v>
      </c>
      <c r="D381" s="3" t="s">
        <v>39</v>
      </c>
      <c r="E381" s="4" t="s">
        <v>446</v>
      </c>
      <c r="F381" s="9">
        <v>2</v>
      </c>
      <c r="G381">
        <f>VLOOKUP(E381,'Data Produk'!$A$2:$E$2517,5,FALSE)</f>
        <v>39600</v>
      </c>
      <c r="H381">
        <f t="shared" si="11"/>
        <v>79200</v>
      </c>
      <c r="I381" t="str">
        <f>VLOOKUP(E381,'Data Produk'!$A$2:$E$2517,3,FALSE)</f>
        <v>BHINNEKA GO W608 OFFICE MOUSE GREEN</v>
      </c>
      <c r="J381" t="str">
        <f>VLOOKUP(E381,'Data Produk'!$A$2:$E$2517,4,FALSE)</f>
        <v>OFFICE MOUSE</v>
      </c>
      <c r="K381" t="str">
        <f>VLOOKUP(D381,'Data Outlet'!$A$2:$D$17,4,FALSE)</f>
        <v>Eko Wijaya</v>
      </c>
      <c r="L381" t="str">
        <f>VLOOKUP(D381,'Data Outlet'!$A$2:$D$17,2,FALSE)</f>
        <v>KOTA KASABLANKA</v>
      </c>
    </row>
    <row r="382" spans="1:12" x14ac:dyDescent="0.25">
      <c r="A382" t="str">
        <f t="shared" si="12"/>
        <v>T-381</v>
      </c>
      <c r="B382" s="3" t="s">
        <v>2584</v>
      </c>
      <c r="C382" s="5">
        <v>45651</v>
      </c>
      <c r="D382" s="3" t="s">
        <v>40</v>
      </c>
      <c r="E382" s="4" t="s">
        <v>447</v>
      </c>
      <c r="F382" s="9">
        <v>1</v>
      </c>
      <c r="G382">
        <f>VLOOKUP(E382,'Data Produk'!$A$2:$E$2517,5,FALSE)</f>
        <v>108000</v>
      </c>
      <c r="H382">
        <f t="shared" si="11"/>
        <v>108000</v>
      </c>
      <c r="I382" t="str">
        <f>VLOOKUP(E382,'Data Produk'!$A$2:$E$2517,3,FALSE)</f>
        <v>BHINNEKA WAVE14 TW14 TRUE WIRELESS WHITE</v>
      </c>
      <c r="J382" t="str">
        <f>VLOOKUP(E382,'Data Produk'!$A$2:$E$2517,4,FALSE)</f>
        <v>TWS</v>
      </c>
      <c r="K382" t="str">
        <f>VLOOKUP(D382,'Data Outlet'!$A$2:$D$17,4,FALSE)</f>
        <v>Fani Sari</v>
      </c>
      <c r="L382" t="str">
        <f>VLOOKUP(D382,'Data Outlet'!$A$2:$D$17,2,FALSE)</f>
        <v>LIPPO MALL KEMANG</v>
      </c>
    </row>
    <row r="383" spans="1:12" x14ac:dyDescent="0.25">
      <c r="A383" t="str">
        <f t="shared" si="12"/>
        <v>T-382</v>
      </c>
      <c r="B383" s="3" t="s">
        <v>2584</v>
      </c>
      <c r="C383" s="5">
        <v>45627</v>
      </c>
      <c r="D383" s="3" t="s">
        <v>40</v>
      </c>
      <c r="E383" s="4" t="s">
        <v>448</v>
      </c>
      <c r="F383" s="9">
        <v>1</v>
      </c>
      <c r="G383">
        <f>VLOOKUP(E383,'Data Produk'!$A$2:$E$2517,5,FALSE)</f>
        <v>65700</v>
      </c>
      <c r="H383">
        <f t="shared" si="11"/>
        <v>65700</v>
      </c>
      <c r="I383" t="str">
        <f>VLOOKUP(E383,'Data Produk'!$A$2:$E$2517,3,FALSE)</f>
        <v>BHINNEKA RAIGOR III WG12 GAMING MOUSE BLACK</v>
      </c>
      <c r="J383" t="str">
        <f>VLOOKUP(E383,'Data Produk'!$A$2:$E$2517,4,FALSE)</f>
        <v>MOUSE GAMING</v>
      </c>
      <c r="K383" t="str">
        <f>VLOOKUP(D383,'Data Outlet'!$A$2:$D$17,4,FALSE)</f>
        <v>Fani Sari</v>
      </c>
      <c r="L383" t="str">
        <f>VLOOKUP(D383,'Data Outlet'!$A$2:$D$17,2,FALSE)</f>
        <v>LIPPO MALL KEMANG</v>
      </c>
    </row>
    <row r="384" spans="1:12" x14ac:dyDescent="0.25">
      <c r="A384" t="str">
        <f t="shared" si="12"/>
        <v>T-383</v>
      </c>
      <c r="B384" s="3" t="s">
        <v>2584</v>
      </c>
      <c r="C384" s="5">
        <v>45652</v>
      </c>
      <c r="D384" s="3" t="s">
        <v>40</v>
      </c>
      <c r="E384" s="4" t="s">
        <v>449</v>
      </c>
      <c r="F384" s="9">
        <v>3</v>
      </c>
      <c r="G384">
        <f>VLOOKUP(E384,'Data Produk'!$A$2:$E$2517,5,FALSE)</f>
        <v>15300</v>
      </c>
      <c r="H384">
        <f t="shared" si="11"/>
        <v>45900</v>
      </c>
      <c r="I384" t="str">
        <f>VLOOKUP(E384,'Data Produk'!$A$2:$E$2517,3,FALSE)</f>
        <v>BHINNEKA LINKPODS ES3 WIRED EARBUDS BLACK</v>
      </c>
      <c r="J384" t="str">
        <f>VLOOKUP(E384,'Data Produk'!$A$2:$E$2517,4,FALSE)</f>
        <v>EARPHONE</v>
      </c>
      <c r="K384" t="str">
        <f>VLOOKUP(D384,'Data Outlet'!$A$2:$D$17,4,FALSE)</f>
        <v>Fani Sari</v>
      </c>
      <c r="L384" t="str">
        <f>VLOOKUP(D384,'Data Outlet'!$A$2:$D$17,2,FALSE)</f>
        <v>LIPPO MALL KEMANG</v>
      </c>
    </row>
    <row r="385" spans="1:12" x14ac:dyDescent="0.25">
      <c r="A385" t="str">
        <f t="shared" si="12"/>
        <v>T-384</v>
      </c>
      <c r="B385" s="3" t="s">
        <v>2584</v>
      </c>
      <c r="C385" s="5">
        <v>45647</v>
      </c>
      <c r="D385" s="3" t="s">
        <v>40</v>
      </c>
      <c r="E385" s="4" t="s">
        <v>450</v>
      </c>
      <c r="F385" s="9">
        <v>2</v>
      </c>
      <c r="G385">
        <f>VLOOKUP(E385,'Data Produk'!$A$2:$E$2517,5,FALSE)</f>
        <v>73800</v>
      </c>
      <c r="H385">
        <f t="shared" si="11"/>
        <v>147600</v>
      </c>
      <c r="I385" t="str">
        <f>VLOOKUP(E385,'Data Produk'!$A$2:$E$2517,3,FALSE)</f>
        <v>BHINNEKA RAIGOR III WG12R GAMING MOUSE BLACK</v>
      </c>
      <c r="J385" t="str">
        <f>VLOOKUP(E385,'Data Produk'!$A$2:$E$2517,4,FALSE)</f>
        <v>MOUSE GAMING</v>
      </c>
      <c r="K385" t="str">
        <f>VLOOKUP(D385,'Data Outlet'!$A$2:$D$17,4,FALSE)</f>
        <v>Fani Sari</v>
      </c>
      <c r="L385" t="str">
        <f>VLOOKUP(D385,'Data Outlet'!$A$2:$D$17,2,FALSE)</f>
        <v>LIPPO MALL KEMANG</v>
      </c>
    </row>
    <row r="386" spans="1:12" x14ac:dyDescent="0.25">
      <c r="A386" t="str">
        <f t="shared" si="12"/>
        <v>T-385</v>
      </c>
      <c r="B386" s="3" t="s">
        <v>2584</v>
      </c>
      <c r="C386" s="5">
        <v>45657</v>
      </c>
      <c r="D386" s="3" t="s">
        <v>40</v>
      </c>
      <c r="E386" s="4" t="s">
        <v>451</v>
      </c>
      <c r="F386" s="9">
        <v>1</v>
      </c>
      <c r="G386">
        <f>VLOOKUP(E386,'Data Produk'!$A$2:$E$2517,5,FALSE)</f>
        <v>189000</v>
      </c>
      <c r="H386">
        <f t="shared" si="11"/>
        <v>189000</v>
      </c>
      <c r="I386" t="str">
        <f>VLOOKUP(E386,'Data Produk'!$A$2:$E$2517,3,FALSE)</f>
        <v>BHINNEKA GO TUNE WH06 WIRELESS HEADSET GREY</v>
      </c>
      <c r="J386" t="str">
        <f>VLOOKUP(E386,'Data Produk'!$A$2:$E$2517,4,FALSE)</f>
        <v>WIRELESS HEADSET</v>
      </c>
      <c r="K386" t="str">
        <f>VLOOKUP(D386,'Data Outlet'!$A$2:$D$17,4,FALSE)</f>
        <v>Fani Sari</v>
      </c>
      <c r="L386" t="str">
        <f>VLOOKUP(D386,'Data Outlet'!$A$2:$D$17,2,FALSE)</f>
        <v>LIPPO MALL KEMANG</v>
      </c>
    </row>
    <row r="387" spans="1:12" x14ac:dyDescent="0.25">
      <c r="A387" t="str">
        <f t="shared" si="12"/>
        <v>T-386</v>
      </c>
      <c r="B387" s="3" t="s">
        <v>2584</v>
      </c>
      <c r="C387" s="5">
        <v>45647</v>
      </c>
      <c r="D387" s="3" t="s">
        <v>40</v>
      </c>
      <c r="E387" s="4" t="s">
        <v>452</v>
      </c>
      <c r="F387" s="9">
        <v>2</v>
      </c>
      <c r="G387">
        <f>VLOOKUP(E387,'Data Produk'!$A$2:$E$2517,5,FALSE)</f>
        <v>27000</v>
      </c>
      <c r="H387">
        <f t="shared" ref="H387:H450" si="13">G387*F387</f>
        <v>54000</v>
      </c>
      <c r="I387" t="str">
        <f>VLOOKUP(E387,'Data Produk'!$A$2:$E$2517,3,FALSE)</f>
        <v>BHINNEKA DURALINK KCB2001 BLACK</v>
      </c>
      <c r="J387" t="str">
        <f>VLOOKUP(E387,'Data Produk'!$A$2:$E$2517,4,FALSE)</f>
        <v>CABLE</v>
      </c>
      <c r="K387" t="str">
        <f>VLOOKUP(D387,'Data Outlet'!$A$2:$D$17,4,FALSE)</f>
        <v>Fani Sari</v>
      </c>
      <c r="L387" t="str">
        <f>VLOOKUP(D387,'Data Outlet'!$A$2:$D$17,2,FALSE)</f>
        <v>LIPPO MALL KEMANG</v>
      </c>
    </row>
    <row r="388" spans="1:12" x14ac:dyDescent="0.25">
      <c r="A388" t="str">
        <f t="shared" si="12"/>
        <v>T-387</v>
      </c>
      <c r="B388" s="3" t="s">
        <v>2584</v>
      </c>
      <c r="C388" s="5">
        <v>45648</v>
      </c>
      <c r="D388" s="3" t="s">
        <v>40</v>
      </c>
      <c r="E388" s="4" t="s">
        <v>453</v>
      </c>
      <c r="F388" s="9">
        <v>2</v>
      </c>
      <c r="G388">
        <f>VLOOKUP(E388,'Data Produk'!$A$2:$E$2517,5,FALSE)</f>
        <v>81900</v>
      </c>
      <c r="H388">
        <f t="shared" si="13"/>
        <v>163800</v>
      </c>
      <c r="I388" t="str">
        <f>VLOOKUP(E388,'Data Produk'!$A$2:$E$2517,3,FALSE)</f>
        <v>BHINNEKA VENOM II VX8 GAMING MOUSE BLACK</v>
      </c>
      <c r="J388" t="str">
        <f>VLOOKUP(E388,'Data Produk'!$A$2:$E$2517,4,FALSE)</f>
        <v>MOUSE GAMING</v>
      </c>
      <c r="K388" t="str">
        <f>VLOOKUP(D388,'Data Outlet'!$A$2:$D$17,4,FALSE)</f>
        <v>Fani Sari</v>
      </c>
      <c r="L388" t="str">
        <f>VLOOKUP(D388,'Data Outlet'!$A$2:$D$17,2,FALSE)</f>
        <v>LIPPO MALL KEMANG</v>
      </c>
    </row>
    <row r="389" spans="1:12" x14ac:dyDescent="0.25">
      <c r="A389" t="str">
        <f t="shared" si="12"/>
        <v>T-388</v>
      </c>
      <c r="B389" s="3" t="s">
        <v>2584</v>
      </c>
      <c r="C389" s="5">
        <v>45652</v>
      </c>
      <c r="D389" s="3" t="s">
        <v>40</v>
      </c>
      <c r="E389" s="4" t="s">
        <v>454</v>
      </c>
      <c r="F389" s="9">
        <v>1</v>
      </c>
      <c r="G389">
        <f>VLOOKUP(E389,'Data Produk'!$A$2:$E$2517,5,FALSE)</f>
        <v>39600</v>
      </c>
      <c r="H389">
        <f t="shared" si="13"/>
        <v>39600</v>
      </c>
      <c r="I389" t="str">
        <f>VLOOKUP(E389,'Data Produk'!$A$2:$E$2517,3,FALSE)</f>
        <v>BHINNEKA GO W605 OFFICE MOUSE BEIGE</v>
      </c>
      <c r="J389" t="str">
        <f>VLOOKUP(E389,'Data Produk'!$A$2:$E$2517,4,FALSE)</f>
        <v>OFFICE MOUSE</v>
      </c>
      <c r="K389" t="str">
        <f>VLOOKUP(D389,'Data Outlet'!$A$2:$D$17,4,FALSE)</f>
        <v>Fani Sari</v>
      </c>
      <c r="L389" t="str">
        <f>VLOOKUP(D389,'Data Outlet'!$A$2:$D$17,2,FALSE)</f>
        <v>LIPPO MALL KEMANG</v>
      </c>
    </row>
    <row r="390" spans="1:12" x14ac:dyDescent="0.25">
      <c r="A390" t="str">
        <f t="shared" si="12"/>
        <v>T-389</v>
      </c>
      <c r="B390" s="3" t="s">
        <v>2584</v>
      </c>
      <c r="C390" s="5">
        <v>45649</v>
      </c>
      <c r="D390" s="3" t="s">
        <v>40</v>
      </c>
      <c r="E390" s="4" t="s">
        <v>455</v>
      </c>
      <c r="F390" s="9">
        <v>3</v>
      </c>
      <c r="G390">
        <f>VLOOKUP(E390,'Data Produk'!$A$2:$E$2517,5,FALSE)</f>
        <v>47700</v>
      </c>
      <c r="H390">
        <f t="shared" si="13"/>
        <v>143100</v>
      </c>
      <c r="I390" t="str">
        <f>VLOOKUP(E390,'Data Produk'!$A$2:$E$2517,3,FALSE)</f>
        <v>BHINNEKA POWER MOVE 30W 2-PORTS CAR CHARGER (PD+QC) BLACK</v>
      </c>
      <c r="J390" t="str">
        <f>VLOOKUP(E390,'Data Produk'!$A$2:$E$2517,4,FALSE)</f>
        <v>CAR &amp; TRAVEL CHARGER</v>
      </c>
      <c r="K390" t="str">
        <f>VLOOKUP(D390,'Data Outlet'!$A$2:$D$17,4,FALSE)</f>
        <v>Fani Sari</v>
      </c>
      <c r="L390" t="str">
        <f>VLOOKUP(D390,'Data Outlet'!$A$2:$D$17,2,FALSE)</f>
        <v>LIPPO MALL KEMANG</v>
      </c>
    </row>
    <row r="391" spans="1:12" x14ac:dyDescent="0.25">
      <c r="A391" t="str">
        <f t="shared" si="12"/>
        <v>T-390</v>
      </c>
      <c r="B391" s="3" t="s">
        <v>2584</v>
      </c>
      <c r="C391" s="5">
        <v>45633</v>
      </c>
      <c r="D391" s="3" t="s">
        <v>40</v>
      </c>
      <c r="E391" s="4" t="s">
        <v>456</v>
      </c>
      <c r="F391" s="9">
        <v>1</v>
      </c>
      <c r="G391">
        <f>VLOOKUP(E391,'Data Produk'!$A$2:$E$2517,5,FALSE)</f>
        <v>243000</v>
      </c>
      <c r="H391">
        <f t="shared" si="13"/>
        <v>243000</v>
      </c>
      <c r="I391" t="str">
        <f>VLOOKUP(E391,'Data Produk'!$A$2:$E$2517,3,FALSE)</f>
        <v>BHINNEKA CRYPTO WGC3 GAMING MOUSE WHITE</v>
      </c>
      <c r="J391" t="str">
        <f>VLOOKUP(E391,'Data Produk'!$A$2:$E$2517,4,FALSE)</f>
        <v>MOUSE GAMING</v>
      </c>
      <c r="K391" t="str">
        <f>VLOOKUP(D391,'Data Outlet'!$A$2:$D$17,4,FALSE)</f>
        <v>Fani Sari</v>
      </c>
      <c r="L391" t="str">
        <f>VLOOKUP(D391,'Data Outlet'!$A$2:$D$17,2,FALSE)</f>
        <v>LIPPO MALL KEMANG</v>
      </c>
    </row>
    <row r="392" spans="1:12" x14ac:dyDescent="0.25">
      <c r="A392" t="str">
        <f t="shared" si="12"/>
        <v>T-391</v>
      </c>
      <c r="B392" s="3" t="s">
        <v>2584</v>
      </c>
      <c r="C392" s="5">
        <v>45629</v>
      </c>
      <c r="D392" s="3" t="s">
        <v>40</v>
      </c>
      <c r="E392" s="4" t="s">
        <v>457</v>
      </c>
      <c r="F392" s="9">
        <v>1</v>
      </c>
      <c r="G392">
        <f>VLOOKUP(E392,'Data Produk'!$A$2:$E$2517,5,FALSE)</f>
        <v>98100</v>
      </c>
      <c r="H392">
        <f t="shared" si="13"/>
        <v>98100</v>
      </c>
      <c r="I392" t="str">
        <f>VLOOKUP(E392,'Data Produk'!$A$2:$E$2517,3,FALSE)</f>
        <v>BHINNEKA CW2-Q01 30W 2-PORTS CHARGER (QC) WHITE</v>
      </c>
      <c r="J392" t="str">
        <f>VLOOKUP(E392,'Data Produk'!$A$2:$E$2517,4,FALSE)</f>
        <v>CHARGER</v>
      </c>
      <c r="K392" t="str">
        <f>VLOOKUP(D392,'Data Outlet'!$A$2:$D$17,4,FALSE)</f>
        <v>Fani Sari</v>
      </c>
      <c r="L392" t="str">
        <f>VLOOKUP(D392,'Data Outlet'!$A$2:$D$17,2,FALSE)</f>
        <v>LIPPO MALL KEMANG</v>
      </c>
    </row>
    <row r="393" spans="1:12" x14ac:dyDescent="0.25">
      <c r="A393" t="str">
        <f t="shared" si="12"/>
        <v>T-392</v>
      </c>
      <c r="B393" s="3" t="s">
        <v>2584</v>
      </c>
      <c r="C393" s="5">
        <v>45632</v>
      </c>
      <c r="D393" s="3" t="s">
        <v>40</v>
      </c>
      <c r="E393" s="4" t="s">
        <v>458</v>
      </c>
      <c r="F393" s="9">
        <v>3</v>
      </c>
      <c r="G393">
        <f>VLOOKUP(E393,'Data Produk'!$A$2:$E$2517,5,FALSE)</f>
        <v>17100</v>
      </c>
      <c r="H393">
        <f t="shared" si="13"/>
        <v>51300</v>
      </c>
      <c r="I393" t="str">
        <f>VLOOKUP(E393,'Data Produk'!$A$2:$E$2517,3,FALSE)</f>
        <v>BHINNEKA DURALINK KCB1201 BLACK</v>
      </c>
      <c r="J393" t="str">
        <f>VLOOKUP(E393,'Data Produk'!$A$2:$E$2517,4,FALSE)</f>
        <v>CABLE</v>
      </c>
      <c r="K393" t="str">
        <f>VLOOKUP(D393,'Data Outlet'!$A$2:$D$17,4,FALSE)</f>
        <v>Fani Sari</v>
      </c>
      <c r="L393" t="str">
        <f>VLOOKUP(D393,'Data Outlet'!$A$2:$D$17,2,FALSE)</f>
        <v>LIPPO MALL KEMANG</v>
      </c>
    </row>
    <row r="394" spans="1:12" x14ac:dyDescent="0.25">
      <c r="A394" t="str">
        <f t="shared" si="12"/>
        <v>T-393</v>
      </c>
      <c r="B394" s="3" t="s">
        <v>2584</v>
      </c>
      <c r="C394" s="5">
        <v>45648</v>
      </c>
      <c r="D394" s="3" t="s">
        <v>40</v>
      </c>
      <c r="E394" s="4" t="s">
        <v>459</v>
      </c>
      <c r="F394" s="9">
        <v>1</v>
      </c>
      <c r="G394">
        <f>VLOOKUP(E394,'Data Produk'!$A$2:$E$2517,5,FALSE)</f>
        <v>349300</v>
      </c>
      <c r="H394">
        <f t="shared" si="13"/>
        <v>349300</v>
      </c>
      <c r="I394" t="str">
        <f>VLOOKUP(E394,'Data Produk'!$A$2:$E$2517,3,FALSE)</f>
        <v>BHINNEKA ATO MP905 DESKMAT ONE PIECE ZORO</v>
      </c>
      <c r="J394" t="str">
        <f>VLOOKUP(E394,'Data Produk'!$A$2:$E$2517,4,FALSE)</f>
        <v>DESKMAT</v>
      </c>
      <c r="K394" t="str">
        <f>VLOOKUP(D394,'Data Outlet'!$A$2:$D$17,4,FALSE)</f>
        <v>Fani Sari</v>
      </c>
      <c r="L394" t="str">
        <f>VLOOKUP(D394,'Data Outlet'!$A$2:$D$17,2,FALSE)</f>
        <v>LIPPO MALL KEMANG</v>
      </c>
    </row>
    <row r="395" spans="1:12" x14ac:dyDescent="0.25">
      <c r="A395" t="str">
        <f t="shared" si="12"/>
        <v>T-394</v>
      </c>
      <c r="B395" s="3" t="s">
        <v>2584</v>
      </c>
      <c r="C395" s="5">
        <v>45649</v>
      </c>
      <c r="D395" s="3" t="s">
        <v>40</v>
      </c>
      <c r="E395" s="4" t="s">
        <v>460</v>
      </c>
      <c r="F395" s="9">
        <v>1</v>
      </c>
      <c r="G395">
        <f>VLOOKUP(E395,'Data Produk'!$A$2:$E$2517,5,FALSE)</f>
        <v>82800</v>
      </c>
      <c r="H395">
        <f t="shared" si="13"/>
        <v>82800</v>
      </c>
      <c r="I395" t="str">
        <f>VLOOKUP(E395,'Data Produk'!$A$2:$E$2517,3,FALSE)</f>
        <v>BHINNEKA GO W193 OFFICE MOUSE GREY</v>
      </c>
      <c r="J395" t="str">
        <f>VLOOKUP(E395,'Data Produk'!$A$2:$E$2517,4,FALSE)</f>
        <v>OFFICE MOUSE</v>
      </c>
      <c r="K395" t="str">
        <f>VLOOKUP(D395,'Data Outlet'!$A$2:$D$17,4,FALSE)</f>
        <v>Fani Sari</v>
      </c>
      <c r="L395" t="str">
        <f>VLOOKUP(D395,'Data Outlet'!$A$2:$D$17,2,FALSE)</f>
        <v>LIPPO MALL KEMANG</v>
      </c>
    </row>
    <row r="396" spans="1:12" x14ac:dyDescent="0.25">
      <c r="A396" t="str">
        <f t="shared" ref="A396:A459" si="14">"T-"&amp;ROW()-1</f>
        <v>T-395</v>
      </c>
      <c r="B396" s="3" t="s">
        <v>2584</v>
      </c>
      <c r="C396" s="5">
        <v>45631</v>
      </c>
      <c r="D396" s="3" t="s">
        <v>40</v>
      </c>
      <c r="E396" s="4" t="s">
        <v>461</v>
      </c>
      <c r="F396" s="9">
        <v>1</v>
      </c>
      <c r="G396">
        <f>VLOOKUP(E396,'Data Produk'!$A$2:$E$2517,5,FALSE)</f>
        <v>108000</v>
      </c>
      <c r="H396">
        <f t="shared" si="13"/>
        <v>108000</v>
      </c>
      <c r="I396" t="str">
        <f>VLOOKUP(E396,'Data Produk'!$A$2:$E$2517,3,FALSE)</f>
        <v>BHINNEKA WAVE13 TW13 TRUE WIRELESS BLUE</v>
      </c>
      <c r="J396" t="str">
        <f>VLOOKUP(E396,'Data Produk'!$A$2:$E$2517,4,FALSE)</f>
        <v>TWS</v>
      </c>
      <c r="K396" t="str">
        <f>VLOOKUP(D396,'Data Outlet'!$A$2:$D$17,4,FALSE)</f>
        <v>Fani Sari</v>
      </c>
      <c r="L396" t="str">
        <f>VLOOKUP(D396,'Data Outlet'!$A$2:$D$17,2,FALSE)</f>
        <v>LIPPO MALL KEMANG</v>
      </c>
    </row>
    <row r="397" spans="1:12" x14ac:dyDescent="0.25">
      <c r="A397" t="str">
        <f t="shared" si="14"/>
        <v>T-396</v>
      </c>
      <c r="B397" s="3" t="s">
        <v>2584</v>
      </c>
      <c r="C397" s="5">
        <v>45650</v>
      </c>
      <c r="D397" s="3" t="s">
        <v>40</v>
      </c>
      <c r="E397" s="4" t="s">
        <v>462</v>
      </c>
      <c r="F397" s="9">
        <v>1</v>
      </c>
      <c r="G397">
        <f>VLOOKUP(E397,'Data Produk'!$A$2:$E$2517,5,FALSE)</f>
        <v>162000</v>
      </c>
      <c r="H397">
        <f t="shared" si="13"/>
        <v>162000</v>
      </c>
      <c r="I397" t="str">
        <f>VLOOKUP(E397,'Data Produk'!$A$2:$E$2517,3,FALSE)</f>
        <v>BHINNEKA POWER PLUS 45W 2-PORTS GAN CHARGER (PD+PD) BLACK</v>
      </c>
      <c r="J397" t="str">
        <f>VLOOKUP(E397,'Data Produk'!$A$2:$E$2517,4,FALSE)</f>
        <v>CHARGER</v>
      </c>
      <c r="K397" t="str">
        <f>VLOOKUP(D397,'Data Outlet'!$A$2:$D$17,4,FALSE)</f>
        <v>Fani Sari</v>
      </c>
      <c r="L397" t="str">
        <f>VLOOKUP(D397,'Data Outlet'!$A$2:$D$17,2,FALSE)</f>
        <v>LIPPO MALL KEMANG</v>
      </c>
    </row>
    <row r="398" spans="1:12" x14ac:dyDescent="0.25">
      <c r="A398" t="str">
        <f t="shared" si="14"/>
        <v>T-397</v>
      </c>
      <c r="B398" s="3" t="s">
        <v>2584</v>
      </c>
      <c r="C398" s="5">
        <v>45646</v>
      </c>
      <c r="D398" s="3" t="s">
        <v>40</v>
      </c>
      <c r="E398" s="4" t="s">
        <v>463</v>
      </c>
      <c r="F398" s="9">
        <v>2</v>
      </c>
      <c r="G398">
        <f>VLOOKUP(E398,'Data Produk'!$A$2:$E$2517,5,FALSE)</f>
        <v>108000</v>
      </c>
      <c r="H398">
        <f t="shared" si="13"/>
        <v>216000</v>
      </c>
      <c r="I398" t="str">
        <f>VLOOKUP(E398,'Data Produk'!$A$2:$E$2517,3,FALSE)</f>
        <v>BHINNEKA WAVE14 TW14 TRUE WIRELESS BLACK</v>
      </c>
      <c r="J398" t="str">
        <f>VLOOKUP(E398,'Data Produk'!$A$2:$E$2517,4,FALSE)</f>
        <v>TWS</v>
      </c>
      <c r="K398" t="str">
        <f>VLOOKUP(D398,'Data Outlet'!$A$2:$D$17,4,FALSE)</f>
        <v>Fani Sari</v>
      </c>
      <c r="L398" t="str">
        <f>VLOOKUP(D398,'Data Outlet'!$A$2:$D$17,2,FALSE)</f>
        <v>LIPPO MALL KEMANG</v>
      </c>
    </row>
    <row r="399" spans="1:12" x14ac:dyDescent="0.25">
      <c r="A399" t="str">
        <f t="shared" si="14"/>
        <v>T-398</v>
      </c>
      <c r="B399" s="3" t="s">
        <v>2584</v>
      </c>
      <c r="C399" s="5">
        <v>45642</v>
      </c>
      <c r="D399" s="3" t="s">
        <v>40</v>
      </c>
      <c r="E399" s="4" t="s">
        <v>464</v>
      </c>
      <c r="F399" s="9">
        <v>4</v>
      </c>
      <c r="G399">
        <f>VLOOKUP(E399,'Data Produk'!$A$2:$E$2517,5,FALSE)</f>
        <v>225000</v>
      </c>
      <c r="H399">
        <f t="shared" si="13"/>
        <v>900000</v>
      </c>
      <c r="I399" t="str">
        <f>VLOOKUP(E399,'Data Produk'!$A$2:$E$2517,3,FALSE)</f>
        <v>BHINNEKA POWER CUBE 4 PLUG TYPE TRAVEL MULTI ADAPTER BLACK</v>
      </c>
      <c r="J399" t="str">
        <f>VLOOKUP(E399,'Data Produk'!$A$2:$E$2517,4,FALSE)</f>
        <v>CAR &amp; TRAVEL CHARGER</v>
      </c>
      <c r="K399" t="str">
        <f>VLOOKUP(D399,'Data Outlet'!$A$2:$D$17,4,FALSE)</f>
        <v>Fani Sari</v>
      </c>
      <c r="L399" t="str">
        <f>VLOOKUP(D399,'Data Outlet'!$A$2:$D$17,2,FALSE)</f>
        <v>LIPPO MALL KEMANG</v>
      </c>
    </row>
    <row r="400" spans="1:12" x14ac:dyDescent="0.25">
      <c r="A400" t="str">
        <f t="shared" si="14"/>
        <v>T-399</v>
      </c>
      <c r="B400" s="3" t="s">
        <v>2584</v>
      </c>
      <c r="C400" s="5">
        <v>45643</v>
      </c>
      <c r="D400" s="3" t="s">
        <v>40</v>
      </c>
      <c r="E400" s="4" t="s">
        <v>465</v>
      </c>
      <c r="F400" s="9">
        <v>2</v>
      </c>
      <c r="G400">
        <f>VLOOKUP(E400,'Data Produk'!$A$2:$E$2517,5,FALSE)</f>
        <v>39600</v>
      </c>
      <c r="H400">
        <f t="shared" si="13"/>
        <v>79200</v>
      </c>
      <c r="I400" t="str">
        <f>VLOOKUP(E400,'Data Produk'!$A$2:$E$2517,3,FALSE)</f>
        <v>BHINNEKA GO W608 OFFICE MOUSE GREEN</v>
      </c>
      <c r="J400" t="str">
        <f>VLOOKUP(E400,'Data Produk'!$A$2:$E$2517,4,FALSE)</f>
        <v>OFFICE MOUSE</v>
      </c>
      <c r="K400" t="str">
        <f>VLOOKUP(D400,'Data Outlet'!$A$2:$D$17,4,FALSE)</f>
        <v>Fani Sari</v>
      </c>
      <c r="L400" t="str">
        <f>VLOOKUP(D400,'Data Outlet'!$A$2:$D$17,2,FALSE)</f>
        <v>LIPPO MALL KEMANG</v>
      </c>
    </row>
    <row r="401" spans="1:12" x14ac:dyDescent="0.25">
      <c r="A401" t="str">
        <f t="shared" si="14"/>
        <v>T-400</v>
      </c>
      <c r="B401" s="3" t="s">
        <v>2584</v>
      </c>
      <c r="C401" s="5">
        <v>45636</v>
      </c>
      <c r="D401" s="3" t="s">
        <v>40</v>
      </c>
      <c r="E401" s="4" t="s">
        <v>466</v>
      </c>
      <c r="F401" s="9">
        <v>1</v>
      </c>
      <c r="G401">
        <f>VLOOKUP(E401,'Data Produk'!$A$2:$E$2517,5,FALSE)</f>
        <v>82800</v>
      </c>
      <c r="H401">
        <f t="shared" si="13"/>
        <v>82800</v>
      </c>
      <c r="I401" t="str">
        <f>VLOOKUP(E401,'Data Produk'!$A$2:$E$2517,3,FALSE)</f>
        <v>BHINNEKA W190 OFFICE MOUSE BLACK</v>
      </c>
      <c r="J401" t="str">
        <f>VLOOKUP(E401,'Data Produk'!$A$2:$E$2517,4,FALSE)</f>
        <v>OFFICE MOUSE</v>
      </c>
      <c r="K401" t="str">
        <f>VLOOKUP(D401,'Data Outlet'!$A$2:$D$17,4,FALSE)</f>
        <v>Fani Sari</v>
      </c>
      <c r="L401" t="str">
        <f>VLOOKUP(D401,'Data Outlet'!$A$2:$D$17,2,FALSE)</f>
        <v>LIPPO MALL KEMANG</v>
      </c>
    </row>
    <row r="402" spans="1:12" x14ac:dyDescent="0.25">
      <c r="A402" t="str">
        <f t="shared" si="14"/>
        <v>T-401</v>
      </c>
      <c r="B402" s="3" t="s">
        <v>2584</v>
      </c>
      <c r="C402" s="5">
        <v>45643</v>
      </c>
      <c r="D402" s="3" t="s">
        <v>40</v>
      </c>
      <c r="E402" s="4" t="s">
        <v>467</v>
      </c>
      <c r="F402" s="9">
        <v>4</v>
      </c>
      <c r="G402">
        <f>VLOOKUP(E402,'Data Produk'!$A$2:$E$2517,5,FALSE)</f>
        <v>18000</v>
      </c>
      <c r="H402">
        <f t="shared" si="13"/>
        <v>72000</v>
      </c>
      <c r="I402" t="str">
        <f>VLOOKUP(E402,'Data Produk'!$A$2:$E$2517,3,FALSE)</f>
        <v>BHINNEKA DURALINK KLB1201 BLACK</v>
      </c>
      <c r="J402" t="str">
        <f>VLOOKUP(E402,'Data Produk'!$A$2:$E$2517,4,FALSE)</f>
        <v>CABLE</v>
      </c>
      <c r="K402" t="str">
        <f>VLOOKUP(D402,'Data Outlet'!$A$2:$D$17,4,FALSE)</f>
        <v>Fani Sari</v>
      </c>
      <c r="L402" t="str">
        <f>VLOOKUP(D402,'Data Outlet'!$A$2:$D$17,2,FALSE)</f>
        <v>LIPPO MALL KEMANG</v>
      </c>
    </row>
    <row r="403" spans="1:12" x14ac:dyDescent="0.25">
      <c r="A403" t="str">
        <f t="shared" si="14"/>
        <v>T-402</v>
      </c>
      <c r="B403" s="3" t="s">
        <v>2584</v>
      </c>
      <c r="C403" s="5">
        <v>45656</v>
      </c>
      <c r="D403" s="3" t="s">
        <v>40</v>
      </c>
      <c r="E403" s="4" t="s">
        <v>468</v>
      </c>
      <c r="F403" s="9">
        <v>1</v>
      </c>
      <c r="G403">
        <f>VLOOKUP(E403,'Data Produk'!$A$2:$E$2517,5,FALSE)</f>
        <v>60750</v>
      </c>
      <c r="H403">
        <f t="shared" si="13"/>
        <v>60750</v>
      </c>
      <c r="I403" t="str">
        <f>VLOOKUP(E403,'Data Produk'!$A$2:$E$2517,3,FALSE)</f>
        <v>BHINNEKA RAIGOR II WG10 GAMING MOUSE RED</v>
      </c>
      <c r="J403" t="str">
        <f>VLOOKUP(E403,'Data Produk'!$A$2:$E$2517,4,FALSE)</f>
        <v>MOUSE GAMING</v>
      </c>
      <c r="K403" t="str">
        <f>VLOOKUP(D403,'Data Outlet'!$A$2:$D$17,4,FALSE)</f>
        <v>Fani Sari</v>
      </c>
      <c r="L403" t="str">
        <f>VLOOKUP(D403,'Data Outlet'!$A$2:$D$17,2,FALSE)</f>
        <v>LIPPO MALL KEMANG</v>
      </c>
    </row>
    <row r="404" spans="1:12" x14ac:dyDescent="0.25">
      <c r="A404" t="str">
        <f t="shared" si="14"/>
        <v>T-403</v>
      </c>
      <c r="B404" s="3" t="s">
        <v>2584</v>
      </c>
      <c r="C404" s="5">
        <v>45657</v>
      </c>
      <c r="D404" s="3" t="s">
        <v>40</v>
      </c>
      <c r="E404" s="4" t="s">
        <v>469</v>
      </c>
      <c r="F404" s="9">
        <v>3</v>
      </c>
      <c r="G404">
        <f>VLOOKUP(E404,'Data Produk'!$A$2:$E$2517,5,FALSE)</f>
        <v>25200</v>
      </c>
      <c r="H404">
        <f t="shared" si="13"/>
        <v>75600</v>
      </c>
      <c r="I404" t="str">
        <f>VLOOKUP(E404,'Data Produk'!$A$2:$E$2517,3,FALSE)</f>
        <v>BHINNEKA HYPERLINK KD60C1501 BLACK</v>
      </c>
      <c r="J404" t="str">
        <f>VLOOKUP(E404,'Data Produk'!$A$2:$E$2517,4,FALSE)</f>
        <v>CABLE</v>
      </c>
      <c r="K404" t="str">
        <f>VLOOKUP(D404,'Data Outlet'!$A$2:$D$17,4,FALSE)</f>
        <v>Fani Sari</v>
      </c>
      <c r="L404" t="str">
        <f>VLOOKUP(D404,'Data Outlet'!$A$2:$D$17,2,FALSE)</f>
        <v>LIPPO MALL KEMANG</v>
      </c>
    </row>
    <row r="405" spans="1:12" x14ac:dyDescent="0.25">
      <c r="A405" t="str">
        <f t="shared" si="14"/>
        <v>T-404</v>
      </c>
      <c r="B405" s="3" t="s">
        <v>2584</v>
      </c>
      <c r="C405" s="5">
        <v>45631</v>
      </c>
      <c r="D405" s="3" t="s">
        <v>40</v>
      </c>
      <c r="E405" s="4" t="s">
        <v>470</v>
      </c>
      <c r="F405" s="9">
        <v>1</v>
      </c>
      <c r="G405">
        <f>VLOOKUP(E405,'Data Produk'!$A$2:$E$2517,5,FALSE)</f>
        <v>39600</v>
      </c>
      <c r="H405">
        <f t="shared" si="13"/>
        <v>39600</v>
      </c>
      <c r="I405" t="str">
        <f>VLOOKUP(E405,'Data Produk'!$A$2:$E$2517,3,FALSE)</f>
        <v>BHINNEKA GO W607 OFFICE MOUSE BLUE</v>
      </c>
      <c r="J405" t="str">
        <f>VLOOKUP(E405,'Data Produk'!$A$2:$E$2517,4,FALSE)</f>
        <v>OFFICE MOUSE</v>
      </c>
      <c r="K405" t="str">
        <f>VLOOKUP(D405,'Data Outlet'!$A$2:$D$17,4,FALSE)</f>
        <v>Fani Sari</v>
      </c>
      <c r="L405" t="str">
        <f>VLOOKUP(D405,'Data Outlet'!$A$2:$D$17,2,FALSE)</f>
        <v>LIPPO MALL KEMANG</v>
      </c>
    </row>
    <row r="406" spans="1:12" x14ac:dyDescent="0.25">
      <c r="A406" t="str">
        <f t="shared" si="14"/>
        <v>T-405</v>
      </c>
      <c r="B406" s="3" t="s">
        <v>2584</v>
      </c>
      <c r="C406" s="5">
        <v>45650</v>
      </c>
      <c r="D406" s="3" t="s">
        <v>40</v>
      </c>
      <c r="E406" s="4" t="s">
        <v>471</v>
      </c>
      <c r="F406" s="9">
        <v>1</v>
      </c>
      <c r="G406">
        <f>VLOOKUP(E406,'Data Produk'!$A$2:$E$2517,5,FALSE)</f>
        <v>107100</v>
      </c>
      <c r="H406">
        <f t="shared" si="13"/>
        <v>107100</v>
      </c>
      <c r="I406" t="str">
        <f>VLOOKUP(E406,'Data Produk'!$A$2:$E$2517,3,FALSE)</f>
        <v>BHINNEKA CW2-Q02 38W 2-PORTS CHARGER (QC) WHITE</v>
      </c>
      <c r="J406" t="str">
        <f>VLOOKUP(E406,'Data Produk'!$A$2:$E$2517,4,FALSE)</f>
        <v>CHARGER</v>
      </c>
      <c r="K406" t="str">
        <f>VLOOKUP(D406,'Data Outlet'!$A$2:$D$17,4,FALSE)</f>
        <v>Fani Sari</v>
      </c>
      <c r="L406" t="str">
        <f>VLOOKUP(D406,'Data Outlet'!$A$2:$D$17,2,FALSE)</f>
        <v>LIPPO MALL KEMANG</v>
      </c>
    </row>
    <row r="407" spans="1:12" x14ac:dyDescent="0.25">
      <c r="A407" t="str">
        <f t="shared" si="14"/>
        <v>T-406</v>
      </c>
      <c r="B407" s="3" t="s">
        <v>2584</v>
      </c>
      <c r="C407" s="5">
        <v>45647</v>
      </c>
      <c r="D407" s="3" t="s">
        <v>40</v>
      </c>
      <c r="E407" s="4" t="s">
        <v>472</v>
      </c>
      <c r="F407" s="9">
        <v>1</v>
      </c>
      <c r="G407">
        <f>VLOOKUP(E407,'Data Produk'!$A$2:$E$2517,5,FALSE)</f>
        <v>144000</v>
      </c>
      <c r="H407">
        <f t="shared" si="13"/>
        <v>144000</v>
      </c>
      <c r="I407" t="str">
        <f>VLOOKUP(E407,'Data Produk'!$A$2:$E$2517,3,FALSE)</f>
        <v>BHINNEKA CHIEF II HG20 GAMING HEADSET BLACK</v>
      </c>
      <c r="J407" t="str">
        <f>VLOOKUP(E407,'Data Produk'!$A$2:$E$2517,4,FALSE)</f>
        <v>GAMING HEADSET</v>
      </c>
      <c r="K407" t="str">
        <f>VLOOKUP(D407,'Data Outlet'!$A$2:$D$17,4,FALSE)</f>
        <v>Fani Sari</v>
      </c>
      <c r="L407" t="str">
        <f>VLOOKUP(D407,'Data Outlet'!$A$2:$D$17,2,FALSE)</f>
        <v>LIPPO MALL KEMANG</v>
      </c>
    </row>
    <row r="408" spans="1:12" x14ac:dyDescent="0.25">
      <c r="A408" t="str">
        <f t="shared" si="14"/>
        <v>T-407</v>
      </c>
      <c r="B408" s="3" t="s">
        <v>2584</v>
      </c>
      <c r="C408" s="5">
        <v>45647</v>
      </c>
      <c r="D408" s="3" t="s">
        <v>40</v>
      </c>
      <c r="E408" s="4" t="s">
        <v>473</v>
      </c>
      <c r="F408" s="9">
        <v>2</v>
      </c>
      <c r="G408">
        <f>VLOOKUP(E408,'Data Produk'!$A$2:$E$2517,5,FALSE)</f>
        <v>94500</v>
      </c>
      <c r="H408">
        <f t="shared" si="13"/>
        <v>189000</v>
      </c>
      <c r="I408" t="str">
        <f>VLOOKUP(E408,'Data Produk'!$A$2:$E$2517,3,FALSE)</f>
        <v>BHINNEKA SMART LIGHT BUB 12W SLB102</v>
      </c>
      <c r="J408" t="str">
        <f>VLOOKUP(E408,'Data Produk'!$A$2:$E$2517,4,FALSE)</f>
        <v>SMART LIFE</v>
      </c>
      <c r="K408" t="str">
        <f>VLOOKUP(D408,'Data Outlet'!$A$2:$D$17,4,FALSE)</f>
        <v>Fani Sari</v>
      </c>
      <c r="L408" t="str">
        <f>VLOOKUP(D408,'Data Outlet'!$A$2:$D$17,2,FALSE)</f>
        <v>LIPPO MALL KEMANG</v>
      </c>
    </row>
    <row r="409" spans="1:12" x14ac:dyDescent="0.25">
      <c r="A409" t="str">
        <f t="shared" si="14"/>
        <v>T-408</v>
      </c>
      <c r="B409" s="3" t="s">
        <v>2584</v>
      </c>
      <c r="C409" s="5">
        <v>45657</v>
      </c>
      <c r="D409" s="3" t="s">
        <v>40</v>
      </c>
      <c r="E409" s="4" t="s">
        <v>474</v>
      </c>
      <c r="F409" s="9">
        <v>1</v>
      </c>
      <c r="G409">
        <f>VLOOKUP(E409,'Data Produk'!$A$2:$E$2517,5,FALSE)</f>
        <v>130500</v>
      </c>
      <c r="H409">
        <f t="shared" si="13"/>
        <v>130500</v>
      </c>
      <c r="I409" t="str">
        <f>VLOOKUP(E409,'Data Produk'!$A$2:$E$2517,3,FALSE)</f>
        <v>BHINNEKA TRINITY MH88 GAMING HEADSET PINK</v>
      </c>
      <c r="J409" t="str">
        <f>VLOOKUP(E409,'Data Produk'!$A$2:$E$2517,4,FALSE)</f>
        <v>GAMING HEADSET</v>
      </c>
      <c r="K409" t="str">
        <f>VLOOKUP(D409,'Data Outlet'!$A$2:$D$17,4,FALSE)</f>
        <v>Fani Sari</v>
      </c>
      <c r="L409" t="str">
        <f>VLOOKUP(D409,'Data Outlet'!$A$2:$D$17,2,FALSE)</f>
        <v>LIPPO MALL KEMANG</v>
      </c>
    </row>
    <row r="410" spans="1:12" x14ac:dyDescent="0.25">
      <c r="A410" t="str">
        <f t="shared" si="14"/>
        <v>T-409</v>
      </c>
      <c r="B410" s="3" t="s">
        <v>2584</v>
      </c>
      <c r="C410" s="5">
        <v>45631</v>
      </c>
      <c r="D410" s="3" t="s">
        <v>40</v>
      </c>
      <c r="E410" s="4" t="s">
        <v>475</v>
      </c>
      <c r="F410" s="9">
        <v>1</v>
      </c>
      <c r="G410">
        <f>VLOOKUP(E410,'Data Produk'!$A$2:$E$2517,5,FALSE)</f>
        <v>162000</v>
      </c>
      <c r="H410">
        <f t="shared" si="13"/>
        <v>162000</v>
      </c>
      <c r="I410" t="str">
        <f>VLOOKUP(E410,'Data Produk'!$A$2:$E$2517,3,FALSE)</f>
        <v>BHINNEKA POWER PACK T1 10.000 mAh 22,5W POWERBANK BLACK</v>
      </c>
      <c r="J410" t="str">
        <f>VLOOKUP(E410,'Data Produk'!$A$2:$E$2517,4,FALSE)</f>
        <v>POWERBANK</v>
      </c>
      <c r="K410" t="str">
        <f>VLOOKUP(D410,'Data Outlet'!$A$2:$D$17,4,FALSE)</f>
        <v>Fani Sari</v>
      </c>
      <c r="L410" t="str">
        <f>VLOOKUP(D410,'Data Outlet'!$A$2:$D$17,2,FALSE)</f>
        <v>LIPPO MALL KEMANG</v>
      </c>
    </row>
    <row r="411" spans="1:12" x14ac:dyDescent="0.25">
      <c r="A411" t="str">
        <f t="shared" si="14"/>
        <v>T-410</v>
      </c>
      <c r="B411" s="3" t="s">
        <v>2584</v>
      </c>
      <c r="C411" s="5">
        <v>45630</v>
      </c>
      <c r="D411" s="3" t="s">
        <v>40</v>
      </c>
      <c r="E411" s="4" t="s">
        <v>476</v>
      </c>
      <c r="F411" s="9">
        <v>1</v>
      </c>
      <c r="G411">
        <f>VLOOKUP(E411,'Data Produk'!$A$2:$E$2517,5,FALSE)</f>
        <v>81000</v>
      </c>
      <c r="H411">
        <f t="shared" si="13"/>
        <v>81000</v>
      </c>
      <c r="I411" t="str">
        <f>VLOOKUP(E411,'Data Produk'!$A$2:$E$2517,3,FALSE)</f>
        <v>BHINNEKA CRYTO VX7 GAMING MOUSE PINK</v>
      </c>
      <c r="J411" t="str">
        <f>VLOOKUP(E411,'Data Produk'!$A$2:$E$2517,4,FALSE)</f>
        <v>MOUSE GAMING</v>
      </c>
      <c r="K411" t="str">
        <f>VLOOKUP(D411,'Data Outlet'!$A$2:$D$17,4,FALSE)</f>
        <v>Fani Sari</v>
      </c>
      <c r="L411" t="str">
        <f>VLOOKUP(D411,'Data Outlet'!$A$2:$D$17,2,FALSE)</f>
        <v>LIPPO MALL KEMANG</v>
      </c>
    </row>
    <row r="412" spans="1:12" x14ac:dyDescent="0.25">
      <c r="A412" t="str">
        <f t="shared" si="14"/>
        <v>T-411</v>
      </c>
      <c r="B412" s="3" t="s">
        <v>2584</v>
      </c>
      <c r="C412" s="5">
        <v>45629</v>
      </c>
      <c r="D412" s="3" t="s">
        <v>40</v>
      </c>
      <c r="E412" s="4" t="s">
        <v>477</v>
      </c>
      <c r="F412" s="9">
        <v>1</v>
      </c>
      <c r="G412">
        <f>VLOOKUP(E412,'Data Produk'!$A$2:$E$2517,5,FALSE)</f>
        <v>88200</v>
      </c>
      <c r="H412">
        <f t="shared" si="13"/>
        <v>88200</v>
      </c>
      <c r="I412" t="str">
        <f>VLOOKUP(E412,'Data Produk'!$A$2:$E$2517,3,FALSE)</f>
        <v>BHINNEKA WAVE12 TW12 TRUE WIRELESS BLACK</v>
      </c>
      <c r="J412" t="str">
        <f>VLOOKUP(E412,'Data Produk'!$A$2:$E$2517,4,FALSE)</f>
        <v>TWS</v>
      </c>
      <c r="K412" t="str">
        <f>VLOOKUP(D412,'Data Outlet'!$A$2:$D$17,4,FALSE)</f>
        <v>Fani Sari</v>
      </c>
      <c r="L412" t="str">
        <f>VLOOKUP(D412,'Data Outlet'!$A$2:$D$17,2,FALSE)</f>
        <v>LIPPO MALL KEMANG</v>
      </c>
    </row>
    <row r="413" spans="1:12" x14ac:dyDescent="0.25">
      <c r="A413" t="str">
        <f t="shared" si="14"/>
        <v>T-412</v>
      </c>
      <c r="B413" s="3" t="s">
        <v>2584</v>
      </c>
      <c r="C413" s="5">
        <v>45628</v>
      </c>
      <c r="D413" s="3" t="s">
        <v>40</v>
      </c>
      <c r="E413" s="4" t="s">
        <v>478</v>
      </c>
      <c r="F413" s="9">
        <v>1</v>
      </c>
      <c r="G413">
        <f>VLOOKUP(E413,'Data Produk'!$A$2:$E$2517,5,FALSE)</f>
        <v>115200</v>
      </c>
      <c r="H413">
        <f t="shared" si="13"/>
        <v>115200</v>
      </c>
      <c r="I413" t="str">
        <f>VLOOKUP(E413,'Data Produk'!$A$2:$E$2517,3,FALSE)</f>
        <v>BHINNEKA PRISMA+ MBR01 MOUSE ACCESSORIES</v>
      </c>
      <c r="J413" t="str">
        <f>VLOOKUP(E413,'Data Produk'!$A$2:$E$2517,4,FALSE)</f>
        <v>OTHER ACCESSORIES</v>
      </c>
      <c r="K413" t="str">
        <f>VLOOKUP(D413,'Data Outlet'!$A$2:$D$17,4,FALSE)</f>
        <v>Fani Sari</v>
      </c>
      <c r="L413" t="str">
        <f>VLOOKUP(D413,'Data Outlet'!$A$2:$D$17,2,FALSE)</f>
        <v>LIPPO MALL KEMANG</v>
      </c>
    </row>
    <row r="414" spans="1:12" x14ac:dyDescent="0.25">
      <c r="A414" t="str">
        <f t="shared" si="14"/>
        <v>T-413</v>
      </c>
      <c r="B414" s="3" t="s">
        <v>2584</v>
      </c>
      <c r="C414" s="5">
        <v>45633</v>
      </c>
      <c r="D414" s="3" t="s">
        <v>40</v>
      </c>
      <c r="E414" s="4" t="s">
        <v>479</v>
      </c>
      <c r="F414" s="9">
        <v>5</v>
      </c>
      <c r="G414">
        <f>VLOOKUP(E414,'Data Produk'!$A$2:$E$2517,5,FALSE)</f>
        <v>22500</v>
      </c>
      <c r="H414">
        <f t="shared" si="13"/>
        <v>112500</v>
      </c>
      <c r="I414" t="str">
        <f>VLOOKUP(E414,'Data Produk'!$A$2:$E$2517,3,FALSE)</f>
        <v>BHINNEKA HYPERLINK KV65C1201 BLACK</v>
      </c>
      <c r="J414" t="str">
        <f>VLOOKUP(E414,'Data Produk'!$A$2:$E$2517,4,FALSE)</f>
        <v>CABLE</v>
      </c>
      <c r="K414" t="str">
        <f>VLOOKUP(D414,'Data Outlet'!$A$2:$D$17,4,FALSE)</f>
        <v>Fani Sari</v>
      </c>
      <c r="L414" t="str">
        <f>VLOOKUP(D414,'Data Outlet'!$A$2:$D$17,2,FALSE)</f>
        <v>LIPPO MALL KEMANG</v>
      </c>
    </row>
    <row r="415" spans="1:12" x14ac:dyDescent="0.25">
      <c r="A415" t="str">
        <f t="shared" si="14"/>
        <v>T-414</v>
      </c>
      <c r="B415" s="3" t="s">
        <v>2584</v>
      </c>
      <c r="C415" s="5">
        <v>45645</v>
      </c>
      <c r="D415" s="3" t="s">
        <v>40</v>
      </c>
      <c r="E415" s="4" t="s">
        <v>480</v>
      </c>
      <c r="F415" s="9">
        <v>1</v>
      </c>
      <c r="G415">
        <f>VLOOKUP(E415,'Data Produk'!$A$2:$E$2517,5,FALSE)</f>
        <v>153000</v>
      </c>
      <c r="H415">
        <f t="shared" si="13"/>
        <v>153000</v>
      </c>
      <c r="I415" t="str">
        <f>VLOOKUP(E415,'Data Produk'!$A$2:$E$2517,3,FALSE)</f>
        <v>BHINNEKA ATO MP905 DESKMAT GEO2</v>
      </c>
      <c r="J415" t="str">
        <f>VLOOKUP(E415,'Data Produk'!$A$2:$E$2517,4,FALSE)</f>
        <v>DESKMAT</v>
      </c>
      <c r="K415" t="str">
        <f>VLOOKUP(D415,'Data Outlet'!$A$2:$D$17,4,FALSE)</f>
        <v>Fani Sari</v>
      </c>
      <c r="L415" t="str">
        <f>VLOOKUP(D415,'Data Outlet'!$A$2:$D$17,2,FALSE)</f>
        <v>LIPPO MALL KEMANG</v>
      </c>
    </row>
    <row r="416" spans="1:12" x14ac:dyDescent="0.25">
      <c r="A416" t="str">
        <f t="shared" si="14"/>
        <v>T-415</v>
      </c>
      <c r="B416" s="3" t="s">
        <v>2584</v>
      </c>
      <c r="C416" s="5">
        <v>45628</v>
      </c>
      <c r="D416" s="3" t="s">
        <v>40</v>
      </c>
      <c r="E416" s="4" t="s">
        <v>481</v>
      </c>
      <c r="F416" s="9">
        <v>3</v>
      </c>
      <c r="G416">
        <f>VLOOKUP(E416,'Data Produk'!$A$2:$E$2517,5,FALSE)</f>
        <v>22500</v>
      </c>
      <c r="H416">
        <f t="shared" si="13"/>
        <v>67500</v>
      </c>
      <c r="I416" t="str">
        <f>VLOOKUP(E416,'Data Produk'!$A$2:$E$2517,3,FALSE)</f>
        <v>BHINNEKA LINKBUDS ES4 WIRED EARBUDS WHITE</v>
      </c>
      <c r="J416" t="str">
        <f>VLOOKUP(E416,'Data Produk'!$A$2:$E$2517,4,FALSE)</f>
        <v>EARPHONE</v>
      </c>
      <c r="K416" t="str">
        <f>VLOOKUP(D416,'Data Outlet'!$A$2:$D$17,4,FALSE)</f>
        <v>Fani Sari</v>
      </c>
      <c r="L416" t="str">
        <f>VLOOKUP(D416,'Data Outlet'!$A$2:$D$17,2,FALSE)</f>
        <v>LIPPO MALL KEMANG</v>
      </c>
    </row>
    <row r="417" spans="1:12" x14ac:dyDescent="0.25">
      <c r="A417" t="str">
        <f t="shared" si="14"/>
        <v>T-416</v>
      </c>
      <c r="B417" s="3" t="s">
        <v>2584</v>
      </c>
      <c r="C417" s="5">
        <v>45645</v>
      </c>
      <c r="D417" s="3" t="s">
        <v>40</v>
      </c>
      <c r="E417" s="4" t="s">
        <v>482</v>
      </c>
      <c r="F417" s="9">
        <v>1</v>
      </c>
      <c r="G417">
        <f>VLOOKUP(E417,'Data Produk'!$A$2:$E$2517,5,FALSE)</f>
        <v>108000</v>
      </c>
      <c r="H417">
        <f t="shared" si="13"/>
        <v>108000</v>
      </c>
      <c r="I417" t="str">
        <f>VLOOKUP(E417,'Data Produk'!$A$2:$E$2517,3,FALSE)</f>
        <v>BHINNEKA WAVE13 TW13 TRUE WIRELESS WHITE</v>
      </c>
      <c r="J417" t="str">
        <f>VLOOKUP(E417,'Data Produk'!$A$2:$E$2517,4,FALSE)</f>
        <v>TWS</v>
      </c>
      <c r="K417" t="str">
        <f>VLOOKUP(D417,'Data Outlet'!$A$2:$D$17,4,FALSE)</f>
        <v>Fani Sari</v>
      </c>
      <c r="L417" t="str">
        <f>VLOOKUP(D417,'Data Outlet'!$A$2:$D$17,2,FALSE)</f>
        <v>LIPPO MALL KEMANG</v>
      </c>
    </row>
    <row r="418" spans="1:12" x14ac:dyDescent="0.25">
      <c r="A418" t="str">
        <f t="shared" si="14"/>
        <v>T-417</v>
      </c>
      <c r="B418" s="3" t="s">
        <v>2584</v>
      </c>
      <c r="C418" s="5">
        <v>45656</v>
      </c>
      <c r="D418" s="3" t="s">
        <v>40</v>
      </c>
      <c r="E418" s="4" t="s">
        <v>483</v>
      </c>
      <c r="F418" s="9">
        <v>1</v>
      </c>
      <c r="G418">
        <f>VLOOKUP(E418,'Data Produk'!$A$2:$E$2517,5,FALSE)</f>
        <v>29700</v>
      </c>
      <c r="H418">
        <f t="shared" si="13"/>
        <v>29700</v>
      </c>
      <c r="I418" t="str">
        <f>VLOOKUP(E418,'Data Produk'!$A$2:$E$2517,3,FALSE)</f>
        <v>KM104 BHINNEKA USB CABLE MICRO</v>
      </c>
      <c r="J418" t="str">
        <f>VLOOKUP(E418,'Data Produk'!$A$2:$E$2517,4,FALSE)</f>
        <v>CABLE</v>
      </c>
      <c r="K418" t="str">
        <f>VLOOKUP(D418,'Data Outlet'!$A$2:$D$17,4,FALSE)</f>
        <v>Fani Sari</v>
      </c>
      <c r="L418" t="str">
        <f>VLOOKUP(D418,'Data Outlet'!$A$2:$D$17,2,FALSE)</f>
        <v>LIPPO MALL KEMANG</v>
      </c>
    </row>
    <row r="419" spans="1:12" x14ac:dyDescent="0.25">
      <c r="A419" t="str">
        <f t="shared" si="14"/>
        <v>T-418</v>
      </c>
      <c r="B419" s="3" t="s">
        <v>2584</v>
      </c>
      <c r="C419" s="5">
        <v>45640</v>
      </c>
      <c r="D419" s="3" t="s">
        <v>40</v>
      </c>
      <c r="E419" s="4" t="s">
        <v>484</v>
      </c>
      <c r="F419" s="9">
        <v>1</v>
      </c>
      <c r="G419">
        <f>VLOOKUP(E419,'Data Produk'!$A$2:$E$2517,5,FALSE)</f>
        <v>189000</v>
      </c>
      <c r="H419">
        <f t="shared" si="13"/>
        <v>189000</v>
      </c>
      <c r="I419" t="str">
        <f>VLOOKUP(E419,'Data Produk'!$A$2:$E$2517,3,FALSE)</f>
        <v>BHINNEKA GO TUNE WH06 WIRELESS HEADSET BEIGE</v>
      </c>
      <c r="J419" t="str">
        <f>VLOOKUP(E419,'Data Produk'!$A$2:$E$2517,4,FALSE)</f>
        <v>WIRELESS HEADSET</v>
      </c>
      <c r="K419" t="str">
        <f>VLOOKUP(D419,'Data Outlet'!$A$2:$D$17,4,FALSE)</f>
        <v>Fani Sari</v>
      </c>
      <c r="L419" t="str">
        <f>VLOOKUP(D419,'Data Outlet'!$A$2:$D$17,2,FALSE)</f>
        <v>LIPPO MALL KEMANG</v>
      </c>
    </row>
    <row r="420" spans="1:12" x14ac:dyDescent="0.25">
      <c r="A420" t="str">
        <f t="shared" si="14"/>
        <v>T-419</v>
      </c>
      <c r="B420" s="3" t="s">
        <v>2584</v>
      </c>
      <c r="C420" s="5">
        <v>45642</v>
      </c>
      <c r="D420" s="3" t="s">
        <v>40</v>
      </c>
      <c r="E420" s="4" t="s">
        <v>485</v>
      </c>
      <c r="F420" s="9">
        <v>1</v>
      </c>
      <c r="G420">
        <f>VLOOKUP(E420,'Data Produk'!$A$2:$E$2517,5,FALSE)</f>
        <v>94500</v>
      </c>
      <c r="H420">
        <f t="shared" si="13"/>
        <v>94500</v>
      </c>
      <c r="I420" t="str">
        <f>VLOOKUP(E420,'Data Produk'!$A$2:$E$2517,3,FALSE)</f>
        <v>BHINNEKA POWER GO 25W 1-PORT TYPE-C USB CHARGER (PD/PPS) WHITE</v>
      </c>
      <c r="J420" t="str">
        <f>VLOOKUP(E420,'Data Produk'!$A$2:$E$2517,4,FALSE)</f>
        <v>CHARGER</v>
      </c>
      <c r="K420" t="str">
        <f>VLOOKUP(D420,'Data Outlet'!$A$2:$D$17,4,FALSE)</f>
        <v>Fani Sari</v>
      </c>
      <c r="L420" t="str">
        <f>VLOOKUP(D420,'Data Outlet'!$A$2:$D$17,2,FALSE)</f>
        <v>LIPPO MALL KEMANG</v>
      </c>
    </row>
    <row r="421" spans="1:12" x14ac:dyDescent="0.25">
      <c r="A421" t="str">
        <f t="shared" si="14"/>
        <v>T-420</v>
      </c>
      <c r="B421" s="3" t="s">
        <v>2584</v>
      </c>
      <c r="C421" s="5">
        <v>45628</v>
      </c>
      <c r="D421" s="3" t="s">
        <v>40</v>
      </c>
      <c r="E421" s="4" t="s">
        <v>486</v>
      </c>
      <c r="F421" s="9">
        <v>6</v>
      </c>
      <c r="G421">
        <f>VLOOKUP(E421,'Data Produk'!$A$2:$E$2517,5,FALSE)</f>
        <v>31500</v>
      </c>
      <c r="H421">
        <f t="shared" si="13"/>
        <v>189000</v>
      </c>
      <c r="I421" t="str">
        <f>VLOOKUP(E421,'Data Produk'!$A$2:$E$2517,3,FALSE)</f>
        <v>BHINNEKA HYPERLINK KD60L1501 BLACK</v>
      </c>
      <c r="J421" t="str">
        <f>VLOOKUP(E421,'Data Produk'!$A$2:$E$2517,4,FALSE)</f>
        <v>CABLE</v>
      </c>
      <c r="K421" t="str">
        <f>VLOOKUP(D421,'Data Outlet'!$A$2:$D$17,4,FALSE)</f>
        <v>Fani Sari</v>
      </c>
      <c r="L421" t="str">
        <f>VLOOKUP(D421,'Data Outlet'!$A$2:$D$17,2,FALSE)</f>
        <v>LIPPO MALL KEMANG</v>
      </c>
    </row>
    <row r="422" spans="1:12" x14ac:dyDescent="0.25">
      <c r="A422" t="str">
        <f t="shared" si="14"/>
        <v>T-421</v>
      </c>
      <c r="B422" s="3" t="s">
        <v>2584</v>
      </c>
      <c r="C422" s="5">
        <v>45649</v>
      </c>
      <c r="D422" s="3" t="s">
        <v>40</v>
      </c>
      <c r="E422" s="4" t="s">
        <v>487</v>
      </c>
      <c r="F422" s="9">
        <v>1</v>
      </c>
      <c r="G422">
        <f>VLOOKUP(E422,'Data Produk'!$A$2:$E$2517,5,FALSE)</f>
        <v>225000</v>
      </c>
      <c r="H422">
        <f t="shared" si="13"/>
        <v>225000</v>
      </c>
      <c r="I422" t="str">
        <f>VLOOKUP(E422,'Data Produk'!$A$2:$E$2517,3,FALSE)</f>
        <v>BHINNEKA GROOVE AURORA TX3 TRUE WIRELESS WHITE</v>
      </c>
      <c r="J422" t="str">
        <f>VLOOKUP(E422,'Data Produk'!$A$2:$E$2517,4,FALSE)</f>
        <v>TWS</v>
      </c>
      <c r="K422" t="str">
        <f>VLOOKUP(D422,'Data Outlet'!$A$2:$D$17,4,FALSE)</f>
        <v>Fani Sari</v>
      </c>
      <c r="L422" t="str">
        <f>VLOOKUP(D422,'Data Outlet'!$A$2:$D$17,2,FALSE)</f>
        <v>LIPPO MALL KEMANG</v>
      </c>
    </row>
    <row r="423" spans="1:12" x14ac:dyDescent="0.25">
      <c r="A423" t="str">
        <f t="shared" si="14"/>
        <v>T-422</v>
      </c>
      <c r="B423" s="3" t="s">
        <v>2584</v>
      </c>
      <c r="C423" s="5">
        <v>45639</v>
      </c>
      <c r="D423" s="3" t="s">
        <v>40</v>
      </c>
      <c r="E423" s="4" t="s">
        <v>488</v>
      </c>
      <c r="F423" s="9">
        <v>1</v>
      </c>
      <c r="G423">
        <f>VLOOKUP(E423,'Data Produk'!$A$2:$E$2517,5,FALSE)</f>
        <v>512100</v>
      </c>
      <c r="H423">
        <f t="shared" si="13"/>
        <v>512100</v>
      </c>
      <c r="I423" t="str">
        <f>VLOOKUP(E423,'Data Produk'!$A$2:$E$2517,3,FALSE)</f>
        <v>BHINNEKA SONATA MH90 GAMING HEADSET BLACK</v>
      </c>
      <c r="J423" t="str">
        <f>VLOOKUP(E423,'Data Produk'!$A$2:$E$2517,4,FALSE)</f>
        <v>GAMING HEADSET</v>
      </c>
      <c r="K423" t="str">
        <f>VLOOKUP(D423,'Data Outlet'!$A$2:$D$17,4,FALSE)</f>
        <v>Fani Sari</v>
      </c>
      <c r="L423" t="str">
        <f>VLOOKUP(D423,'Data Outlet'!$A$2:$D$17,2,FALSE)</f>
        <v>LIPPO MALL KEMANG</v>
      </c>
    </row>
    <row r="424" spans="1:12" x14ac:dyDescent="0.25">
      <c r="A424" t="str">
        <f t="shared" si="14"/>
        <v>T-423</v>
      </c>
      <c r="B424" s="3" t="s">
        <v>2584</v>
      </c>
      <c r="C424" s="5">
        <v>45628</v>
      </c>
      <c r="D424" s="3" t="s">
        <v>40</v>
      </c>
      <c r="E424" s="4" t="s">
        <v>489</v>
      </c>
      <c r="F424" s="9">
        <v>2</v>
      </c>
      <c r="G424">
        <f>VLOOKUP(E424,'Data Produk'!$A$2:$E$2517,5,FALSE)</f>
        <v>57600</v>
      </c>
      <c r="H424">
        <f t="shared" si="13"/>
        <v>115200</v>
      </c>
      <c r="I424" t="str">
        <f>VLOOKUP(E424,'Data Produk'!$A$2:$E$2517,3,FALSE)</f>
        <v>BHINNEKA GO W192 OFFICE MOUSE BLACK</v>
      </c>
      <c r="J424" t="str">
        <f>VLOOKUP(E424,'Data Produk'!$A$2:$E$2517,4,FALSE)</f>
        <v>OFFICE MOUSE</v>
      </c>
      <c r="K424" t="str">
        <f>VLOOKUP(D424,'Data Outlet'!$A$2:$D$17,4,FALSE)</f>
        <v>Fani Sari</v>
      </c>
      <c r="L424" t="str">
        <f>VLOOKUP(D424,'Data Outlet'!$A$2:$D$17,2,FALSE)</f>
        <v>LIPPO MALL KEMANG</v>
      </c>
    </row>
    <row r="425" spans="1:12" x14ac:dyDescent="0.25">
      <c r="A425" t="str">
        <f t="shared" si="14"/>
        <v>T-424</v>
      </c>
      <c r="B425" s="3" t="s">
        <v>2584</v>
      </c>
      <c r="C425" s="5">
        <v>45657</v>
      </c>
      <c r="D425" s="3" t="s">
        <v>40</v>
      </c>
      <c r="E425" s="4" t="s">
        <v>490</v>
      </c>
      <c r="F425" s="9">
        <v>1</v>
      </c>
      <c r="G425">
        <f>VLOOKUP(E425,'Data Produk'!$A$2:$E$2517,5,FALSE)</f>
        <v>81000</v>
      </c>
      <c r="H425">
        <f t="shared" si="13"/>
        <v>81000</v>
      </c>
      <c r="I425" t="str">
        <f>VLOOKUP(E425,'Data Produk'!$A$2:$E$2517,3,FALSE)</f>
        <v>BHINNEKA THOR X9 GAMING MOUSE BLACK</v>
      </c>
      <c r="J425" t="str">
        <f>VLOOKUP(E425,'Data Produk'!$A$2:$E$2517,4,FALSE)</f>
        <v>MOUSE GAMING</v>
      </c>
      <c r="K425" t="str">
        <f>VLOOKUP(D425,'Data Outlet'!$A$2:$D$17,4,FALSE)</f>
        <v>Fani Sari</v>
      </c>
      <c r="L425" t="str">
        <f>VLOOKUP(D425,'Data Outlet'!$A$2:$D$17,2,FALSE)</f>
        <v>LIPPO MALL KEMANG</v>
      </c>
    </row>
    <row r="426" spans="1:12" x14ac:dyDescent="0.25">
      <c r="A426" t="str">
        <f t="shared" si="14"/>
        <v>T-425</v>
      </c>
      <c r="B426" s="3" t="s">
        <v>2584</v>
      </c>
      <c r="C426" s="5">
        <v>45627</v>
      </c>
      <c r="D426" s="3" t="s">
        <v>40</v>
      </c>
      <c r="E426" s="4" t="s">
        <v>491</v>
      </c>
      <c r="F426" s="9">
        <v>2</v>
      </c>
      <c r="G426">
        <f>VLOOKUP(E426,'Data Produk'!$A$2:$E$2517,5,FALSE)</f>
        <v>243000</v>
      </c>
      <c r="H426">
        <f t="shared" si="13"/>
        <v>486000</v>
      </c>
      <c r="I426" t="str">
        <f>VLOOKUP(E426,'Data Produk'!$A$2:$E$2517,3,FALSE)</f>
        <v>BHINNEKA CRYPTO WGC3 GAMING MOUSE BLACK</v>
      </c>
      <c r="J426" t="str">
        <f>VLOOKUP(E426,'Data Produk'!$A$2:$E$2517,4,FALSE)</f>
        <v>MOUSE GAMING</v>
      </c>
      <c r="K426" t="str">
        <f>VLOOKUP(D426,'Data Outlet'!$A$2:$D$17,4,FALSE)</f>
        <v>Fani Sari</v>
      </c>
      <c r="L426" t="str">
        <f>VLOOKUP(D426,'Data Outlet'!$A$2:$D$17,2,FALSE)</f>
        <v>LIPPO MALL KEMANG</v>
      </c>
    </row>
    <row r="427" spans="1:12" x14ac:dyDescent="0.25">
      <c r="A427" t="str">
        <f t="shared" si="14"/>
        <v>T-426</v>
      </c>
      <c r="B427" s="3" t="s">
        <v>2584</v>
      </c>
      <c r="C427" s="5">
        <v>45635</v>
      </c>
      <c r="D427" s="3" t="s">
        <v>40</v>
      </c>
      <c r="E427" s="4" t="s">
        <v>492</v>
      </c>
      <c r="F427" s="9">
        <v>4</v>
      </c>
      <c r="G427">
        <f>VLOOKUP(E427,'Data Produk'!$A$2:$E$2517,5,FALSE)</f>
        <v>49500</v>
      </c>
      <c r="H427">
        <f t="shared" si="13"/>
        <v>198000</v>
      </c>
      <c r="I427" t="str">
        <f>VLOOKUP(E427,'Data Produk'!$A$2:$E$2517,3,FALSE)</f>
        <v>BHINNEKA POWER GO 20W 1-PORT TYPE-C USB CHARGER (PD+QC) BLACK</v>
      </c>
      <c r="J427" t="str">
        <f>VLOOKUP(E427,'Data Produk'!$A$2:$E$2517,4,FALSE)</f>
        <v>CHARGER</v>
      </c>
      <c r="K427" t="str">
        <f>VLOOKUP(D427,'Data Outlet'!$A$2:$D$17,4,FALSE)</f>
        <v>Fani Sari</v>
      </c>
      <c r="L427" t="str">
        <f>VLOOKUP(D427,'Data Outlet'!$A$2:$D$17,2,FALSE)</f>
        <v>LIPPO MALL KEMANG</v>
      </c>
    </row>
    <row r="428" spans="1:12" x14ac:dyDescent="0.25">
      <c r="A428" t="str">
        <f t="shared" si="14"/>
        <v>T-427</v>
      </c>
      <c r="B428" s="3" t="s">
        <v>2584</v>
      </c>
      <c r="C428" s="5">
        <v>45634</v>
      </c>
      <c r="D428" s="3" t="s">
        <v>40</v>
      </c>
      <c r="E428" s="4" t="s">
        <v>493</v>
      </c>
      <c r="F428" s="9">
        <v>1</v>
      </c>
      <c r="G428">
        <f>VLOOKUP(E428,'Data Produk'!$A$2:$E$2517,5,FALSE)</f>
        <v>243000</v>
      </c>
      <c r="H428">
        <f t="shared" si="13"/>
        <v>243000</v>
      </c>
      <c r="I428" t="str">
        <f>VLOOKUP(E428,'Data Produk'!$A$2:$E$2517,3,FALSE)</f>
        <v>BHINNEKA LUMINOUS C30 WEBCAM BLACK</v>
      </c>
      <c r="J428" t="str">
        <f>VLOOKUP(E428,'Data Produk'!$A$2:$E$2517,4,FALSE)</f>
        <v>STREAMING DEVICES</v>
      </c>
      <c r="K428" t="str">
        <f>VLOOKUP(D428,'Data Outlet'!$A$2:$D$17,4,FALSE)</f>
        <v>Fani Sari</v>
      </c>
      <c r="L428" t="str">
        <f>VLOOKUP(D428,'Data Outlet'!$A$2:$D$17,2,FALSE)</f>
        <v>LIPPO MALL KEMANG</v>
      </c>
    </row>
    <row r="429" spans="1:12" x14ac:dyDescent="0.25">
      <c r="A429" t="str">
        <f t="shared" si="14"/>
        <v>T-428</v>
      </c>
      <c r="B429" s="3" t="s">
        <v>2584</v>
      </c>
      <c r="C429" s="5">
        <v>45632</v>
      </c>
      <c r="D429" s="3" t="s">
        <v>40</v>
      </c>
      <c r="E429" s="4" t="s">
        <v>494</v>
      </c>
      <c r="F429" s="9">
        <v>1</v>
      </c>
      <c r="G429">
        <f>VLOOKUP(E429,'Data Produk'!$A$2:$E$2517,5,FALSE)</f>
        <v>39600</v>
      </c>
      <c r="H429">
        <f t="shared" si="13"/>
        <v>39600</v>
      </c>
      <c r="I429" t="str">
        <f>VLOOKUP(E429,'Data Produk'!$A$2:$E$2517,3,FALSE)</f>
        <v>BHINNEKA GO W607 OFFICE MOUSE GREEN</v>
      </c>
      <c r="J429" t="str">
        <f>VLOOKUP(E429,'Data Produk'!$A$2:$E$2517,4,FALSE)</f>
        <v>OFFICE MOUSE</v>
      </c>
      <c r="K429" t="str">
        <f>VLOOKUP(D429,'Data Outlet'!$A$2:$D$17,4,FALSE)</f>
        <v>Fani Sari</v>
      </c>
      <c r="L429" t="str">
        <f>VLOOKUP(D429,'Data Outlet'!$A$2:$D$17,2,FALSE)</f>
        <v>LIPPO MALL KEMANG</v>
      </c>
    </row>
    <row r="430" spans="1:12" x14ac:dyDescent="0.25">
      <c r="A430" t="str">
        <f t="shared" si="14"/>
        <v>T-429</v>
      </c>
      <c r="B430" s="3" t="s">
        <v>2584</v>
      </c>
      <c r="C430" s="5">
        <v>45645</v>
      </c>
      <c r="D430" s="3" t="s">
        <v>40</v>
      </c>
      <c r="E430" s="4" t="s">
        <v>495</v>
      </c>
      <c r="F430" s="9">
        <v>1</v>
      </c>
      <c r="G430">
        <f>VLOOKUP(E430,'Data Produk'!$A$2:$E$2517,5,FALSE)</f>
        <v>81000</v>
      </c>
      <c r="H430">
        <f t="shared" si="13"/>
        <v>81000</v>
      </c>
      <c r="I430" t="str">
        <f>VLOOKUP(E430,'Data Produk'!$A$2:$E$2517,3,FALSE)</f>
        <v>BHINNEKA AGILE MP903 GAMING MOUSEPAD BLACK</v>
      </c>
      <c r="J430" t="str">
        <f>VLOOKUP(E430,'Data Produk'!$A$2:$E$2517,4,FALSE)</f>
        <v>GAMING MOUSEPAD</v>
      </c>
      <c r="K430" t="str">
        <f>VLOOKUP(D430,'Data Outlet'!$A$2:$D$17,4,FALSE)</f>
        <v>Fani Sari</v>
      </c>
      <c r="L430" t="str">
        <f>VLOOKUP(D430,'Data Outlet'!$A$2:$D$17,2,FALSE)</f>
        <v>LIPPO MALL KEMANG</v>
      </c>
    </row>
    <row r="431" spans="1:12" x14ac:dyDescent="0.25">
      <c r="A431" t="str">
        <f t="shared" si="14"/>
        <v>T-430</v>
      </c>
      <c r="B431" s="3" t="s">
        <v>2584</v>
      </c>
      <c r="C431" s="5">
        <v>45642</v>
      </c>
      <c r="D431" s="3" t="s">
        <v>40</v>
      </c>
      <c r="E431" s="4" t="s">
        <v>496</v>
      </c>
      <c r="F431" s="9">
        <v>5</v>
      </c>
      <c r="G431">
        <f>VLOOKUP(E431,'Data Produk'!$A$2:$E$2517,5,FALSE)</f>
        <v>14400</v>
      </c>
      <c r="H431">
        <f t="shared" si="13"/>
        <v>72000</v>
      </c>
      <c r="I431" t="str">
        <f>VLOOKUP(E431,'Data Produk'!$A$2:$E$2517,3,FALSE)</f>
        <v>BHINNEKA DURALINK KLT1201 CABLE BLACK</v>
      </c>
      <c r="J431" t="str">
        <f>VLOOKUP(E431,'Data Produk'!$A$2:$E$2517,4,FALSE)</f>
        <v>CABLE</v>
      </c>
      <c r="K431" t="str">
        <f>VLOOKUP(D431,'Data Outlet'!$A$2:$D$17,4,FALSE)</f>
        <v>Fani Sari</v>
      </c>
      <c r="L431" t="str">
        <f>VLOOKUP(D431,'Data Outlet'!$A$2:$D$17,2,FALSE)</f>
        <v>LIPPO MALL KEMANG</v>
      </c>
    </row>
    <row r="432" spans="1:12" x14ac:dyDescent="0.25">
      <c r="A432" t="str">
        <f t="shared" si="14"/>
        <v>T-431</v>
      </c>
      <c r="B432" s="3" t="s">
        <v>2584</v>
      </c>
      <c r="C432" s="5">
        <v>45649</v>
      </c>
      <c r="D432" s="3" t="s">
        <v>40</v>
      </c>
      <c r="E432" s="4" t="s">
        <v>497</v>
      </c>
      <c r="F432" s="9">
        <v>4</v>
      </c>
      <c r="G432">
        <f>VLOOKUP(E432,'Data Produk'!$A$2:$E$2517,5,FALSE)</f>
        <v>27000</v>
      </c>
      <c r="H432">
        <f t="shared" si="13"/>
        <v>108000</v>
      </c>
      <c r="I432" t="str">
        <f>VLOOKUP(E432,'Data Produk'!$A$2:$E$2517,3,FALSE)</f>
        <v>BHINNEKA DURALINK KLB2001 BLACK</v>
      </c>
      <c r="J432" t="str">
        <f>VLOOKUP(E432,'Data Produk'!$A$2:$E$2517,4,FALSE)</f>
        <v>CABLE</v>
      </c>
      <c r="K432" t="str">
        <f>VLOOKUP(D432,'Data Outlet'!$A$2:$D$17,4,FALSE)</f>
        <v>Fani Sari</v>
      </c>
      <c r="L432" t="str">
        <f>VLOOKUP(D432,'Data Outlet'!$A$2:$D$17,2,FALSE)</f>
        <v>LIPPO MALL KEMANG</v>
      </c>
    </row>
    <row r="433" spans="1:12" x14ac:dyDescent="0.25">
      <c r="A433" t="str">
        <f t="shared" si="14"/>
        <v>T-432</v>
      </c>
      <c r="B433" s="3" t="s">
        <v>2584</v>
      </c>
      <c r="C433" s="5">
        <v>45640</v>
      </c>
      <c r="D433" s="3" t="s">
        <v>40</v>
      </c>
      <c r="E433" s="4" t="s">
        <v>498</v>
      </c>
      <c r="F433" s="9">
        <v>1</v>
      </c>
      <c r="G433">
        <f>VLOOKUP(E433,'Data Produk'!$A$2:$E$2517,5,FALSE)</f>
        <v>13500</v>
      </c>
      <c r="H433">
        <f t="shared" si="13"/>
        <v>13500</v>
      </c>
      <c r="I433" t="str">
        <f>VLOOKUP(E433,'Data Produk'!$A$2:$E$2517,3,FALSE)</f>
        <v>BHINNEKA LINKBUDS ES2 WIRED EARBUDS WHITE</v>
      </c>
      <c r="J433" t="str">
        <f>VLOOKUP(E433,'Data Produk'!$A$2:$E$2517,4,FALSE)</f>
        <v>EARPHONE</v>
      </c>
      <c r="K433" t="str">
        <f>VLOOKUP(D433,'Data Outlet'!$A$2:$D$17,4,FALSE)</f>
        <v>Fani Sari</v>
      </c>
      <c r="L433" t="str">
        <f>VLOOKUP(D433,'Data Outlet'!$A$2:$D$17,2,FALSE)</f>
        <v>LIPPO MALL KEMANG</v>
      </c>
    </row>
    <row r="434" spans="1:12" x14ac:dyDescent="0.25">
      <c r="A434" t="str">
        <f t="shared" si="14"/>
        <v>T-433</v>
      </c>
      <c r="B434" s="3" t="s">
        <v>2584</v>
      </c>
      <c r="C434" s="5">
        <v>45654</v>
      </c>
      <c r="D434" s="3" t="s">
        <v>40</v>
      </c>
      <c r="E434" s="4" t="s">
        <v>499</v>
      </c>
      <c r="F434" s="9">
        <v>3</v>
      </c>
      <c r="G434">
        <f>VLOOKUP(E434,'Data Produk'!$A$2:$E$2517,5,FALSE)</f>
        <v>13050</v>
      </c>
      <c r="H434">
        <f t="shared" si="13"/>
        <v>39150</v>
      </c>
      <c r="I434" t="str">
        <f>VLOOKUP(E434,'Data Produk'!$A$2:$E$2517,3,FALSE)</f>
        <v>BHINNEKA DURALINK KCT1201 BLACK</v>
      </c>
      <c r="J434" t="str">
        <f>VLOOKUP(E434,'Data Produk'!$A$2:$E$2517,4,FALSE)</f>
        <v>CABLE</v>
      </c>
      <c r="K434" t="str">
        <f>VLOOKUP(D434,'Data Outlet'!$A$2:$D$17,4,FALSE)</f>
        <v>Fani Sari</v>
      </c>
      <c r="L434" t="str">
        <f>VLOOKUP(D434,'Data Outlet'!$A$2:$D$17,2,FALSE)</f>
        <v>LIPPO MALL KEMANG</v>
      </c>
    </row>
    <row r="435" spans="1:12" x14ac:dyDescent="0.25">
      <c r="A435" t="str">
        <f t="shared" si="14"/>
        <v>T-434</v>
      </c>
      <c r="B435" s="3" t="s">
        <v>2584</v>
      </c>
      <c r="C435" s="5">
        <v>45636</v>
      </c>
      <c r="D435" s="3" t="s">
        <v>40</v>
      </c>
      <c r="E435" s="4" t="s">
        <v>500</v>
      </c>
      <c r="F435" s="9">
        <v>4</v>
      </c>
      <c r="G435">
        <f>VLOOKUP(E435,'Data Produk'!$A$2:$E$2517,5,FALSE)</f>
        <v>45000</v>
      </c>
      <c r="H435">
        <f t="shared" si="13"/>
        <v>180000</v>
      </c>
      <c r="I435" t="str">
        <f>VLOOKUP(E435,'Data Produk'!$A$2:$E$2517,3,FALSE)</f>
        <v>BHINNEKA HYPERLINK KD10C2001 BLACK</v>
      </c>
      <c r="J435" t="str">
        <f>VLOOKUP(E435,'Data Produk'!$A$2:$E$2517,4,FALSE)</f>
        <v>CABLE</v>
      </c>
      <c r="K435" t="str">
        <f>VLOOKUP(D435,'Data Outlet'!$A$2:$D$17,4,FALSE)</f>
        <v>Fani Sari</v>
      </c>
      <c r="L435" t="str">
        <f>VLOOKUP(D435,'Data Outlet'!$A$2:$D$17,2,FALSE)</f>
        <v>LIPPO MALL KEMANG</v>
      </c>
    </row>
    <row r="436" spans="1:12" x14ac:dyDescent="0.25">
      <c r="A436" t="str">
        <f t="shared" si="14"/>
        <v>T-435</v>
      </c>
      <c r="B436" s="3" t="s">
        <v>2584</v>
      </c>
      <c r="C436" s="5">
        <v>45644</v>
      </c>
      <c r="D436" s="3" t="s">
        <v>40</v>
      </c>
      <c r="E436" s="4" t="s">
        <v>501</v>
      </c>
      <c r="F436" s="9">
        <v>2</v>
      </c>
      <c r="G436">
        <f>VLOOKUP(E436,'Data Produk'!$A$2:$E$2517,5,FALSE)</f>
        <v>76500</v>
      </c>
      <c r="H436">
        <f t="shared" si="13"/>
        <v>153000</v>
      </c>
      <c r="I436" t="str">
        <f>VLOOKUP(E436,'Data Produk'!$A$2:$E$2517,3,FALSE)</f>
        <v>BHINNEKA WAVE10 TW10 TRUE WIRELESS WHITE</v>
      </c>
      <c r="J436" t="str">
        <f>VLOOKUP(E436,'Data Produk'!$A$2:$E$2517,4,FALSE)</f>
        <v>TWS</v>
      </c>
      <c r="K436" t="str">
        <f>VLOOKUP(D436,'Data Outlet'!$A$2:$D$17,4,FALSE)</f>
        <v>Fani Sari</v>
      </c>
      <c r="L436" t="str">
        <f>VLOOKUP(D436,'Data Outlet'!$A$2:$D$17,2,FALSE)</f>
        <v>LIPPO MALL KEMANG</v>
      </c>
    </row>
    <row r="437" spans="1:12" x14ac:dyDescent="0.25">
      <c r="A437" t="str">
        <f t="shared" si="14"/>
        <v>T-436</v>
      </c>
      <c r="B437" s="3" t="s">
        <v>2584</v>
      </c>
      <c r="C437" s="5">
        <v>45645</v>
      </c>
      <c r="D437" s="3" t="s">
        <v>40</v>
      </c>
      <c r="E437" s="4" t="s">
        <v>502</v>
      </c>
      <c r="F437" s="9">
        <v>1</v>
      </c>
      <c r="G437">
        <f>VLOOKUP(E437,'Data Produk'!$A$2:$E$2517,5,FALSE)</f>
        <v>60750</v>
      </c>
      <c r="H437">
        <f t="shared" si="13"/>
        <v>60750</v>
      </c>
      <c r="I437" t="str">
        <f>VLOOKUP(E437,'Data Produk'!$A$2:$E$2517,3,FALSE)</f>
        <v>BHINNEKA RAIGOR II WG10 GAMING MOUSE BLACK</v>
      </c>
      <c r="J437" t="str">
        <f>VLOOKUP(E437,'Data Produk'!$A$2:$E$2517,4,FALSE)</f>
        <v>MOUSE GAMING</v>
      </c>
      <c r="K437" t="str">
        <f>VLOOKUP(D437,'Data Outlet'!$A$2:$D$17,4,FALSE)</f>
        <v>Fani Sari</v>
      </c>
      <c r="L437" t="str">
        <f>VLOOKUP(D437,'Data Outlet'!$A$2:$D$17,2,FALSE)</f>
        <v>LIPPO MALL KEMANG</v>
      </c>
    </row>
    <row r="438" spans="1:12" x14ac:dyDescent="0.25">
      <c r="A438" t="str">
        <f t="shared" si="14"/>
        <v>T-437</v>
      </c>
      <c r="B438" s="3" t="s">
        <v>2584</v>
      </c>
      <c r="C438" s="5">
        <v>45655</v>
      </c>
      <c r="D438" s="3" t="s">
        <v>40</v>
      </c>
      <c r="E438" s="4" t="s">
        <v>503</v>
      </c>
      <c r="F438" s="9">
        <v>4</v>
      </c>
      <c r="G438">
        <f>VLOOKUP(E438,'Data Produk'!$A$2:$E$2517,5,FALSE)</f>
        <v>15300</v>
      </c>
      <c r="H438">
        <f t="shared" si="13"/>
        <v>61200</v>
      </c>
      <c r="I438" t="str">
        <f>VLOOKUP(E438,'Data Produk'!$A$2:$E$2517,3,FALSE)</f>
        <v>BHINNEKA LINKPODS ES3 WIRED EARBUDS WHITE</v>
      </c>
      <c r="J438" t="str">
        <f>VLOOKUP(E438,'Data Produk'!$A$2:$E$2517,4,FALSE)</f>
        <v>EARPHONE</v>
      </c>
      <c r="K438" t="str">
        <f>VLOOKUP(D438,'Data Outlet'!$A$2:$D$17,4,FALSE)</f>
        <v>Fani Sari</v>
      </c>
      <c r="L438" t="str">
        <f>VLOOKUP(D438,'Data Outlet'!$A$2:$D$17,2,FALSE)</f>
        <v>LIPPO MALL KEMANG</v>
      </c>
    </row>
    <row r="439" spans="1:12" x14ac:dyDescent="0.25">
      <c r="A439" t="str">
        <f t="shared" si="14"/>
        <v>T-438</v>
      </c>
      <c r="B439" s="3" t="s">
        <v>2584</v>
      </c>
      <c r="C439" s="5">
        <v>45634</v>
      </c>
      <c r="D439" s="3" t="s">
        <v>43</v>
      </c>
      <c r="E439" s="4" t="s">
        <v>504</v>
      </c>
      <c r="F439" s="9">
        <v>1</v>
      </c>
      <c r="G439">
        <f>VLOOKUP(E439,'Data Produk'!$A$2:$E$2517,5,FALSE)</f>
        <v>82800</v>
      </c>
      <c r="H439">
        <f t="shared" si="13"/>
        <v>82800</v>
      </c>
      <c r="I439" t="str">
        <f>VLOOKUP(E439,'Data Produk'!$A$2:$E$2517,3,FALSE)</f>
        <v>BHINNEKA GO W193 OFFICE MOUSE GREY</v>
      </c>
      <c r="J439" t="str">
        <f>VLOOKUP(E439,'Data Produk'!$A$2:$E$2517,4,FALSE)</f>
        <v>OFFICE MOUSE</v>
      </c>
      <c r="K439" t="str">
        <f>VLOOKUP(D439,'Data Outlet'!$A$2:$D$17,4,FALSE)</f>
        <v>Gita Rahma</v>
      </c>
      <c r="L439" t="str">
        <f>VLOOKUP(D439,'Data Outlet'!$A$2:$D$17,2,FALSE)</f>
        <v>MALL OF INDONESIA</v>
      </c>
    </row>
    <row r="440" spans="1:12" x14ac:dyDescent="0.25">
      <c r="A440" t="str">
        <f t="shared" si="14"/>
        <v>T-439</v>
      </c>
      <c r="B440" s="3" t="s">
        <v>2584</v>
      </c>
      <c r="C440" s="5">
        <v>45653</v>
      </c>
      <c r="D440" s="3" t="s">
        <v>43</v>
      </c>
      <c r="E440" s="4" t="s">
        <v>505</v>
      </c>
      <c r="F440" s="9">
        <v>1</v>
      </c>
      <c r="G440">
        <f>VLOOKUP(E440,'Data Produk'!$A$2:$E$2517,5,FALSE)</f>
        <v>88200</v>
      </c>
      <c r="H440">
        <f t="shared" si="13"/>
        <v>88200</v>
      </c>
      <c r="I440" t="str">
        <f>VLOOKUP(E440,'Data Produk'!$A$2:$E$2517,3,FALSE)</f>
        <v>BHINNEKA WAVE12 TW12 TRUE WIRELESS BLUE</v>
      </c>
      <c r="J440" t="str">
        <f>VLOOKUP(E440,'Data Produk'!$A$2:$E$2517,4,FALSE)</f>
        <v>TWS</v>
      </c>
      <c r="K440" t="str">
        <f>VLOOKUP(D440,'Data Outlet'!$A$2:$D$17,4,FALSE)</f>
        <v>Gita Rahma</v>
      </c>
      <c r="L440" t="str">
        <f>VLOOKUP(D440,'Data Outlet'!$A$2:$D$17,2,FALSE)</f>
        <v>MALL OF INDONESIA</v>
      </c>
    </row>
    <row r="441" spans="1:12" x14ac:dyDescent="0.25">
      <c r="A441" t="str">
        <f t="shared" si="14"/>
        <v>T-440</v>
      </c>
      <c r="B441" s="3" t="s">
        <v>2584</v>
      </c>
      <c r="C441" s="5">
        <v>45641</v>
      </c>
      <c r="D441" s="3" t="s">
        <v>43</v>
      </c>
      <c r="E441" s="4" t="s">
        <v>506</v>
      </c>
      <c r="F441" s="9">
        <v>1</v>
      </c>
      <c r="G441">
        <f>VLOOKUP(E441,'Data Produk'!$A$2:$E$2517,5,FALSE)</f>
        <v>94500</v>
      </c>
      <c r="H441">
        <f t="shared" si="13"/>
        <v>94500</v>
      </c>
      <c r="I441" t="str">
        <f>VLOOKUP(E441,'Data Produk'!$A$2:$E$2517,3,FALSE)</f>
        <v>BHINNEKA POWER GO 25W 1-PORT TYPE-C USB CHARGER (PD/PPS) WHITE</v>
      </c>
      <c r="J441" t="str">
        <f>VLOOKUP(E441,'Data Produk'!$A$2:$E$2517,4,FALSE)</f>
        <v>CHARGER</v>
      </c>
      <c r="K441" t="str">
        <f>VLOOKUP(D441,'Data Outlet'!$A$2:$D$17,4,FALSE)</f>
        <v>Gita Rahma</v>
      </c>
      <c r="L441" t="str">
        <f>VLOOKUP(D441,'Data Outlet'!$A$2:$D$17,2,FALSE)</f>
        <v>MALL OF INDONESIA</v>
      </c>
    </row>
    <row r="442" spans="1:12" x14ac:dyDescent="0.25">
      <c r="A442" t="str">
        <f t="shared" si="14"/>
        <v>T-441</v>
      </c>
      <c r="B442" s="3" t="s">
        <v>2584</v>
      </c>
      <c r="C442" s="5">
        <v>45641</v>
      </c>
      <c r="D442" s="3" t="s">
        <v>43</v>
      </c>
      <c r="E442" s="4" t="s">
        <v>507</v>
      </c>
      <c r="F442" s="9">
        <v>1</v>
      </c>
      <c r="G442">
        <f>VLOOKUP(E442,'Data Produk'!$A$2:$E$2517,5,FALSE)</f>
        <v>82800</v>
      </c>
      <c r="H442">
        <f t="shared" si="13"/>
        <v>82800</v>
      </c>
      <c r="I442" t="str">
        <f>VLOOKUP(E442,'Data Produk'!$A$2:$E$2517,3,FALSE)</f>
        <v>BHINNEKA W190 OFFICE MOUSE BLACK</v>
      </c>
      <c r="J442" t="str">
        <f>VLOOKUP(E442,'Data Produk'!$A$2:$E$2517,4,FALSE)</f>
        <v>OFFICE MOUSE</v>
      </c>
      <c r="K442" t="str">
        <f>VLOOKUP(D442,'Data Outlet'!$A$2:$D$17,4,FALSE)</f>
        <v>Gita Rahma</v>
      </c>
      <c r="L442" t="str">
        <f>VLOOKUP(D442,'Data Outlet'!$A$2:$D$17,2,FALSE)</f>
        <v>MALL OF INDONESIA</v>
      </c>
    </row>
    <row r="443" spans="1:12" x14ac:dyDescent="0.25">
      <c r="A443" t="str">
        <f t="shared" si="14"/>
        <v>T-442</v>
      </c>
      <c r="B443" s="3" t="s">
        <v>2584</v>
      </c>
      <c r="C443" s="5">
        <v>45657</v>
      </c>
      <c r="D443" s="3" t="s">
        <v>43</v>
      </c>
      <c r="E443" s="4" t="s">
        <v>508</v>
      </c>
      <c r="F443" s="9">
        <v>1</v>
      </c>
      <c r="G443">
        <f>VLOOKUP(E443,'Data Produk'!$A$2:$E$2517,5,FALSE)</f>
        <v>123300</v>
      </c>
      <c r="H443">
        <f t="shared" si="13"/>
        <v>123300</v>
      </c>
      <c r="I443" t="str">
        <f>VLOOKUP(E443,'Data Produk'!$A$2:$E$2517,3,FALSE)</f>
        <v>BHINNEKA GO WK894 OFFICE COMBO BLACK</v>
      </c>
      <c r="J443" t="str">
        <f>VLOOKUP(E443,'Data Produk'!$A$2:$E$2517,4,FALSE)</f>
        <v>OFFICE COMBO</v>
      </c>
      <c r="K443" t="str">
        <f>VLOOKUP(D443,'Data Outlet'!$A$2:$D$17,4,FALSE)</f>
        <v>Gita Rahma</v>
      </c>
      <c r="L443" t="str">
        <f>VLOOKUP(D443,'Data Outlet'!$A$2:$D$17,2,FALSE)</f>
        <v>MALL OF INDONESIA</v>
      </c>
    </row>
    <row r="444" spans="1:12" x14ac:dyDescent="0.25">
      <c r="A444" t="str">
        <f t="shared" si="14"/>
        <v>T-443</v>
      </c>
      <c r="B444" s="3" t="s">
        <v>2584</v>
      </c>
      <c r="C444" s="5">
        <v>45632</v>
      </c>
      <c r="D444" s="3" t="s">
        <v>43</v>
      </c>
      <c r="E444" s="4" t="s">
        <v>509</v>
      </c>
      <c r="F444" s="9">
        <v>1</v>
      </c>
      <c r="G444">
        <f>VLOOKUP(E444,'Data Produk'!$A$2:$E$2517,5,FALSE)</f>
        <v>76500</v>
      </c>
      <c r="H444">
        <f t="shared" si="13"/>
        <v>76500</v>
      </c>
      <c r="I444" t="str">
        <f>VLOOKUP(E444,'Data Produk'!$A$2:$E$2517,3,FALSE)</f>
        <v>BHINNEKA WAVE10 TW10 TRUE WIRELESS BEIGE</v>
      </c>
      <c r="J444" t="str">
        <f>VLOOKUP(E444,'Data Produk'!$A$2:$E$2517,4,FALSE)</f>
        <v>TWS</v>
      </c>
      <c r="K444" t="str">
        <f>VLOOKUP(D444,'Data Outlet'!$A$2:$D$17,4,FALSE)</f>
        <v>Gita Rahma</v>
      </c>
      <c r="L444" t="str">
        <f>VLOOKUP(D444,'Data Outlet'!$A$2:$D$17,2,FALSE)</f>
        <v>MALL OF INDONESIA</v>
      </c>
    </row>
    <row r="445" spans="1:12" x14ac:dyDescent="0.25">
      <c r="A445" t="str">
        <f t="shared" si="14"/>
        <v>T-444</v>
      </c>
      <c r="B445" s="3" t="s">
        <v>2584</v>
      </c>
      <c r="C445" s="5">
        <v>45648</v>
      </c>
      <c r="D445" s="3" t="s">
        <v>43</v>
      </c>
      <c r="E445" s="4" t="s">
        <v>510</v>
      </c>
      <c r="F445" s="9">
        <v>1</v>
      </c>
      <c r="G445">
        <f>VLOOKUP(E445,'Data Produk'!$A$2:$E$2517,5,FALSE)</f>
        <v>103500</v>
      </c>
      <c r="H445">
        <f t="shared" si="13"/>
        <v>103500</v>
      </c>
      <c r="I445" t="str">
        <f>VLOOKUP(E445,'Data Produk'!$A$2:$E$2517,3,FALSE)</f>
        <v>BHINNEKA FLASH HQ53 GAMING HEADSET BLACK</v>
      </c>
      <c r="J445" t="str">
        <f>VLOOKUP(E445,'Data Produk'!$A$2:$E$2517,4,FALSE)</f>
        <v>GAMING HEADSET</v>
      </c>
      <c r="K445" t="str">
        <f>VLOOKUP(D445,'Data Outlet'!$A$2:$D$17,4,FALSE)</f>
        <v>Gita Rahma</v>
      </c>
      <c r="L445" t="str">
        <f>VLOOKUP(D445,'Data Outlet'!$A$2:$D$17,2,FALSE)</f>
        <v>MALL OF INDONESIA</v>
      </c>
    </row>
    <row r="446" spans="1:12" x14ac:dyDescent="0.25">
      <c r="A446" t="str">
        <f t="shared" si="14"/>
        <v>T-445</v>
      </c>
      <c r="B446" s="3" t="s">
        <v>2584</v>
      </c>
      <c r="C446" s="5">
        <v>45635</v>
      </c>
      <c r="D446" s="3" t="s">
        <v>43</v>
      </c>
      <c r="E446" s="4" t="s">
        <v>511</v>
      </c>
      <c r="F446" s="9">
        <v>2</v>
      </c>
      <c r="G446">
        <f>VLOOKUP(E446,'Data Produk'!$A$2:$E$2517,5,FALSE)</f>
        <v>88200</v>
      </c>
      <c r="H446">
        <f t="shared" si="13"/>
        <v>176400</v>
      </c>
      <c r="I446" t="str">
        <f>VLOOKUP(E446,'Data Produk'!$A$2:$E$2517,3,FALSE)</f>
        <v>BHINNEKA POWER PACK S1 10.000 mAh POWERBANK WHITE</v>
      </c>
      <c r="J446" t="str">
        <f>VLOOKUP(E446,'Data Produk'!$A$2:$E$2517,4,FALSE)</f>
        <v>POWERBANK</v>
      </c>
      <c r="K446" t="str">
        <f>VLOOKUP(D446,'Data Outlet'!$A$2:$D$17,4,FALSE)</f>
        <v>Gita Rahma</v>
      </c>
      <c r="L446" t="str">
        <f>VLOOKUP(D446,'Data Outlet'!$A$2:$D$17,2,FALSE)</f>
        <v>MALL OF INDONESIA</v>
      </c>
    </row>
    <row r="447" spans="1:12" x14ac:dyDescent="0.25">
      <c r="A447" t="str">
        <f t="shared" si="14"/>
        <v>T-446</v>
      </c>
      <c r="B447" s="3" t="s">
        <v>2584</v>
      </c>
      <c r="C447" s="5">
        <v>45650</v>
      </c>
      <c r="D447" s="3" t="s">
        <v>43</v>
      </c>
      <c r="E447" s="4" t="s">
        <v>512</v>
      </c>
      <c r="F447" s="9">
        <v>3</v>
      </c>
      <c r="G447">
        <f>VLOOKUP(E447,'Data Produk'!$A$2:$E$2517,5,FALSE)</f>
        <v>162000</v>
      </c>
      <c r="H447">
        <f t="shared" si="13"/>
        <v>486000</v>
      </c>
      <c r="I447" t="str">
        <f>VLOOKUP(E447,'Data Produk'!$A$2:$E$2517,3,FALSE)</f>
        <v>BHINNEKA POWER PACK T1 10.000 mAh 22,5W POWERBANK BLACK</v>
      </c>
      <c r="J447" t="str">
        <f>VLOOKUP(E447,'Data Produk'!$A$2:$E$2517,4,FALSE)</f>
        <v>POWERBANK</v>
      </c>
      <c r="K447" t="str">
        <f>VLOOKUP(D447,'Data Outlet'!$A$2:$D$17,4,FALSE)</f>
        <v>Gita Rahma</v>
      </c>
      <c r="L447" t="str">
        <f>VLOOKUP(D447,'Data Outlet'!$A$2:$D$17,2,FALSE)</f>
        <v>MALL OF INDONESIA</v>
      </c>
    </row>
    <row r="448" spans="1:12" x14ac:dyDescent="0.25">
      <c r="A448" t="str">
        <f t="shared" si="14"/>
        <v>T-447</v>
      </c>
      <c r="B448" s="3" t="s">
        <v>2584</v>
      </c>
      <c r="C448" s="5">
        <v>45652</v>
      </c>
      <c r="D448" s="3" t="s">
        <v>43</v>
      </c>
      <c r="E448" s="4" t="s">
        <v>513</v>
      </c>
      <c r="F448" s="9">
        <v>2</v>
      </c>
      <c r="G448">
        <f>VLOOKUP(E448,'Data Produk'!$A$2:$E$2517,5,FALSE)</f>
        <v>39600</v>
      </c>
      <c r="H448">
        <f t="shared" si="13"/>
        <v>79200</v>
      </c>
      <c r="I448" t="str">
        <f>VLOOKUP(E448,'Data Produk'!$A$2:$E$2517,3,FALSE)</f>
        <v>BHINNEKA GO W608 OFFICE MOUSE GREEN</v>
      </c>
      <c r="J448" t="str">
        <f>VLOOKUP(E448,'Data Produk'!$A$2:$E$2517,4,FALSE)</f>
        <v>OFFICE MOUSE</v>
      </c>
      <c r="K448" t="str">
        <f>VLOOKUP(D448,'Data Outlet'!$A$2:$D$17,4,FALSE)</f>
        <v>Gita Rahma</v>
      </c>
      <c r="L448" t="str">
        <f>VLOOKUP(D448,'Data Outlet'!$A$2:$D$17,2,FALSE)</f>
        <v>MALL OF INDONESIA</v>
      </c>
    </row>
    <row r="449" spans="1:12" x14ac:dyDescent="0.25">
      <c r="A449" t="str">
        <f t="shared" si="14"/>
        <v>T-448</v>
      </c>
      <c r="B449" s="3" t="s">
        <v>2584</v>
      </c>
      <c r="C449" s="5">
        <v>45633</v>
      </c>
      <c r="D449" s="3" t="s">
        <v>43</v>
      </c>
      <c r="E449" s="4" t="s">
        <v>514</v>
      </c>
      <c r="F449" s="9">
        <v>1</v>
      </c>
      <c r="G449">
        <f>VLOOKUP(E449,'Data Produk'!$A$2:$E$2517,5,FALSE)</f>
        <v>261000</v>
      </c>
      <c r="H449">
        <f t="shared" si="13"/>
        <v>261000</v>
      </c>
      <c r="I449" t="str">
        <f>VLOOKUP(E449,'Data Produk'!$A$2:$E$2517,3,FALSE)</f>
        <v>BHINNEKA BLAKE WGC5 GAMING MOUSE BLACK</v>
      </c>
      <c r="J449" t="str">
        <f>VLOOKUP(E449,'Data Produk'!$A$2:$E$2517,4,FALSE)</f>
        <v>MOUSE GAMING</v>
      </c>
      <c r="K449" t="str">
        <f>VLOOKUP(D449,'Data Outlet'!$A$2:$D$17,4,FALSE)</f>
        <v>Gita Rahma</v>
      </c>
      <c r="L449" t="str">
        <f>VLOOKUP(D449,'Data Outlet'!$A$2:$D$17,2,FALSE)</f>
        <v>MALL OF INDONESIA</v>
      </c>
    </row>
    <row r="450" spans="1:12" x14ac:dyDescent="0.25">
      <c r="A450" t="str">
        <f t="shared" si="14"/>
        <v>T-449</v>
      </c>
      <c r="B450" s="3" t="s">
        <v>2584</v>
      </c>
      <c r="C450" s="5">
        <v>45650</v>
      </c>
      <c r="D450" s="3" t="s">
        <v>43</v>
      </c>
      <c r="E450" s="4" t="s">
        <v>515</v>
      </c>
      <c r="F450" s="9">
        <v>4</v>
      </c>
      <c r="G450">
        <f>VLOOKUP(E450,'Data Produk'!$A$2:$E$2517,5,FALSE)</f>
        <v>47700</v>
      </c>
      <c r="H450">
        <f t="shared" si="13"/>
        <v>190800</v>
      </c>
      <c r="I450" t="str">
        <f>VLOOKUP(E450,'Data Produk'!$A$2:$E$2517,3,FALSE)</f>
        <v>BHINNEKA POWER MOVE 30W 2-PORTS CAR CHARGER (PD+QC) BLACK</v>
      </c>
      <c r="J450" t="str">
        <f>VLOOKUP(E450,'Data Produk'!$A$2:$E$2517,4,FALSE)</f>
        <v>CAR &amp; TRAVEL CHARGER</v>
      </c>
      <c r="K450" t="str">
        <f>VLOOKUP(D450,'Data Outlet'!$A$2:$D$17,4,FALSE)</f>
        <v>Gita Rahma</v>
      </c>
      <c r="L450" t="str">
        <f>VLOOKUP(D450,'Data Outlet'!$A$2:$D$17,2,FALSE)</f>
        <v>MALL OF INDONESIA</v>
      </c>
    </row>
    <row r="451" spans="1:12" x14ac:dyDescent="0.25">
      <c r="A451" t="str">
        <f t="shared" si="14"/>
        <v>T-450</v>
      </c>
      <c r="B451" s="3" t="s">
        <v>2584</v>
      </c>
      <c r="C451" s="5">
        <v>45634</v>
      </c>
      <c r="D451" s="3" t="s">
        <v>43</v>
      </c>
      <c r="E451" s="4" t="s">
        <v>516</v>
      </c>
      <c r="F451" s="9">
        <v>2</v>
      </c>
      <c r="G451">
        <f>VLOOKUP(E451,'Data Produk'!$A$2:$E$2517,5,FALSE)</f>
        <v>34200</v>
      </c>
      <c r="H451">
        <f t="shared" ref="H451:H514" si="15">G451*F451</f>
        <v>68400</v>
      </c>
      <c r="I451" t="str">
        <f>VLOOKUP(E451,'Data Produk'!$A$2:$E$2517,3,FALSE)</f>
        <v>KM106 BHINNEKA USB CABLE MICRO</v>
      </c>
      <c r="J451" t="str">
        <f>VLOOKUP(E451,'Data Produk'!$A$2:$E$2517,4,FALSE)</f>
        <v>CABLE</v>
      </c>
      <c r="K451" t="str">
        <f>VLOOKUP(D451,'Data Outlet'!$A$2:$D$17,4,FALSE)</f>
        <v>Gita Rahma</v>
      </c>
      <c r="L451" t="str">
        <f>VLOOKUP(D451,'Data Outlet'!$A$2:$D$17,2,FALSE)</f>
        <v>MALL OF INDONESIA</v>
      </c>
    </row>
    <row r="452" spans="1:12" x14ac:dyDescent="0.25">
      <c r="A452" t="str">
        <f t="shared" si="14"/>
        <v>T-451</v>
      </c>
      <c r="B452" s="3" t="s">
        <v>2584</v>
      </c>
      <c r="C452" s="5">
        <v>45645</v>
      </c>
      <c r="D452" s="3" t="s">
        <v>43</v>
      </c>
      <c r="E452" s="4" t="s">
        <v>517</v>
      </c>
      <c r="F452" s="9">
        <v>3</v>
      </c>
      <c r="G452">
        <f>VLOOKUP(E452,'Data Produk'!$A$2:$E$2517,5,FALSE)</f>
        <v>39600</v>
      </c>
      <c r="H452">
        <f t="shared" si="15"/>
        <v>118800</v>
      </c>
      <c r="I452" t="str">
        <f>VLOOKUP(E452,'Data Produk'!$A$2:$E$2517,3,FALSE)</f>
        <v>BHINNEKA GO W605 OFFICE MOUSE BLACK</v>
      </c>
      <c r="J452" t="str">
        <f>VLOOKUP(E452,'Data Produk'!$A$2:$E$2517,4,FALSE)</f>
        <v>OFFICE MOUSE</v>
      </c>
      <c r="K452" t="str">
        <f>VLOOKUP(D452,'Data Outlet'!$A$2:$D$17,4,FALSE)</f>
        <v>Gita Rahma</v>
      </c>
      <c r="L452" t="str">
        <f>VLOOKUP(D452,'Data Outlet'!$A$2:$D$17,2,FALSE)</f>
        <v>MALL OF INDONESIA</v>
      </c>
    </row>
    <row r="453" spans="1:12" x14ac:dyDescent="0.25">
      <c r="A453" t="str">
        <f t="shared" si="14"/>
        <v>T-452</v>
      </c>
      <c r="B453" s="3" t="s">
        <v>2584</v>
      </c>
      <c r="C453" s="5">
        <v>45646</v>
      </c>
      <c r="D453" s="3" t="s">
        <v>43</v>
      </c>
      <c r="E453" s="4" t="s">
        <v>518</v>
      </c>
      <c r="F453" s="9">
        <v>2</v>
      </c>
      <c r="G453">
        <f>VLOOKUP(E453,'Data Produk'!$A$2:$E$2517,5,FALSE)</f>
        <v>26100</v>
      </c>
      <c r="H453">
        <f t="shared" si="15"/>
        <v>52200</v>
      </c>
      <c r="I453" t="str">
        <f>VLOOKUP(E453,'Data Produk'!$A$2:$E$2517,3,FALSE)</f>
        <v>BHINNEKA GO ES1 WIRED EARBUDS WHITE</v>
      </c>
      <c r="J453" t="str">
        <f>VLOOKUP(E453,'Data Produk'!$A$2:$E$2517,4,FALSE)</f>
        <v>EARPHONE</v>
      </c>
      <c r="K453" t="str">
        <f>VLOOKUP(D453,'Data Outlet'!$A$2:$D$17,4,FALSE)</f>
        <v>Gita Rahma</v>
      </c>
      <c r="L453" t="str">
        <f>VLOOKUP(D453,'Data Outlet'!$A$2:$D$17,2,FALSE)</f>
        <v>MALL OF INDONESIA</v>
      </c>
    </row>
    <row r="454" spans="1:12" x14ac:dyDescent="0.25">
      <c r="A454" t="str">
        <f t="shared" si="14"/>
        <v>T-453</v>
      </c>
      <c r="B454" s="3" t="s">
        <v>2584</v>
      </c>
      <c r="C454" s="5">
        <v>45645</v>
      </c>
      <c r="D454" s="3" t="s">
        <v>43</v>
      </c>
      <c r="E454" s="4" t="s">
        <v>519</v>
      </c>
      <c r="F454" s="9">
        <v>2</v>
      </c>
      <c r="G454">
        <f>VLOOKUP(E454,'Data Produk'!$A$2:$E$2517,5,FALSE)</f>
        <v>49500</v>
      </c>
      <c r="H454">
        <f t="shared" si="15"/>
        <v>99000</v>
      </c>
      <c r="I454" t="str">
        <f>VLOOKUP(E454,'Data Produk'!$A$2:$E$2517,3,FALSE)</f>
        <v>BHINNEKA POWER GO 20W 1-PORT TYPE-C USB CHARGER (PD+QC) BLACK</v>
      </c>
      <c r="J454" t="str">
        <f>VLOOKUP(E454,'Data Produk'!$A$2:$E$2517,4,FALSE)</f>
        <v>CHARGER</v>
      </c>
      <c r="K454" t="str">
        <f>VLOOKUP(D454,'Data Outlet'!$A$2:$D$17,4,FALSE)</f>
        <v>Gita Rahma</v>
      </c>
      <c r="L454" t="str">
        <f>VLOOKUP(D454,'Data Outlet'!$A$2:$D$17,2,FALSE)</f>
        <v>MALL OF INDONESIA</v>
      </c>
    </row>
    <row r="455" spans="1:12" x14ac:dyDescent="0.25">
      <c r="A455" t="str">
        <f t="shared" si="14"/>
        <v>T-454</v>
      </c>
      <c r="B455" s="3" t="s">
        <v>2584</v>
      </c>
      <c r="C455" s="5">
        <v>45636</v>
      </c>
      <c r="D455" s="3" t="s">
        <v>43</v>
      </c>
      <c r="E455" s="4" t="s">
        <v>520</v>
      </c>
      <c r="F455" s="9">
        <v>1</v>
      </c>
      <c r="G455">
        <f>VLOOKUP(E455,'Data Produk'!$A$2:$E$2517,5,FALSE)</f>
        <v>73800</v>
      </c>
      <c r="H455">
        <f t="shared" si="15"/>
        <v>73800</v>
      </c>
      <c r="I455" t="str">
        <f>VLOOKUP(E455,'Data Produk'!$A$2:$E$2517,3,FALSE)</f>
        <v>BHINNEKA RAIGOR III WG12R GAMING MOUSE BLACK</v>
      </c>
      <c r="J455" t="str">
        <f>VLOOKUP(E455,'Data Produk'!$A$2:$E$2517,4,FALSE)</f>
        <v>MOUSE GAMING</v>
      </c>
      <c r="K455" t="str">
        <f>VLOOKUP(D455,'Data Outlet'!$A$2:$D$17,4,FALSE)</f>
        <v>Gita Rahma</v>
      </c>
      <c r="L455" t="str">
        <f>VLOOKUP(D455,'Data Outlet'!$A$2:$D$17,2,FALSE)</f>
        <v>MALL OF INDONESIA</v>
      </c>
    </row>
    <row r="456" spans="1:12" x14ac:dyDescent="0.25">
      <c r="A456" t="str">
        <f t="shared" si="14"/>
        <v>T-455</v>
      </c>
      <c r="B456" s="3" t="s">
        <v>2584</v>
      </c>
      <c r="C456" s="5">
        <v>45646</v>
      </c>
      <c r="D456" s="3" t="s">
        <v>43</v>
      </c>
      <c r="E456" s="4" t="s">
        <v>521</v>
      </c>
      <c r="F456" s="9">
        <v>1</v>
      </c>
      <c r="G456">
        <f>VLOOKUP(E456,'Data Produk'!$A$2:$E$2517,5,FALSE)</f>
        <v>189000</v>
      </c>
      <c r="H456">
        <f t="shared" si="15"/>
        <v>189000</v>
      </c>
      <c r="I456" t="str">
        <f>VLOOKUP(E456,'Data Produk'!$A$2:$E$2517,3,FALSE)</f>
        <v>BHINNEKA GO TUNE WH06 WIRELESS HEADSET GUN (BLACK)</v>
      </c>
      <c r="J456" t="str">
        <f>VLOOKUP(E456,'Data Produk'!$A$2:$E$2517,4,FALSE)</f>
        <v>WIRELESS HEADSET</v>
      </c>
      <c r="K456" t="str">
        <f>VLOOKUP(D456,'Data Outlet'!$A$2:$D$17,4,FALSE)</f>
        <v>Gita Rahma</v>
      </c>
      <c r="L456" t="str">
        <f>VLOOKUP(D456,'Data Outlet'!$A$2:$D$17,2,FALSE)</f>
        <v>MALL OF INDONESIA</v>
      </c>
    </row>
    <row r="457" spans="1:12" x14ac:dyDescent="0.25">
      <c r="A457" t="str">
        <f t="shared" si="14"/>
        <v>T-456</v>
      </c>
      <c r="B457" s="3" t="s">
        <v>2584</v>
      </c>
      <c r="C457" s="5">
        <v>45630</v>
      </c>
      <c r="D457" s="3" t="s">
        <v>43</v>
      </c>
      <c r="E457" s="4" t="s">
        <v>522</v>
      </c>
      <c r="F457" s="9">
        <v>1</v>
      </c>
      <c r="G457">
        <f>VLOOKUP(E457,'Data Produk'!$A$2:$E$2517,5,FALSE)</f>
        <v>82800</v>
      </c>
      <c r="H457">
        <f t="shared" si="15"/>
        <v>82800</v>
      </c>
      <c r="I457" t="str">
        <f>VLOOKUP(E457,'Data Produk'!$A$2:$E$2517,3,FALSE)</f>
        <v>BHINNEKA GO W193 OFFICE MOUSE PINK</v>
      </c>
      <c r="J457" t="str">
        <f>VLOOKUP(E457,'Data Produk'!$A$2:$E$2517,4,FALSE)</f>
        <v>OFFICE MOUSE</v>
      </c>
      <c r="K457" t="str">
        <f>VLOOKUP(D457,'Data Outlet'!$A$2:$D$17,4,FALSE)</f>
        <v>Gita Rahma</v>
      </c>
      <c r="L457" t="str">
        <f>VLOOKUP(D457,'Data Outlet'!$A$2:$D$17,2,FALSE)</f>
        <v>MALL OF INDONESIA</v>
      </c>
    </row>
    <row r="458" spans="1:12" x14ac:dyDescent="0.25">
      <c r="A458" t="str">
        <f t="shared" si="14"/>
        <v>T-457</v>
      </c>
      <c r="B458" s="3" t="s">
        <v>2584</v>
      </c>
      <c r="C458" s="5">
        <v>45636</v>
      </c>
      <c r="D458" s="3" t="s">
        <v>43</v>
      </c>
      <c r="E458" s="4" t="s">
        <v>523</v>
      </c>
      <c r="F458" s="9">
        <v>1</v>
      </c>
      <c r="G458">
        <f>VLOOKUP(E458,'Data Produk'!$A$2:$E$2517,5,FALSE)</f>
        <v>39600</v>
      </c>
      <c r="H458">
        <f t="shared" si="15"/>
        <v>39600</v>
      </c>
      <c r="I458" t="str">
        <f>VLOOKUP(E458,'Data Produk'!$A$2:$E$2517,3,FALSE)</f>
        <v>BHINNEKA GO W608 OFFICE MOUSE BLACK</v>
      </c>
      <c r="J458" t="str">
        <f>VLOOKUP(E458,'Data Produk'!$A$2:$E$2517,4,FALSE)</f>
        <v>OFFICE MOUSE</v>
      </c>
      <c r="K458" t="str">
        <f>VLOOKUP(D458,'Data Outlet'!$A$2:$D$17,4,FALSE)</f>
        <v>Gita Rahma</v>
      </c>
      <c r="L458" t="str">
        <f>VLOOKUP(D458,'Data Outlet'!$A$2:$D$17,2,FALSE)</f>
        <v>MALL OF INDONESIA</v>
      </c>
    </row>
    <row r="459" spans="1:12" x14ac:dyDescent="0.25">
      <c r="A459" t="str">
        <f t="shared" si="14"/>
        <v>T-458</v>
      </c>
      <c r="B459" s="3" t="s">
        <v>2584</v>
      </c>
      <c r="C459" s="5">
        <v>45654</v>
      </c>
      <c r="D459" s="3" t="s">
        <v>43</v>
      </c>
      <c r="E459" s="4" t="s">
        <v>524</v>
      </c>
      <c r="F459" s="9">
        <v>1</v>
      </c>
      <c r="G459">
        <f>VLOOKUP(E459,'Data Produk'!$A$2:$E$2517,5,FALSE)</f>
        <v>12600</v>
      </c>
      <c r="H459">
        <f t="shared" si="15"/>
        <v>12600</v>
      </c>
      <c r="I459" t="str">
        <f>VLOOKUP(E459,'Data Produk'!$A$2:$E$2517,3,FALSE)</f>
        <v>BHINNEKA BASIC XL MP64 BASIC MOUSEPAD BLACK</v>
      </c>
      <c r="J459" t="str">
        <f>VLOOKUP(E459,'Data Produk'!$A$2:$E$2517,4,FALSE)</f>
        <v>BASIC MOUSEPAD</v>
      </c>
      <c r="K459" t="str">
        <f>VLOOKUP(D459,'Data Outlet'!$A$2:$D$17,4,FALSE)</f>
        <v>Gita Rahma</v>
      </c>
      <c r="L459" t="str">
        <f>VLOOKUP(D459,'Data Outlet'!$A$2:$D$17,2,FALSE)</f>
        <v>MALL OF INDONESIA</v>
      </c>
    </row>
    <row r="460" spans="1:12" x14ac:dyDescent="0.25">
      <c r="A460" t="str">
        <f t="shared" ref="A460:A523" si="16">"T-"&amp;ROW()-1</f>
        <v>T-459</v>
      </c>
      <c r="B460" s="3" t="s">
        <v>2584</v>
      </c>
      <c r="C460" s="5">
        <v>45640</v>
      </c>
      <c r="D460" s="3" t="s">
        <v>43</v>
      </c>
      <c r="E460" s="4" t="s">
        <v>525</v>
      </c>
      <c r="F460" s="9">
        <v>2</v>
      </c>
      <c r="G460">
        <f>VLOOKUP(E460,'Data Produk'!$A$2:$E$2517,5,FALSE)</f>
        <v>107100</v>
      </c>
      <c r="H460">
        <f t="shared" si="15"/>
        <v>214200</v>
      </c>
      <c r="I460" t="str">
        <f>VLOOKUP(E460,'Data Produk'!$A$2:$E$2517,3,FALSE)</f>
        <v>BHINNEKA CW2-Q02 38W 2-PORTS CHARGER (QC) WHITE</v>
      </c>
      <c r="J460" t="str">
        <f>VLOOKUP(E460,'Data Produk'!$A$2:$E$2517,4,FALSE)</f>
        <v>CHARGER</v>
      </c>
      <c r="K460" t="str">
        <f>VLOOKUP(D460,'Data Outlet'!$A$2:$D$17,4,FALSE)</f>
        <v>Gita Rahma</v>
      </c>
      <c r="L460" t="str">
        <f>VLOOKUP(D460,'Data Outlet'!$A$2:$D$17,2,FALSE)</f>
        <v>MALL OF INDONESIA</v>
      </c>
    </row>
    <row r="461" spans="1:12" x14ac:dyDescent="0.25">
      <c r="A461" t="str">
        <f t="shared" si="16"/>
        <v>T-460</v>
      </c>
      <c r="B461" s="3" t="s">
        <v>2584</v>
      </c>
      <c r="C461" s="5">
        <v>45634</v>
      </c>
      <c r="D461" s="3" t="s">
        <v>43</v>
      </c>
      <c r="E461" s="4" t="s">
        <v>526</v>
      </c>
      <c r="F461" s="9">
        <v>2</v>
      </c>
      <c r="G461">
        <f>VLOOKUP(E461,'Data Produk'!$A$2:$E$2517,5,FALSE)</f>
        <v>22500</v>
      </c>
      <c r="H461">
        <f t="shared" si="15"/>
        <v>45000</v>
      </c>
      <c r="I461" t="str">
        <f>VLOOKUP(E461,'Data Produk'!$A$2:$E$2517,3,FALSE)</f>
        <v>BHINNEKA HYPERLINK KV65C1201 BLACK</v>
      </c>
      <c r="J461" t="str">
        <f>VLOOKUP(E461,'Data Produk'!$A$2:$E$2517,4,FALSE)</f>
        <v>CABLE</v>
      </c>
      <c r="K461" t="str">
        <f>VLOOKUP(D461,'Data Outlet'!$A$2:$D$17,4,FALSE)</f>
        <v>Gita Rahma</v>
      </c>
      <c r="L461" t="str">
        <f>VLOOKUP(D461,'Data Outlet'!$A$2:$D$17,2,FALSE)</f>
        <v>MALL OF INDONESIA</v>
      </c>
    </row>
    <row r="462" spans="1:12" x14ac:dyDescent="0.25">
      <c r="A462" t="str">
        <f t="shared" si="16"/>
        <v>T-461</v>
      </c>
      <c r="B462" s="3" t="s">
        <v>2584</v>
      </c>
      <c r="C462" s="5">
        <v>45647</v>
      </c>
      <c r="D462" s="3" t="s">
        <v>43</v>
      </c>
      <c r="E462" s="4" t="s">
        <v>527</v>
      </c>
      <c r="F462" s="9">
        <v>2</v>
      </c>
      <c r="G462">
        <f>VLOOKUP(E462,'Data Produk'!$A$2:$E$2517,5,FALSE)</f>
        <v>189000</v>
      </c>
      <c r="H462">
        <f t="shared" si="15"/>
        <v>378000</v>
      </c>
      <c r="I462" t="str">
        <f>VLOOKUP(E462,'Data Produk'!$A$2:$E$2517,3,FALSE)</f>
        <v>BHINNEKA GO TUNE WH06 WIRELESS HEADSET BEIGE</v>
      </c>
      <c r="J462" t="str">
        <f>VLOOKUP(E462,'Data Produk'!$A$2:$E$2517,4,FALSE)</f>
        <v>WIRELESS HEADSET</v>
      </c>
      <c r="K462" t="str">
        <f>VLOOKUP(D462,'Data Outlet'!$A$2:$D$17,4,FALSE)</f>
        <v>Gita Rahma</v>
      </c>
      <c r="L462" t="str">
        <f>VLOOKUP(D462,'Data Outlet'!$A$2:$D$17,2,FALSE)</f>
        <v>MALL OF INDONESIA</v>
      </c>
    </row>
    <row r="463" spans="1:12" x14ac:dyDescent="0.25">
      <c r="A463" t="str">
        <f t="shared" si="16"/>
        <v>T-462</v>
      </c>
      <c r="B463" s="3" t="s">
        <v>2584</v>
      </c>
      <c r="C463" s="5">
        <v>45649</v>
      </c>
      <c r="D463" s="3" t="s">
        <v>43</v>
      </c>
      <c r="E463" s="4" t="s">
        <v>528</v>
      </c>
      <c r="F463" s="9">
        <v>1</v>
      </c>
      <c r="G463">
        <f>VLOOKUP(E463,'Data Produk'!$A$2:$E$2517,5,FALSE)</f>
        <v>78750</v>
      </c>
      <c r="H463">
        <f t="shared" si="15"/>
        <v>78750</v>
      </c>
      <c r="I463" t="str">
        <f>VLOOKUP(E463,'Data Produk'!$A$2:$E$2517,3,FALSE)</f>
        <v>BHINNEKA CRYTO VX7 GAMING MOUSE WHITE</v>
      </c>
      <c r="J463" t="str">
        <f>VLOOKUP(E463,'Data Produk'!$A$2:$E$2517,4,FALSE)</f>
        <v>MOUSE GAMING</v>
      </c>
      <c r="K463" t="str">
        <f>VLOOKUP(D463,'Data Outlet'!$A$2:$D$17,4,FALSE)</f>
        <v>Gita Rahma</v>
      </c>
      <c r="L463" t="str">
        <f>VLOOKUP(D463,'Data Outlet'!$A$2:$D$17,2,FALSE)</f>
        <v>MALL OF INDONESIA</v>
      </c>
    </row>
    <row r="464" spans="1:12" x14ac:dyDescent="0.25">
      <c r="A464" t="str">
        <f t="shared" si="16"/>
        <v>T-463</v>
      </c>
      <c r="B464" s="3" t="s">
        <v>2584</v>
      </c>
      <c r="C464" s="5">
        <v>45644</v>
      </c>
      <c r="D464" s="3" t="s">
        <v>43</v>
      </c>
      <c r="E464" s="4" t="s">
        <v>529</v>
      </c>
      <c r="F464" s="9">
        <v>1</v>
      </c>
      <c r="G464">
        <f>VLOOKUP(E464,'Data Produk'!$A$2:$E$2517,5,FALSE)</f>
        <v>112500</v>
      </c>
      <c r="H464">
        <f t="shared" si="15"/>
        <v>112500</v>
      </c>
      <c r="I464" t="str">
        <f>VLOOKUP(E464,'Data Produk'!$A$2:$E$2517,3,FALSE)</f>
        <v>BHINNEKA WAVE11 TW11 TRUE WIRELESS WHITE</v>
      </c>
      <c r="J464" t="str">
        <f>VLOOKUP(E464,'Data Produk'!$A$2:$E$2517,4,FALSE)</f>
        <v>TWS</v>
      </c>
      <c r="K464" t="str">
        <f>VLOOKUP(D464,'Data Outlet'!$A$2:$D$17,4,FALSE)</f>
        <v>Gita Rahma</v>
      </c>
      <c r="L464" t="str">
        <f>VLOOKUP(D464,'Data Outlet'!$A$2:$D$17,2,FALSE)</f>
        <v>MALL OF INDONESIA</v>
      </c>
    </row>
    <row r="465" spans="1:12" x14ac:dyDescent="0.25">
      <c r="A465" t="str">
        <f t="shared" si="16"/>
        <v>T-464</v>
      </c>
      <c r="B465" s="3" t="s">
        <v>2584</v>
      </c>
      <c r="C465" s="5">
        <v>45632</v>
      </c>
      <c r="D465" s="3" t="s">
        <v>43</v>
      </c>
      <c r="E465" s="4" t="s">
        <v>530</v>
      </c>
      <c r="F465" s="9">
        <v>1</v>
      </c>
      <c r="G465">
        <f>VLOOKUP(E465,'Data Produk'!$A$2:$E$2517,5,FALSE)</f>
        <v>189000</v>
      </c>
      <c r="H465">
        <f t="shared" si="15"/>
        <v>189000</v>
      </c>
      <c r="I465" t="str">
        <f>VLOOKUP(E465,'Data Produk'!$A$2:$E$2517,3,FALSE)</f>
        <v>BHINNEKA GO TUNE WH06 WIRELESS HEADSET GREY</v>
      </c>
      <c r="J465" t="str">
        <f>VLOOKUP(E465,'Data Produk'!$A$2:$E$2517,4,FALSE)</f>
        <v>WIRELESS HEADSET</v>
      </c>
      <c r="K465" t="str">
        <f>VLOOKUP(D465,'Data Outlet'!$A$2:$D$17,4,FALSE)</f>
        <v>Gita Rahma</v>
      </c>
      <c r="L465" t="str">
        <f>VLOOKUP(D465,'Data Outlet'!$A$2:$D$17,2,FALSE)</f>
        <v>MALL OF INDONESIA</v>
      </c>
    </row>
    <row r="466" spans="1:12" x14ac:dyDescent="0.25">
      <c r="A466" t="str">
        <f t="shared" si="16"/>
        <v>T-465</v>
      </c>
      <c r="B466" s="3" t="s">
        <v>2584</v>
      </c>
      <c r="C466" s="5">
        <v>45653</v>
      </c>
      <c r="D466" s="3" t="s">
        <v>43</v>
      </c>
      <c r="E466" s="4" t="s">
        <v>531</v>
      </c>
      <c r="F466" s="9">
        <v>2</v>
      </c>
      <c r="G466">
        <f>VLOOKUP(E466,'Data Produk'!$A$2:$E$2517,5,FALSE)</f>
        <v>15300</v>
      </c>
      <c r="H466">
        <f t="shared" si="15"/>
        <v>30600</v>
      </c>
      <c r="I466" t="str">
        <f>VLOOKUP(E466,'Data Produk'!$A$2:$E$2517,3,FALSE)</f>
        <v>BHINNEKA LINKPODS ES3 WIRED EARBUDS BLACK</v>
      </c>
      <c r="J466" t="str">
        <f>VLOOKUP(E466,'Data Produk'!$A$2:$E$2517,4,FALSE)</f>
        <v>EARPHONE</v>
      </c>
      <c r="K466" t="str">
        <f>VLOOKUP(D466,'Data Outlet'!$A$2:$D$17,4,FALSE)</f>
        <v>Gita Rahma</v>
      </c>
      <c r="L466" t="str">
        <f>VLOOKUP(D466,'Data Outlet'!$A$2:$D$17,2,FALSE)</f>
        <v>MALL OF INDONESIA</v>
      </c>
    </row>
    <row r="467" spans="1:12" x14ac:dyDescent="0.25">
      <c r="A467" t="str">
        <f t="shared" si="16"/>
        <v>T-466</v>
      </c>
      <c r="B467" s="3" t="s">
        <v>2584</v>
      </c>
      <c r="C467" s="5">
        <v>45630</v>
      </c>
      <c r="D467" s="3" t="s">
        <v>43</v>
      </c>
      <c r="E467" s="4" t="s">
        <v>532</v>
      </c>
      <c r="F467" s="9">
        <v>4</v>
      </c>
      <c r="G467">
        <f>VLOOKUP(E467,'Data Produk'!$A$2:$E$2517,5,FALSE)</f>
        <v>27000</v>
      </c>
      <c r="H467">
        <f t="shared" si="15"/>
        <v>108000</v>
      </c>
      <c r="I467" t="str">
        <f>VLOOKUP(E467,'Data Produk'!$A$2:$E$2517,3,FALSE)</f>
        <v>BHINNEKA DURALINK KCB2001 BLACK</v>
      </c>
      <c r="J467" t="str">
        <f>VLOOKUP(E467,'Data Produk'!$A$2:$E$2517,4,FALSE)</f>
        <v>CABLE</v>
      </c>
      <c r="K467" t="str">
        <f>VLOOKUP(D467,'Data Outlet'!$A$2:$D$17,4,FALSE)</f>
        <v>Gita Rahma</v>
      </c>
      <c r="L467" t="str">
        <f>VLOOKUP(D467,'Data Outlet'!$A$2:$D$17,2,FALSE)</f>
        <v>MALL OF INDONESIA</v>
      </c>
    </row>
    <row r="468" spans="1:12" x14ac:dyDescent="0.25">
      <c r="A468" t="str">
        <f t="shared" si="16"/>
        <v>T-467</v>
      </c>
      <c r="B468" s="3" t="s">
        <v>2584</v>
      </c>
      <c r="C468" s="5">
        <v>45650</v>
      </c>
      <c r="D468" s="3" t="s">
        <v>43</v>
      </c>
      <c r="E468" s="4" t="s">
        <v>533</v>
      </c>
      <c r="F468" s="9">
        <v>1</v>
      </c>
      <c r="G468">
        <f>VLOOKUP(E468,'Data Produk'!$A$2:$E$2517,5,FALSE)</f>
        <v>40500</v>
      </c>
      <c r="H468">
        <f t="shared" si="15"/>
        <v>40500</v>
      </c>
      <c r="I468" t="str">
        <f>VLOOKUP(E468,'Data Produk'!$A$2:$E$2517,3,FALSE)</f>
        <v>BHINNEKA MEOW AC5001 HEADSET ACCESSORIES WHITE</v>
      </c>
      <c r="J468" t="str">
        <f>VLOOKUP(E468,'Data Produk'!$A$2:$E$2517,4,FALSE)</f>
        <v>OTHER ACCESSORIES</v>
      </c>
      <c r="K468" t="str">
        <f>VLOOKUP(D468,'Data Outlet'!$A$2:$D$17,4,FALSE)</f>
        <v>Gita Rahma</v>
      </c>
      <c r="L468" t="str">
        <f>VLOOKUP(D468,'Data Outlet'!$A$2:$D$17,2,FALSE)</f>
        <v>MALL OF INDONESIA</v>
      </c>
    </row>
    <row r="469" spans="1:12" x14ac:dyDescent="0.25">
      <c r="A469" t="str">
        <f t="shared" si="16"/>
        <v>T-468</v>
      </c>
      <c r="B469" s="3" t="s">
        <v>2584</v>
      </c>
      <c r="C469" s="5">
        <v>45637</v>
      </c>
      <c r="D469" s="3" t="s">
        <v>43</v>
      </c>
      <c r="E469" s="4" t="s">
        <v>534</v>
      </c>
      <c r="F469" s="9">
        <v>1</v>
      </c>
      <c r="G469">
        <f>VLOOKUP(E469,'Data Produk'!$A$2:$E$2517,5,FALSE)</f>
        <v>112500</v>
      </c>
      <c r="H469">
        <f t="shared" si="15"/>
        <v>112500</v>
      </c>
      <c r="I469" t="str">
        <f>VLOOKUP(E469,'Data Produk'!$A$2:$E$2517,3,FALSE)</f>
        <v>BHINNEKA WAVE11 TW11 TRUE WIRELESS PINK</v>
      </c>
      <c r="J469" t="str">
        <f>VLOOKUP(E469,'Data Produk'!$A$2:$E$2517,4,FALSE)</f>
        <v>TWS</v>
      </c>
      <c r="K469" t="str">
        <f>VLOOKUP(D469,'Data Outlet'!$A$2:$D$17,4,FALSE)</f>
        <v>Gita Rahma</v>
      </c>
      <c r="L469" t="str">
        <f>VLOOKUP(D469,'Data Outlet'!$A$2:$D$17,2,FALSE)</f>
        <v>MALL OF INDONESIA</v>
      </c>
    </row>
    <row r="470" spans="1:12" x14ac:dyDescent="0.25">
      <c r="A470" t="str">
        <f t="shared" si="16"/>
        <v>T-469</v>
      </c>
      <c r="B470" s="3" t="s">
        <v>2584</v>
      </c>
      <c r="C470" s="5">
        <v>45634</v>
      </c>
      <c r="D470" s="3" t="s">
        <v>43</v>
      </c>
      <c r="E470" s="4" t="s">
        <v>535</v>
      </c>
      <c r="F470" s="9">
        <v>1</v>
      </c>
      <c r="G470">
        <f>VLOOKUP(E470,'Data Produk'!$A$2:$E$2517,5,FALSE)</f>
        <v>162000</v>
      </c>
      <c r="H470">
        <f t="shared" si="15"/>
        <v>162000</v>
      </c>
      <c r="I470" t="str">
        <f>VLOOKUP(E470,'Data Produk'!$A$2:$E$2517,3,FALSE)</f>
        <v>BHINNEKA POWER PACK T1 10.000 mAh 22,5W POWERBANK WHITE</v>
      </c>
      <c r="J470" t="str">
        <f>VLOOKUP(E470,'Data Produk'!$A$2:$E$2517,4,FALSE)</f>
        <v>POWERBANK</v>
      </c>
      <c r="K470" t="str">
        <f>VLOOKUP(D470,'Data Outlet'!$A$2:$D$17,4,FALSE)</f>
        <v>Gita Rahma</v>
      </c>
      <c r="L470" t="str">
        <f>VLOOKUP(D470,'Data Outlet'!$A$2:$D$17,2,FALSE)</f>
        <v>MALL OF INDONESIA</v>
      </c>
    </row>
    <row r="471" spans="1:12" x14ac:dyDescent="0.25">
      <c r="A471" t="str">
        <f t="shared" si="16"/>
        <v>T-470</v>
      </c>
      <c r="B471" s="3" t="s">
        <v>2584</v>
      </c>
      <c r="C471" s="5">
        <v>45634</v>
      </c>
      <c r="D471" s="3" t="s">
        <v>43</v>
      </c>
      <c r="E471" s="4" t="s">
        <v>536</v>
      </c>
      <c r="F471" s="9">
        <v>6</v>
      </c>
      <c r="G471">
        <f>VLOOKUP(E471,'Data Produk'!$A$2:$E$2517,5,FALSE)</f>
        <v>27000</v>
      </c>
      <c r="H471">
        <f t="shared" si="15"/>
        <v>162000</v>
      </c>
      <c r="I471" t="str">
        <f>VLOOKUP(E471,'Data Produk'!$A$2:$E$2517,3,FALSE)</f>
        <v>BHINNEKA DURALINK KLB2001 BLACK</v>
      </c>
      <c r="J471" t="str">
        <f>VLOOKUP(E471,'Data Produk'!$A$2:$E$2517,4,FALSE)</f>
        <v>CABLE</v>
      </c>
      <c r="K471" t="str">
        <f>VLOOKUP(D471,'Data Outlet'!$A$2:$D$17,4,FALSE)</f>
        <v>Gita Rahma</v>
      </c>
      <c r="L471" t="str">
        <f>VLOOKUP(D471,'Data Outlet'!$A$2:$D$17,2,FALSE)</f>
        <v>MALL OF INDONESIA</v>
      </c>
    </row>
    <row r="472" spans="1:12" x14ac:dyDescent="0.25">
      <c r="A472" t="str">
        <f t="shared" si="16"/>
        <v>T-471</v>
      </c>
      <c r="B472" s="3" t="s">
        <v>2584</v>
      </c>
      <c r="C472" s="5">
        <v>45627</v>
      </c>
      <c r="D472" s="3" t="s">
        <v>43</v>
      </c>
      <c r="E472" s="4" t="s">
        <v>537</v>
      </c>
      <c r="F472" s="9">
        <v>4</v>
      </c>
      <c r="G472">
        <f>VLOOKUP(E472,'Data Produk'!$A$2:$E$2517,5,FALSE)</f>
        <v>88200</v>
      </c>
      <c r="H472">
        <f t="shared" si="15"/>
        <v>352800</v>
      </c>
      <c r="I472" t="str">
        <f>VLOOKUP(E472,'Data Produk'!$A$2:$E$2517,3,FALSE)</f>
        <v>BHINNEKA POWER PACK S1 10.000 mAh POWERBANK BLACK</v>
      </c>
      <c r="J472" t="str">
        <f>VLOOKUP(E472,'Data Produk'!$A$2:$E$2517,4,FALSE)</f>
        <v>POWERBANK</v>
      </c>
      <c r="K472" t="str">
        <f>VLOOKUP(D472,'Data Outlet'!$A$2:$D$17,4,FALSE)</f>
        <v>Gita Rahma</v>
      </c>
      <c r="L472" t="str">
        <f>VLOOKUP(D472,'Data Outlet'!$A$2:$D$17,2,FALSE)</f>
        <v>MALL OF INDONESIA</v>
      </c>
    </row>
    <row r="473" spans="1:12" x14ac:dyDescent="0.25">
      <c r="A473" t="str">
        <f t="shared" si="16"/>
        <v>T-472</v>
      </c>
      <c r="B473" s="3" t="s">
        <v>2584</v>
      </c>
      <c r="C473" s="5">
        <v>45654</v>
      </c>
      <c r="D473" s="3" t="s">
        <v>43</v>
      </c>
      <c r="E473" s="4" t="s">
        <v>538</v>
      </c>
      <c r="F473" s="9">
        <v>5</v>
      </c>
      <c r="G473">
        <f>VLOOKUP(E473,'Data Produk'!$A$2:$E$2517,5,FALSE)</f>
        <v>25200</v>
      </c>
      <c r="H473">
        <f t="shared" si="15"/>
        <v>126000</v>
      </c>
      <c r="I473" t="str">
        <f>VLOOKUP(E473,'Data Produk'!$A$2:$E$2517,3,FALSE)</f>
        <v>BHINNEKA HYPERLINK KD60C1501 BLACK</v>
      </c>
      <c r="J473" t="str">
        <f>VLOOKUP(E473,'Data Produk'!$A$2:$E$2517,4,FALSE)</f>
        <v>CABLE</v>
      </c>
      <c r="K473" t="str">
        <f>VLOOKUP(D473,'Data Outlet'!$A$2:$D$17,4,FALSE)</f>
        <v>Gita Rahma</v>
      </c>
      <c r="L473" t="str">
        <f>VLOOKUP(D473,'Data Outlet'!$A$2:$D$17,2,FALSE)</f>
        <v>MALL OF INDONESIA</v>
      </c>
    </row>
    <row r="474" spans="1:12" x14ac:dyDescent="0.25">
      <c r="A474" t="str">
        <f t="shared" si="16"/>
        <v>T-473</v>
      </c>
      <c r="B474" s="3" t="s">
        <v>2584</v>
      </c>
      <c r="C474" s="5">
        <v>45630</v>
      </c>
      <c r="D474" s="3" t="s">
        <v>43</v>
      </c>
      <c r="E474" s="4" t="s">
        <v>539</v>
      </c>
      <c r="F474" s="9">
        <v>1</v>
      </c>
      <c r="G474">
        <f>VLOOKUP(E474,'Data Produk'!$A$2:$E$2517,5,FALSE)</f>
        <v>57150</v>
      </c>
      <c r="H474">
        <f t="shared" si="15"/>
        <v>57150</v>
      </c>
      <c r="I474" t="str">
        <f>VLOOKUP(E474,'Data Produk'!$A$2:$E$2517,3,FALSE)</f>
        <v>BHINNEKA AGILE MP353 GAMING MOUSEPAD BLACK</v>
      </c>
      <c r="J474" t="str">
        <f>VLOOKUP(E474,'Data Produk'!$A$2:$E$2517,4,FALSE)</f>
        <v>GAMING MOUSEPAD</v>
      </c>
      <c r="K474" t="str">
        <f>VLOOKUP(D474,'Data Outlet'!$A$2:$D$17,4,FALSE)</f>
        <v>Gita Rahma</v>
      </c>
      <c r="L474" t="str">
        <f>VLOOKUP(D474,'Data Outlet'!$A$2:$D$17,2,FALSE)</f>
        <v>MALL OF INDONESIA</v>
      </c>
    </row>
    <row r="475" spans="1:12" x14ac:dyDescent="0.25">
      <c r="A475" t="str">
        <f t="shared" si="16"/>
        <v>T-474</v>
      </c>
      <c r="B475" s="3" t="s">
        <v>2584</v>
      </c>
      <c r="C475" s="5">
        <v>45633</v>
      </c>
      <c r="D475" s="3" t="s">
        <v>43</v>
      </c>
      <c r="E475" s="4" t="s">
        <v>540</v>
      </c>
      <c r="F475" s="9">
        <v>1</v>
      </c>
      <c r="G475">
        <f>VLOOKUP(E475,'Data Produk'!$A$2:$E$2517,5,FALSE)</f>
        <v>81000</v>
      </c>
      <c r="H475">
        <f t="shared" si="15"/>
        <v>81000</v>
      </c>
      <c r="I475" t="str">
        <f>VLOOKUP(E475,'Data Produk'!$A$2:$E$2517,3,FALSE)</f>
        <v>BHINNEKA AGILE MP903 GAMING MOUSEPAD BLACK</v>
      </c>
      <c r="J475" t="str">
        <f>VLOOKUP(E475,'Data Produk'!$A$2:$E$2517,4,FALSE)</f>
        <v>GAMING MOUSEPAD</v>
      </c>
      <c r="K475" t="str">
        <f>VLOOKUP(D475,'Data Outlet'!$A$2:$D$17,4,FALSE)</f>
        <v>Gita Rahma</v>
      </c>
      <c r="L475" t="str">
        <f>VLOOKUP(D475,'Data Outlet'!$A$2:$D$17,2,FALSE)</f>
        <v>MALL OF INDONESIA</v>
      </c>
    </row>
    <row r="476" spans="1:12" x14ac:dyDescent="0.25">
      <c r="A476" t="str">
        <f t="shared" si="16"/>
        <v>T-475</v>
      </c>
      <c r="B476" s="3" t="s">
        <v>2584</v>
      </c>
      <c r="C476" s="5">
        <v>45641</v>
      </c>
      <c r="D476" s="3" t="s">
        <v>43</v>
      </c>
      <c r="E476" s="4" t="s">
        <v>541</v>
      </c>
      <c r="F476" s="9">
        <v>1</v>
      </c>
      <c r="G476">
        <f>VLOOKUP(E476,'Data Produk'!$A$2:$E$2517,5,FALSE)</f>
        <v>144000</v>
      </c>
      <c r="H476">
        <f t="shared" si="15"/>
        <v>144000</v>
      </c>
      <c r="I476" t="str">
        <f>VLOOKUP(E476,'Data Produk'!$A$2:$E$2517,3,FALSE)</f>
        <v>BHINNEKA CHIEF II HG20 GAMING HEADSET BLACK</v>
      </c>
      <c r="J476" t="str">
        <f>VLOOKUP(E476,'Data Produk'!$A$2:$E$2517,4,FALSE)</f>
        <v>GAMING HEADSET</v>
      </c>
      <c r="K476" t="str">
        <f>VLOOKUP(D476,'Data Outlet'!$A$2:$D$17,4,FALSE)</f>
        <v>Gita Rahma</v>
      </c>
      <c r="L476" t="str">
        <f>VLOOKUP(D476,'Data Outlet'!$A$2:$D$17,2,FALSE)</f>
        <v>MALL OF INDONESIA</v>
      </c>
    </row>
    <row r="477" spans="1:12" x14ac:dyDescent="0.25">
      <c r="A477" t="str">
        <f t="shared" si="16"/>
        <v>T-476</v>
      </c>
      <c r="B477" s="3" t="s">
        <v>2584</v>
      </c>
      <c r="C477" s="5">
        <v>45654</v>
      </c>
      <c r="D477" s="3" t="s">
        <v>43</v>
      </c>
      <c r="E477" s="4" t="s">
        <v>542</v>
      </c>
      <c r="F477" s="9">
        <v>7</v>
      </c>
      <c r="G477">
        <f>VLOOKUP(E477,'Data Produk'!$A$2:$E$2517,5,FALSE)</f>
        <v>14400</v>
      </c>
      <c r="H477">
        <f t="shared" si="15"/>
        <v>100800</v>
      </c>
      <c r="I477" t="str">
        <f>VLOOKUP(E477,'Data Produk'!$A$2:$E$2517,3,FALSE)</f>
        <v>BHINNEKA DURALINK KLT1201 CABLE BLACK</v>
      </c>
      <c r="J477" t="str">
        <f>VLOOKUP(E477,'Data Produk'!$A$2:$E$2517,4,FALSE)</f>
        <v>CABLE</v>
      </c>
      <c r="K477" t="str">
        <f>VLOOKUP(D477,'Data Outlet'!$A$2:$D$17,4,FALSE)</f>
        <v>Gita Rahma</v>
      </c>
      <c r="L477" t="str">
        <f>VLOOKUP(D477,'Data Outlet'!$A$2:$D$17,2,FALSE)</f>
        <v>MALL OF INDONESIA</v>
      </c>
    </row>
    <row r="478" spans="1:12" x14ac:dyDescent="0.25">
      <c r="A478" t="str">
        <f t="shared" si="16"/>
        <v>T-477</v>
      </c>
      <c r="B478" s="3" t="s">
        <v>2584</v>
      </c>
      <c r="C478" s="5">
        <v>45656</v>
      </c>
      <c r="D478" s="3" t="s">
        <v>43</v>
      </c>
      <c r="E478" s="4" t="s">
        <v>543</v>
      </c>
      <c r="F478" s="9">
        <v>1</v>
      </c>
      <c r="G478">
        <f>VLOOKUP(E478,'Data Produk'!$A$2:$E$2517,5,FALSE)</f>
        <v>76500</v>
      </c>
      <c r="H478">
        <f t="shared" si="15"/>
        <v>76500</v>
      </c>
      <c r="I478" t="str">
        <f>VLOOKUP(E478,'Data Produk'!$A$2:$E$2517,3,FALSE)</f>
        <v>BHINNEKA WAVE10 TW10 TRUE WIRELESS BLACK</v>
      </c>
      <c r="J478" t="str">
        <f>VLOOKUP(E478,'Data Produk'!$A$2:$E$2517,4,FALSE)</f>
        <v>TWS</v>
      </c>
      <c r="K478" t="str">
        <f>VLOOKUP(D478,'Data Outlet'!$A$2:$D$17,4,FALSE)</f>
        <v>Gita Rahma</v>
      </c>
      <c r="L478" t="str">
        <f>VLOOKUP(D478,'Data Outlet'!$A$2:$D$17,2,FALSE)</f>
        <v>MALL OF INDONESIA</v>
      </c>
    </row>
    <row r="479" spans="1:12" x14ac:dyDescent="0.25">
      <c r="A479" t="str">
        <f t="shared" si="16"/>
        <v>T-478</v>
      </c>
      <c r="B479" s="3" t="s">
        <v>2584</v>
      </c>
      <c r="C479" s="5">
        <v>45646</v>
      </c>
      <c r="D479" s="3" t="s">
        <v>43</v>
      </c>
      <c r="E479" s="4" t="s">
        <v>544</v>
      </c>
      <c r="F479" s="9">
        <v>2</v>
      </c>
      <c r="G479">
        <f>VLOOKUP(E479,'Data Produk'!$A$2:$E$2517,5,FALSE)</f>
        <v>13050</v>
      </c>
      <c r="H479">
        <f t="shared" si="15"/>
        <v>26100</v>
      </c>
      <c r="I479" t="str">
        <f>VLOOKUP(E479,'Data Produk'!$A$2:$E$2517,3,FALSE)</f>
        <v>BHINNEKA DURALINK KCT1201 BLACK</v>
      </c>
      <c r="J479" t="str">
        <f>VLOOKUP(E479,'Data Produk'!$A$2:$E$2517,4,FALSE)</f>
        <v>CABLE</v>
      </c>
      <c r="K479" t="str">
        <f>VLOOKUP(D479,'Data Outlet'!$A$2:$D$17,4,FALSE)</f>
        <v>Gita Rahma</v>
      </c>
      <c r="L479" t="str">
        <f>VLOOKUP(D479,'Data Outlet'!$A$2:$D$17,2,FALSE)</f>
        <v>MALL OF INDONESIA</v>
      </c>
    </row>
    <row r="480" spans="1:12" x14ac:dyDescent="0.25">
      <c r="A480" t="str">
        <f t="shared" si="16"/>
        <v>T-479</v>
      </c>
      <c r="B480" s="3" t="s">
        <v>2584</v>
      </c>
      <c r="C480" s="5">
        <v>45645</v>
      </c>
      <c r="D480" s="3" t="s">
        <v>43</v>
      </c>
      <c r="E480" s="4" t="s">
        <v>545</v>
      </c>
      <c r="F480" s="9">
        <v>1</v>
      </c>
      <c r="G480">
        <f>VLOOKUP(E480,'Data Produk'!$A$2:$E$2517,5,FALSE)</f>
        <v>74700</v>
      </c>
      <c r="H480">
        <f t="shared" si="15"/>
        <v>74700</v>
      </c>
      <c r="I480" t="str">
        <f>VLOOKUP(E480,'Data Produk'!$A$2:$E$2517,3,FALSE)</f>
        <v>BHINNEKA KM100 OFFICE COMBO BLACK</v>
      </c>
      <c r="J480" t="str">
        <f>VLOOKUP(E480,'Data Produk'!$A$2:$E$2517,4,FALSE)</f>
        <v>OFFICE COMBO</v>
      </c>
      <c r="K480" t="str">
        <f>VLOOKUP(D480,'Data Outlet'!$A$2:$D$17,4,FALSE)</f>
        <v>Gita Rahma</v>
      </c>
      <c r="L480" t="str">
        <f>VLOOKUP(D480,'Data Outlet'!$A$2:$D$17,2,FALSE)</f>
        <v>MALL OF INDONESIA</v>
      </c>
    </row>
    <row r="481" spans="1:12" x14ac:dyDescent="0.25">
      <c r="A481" t="str">
        <f t="shared" si="16"/>
        <v>T-480</v>
      </c>
      <c r="B481" s="3" t="s">
        <v>2584</v>
      </c>
      <c r="C481" s="5">
        <v>45634</v>
      </c>
      <c r="D481" s="3" t="s">
        <v>43</v>
      </c>
      <c r="E481" s="4" t="s">
        <v>546</v>
      </c>
      <c r="F481" s="9">
        <v>6</v>
      </c>
      <c r="G481">
        <f>VLOOKUP(E481,'Data Produk'!$A$2:$E$2517,5,FALSE)</f>
        <v>31500</v>
      </c>
      <c r="H481">
        <f t="shared" si="15"/>
        <v>189000</v>
      </c>
      <c r="I481" t="str">
        <f>VLOOKUP(E481,'Data Produk'!$A$2:$E$2517,3,FALSE)</f>
        <v>BHINNEKA HYPERLINK KD60L1501 BLACK</v>
      </c>
      <c r="J481" t="str">
        <f>VLOOKUP(E481,'Data Produk'!$A$2:$E$2517,4,FALSE)</f>
        <v>CABLE</v>
      </c>
      <c r="K481" t="str">
        <f>VLOOKUP(D481,'Data Outlet'!$A$2:$D$17,4,FALSE)</f>
        <v>Gita Rahma</v>
      </c>
      <c r="L481" t="str">
        <f>VLOOKUP(D481,'Data Outlet'!$A$2:$D$17,2,FALSE)</f>
        <v>MALL OF INDONESIA</v>
      </c>
    </row>
    <row r="482" spans="1:12" x14ac:dyDescent="0.25">
      <c r="A482" t="str">
        <f t="shared" si="16"/>
        <v>T-481</v>
      </c>
      <c r="B482" s="3" t="s">
        <v>2584</v>
      </c>
      <c r="C482" s="5">
        <v>45657</v>
      </c>
      <c r="D482" s="3" t="s">
        <v>43</v>
      </c>
      <c r="E482" s="4" t="s">
        <v>547</v>
      </c>
      <c r="F482" s="9">
        <v>3</v>
      </c>
      <c r="G482">
        <f>VLOOKUP(E482,'Data Produk'!$A$2:$E$2517,5,FALSE)</f>
        <v>22500</v>
      </c>
      <c r="H482">
        <f t="shared" si="15"/>
        <v>67500</v>
      </c>
      <c r="I482" t="str">
        <f>VLOOKUP(E482,'Data Produk'!$A$2:$E$2517,3,FALSE)</f>
        <v>BHINNEKA LINKBUDS ES4 WIRED EARBUDS WHITE</v>
      </c>
      <c r="J482" t="str">
        <f>VLOOKUP(E482,'Data Produk'!$A$2:$E$2517,4,FALSE)</f>
        <v>EARPHONE</v>
      </c>
      <c r="K482" t="str">
        <f>VLOOKUP(D482,'Data Outlet'!$A$2:$D$17,4,FALSE)</f>
        <v>Gita Rahma</v>
      </c>
      <c r="L482" t="str">
        <f>VLOOKUP(D482,'Data Outlet'!$A$2:$D$17,2,FALSE)</f>
        <v>MALL OF INDONESIA</v>
      </c>
    </row>
    <row r="483" spans="1:12" x14ac:dyDescent="0.25">
      <c r="A483" t="str">
        <f t="shared" si="16"/>
        <v>T-482</v>
      </c>
      <c r="B483" s="3" t="s">
        <v>2584</v>
      </c>
      <c r="C483" s="5">
        <v>45637</v>
      </c>
      <c r="D483" s="3" t="s">
        <v>43</v>
      </c>
      <c r="E483" s="4" t="s">
        <v>548</v>
      </c>
      <c r="F483" s="9">
        <v>2</v>
      </c>
      <c r="G483">
        <f>VLOOKUP(E483,'Data Produk'!$A$2:$E$2517,5,FALSE)</f>
        <v>82800</v>
      </c>
      <c r="H483">
        <f t="shared" si="15"/>
        <v>165600</v>
      </c>
      <c r="I483" t="str">
        <f>VLOOKUP(E483,'Data Produk'!$A$2:$E$2517,3,FALSE)</f>
        <v>BHINNEKA W190 OFFICE MOUSE WHITE</v>
      </c>
      <c r="J483" t="str">
        <f>VLOOKUP(E483,'Data Produk'!$A$2:$E$2517,4,FALSE)</f>
        <v>OFFICE MOUSE</v>
      </c>
      <c r="K483" t="str">
        <f>VLOOKUP(D483,'Data Outlet'!$A$2:$D$17,4,FALSE)</f>
        <v>Gita Rahma</v>
      </c>
      <c r="L483" t="str">
        <f>VLOOKUP(D483,'Data Outlet'!$A$2:$D$17,2,FALSE)</f>
        <v>MALL OF INDONESIA</v>
      </c>
    </row>
    <row r="484" spans="1:12" x14ac:dyDescent="0.25">
      <c r="A484" t="str">
        <f t="shared" si="16"/>
        <v>T-483</v>
      </c>
      <c r="B484" s="3" t="s">
        <v>2584</v>
      </c>
      <c r="C484" s="5">
        <v>45651</v>
      </c>
      <c r="D484" s="3" t="s">
        <v>43</v>
      </c>
      <c r="E484" s="4" t="s">
        <v>549</v>
      </c>
      <c r="F484" s="9">
        <v>1</v>
      </c>
      <c r="G484">
        <f>VLOOKUP(E484,'Data Produk'!$A$2:$E$2517,5,FALSE)</f>
        <v>39600</v>
      </c>
      <c r="H484">
        <f t="shared" si="15"/>
        <v>39600</v>
      </c>
      <c r="I484" t="str">
        <f>VLOOKUP(E484,'Data Produk'!$A$2:$E$2517,3,FALSE)</f>
        <v>BHINNEKA GO W605 OFFICE MOUSE PINK</v>
      </c>
      <c r="J484" t="str">
        <f>VLOOKUP(E484,'Data Produk'!$A$2:$E$2517,4,FALSE)</f>
        <v>OFFICE MOUSE</v>
      </c>
      <c r="K484" t="str">
        <f>VLOOKUP(D484,'Data Outlet'!$A$2:$D$17,4,FALSE)</f>
        <v>Gita Rahma</v>
      </c>
      <c r="L484" t="str">
        <f>VLOOKUP(D484,'Data Outlet'!$A$2:$D$17,2,FALSE)</f>
        <v>MALL OF INDONESIA</v>
      </c>
    </row>
    <row r="485" spans="1:12" x14ac:dyDescent="0.25">
      <c r="A485" t="str">
        <f t="shared" si="16"/>
        <v>T-484</v>
      </c>
      <c r="B485" s="3" t="s">
        <v>2584</v>
      </c>
      <c r="C485" s="5">
        <v>45648</v>
      </c>
      <c r="D485" s="3" t="s">
        <v>43</v>
      </c>
      <c r="E485" s="4" t="s">
        <v>550</v>
      </c>
      <c r="F485" s="9">
        <v>1</v>
      </c>
      <c r="G485">
        <f>VLOOKUP(E485,'Data Produk'!$A$2:$E$2517,5,FALSE)</f>
        <v>108000</v>
      </c>
      <c r="H485">
        <f t="shared" si="15"/>
        <v>108000</v>
      </c>
      <c r="I485" t="str">
        <f>VLOOKUP(E485,'Data Produk'!$A$2:$E$2517,3,FALSE)</f>
        <v>BHINNEKA WAVE14 TW14 TRUE WIRELESS BLACK</v>
      </c>
      <c r="J485" t="str">
        <f>VLOOKUP(E485,'Data Produk'!$A$2:$E$2517,4,FALSE)</f>
        <v>TWS</v>
      </c>
      <c r="K485" t="str">
        <f>VLOOKUP(D485,'Data Outlet'!$A$2:$D$17,4,FALSE)</f>
        <v>Gita Rahma</v>
      </c>
      <c r="L485" t="str">
        <f>VLOOKUP(D485,'Data Outlet'!$A$2:$D$17,2,FALSE)</f>
        <v>MALL OF INDONESIA</v>
      </c>
    </row>
    <row r="486" spans="1:12" x14ac:dyDescent="0.25">
      <c r="A486" t="str">
        <f t="shared" si="16"/>
        <v>T-485</v>
      </c>
      <c r="B486" s="3" t="s">
        <v>2584</v>
      </c>
      <c r="C486" s="5">
        <v>45634</v>
      </c>
      <c r="D486" s="3" t="s">
        <v>43</v>
      </c>
      <c r="E486" s="4" t="s">
        <v>551</v>
      </c>
      <c r="F486" s="9">
        <v>1</v>
      </c>
      <c r="G486">
        <f>VLOOKUP(E486,'Data Produk'!$A$2:$E$2517,5,FALSE)</f>
        <v>82800</v>
      </c>
      <c r="H486">
        <f t="shared" si="15"/>
        <v>82800</v>
      </c>
      <c r="I486" t="str">
        <f>VLOOKUP(E486,'Data Produk'!$A$2:$E$2517,3,FALSE)</f>
        <v>BHINNEKA GO W193 OFFICE MOUSE BEIGE</v>
      </c>
      <c r="J486" t="str">
        <f>VLOOKUP(E486,'Data Produk'!$A$2:$E$2517,4,FALSE)</f>
        <v>OFFICE MOUSE</v>
      </c>
      <c r="K486" t="str">
        <f>VLOOKUP(D486,'Data Outlet'!$A$2:$D$17,4,FALSE)</f>
        <v>Gita Rahma</v>
      </c>
      <c r="L486" t="str">
        <f>VLOOKUP(D486,'Data Outlet'!$A$2:$D$17,2,FALSE)</f>
        <v>MALL OF INDONESIA</v>
      </c>
    </row>
    <row r="487" spans="1:12" x14ac:dyDescent="0.25">
      <c r="A487" t="str">
        <f t="shared" si="16"/>
        <v>T-486</v>
      </c>
      <c r="B487" s="3" t="s">
        <v>2584</v>
      </c>
      <c r="C487" s="5">
        <v>45654</v>
      </c>
      <c r="D487" s="3" t="s">
        <v>43</v>
      </c>
      <c r="E487" s="4" t="s">
        <v>552</v>
      </c>
      <c r="F487" s="9">
        <v>2</v>
      </c>
      <c r="G487">
        <f>VLOOKUP(E487,'Data Produk'!$A$2:$E$2517,5,FALSE)</f>
        <v>57600</v>
      </c>
      <c r="H487">
        <f t="shared" si="15"/>
        <v>115200</v>
      </c>
      <c r="I487" t="str">
        <f>VLOOKUP(E487,'Data Produk'!$A$2:$E$2517,3,FALSE)</f>
        <v>BHINNEKA GO W192 OFFICE MOUSE BLACK</v>
      </c>
      <c r="J487" t="str">
        <f>VLOOKUP(E487,'Data Produk'!$A$2:$E$2517,4,FALSE)</f>
        <v>OFFICE MOUSE</v>
      </c>
      <c r="K487" t="str">
        <f>VLOOKUP(D487,'Data Outlet'!$A$2:$D$17,4,FALSE)</f>
        <v>Gita Rahma</v>
      </c>
      <c r="L487" t="str">
        <f>VLOOKUP(D487,'Data Outlet'!$A$2:$D$17,2,FALSE)</f>
        <v>MALL OF INDONESIA</v>
      </c>
    </row>
    <row r="488" spans="1:12" x14ac:dyDescent="0.25">
      <c r="A488" t="str">
        <f t="shared" si="16"/>
        <v>T-487</v>
      </c>
      <c r="B488" s="3" t="s">
        <v>2584</v>
      </c>
      <c r="C488" s="5">
        <v>45642</v>
      </c>
      <c r="D488" s="3" t="s">
        <v>43</v>
      </c>
      <c r="E488" s="4" t="s">
        <v>553</v>
      </c>
      <c r="F488" s="9">
        <v>2</v>
      </c>
      <c r="G488">
        <f>VLOOKUP(E488,'Data Produk'!$A$2:$E$2517,5,FALSE)</f>
        <v>45000</v>
      </c>
      <c r="H488">
        <f t="shared" si="15"/>
        <v>90000</v>
      </c>
      <c r="I488" t="str">
        <f>VLOOKUP(E488,'Data Produk'!$A$2:$E$2517,3,FALSE)</f>
        <v>BHINNEKA HYPERLINK KD10C2001 BLACK</v>
      </c>
      <c r="J488" t="str">
        <f>VLOOKUP(E488,'Data Produk'!$A$2:$E$2517,4,FALSE)</f>
        <v>CABLE</v>
      </c>
      <c r="K488" t="str">
        <f>VLOOKUP(D488,'Data Outlet'!$A$2:$D$17,4,FALSE)</f>
        <v>Gita Rahma</v>
      </c>
      <c r="L488" t="str">
        <f>VLOOKUP(D488,'Data Outlet'!$A$2:$D$17,2,FALSE)</f>
        <v>MALL OF INDONESIA</v>
      </c>
    </row>
    <row r="489" spans="1:12" x14ac:dyDescent="0.25">
      <c r="A489" t="str">
        <f t="shared" si="16"/>
        <v>T-488</v>
      </c>
      <c r="B489" s="3" t="s">
        <v>2584</v>
      </c>
      <c r="C489" s="5">
        <v>45642</v>
      </c>
      <c r="D489" s="3" t="s">
        <v>43</v>
      </c>
      <c r="E489" s="4" t="s">
        <v>554</v>
      </c>
      <c r="F489" s="9">
        <v>6</v>
      </c>
      <c r="G489">
        <f>VLOOKUP(E489,'Data Produk'!$A$2:$E$2517,5,FALSE)</f>
        <v>18000</v>
      </c>
      <c r="H489">
        <f t="shared" si="15"/>
        <v>108000</v>
      </c>
      <c r="I489" t="str">
        <f>VLOOKUP(E489,'Data Produk'!$A$2:$E$2517,3,FALSE)</f>
        <v>BHINNEKA DURALINK KLB1201 BLACK</v>
      </c>
      <c r="J489" t="str">
        <f>VLOOKUP(E489,'Data Produk'!$A$2:$E$2517,4,FALSE)</f>
        <v>CABLE</v>
      </c>
      <c r="K489" t="str">
        <f>VLOOKUP(D489,'Data Outlet'!$A$2:$D$17,4,FALSE)</f>
        <v>Gita Rahma</v>
      </c>
      <c r="L489" t="str">
        <f>VLOOKUP(D489,'Data Outlet'!$A$2:$D$17,2,FALSE)</f>
        <v>MALL OF INDONESIA</v>
      </c>
    </row>
    <row r="490" spans="1:12" x14ac:dyDescent="0.25">
      <c r="A490" t="str">
        <f t="shared" si="16"/>
        <v>T-489</v>
      </c>
      <c r="B490" s="3" t="s">
        <v>2584</v>
      </c>
      <c r="C490" s="5">
        <v>45635</v>
      </c>
      <c r="D490" s="3" t="s">
        <v>43</v>
      </c>
      <c r="E490" s="4" t="s">
        <v>555</v>
      </c>
      <c r="F490" s="9">
        <v>7</v>
      </c>
      <c r="G490">
        <f>VLOOKUP(E490,'Data Produk'!$A$2:$E$2517,5,FALSE)</f>
        <v>7650</v>
      </c>
      <c r="H490">
        <f t="shared" si="15"/>
        <v>53550</v>
      </c>
      <c r="I490" t="str">
        <f>VLOOKUP(E490,'Data Produk'!$A$2:$E$2517,3,FALSE)</f>
        <v>BHINNEKA VIGIL MP256 BASIC MOUSEPAD BLACK</v>
      </c>
      <c r="J490" t="str">
        <f>VLOOKUP(E490,'Data Produk'!$A$2:$E$2517,4,FALSE)</f>
        <v>BASIC MOUSEPAD</v>
      </c>
      <c r="K490" t="str">
        <f>VLOOKUP(D490,'Data Outlet'!$A$2:$D$17,4,FALSE)</f>
        <v>Gita Rahma</v>
      </c>
      <c r="L490" t="str">
        <f>VLOOKUP(D490,'Data Outlet'!$A$2:$D$17,2,FALSE)</f>
        <v>MALL OF INDONESIA</v>
      </c>
    </row>
    <row r="491" spans="1:12" x14ac:dyDescent="0.25">
      <c r="A491" t="str">
        <f t="shared" si="16"/>
        <v>T-490</v>
      </c>
      <c r="B491" s="3" t="s">
        <v>2584</v>
      </c>
      <c r="C491" s="5">
        <v>45633</v>
      </c>
      <c r="D491" s="3" t="s">
        <v>43</v>
      </c>
      <c r="E491" s="4" t="s">
        <v>556</v>
      </c>
      <c r="F491" s="9">
        <v>2</v>
      </c>
      <c r="G491">
        <f>VLOOKUP(E491,'Data Produk'!$A$2:$E$2517,5,FALSE)</f>
        <v>17100</v>
      </c>
      <c r="H491">
        <f t="shared" si="15"/>
        <v>34200</v>
      </c>
      <c r="I491" t="str">
        <f>VLOOKUP(E491,'Data Produk'!$A$2:$E$2517,3,FALSE)</f>
        <v>BHINNEKA DURALINK KCB1201 BLACK</v>
      </c>
      <c r="J491" t="str">
        <f>VLOOKUP(E491,'Data Produk'!$A$2:$E$2517,4,FALSE)</f>
        <v>CABLE</v>
      </c>
      <c r="K491" t="str">
        <f>VLOOKUP(D491,'Data Outlet'!$A$2:$D$17,4,FALSE)</f>
        <v>Gita Rahma</v>
      </c>
      <c r="L491" t="str">
        <f>VLOOKUP(D491,'Data Outlet'!$A$2:$D$17,2,FALSE)</f>
        <v>MALL OF INDONESIA</v>
      </c>
    </row>
    <row r="492" spans="1:12" x14ac:dyDescent="0.25">
      <c r="A492" t="str">
        <f t="shared" si="16"/>
        <v>T-491</v>
      </c>
      <c r="B492" s="3" t="s">
        <v>2584</v>
      </c>
      <c r="C492" s="5">
        <v>45654</v>
      </c>
      <c r="D492" s="3" t="s">
        <v>43</v>
      </c>
      <c r="E492" s="4" t="s">
        <v>557</v>
      </c>
      <c r="F492" s="9">
        <v>2</v>
      </c>
      <c r="G492">
        <f>VLOOKUP(E492,'Data Produk'!$A$2:$E$2517,5,FALSE)</f>
        <v>108000</v>
      </c>
      <c r="H492">
        <f t="shared" si="15"/>
        <v>216000</v>
      </c>
      <c r="I492" t="str">
        <f>VLOOKUP(E492,'Data Produk'!$A$2:$E$2517,3,FALSE)</f>
        <v>BHINNEKA WAVE13 TW13 TRUE WIRELESS BLACK</v>
      </c>
      <c r="J492" t="str">
        <f>VLOOKUP(E492,'Data Produk'!$A$2:$E$2517,4,FALSE)</f>
        <v>TWS</v>
      </c>
      <c r="K492" t="str">
        <f>VLOOKUP(D492,'Data Outlet'!$A$2:$D$17,4,FALSE)</f>
        <v>Gita Rahma</v>
      </c>
      <c r="L492" t="str">
        <f>VLOOKUP(D492,'Data Outlet'!$A$2:$D$17,2,FALSE)</f>
        <v>MALL OF INDONESIA</v>
      </c>
    </row>
    <row r="493" spans="1:12" x14ac:dyDescent="0.25">
      <c r="A493" t="str">
        <f t="shared" si="16"/>
        <v>T-492</v>
      </c>
      <c r="B493" s="3" t="s">
        <v>2584</v>
      </c>
      <c r="C493" s="5">
        <v>45612</v>
      </c>
      <c r="D493" s="3" t="s">
        <v>45</v>
      </c>
      <c r="E493" s="4" t="s">
        <v>558</v>
      </c>
      <c r="F493" s="9">
        <v>1</v>
      </c>
      <c r="G493">
        <f>VLOOKUP(E493,'Data Produk'!$A$2:$E$2517,5,FALSE)</f>
        <v>107100</v>
      </c>
      <c r="H493">
        <f t="shared" si="15"/>
        <v>107100</v>
      </c>
      <c r="I493" t="str">
        <f>VLOOKUP(E493,'Data Produk'!$A$2:$E$2517,3,FALSE)</f>
        <v>BHINNEKA CW2-Q02 38W 2-PORTS CHARGER (QC) WHITE</v>
      </c>
      <c r="J493" t="str">
        <f>VLOOKUP(E493,'Data Produk'!$A$2:$E$2517,4,FALSE)</f>
        <v>CHARGER</v>
      </c>
      <c r="K493" t="str">
        <f>VLOOKUP(D493,'Data Outlet'!$A$2:$D$17,4,FALSE)</f>
        <v>Indah Putri</v>
      </c>
      <c r="L493" t="str">
        <f>VLOOKUP(D493,'Data Outlet'!$A$2:$D$17,2,FALSE)</f>
        <v>PIK AVENUE</v>
      </c>
    </row>
    <row r="494" spans="1:12" x14ac:dyDescent="0.25">
      <c r="A494" t="str">
        <f t="shared" si="16"/>
        <v>T-493</v>
      </c>
      <c r="B494" s="3" t="s">
        <v>2584</v>
      </c>
      <c r="C494" s="5">
        <v>45601</v>
      </c>
      <c r="D494" s="3" t="s">
        <v>36</v>
      </c>
      <c r="E494" s="4" t="s">
        <v>99</v>
      </c>
      <c r="F494" s="9">
        <v>1</v>
      </c>
      <c r="G494">
        <f>VLOOKUP(E494,'Data Produk'!$A$2:$E$2517,5,FALSE)</f>
        <v>14400</v>
      </c>
      <c r="H494">
        <f t="shared" si="15"/>
        <v>14400</v>
      </c>
      <c r="I494" t="str">
        <f>VLOOKUP(E494,'Data Produk'!$A$2:$E$2517,3,FALSE)</f>
        <v>BHINNEKA DURALINK KLT1201 CABLE BLACK</v>
      </c>
      <c r="J494" t="str">
        <f>VLOOKUP(E494,'Data Produk'!$A$2:$E$2517,4,FALSE)</f>
        <v>CABLE</v>
      </c>
      <c r="K494" t="str">
        <f>VLOOKUP(D494,'Data Outlet'!$A$2:$D$17,4,FALSE)</f>
        <v>Citra Dewi</v>
      </c>
      <c r="L494" t="str">
        <f>VLOOKUP(D494,'Data Outlet'!$A$2:$D$17,2,FALSE)</f>
        <v>CENTER POINT MEDAN</v>
      </c>
    </row>
    <row r="495" spans="1:12" x14ac:dyDescent="0.25">
      <c r="A495" t="str">
        <f t="shared" si="16"/>
        <v>T-494</v>
      </c>
      <c r="B495" s="3" t="s">
        <v>2584</v>
      </c>
      <c r="C495" s="5">
        <v>45615</v>
      </c>
      <c r="D495" s="3" t="s">
        <v>45</v>
      </c>
      <c r="E495" s="4" t="s">
        <v>316</v>
      </c>
      <c r="F495" s="9">
        <v>1</v>
      </c>
      <c r="G495">
        <f>VLOOKUP(E495,'Data Produk'!$A$2:$E$2517,5,FALSE)</f>
        <v>88200</v>
      </c>
      <c r="H495">
        <f t="shared" si="15"/>
        <v>88200</v>
      </c>
      <c r="I495" t="str">
        <f>VLOOKUP(E495,'Data Produk'!$A$2:$E$2517,3,FALSE)</f>
        <v>BHINNEKA POWER PACK S1 10.000 mAh POWERBANK BLACK</v>
      </c>
      <c r="J495" t="str">
        <f>VLOOKUP(E495,'Data Produk'!$A$2:$E$2517,4,FALSE)</f>
        <v>POWERBANK</v>
      </c>
      <c r="K495" t="str">
        <f>VLOOKUP(D495,'Data Outlet'!$A$2:$D$17,4,FALSE)</f>
        <v>Indah Putri</v>
      </c>
      <c r="L495" t="str">
        <f>VLOOKUP(D495,'Data Outlet'!$A$2:$D$17,2,FALSE)</f>
        <v>PIK AVENUE</v>
      </c>
    </row>
    <row r="496" spans="1:12" x14ac:dyDescent="0.25">
      <c r="A496" t="str">
        <f t="shared" si="16"/>
        <v>T-495</v>
      </c>
      <c r="B496" s="3" t="s">
        <v>2584</v>
      </c>
      <c r="C496" s="5">
        <v>45609</v>
      </c>
      <c r="D496" s="3" t="s">
        <v>36</v>
      </c>
      <c r="E496" s="4" t="s">
        <v>559</v>
      </c>
      <c r="F496" s="9">
        <v>1</v>
      </c>
      <c r="G496">
        <f>VLOOKUP(E496,'Data Produk'!$A$2:$E$2517,5,FALSE)</f>
        <v>27000</v>
      </c>
      <c r="H496">
        <f t="shared" si="15"/>
        <v>27000</v>
      </c>
      <c r="I496" t="str">
        <f>VLOOKUP(E496,'Data Produk'!$A$2:$E$2517,3,FALSE)</f>
        <v>KM201 BHINNEKA USB CABLE MICRO</v>
      </c>
      <c r="J496" t="str">
        <f>VLOOKUP(E496,'Data Produk'!$A$2:$E$2517,4,FALSE)</f>
        <v>CABLE</v>
      </c>
      <c r="K496" t="str">
        <f>VLOOKUP(D496,'Data Outlet'!$A$2:$D$17,4,FALSE)</f>
        <v>Citra Dewi</v>
      </c>
      <c r="L496" t="str">
        <f>VLOOKUP(D496,'Data Outlet'!$A$2:$D$17,2,FALSE)</f>
        <v>CENTER POINT MEDAN</v>
      </c>
    </row>
    <row r="497" spans="1:12" x14ac:dyDescent="0.25">
      <c r="A497" t="str">
        <f t="shared" si="16"/>
        <v>T-496</v>
      </c>
      <c r="B497" s="3" t="s">
        <v>2584</v>
      </c>
      <c r="C497" s="5">
        <v>45609</v>
      </c>
      <c r="D497" s="3" t="s">
        <v>39</v>
      </c>
      <c r="E497" s="4" t="s">
        <v>560</v>
      </c>
      <c r="F497" s="9">
        <v>2</v>
      </c>
      <c r="G497">
        <f>VLOOKUP(E497,'Data Produk'!$A$2:$E$2517,5,FALSE)</f>
        <v>93150</v>
      </c>
      <c r="H497">
        <f t="shared" si="15"/>
        <v>186300</v>
      </c>
      <c r="I497" t="str">
        <f>VLOOKUP(E497,'Data Produk'!$A$2:$E$2517,3,FALSE)</f>
        <v>BHINNEKA POWER GO 25W 1-PORT TYPE-C USB CHARGER (PD/PPS) WHITE</v>
      </c>
      <c r="J497" t="str">
        <f>VLOOKUP(E497,'Data Produk'!$A$2:$E$2517,4,FALSE)</f>
        <v>CHARGER</v>
      </c>
      <c r="K497" t="str">
        <f>VLOOKUP(D497,'Data Outlet'!$A$2:$D$17,4,FALSE)</f>
        <v>Eko Wijaya</v>
      </c>
      <c r="L497" t="str">
        <f>VLOOKUP(D497,'Data Outlet'!$A$2:$D$17,2,FALSE)</f>
        <v>KOTA KASABLANKA</v>
      </c>
    </row>
    <row r="498" spans="1:12" x14ac:dyDescent="0.25">
      <c r="A498" t="str">
        <f t="shared" si="16"/>
        <v>T-497</v>
      </c>
      <c r="B498" s="3" t="s">
        <v>2584</v>
      </c>
      <c r="C498" s="5">
        <v>45624</v>
      </c>
      <c r="D498" s="3" t="s">
        <v>39</v>
      </c>
      <c r="E498" s="4" t="s">
        <v>561</v>
      </c>
      <c r="F498" s="9">
        <v>1</v>
      </c>
      <c r="G498">
        <f>VLOOKUP(E498,'Data Produk'!$A$2:$E$2517,5,FALSE)</f>
        <v>314100</v>
      </c>
      <c r="H498">
        <f t="shared" si="15"/>
        <v>314100</v>
      </c>
      <c r="I498" t="str">
        <f>VLOOKUP(E498,'Data Produk'!$A$2:$E$2517,3,FALSE)</f>
        <v>BHINNEKA SMART IP CAM PTZ SC02</v>
      </c>
      <c r="J498" t="str">
        <f>VLOOKUP(E498,'Data Produk'!$A$2:$E$2517,4,FALSE)</f>
        <v>SMART LIFE</v>
      </c>
      <c r="K498" t="str">
        <f>VLOOKUP(D498,'Data Outlet'!$A$2:$D$17,4,FALSE)</f>
        <v>Eko Wijaya</v>
      </c>
      <c r="L498" t="str">
        <f>VLOOKUP(D498,'Data Outlet'!$A$2:$D$17,2,FALSE)</f>
        <v>KOTA KASABLANKA</v>
      </c>
    </row>
    <row r="499" spans="1:12" x14ac:dyDescent="0.25">
      <c r="A499" t="str">
        <f t="shared" si="16"/>
        <v>T-498</v>
      </c>
      <c r="B499" s="3" t="s">
        <v>2584</v>
      </c>
      <c r="C499" s="5">
        <v>45603</v>
      </c>
      <c r="D499" s="3" t="s">
        <v>39</v>
      </c>
      <c r="E499" s="4" t="s">
        <v>433</v>
      </c>
      <c r="F499" s="9">
        <v>2</v>
      </c>
      <c r="G499">
        <f>VLOOKUP(E499,'Data Produk'!$A$2:$E$2517,5,FALSE)</f>
        <v>112500</v>
      </c>
      <c r="H499">
        <f t="shared" si="15"/>
        <v>225000</v>
      </c>
      <c r="I499" t="str">
        <f>VLOOKUP(E499,'Data Produk'!$A$2:$E$2517,3,FALSE)</f>
        <v>BHINNEKA GO WH02 WIRELESS HEADSET GREY</v>
      </c>
      <c r="J499" t="str">
        <f>VLOOKUP(E499,'Data Produk'!$A$2:$E$2517,4,FALSE)</f>
        <v>WIRELESS HEADSET</v>
      </c>
      <c r="K499" t="str">
        <f>VLOOKUP(D499,'Data Outlet'!$A$2:$D$17,4,FALSE)</f>
        <v>Eko Wijaya</v>
      </c>
      <c r="L499" t="str">
        <f>VLOOKUP(D499,'Data Outlet'!$A$2:$D$17,2,FALSE)</f>
        <v>KOTA KASABLANKA</v>
      </c>
    </row>
    <row r="500" spans="1:12" x14ac:dyDescent="0.25">
      <c r="A500" t="str">
        <f t="shared" si="16"/>
        <v>T-499</v>
      </c>
      <c r="B500" s="3" t="s">
        <v>2584</v>
      </c>
      <c r="C500" s="5">
        <v>45598</v>
      </c>
      <c r="D500" s="3" t="s">
        <v>36</v>
      </c>
      <c r="E500" s="4" t="s">
        <v>562</v>
      </c>
      <c r="F500" s="9">
        <v>1</v>
      </c>
      <c r="G500">
        <f>VLOOKUP(E500,'Data Produk'!$A$2:$E$2517,5,FALSE)</f>
        <v>103500</v>
      </c>
      <c r="H500">
        <f t="shared" si="15"/>
        <v>103500</v>
      </c>
      <c r="I500" t="str">
        <f>VLOOKUP(E500,'Data Produk'!$A$2:$E$2517,3,FALSE)</f>
        <v>BHINNEKA FLASH HQ53 GAMING HEADSET BLACK</v>
      </c>
      <c r="J500" t="str">
        <f>VLOOKUP(E500,'Data Produk'!$A$2:$E$2517,4,FALSE)</f>
        <v>GAMING HEADSET</v>
      </c>
      <c r="K500" t="str">
        <f>VLOOKUP(D500,'Data Outlet'!$A$2:$D$17,4,FALSE)</f>
        <v>Citra Dewi</v>
      </c>
      <c r="L500" t="str">
        <f>VLOOKUP(D500,'Data Outlet'!$A$2:$D$17,2,FALSE)</f>
        <v>CENTER POINT MEDAN</v>
      </c>
    </row>
    <row r="501" spans="1:12" x14ac:dyDescent="0.25">
      <c r="A501" t="str">
        <f t="shared" si="16"/>
        <v>T-500</v>
      </c>
      <c r="B501" s="3" t="s">
        <v>2584</v>
      </c>
      <c r="C501" s="5">
        <v>45621</v>
      </c>
      <c r="D501" s="3" t="s">
        <v>41</v>
      </c>
      <c r="E501" s="4" t="s">
        <v>563</v>
      </c>
      <c r="F501" s="9">
        <v>3</v>
      </c>
      <c r="G501">
        <f>VLOOKUP(E501,'Data Produk'!$A$2:$E$2517,5,FALSE)</f>
        <v>13050</v>
      </c>
      <c r="H501">
        <f t="shared" si="15"/>
        <v>39150</v>
      </c>
      <c r="I501" t="str">
        <f>VLOOKUP(E501,'Data Produk'!$A$2:$E$2517,3,FALSE)</f>
        <v>BHINNEKA DURALINK KCT1201 BLACK</v>
      </c>
      <c r="J501" t="str">
        <f>VLOOKUP(E501,'Data Produk'!$A$2:$E$2517,4,FALSE)</f>
        <v>CABLE</v>
      </c>
      <c r="K501" t="str">
        <f>VLOOKUP(D501,'Data Outlet'!$A$2:$D$17,4,FALSE)</f>
        <v>Gita Rahma</v>
      </c>
      <c r="L501" t="str">
        <f>VLOOKUP(D501,'Data Outlet'!$A$2:$D$17,2,FALSE)</f>
        <v>MALL GANDARIA CITY</v>
      </c>
    </row>
    <row r="502" spans="1:12" x14ac:dyDescent="0.25">
      <c r="A502" t="str">
        <f t="shared" si="16"/>
        <v>T-501</v>
      </c>
      <c r="B502" s="3" t="s">
        <v>2584</v>
      </c>
      <c r="C502" s="5">
        <v>45618</v>
      </c>
      <c r="D502" s="3" t="s">
        <v>42</v>
      </c>
      <c r="E502" s="4" t="s">
        <v>182</v>
      </c>
      <c r="F502" s="9">
        <v>1</v>
      </c>
      <c r="G502">
        <f>VLOOKUP(E502,'Data Produk'!$A$2:$E$2517,5,FALSE)</f>
        <v>22500</v>
      </c>
      <c r="H502">
        <f t="shared" si="15"/>
        <v>22500</v>
      </c>
      <c r="I502" t="str">
        <f>VLOOKUP(E502,'Data Produk'!$A$2:$E$2517,3,FALSE)</f>
        <v>BHINNEKA HYPERLINK KV65C1201 BLACK</v>
      </c>
      <c r="J502" t="str">
        <f>VLOOKUP(E502,'Data Produk'!$A$2:$E$2517,4,FALSE)</f>
        <v>CABLE</v>
      </c>
      <c r="K502" t="str">
        <f>VLOOKUP(D502,'Data Outlet'!$A$2:$D$17,4,FALSE)</f>
        <v>Hadi Nugroho</v>
      </c>
      <c r="L502" t="str">
        <f>VLOOKUP(D502,'Data Outlet'!$A$2:$D$17,2,FALSE)</f>
        <v>MALL KELAPA GADING</v>
      </c>
    </row>
    <row r="503" spans="1:12" x14ac:dyDescent="0.25">
      <c r="A503" t="str">
        <f t="shared" si="16"/>
        <v>T-502</v>
      </c>
      <c r="B503" s="3" t="s">
        <v>2584</v>
      </c>
      <c r="C503" s="5">
        <v>45614</v>
      </c>
      <c r="D503" s="3" t="s">
        <v>41</v>
      </c>
      <c r="E503" s="4" t="s">
        <v>564</v>
      </c>
      <c r="F503" s="9">
        <v>1</v>
      </c>
      <c r="G503">
        <f>VLOOKUP(E503,'Data Produk'!$A$2:$E$2517,5,FALSE)</f>
        <v>40500</v>
      </c>
      <c r="H503">
        <f t="shared" si="15"/>
        <v>40500</v>
      </c>
      <c r="I503" t="str">
        <f>VLOOKUP(E503,'Data Produk'!$A$2:$E$2517,3,FALSE)</f>
        <v>BHINNEKA MEOW AC5001 HEADSET ACCESSORIES BLACK</v>
      </c>
      <c r="J503" t="str">
        <f>VLOOKUP(E503,'Data Produk'!$A$2:$E$2517,4,FALSE)</f>
        <v>OTHER ACCESSORIES</v>
      </c>
      <c r="K503" t="str">
        <f>VLOOKUP(D503,'Data Outlet'!$A$2:$D$17,4,FALSE)</f>
        <v>Gita Rahma</v>
      </c>
      <c r="L503" t="str">
        <f>VLOOKUP(D503,'Data Outlet'!$A$2:$D$17,2,FALSE)</f>
        <v>MALL GANDARIA CITY</v>
      </c>
    </row>
    <row r="504" spans="1:12" x14ac:dyDescent="0.25">
      <c r="A504" t="str">
        <f t="shared" si="16"/>
        <v>T-503</v>
      </c>
      <c r="B504" s="3" t="s">
        <v>2584</v>
      </c>
      <c r="C504" s="5">
        <v>45607</v>
      </c>
      <c r="D504" s="3" t="s">
        <v>39</v>
      </c>
      <c r="E504" s="4" t="s">
        <v>409</v>
      </c>
      <c r="F504" s="9">
        <v>13</v>
      </c>
      <c r="G504">
        <f>VLOOKUP(E504,'Data Produk'!$A$2:$E$2517,5,FALSE)</f>
        <v>14400</v>
      </c>
      <c r="H504">
        <f t="shared" si="15"/>
        <v>187200</v>
      </c>
      <c r="I504" t="str">
        <f>VLOOKUP(E504,'Data Produk'!$A$2:$E$2517,3,FALSE)</f>
        <v>BHINNEKA DURALINK KLT1201 CABLE BLACK</v>
      </c>
      <c r="J504" t="str">
        <f>VLOOKUP(E504,'Data Produk'!$A$2:$E$2517,4,FALSE)</f>
        <v>CABLE</v>
      </c>
      <c r="K504" t="str">
        <f>VLOOKUP(D504,'Data Outlet'!$A$2:$D$17,4,FALSE)</f>
        <v>Eko Wijaya</v>
      </c>
      <c r="L504" t="str">
        <f>VLOOKUP(D504,'Data Outlet'!$A$2:$D$17,2,FALSE)</f>
        <v>KOTA KASABLANKA</v>
      </c>
    </row>
    <row r="505" spans="1:12" x14ac:dyDescent="0.25">
      <c r="A505" t="str">
        <f t="shared" si="16"/>
        <v>T-504</v>
      </c>
      <c r="B505" s="3" t="s">
        <v>2584</v>
      </c>
      <c r="C505" s="5">
        <v>45620</v>
      </c>
      <c r="D505" s="3" t="s">
        <v>42</v>
      </c>
      <c r="E505" s="4" t="s">
        <v>565</v>
      </c>
      <c r="F505" s="9">
        <v>2</v>
      </c>
      <c r="G505">
        <f>VLOOKUP(E505,'Data Produk'!$A$2:$E$2517,5,FALSE)</f>
        <v>144000</v>
      </c>
      <c r="H505">
        <f t="shared" si="15"/>
        <v>288000</v>
      </c>
      <c r="I505" t="str">
        <f>VLOOKUP(E505,'Data Produk'!$A$2:$E$2517,3,FALSE)</f>
        <v>BHINNEKA CHIEF II HG20 GAMING HEADSET BLACK</v>
      </c>
      <c r="J505" t="str">
        <f>VLOOKUP(E505,'Data Produk'!$A$2:$E$2517,4,FALSE)</f>
        <v>GAMING HEADSET</v>
      </c>
      <c r="K505" t="str">
        <f>VLOOKUP(D505,'Data Outlet'!$A$2:$D$17,4,FALSE)</f>
        <v>Hadi Nugroho</v>
      </c>
      <c r="L505" t="str">
        <f>VLOOKUP(D505,'Data Outlet'!$A$2:$D$17,2,FALSE)</f>
        <v>MALL KELAPA GADING</v>
      </c>
    </row>
    <row r="506" spans="1:12" x14ac:dyDescent="0.25">
      <c r="A506" t="str">
        <f t="shared" si="16"/>
        <v>T-505</v>
      </c>
      <c r="B506" s="3" t="s">
        <v>2584</v>
      </c>
      <c r="C506" s="5">
        <v>45600</v>
      </c>
      <c r="D506" s="3" t="s">
        <v>47</v>
      </c>
      <c r="E506" s="4" t="s">
        <v>566</v>
      </c>
      <c r="F506" s="9">
        <v>3</v>
      </c>
      <c r="G506">
        <f>VLOOKUP(E506,'Data Produk'!$A$2:$E$2517,5,FALSE)</f>
        <v>7650</v>
      </c>
      <c r="H506">
        <f t="shared" si="15"/>
        <v>22950</v>
      </c>
      <c r="I506" t="str">
        <f>VLOOKUP(E506,'Data Produk'!$A$2:$E$2517,3,FALSE)</f>
        <v>BHINNEKA VIGIL MP256 BASIC MOUSEPAD BLACK</v>
      </c>
      <c r="J506" t="str">
        <f>VLOOKUP(E506,'Data Produk'!$A$2:$E$2517,4,FALSE)</f>
        <v>BASIC MOUSEPAD</v>
      </c>
      <c r="K506" t="str">
        <f>VLOOKUP(D506,'Data Outlet'!$A$2:$D$17,4,FALSE)</f>
        <v>Joko Susilo</v>
      </c>
      <c r="L506" t="str">
        <f>VLOOKUP(D506,'Data Outlet'!$A$2:$D$17,2,FALSE)</f>
        <v>SUMARECON MALL BEKASI</v>
      </c>
    </row>
    <row r="507" spans="1:12" x14ac:dyDescent="0.25">
      <c r="A507" t="str">
        <f t="shared" si="16"/>
        <v>T-506</v>
      </c>
      <c r="B507" s="3" t="s">
        <v>2584</v>
      </c>
      <c r="C507" s="5">
        <v>45621</v>
      </c>
      <c r="D507" s="3" t="s">
        <v>40</v>
      </c>
      <c r="E507" s="4" t="s">
        <v>500</v>
      </c>
      <c r="F507" s="9">
        <v>6</v>
      </c>
      <c r="G507">
        <f>VLOOKUP(E507,'Data Produk'!$A$2:$E$2517,5,FALSE)</f>
        <v>45000</v>
      </c>
      <c r="H507">
        <f t="shared" si="15"/>
        <v>270000</v>
      </c>
      <c r="I507" t="str">
        <f>VLOOKUP(E507,'Data Produk'!$A$2:$E$2517,3,FALSE)</f>
        <v>BHINNEKA HYPERLINK KD10C2001 BLACK</v>
      </c>
      <c r="J507" t="str">
        <f>VLOOKUP(E507,'Data Produk'!$A$2:$E$2517,4,FALSE)</f>
        <v>CABLE</v>
      </c>
      <c r="K507" t="str">
        <f>VLOOKUP(D507,'Data Outlet'!$A$2:$D$17,4,FALSE)</f>
        <v>Fani Sari</v>
      </c>
      <c r="L507" t="str">
        <f>VLOOKUP(D507,'Data Outlet'!$A$2:$D$17,2,FALSE)</f>
        <v>LIPPO MALL KEMANG</v>
      </c>
    </row>
    <row r="508" spans="1:12" x14ac:dyDescent="0.25">
      <c r="A508" t="str">
        <f t="shared" si="16"/>
        <v>T-507</v>
      </c>
      <c r="B508" s="3" t="s">
        <v>2584</v>
      </c>
      <c r="C508" s="5">
        <v>45609</v>
      </c>
      <c r="D508" s="3" t="s">
        <v>36</v>
      </c>
      <c r="E508" s="4" t="s">
        <v>567</v>
      </c>
      <c r="F508" s="9">
        <v>2</v>
      </c>
      <c r="G508">
        <f>VLOOKUP(E508,'Data Produk'!$A$2:$E$2517,5,FALSE)</f>
        <v>225000</v>
      </c>
      <c r="H508">
        <f t="shared" si="15"/>
        <v>450000</v>
      </c>
      <c r="I508" t="str">
        <f>VLOOKUP(E508,'Data Produk'!$A$2:$E$2517,3,FALSE)</f>
        <v>BHINNEKA POWER CUBE 4 PLUG TYPE TRAVEL MULTI ADAPTER BLACK</v>
      </c>
      <c r="J508" t="str">
        <f>VLOOKUP(E508,'Data Produk'!$A$2:$E$2517,4,FALSE)</f>
        <v>CAR &amp; TRAVEL CHARGER</v>
      </c>
      <c r="K508" t="str">
        <f>VLOOKUP(D508,'Data Outlet'!$A$2:$D$17,4,FALSE)</f>
        <v>Citra Dewi</v>
      </c>
      <c r="L508" t="str">
        <f>VLOOKUP(D508,'Data Outlet'!$A$2:$D$17,2,FALSE)</f>
        <v>CENTER POINT MEDAN</v>
      </c>
    </row>
    <row r="509" spans="1:12" x14ac:dyDescent="0.25">
      <c r="A509" t="str">
        <f t="shared" si="16"/>
        <v>T-508</v>
      </c>
      <c r="B509" s="3" t="s">
        <v>2584</v>
      </c>
      <c r="C509" s="5">
        <v>45612</v>
      </c>
      <c r="D509" s="3" t="s">
        <v>40</v>
      </c>
      <c r="E509" s="4" t="s">
        <v>503</v>
      </c>
      <c r="F509" s="9">
        <v>7</v>
      </c>
      <c r="G509">
        <f>VLOOKUP(E509,'Data Produk'!$A$2:$E$2517,5,FALSE)</f>
        <v>15300</v>
      </c>
      <c r="H509">
        <f t="shared" si="15"/>
        <v>107100</v>
      </c>
      <c r="I509" t="str">
        <f>VLOOKUP(E509,'Data Produk'!$A$2:$E$2517,3,FALSE)</f>
        <v>BHINNEKA LINKPODS ES3 WIRED EARBUDS WHITE</v>
      </c>
      <c r="J509" t="str">
        <f>VLOOKUP(E509,'Data Produk'!$A$2:$E$2517,4,FALSE)</f>
        <v>EARPHONE</v>
      </c>
      <c r="K509" t="str">
        <f>VLOOKUP(D509,'Data Outlet'!$A$2:$D$17,4,FALSE)</f>
        <v>Fani Sari</v>
      </c>
      <c r="L509" t="str">
        <f>VLOOKUP(D509,'Data Outlet'!$A$2:$D$17,2,FALSE)</f>
        <v>LIPPO MALL KEMANG</v>
      </c>
    </row>
    <row r="510" spans="1:12" x14ac:dyDescent="0.25">
      <c r="A510" t="str">
        <f t="shared" si="16"/>
        <v>T-509</v>
      </c>
      <c r="B510" s="3" t="s">
        <v>2584</v>
      </c>
      <c r="C510" s="5">
        <v>45617</v>
      </c>
      <c r="D510" s="3" t="s">
        <v>37</v>
      </c>
      <c r="E510" s="4" t="s">
        <v>568</v>
      </c>
      <c r="F510" s="9">
        <v>1</v>
      </c>
      <c r="G510">
        <f>VLOOKUP(E510,'Data Produk'!$A$2:$E$2517,5,FALSE)</f>
        <v>60750</v>
      </c>
      <c r="H510">
        <f t="shared" si="15"/>
        <v>60750</v>
      </c>
      <c r="I510" t="str">
        <f>VLOOKUP(E510,'Data Produk'!$A$2:$E$2517,3,FALSE)</f>
        <v>BHINNEKA RAIGOR II WG10 GAMING MOUSE BLACK</v>
      </c>
      <c r="J510" t="str">
        <f>VLOOKUP(E510,'Data Produk'!$A$2:$E$2517,4,FALSE)</f>
        <v>MOUSE GAMING</v>
      </c>
      <c r="K510" t="str">
        <f>VLOOKUP(D510,'Data Outlet'!$A$2:$D$17,4,FALSE)</f>
        <v>Dewi Lestari</v>
      </c>
      <c r="L510" t="str">
        <f>VLOOKUP(D510,'Data Outlet'!$A$2:$D$17,2,FALSE)</f>
        <v>CIBUBUR JUNCTION</v>
      </c>
    </row>
    <row r="511" spans="1:12" x14ac:dyDescent="0.25">
      <c r="A511" t="str">
        <f t="shared" si="16"/>
        <v>T-510</v>
      </c>
      <c r="B511" s="3" t="s">
        <v>2584</v>
      </c>
      <c r="C511" s="5">
        <v>45617</v>
      </c>
      <c r="D511" s="3" t="s">
        <v>37</v>
      </c>
      <c r="E511" s="4" t="s">
        <v>249</v>
      </c>
      <c r="F511" s="9">
        <v>1</v>
      </c>
      <c r="G511">
        <f>VLOOKUP(E511,'Data Produk'!$A$2:$E$2517,5,FALSE)</f>
        <v>181675</v>
      </c>
      <c r="H511">
        <f t="shared" si="15"/>
        <v>181675</v>
      </c>
      <c r="I511" t="str">
        <f>VLOOKUP(E511,'Data Produk'!$A$2:$E$2517,3,FALSE)</f>
        <v>WN01 BHINNEKA EARPHONE WIRELESS</v>
      </c>
      <c r="J511" t="str">
        <f>VLOOKUP(E511,'Data Produk'!$A$2:$E$2517,4,FALSE)</f>
        <v>EARPHONE</v>
      </c>
      <c r="K511" t="str">
        <f>VLOOKUP(D511,'Data Outlet'!$A$2:$D$17,4,FALSE)</f>
        <v>Dewi Lestari</v>
      </c>
      <c r="L511" t="str">
        <f>VLOOKUP(D511,'Data Outlet'!$A$2:$D$17,2,FALSE)</f>
        <v>CIBUBUR JUNCTION</v>
      </c>
    </row>
    <row r="512" spans="1:12" x14ac:dyDescent="0.25">
      <c r="A512" t="str">
        <f t="shared" si="16"/>
        <v>T-511</v>
      </c>
      <c r="B512" s="3" t="s">
        <v>2584</v>
      </c>
      <c r="C512" s="5">
        <v>45599</v>
      </c>
      <c r="D512" s="3" t="s">
        <v>40</v>
      </c>
      <c r="E512" s="4" t="s">
        <v>501</v>
      </c>
      <c r="F512" s="9">
        <v>2</v>
      </c>
      <c r="G512">
        <f>VLOOKUP(E512,'Data Produk'!$A$2:$E$2517,5,FALSE)</f>
        <v>76500</v>
      </c>
      <c r="H512">
        <f t="shared" si="15"/>
        <v>153000</v>
      </c>
      <c r="I512" t="str">
        <f>VLOOKUP(E512,'Data Produk'!$A$2:$E$2517,3,FALSE)</f>
        <v>BHINNEKA WAVE10 TW10 TRUE WIRELESS WHITE</v>
      </c>
      <c r="J512" t="str">
        <f>VLOOKUP(E512,'Data Produk'!$A$2:$E$2517,4,FALSE)</f>
        <v>TWS</v>
      </c>
      <c r="K512" t="str">
        <f>VLOOKUP(D512,'Data Outlet'!$A$2:$D$17,4,FALSE)</f>
        <v>Fani Sari</v>
      </c>
      <c r="L512" t="str">
        <f>VLOOKUP(D512,'Data Outlet'!$A$2:$D$17,2,FALSE)</f>
        <v>LIPPO MALL KEMANG</v>
      </c>
    </row>
    <row r="513" spans="1:12" x14ac:dyDescent="0.25">
      <c r="A513" t="str">
        <f t="shared" si="16"/>
        <v>T-512</v>
      </c>
      <c r="B513" s="3" t="s">
        <v>2584</v>
      </c>
      <c r="C513" s="5">
        <v>45620</v>
      </c>
      <c r="D513" s="3" t="s">
        <v>48</v>
      </c>
      <c r="E513" s="4" t="s">
        <v>569</v>
      </c>
      <c r="F513" s="9">
        <v>1</v>
      </c>
      <c r="G513">
        <f>VLOOKUP(E513,'Data Produk'!$A$2:$E$2517,5,FALSE)</f>
        <v>81000</v>
      </c>
      <c r="H513">
        <f t="shared" si="15"/>
        <v>81000</v>
      </c>
      <c r="I513" t="str">
        <f>VLOOKUP(E513,'Data Produk'!$A$2:$E$2517,3,FALSE)</f>
        <v>BHINNEKA CRYTO VX7 GAMING MOUSE BLACK</v>
      </c>
      <c r="J513" t="str">
        <f>VLOOKUP(E513,'Data Produk'!$A$2:$E$2517,4,FALSE)</f>
        <v>MOUSE GAMING</v>
      </c>
      <c r="K513" t="str">
        <f>VLOOKUP(D513,'Data Outlet'!$A$2:$D$17,4,FALSE)</f>
        <v>Joko Susilo</v>
      </c>
      <c r="L513" t="str">
        <f>VLOOKUP(D513,'Data Outlet'!$A$2:$D$17,2,FALSE)</f>
        <v>SUMARECON MALL SERPONG</v>
      </c>
    </row>
    <row r="514" spans="1:12" x14ac:dyDescent="0.25">
      <c r="A514" t="str">
        <f t="shared" si="16"/>
        <v>T-513</v>
      </c>
      <c r="B514" s="3" t="s">
        <v>2584</v>
      </c>
      <c r="C514" s="5">
        <v>45621</v>
      </c>
      <c r="D514" s="3" t="s">
        <v>47</v>
      </c>
      <c r="E514" s="4" t="s">
        <v>570</v>
      </c>
      <c r="F514" s="9">
        <v>1</v>
      </c>
      <c r="G514">
        <f>VLOOKUP(E514,'Data Produk'!$A$2:$E$2517,5,FALSE)</f>
        <v>108000</v>
      </c>
      <c r="H514">
        <f t="shared" si="15"/>
        <v>108000</v>
      </c>
      <c r="I514" t="str">
        <f>VLOOKUP(E514,'Data Produk'!$A$2:$E$2517,3,FALSE)</f>
        <v>BHINNEKA WAVE13 TW13 TRUE WIRELESS WHITE</v>
      </c>
      <c r="J514" t="str">
        <f>VLOOKUP(E514,'Data Produk'!$A$2:$E$2517,4,FALSE)</f>
        <v>TWS</v>
      </c>
      <c r="K514" t="str">
        <f>VLOOKUP(D514,'Data Outlet'!$A$2:$D$17,4,FALSE)</f>
        <v>Joko Susilo</v>
      </c>
      <c r="L514" t="str">
        <f>VLOOKUP(D514,'Data Outlet'!$A$2:$D$17,2,FALSE)</f>
        <v>SUMARECON MALL BEKASI</v>
      </c>
    </row>
    <row r="515" spans="1:12" x14ac:dyDescent="0.25">
      <c r="A515" t="str">
        <f t="shared" si="16"/>
        <v>T-514</v>
      </c>
      <c r="B515" s="3" t="s">
        <v>2584</v>
      </c>
      <c r="C515" s="5">
        <v>45604</v>
      </c>
      <c r="D515" s="3" t="s">
        <v>40</v>
      </c>
      <c r="E515" s="4" t="s">
        <v>454</v>
      </c>
      <c r="F515" s="9">
        <v>1</v>
      </c>
      <c r="G515">
        <f>VLOOKUP(E515,'Data Produk'!$A$2:$E$2517,5,FALSE)</f>
        <v>39600</v>
      </c>
      <c r="H515">
        <f t="shared" ref="H515:H578" si="17">G515*F515</f>
        <v>39600</v>
      </c>
      <c r="I515" t="str">
        <f>VLOOKUP(E515,'Data Produk'!$A$2:$E$2517,3,FALSE)</f>
        <v>BHINNEKA GO W605 OFFICE MOUSE BEIGE</v>
      </c>
      <c r="J515" t="str">
        <f>VLOOKUP(E515,'Data Produk'!$A$2:$E$2517,4,FALSE)</f>
        <v>OFFICE MOUSE</v>
      </c>
      <c r="K515" t="str">
        <f>VLOOKUP(D515,'Data Outlet'!$A$2:$D$17,4,FALSE)</f>
        <v>Fani Sari</v>
      </c>
      <c r="L515" t="str">
        <f>VLOOKUP(D515,'Data Outlet'!$A$2:$D$17,2,FALSE)</f>
        <v>LIPPO MALL KEMANG</v>
      </c>
    </row>
    <row r="516" spans="1:12" x14ac:dyDescent="0.25">
      <c r="A516" t="str">
        <f t="shared" si="16"/>
        <v>T-515</v>
      </c>
      <c r="B516" s="3" t="s">
        <v>2584</v>
      </c>
      <c r="C516" s="5">
        <v>45609</v>
      </c>
      <c r="D516" s="3" t="s">
        <v>40</v>
      </c>
      <c r="E516" s="4" t="s">
        <v>455</v>
      </c>
      <c r="F516" s="9">
        <v>3</v>
      </c>
      <c r="G516">
        <f>VLOOKUP(E516,'Data Produk'!$A$2:$E$2517,5,FALSE)</f>
        <v>47700</v>
      </c>
      <c r="H516">
        <f t="shared" si="17"/>
        <v>143100</v>
      </c>
      <c r="I516" t="str">
        <f>VLOOKUP(E516,'Data Produk'!$A$2:$E$2517,3,FALSE)</f>
        <v>BHINNEKA POWER MOVE 30W 2-PORTS CAR CHARGER (PD+QC) BLACK</v>
      </c>
      <c r="J516" t="str">
        <f>VLOOKUP(E516,'Data Produk'!$A$2:$E$2517,4,FALSE)</f>
        <v>CAR &amp; TRAVEL CHARGER</v>
      </c>
      <c r="K516" t="str">
        <f>VLOOKUP(D516,'Data Outlet'!$A$2:$D$17,4,FALSE)</f>
        <v>Fani Sari</v>
      </c>
      <c r="L516" t="str">
        <f>VLOOKUP(D516,'Data Outlet'!$A$2:$D$17,2,FALSE)</f>
        <v>LIPPO MALL KEMANG</v>
      </c>
    </row>
    <row r="517" spans="1:12" x14ac:dyDescent="0.25">
      <c r="A517" t="str">
        <f t="shared" si="16"/>
        <v>T-516</v>
      </c>
      <c r="B517" s="3" t="s">
        <v>2584</v>
      </c>
      <c r="C517" s="5">
        <v>45617</v>
      </c>
      <c r="D517" s="3" t="s">
        <v>40</v>
      </c>
      <c r="E517" s="4" t="s">
        <v>475</v>
      </c>
      <c r="F517" s="9">
        <v>2</v>
      </c>
      <c r="G517">
        <f>VLOOKUP(E517,'Data Produk'!$A$2:$E$2517,5,FALSE)</f>
        <v>162000</v>
      </c>
      <c r="H517">
        <f t="shared" si="17"/>
        <v>324000</v>
      </c>
      <c r="I517" t="str">
        <f>VLOOKUP(E517,'Data Produk'!$A$2:$E$2517,3,FALSE)</f>
        <v>BHINNEKA POWER PACK T1 10.000 mAh 22,5W POWERBANK BLACK</v>
      </c>
      <c r="J517" t="str">
        <f>VLOOKUP(E517,'Data Produk'!$A$2:$E$2517,4,FALSE)</f>
        <v>POWERBANK</v>
      </c>
      <c r="K517" t="str">
        <f>VLOOKUP(D517,'Data Outlet'!$A$2:$D$17,4,FALSE)</f>
        <v>Fani Sari</v>
      </c>
      <c r="L517" t="str">
        <f>VLOOKUP(D517,'Data Outlet'!$A$2:$D$17,2,FALSE)</f>
        <v>LIPPO MALL KEMANG</v>
      </c>
    </row>
    <row r="518" spans="1:12" x14ac:dyDescent="0.25">
      <c r="A518" t="str">
        <f t="shared" si="16"/>
        <v>T-517</v>
      </c>
      <c r="B518" s="3" t="s">
        <v>2584</v>
      </c>
      <c r="C518" s="5">
        <v>45615</v>
      </c>
      <c r="D518" s="3" t="s">
        <v>39</v>
      </c>
      <c r="E518" s="4" t="s">
        <v>571</v>
      </c>
      <c r="F518" s="9">
        <v>1</v>
      </c>
      <c r="G518">
        <f>VLOOKUP(E518,'Data Produk'!$A$2:$E$2517,5,FALSE)</f>
        <v>73800</v>
      </c>
      <c r="H518">
        <f t="shared" si="17"/>
        <v>73800</v>
      </c>
      <c r="I518" t="str">
        <f>VLOOKUP(E518,'Data Produk'!$A$2:$E$2517,3,FALSE)</f>
        <v>BHINNEKA RAIGOR III WG12R GAMING MOUSE BLACK</v>
      </c>
      <c r="J518" t="str">
        <f>VLOOKUP(E518,'Data Produk'!$A$2:$E$2517,4,FALSE)</f>
        <v>MOUSE GAMING</v>
      </c>
      <c r="K518" t="str">
        <f>VLOOKUP(D518,'Data Outlet'!$A$2:$D$17,4,FALSE)</f>
        <v>Eko Wijaya</v>
      </c>
      <c r="L518" t="str">
        <f>VLOOKUP(D518,'Data Outlet'!$A$2:$D$17,2,FALSE)</f>
        <v>KOTA KASABLANKA</v>
      </c>
    </row>
    <row r="519" spans="1:12" x14ac:dyDescent="0.25">
      <c r="A519" t="str">
        <f t="shared" si="16"/>
        <v>T-518</v>
      </c>
      <c r="B519" s="3" t="s">
        <v>2584</v>
      </c>
      <c r="C519" s="5">
        <v>45610</v>
      </c>
      <c r="D519" s="3" t="s">
        <v>36</v>
      </c>
      <c r="E519" s="4" t="s">
        <v>572</v>
      </c>
      <c r="F519" s="9">
        <v>3</v>
      </c>
      <c r="G519">
        <f>VLOOKUP(E519,'Data Produk'!$A$2:$E$2517,5,FALSE)</f>
        <v>45000</v>
      </c>
      <c r="H519">
        <f t="shared" si="17"/>
        <v>135000</v>
      </c>
      <c r="I519" t="str">
        <f>VLOOKUP(E519,'Data Produk'!$A$2:$E$2517,3,FALSE)</f>
        <v>BHINNEKA HYPERLINK KD10C2001 BLACK</v>
      </c>
      <c r="J519" t="str">
        <f>VLOOKUP(E519,'Data Produk'!$A$2:$E$2517,4,FALSE)</f>
        <v>CABLE</v>
      </c>
      <c r="K519" t="str">
        <f>VLOOKUP(D519,'Data Outlet'!$A$2:$D$17,4,FALSE)</f>
        <v>Citra Dewi</v>
      </c>
      <c r="L519" t="str">
        <f>VLOOKUP(D519,'Data Outlet'!$A$2:$D$17,2,FALSE)</f>
        <v>CENTER POINT MEDAN</v>
      </c>
    </row>
    <row r="520" spans="1:12" x14ac:dyDescent="0.25">
      <c r="A520" t="str">
        <f t="shared" si="16"/>
        <v>T-519</v>
      </c>
      <c r="B520" s="3" t="s">
        <v>2584</v>
      </c>
      <c r="C520" s="5">
        <v>45616</v>
      </c>
      <c r="D520" s="3" t="s">
        <v>48</v>
      </c>
      <c r="E520" s="4" t="s">
        <v>137</v>
      </c>
      <c r="F520" s="9">
        <v>1</v>
      </c>
      <c r="G520">
        <f>VLOOKUP(E520,'Data Produk'!$A$2:$E$2517,5,FALSE)</f>
        <v>73800</v>
      </c>
      <c r="H520">
        <f t="shared" si="17"/>
        <v>73800</v>
      </c>
      <c r="I520" t="str">
        <f>VLOOKUP(E520,'Data Produk'!$A$2:$E$2517,3,FALSE)</f>
        <v>BHINNEKA RAIGOR III WG12R GAMING MOUSE BLACK</v>
      </c>
      <c r="J520" t="str">
        <f>VLOOKUP(E520,'Data Produk'!$A$2:$E$2517,4,FALSE)</f>
        <v>MOUSE GAMING</v>
      </c>
      <c r="K520" t="str">
        <f>VLOOKUP(D520,'Data Outlet'!$A$2:$D$17,4,FALSE)</f>
        <v>Joko Susilo</v>
      </c>
      <c r="L520" t="str">
        <f>VLOOKUP(D520,'Data Outlet'!$A$2:$D$17,2,FALSE)</f>
        <v>SUMARECON MALL SERPONG</v>
      </c>
    </row>
    <row r="521" spans="1:12" x14ac:dyDescent="0.25">
      <c r="A521" t="str">
        <f t="shared" si="16"/>
        <v>T-520</v>
      </c>
      <c r="B521" s="3" t="s">
        <v>2584</v>
      </c>
      <c r="C521" s="5">
        <v>45601</v>
      </c>
      <c r="D521" s="3" t="s">
        <v>48</v>
      </c>
      <c r="E521" s="4" t="s">
        <v>573</v>
      </c>
      <c r="F521" s="9">
        <v>1</v>
      </c>
      <c r="G521">
        <f>VLOOKUP(E521,'Data Produk'!$A$2:$E$2517,5,FALSE)</f>
        <v>45000</v>
      </c>
      <c r="H521">
        <f t="shared" si="17"/>
        <v>45000</v>
      </c>
      <c r="I521" t="str">
        <f>VLOOKUP(E521,'Data Produk'!$A$2:$E$2517,3,FALSE)</f>
        <v>BHINNEKA HYPERLINK KD10C2001 BLACK</v>
      </c>
      <c r="J521" t="str">
        <f>VLOOKUP(E521,'Data Produk'!$A$2:$E$2517,4,FALSE)</f>
        <v>CABLE</v>
      </c>
      <c r="K521" t="str">
        <f>VLOOKUP(D521,'Data Outlet'!$A$2:$D$17,4,FALSE)</f>
        <v>Joko Susilo</v>
      </c>
      <c r="L521" t="str">
        <f>VLOOKUP(D521,'Data Outlet'!$A$2:$D$17,2,FALSE)</f>
        <v>SUMARECON MALL SERPONG</v>
      </c>
    </row>
    <row r="522" spans="1:12" x14ac:dyDescent="0.25">
      <c r="A522" t="str">
        <f t="shared" si="16"/>
        <v>T-521</v>
      </c>
      <c r="B522" s="3" t="s">
        <v>2584</v>
      </c>
      <c r="C522" s="5">
        <v>45597</v>
      </c>
      <c r="D522" s="3" t="s">
        <v>40</v>
      </c>
      <c r="E522" s="4" t="s">
        <v>574</v>
      </c>
      <c r="F522" s="9">
        <v>5</v>
      </c>
      <c r="G522">
        <f>VLOOKUP(E522,'Data Produk'!$A$2:$E$2517,5,FALSE)</f>
        <v>49500</v>
      </c>
      <c r="H522">
        <f t="shared" si="17"/>
        <v>247500</v>
      </c>
      <c r="I522" t="str">
        <f>VLOOKUP(E522,'Data Produk'!$A$2:$E$2517,3,FALSE)</f>
        <v>BHINNEKA POWER PURE 20W 1-PORT TYPE-A USB CHARGER (QC) BLACK</v>
      </c>
      <c r="J522" t="str">
        <f>VLOOKUP(E522,'Data Produk'!$A$2:$E$2517,4,FALSE)</f>
        <v>CHARGER</v>
      </c>
      <c r="K522" t="str">
        <f>VLOOKUP(D522,'Data Outlet'!$A$2:$D$17,4,FALSE)</f>
        <v>Fani Sari</v>
      </c>
      <c r="L522" t="str">
        <f>VLOOKUP(D522,'Data Outlet'!$A$2:$D$17,2,FALSE)</f>
        <v>LIPPO MALL KEMANG</v>
      </c>
    </row>
    <row r="523" spans="1:12" x14ac:dyDescent="0.25">
      <c r="A523" t="str">
        <f t="shared" si="16"/>
        <v>T-522</v>
      </c>
      <c r="B523" s="3" t="s">
        <v>2584</v>
      </c>
      <c r="C523" s="5">
        <v>45621</v>
      </c>
      <c r="D523" s="3" t="s">
        <v>47</v>
      </c>
      <c r="E523" s="4" t="s">
        <v>575</v>
      </c>
      <c r="F523" s="9">
        <v>3</v>
      </c>
      <c r="G523">
        <f>VLOOKUP(E523,'Data Produk'!$A$2:$E$2517,5,FALSE)</f>
        <v>37350</v>
      </c>
      <c r="H523">
        <f t="shared" si="17"/>
        <v>112050</v>
      </c>
      <c r="I523" t="str">
        <f>VLOOKUP(E523,'Data Produk'!$A$2:$E$2517,3,FALSE)</f>
        <v>BHINNEKA LAVALIER MV01 MICROPHONE BLACK</v>
      </c>
      <c r="J523" t="str">
        <f>VLOOKUP(E523,'Data Produk'!$A$2:$E$2517,4,FALSE)</f>
        <v>STREAMING DEVICES</v>
      </c>
      <c r="K523" t="str">
        <f>VLOOKUP(D523,'Data Outlet'!$A$2:$D$17,4,FALSE)</f>
        <v>Joko Susilo</v>
      </c>
      <c r="L523" t="str">
        <f>VLOOKUP(D523,'Data Outlet'!$A$2:$D$17,2,FALSE)</f>
        <v>SUMARECON MALL BEKASI</v>
      </c>
    </row>
    <row r="524" spans="1:12" x14ac:dyDescent="0.25">
      <c r="A524" t="str">
        <f t="shared" ref="A524:A587" si="18">"T-"&amp;ROW()-1</f>
        <v>T-523</v>
      </c>
      <c r="B524" s="3" t="s">
        <v>2584</v>
      </c>
      <c r="C524" s="5">
        <v>45618</v>
      </c>
      <c r="D524" s="3" t="s">
        <v>36</v>
      </c>
      <c r="E524" s="4" t="s">
        <v>576</v>
      </c>
      <c r="F524" s="9">
        <v>1</v>
      </c>
      <c r="G524">
        <f>VLOOKUP(E524,'Data Produk'!$A$2:$E$2517,5,FALSE)</f>
        <v>94500</v>
      </c>
      <c r="H524">
        <f t="shared" si="17"/>
        <v>94500</v>
      </c>
      <c r="I524" t="str">
        <f>VLOOKUP(E524,'Data Produk'!$A$2:$E$2517,3,FALSE)</f>
        <v>BHINNEKA SMART LIGHT BUB 12W SLB102</v>
      </c>
      <c r="J524" t="str">
        <f>VLOOKUP(E524,'Data Produk'!$A$2:$E$2517,4,FALSE)</f>
        <v>SMART LIFE</v>
      </c>
      <c r="K524" t="str">
        <f>VLOOKUP(D524,'Data Outlet'!$A$2:$D$17,4,FALSE)</f>
        <v>Citra Dewi</v>
      </c>
      <c r="L524" t="str">
        <f>VLOOKUP(D524,'Data Outlet'!$A$2:$D$17,2,FALSE)</f>
        <v>CENTER POINT MEDAN</v>
      </c>
    </row>
    <row r="525" spans="1:12" x14ac:dyDescent="0.25">
      <c r="A525" t="str">
        <f t="shared" si="18"/>
        <v>T-524</v>
      </c>
      <c r="B525" s="3" t="s">
        <v>2584</v>
      </c>
      <c r="C525" s="5">
        <v>45612</v>
      </c>
      <c r="D525" s="3" t="s">
        <v>39</v>
      </c>
      <c r="E525" s="4" t="s">
        <v>397</v>
      </c>
      <c r="F525" s="9">
        <v>4</v>
      </c>
      <c r="G525">
        <f>VLOOKUP(E525,'Data Produk'!$A$2:$E$2517,5,FALSE)</f>
        <v>36900</v>
      </c>
      <c r="H525">
        <f t="shared" si="17"/>
        <v>147600</v>
      </c>
      <c r="I525" t="str">
        <f>VLOOKUP(E525,'Data Produk'!$A$2:$E$2517,3,FALSE)</f>
        <v>KL106 BHINNEKA USB CABLE LIGHTNING</v>
      </c>
      <c r="J525" t="str">
        <f>VLOOKUP(E525,'Data Produk'!$A$2:$E$2517,4,FALSE)</f>
        <v>CABLE</v>
      </c>
      <c r="K525" t="str">
        <f>VLOOKUP(D525,'Data Outlet'!$A$2:$D$17,4,FALSE)</f>
        <v>Eko Wijaya</v>
      </c>
      <c r="L525" t="str">
        <f>VLOOKUP(D525,'Data Outlet'!$A$2:$D$17,2,FALSE)</f>
        <v>KOTA KASABLANKA</v>
      </c>
    </row>
    <row r="526" spans="1:12" x14ac:dyDescent="0.25">
      <c r="A526" t="str">
        <f t="shared" si="18"/>
        <v>T-525</v>
      </c>
      <c r="B526" s="3" t="s">
        <v>2584</v>
      </c>
      <c r="C526" s="5">
        <v>45625</v>
      </c>
      <c r="D526" s="3" t="s">
        <v>48</v>
      </c>
      <c r="E526" s="4" t="s">
        <v>98</v>
      </c>
      <c r="F526" s="9">
        <v>6</v>
      </c>
      <c r="G526">
        <f>VLOOKUP(E526,'Data Produk'!$A$2:$E$2517,5,FALSE)</f>
        <v>7650</v>
      </c>
      <c r="H526">
        <f t="shared" si="17"/>
        <v>45900</v>
      </c>
      <c r="I526" t="str">
        <f>VLOOKUP(E526,'Data Produk'!$A$2:$E$2517,3,FALSE)</f>
        <v>BHINNEKA VIGIL MP256 BASIC MOUSEPAD BLACK</v>
      </c>
      <c r="J526" t="str">
        <f>VLOOKUP(E526,'Data Produk'!$A$2:$E$2517,4,FALSE)</f>
        <v>BASIC MOUSEPAD</v>
      </c>
      <c r="K526" t="str">
        <f>VLOOKUP(D526,'Data Outlet'!$A$2:$D$17,4,FALSE)</f>
        <v>Joko Susilo</v>
      </c>
      <c r="L526" t="str">
        <f>VLOOKUP(D526,'Data Outlet'!$A$2:$D$17,2,FALSE)</f>
        <v>SUMARECON MALL SERPONG</v>
      </c>
    </row>
    <row r="527" spans="1:12" x14ac:dyDescent="0.25">
      <c r="A527" t="str">
        <f t="shared" si="18"/>
        <v>T-526</v>
      </c>
      <c r="B527" s="3" t="s">
        <v>2584</v>
      </c>
      <c r="C527" s="5">
        <v>45617</v>
      </c>
      <c r="D527" s="3" t="s">
        <v>43</v>
      </c>
      <c r="E527" s="4" t="s">
        <v>554</v>
      </c>
      <c r="F527" s="9">
        <v>6</v>
      </c>
      <c r="G527">
        <f>VLOOKUP(E527,'Data Produk'!$A$2:$E$2517,5,FALSE)</f>
        <v>18000</v>
      </c>
      <c r="H527">
        <f t="shared" si="17"/>
        <v>108000</v>
      </c>
      <c r="I527" t="str">
        <f>VLOOKUP(E527,'Data Produk'!$A$2:$E$2517,3,FALSE)</f>
        <v>BHINNEKA DURALINK KLB1201 BLACK</v>
      </c>
      <c r="J527" t="str">
        <f>VLOOKUP(E527,'Data Produk'!$A$2:$E$2517,4,FALSE)</f>
        <v>CABLE</v>
      </c>
      <c r="K527" t="str">
        <f>VLOOKUP(D527,'Data Outlet'!$A$2:$D$17,4,FALSE)</f>
        <v>Gita Rahma</v>
      </c>
      <c r="L527" t="str">
        <f>VLOOKUP(D527,'Data Outlet'!$A$2:$D$17,2,FALSE)</f>
        <v>MALL OF INDONESIA</v>
      </c>
    </row>
    <row r="528" spans="1:12" x14ac:dyDescent="0.25">
      <c r="A528" t="str">
        <f t="shared" si="18"/>
        <v>T-527</v>
      </c>
      <c r="B528" s="3" t="s">
        <v>2584</v>
      </c>
      <c r="C528" s="5">
        <v>45625</v>
      </c>
      <c r="D528" s="3" t="s">
        <v>43</v>
      </c>
      <c r="E528" s="4" t="s">
        <v>542</v>
      </c>
      <c r="F528" s="9">
        <v>2</v>
      </c>
      <c r="G528">
        <f>VLOOKUP(E528,'Data Produk'!$A$2:$E$2517,5,FALSE)</f>
        <v>14400</v>
      </c>
      <c r="H528">
        <f t="shared" si="17"/>
        <v>28800</v>
      </c>
      <c r="I528" t="str">
        <f>VLOOKUP(E528,'Data Produk'!$A$2:$E$2517,3,FALSE)</f>
        <v>BHINNEKA DURALINK KLT1201 CABLE BLACK</v>
      </c>
      <c r="J528" t="str">
        <f>VLOOKUP(E528,'Data Produk'!$A$2:$E$2517,4,FALSE)</f>
        <v>CABLE</v>
      </c>
      <c r="K528" t="str">
        <f>VLOOKUP(D528,'Data Outlet'!$A$2:$D$17,4,FALSE)</f>
        <v>Gita Rahma</v>
      </c>
      <c r="L528" t="str">
        <f>VLOOKUP(D528,'Data Outlet'!$A$2:$D$17,2,FALSE)</f>
        <v>MALL OF INDONESIA</v>
      </c>
    </row>
    <row r="529" spans="1:12" x14ac:dyDescent="0.25">
      <c r="A529" t="str">
        <f t="shared" si="18"/>
        <v>T-528</v>
      </c>
      <c r="B529" s="3" t="s">
        <v>2584</v>
      </c>
      <c r="C529" s="5">
        <v>45598</v>
      </c>
      <c r="D529" s="3" t="s">
        <v>41</v>
      </c>
      <c r="E529" s="4" t="s">
        <v>577</v>
      </c>
      <c r="F529" s="9">
        <v>1</v>
      </c>
      <c r="G529">
        <f>VLOOKUP(E529,'Data Produk'!$A$2:$E$2517,5,FALSE)</f>
        <v>112500</v>
      </c>
      <c r="H529">
        <f t="shared" si="17"/>
        <v>112500</v>
      </c>
      <c r="I529" t="str">
        <f>VLOOKUP(E529,'Data Produk'!$A$2:$E$2517,3,FALSE)</f>
        <v>BHINNEKA WAVE11 TW11 V2 TRUE WIRELESS BLACK</v>
      </c>
      <c r="J529" t="str">
        <f>VLOOKUP(E529,'Data Produk'!$A$2:$E$2517,4,FALSE)</f>
        <v>TWS</v>
      </c>
      <c r="K529" t="str">
        <f>VLOOKUP(D529,'Data Outlet'!$A$2:$D$17,4,FALSE)</f>
        <v>Gita Rahma</v>
      </c>
      <c r="L529" t="str">
        <f>VLOOKUP(D529,'Data Outlet'!$A$2:$D$17,2,FALSE)</f>
        <v>MALL GANDARIA CITY</v>
      </c>
    </row>
    <row r="530" spans="1:12" x14ac:dyDescent="0.25">
      <c r="A530" t="str">
        <f t="shared" si="18"/>
        <v>T-529</v>
      </c>
      <c r="B530" s="3" t="s">
        <v>2584</v>
      </c>
      <c r="C530" s="5">
        <v>45613</v>
      </c>
      <c r="D530" s="3" t="s">
        <v>43</v>
      </c>
      <c r="E530" s="4" t="s">
        <v>578</v>
      </c>
      <c r="F530" s="9">
        <v>4</v>
      </c>
      <c r="G530">
        <f>VLOOKUP(E530,'Data Produk'!$A$2:$E$2517,5,FALSE)</f>
        <v>29700</v>
      </c>
      <c r="H530">
        <f t="shared" si="17"/>
        <v>118800</v>
      </c>
      <c r="I530" t="str">
        <f>VLOOKUP(E530,'Data Produk'!$A$2:$E$2517,3,FALSE)</f>
        <v>KL201 BHINNEKA USB CABLE LIGHTNING</v>
      </c>
      <c r="J530" t="str">
        <f>VLOOKUP(E530,'Data Produk'!$A$2:$E$2517,4,FALSE)</f>
        <v>CABLE</v>
      </c>
      <c r="K530" t="str">
        <f>VLOOKUP(D530,'Data Outlet'!$A$2:$D$17,4,FALSE)</f>
        <v>Gita Rahma</v>
      </c>
      <c r="L530" t="str">
        <f>VLOOKUP(D530,'Data Outlet'!$A$2:$D$17,2,FALSE)</f>
        <v>MALL OF INDONESIA</v>
      </c>
    </row>
    <row r="531" spans="1:12" x14ac:dyDescent="0.25">
      <c r="A531" t="str">
        <f t="shared" si="18"/>
        <v>T-530</v>
      </c>
      <c r="B531" s="3" t="s">
        <v>2584</v>
      </c>
      <c r="C531" s="5">
        <v>45607</v>
      </c>
      <c r="D531" s="3" t="s">
        <v>47</v>
      </c>
      <c r="E531" s="4" t="s">
        <v>579</v>
      </c>
      <c r="F531" s="9">
        <v>1</v>
      </c>
      <c r="G531">
        <f>VLOOKUP(E531,'Data Produk'!$A$2:$E$2517,5,FALSE)</f>
        <v>83300</v>
      </c>
      <c r="H531">
        <f t="shared" si="17"/>
        <v>83300</v>
      </c>
      <c r="I531" t="str">
        <f>VLOOKUP(E531,'Data Produk'!$A$2:$E$2517,3,FALSE)</f>
        <v>BHINNEKA POWER PACK S1 10.000 mAh POWERBANK WHITE</v>
      </c>
      <c r="J531" t="str">
        <f>VLOOKUP(E531,'Data Produk'!$A$2:$E$2517,4,FALSE)</f>
        <v>POWERBANK</v>
      </c>
      <c r="K531" t="str">
        <f>VLOOKUP(D531,'Data Outlet'!$A$2:$D$17,4,FALSE)</f>
        <v>Joko Susilo</v>
      </c>
      <c r="L531" t="str">
        <f>VLOOKUP(D531,'Data Outlet'!$A$2:$D$17,2,FALSE)</f>
        <v>SUMARECON MALL BEKASI</v>
      </c>
    </row>
    <row r="532" spans="1:12" x14ac:dyDescent="0.25">
      <c r="A532" t="str">
        <f t="shared" si="18"/>
        <v>T-531</v>
      </c>
      <c r="B532" s="3" t="s">
        <v>2584</v>
      </c>
      <c r="C532" s="5">
        <v>45607</v>
      </c>
      <c r="D532" s="3" t="s">
        <v>44</v>
      </c>
      <c r="E532" s="4" t="s">
        <v>580</v>
      </c>
      <c r="F532" s="9">
        <v>1</v>
      </c>
      <c r="G532">
        <f>VLOOKUP(E532,'Data Produk'!$A$2:$E$2517,5,FALSE)</f>
        <v>39600</v>
      </c>
      <c r="H532">
        <f t="shared" si="17"/>
        <v>39600</v>
      </c>
      <c r="I532" t="str">
        <f>VLOOKUP(E532,'Data Produk'!$A$2:$E$2517,3,FALSE)</f>
        <v>BHINNEKA GO W608 OFFICE MOUSE BLACK</v>
      </c>
      <c r="J532" t="str">
        <f>VLOOKUP(E532,'Data Produk'!$A$2:$E$2517,4,FALSE)</f>
        <v>OFFICE MOUSE</v>
      </c>
      <c r="K532" t="str">
        <f>VLOOKUP(D532,'Data Outlet'!$A$2:$D$17,4,FALSE)</f>
        <v>Gita Rahma</v>
      </c>
      <c r="L532" t="str">
        <f>VLOOKUP(D532,'Data Outlet'!$A$2:$D$17,2,FALSE)</f>
        <v>PAKUWON</v>
      </c>
    </row>
    <row r="533" spans="1:12" x14ac:dyDescent="0.25">
      <c r="A533" t="str">
        <f t="shared" si="18"/>
        <v>T-532</v>
      </c>
      <c r="B533" s="3" t="s">
        <v>2584</v>
      </c>
      <c r="C533" s="5">
        <v>45626</v>
      </c>
      <c r="D533" s="3" t="s">
        <v>48</v>
      </c>
      <c r="E533" s="4" t="s">
        <v>312</v>
      </c>
      <c r="F533" s="9">
        <v>4</v>
      </c>
      <c r="G533">
        <f>VLOOKUP(E533,'Data Produk'!$A$2:$E$2517,5,FALSE)</f>
        <v>13050</v>
      </c>
      <c r="H533">
        <f t="shared" si="17"/>
        <v>52200</v>
      </c>
      <c r="I533" t="str">
        <f>VLOOKUP(E533,'Data Produk'!$A$2:$E$2517,3,FALSE)</f>
        <v>BHINNEKA DURALINK KCT1201 BLACK</v>
      </c>
      <c r="J533" t="str">
        <f>VLOOKUP(E533,'Data Produk'!$A$2:$E$2517,4,FALSE)</f>
        <v>CABLE</v>
      </c>
      <c r="K533" t="str">
        <f>VLOOKUP(D533,'Data Outlet'!$A$2:$D$17,4,FALSE)</f>
        <v>Joko Susilo</v>
      </c>
      <c r="L533" t="str">
        <f>VLOOKUP(D533,'Data Outlet'!$A$2:$D$17,2,FALSE)</f>
        <v>SUMARECON MALL SERPONG</v>
      </c>
    </row>
    <row r="534" spans="1:12" x14ac:dyDescent="0.25">
      <c r="A534" t="str">
        <f t="shared" si="18"/>
        <v>T-533</v>
      </c>
      <c r="B534" s="3" t="s">
        <v>2584</v>
      </c>
      <c r="C534" s="5">
        <v>45605</v>
      </c>
      <c r="D534" s="3" t="s">
        <v>48</v>
      </c>
      <c r="E534" s="4" t="s">
        <v>272</v>
      </c>
      <c r="F534" s="9">
        <v>1</v>
      </c>
      <c r="G534">
        <f>VLOOKUP(E534,'Data Produk'!$A$2:$E$2517,5,FALSE)</f>
        <v>60750</v>
      </c>
      <c r="H534">
        <f t="shared" si="17"/>
        <v>60750</v>
      </c>
      <c r="I534" t="str">
        <f>VLOOKUP(E534,'Data Produk'!$A$2:$E$2517,3,FALSE)</f>
        <v>BHINNEKA RAIGOR II WG10 GAMING MOUSE BLACK</v>
      </c>
      <c r="J534" t="str">
        <f>VLOOKUP(E534,'Data Produk'!$A$2:$E$2517,4,FALSE)</f>
        <v>MOUSE GAMING</v>
      </c>
      <c r="K534" t="str">
        <f>VLOOKUP(D534,'Data Outlet'!$A$2:$D$17,4,FALSE)</f>
        <v>Joko Susilo</v>
      </c>
      <c r="L534" t="str">
        <f>VLOOKUP(D534,'Data Outlet'!$A$2:$D$17,2,FALSE)</f>
        <v>SUMARECON MALL SERPONG</v>
      </c>
    </row>
    <row r="535" spans="1:12" x14ac:dyDescent="0.25">
      <c r="A535" t="str">
        <f t="shared" si="18"/>
        <v>T-534</v>
      </c>
      <c r="B535" s="3" t="s">
        <v>2584</v>
      </c>
      <c r="C535" s="5">
        <v>45601</v>
      </c>
      <c r="D535" s="3" t="s">
        <v>48</v>
      </c>
      <c r="E535" s="4" t="s">
        <v>581</v>
      </c>
      <c r="F535" s="9">
        <v>1</v>
      </c>
      <c r="G535">
        <f>VLOOKUP(E535,'Data Produk'!$A$2:$E$2517,5,FALSE)</f>
        <v>39600</v>
      </c>
      <c r="H535">
        <f t="shared" si="17"/>
        <v>39600</v>
      </c>
      <c r="I535" t="str">
        <f>VLOOKUP(E535,'Data Produk'!$A$2:$E$2517,3,FALSE)</f>
        <v>BHINNEKA GO W606 OFFICE MOUSE BLACK</v>
      </c>
      <c r="J535" t="str">
        <f>VLOOKUP(E535,'Data Produk'!$A$2:$E$2517,4,FALSE)</f>
        <v>OFFICE MOUSE</v>
      </c>
      <c r="K535" t="str">
        <f>VLOOKUP(D535,'Data Outlet'!$A$2:$D$17,4,FALSE)</f>
        <v>Joko Susilo</v>
      </c>
      <c r="L535" t="str">
        <f>VLOOKUP(D535,'Data Outlet'!$A$2:$D$17,2,FALSE)</f>
        <v>SUMARECON MALL SERPONG</v>
      </c>
    </row>
    <row r="536" spans="1:12" x14ac:dyDescent="0.25">
      <c r="A536" t="str">
        <f t="shared" si="18"/>
        <v>T-535</v>
      </c>
      <c r="B536" s="3" t="s">
        <v>2584</v>
      </c>
      <c r="C536" s="5">
        <v>45623</v>
      </c>
      <c r="D536" s="3" t="s">
        <v>40</v>
      </c>
      <c r="E536" s="4" t="s">
        <v>582</v>
      </c>
      <c r="F536" s="9">
        <v>2</v>
      </c>
      <c r="G536">
        <f>VLOOKUP(E536,'Data Produk'!$A$2:$E$2517,5,FALSE)</f>
        <v>629300</v>
      </c>
      <c r="H536">
        <f t="shared" si="17"/>
        <v>1258600</v>
      </c>
      <c r="I536" t="str">
        <f>VLOOKUP(E536,'Data Produk'!$A$2:$E$2517,3,FALSE)</f>
        <v>BHINNEKA ARIA XD7 GAMING MOUSE LUFFY</v>
      </c>
      <c r="J536" t="str">
        <f>VLOOKUP(E536,'Data Produk'!$A$2:$E$2517,4,FALSE)</f>
        <v>MOUSE GAMING</v>
      </c>
      <c r="K536" t="str">
        <f>VLOOKUP(D536,'Data Outlet'!$A$2:$D$17,4,FALSE)</f>
        <v>Fani Sari</v>
      </c>
      <c r="L536" t="str">
        <f>VLOOKUP(D536,'Data Outlet'!$A$2:$D$17,2,FALSE)</f>
        <v>LIPPO MALL KEMANG</v>
      </c>
    </row>
    <row r="537" spans="1:12" x14ac:dyDescent="0.25">
      <c r="A537" t="str">
        <f t="shared" si="18"/>
        <v>T-536</v>
      </c>
      <c r="B537" s="3" t="s">
        <v>2584</v>
      </c>
      <c r="C537" s="5">
        <v>45608</v>
      </c>
      <c r="D537" s="3" t="s">
        <v>39</v>
      </c>
      <c r="E537" s="4" t="s">
        <v>399</v>
      </c>
      <c r="F537" s="9">
        <v>8</v>
      </c>
      <c r="G537">
        <f>VLOOKUP(E537,'Data Produk'!$A$2:$E$2517,5,FALSE)</f>
        <v>27000</v>
      </c>
      <c r="H537">
        <f t="shared" si="17"/>
        <v>216000</v>
      </c>
      <c r="I537" t="str">
        <f>VLOOKUP(E537,'Data Produk'!$A$2:$E$2517,3,FALSE)</f>
        <v>BHINNEKA DURALINK KCB2001 BLACK</v>
      </c>
      <c r="J537" t="str">
        <f>VLOOKUP(E537,'Data Produk'!$A$2:$E$2517,4,FALSE)</f>
        <v>CABLE</v>
      </c>
      <c r="K537" t="str">
        <f>VLOOKUP(D537,'Data Outlet'!$A$2:$D$17,4,FALSE)</f>
        <v>Eko Wijaya</v>
      </c>
      <c r="L537" t="str">
        <f>VLOOKUP(D537,'Data Outlet'!$A$2:$D$17,2,FALSE)</f>
        <v>KOTA KASABLANKA</v>
      </c>
    </row>
    <row r="538" spans="1:12" x14ac:dyDescent="0.25">
      <c r="A538" t="str">
        <f t="shared" si="18"/>
        <v>T-537</v>
      </c>
      <c r="B538" s="3" t="s">
        <v>2584</v>
      </c>
      <c r="C538" s="5">
        <v>45612</v>
      </c>
      <c r="D538" s="3" t="s">
        <v>45</v>
      </c>
      <c r="E538" s="4" t="s">
        <v>235</v>
      </c>
      <c r="F538" s="9">
        <v>5</v>
      </c>
      <c r="G538">
        <f>VLOOKUP(E538,'Data Produk'!$A$2:$E$2517,5,FALSE)</f>
        <v>14400</v>
      </c>
      <c r="H538">
        <f t="shared" si="17"/>
        <v>72000</v>
      </c>
      <c r="I538" t="str">
        <f>VLOOKUP(E538,'Data Produk'!$A$2:$E$2517,3,FALSE)</f>
        <v>BHINNEKA DURALINK KLT1201 CABLE BLACK</v>
      </c>
      <c r="J538" t="str">
        <f>VLOOKUP(E538,'Data Produk'!$A$2:$E$2517,4,FALSE)</f>
        <v>CABLE</v>
      </c>
      <c r="K538" t="str">
        <f>VLOOKUP(D538,'Data Outlet'!$A$2:$D$17,4,FALSE)</f>
        <v>Indah Putri</v>
      </c>
      <c r="L538" t="str">
        <f>VLOOKUP(D538,'Data Outlet'!$A$2:$D$17,2,FALSE)</f>
        <v>PIK AVENUE</v>
      </c>
    </row>
    <row r="539" spans="1:12" x14ac:dyDescent="0.25">
      <c r="A539" t="str">
        <f t="shared" si="18"/>
        <v>T-538</v>
      </c>
      <c r="B539" s="3" t="s">
        <v>2584</v>
      </c>
      <c r="C539" s="5">
        <v>45610</v>
      </c>
      <c r="D539" s="3" t="s">
        <v>42</v>
      </c>
      <c r="E539" s="4" t="s">
        <v>133</v>
      </c>
      <c r="F539" s="9">
        <v>1</v>
      </c>
      <c r="G539">
        <f>VLOOKUP(E539,'Data Produk'!$A$2:$E$2517,5,FALSE)</f>
        <v>10000</v>
      </c>
      <c r="H539">
        <f t="shared" si="17"/>
        <v>10000</v>
      </c>
      <c r="I539" t="str">
        <f>VLOOKUP(E539,'Data Produk'!$A$2:$E$2517,3,FALSE)</f>
        <v>KM106 BHINNEKA USB CABLE MICRO</v>
      </c>
      <c r="J539" t="str">
        <f>VLOOKUP(E539,'Data Produk'!$A$2:$E$2517,4,FALSE)</f>
        <v>CABLE</v>
      </c>
      <c r="K539" t="str">
        <f>VLOOKUP(D539,'Data Outlet'!$A$2:$D$17,4,FALSE)</f>
        <v>Hadi Nugroho</v>
      </c>
      <c r="L539" t="str">
        <f>VLOOKUP(D539,'Data Outlet'!$A$2:$D$17,2,FALSE)</f>
        <v>MALL KELAPA GADING</v>
      </c>
    </row>
    <row r="540" spans="1:12" x14ac:dyDescent="0.25">
      <c r="A540" t="str">
        <f t="shared" si="18"/>
        <v>T-539</v>
      </c>
      <c r="B540" s="3" t="s">
        <v>2584</v>
      </c>
      <c r="C540" s="5">
        <v>45602</v>
      </c>
      <c r="D540" s="3" t="s">
        <v>36</v>
      </c>
      <c r="E540" s="4" t="s">
        <v>583</v>
      </c>
      <c r="F540" s="9">
        <v>1</v>
      </c>
      <c r="G540">
        <f>VLOOKUP(E540,'Data Produk'!$A$2:$E$2517,5,FALSE)</f>
        <v>73800</v>
      </c>
      <c r="H540">
        <f t="shared" si="17"/>
        <v>73800</v>
      </c>
      <c r="I540" t="str">
        <f>VLOOKUP(E540,'Data Produk'!$A$2:$E$2517,3,FALSE)</f>
        <v>BHINNEKA RAIGOR III WG12R GAMING MOUSE BLACK</v>
      </c>
      <c r="J540" t="str">
        <f>VLOOKUP(E540,'Data Produk'!$A$2:$E$2517,4,FALSE)</f>
        <v>MOUSE GAMING</v>
      </c>
      <c r="K540" t="str">
        <f>VLOOKUP(D540,'Data Outlet'!$A$2:$D$17,4,FALSE)</f>
        <v>Citra Dewi</v>
      </c>
      <c r="L540" t="str">
        <f>VLOOKUP(D540,'Data Outlet'!$A$2:$D$17,2,FALSE)</f>
        <v>CENTER POINT MEDAN</v>
      </c>
    </row>
    <row r="541" spans="1:12" x14ac:dyDescent="0.25">
      <c r="A541" t="str">
        <f t="shared" si="18"/>
        <v>T-540</v>
      </c>
      <c r="B541" s="3" t="s">
        <v>2584</v>
      </c>
      <c r="C541" s="5">
        <v>45618</v>
      </c>
      <c r="D541" s="3" t="s">
        <v>40</v>
      </c>
      <c r="E541" s="4" t="s">
        <v>464</v>
      </c>
      <c r="F541" s="9">
        <v>1</v>
      </c>
      <c r="G541">
        <f>VLOOKUP(E541,'Data Produk'!$A$2:$E$2517,5,FALSE)</f>
        <v>225000</v>
      </c>
      <c r="H541">
        <f t="shared" si="17"/>
        <v>225000</v>
      </c>
      <c r="I541" t="str">
        <f>VLOOKUP(E541,'Data Produk'!$A$2:$E$2517,3,FALSE)</f>
        <v>BHINNEKA POWER CUBE 4 PLUG TYPE TRAVEL MULTI ADAPTER BLACK</v>
      </c>
      <c r="J541" t="str">
        <f>VLOOKUP(E541,'Data Produk'!$A$2:$E$2517,4,FALSE)</f>
        <v>CAR &amp; TRAVEL CHARGER</v>
      </c>
      <c r="K541" t="str">
        <f>VLOOKUP(D541,'Data Outlet'!$A$2:$D$17,4,FALSE)</f>
        <v>Fani Sari</v>
      </c>
      <c r="L541" t="str">
        <f>VLOOKUP(D541,'Data Outlet'!$A$2:$D$17,2,FALSE)</f>
        <v>LIPPO MALL KEMANG</v>
      </c>
    </row>
    <row r="542" spans="1:12" x14ac:dyDescent="0.25">
      <c r="A542" t="str">
        <f t="shared" si="18"/>
        <v>T-541</v>
      </c>
      <c r="B542" s="3" t="s">
        <v>2584</v>
      </c>
      <c r="C542" s="5">
        <v>45620</v>
      </c>
      <c r="D542" s="3" t="s">
        <v>45</v>
      </c>
      <c r="E542" s="4" t="s">
        <v>584</v>
      </c>
      <c r="F542" s="9">
        <v>1</v>
      </c>
      <c r="G542">
        <f>VLOOKUP(E542,'Data Produk'!$A$2:$E$2517,5,FALSE)</f>
        <v>78750</v>
      </c>
      <c r="H542">
        <f t="shared" si="17"/>
        <v>78750</v>
      </c>
      <c r="I542" t="str">
        <f>VLOOKUP(E542,'Data Produk'!$A$2:$E$2517,3,FALSE)</f>
        <v>BHINNEKA CRYTO VX7 GAMING MOUSE PINK</v>
      </c>
      <c r="J542" t="str">
        <f>VLOOKUP(E542,'Data Produk'!$A$2:$E$2517,4,FALSE)</f>
        <v>MOUSE GAMING</v>
      </c>
      <c r="K542" t="str">
        <f>VLOOKUP(D542,'Data Outlet'!$A$2:$D$17,4,FALSE)</f>
        <v>Indah Putri</v>
      </c>
      <c r="L542" t="str">
        <f>VLOOKUP(D542,'Data Outlet'!$A$2:$D$17,2,FALSE)</f>
        <v>PIK AVENUE</v>
      </c>
    </row>
    <row r="543" spans="1:12" x14ac:dyDescent="0.25">
      <c r="A543" t="str">
        <f t="shared" si="18"/>
        <v>T-542</v>
      </c>
      <c r="B543" s="3" t="s">
        <v>2584</v>
      </c>
      <c r="C543" s="5">
        <v>45619</v>
      </c>
      <c r="D543" s="3" t="s">
        <v>40</v>
      </c>
      <c r="E543" s="4" t="s">
        <v>585</v>
      </c>
      <c r="F543" s="9">
        <v>1</v>
      </c>
      <c r="G543">
        <f>VLOOKUP(E543,'Data Produk'!$A$2:$E$2517,5,FALSE)</f>
        <v>489300</v>
      </c>
      <c r="H543">
        <f t="shared" si="17"/>
        <v>489300</v>
      </c>
      <c r="I543" t="str">
        <f>VLOOKUP(E543,'Data Produk'!$A$2:$E$2517,3,FALSE)</f>
        <v>ACK02 ZORO Keycaps One Piece Original</v>
      </c>
      <c r="J543" t="str">
        <f>VLOOKUP(E543,'Data Produk'!$A$2:$E$2517,4,FALSE)</f>
        <v>OTHER ACCESSORIES</v>
      </c>
      <c r="K543" t="str">
        <f>VLOOKUP(D543,'Data Outlet'!$A$2:$D$17,4,FALSE)</f>
        <v>Fani Sari</v>
      </c>
      <c r="L543" t="str">
        <f>VLOOKUP(D543,'Data Outlet'!$A$2:$D$17,2,FALSE)</f>
        <v>LIPPO MALL KEMANG</v>
      </c>
    </row>
    <row r="544" spans="1:12" x14ac:dyDescent="0.25">
      <c r="A544" t="str">
        <f t="shared" si="18"/>
        <v>T-543</v>
      </c>
      <c r="B544" s="3" t="s">
        <v>2584</v>
      </c>
      <c r="C544" s="5">
        <v>45617</v>
      </c>
      <c r="D544" s="3" t="s">
        <v>43</v>
      </c>
      <c r="E544" s="4" t="s">
        <v>586</v>
      </c>
      <c r="F544" s="9">
        <v>1</v>
      </c>
      <c r="G544">
        <f>VLOOKUP(E544,'Data Produk'!$A$2:$E$2517,5,FALSE)</f>
        <v>82800</v>
      </c>
      <c r="H544">
        <f t="shared" si="17"/>
        <v>82800</v>
      </c>
      <c r="I544" t="str">
        <f>VLOOKUP(E544,'Data Produk'!$A$2:$E$2517,3,FALSE)</f>
        <v>BHINNEKA GO W193 OFFICE MOUSE BLUE</v>
      </c>
      <c r="J544" t="str">
        <f>VLOOKUP(E544,'Data Produk'!$A$2:$E$2517,4,FALSE)</f>
        <v>OFFICE MOUSE</v>
      </c>
      <c r="K544" t="str">
        <f>VLOOKUP(D544,'Data Outlet'!$A$2:$D$17,4,FALSE)</f>
        <v>Gita Rahma</v>
      </c>
      <c r="L544" t="str">
        <f>VLOOKUP(D544,'Data Outlet'!$A$2:$D$17,2,FALSE)</f>
        <v>MALL OF INDONESIA</v>
      </c>
    </row>
    <row r="545" spans="1:12" x14ac:dyDescent="0.25">
      <c r="A545" t="str">
        <f t="shared" si="18"/>
        <v>T-544</v>
      </c>
      <c r="B545" s="3" t="s">
        <v>2584</v>
      </c>
      <c r="C545" s="5">
        <v>45597</v>
      </c>
      <c r="D545" s="3" t="s">
        <v>45</v>
      </c>
      <c r="E545" s="4" t="s">
        <v>587</v>
      </c>
      <c r="F545" s="9">
        <v>1</v>
      </c>
      <c r="G545">
        <f>VLOOKUP(E545,'Data Produk'!$A$2:$E$2517,5,FALSE)</f>
        <v>349300</v>
      </c>
      <c r="H545">
        <f t="shared" si="17"/>
        <v>349300</v>
      </c>
      <c r="I545" t="str">
        <f>VLOOKUP(E545,'Data Produk'!$A$2:$E$2517,3,FALSE)</f>
        <v>BHINNEKA ATO MP905 DESKMAT ONE PIECE KAIDO</v>
      </c>
      <c r="J545" t="str">
        <f>VLOOKUP(E545,'Data Produk'!$A$2:$E$2517,4,FALSE)</f>
        <v>DESKMAT</v>
      </c>
      <c r="K545" t="str">
        <f>VLOOKUP(D545,'Data Outlet'!$A$2:$D$17,4,FALSE)</f>
        <v>Indah Putri</v>
      </c>
      <c r="L545" t="str">
        <f>VLOOKUP(D545,'Data Outlet'!$A$2:$D$17,2,FALSE)</f>
        <v>PIK AVENUE</v>
      </c>
    </row>
    <row r="546" spans="1:12" x14ac:dyDescent="0.25">
      <c r="A546" t="str">
        <f t="shared" si="18"/>
        <v>T-545</v>
      </c>
      <c r="B546" s="3" t="s">
        <v>2584</v>
      </c>
      <c r="C546" s="5">
        <v>45614</v>
      </c>
      <c r="D546" s="3" t="s">
        <v>41</v>
      </c>
      <c r="E546" s="4" t="s">
        <v>588</v>
      </c>
      <c r="F546" s="9">
        <v>1</v>
      </c>
      <c r="G546">
        <f>VLOOKUP(E546,'Data Produk'!$A$2:$E$2517,5,FALSE)</f>
        <v>82800</v>
      </c>
      <c r="H546">
        <f t="shared" si="17"/>
        <v>82800</v>
      </c>
      <c r="I546" t="str">
        <f>VLOOKUP(E546,'Data Produk'!$A$2:$E$2517,3,FALSE)</f>
        <v>BHINNEKA W190 OFFICE MOUSE BLACK</v>
      </c>
      <c r="J546" t="str">
        <f>VLOOKUP(E546,'Data Produk'!$A$2:$E$2517,4,FALSE)</f>
        <v>OFFICE MOUSE</v>
      </c>
      <c r="K546" t="str">
        <f>VLOOKUP(D546,'Data Outlet'!$A$2:$D$17,4,FALSE)</f>
        <v>Gita Rahma</v>
      </c>
      <c r="L546" t="str">
        <f>VLOOKUP(D546,'Data Outlet'!$A$2:$D$17,2,FALSE)</f>
        <v>MALL GANDARIA CITY</v>
      </c>
    </row>
    <row r="547" spans="1:12" x14ac:dyDescent="0.25">
      <c r="A547" t="str">
        <f t="shared" si="18"/>
        <v>T-546</v>
      </c>
      <c r="B547" s="3" t="s">
        <v>2584</v>
      </c>
      <c r="C547" s="5">
        <v>45609</v>
      </c>
      <c r="D547" s="3" t="s">
        <v>41</v>
      </c>
      <c r="E547" s="4" t="s">
        <v>589</v>
      </c>
      <c r="F547" s="9">
        <v>4</v>
      </c>
      <c r="G547">
        <f>VLOOKUP(E547,'Data Produk'!$A$2:$E$2517,5,FALSE)</f>
        <v>26100</v>
      </c>
      <c r="H547">
        <f t="shared" si="17"/>
        <v>104400</v>
      </c>
      <c r="I547" t="str">
        <f>VLOOKUP(E547,'Data Produk'!$A$2:$E$2517,3,FALSE)</f>
        <v>BHINNEKA GO ES1 WIRED EARBUDS WHITE</v>
      </c>
      <c r="J547" t="str">
        <f>VLOOKUP(E547,'Data Produk'!$A$2:$E$2517,4,FALSE)</f>
        <v>EARPHONE</v>
      </c>
      <c r="K547" t="str">
        <f>VLOOKUP(D547,'Data Outlet'!$A$2:$D$17,4,FALSE)</f>
        <v>Gita Rahma</v>
      </c>
      <c r="L547" t="str">
        <f>VLOOKUP(D547,'Data Outlet'!$A$2:$D$17,2,FALSE)</f>
        <v>MALL GANDARIA CITY</v>
      </c>
    </row>
    <row r="548" spans="1:12" x14ac:dyDescent="0.25">
      <c r="A548" t="str">
        <f t="shared" si="18"/>
        <v>T-547</v>
      </c>
      <c r="B548" s="3" t="s">
        <v>2584</v>
      </c>
      <c r="C548" s="5">
        <v>45610</v>
      </c>
      <c r="D548" s="3" t="s">
        <v>42</v>
      </c>
      <c r="E548" s="4" t="s">
        <v>117</v>
      </c>
      <c r="F548" s="9">
        <v>2</v>
      </c>
      <c r="G548">
        <f>VLOOKUP(E548,'Data Produk'!$A$2:$E$2517,5,FALSE)</f>
        <v>39600</v>
      </c>
      <c r="H548">
        <f t="shared" si="17"/>
        <v>79200</v>
      </c>
      <c r="I548" t="str">
        <f>VLOOKUP(E548,'Data Produk'!$A$2:$E$2517,3,FALSE)</f>
        <v>BHINNEKA GO W608 OFFICE MOUSE PINK</v>
      </c>
      <c r="J548" t="str">
        <f>VLOOKUP(E548,'Data Produk'!$A$2:$E$2517,4,FALSE)</f>
        <v>OFFICE MOUSE</v>
      </c>
      <c r="K548" t="str">
        <f>VLOOKUP(D548,'Data Outlet'!$A$2:$D$17,4,FALSE)</f>
        <v>Hadi Nugroho</v>
      </c>
      <c r="L548" t="str">
        <f>VLOOKUP(D548,'Data Outlet'!$A$2:$D$17,2,FALSE)</f>
        <v>MALL KELAPA GADING</v>
      </c>
    </row>
    <row r="549" spans="1:12" x14ac:dyDescent="0.25">
      <c r="A549" t="str">
        <f t="shared" si="18"/>
        <v>T-548</v>
      </c>
      <c r="B549" s="3" t="s">
        <v>2584</v>
      </c>
      <c r="C549" s="5">
        <v>45604</v>
      </c>
      <c r="D549" s="3" t="s">
        <v>40</v>
      </c>
      <c r="E549" s="4" t="s">
        <v>590</v>
      </c>
      <c r="F549" s="9">
        <v>1</v>
      </c>
      <c r="G549">
        <f>VLOOKUP(E549,'Data Produk'!$A$2:$E$2517,5,FALSE)</f>
        <v>89100</v>
      </c>
      <c r="H549">
        <f t="shared" si="17"/>
        <v>89100</v>
      </c>
      <c r="I549" t="str">
        <f>VLOOKUP(E549,'Data Produk'!$A$2:$E$2517,3,FALSE)</f>
        <v>BHINNEKA Gaming Headset Stand Tower AC3004 MINT</v>
      </c>
      <c r="J549" t="str">
        <f>VLOOKUP(E549,'Data Produk'!$A$2:$E$2517,4,FALSE)</f>
        <v>OTHER ACCESSORIES</v>
      </c>
      <c r="K549" t="str">
        <f>VLOOKUP(D549,'Data Outlet'!$A$2:$D$17,4,FALSE)</f>
        <v>Fani Sari</v>
      </c>
      <c r="L549" t="str">
        <f>VLOOKUP(D549,'Data Outlet'!$A$2:$D$17,2,FALSE)</f>
        <v>LIPPO MALL KEMANG</v>
      </c>
    </row>
    <row r="550" spans="1:12" x14ac:dyDescent="0.25">
      <c r="A550" t="str">
        <f t="shared" si="18"/>
        <v>T-549</v>
      </c>
      <c r="B550" s="3" t="s">
        <v>2584</v>
      </c>
      <c r="C550" s="5">
        <v>45601</v>
      </c>
      <c r="D550" s="3" t="s">
        <v>44</v>
      </c>
      <c r="E550" s="4" t="s">
        <v>591</v>
      </c>
      <c r="F550" s="9">
        <v>1</v>
      </c>
      <c r="G550">
        <f>VLOOKUP(E550,'Data Produk'!$A$2:$E$2517,5,FALSE)</f>
        <v>29700</v>
      </c>
      <c r="H550">
        <f t="shared" si="17"/>
        <v>29700</v>
      </c>
      <c r="I550" t="str">
        <f>VLOOKUP(E550,'Data Produk'!$A$2:$E$2517,3,FALSE)</f>
        <v>KM104 BHINNEKA USB CABLE MICRO</v>
      </c>
      <c r="J550" t="str">
        <f>VLOOKUP(E550,'Data Produk'!$A$2:$E$2517,4,FALSE)</f>
        <v>CABLE</v>
      </c>
      <c r="K550" t="str">
        <f>VLOOKUP(D550,'Data Outlet'!$A$2:$D$17,4,FALSE)</f>
        <v>Gita Rahma</v>
      </c>
      <c r="L550" t="str">
        <f>VLOOKUP(D550,'Data Outlet'!$A$2:$D$17,2,FALSE)</f>
        <v>PAKUWON</v>
      </c>
    </row>
    <row r="551" spans="1:12" x14ac:dyDescent="0.25">
      <c r="A551" t="str">
        <f t="shared" si="18"/>
        <v>T-550</v>
      </c>
      <c r="B551" s="3" t="s">
        <v>2584</v>
      </c>
      <c r="C551" s="5">
        <v>45602</v>
      </c>
      <c r="D551" s="3" t="s">
        <v>43</v>
      </c>
      <c r="E551" s="4" t="s">
        <v>592</v>
      </c>
      <c r="F551" s="9">
        <v>2</v>
      </c>
      <c r="G551">
        <f>VLOOKUP(E551,'Data Produk'!$A$2:$E$2517,5,FALSE)</f>
        <v>116100</v>
      </c>
      <c r="H551">
        <f t="shared" si="17"/>
        <v>232200</v>
      </c>
      <c r="I551" t="str">
        <f>VLOOKUP(E551,'Data Produk'!$A$2:$E$2517,3,FALSE)</f>
        <v>BHINNEKA SMART LED STRIP SL0103</v>
      </c>
      <c r="J551" t="str">
        <f>VLOOKUP(E551,'Data Produk'!$A$2:$E$2517,4,FALSE)</f>
        <v>SMART LIFE</v>
      </c>
      <c r="K551" t="str">
        <f>VLOOKUP(D551,'Data Outlet'!$A$2:$D$17,4,FALSE)</f>
        <v>Gita Rahma</v>
      </c>
      <c r="L551" t="str">
        <f>VLOOKUP(D551,'Data Outlet'!$A$2:$D$17,2,FALSE)</f>
        <v>MALL OF INDONESIA</v>
      </c>
    </row>
    <row r="552" spans="1:12" x14ac:dyDescent="0.25">
      <c r="A552" t="str">
        <f t="shared" si="18"/>
        <v>T-551</v>
      </c>
      <c r="B552" s="3" t="s">
        <v>2584</v>
      </c>
      <c r="C552" s="5">
        <v>45608</v>
      </c>
      <c r="D552" s="3" t="s">
        <v>42</v>
      </c>
      <c r="E552" s="4" t="s">
        <v>287</v>
      </c>
      <c r="F552" s="9">
        <v>2</v>
      </c>
      <c r="G552">
        <f>VLOOKUP(E552,'Data Produk'!$A$2:$E$2517,5,FALSE)</f>
        <v>27000</v>
      </c>
      <c r="H552">
        <f t="shared" si="17"/>
        <v>54000</v>
      </c>
      <c r="I552" t="str">
        <f>VLOOKUP(E552,'Data Produk'!$A$2:$E$2517,3,FALSE)</f>
        <v>BHINNEKA DURALINK KLB2001 BLACK</v>
      </c>
      <c r="J552" t="str">
        <f>VLOOKUP(E552,'Data Produk'!$A$2:$E$2517,4,FALSE)</f>
        <v>CABLE</v>
      </c>
      <c r="K552" t="str">
        <f>VLOOKUP(D552,'Data Outlet'!$A$2:$D$17,4,FALSE)</f>
        <v>Hadi Nugroho</v>
      </c>
      <c r="L552" t="str">
        <f>VLOOKUP(D552,'Data Outlet'!$A$2:$D$17,2,FALSE)</f>
        <v>MALL KELAPA GADING</v>
      </c>
    </row>
    <row r="553" spans="1:12" x14ac:dyDescent="0.25">
      <c r="A553" t="str">
        <f t="shared" si="18"/>
        <v>T-552</v>
      </c>
      <c r="B553" s="3" t="s">
        <v>2584</v>
      </c>
      <c r="C553" s="5">
        <v>45613</v>
      </c>
      <c r="D553" s="3" t="s">
        <v>42</v>
      </c>
      <c r="E553" s="4" t="s">
        <v>85</v>
      </c>
      <c r="F553" s="9">
        <v>1</v>
      </c>
      <c r="G553">
        <f>VLOOKUP(E553,'Data Produk'!$A$2:$E$2517,5,FALSE)</f>
        <v>89100</v>
      </c>
      <c r="H553">
        <f t="shared" si="17"/>
        <v>89100</v>
      </c>
      <c r="I553" t="str">
        <f>VLOOKUP(E553,'Data Produk'!$A$2:$E$2517,3,FALSE)</f>
        <v>BHINNEKA POWER PURE 33W 2-PORTS USB CHARGER (PD+QC) BLACK</v>
      </c>
      <c r="J553" t="str">
        <f>VLOOKUP(E553,'Data Produk'!$A$2:$E$2517,4,FALSE)</f>
        <v>CHARGER</v>
      </c>
      <c r="K553" t="str">
        <f>VLOOKUP(D553,'Data Outlet'!$A$2:$D$17,4,FALSE)</f>
        <v>Hadi Nugroho</v>
      </c>
      <c r="L553" t="str">
        <f>VLOOKUP(D553,'Data Outlet'!$A$2:$D$17,2,FALSE)</f>
        <v>MALL KELAPA GADING</v>
      </c>
    </row>
    <row r="554" spans="1:12" x14ac:dyDescent="0.25">
      <c r="A554" t="str">
        <f t="shared" si="18"/>
        <v>T-553</v>
      </c>
      <c r="B554" s="3" t="s">
        <v>2584</v>
      </c>
      <c r="C554" s="5">
        <v>45606</v>
      </c>
      <c r="D554" s="3" t="s">
        <v>40</v>
      </c>
      <c r="E554" s="4" t="s">
        <v>593</v>
      </c>
      <c r="F554" s="9">
        <v>1</v>
      </c>
      <c r="G554">
        <f>VLOOKUP(E554,'Data Produk'!$A$2:$E$2517,5,FALSE)</f>
        <v>37350</v>
      </c>
      <c r="H554">
        <f t="shared" si="17"/>
        <v>37350</v>
      </c>
      <c r="I554" t="str">
        <f>VLOOKUP(E554,'Data Produk'!$A$2:$E$2517,3,FALSE)</f>
        <v>BHINNEKA LAVALIER MV01 MICROPHONE BLACK</v>
      </c>
      <c r="J554" t="str">
        <f>VLOOKUP(E554,'Data Produk'!$A$2:$E$2517,4,FALSE)</f>
        <v>STREAMING DEVICES</v>
      </c>
      <c r="K554" t="str">
        <f>VLOOKUP(D554,'Data Outlet'!$A$2:$D$17,4,FALSE)</f>
        <v>Fani Sari</v>
      </c>
      <c r="L554" t="str">
        <f>VLOOKUP(D554,'Data Outlet'!$A$2:$D$17,2,FALSE)</f>
        <v>LIPPO MALL KEMANG</v>
      </c>
    </row>
    <row r="555" spans="1:12" x14ac:dyDescent="0.25">
      <c r="A555" t="str">
        <f t="shared" si="18"/>
        <v>T-554</v>
      </c>
      <c r="B555" s="3" t="s">
        <v>2584</v>
      </c>
      <c r="C555" s="5">
        <v>45622</v>
      </c>
      <c r="D555" s="3" t="s">
        <v>48</v>
      </c>
      <c r="E555" s="4" t="s">
        <v>271</v>
      </c>
      <c r="F555" s="9">
        <v>5</v>
      </c>
      <c r="G555">
        <f>VLOOKUP(E555,'Data Produk'!$A$2:$E$2517,5,FALSE)</f>
        <v>31500</v>
      </c>
      <c r="H555">
        <f t="shared" si="17"/>
        <v>157500</v>
      </c>
      <c r="I555" t="str">
        <f>VLOOKUP(E555,'Data Produk'!$A$2:$E$2517,3,FALSE)</f>
        <v>BHINNEKA HYPERLINK KD60L1501 BLACK</v>
      </c>
      <c r="J555" t="str">
        <f>VLOOKUP(E555,'Data Produk'!$A$2:$E$2517,4,FALSE)</f>
        <v>CABLE</v>
      </c>
      <c r="K555" t="str">
        <f>VLOOKUP(D555,'Data Outlet'!$A$2:$D$17,4,FALSE)</f>
        <v>Joko Susilo</v>
      </c>
      <c r="L555" t="str">
        <f>VLOOKUP(D555,'Data Outlet'!$A$2:$D$17,2,FALSE)</f>
        <v>SUMARECON MALL SERPONG</v>
      </c>
    </row>
    <row r="556" spans="1:12" x14ac:dyDescent="0.25">
      <c r="A556" t="str">
        <f t="shared" si="18"/>
        <v>T-555</v>
      </c>
      <c r="B556" s="3" t="s">
        <v>2584</v>
      </c>
      <c r="C556" s="5">
        <v>45597</v>
      </c>
      <c r="D556" s="3" t="s">
        <v>40</v>
      </c>
      <c r="E556" s="4" t="s">
        <v>465</v>
      </c>
      <c r="F556" s="9">
        <v>2</v>
      </c>
      <c r="G556">
        <f>VLOOKUP(E556,'Data Produk'!$A$2:$E$2517,5,FALSE)</f>
        <v>39600</v>
      </c>
      <c r="H556">
        <f t="shared" si="17"/>
        <v>79200</v>
      </c>
      <c r="I556" t="str">
        <f>VLOOKUP(E556,'Data Produk'!$A$2:$E$2517,3,FALSE)</f>
        <v>BHINNEKA GO W608 OFFICE MOUSE GREEN</v>
      </c>
      <c r="J556" t="str">
        <f>VLOOKUP(E556,'Data Produk'!$A$2:$E$2517,4,FALSE)</f>
        <v>OFFICE MOUSE</v>
      </c>
      <c r="K556" t="str">
        <f>VLOOKUP(D556,'Data Outlet'!$A$2:$D$17,4,FALSE)</f>
        <v>Fani Sari</v>
      </c>
      <c r="L556" t="str">
        <f>VLOOKUP(D556,'Data Outlet'!$A$2:$D$17,2,FALSE)</f>
        <v>LIPPO MALL KEMANG</v>
      </c>
    </row>
    <row r="557" spans="1:12" x14ac:dyDescent="0.25">
      <c r="A557" t="str">
        <f t="shared" si="18"/>
        <v>T-556</v>
      </c>
      <c r="B557" s="3" t="s">
        <v>2584</v>
      </c>
      <c r="C557" s="5">
        <v>45612</v>
      </c>
      <c r="D557" s="3" t="s">
        <v>37</v>
      </c>
      <c r="E557" s="4" t="s">
        <v>148</v>
      </c>
      <c r="F557" s="9">
        <v>5</v>
      </c>
      <c r="G557">
        <f>VLOOKUP(E557,'Data Produk'!$A$2:$E$2517,5,FALSE)</f>
        <v>14400</v>
      </c>
      <c r="H557">
        <f t="shared" si="17"/>
        <v>72000</v>
      </c>
      <c r="I557" t="str">
        <f>VLOOKUP(E557,'Data Produk'!$A$2:$E$2517,3,FALSE)</f>
        <v>BHINNEKA DURALINK KLT1201 CABLE BLACK</v>
      </c>
      <c r="J557" t="str">
        <f>VLOOKUP(E557,'Data Produk'!$A$2:$E$2517,4,FALSE)</f>
        <v>CABLE</v>
      </c>
      <c r="K557" t="str">
        <f>VLOOKUP(D557,'Data Outlet'!$A$2:$D$17,4,FALSE)</f>
        <v>Dewi Lestari</v>
      </c>
      <c r="L557" t="str">
        <f>VLOOKUP(D557,'Data Outlet'!$A$2:$D$17,2,FALSE)</f>
        <v>CIBUBUR JUNCTION</v>
      </c>
    </row>
    <row r="558" spans="1:12" x14ac:dyDescent="0.25">
      <c r="A558" t="str">
        <f t="shared" si="18"/>
        <v>T-557</v>
      </c>
      <c r="B558" s="3" t="s">
        <v>2584</v>
      </c>
      <c r="C558" s="5">
        <v>45617</v>
      </c>
      <c r="D558" s="3" t="s">
        <v>45</v>
      </c>
      <c r="E558" s="4" t="s">
        <v>230</v>
      </c>
      <c r="F558" s="9">
        <v>1</v>
      </c>
      <c r="G558">
        <f>VLOOKUP(E558,'Data Produk'!$A$2:$E$2517,5,FALSE)</f>
        <v>144000</v>
      </c>
      <c r="H558">
        <f t="shared" si="17"/>
        <v>144000</v>
      </c>
      <c r="I558" t="str">
        <f>VLOOKUP(E558,'Data Produk'!$A$2:$E$2517,3,FALSE)</f>
        <v>BHINNEKA CHIEF II HG20 GAMING HEADSET BLACK</v>
      </c>
      <c r="J558" t="str">
        <f>VLOOKUP(E558,'Data Produk'!$A$2:$E$2517,4,FALSE)</f>
        <v>GAMING HEADSET</v>
      </c>
      <c r="K558" t="str">
        <f>VLOOKUP(D558,'Data Outlet'!$A$2:$D$17,4,FALSE)</f>
        <v>Indah Putri</v>
      </c>
      <c r="L558" t="str">
        <f>VLOOKUP(D558,'Data Outlet'!$A$2:$D$17,2,FALSE)</f>
        <v>PIK AVENUE</v>
      </c>
    </row>
    <row r="559" spans="1:12" x14ac:dyDescent="0.25">
      <c r="A559" t="str">
        <f t="shared" si="18"/>
        <v>T-558</v>
      </c>
      <c r="B559" s="3" t="s">
        <v>2584</v>
      </c>
      <c r="C559" s="5">
        <v>45620</v>
      </c>
      <c r="D559" s="3" t="s">
        <v>48</v>
      </c>
      <c r="E559" s="4" t="s">
        <v>311</v>
      </c>
      <c r="F559" s="9">
        <v>1</v>
      </c>
      <c r="G559">
        <f>VLOOKUP(E559,'Data Produk'!$A$2:$E$2517,5,FALSE)</f>
        <v>29700</v>
      </c>
      <c r="H559">
        <f t="shared" si="17"/>
        <v>29700</v>
      </c>
      <c r="I559" t="str">
        <f>VLOOKUP(E559,'Data Produk'!$A$2:$E$2517,3,FALSE)</f>
        <v>KL201 BHINNEKA USB CABLE LIGHTNING</v>
      </c>
      <c r="J559" t="str">
        <f>VLOOKUP(E559,'Data Produk'!$A$2:$E$2517,4,FALSE)</f>
        <v>CABLE</v>
      </c>
      <c r="K559" t="str">
        <f>VLOOKUP(D559,'Data Outlet'!$A$2:$D$17,4,FALSE)</f>
        <v>Joko Susilo</v>
      </c>
      <c r="L559" t="str">
        <f>VLOOKUP(D559,'Data Outlet'!$A$2:$D$17,2,FALSE)</f>
        <v>SUMARECON MALL SERPONG</v>
      </c>
    </row>
    <row r="560" spans="1:12" x14ac:dyDescent="0.25">
      <c r="A560" t="str">
        <f t="shared" si="18"/>
        <v>T-559</v>
      </c>
      <c r="B560" s="3" t="s">
        <v>2584</v>
      </c>
      <c r="C560" s="5">
        <v>45608</v>
      </c>
      <c r="D560" s="3" t="s">
        <v>43</v>
      </c>
      <c r="E560" s="4" t="s">
        <v>594</v>
      </c>
      <c r="F560" s="9">
        <v>2</v>
      </c>
      <c r="G560">
        <f>VLOOKUP(E560,'Data Produk'!$A$2:$E$2517,5,FALSE)</f>
        <v>76500</v>
      </c>
      <c r="H560">
        <f t="shared" si="17"/>
        <v>153000</v>
      </c>
      <c r="I560" t="str">
        <f>VLOOKUP(E560,'Data Produk'!$A$2:$E$2517,3,FALSE)</f>
        <v>BHINNEKA WAVE10 TW10 TRUE WIRELESS WHITE</v>
      </c>
      <c r="J560" t="str">
        <f>VLOOKUP(E560,'Data Produk'!$A$2:$E$2517,4,FALSE)</f>
        <v>TWS</v>
      </c>
      <c r="K560" t="str">
        <f>VLOOKUP(D560,'Data Outlet'!$A$2:$D$17,4,FALSE)</f>
        <v>Gita Rahma</v>
      </c>
      <c r="L560" t="str">
        <f>VLOOKUP(D560,'Data Outlet'!$A$2:$D$17,2,FALSE)</f>
        <v>MALL OF INDONESIA</v>
      </c>
    </row>
    <row r="561" spans="1:12" x14ac:dyDescent="0.25">
      <c r="A561" t="str">
        <f t="shared" si="18"/>
        <v>T-560</v>
      </c>
      <c r="B561" s="3" t="s">
        <v>2584</v>
      </c>
      <c r="C561" s="5">
        <v>45620</v>
      </c>
      <c r="D561" s="3" t="s">
        <v>37</v>
      </c>
      <c r="E561" s="4" t="s">
        <v>595</v>
      </c>
      <c r="F561" s="9">
        <v>1</v>
      </c>
      <c r="G561">
        <f>VLOOKUP(E561,'Data Produk'!$A$2:$E$2517,5,FALSE)</f>
        <v>13500</v>
      </c>
      <c r="H561">
        <f t="shared" si="17"/>
        <v>13500</v>
      </c>
      <c r="I561" t="str">
        <f>VLOOKUP(E561,'Data Produk'!$A$2:$E$2517,3,FALSE)</f>
        <v>BHINNEKA LINKBUDS ES2 WIRED EARBUDS WHITE</v>
      </c>
      <c r="J561" t="str">
        <f>VLOOKUP(E561,'Data Produk'!$A$2:$E$2517,4,FALSE)</f>
        <v>EARPHONE</v>
      </c>
      <c r="K561" t="str">
        <f>VLOOKUP(D561,'Data Outlet'!$A$2:$D$17,4,FALSE)</f>
        <v>Dewi Lestari</v>
      </c>
      <c r="L561" t="str">
        <f>VLOOKUP(D561,'Data Outlet'!$A$2:$D$17,2,FALSE)</f>
        <v>CIBUBUR JUNCTION</v>
      </c>
    </row>
    <row r="562" spans="1:12" x14ac:dyDescent="0.25">
      <c r="A562" t="str">
        <f t="shared" si="18"/>
        <v>T-561</v>
      </c>
      <c r="B562" s="3" t="s">
        <v>2584</v>
      </c>
      <c r="C562" s="5">
        <v>45602</v>
      </c>
      <c r="D562" s="3" t="s">
        <v>40</v>
      </c>
      <c r="E562" s="4" t="s">
        <v>596</v>
      </c>
      <c r="F562" s="9">
        <v>2</v>
      </c>
      <c r="G562">
        <f>VLOOKUP(E562,'Data Produk'!$A$2:$E$2517,5,FALSE)</f>
        <v>15000</v>
      </c>
      <c r="H562">
        <f t="shared" si="17"/>
        <v>30000</v>
      </c>
      <c r="I562" t="str">
        <f>VLOOKUP(E562,'Data Produk'!$A$2:$E$2517,3,FALSE)</f>
        <v>KC103 BHINNEKA USB CABLE TYPE C</v>
      </c>
      <c r="J562" t="str">
        <f>VLOOKUP(E562,'Data Produk'!$A$2:$E$2517,4,FALSE)</f>
        <v>CABLE</v>
      </c>
      <c r="K562" t="str">
        <f>VLOOKUP(D562,'Data Outlet'!$A$2:$D$17,4,FALSE)</f>
        <v>Fani Sari</v>
      </c>
      <c r="L562" t="str">
        <f>VLOOKUP(D562,'Data Outlet'!$A$2:$D$17,2,FALSE)</f>
        <v>LIPPO MALL KEMANG</v>
      </c>
    </row>
    <row r="563" spans="1:12" x14ac:dyDescent="0.25">
      <c r="A563" t="str">
        <f t="shared" si="18"/>
        <v>T-562</v>
      </c>
      <c r="B563" s="3" t="s">
        <v>2584</v>
      </c>
      <c r="C563" s="5">
        <v>45605</v>
      </c>
      <c r="D563" s="3" t="s">
        <v>43</v>
      </c>
      <c r="E563" s="4" t="s">
        <v>547</v>
      </c>
      <c r="F563" s="9">
        <v>1</v>
      </c>
      <c r="G563">
        <f>VLOOKUP(E563,'Data Produk'!$A$2:$E$2517,5,FALSE)</f>
        <v>22500</v>
      </c>
      <c r="H563">
        <f t="shared" si="17"/>
        <v>22500</v>
      </c>
      <c r="I563" t="str">
        <f>VLOOKUP(E563,'Data Produk'!$A$2:$E$2517,3,FALSE)</f>
        <v>BHINNEKA LINKBUDS ES4 WIRED EARBUDS WHITE</v>
      </c>
      <c r="J563" t="str">
        <f>VLOOKUP(E563,'Data Produk'!$A$2:$E$2517,4,FALSE)</f>
        <v>EARPHONE</v>
      </c>
      <c r="K563" t="str">
        <f>VLOOKUP(D563,'Data Outlet'!$A$2:$D$17,4,FALSE)</f>
        <v>Gita Rahma</v>
      </c>
      <c r="L563" t="str">
        <f>VLOOKUP(D563,'Data Outlet'!$A$2:$D$17,2,FALSE)</f>
        <v>MALL OF INDONESIA</v>
      </c>
    </row>
    <row r="564" spans="1:12" x14ac:dyDescent="0.25">
      <c r="A564" t="str">
        <f t="shared" si="18"/>
        <v>T-563</v>
      </c>
      <c r="B564" s="3" t="s">
        <v>2584</v>
      </c>
      <c r="C564" s="5">
        <v>45623</v>
      </c>
      <c r="D564" s="3" t="s">
        <v>47</v>
      </c>
      <c r="E564" s="4" t="s">
        <v>597</v>
      </c>
      <c r="F564" s="9">
        <v>2</v>
      </c>
      <c r="G564">
        <f>VLOOKUP(E564,'Data Produk'!$A$2:$E$2517,5,FALSE)</f>
        <v>25200</v>
      </c>
      <c r="H564">
        <f t="shared" si="17"/>
        <v>50400</v>
      </c>
      <c r="I564" t="str">
        <f>VLOOKUP(E564,'Data Produk'!$A$2:$E$2517,3,FALSE)</f>
        <v>BHINNEKA HYPERLINK KD60C1501 BLACK</v>
      </c>
      <c r="J564" t="str">
        <f>VLOOKUP(E564,'Data Produk'!$A$2:$E$2517,4,FALSE)</f>
        <v>CABLE</v>
      </c>
      <c r="K564" t="str">
        <f>VLOOKUP(D564,'Data Outlet'!$A$2:$D$17,4,FALSE)</f>
        <v>Joko Susilo</v>
      </c>
      <c r="L564" t="str">
        <f>VLOOKUP(D564,'Data Outlet'!$A$2:$D$17,2,FALSE)</f>
        <v>SUMARECON MALL BEKASI</v>
      </c>
    </row>
    <row r="565" spans="1:12" x14ac:dyDescent="0.25">
      <c r="A565" t="str">
        <f t="shared" si="18"/>
        <v>T-564</v>
      </c>
      <c r="B565" s="3" t="s">
        <v>2584</v>
      </c>
      <c r="C565" s="5">
        <v>45601</v>
      </c>
      <c r="D565" s="3" t="s">
        <v>39</v>
      </c>
      <c r="E565" s="4" t="s">
        <v>425</v>
      </c>
      <c r="F565" s="9">
        <v>3</v>
      </c>
      <c r="G565">
        <f>VLOOKUP(E565,'Data Produk'!$A$2:$E$2517,5,FALSE)</f>
        <v>90000</v>
      </c>
      <c r="H565">
        <f t="shared" si="17"/>
        <v>270000</v>
      </c>
      <c r="I565" t="str">
        <f>VLOOKUP(E565,'Data Produk'!$A$2:$E$2517,3,FALSE)</f>
        <v>BHINNEKA POWER PURE 33W 2-PORTS USB CHARGER (PD+QC) BLACK</v>
      </c>
      <c r="J565" t="str">
        <f>VLOOKUP(E565,'Data Produk'!$A$2:$E$2517,4,FALSE)</f>
        <v>CHARGER</v>
      </c>
      <c r="K565" t="str">
        <f>VLOOKUP(D565,'Data Outlet'!$A$2:$D$17,4,FALSE)</f>
        <v>Eko Wijaya</v>
      </c>
      <c r="L565" t="str">
        <f>VLOOKUP(D565,'Data Outlet'!$A$2:$D$17,2,FALSE)</f>
        <v>KOTA KASABLANKA</v>
      </c>
    </row>
    <row r="566" spans="1:12" x14ac:dyDescent="0.25">
      <c r="A566" t="str">
        <f t="shared" si="18"/>
        <v>T-565</v>
      </c>
      <c r="B566" s="3" t="s">
        <v>2584</v>
      </c>
      <c r="C566" s="5">
        <v>45607</v>
      </c>
      <c r="D566" s="3" t="s">
        <v>47</v>
      </c>
      <c r="E566" s="4" t="s">
        <v>598</v>
      </c>
      <c r="F566" s="9">
        <v>2</v>
      </c>
      <c r="G566">
        <f>VLOOKUP(E566,'Data Produk'!$A$2:$E$2517,5,FALSE)</f>
        <v>49500</v>
      </c>
      <c r="H566">
        <f t="shared" si="17"/>
        <v>99000</v>
      </c>
      <c r="I566" t="str">
        <f>VLOOKUP(E566,'Data Produk'!$A$2:$E$2517,3,FALSE)</f>
        <v>BHINNEKA POWER GO 20W 1-PORT TYPE-C USB CHARGER (PD+QC) BLACK</v>
      </c>
      <c r="J566" t="str">
        <f>VLOOKUP(E566,'Data Produk'!$A$2:$E$2517,4,FALSE)</f>
        <v>CHARGER</v>
      </c>
      <c r="K566" t="str">
        <f>VLOOKUP(D566,'Data Outlet'!$A$2:$D$17,4,FALSE)</f>
        <v>Joko Susilo</v>
      </c>
      <c r="L566" t="str">
        <f>VLOOKUP(D566,'Data Outlet'!$A$2:$D$17,2,FALSE)</f>
        <v>SUMARECON MALL BEKASI</v>
      </c>
    </row>
    <row r="567" spans="1:12" x14ac:dyDescent="0.25">
      <c r="A567" t="str">
        <f t="shared" si="18"/>
        <v>T-566</v>
      </c>
      <c r="B567" s="3" t="s">
        <v>2584</v>
      </c>
      <c r="C567" s="5">
        <v>45621</v>
      </c>
      <c r="D567" s="3" t="s">
        <v>45</v>
      </c>
      <c r="E567" s="4" t="s">
        <v>304</v>
      </c>
      <c r="F567" s="9">
        <v>3</v>
      </c>
      <c r="G567">
        <f>VLOOKUP(E567,'Data Produk'!$A$2:$E$2517,5,FALSE)</f>
        <v>82800</v>
      </c>
      <c r="H567">
        <f t="shared" si="17"/>
        <v>248400</v>
      </c>
      <c r="I567" t="str">
        <f>VLOOKUP(E567,'Data Produk'!$A$2:$E$2517,3,FALSE)</f>
        <v>BHINNEKA W190 OFFICE MOUSE WHITE</v>
      </c>
      <c r="J567" t="str">
        <f>VLOOKUP(E567,'Data Produk'!$A$2:$E$2517,4,FALSE)</f>
        <v>OFFICE MOUSE</v>
      </c>
      <c r="K567" t="str">
        <f>VLOOKUP(D567,'Data Outlet'!$A$2:$D$17,4,FALSE)</f>
        <v>Indah Putri</v>
      </c>
      <c r="L567" t="str">
        <f>VLOOKUP(D567,'Data Outlet'!$A$2:$D$17,2,FALSE)</f>
        <v>PIK AVENUE</v>
      </c>
    </row>
    <row r="568" spans="1:12" x14ac:dyDescent="0.25">
      <c r="A568" t="str">
        <f t="shared" si="18"/>
        <v>T-567</v>
      </c>
      <c r="B568" s="3" t="s">
        <v>2584</v>
      </c>
      <c r="C568" s="5">
        <v>45618</v>
      </c>
      <c r="D568" s="3" t="s">
        <v>40</v>
      </c>
      <c r="E568" s="4" t="s">
        <v>498</v>
      </c>
      <c r="F568" s="9">
        <v>5</v>
      </c>
      <c r="G568">
        <f>VLOOKUP(E568,'Data Produk'!$A$2:$E$2517,5,FALSE)</f>
        <v>13500</v>
      </c>
      <c r="H568">
        <f t="shared" si="17"/>
        <v>67500</v>
      </c>
      <c r="I568" t="str">
        <f>VLOOKUP(E568,'Data Produk'!$A$2:$E$2517,3,FALSE)</f>
        <v>BHINNEKA LINKBUDS ES2 WIRED EARBUDS WHITE</v>
      </c>
      <c r="J568" t="str">
        <f>VLOOKUP(E568,'Data Produk'!$A$2:$E$2517,4,FALSE)</f>
        <v>EARPHONE</v>
      </c>
      <c r="K568" t="str">
        <f>VLOOKUP(D568,'Data Outlet'!$A$2:$D$17,4,FALSE)</f>
        <v>Fani Sari</v>
      </c>
      <c r="L568" t="str">
        <f>VLOOKUP(D568,'Data Outlet'!$A$2:$D$17,2,FALSE)</f>
        <v>LIPPO MALL KEMANG</v>
      </c>
    </row>
    <row r="569" spans="1:12" x14ac:dyDescent="0.25">
      <c r="A569" t="str">
        <f t="shared" si="18"/>
        <v>T-568</v>
      </c>
      <c r="B569" s="3" t="s">
        <v>2584</v>
      </c>
      <c r="C569" s="5">
        <v>45618</v>
      </c>
      <c r="D569" s="3" t="s">
        <v>42</v>
      </c>
      <c r="E569" s="4" t="s">
        <v>599</v>
      </c>
      <c r="F569" s="9">
        <v>2</v>
      </c>
      <c r="G569">
        <f>VLOOKUP(E569,'Data Produk'!$A$2:$E$2517,5,FALSE)</f>
        <v>76500</v>
      </c>
      <c r="H569">
        <f t="shared" si="17"/>
        <v>153000</v>
      </c>
      <c r="I569" t="str">
        <f>VLOOKUP(E569,'Data Produk'!$A$2:$E$2517,3,FALSE)</f>
        <v>BHINNEKA WAVE10 TW10 TRUE WIRELESS BLACK</v>
      </c>
      <c r="J569" t="str">
        <f>VLOOKUP(E569,'Data Produk'!$A$2:$E$2517,4,FALSE)</f>
        <v>TWS</v>
      </c>
      <c r="K569" t="str">
        <f>VLOOKUP(D569,'Data Outlet'!$A$2:$D$17,4,FALSE)</f>
        <v>Hadi Nugroho</v>
      </c>
      <c r="L569" t="str">
        <f>VLOOKUP(D569,'Data Outlet'!$A$2:$D$17,2,FALSE)</f>
        <v>MALL KELAPA GADING</v>
      </c>
    </row>
    <row r="570" spans="1:12" x14ac:dyDescent="0.25">
      <c r="A570" t="str">
        <f t="shared" si="18"/>
        <v>T-569</v>
      </c>
      <c r="B570" s="3" t="s">
        <v>2584</v>
      </c>
      <c r="C570" s="5">
        <v>45600</v>
      </c>
      <c r="D570" s="3" t="s">
        <v>48</v>
      </c>
      <c r="E570" s="4" t="s">
        <v>243</v>
      </c>
      <c r="F570" s="9">
        <v>3</v>
      </c>
      <c r="G570">
        <f>VLOOKUP(E570,'Data Produk'!$A$2:$E$2517,5,FALSE)</f>
        <v>36900</v>
      </c>
      <c r="H570">
        <f t="shared" si="17"/>
        <v>110700</v>
      </c>
      <c r="I570" t="str">
        <f>VLOOKUP(E570,'Data Produk'!$A$2:$E$2517,3,FALSE)</f>
        <v>KL106 BHINNEKA USB CABLE LIGHTNING</v>
      </c>
      <c r="J570" t="str">
        <f>VLOOKUP(E570,'Data Produk'!$A$2:$E$2517,4,FALSE)</f>
        <v>CABLE</v>
      </c>
      <c r="K570" t="str">
        <f>VLOOKUP(D570,'Data Outlet'!$A$2:$D$17,4,FALSE)</f>
        <v>Joko Susilo</v>
      </c>
      <c r="L570" t="str">
        <f>VLOOKUP(D570,'Data Outlet'!$A$2:$D$17,2,FALSE)</f>
        <v>SUMARECON MALL SERPONG</v>
      </c>
    </row>
    <row r="571" spans="1:12" x14ac:dyDescent="0.25">
      <c r="A571" t="str">
        <f t="shared" si="18"/>
        <v>T-570</v>
      </c>
      <c r="B571" s="3" t="s">
        <v>2584</v>
      </c>
      <c r="C571" s="5">
        <v>45622</v>
      </c>
      <c r="D571" s="3" t="s">
        <v>42</v>
      </c>
      <c r="E571" s="4" t="s">
        <v>600</v>
      </c>
      <c r="F571" s="9">
        <v>1</v>
      </c>
      <c r="G571">
        <f>VLOOKUP(E571,'Data Produk'!$A$2:$E$2517,5,FALSE)</f>
        <v>130500</v>
      </c>
      <c r="H571">
        <f t="shared" si="17"/>
        <v>130500</v>
      </c>
      <c r="I571" t="str">
        <f>VLOOKUP(E571,'Data Produk'!$A$2:$E$2517,3,FALSE)</f>
        <v>BHINNEKA TRINITY MH88 GAMING HEADSET PINK</v>
      </c>
      <c r="J571" t="str">
        <f>VLOOKUP(E571,'Data Produk'!$A$2:$E$2517,4,FALSE)</f>
        <v>GAMING HEADSET</v>
      </c>
      <c r="K571" t="str">
        <f>VLOOKUP(D571,'Data Outlet'!$A$2:$D$17,4,FALSE)</f>
        <v>Hadi Nugroho</v>
      </c>
      <c r="L571" t="str">
        <f>VLOOKUP(D571,'Data Outlet'!$A$2:$D$17,2,FALSE)</f>
        <v>MALL KELAPA GADING</v>
      </c>
    </row>
    <row r="572" spans="1:12" x14ac:dyDescent="0.25">
      <c r="A572" t="str">
        <f t="shared" si="18"/>
        <v>T-571</v>
      </c>
      <c r="B572" s="3" t="s">
        <v>2584</v>
      </c>
      <c r="C572" s="5">
        <v>45604</v>
      </c>
      <c r="D572" s="3" t="s">
        <v>45</v>
      </c>
      <c r="E572" s="4" t="s">
        <v>601</v>
      </c>
      <c r="F572" s="9">
        <v>1</v>
      </c>
      <c r="G572">
        <f>VLOOKUP(E572,'Data Produk'!$A$2:$E$2517,5,FALSE)</f>
        <v>26100</v>
      </c>
      <c r="H572">
        <f t="shared" si="17"/>
        <v>26100</v>
      </c>
      <c r="I572" t="str">
        <f>VLOOKUP(E572,'Data Produk'!$A$2:$E$2517,3,FALSE)</f>
        <v>BHINNEKA GO ES1 WIRED EARBUDS BLACK</v>
      </c>
      <c r="J572" t="str">
        <f>VLOOKUP(E572,'Data Produk'!$A$2:$E$2517,4,FALSE)</f>
        <v>EARPHONE</v>
      </c>
      <c r="K572" t="str">
        <f>VLOOKUP(D572,'Data Outlet'!$A$2:$D$17,4,FALSE)</f>
        <v>Indah Putri</v>
      </c>
      <c r="L572" t="str">
        <f>VLOOKUP(D572,'Data Outlet'!$A$2:$D$17,2,FALSE)</f>
        <v>PIK AVENUE</v>
      </c>
    </row>
    <row r="573" spans="1:12" x14ac:dyDescent="0.25">
      <c r="A573" t="str">
        <f t="shared" si="18"/>
        <v>T-572</v>
      </c>
      <c r="B573" s="3" t="s">
        <v>2584</v>
      </c>
      <c r="C573" s="5">
        <v>45621</v>
      </c>
      <c r="D573" s="3" t="s">
        <v>37</v>
      </c>
      <c r="E573" s="4" t="s">
        <v>602</v>
      </c>
      <c r="F573" s="9">
        <v>1</v>
      </c>
      <c r="G573">
        <f>VLOOKUP(E573,'Data Produk'!$A$2:$E$2517,5,FALSE)</f>
        <v>39600</v>
      </c>
      <c r="H573">
        <f t="shared" si="17"/>
        <v>39600</v>
      </c>
      <c r="I573" t="str">
        <f>VLOOKUP(E573,'Data Produk'!$A$2:$E$2517,3,FALSE)</f>
        <v>BHINNEKA GO W607 OFFICE MOUSE BLUE</v>
      </c>
      <c r="J573" t="str">
        <f>VLOOKUP(E573,'Data Produk'!$A$2:$E$2517,4,FALSE)</f>
        <v>OFFICE MOUSE</v>
      </c>
      <c r="K573" t="str">
        <f>VLOOKUP(D573,'Data Outlet'!$A$2:$D$17,4,FALSE)</f>
        <v>Dewi Lestari</v>
      </c>
      <c r="L573" t="str">
        <f>VLOOKUP(D573,'Data Outlet'!$A$2:$D$17,2,FALSE)</f>
        <v>CIBUBUR JUNCTION</v>
      </c>
    </row>
    <row r="574" spans="1:12" x14ac:dyDescent="0.25">
      <c r="A574" t="str">
        <f t="shared" si="18"/>
        <v>T-573</v>
      </c>
      <c r="B574" s="3" t="s">
        <v>2584</v>
      </c>
      <c r="C574" s="5">
        <v>45614</v>
      </c>
      <c r="D574" s="3" t="s">
        <v>48</v>
      </c>
      <c r="E574" s="4" t="s">
        <v>204</v>
      </c>
      <c r="F574" s="9">
        <v>6</v>
      </c>
      <c r="G574">
        <f>VLOOKUP(E574,'Data Produk'!$A$2:$E$2517,5,FALSE)</f>
        <v>14400</v>
      </c>
      <c r="H574">
        <f t="shared" si="17"/>
        <v>86400</v>
      </c>
      <c r="I574" t="str">
        <f>VLOOKUP(E574,'Data Produk'!$A$2:$E$2517,3,FALSE)</f>
        <v>BHINNEKA DURALINK KLT1201 CABLE BLACK</v>
      </c>
      <c r="J574" t="str">
        <f>VLOOKUP(E574,'Data Produk'!$A$2:$E$2517,4,FALSE)</f>
        <v>CABLE</v>
      </c>
      <c r="K574" t="str">
        <f>VLOOKUP(D574,'Data Outlet'!$A$2:$D$17,4,FALSE)</f>
        <v>Joko Susilo</v>
      </c>
      <c r="L574" t="str">
        <f>VLOOKUP(D574,'Data Outlet'!$A$2:$D$17,2,FALSE)</f>
        <v>SUMARECON MALL SERPONG</v>
      </c>
    </row>
    <row r="575" spans="1:12" x14ac:dyDescent="0.25">
      <c r="A575" t="str">
        <f t="shared" si="18"/>
        <v>T-574</v>
      </c>
      <c r="B575" s="3" t="s">
        <v>2584</v>
      </c>
      <c r="C575" s="5">
        <v>45610</v>
      </c>
      <c r="D575" s="3" t="s">
        <v>47</v>
      </c>
      <c r="E575" s="4" t="s">
        <v>603</v>
      </c>
      <c r="F575" s="9">
        <v>3</v>
      </c>
      <c r="G575">
        <f>VLOOKUP(E575,'Data Produk'!$A$2:$E$2517,5,FALSE)</f>
        <v>22500</v>
      </c>
      <c r="H575">
        <f t="shared" si="17"/>
        <v>67500</v>
      </c>
      <c r="I575" t="str">
        <f>VLOOKUP(E575,'Data Produk'!$A$2:$E$2517,3,FALSE)</f>
        <v>BHINNEKA HYPERLINK KV65C1201 BLACK</v>
      </c>
      <c r="J575" t="str">
        <f>VLOOKUP(E575,'Data Produk'!$A$2:$E$2517,4,FALSE)</f>
        <v>CABLE</v>
      </c>
      <c r="K575" t="str">
        <f>VLOOKUP(D575,'Data Outlet'!$A$2:$D$17,4,FALSE)</f>
        <v>Joko Susilo</v>
      </c>
      <c r="L575" t="str">
        <f>VLOOKUP(D575,'Data Outlet'!$A$2:$D$17,2,FALSE)</f>
        <v>SUMARECON MALL BEKASI</v>
      </c>
    </row>
    <row r="576" spans="1:12" x14ac:dyDescent="0.25">
      <c r="A576" t="str">
        <f t="shared" si="18"/>
        <v>T-575</v>
      </c>
      <c r="B576" s="3" t="s">
        <v>2584</v>
      </c>
      <c r="C576" s="5">
        <v>45603</v>
      </c>
      <c r="D576" s="3" t="s">
        <v>48</v>
      </c>
      <c r="E576" s="4" t="s">
        <v>604</v>
      </c>
      <c r="F576" s="9">
        <v>1</v>
      </c>
      <c r="G576">
        <f>VLOOKUP(E576,'Data Produk'!$A$2:$E$2517,5,FALSE)</f>
        <v>247500</v>
      </c>
      <c r="H576">
        <f t="shared" si="17"/>
        <v>247500</v>
      </c>
      <c r="I576" t="str">
        <f>VLOOKUP(E576,'Data Produk'!$A$2:$E$2517,3,FALSE)</f>
        <v>BHINNEKA POWER PLUS 65W 3-PORTS GAN CHARGER (PD/PPS+QC) BLACK</v>
      </c>
      <c r="J576" t="str">
        <f>VLOOKUP(E576,'Data Produk'!$A$2:$E$2517,4,FALSE)</f>
        <v>CHARGER</v>
      </c>
      <c r="K576" t="str">
        <f>VLOOKUP(D576,'Data Outlet'!$A$2:$D$17,4,FALSE)</f>
        <v>Joko Susilo</v>
      </c>
      <c r="L576" t="str">
        <f>VLOOKUP(D576,'Data Outlet'!$A$2:$D$17,2,FALSE)</f>
        <v>SUMARECON MALL SERPONG</v>
      </c>
    </row>
    <row r="577" spans="1:12" x14ac:dyDescent="0.25">
      <c r="A577" t="str">
        <f t="shared" si="18"/>
        <v>T-576</v>
      </c>
      <c r="B577" s="3" t="s">
        <v>2584</v>
      </c>
      <c r="C577" s="5">
        <v>45610</v>
      </c>
      <c r="D577" s="3" t="s">
        <v>39</v>
      </c>
      <c r="E577" s="4" t="s">
        <v>605</v>
      </c>
      <c r="F577" s="9">
        <v>1</v>
      </c>
      <c r="G577">
        <f>VLOOKUP(E577,'Data Produk'!$A$2:$E$2517,5,FALSE)</f>
        <v>207000</v>
      </c>
      <c r="H577">
        <f t="shared" si="17"/>
        <v>207000</v>
      </c>
      <c r="I577" t="str">
        <f>VLOOKUP(E577,'Data Produk'!$A$2:$E$2517,3,FALSE)</f>
        <v>WN01 BHINNEKA EARPHONE WIRELESS</v>
      </c>
      <c r="J577" t="str">
        <f>VLOOKUP(E577,'Data Produk'!$A$2:$E$2517,4,FALSE)</f>
        <v>EARPHONE</v>
      </c>
      <c r="K577" t="str">
        <f>VLOOKUP(D577,'Data Outlet'!$A$2:$D$17,4,FALSE)</f>
        <v>Eko Wijaya</v>
      </c>
      <c r="L577" t="str">
        <f>VLOOKUP(D577,'Data Outlet'!$A$2:$D$17,2,FALSE)</f>
        <v>KOTA KASABLANKA</v>
      </c>
    </row>
    <row r="578" spans="1:12" x14ac:dyDescent="0.25">
      <c r="A578" t="str">
        <f t="shared" si="18"/>
        <v>T-577</v>
      </c>
      <c r="B578" s="3" t="s">
        <v>2584</v>
      </c>
      <c r="C578" s="5">
        <v>45612</v>
      </c>
      <c r="D578" s="3" t="s">
        <v>45</v>
      </c>
      <c r="E578" s="4" t="s">
        <v>606</v>
      </c>
      <c r="F578" s="9">
        <v>1</v>
      </c>
      <c r="G578">
        <f>VLOOKUP(E578,'Data Produk'!$A$2:$E$2517,5,FALSE)</f>
        <v>243000</v>
      </c>
      <c r="H578">
        <f t="shared" si="17"/>
        <v>243000</v>
      </c>
      <c r="I578" t="str">
        <f>VLOOKUP(E578,'Data Produk'!$A$2:$E$2517,3,FALSE)</f>
        <v>BHINNEKA CRYPTO WGC3 GAMING MOUSE WHITE</v>
      </c>
      <c r="J578" t="str">
        <f>VLOOKUP(E578,'Data Produk'!$A$2:$E$2517,4,FALSE)</f>
        <v>MOUSE GAMING</v>
      </c>
      <c r="K578" t="str">
        <f>VLOOKUP(D578,'Data Outlet'!$A$2:$D$17,4,FALSE)</f>
        <v>Indah Putri</v>
      </c>
      <c r="L578" t="str">
        <f>VLOOKUP(D578,'Data Outlet'!$A$2:$D$17,2,FALSE)</f>
        <v>PIK AVENUE</v>
      </c>
    </row>
    <row r="579" spans="1:12" x14ac:dyDescent="0.25">
      <c r="A579" t="str">
        <f t="shared" si="18"/>
        <v>T-578</v>
      </c>
      <c r="B579" s="3" t="s">
        <v>2584</v>
      </c>
      <c r="C579" s="5">
        <v>45612</v>
      </c>
      <c r="D579" s="3" t="s">
        <v>43</v>
      </c>
      <c r="E579" s="4" t="s">
        <v>607</v>
      </c>
      <c r="F579" s="9">
        <v>1</v>
      </c>
      <c r="G579">
        <f>VLOOKUP(E579,'Data Produk'!$A$2:$E$2517,5,FALSE)</f>
        <v>13500</v>
      </c>
      <c r="H579">
        <f t="shared" ref="H579:H642" si="19">G579*F579</f>
        <v>13500</v>
      </c>
      <c r="I579" t="str">
        <f>VLOOKUP(E579,'Data Produk'!$A$2:$E$2517,3,FALSE)</f>
        <v>BHINNEKA LINKBUDS ES2 WIRED EARBUDS WHITE</v>
      </c>
      <c r="J579" t="str">
        <f>VLOOKUP(E579,'Data Produk'!$A$2:$E$2517,4,FALSE)</f>
        <v>EARPHONE</v>
      </c>
      <c r="K579" t="str">
        <f>VLOOKUP(D579,'Data Outlet'!$A$2:$D$17,4,FALSE)</f>
        <v>Gita Rahma</v>
      </c>
      <c r="L579" t="str">
        <f>VLOOKUP(D579,'Data Outlet'!$A$2:$D$17,2,FALSE)</f>
        <v>MALL OF INDONESIA</v>
      </c>
    </row>
    <row r="580" spans="1:12" x14ac:dyDescent="0.25">
      <c r="A580" t="str">
        <f t="shared" si="18"/>
        <v>T-579</v>
      </c>
      <c r="B580" s="3" t="s">
        <v>2584</v>
      </c>
      <c r="C580" s="5">
        <v>45606</v>
      </c>
      <c r="D580" s="3" t="s">
        <v>39</v>
      </c>
      <c r="E580" s="4" t="s">
        <v>440</v>
      </c>
      <c r="F580" s="9">
        <v>1</v>
      </c>
      <c r="G580">
        <f>VLOOKUP(E580,'Data Produk'!$A$2:$E$2517,5,FALSE)</f>
        <v>82800</v>
      </c>
      <c r="H580">
        <f t="shared" si="19"/>
        <v>82800</v>
      </c>
      <c r="I580" t="str">
        <f>VLOOKUP(E580,'Data Produk'!$A$2:$E$2517,3,FALSE)</f>
        <v>BHINNEKA W190 OFFICE MOUSE WHITE</v>
      </c>
      <c r="J580" t="str">
        <f>VLOOKUP(E580,'Data Produk'!$A$2:$E$2517,4,FALSE)</f>
        <v>OFFICE MOUSE</v>
      </c>
      <c r="K580" t="str">
        <f>VLOOKUP(D580,'Data Outlet'!$A$2:$D$17,4,FALSE)</f>
        <v>Eko Wijaya</v>
      </c>
      <c r="L580" t="str">
        <f>VLOOKUP(D580,'Data Outlet'!$A$2:$D$17,2,FALSE)</f>
        <v>KOTA KASABLANKA</v>
      </c>
    </row>
    <row r="581" spans="1:12" x14ac:dyDescent="0.25">
      <c r="A581" t="str">
        <f t="shared" si="18"/>
        <v>T-580</v>
      </c>
      <c r="B581" s="3" t="s">
        <v>2584</v>
      </c>
      <c r="C581" s="5">
        <v>45612</v>
      </c>
      <c r="D581" s="3" t="s">
        <v>36</v>
      </c>
      <c r="E581" s="4" t="s">
        <v>139</v>
      </c>
      <c r="F581" s="9">
        <v>1</v>
      </c>
      <c r="G581">
        <f>VLOOKUP(E581,'Data Produk'!$A$2:$E$2517,5,FALSE)</f>
        <v>36900</v>
      </c>
      <c r="H581">
        <f t="shared" si="19"/>
        <v>36900</v>
      </c>
      <c r="I581" t="str">
        <f>VLOOKUP(E581,'Data Produk'!$A$2:$E$2517,3,FALSE)</f>
        <v>KL106 BHINNEKA USB CABLE LIGHTNING</v>
      </c>
      <c r="J581" t="str">
        <f>VLOOKUP(E581,'Data Produk'!$A$2:$E$2517,4,FALSE)</f>
        <v>CABLE</v>
      </c>
      <c r="K581" t="str">
        <f>VLOOKUP(D581,'Data Outlet'!$A$2:$D$17,4,FALSE)</f>
        <v>Citra Dewi</v>
      </c>
      <c r="L581" t="str">
        <f>VLOOKUP(D581,'Data Outlet'!$A$2:$D$17,2,FALSE)</f>
        <v>CENTER POINT MEDAN</v>
      </c>
    </row>
    <row r="582" spans="1:12" x14ac:dyDescent="0.25">
      <c r="A582" t="str">
        <f t="shared" si="18"/>
        <v>T-581</v>
      </c>
      <c r="B582" s="3" t="s">
        <v>2584</v>
      </c>
      <c r="C582" s="5">
        <v>45609</v>
      </c>
      <c r="D582" s="3" t="s">
        <v>39</v>
      </c>
      <c r="E582" s="4" t="s">
        <v>381</v>
      </c>
      <c r="F582" s="9">
        <v>4</v>
      </c>
      <c r="G582">
        <f>VLOOKUP(E582,'Data Produk'!$A$2:$E$2517,5,FALSE)</f>
        <v>12600</v>
      </c>
      <c r="H582">
        <f t="shared" si="19"/>
        <v>50400</v>
      </c>
      <c r="I582" t="str">
        <f>VLOOKUP(E582,'Data Produk'!$A$2:$E$2517,3,FALSE)</f>
        <v>BHINNEKA BASIC XL MP64 BASIC MOUSEPAD BLACK</v>
      </c>
      <c r="J582" t="str">
        <f>VLOOKUP(E582,'Data Produk'!$A$2:$E$2517,4,FALSE)</f>
        <v>BASIC MOUSEPAD</v>
      </c>
      <c r="K582" t="str">
        <f>VLOOKUP(D582,'Data Outlet'!$A$2:$D$17,4,FALSE)</f>
        <v>Eko Wijaya</v>
      </c>
      <c r="L582" t="str">
        <f>VLOOKUP(D582,'Data Outlet'!$A$2:$D$17,2,FALSE)</f>
        <v>KOTA KASABLANKA</v>
      </c>
    </row>
    <row r="583" spans="1:12" x14ac:dyDescent="0.25">
      <c r="A583" t="str">
        <f t="shared" si="18"/>
        <v>T-582</v>
      </c>
      <c r="B583" s="3" t="s">
        <v>2584</v>
      </c>
      <c r="C583" s="5">
        <v>45613</v>
      </c>
      <c r="D583" s="3" t="s">
        <v>40</v>
      </c>
      <c r="E583" s="4" t="s">
        <v>471</v>
      </c>
      <c r="F583" s="9">
        <v>1</v>
      </c>
      <c r="G583">
        <f>VLOOKUP(E583,'Data Produk'!$A$2:$E$2517,5,FALSE)</f>
        <v>107100</v>
      </c>
      <c r="H583">
        <f t="shared" si="19"/>
        <v>107100</v>
      </c>
      <c r="I583" t="str">
        <f>VLOOKUP(E583,'Data Produk'!$A$2:$E$2517,3,FALSE)</f>
        <v>BHINNEKA CW2-Q02 38W 2-PORTS CHARGER (QC) WHITE</v>
      </c>
      <c r="J583" t="str">
        <f>VLOOKUP(E583,'Data Produk'!$A$2:$E$2517,4,FALSE)</f>
        <v>CHARGER</v>
      </c>
      <c r="K583" t="str">
        <f>VLOOKUP(D583,'Data Outlet'!$A$2:$D$17,4,FALSE)</f>
        <v>Fani Sari</v>
      </c>
      <c r="L583" t="str">
        <f>VLOOKUP(D583,'Data Outlet'!$A$2:$D$17,2,FALSE)</f>
        <v>LIPPO MALL KEMANG</v>
      </c>
    </row>
    <row r="584" spans="1:12" x14ac:dyDescent="0.25">
      <c r="A584" t="str">
        <f t="shared" si="18"/>
        <v>T-583</v>
      </c>
      <c r="B584" s="3" t="s">
        <v>2584</v>
      </c>
      <c r="C584" s="5">
        <v>45614</v>
      </c>
      <c r="D584" s="3" t="s">
        <v>40</v>
      </c>
      <c r="E584" s="4" t="s">
        <v>477</v>
      </c>
      <c r="F584" s="9">
        <v>1</v>
      </c>
      <c r="G584">
        <f>VLOOKUP(E584,'Data Produk'!$A$2:$E$2517,5,FALSE)</f>
        <v>88200</v>
      </c>
      <c r="H584">
        <f t="shared" si="19"/>
        <v>88200</v>
      </c>
      <c r="I584" t="str">
        <f>VLOOKUP(E584,'Data Produk'!$A$2:$E$2517,3,FALSE)</f>
        <v>BHINNEKA WAVE12 TW12 TRUE WIRELESS BLACK</v>
      </c>
      <c r="J584" t="str">
        <f>VLOOKUP(E584,'Data Produk'!$A$2:$E$2517,4,FALSE)</f>
        <v>TWS</v>
      </c>
      <c r="K584" t="str">
        <f>VLOOKUP(D584,'Data Outlet'!$A$2:$D$17,4,FALSE)</f>
        <v>Fani Sari</v>
      </c>
      <c r="L584" t="str">
        <f>VLOOKUP(D584,'Data Outlet'!$A$2:$D$17,2,FALSE)</f>
        <v>LIPPO MALL KEMANG</v>
      </c>
    </row>
    <row r="585" spans="1:12" x14ac:dyDescent="0.25">
      <c r="A585" t="str">
        <f t="shared" si="18"/>
        <v>T-584</v>
      </c>
      <c r="B585" s="3" t="s">
        <v>2584</v>
      </c>
      <c r="C585" s="5">
        <v>45620</v>
      </c>
      <c r="D585" s="3" t="s">
        <v>41</v>
      </c>
      <c r="E585" s="4" t="s">
        <v>608</v>
      </c>
      <c r="F585" s="9">
        <v>2</v>
      </c>
      <c r="G585">
        <f>VLOOKUP(E585,'Data Produk'!$A$2:$E$2517,5,FALSE)</f>
        <v>243000</v>
      </c>
      <c r="H585">
        <f t="shared" si="19"/>
        <v>486000</v>
      </c>
      <c r="I585" t="str">
        <f>VLOOKUP(E585,'Data Produk'!$A$2:$E$2517,3,FALSE)</f>
        <v>BHINNEKA POWER PLUS 65W 3-PORTS GAN CHARGER (PPS/PD+QC) BLACK</v>
      </c>
      <c r="J585" t="str">
        <f>VLOOKUP(E585,'Data Produk'!$A$2:$E$2517,4,FALSE)</f>
        <v>CHARGER</v>
      </c>
      <c r="K585" t="str">
        <f>VLOOKUP(D585,'Data Outlet'!$A$2:$D$17,4,FALSE)</f>
        <v>Gita Rahma</v>
      </c>
      <c r="L585" t="str">
        <f>VLOOKUP(D585,'Data Outlet'!$A$2:$D$17,2,FALSE)</f>
        <v>MALL GANDARIA CITY</v>
      </c>
    </row>
    <row r="586" spans="1:12" x14ac:dyDescent="0.25">
      <c r="A586" t="str">
        <f t="shared" si="18"/>
        <v>T-585</v>
      </c>
      <c r="B586" s="3" t="s">
        <v>2584</v>
      </c>
      <c r="C586" s="5">
        <v>45602</v>
      </c>
      <c r="D586" s="3" t="s">
        <v>44</v>
      </c>
      <c r="E586" s="4" t="s">
        <v>609</v>
      </c>
      <c r="F586" s="9">
        <v>1</v>
      </c>
      <c r="G586">
        <f>VLOOKUP(E586,'Data Produk'!$A$2:$E$2517,5,FALSE)</f>
        <v>45000</v>
      </c>
      <c r="H586">
        <f t="shared" si="19"/>
        <v>45000</v>
      </c>
      <c r="I586" t="str">
        <f>VLOOKUP(E586,'Data Produk'!$A$2:$E$2517,3,FALSE)</f>
        <v>BHINNEKA HYPERLINK KD10C2001 BLACK</v>
      </c>
      <c r="J586" t="str">
        <f>VLOOKUP(E586,'Data Produk'!$A$2:$E$2517,4,FALSE)</f>
        <v>CABLE</v>
      </c>
      <c r="K586" t="str">
        <f>VLOOKUP(D586,'Data Outlet'!$A$2:$D$17,4,FALSE)</f>
        <v>Gita Rahma</v>
      </c>
      <c r="L586" t="str">
        <f>VLOOKUP(D586,'Data Outlet'!$A$2:$D$17,2,FALSE)</f>
        <v>PAKUWON</v>
      </c>
    </row>
    <row r="587" spans="1:12" x14ac:dyDescent="0.25">
      <c r="A587" t="str">
        <f t="shared" si="18"/>
        <v>T-586</v>
      </c>
      <c r="B587" s="3" t="s">
        <v>2584</v>
      </c>
      <c r="C587" s="5">
        <v>45598</v>
      </c>
      <c r="D587" s="3" t="s">
        <v>39</v>
      </c>
      <c r="E587" s="4" t="s">
        <v>413</v>
      </c>
      <c r="F587" s="9">
        <v>3</v>
      </c>
      <c r="G587">
        <f>VLOOKUP(E587,'Data Produk'!$A$2:$E$2517,5,FALSE)</f>
        <v>39600</v>
      </c>
      <c r="H587">
        <f t="shared" si="19"/>
        <v>118800</v>
      </c>
      <c r="I587" t="str">
        <f>VLOOKUP(E587,'Data Produk'!$A$2:$E$2517,3,FALSE)</f>
        <v>BHINNEKA GO W605 OFFICE MOUSE BEIGE</v>
      </c>
      <c r="J587" t="str">
        <f>VLOOKUP(E587,'Data Produk'!$A$2:$E$2517,4,FALSE)</f>
        <v>OFFICE MOUSE</v>
      </c>
      <c r="K587" t="str">
        <f>VLOOKUP(D587,'Data Outlet'!$A$2:$D$17,4,FALSE)</f>
        <v>Eko Wijaya</v>
      </c>
      <c r="L587" t="str">
        <f>VLOOKUP(D587,'Data Outlet'!$A$2:$D$17,2,FALSE)</f>
        <v>KOTA KASABLANKA</v>
      </c>
    </row>
    <row r="588" spans="1:12" x14ac:dyDescent="0.25">
      <c r="A588" t="str">
        <f t="shared" ref="A588:A651" si="20">"T-"&amp;ROW()-1</f>
        <v>T-587</v>
      </c>
      <c r="B588" s="3" t="s">
        <v>2584</v>
      </c>
      <c r="C588" s="5">
        <v>45618</v>
      </c>
      <c r="D588" s="3" t="s">
        <v>39</v>
      </c>
      <c r="E588" s="4" t="s">
        <v>415</v>
      </c>
      <c r="F588" s="9">
        <v>1</v>
      </c>
      <c r="G588">
        <f>VLOOKUP(E588,'Data Produk'!$A$2:$E$2517,5,FALSE)</f>
        <v>108000</v>
      </c>
      <c r="H588">
        <f t="shared" si="19"/>
        <v>108000</v>
      </c>
      <c r="I588" t="str">
        <f>VLOOKUP(E588,'Data Produk'!$A$2:$E$2517,3,FALSE)</f>
        <v>BHINNEKA WAVE14 TW14 TRUE WIRELESS MATCHA GREEN</v>
      </c>
      <c r="J588" t="str">
        <f>VLOOKUP(E588,'Data Produk'!$A$2:$E$2517,4,FALSE)</f>
        <v>TWS</v>
      </c>
      <c r="K588" t="str">
        <f>VLOOKUP(D588,'Data Outlet'!$A$2:$D$17,4,FALSE)</f>
        <v>Eko Wijaya</v>
      </c>
      <c r="L588" t="str">
        <f>VLOOKUP(D588,'Data Outlet'!$A$2:$D$17,2,FALSE)</f>
        <v>KOTA KASABLANKA</v>
      </c>
    </row>
    <row r="589" spans="1:12" x14ac:dyDescent="0.25">
      <c r="A589" t="str">
        <f t="shared" si="20"/>
        <v>T-588</v>
      </c>
      <c r="B589" s="3" t="s">
        <v>2584</v>
      </c>
      <c r="C589" s="5">
        <v>45626</v>
      </c>
      <c r="D589" s="3" t="s">
        <v>43</v>
      </c>
      <c r="E589" s="4" t="s">
        <v>516</v>
      </c>
      <c r="F589" s="9">
        <v>4</v>
      </c>
      <c r="G589">
        <f>VLOOKUP(E589,'Data Produk'!$A$2:$E$2517,5,FALSE)</f>
        <v>34200</v>
      </c>
      <c r="H589">
        <f t="shared" si="19"/>
        <v>136800</v>
      </c>
      <c r="I589" t="str">
        <f>VLOOKUP(E589,'Data Produk'!$A$2:$E$2517,3,FALSE)</f>
        <v>KM106 BHINNEKA USB CABLE MICRO</v>
      </c>
      <c r="J589" t="str">
        <f>VLOOKUP(E589,'Data Produk'!$A$2:$E$2517,4,FALSE)</f>
        <v>CABLE</v>
      </c>
      <c r="K589" t="str">
        <f>VLOOKUP(D589,'Data Outlet'!$A$2:$D$17,4,FALSE)</f>
        <v>Gita Rahma</v>
      </c>
      <c r="L589" t="str">
        <f>VLOOKUP(D589,'Data Outlet'!$A$2:$D$17,2,FALSE)</f>
        <v>MALL OF INDONESIA</v>
      </c>
    </row>
    <row r="590" spans="1:12" x14ac:dyDescent="0.25">
      <c r="A590" t="str">
        <f t="shared" si="20"/>
        <v>T-589</v>
      </c>
      <c r="B590" s="3" t="s">
        <v>2584</v>
      </c>
      <c r="C590" s="5">
        <v>45624</v>
      </c>
      <c r="D590" s="3" t="s">
        <v>36</v>
      </c>
      <c r="E590" s="4" t="s">
        <v>610</v>
      </c>
      <c r="F590" s="9">
        <v>1</v>
      </c>
      <c r="G590">
        <f>VLOOKUP(E590,'Data Produk'!$A$2:$E$2517,5,FALSE)</f>
        <v>81000</v>
      </c>
      <c r="H590">
        <f t="shared" si="19"/>
        <v>81000</v>
      </c>
      <c r="I590" t="str">
        <f>VLOOKUP(E590,'Data Produk'!$A$2:$E$2517,3,FALSE)</f>
        <v>BHINNEKA AGILE MP903 GAMING MOUSEPAD BLACK</v>
      </c>
      <c r="J590" t="str">
        <f>VLOOKUP(E590,'Data Produk'!$A$2:$E$2517,4,FALSE)</f>
        <v>GAMING MOUSEPAD</v>
      </c>
      <c r="K590" t="str">
        <f>VLOOKUP(D590,'Data Outlet'!$A$2:$D$17,4,FALSE)</f>
        <v>Citra Dewi</v>
      </c>
      <c r="L590" t="str">
        <f>VLOOKUP(D590,'Data Outlet'!$A$2:$D$17,2,FALSE)</f>
        <v>CENTER POINT MEDAN</v>
      </c>
    </row>
    <row r="591" spans="1:12" x14ac:dyDescent="0.25">
      <c r="A591" t="str">
        <f t="shared" si="20"/>
        <v>T-590</v>
      </c>
      <c r="B591" s="3" t="s">
        <v>2584</v>
      </c>
      <c r="C591" s="5">
        <v>45612</v>
      </c>
      <c r="D591" s="3" t="s">
        <v>37</v>
      </c>
      <c r="E591" s="4" t="s">
        <v>611</v>
      </c>
      <c r="F591" s="9">
        <v>2</v>
      </c>
      <c r="G591">
        <f>VLOOKUP(E591,'Data Produk'!$A$2:$E$2517,5,FALSE)</f>
        <v>57600</v>
      </c>
      <c r="H591">
        <f t="shared" si="19"/>
        <v>115200</v>
      </c>
      <c r="I591" t="str">
        <f>VLOOKUP(E591,'Data Produk'!$A$2:$E$2517,3,FALSE)</f>
        <v>BHINNEKA GO W192 OFFICE MOUSE BLACK</v>
      </c>
      <c r="J591" t="str">
        <f>VLOOKUP(E591,'Data Produk'!$A$2:$E$2517,4,FALSE)</f>
        <v>OFFICE MOUSE</v>
      </c>
      <c r="K591" t="str">
        <f>VLOOKUP(D591,'Data Outlet'!$A$2:$D$17,4,FALSE)</f>
        <v>Dewi Lestari</v>
      </c>
      <c r="L591" t="str">
        <f>VLOOKUP(D591,'Data Outlet'!$A$2:$D$17,2,FALSE)</f>
        <v>CIBUBUR JUNCTION</v>
      </c>
    </row>
    <row r="592" spans="1:12" x14ac:dyDescent="0.25">
      <c r="A592" t="str">
        <f t="shared" si="20"/>
        <v>T-591</v>
      </c>
      <c r="B592" s="3" t="s">
        <v>2584</v>
      </c>
      <c r="C592" s="5">
        <v>45612</v>
      </c>
      <c r="D592" s="3" t="s">
        <v>42</v>
      </c>
      <c r="E592" s="4" t="s">
        <v>612</v>
      </c>
      <c r="F592" s="9">
        <v>1</v>
      </c>
      <c r="G592">
        <f>VLOOKUP(E592,'Data Produk'!$A$2:$E$2517,5,FALSE)</f>
        <v>60750</v>
      </c>
      <c r="H592">
        <f t="shared" si="19"/>
        <v>60750</v>
      </c>
      <c r="I592" t="str">
        <f>VLOOKUP(E592,'Data Produk'!$A$2:$E$2517,3,FALSE)</f>
        <v>BHINNEKA RAIGOR II WG10 GAMING MOUSE GREY</v>
      </c>
      <c r="J592" t="str">
        <f>VLOOKUP(E592,'Data Produk'!$A$2:$E$2517,4,FALSE)</f>
        <v>MOUSE GAMING</v>
      </c>
      <c r="K592" t="str">
        <f>VLOOKUP(D592,'Data Outlet'!$A$2:$D$17,4,FALSE)</f>
        <v>Hadi Nugroho</v>
      </c>
      <c r="L592" t="str">
        <f>VLOOKUP(D592,'Data Outlet'!$A$2:$D$17,2,FALSE)</f>
        <v>MALL KELAPA GADING</v>
      </c>
    </row>
    <row r="593" spans="1:12" x14ac:dyDescent="0.25">
      <c r="A593" t="str">
        <f t="shared" si="20"/>
        <v>T-592</v>
      </c>
      <c r="B593" s="3" t="s">
        <v>2584</v>
      </c>
      <c r="C593" s="5">
        <v>45620</v>
      </c>
      <c r="D593" s="3" t="s">
        <v>39</v>
      </c>
      <c r="E593" s="4" t="s">
        <v>398</v>
      </c>
      <c r="F593" s="9">
        <v>9</v>
      </c>
      <c r="G593">
        <f>VLOOKUP(E593,'Data Produk'!$A$2:$E$2517,5,FALSE)</f>
        <v>15300</v>
      </c>
      <c r="H593">
        <f t="shared" si="19"/>
        <v>137700</v>
      </c>
      <c r="I593" t="str">
        <f>VLOOKUP(E593,'Data Produk'!$A$2:$E$2517,3,FALSE)</f>
        <v>BHINNEKA LINKPODS ES3 WIRED EARBUDS WHITE</v>
      </c>
      <c r="J593" t="str">
        <f>VLOOKUP(E593,'Data Produk'!$A$2:$E$2517,4,FALSE)</f>
        <v>EARPHONE</v>
      </c>
      <c r="K593" t="str">
        <f>VLOOKUP(D593,'Data Outlet'!$A$2:$D$17,4,FALSE)</f>
        <v>Eko Wijaya</v>
      </c>
      <c r="L593" t="str">
        <f>VLOOKUP(D593,'Data Outlet'!$A$2:$D$17,2,FALSE)</f>
        <v>KOTA KASABLANKA</v>
      </c>
    </row>
    <row r="594" spans="1:12" x14ac:dyDescent="0.25">
      <c r="A594" t="str">
        <f t="shared" si="20"/>
        <v>T-593</v>
      </c>
      <c r="B594" s="3" t="s">
        <v>2584</v>
      </c>
      <c r="C594" s="5">
        <v>45600</v>
      </c>
      <c r="D594" s="3" t="s">
        <v>36</v>
      </c>
      <c r="E594" s="4" t="s">
        <v>184</v>
      </c>
      <c r="F594" s="9">
        <v>1</v>
      </c>
      <c r="G594">
        <f>VLOOKUP(E594,'Data Produk'!$A$2:$E$2517,5,FALSE)</f>
        <v>13050</v>
      </c>
      <c r="H594">
        <f t="shared" si="19"/>
        <v>13050</v>
      </c>
      <c r="I594" t="str">
        <f>VLOOKUP(E594,'Data Produk'!$A$2:$E$2517,3,FALSE)</f>
        <v>BHINNEKA DURALINK KCT1201 BLACK</v>
      </c>
      <c r="J594" t="str">
        <f>VLOOKUP(E594,'Data Produk'!$A$2:$E$2517,4,FALSE)</f>
        <v>CABLE</v>
      </c>
      <c r="K594" t="str">
        <f>VLOOKUP(D594,'Data Outlet'!$A$2:$D$17,4,FALSE)</f>
        <v>Citra Dewi</v>
      </c>
      <c r="L594" t="str">
        <f>VLOOKUP(D594,'Data Outlet'!$A$2:$D$17,2,FALSE)</f>
        <v>CENTER POINT MEDAN</v>
      </c>
    </row>
    <row r="595" spans="1:12" x14ac:dyDescent="0.25">
      <c r="A595" t="str">
        <f t="shared" si="20"/>
        <v>T-594</v>
      </c>
      <c r="B595" s="3" t="s">
        <v>2584</v>
      </c>
      <c r="C595" s="5">
        <v>45626</v>
      </c>
      <c r="D595" s="3" t="s">
        <v>47</v>
      </c>
      <c r="E595" s="4" t="s">
        <v>613</v>
      </c>
      <c r="F595" s="9">
        <v>1</v>
      </c>
      <c r="G595">
        <f>VLOOKUP(E595,'Data Produk'!$A$2:$E$2517,5,FALSE)</f>
        <v>41400</v>
      </c>
      <c r="H595">
        <f t="shared" si="19"/>
        <v>41400</v>
      </c>
      <c r="I595" t="str">
        <f>VLOOKUP(E595,'Data Produk'!$A$2:$E$2517,3,FALSE)</f>
        <v>BHINNEKA CW1-Q03 18W 1-PORTS CHARGER (QC) WHITE</v>
      </c>
      <c r="J595" t="str">
        <f>VLOOKUP(E595,'Data Produk'!$A$2:$E$2517,4,FALSE)</f>
        <v>CHARGER</v>
      </c>
      <c r="K595" t="str">
        <f>VLOOKUP(D595,'Data Outlet'!$A$2:$D$17,4,FALSE)</f>
        <v>Joko Susilo</v>
      </c>
      <c r="L595" t="str">
        <f>VLOOKUP(D595,'Data Outlet'!$A$2:$D$17,2,FALSE)</f>
        <v>SUMARECON MALL BEKASI</v>
      </c>
    </row>
    <row r="596" spans="1:12" x14ac:dyDescent="0.25">
      <c r="A596" t="str">
        <f t="shared" si="20"/>
        <v>T-595</v>
      </c>
      <c r="B596" s="3" t="s">
        <v>2584</v>
      </c>
      <c r="C596" s="5">
        <v>45622</v>
      </c>
      <c r="D596" s="3" t="s">
        <v>39</v>
      </c>
      <c r="E596" s="4" t="s">
        <v>394</v>
      </c>
      <c r="F596" s="9">
        <v>1</v>
      </c>
      <c r="G596">
        <f>VLOOKUP(E596,'Data Produk'!$A$2:$E$2517,5,FALSE)</f>
        <v>112500</v>
      </c>
      <c r="H596">
        <f t="shared" si="19"/>
        <v>112500</v>
      </c>
      <c r="I596" t="str">
        <f>VLOOKUP(E596,'Data Produk'!$A$2:$E$2517,3,FALSE)</f>
        <v>BHINNEKA WAVE11 TW11 V2 TRUE WIRELESS BLACK</v>
      </c>
      <c r="J596" t="str">
        <f>VLOOKUP(E596,'Data Produk'!$A$2:$E$2517,4,FALSE)</f>
        <v>TWS</v>
      </c>
      <c r="K596" t="str">
        <f>VLOOKUP(D596,'Data Outlet'!$A$2:$D$17,4,FALSE)</f>
        <v>Eko Wijaya</v>
      </c>
      <c r="L596" t="str">
        <f>VLOOKUP(D596,'Data Outlet'!$A$2:$D$17,2,FALSE)</f>
        <v>KOTA KASABLANKA</v>
      </c>
    </row>
    <row r="597" spans="1:12" x14ac:dyDescent="0.25">
      <c r="A597" t="str">
        <f t="shared" si="20"/>
        <v>T-596</v>
      </c>
      <c r="B597" s="3" t="s">
        <v>2584</v>
      </c>
      <c r="C597" s="5">
        <v>45607</v>
      </c>
      <c r="D597" s="3" t="s">
        <v>39</v>
      </c>
      <c r="E597" s="4" t="s">
        <v>614</v>
      </c>
      <c r="F597" s="9">
        <v>1</v>
      </c>
      <c r="G597">
        <f>VLOOKUP(E597,'Data Produk'!$A$2:$E$2517,5,FALSE)</f>
        <v>629300</v>
      </c>
      <c r="H597">
        <f t="shared" si="19"/>
        <v>629300</v>
      </c>
      <c r="I597" t="str">
        <f>VLOOKUP(E597,'Data Produk'!$A$2:$E$2517,3,FALSE)</f>
        <v>BHINNEKA ARIA XD7 GAMING MOUSE ZORO</v>
      </c>
      <c r="J597" t="str">
        <f>VLOOKUP(E597,'Data Produk'!$A$2:$E$2517,4,FALSE)</f>
        <v>MOUSE GAMING</v>
      </c>
      <c r="K597" t="str">
        <f>VLOOKUP(D597,'Data Outlet'!$A$2:$D$17,4,FALSE)</f>
        <v>Eko Wijaya</v>
      </c>
      <c r="L597" t="str">
        <f>VLOOKUP(D597,'Data Outlet'!$A$2:$D$17,2,FALSE)</f>
        <v>KOTA KASABLANKA</v>
      </c>
    </row>
    <row r="598" spans="1:12" x14ac:dyDescent="0.25">
      <c r="A598" t="str">
        <f t="shared" si="20"/>
        <v>T-597</v>
      </c>
      <c r="B598" s="3" t="s">
        <v>2584</v>
      </c>
      <c r="C598" s="5">
        <v>45624</v>
      </c>
      <c r="D598" s="3" t="s">
        <v>45</v>
      </c>
      <c r="E598" s="4" t="s">
        <v>72</v>
      </c>
      <c r="F598" s="9">
        <v>2</v>
      </c>
      <c r="G598">
        <f>VLOOKUP(E598,'Data Produk'!$A$2:$E$2517,5,FALSE)</f>
        <v>90000</v>
      </c>
      <c r="H598">
        <f t="shared" si="19"/>
        <v>180000</v>
      </c>
      <c r="I598" t="str">
        <f>VLOOKUP(E598,'Data Produk'!$A$2:$E$2517,3,FALSE)</f>
        <v>BHINNEKA POWER PURE 33W 2-PORTS USB CHARGER (PD+QC) BLACK</v>
      </c>
      <c r="J598" t="str">
        <f>VLOOKUP(E598,'Data Produk'!$A$2:$E$2517,4,FALSE)</f>
        <v>CHARGER</v>
      </c>
      <c r="K598" t="str">
        <f>VLOOKUP(D598,'Data Outlet'!$A$2:$D$17,4,FALSE)</f>
        <v>Indah Putri</v>
      </c>
      <c r="L598" t="str">
        <f>VLOOKUP(D598,'Data Outlet'!$A$2:$D$17,2,FALSE)</f>
        <v>PIK AVENUE</v>
      </c>
    </row>
    <row r="599" spans="1:12" x14ac:dyDescent="0.25">
      <c r="A599" t="str">
        <f t="shared" si="20"/>
        <v>T-598</v>
      </c>
      <c r="B599" s="3" t="s">
        <v>2584</v>
      </c>
      <c r="C599" s="5">
        <v>45621</v>
      </c>
      <c r="D599" s="3" t="s">
        <v>40</v>
      </c>
      <c r="E599" s="4" t="s">
        <v>451</v>
      </c>
      <c r="F599" s="9">
        <v>2</v>
      </c>
      <c r="G599">
        <f>VLOOKUP(E599,'Data Produk'!$A$2:$E$2517,5,FALSE)</f>
        <v>189000</v>
      </c>
      <c r="H599">
        <f t="shared" si="19"/>
        <v>378000</v>
      </c>
      <c r="I599" t="str">
        <f>VLOOKUP(E599,'Data Produk'!$A$2:$E$2517,3,FALSE)</f>
        <v>BHINNEKA GO TUNE WH06 WIRELESS HEADSET GREY</v>
      </c>
      <c r="J599" t="str">
        <f>VLOOKUP(E599,'Data Produk'!$A$2:$E$2517,4,FALSE)</f>
        <v>WIRELESS HEADSET</v>
      </c>
      <c r="K599" t="str">
        <f>VLOOKUP(D599,'Data Outlet'!$A$2:$D$17,4,FALSE)</f>
        <v>Fani Sari</v>
      </c>
      <c r="L599" t="str">
        <f>VLOOKUP(D599,'Data Outlet'!$A$2:$D$17,2,FALSE)</f>
        <v>LIPPO MALL KEMANG</v>
      </c>
    </row>
    <row r="600" spans="1:12" x14ac:dyDescent="0.25">
      <c r="A600" t="str">
        <f t="shared" si="20"/>
        <v>T-599</v>
      </c>
      <c r="B600" s="3" t="s">
        <v>2584</v>
      </c>
      <c r="C600" s="5">
        <v>45616</v>
      </c>
      <c r="D600" s="3" t="s">
        <v>41</v>
      </c>
      <c r="E600" s="4" t="s">
        <v>615</v>
      </c>
      <c r="F600" s="9">
        <v>1</v>
      </c>
      <c r="G600">
        <f>VLOOKUP(E600,'Data Produk'!$A$2:$E$2517,5,FALSE)</f>
        <v>112500</v>
      </c>
      <c r="H600">
        <f t="shared" si="19"/>
        <v>112500</v>
      </c>
      <c r="I600" t="str">
        <f>VLOOKUP(E600,'Data Produk'!$A$2:$E$2517,3,FALSE)</f>
        <v>BHINNEKA WAVE11 TW11 V2 TRUE WIRELESS RED</v>
      </c>
      <c r="J600" t="str">
        <f>VLOOKUP(E600,'Data Produk'!$A$2:$E$2517,4,FALSE)</f>
        <v>TWS</v>
      </c>
      <c r="K600" t="str">
        <f>VLOOKUP(D600,'Data Outlet'!$A$2:$D$17,4,FALSE)</f>
        <v>Gita Rahma</v>
      </c>
      <c r="L600" t="str">
        <f>VLOOKUP(D600,'Data Outlet'!$A$2:$D$17,2,FALSE)</f>
        <v>MALL GANDARIA CITY</v>
      </c>
    </row>
    <row r="601" spans="1:12" x14ac:dyDescent="0.25">
      <c r="A601" t="str">
        <f t="shared" si="20"/>
        <v>T-600</v>
      </c>
      <c r="B601" s="3" t="s">
        <v>2584</v>
      </c>
      <c r="C601" s="5">
        <v>45620</v>
      </c>
      <c r="D601" s="3" t="s">
        <v>36</v>
      </c>
      <c r="E601" s="4" t="s">
        <v>616</v>
      </c>
      <c r="F601" s="9">
        <v>1</v>
      </c>
      <c r="G601">
        <f>VLOOKUP(E601,'Data Produk'!$A$2:$E$2517,5,FALSE)</f>
        <v>27000</v>
      </c>
      <c r="H601">
        <f t="shared" si="19"/>
        <v>27000</v>
      </c>
      <c r="I601" t="str">
        <f>VLOOKUP(E601,'Data Produk'!$A$2:$E$2517,3,FALSE)</f>
        <v>BHINNEKA DURALINK KLB2001 BLACK</v>
      </c>
      <c r="J601" t="str">
        <f>VLOOKUP(E601,'Data Produk'!$A$2:$E$2517,4,FALSE)</f>
        <v>CABLE</v>
      </c>
      <c r="K601" t="str">
        <f>VLOOKUP(D601,'Data Outlet'!$A$2:$D$17,4,FALSE)</f>
        <v>Citra Dewi</v>
      </c>
      <c r="L601" t="str">
        <f>VLOOKUP(D601,'Data Outlet'!$A$2:$D$17,2,FALSE)</f>
        <v>CENTER POINT MEDAN</v>
      </c>
    </row>
    <row r="602" spans="1:12" x14ac:dyDescent="0.25">
      <c r="A602" t="str">
        <f t="shared" si="20"/>
        <v>T-601</v>
      </c>
      <c r="B602" s="3" t="s">
        <v>2584</v>
      </c>
      <c r="C602" s="5">
        <v>45600</v>
      </c>
      <c r="D602" s="3" t="s">
        <v>43</v>
      </c>
      <c r="E602" s="4" t="s">
        <v>544</v>
      </c>
      <c r="F602" s="9">
        <v>2</v>
      </c>
      <c r="G602">
        <f>VLOOKUP(E602,'Data Produk'!$A$2:$E$2517,5,FALSE)</f>
        <v>13050</v>
      </c>
      <c r="H602">
        <f t="shared" si="19"/>
        <v>26100</v>
      </c>
      <c r="I602" t="str">
        <f>VLOOKUP(E602,'Data Produk'!$A$2:$E$2517,3,FALSE)</f>
        <v>BHINNEKA DURALINK KCT1201 BLACK</v>
      </c>
      <c r="J602" t="str">
        <f>VLOOKUP(E602,'Data Produk'!$A$2:$E$2517,4,FALSE)</f>
        <v>CABLE</v>
      </c>
      <c r="K602" t="str">
        <f>VLOOKUP(D602,'Data Outlet'!$A$2:$D$17,4,FALSE)</f>
        <v>Gita Rahma</v>
      </c>
      <c r="L602" t="str">
        <f>VLOOKUP(D602,'Data Outlet'!$A$2:$D$17,2,FALSE)</f>
        <v>MALL OF INDONESIA</v>
      </c>
    </row>
    <row r="603" spans="1:12" x14ac:dyDescent="0.25">
      <c r="A603" t="str">
        <f t="shared" si="20"/>
        <v>T-602</v>
      </c>
      <c r="B603" s="3" t="s">
        <v>2584</v>
      </c>
      <c r="C603" s="5">
        <v>45602</v>
      </c>
      <c r="D603" s="3" t="s">
        <v>39</v>
      </c>
      <c r="E603" s="4" t="s">
        <v>389</v>
      </c>
      <c r="F603" s="9">
        <v>4</v>
      </c>
      <c r="G603">
        <f>VLOOKUP(E603,'Data Produk'!$A$2:$E$2517,5,FALSE)</f>
        <v>17100</v>
      </c>
      <c r="H603">
        <f t="shared" si="19"/>
        <v>68400</v>
      </c>
      <c r="I603" t="str">
        <f>VLOOKUP(E603,'Data Produk'!$A$2:$E$2517,3,FALSE)</f>
        <v>BHINNEKA DURALINK KCB1201 BLACK</v>
      </c>
      <c r="J603" t="str">
        <f>VLOOKUP(E603,'Data Produk'!$A$2:$E$2517,4,FALSE)</f>
        <v>CABLE</v>
      </c>
      <c r="K603" t="str">
        <f>VLOOKUP(D603,'Data Outlet'!$A$2:$D$17,4,FALSE)</f>
        <v>Eko Wijaya</v>
      </c>
      <c r="L603" t="str">
        <f>VLOOKUP(D603,'Data Outlet'!$A$2:$D$17,2,FALSE)</f>
        <v>KOTA KASABLANKA</v>
      </c>
    </row>
    <row r="604" spans="1:12" x14ac:dyDescent="0.25">
      <c r="A604" t="str">
        <f t="shared" si="20"/>
        <v>T-603</v>
      </c>
      <c r="B604" s="3" t="s">
        <v>2584</v>
      </c>
      <c r="C604" s="5">
        <v>45608</v>
      </c>
      <c r="D604" s="3" t="s">
        <v>40</v>
      </c>
      <c r="E604" s="4" t="s">
        <v>617</v>
      </c>
      <c r="F604" s="9">
        <v>1</v>
      </c>
      <c r="G604">
        <f>VLOOKUP(E604,'Data Produk'!$A$2:$E$2517,5,FALSE)</f>
        <v>39600</v>
      </c>
      <c r="H604">
        <f t="shared" si="19"/>
        <v>39600</v>
      </c>
      <c r="I604" t="str">
        <f>VLOOKUP(E604,'Data Produk'!$A$2:$E$2517,3,FALSE)</f>
        <v>BHINNEKA GO W606 OFFICE MOUSE BLUE</v>
      </c>
      <c r="J604" t="str">
        <f>VLOOKUP(E604,'Data Produk'!$A$2:$E$2517,4,FALSE)</f>
        <v>OFFICE MOUSE</v>
      </c>
      <c r="K604" t="str">
        <f>VLOOKUP(D604,'Data Outlet'!$A$2:$D$17,4,FALSE)</f>
        <v>Fani Sari</v>
      </c>
      <c r="L604" t="str">
        <f>VLOOKUP(D604,'Data Outlet'!$A$2:$D$17,2,FALSE)</f>
        <v>LIPPO MALL KEMANG</v>
      </c>
    </row>
    <row r="605" spans="1:12" x14ac:dyDescent="0.25">
      <c r="A605" t="str">
        <f t="shared" si="20"/>
        <v>T-604</v>
      </c>
      <c r="B605" s="3" t="s">
        <v>2584</v>
      </c>
      <c r="C605" s="5">
        <v>45600</v>
      </c>
      <c r="D605" s="3" t="s">
        <v>37</v>
      </c>
      <c r="E605" s="4" t="s">
        <v>618</v>
      </c>
      <c r="F605" s="9">
        <v>1</v>
      </c>
      <c r="G605">
        <f>VLOOKUP(E605,'Data Produk'!$A$2:$E$2517,5,FALSE)</f>
        <v>94500</v>
      </c>
      <c r="H605">
        <f t="shared" si="19"/>
        <v>94500</v>
      </c>
      <c r="I605" t="str">
        <f>VLOOKUP(E605,'Data Produk'!$A$2:$E$2517,3,FALSE)</f>
        <v>BHINNEKA SMART LIGHT BUB 12W SLB102</v>
      </c>
      <c r="J605" t="str">
        <f>VLOOKUP(E605,'Data Produk'!$A$2:$E$2517,4,FALSE)</f>
        <v>SMART LIFE</v>
      </c>
      <c r="K605" t="str">
        <f>VLOOKUP(D605,'Data Outlet'!$A$2:$D$17,4,FALSE)</f>
        <v>Dewi Lestari</v>
      </c>
      <c r="L605" t="str">
        <f>VLOOKUP(D605,'Data Outlet'!$A$2:$D$17,2,FALSE)</f>
        <v>CIBUBUR JUNCTION</v>
      </c>
    </row>
    <row r="606" spans="1:12" x14ac:dyDescent="0.25">
      <c r="A606" t="str">
        <f t="shared" si="20"/>
        <v>T-605</v>
      </c>
      <c r="B606" s="3" t="s">
        <v>2584</v>
      </c>
      <c r="C606" s="5">
        <v>45624</v>
      </c>
      <c r="D606" s="3" t="s">
        <v>44</v>
      </c>
      <c r="E606" s="4" t="s">
        <v>619</v>
      </c>
      <c r="F606" s="9">
        <v>5</v>
      </c>
      <c r="G606">
        <f>VLOOKUP(E606,'Data Produk'!$A$2:$E$2517,5,FALSE)</f>
        <v>7650</v>
      </c>
      <c r="H606">
        <f t="shared" si="19"/>
        <v>38250</v>
      </c>
      <c r="I606" t="str">
        <f>VLOOKUP(E606,'Data Produk'!$A$2:$E$2517,3,FALSE)</f>
        <v>BHINNEKA VIGIL MP256 BASIC MOUSEPAD BLACK</v>
      </c>
      <c r="J606" t="str">
        <f>VLOOKUP(E606,'Data Produk'!$A$2:$E$2517,4,FALSE)</f>
        <v>BASIC MOUSEPAD</v>
      </c>
      <c r="K606" t="str">
        <f>VLOOKUP(D606,'Data Outlet'!$A$2:$D$17,4,FALSE)</f>
        <v>Gita Rahma</v>
      </c>
      <c r="L606" t="str">
        <f>VLOOKUP(D606,'Data Outlet'!$A$2:$D$17,2,FALSE)</f>
        <v>PAKUWON</v>
      </c>
    </row>
    <row r="607" spans="1:12" x14ac:dyDescent="0.25">
      <c r="A607" t="str">
        <f t="shared" si="20"/>
        <v>T-606</v>
      </c>
      <c r="B607" s="3" t="s">
        <v>2584</v>
      </c>
      <c r="C607" s="5">
        <v>45614</v>
      </c>
      <c r="D607" s="3" t="s">
        <v>47</v>
      </c>
      <c r="E607" s="4" t="s">
        <v>620</v>
      </c>
      <c r="F607" s="9">
        <v>1</v>
      </c>
      <c r="G607">
        <f>VLOOKUP(E607,'Data Produk'!$A$2:$E$2517,5,FALSE)</f>
        <v>39600</v>
      </c>
      <c r="H607">
        <f t="shared" si="19"/>
        <v>39600</v>
      </c>
      <c r="I607" t="str">
        <f>VLOOKUP(E607,'Data Produk'!$A$2:$E$2517,3,FALSE)</f>
        <v>BHINNEKA GO W606 OFFICE MOUSE WHITE</v>
      </c>
      <c r="J607" t="str">
        <f>VLOOKUP(E607,'Data Produk'!$A$2:$E$2517,4,FALSE)</f>
        <v>OFFICE MOUSE</v>
      </c>
      <c r="K607" t="str">
        <f>VLOOKUP(D607,'Data Outlet'!$A$2:$D$17,4,FALSE)</f>
        <v>Joko Susilo</v>
      </c>
      <c r="L607" t="str">
        <f>VLOOKUP(D607,'Data Outlet'!$A$2:$D$17,2,FALSE)</f>
        <v>SUMARECON MALL BEKASI</v>
      </c>
    </row>
    <row r="608" spans="1:12" x14ac:dyDescent="0.25">
      <c r="A608" t="str">
        <f t="shared" si="20"/>
        <v>T-607</v>
      </c>
      <c r="B608" s="3" t="s">
        <v>2584</v>
      </c>
      <c r="C608" s="5">
        <v>45622</v>
      </c>
      <c r="D608" s="3" t="s">
        <v>40</v>
      </c>
      <c r="E608" s="4" t="s">
        <v>621</v>
      </c>
      <c r="F608" s="9">
        <v>1</v>
      </c>
      <c r="G608">
        <f>VLOOKUP(E608,'Data Produk'!$A$2:$E$2517,5,FALSE)</f>
        <v>34200</v>
      </c>
      <c r="H608">
        <f t="shared" si="19"/>
        <v>34200</v>
      </c>
      <c r="I608" t="str">
        <f>VLOOKUP(E608,'Data Produk'!$A$2:$E$2517,3,FALSE)</f>
        <v>BHINNEKA VIGIL MP452 BASIC MOUSEPAD BLACK</v>
      </c>
      <c r="J608" t="str">
        <f>VLOOKUP(E608,'Data Produk'!$A$2:$E$2517,4,FALSE)</f>
        <v>BASIC MOUSEPAD</v>
      </c>
      <c r="K608" t="str">
        <f>VLOOKUP(D608,'Data Outlet'!$A$2:$D$17,4,FALSE)</f>
        <v>Fani Sari</v>
      </c>
      <c r="L608" t="str">
        <f>VLOOKUP(D608,'Data Outlet'!$A$2:$D$17,2,FALSE)</f>
        <v>LIPPO MALL KEMANG</v>
      </c>
    </row>
    <row r="609" spans="1:12" x14ac:dyDescent="0.25">
      <c r="A609" t="str">
        <f t="shared" si="20"/>
        <v>T-608</v>
      </c>
      <c r="B609" s="3" t="s">
        <v>2584</v>
      </c>
      <c r="C609" s="5">
        <v>45620</v>
      </c>
      <c r="D609" s="3" t="s">
        <v>48</v>
      </c>
      <c r="E609" s="4" t="s">
        <v>622</v>
      </c>
      <c r="F609" s="9">
        <v>1</v>
      </c>
      <c r="G609">
        <f>VLOOKUP(E609,'Data Produk'!$A$2:$E$2517,5,FALSE)</f>
        <v>112500</v>
      </c>
      <c r="H609">
        <f t="shared" si="19"/>
        <v>112500</v>
      </c>
      <c r="I609" t="str">
        <f>VLOOKUP(E609,'Data Produk'!$A$2:$E$2517,3,FALSE)</f>
        <v>BHINNEKA WAVE11 TW11 V2 TRUE WIRELESS BLACK</v>
      </c>
      <c r="J609" t="str">
        <f>VLOOKUP(E609,'Data Produk'!$A$2:$E$2517,4,FALSE)</f>
        <v>TWS</v>
      </c>
      <c r="K609" t="str">
        <f>VLOOKUP(D609,'Data Outlet'!$A$2:$D$17,4,FALSE)</f>
        <v>Joko Susilo</v>
      </c>
      <c r="L609" t="str">
        <f>VLOOKUP(D609,'Data Outlet'!$A$2:$D$17,2,FALSE)</f>
        <v>SUMARECON MALL SERPONG</v>
      </c>
    </row>
    <row r="610" spans="1:12" x14ac:dyDescent="0.25">
      <c r="A610" t="str">
        <f t="shared" si="20"/>
        <v>T-609</v>
      </c>
      <c r="B610" s="3" t="s">
        <v>2584</v>
      </c>
      <c r="C610" s="5">
        <v>45610</v>
      </c>
      <c r="D610" s="3" t="s">
        <v>37</v>
      </c>
      <c r="E610" s="4" t="s">
        <v>104</v>
      </c>
      <c r="F610" s="9">
        <v>1</v>
      </c>
      <c r="G610">
        <f>VLOOKUP(E610,'Data Produk'!$A$2:$E$2517,5,FALSE)</f>
        <v>77350</v>
      </c>
      <c r="H610">
        <f t="shared" si="19"/>
        <v>77350</v>
      </c>
      <c r="I610" t="str">
        <f>VLOOKUP(E610,'Data Produk'!$A$2:$E$2517,3,FALSE)</f>
        <v>BHINNEKA GO W193 OFFICE MOUSE GREY</v>
      </c>
      <c r="J610" t="str">
        <f>VLOOKUP(E610,'Data Produk'!$A$2:$E$2517,4,FALSE)</f>
        <v>OFFICE MOUSE</v>
      </c>
      <c r="K610" t="str">
        <f>VLOOKUP(D610,'Data Outlet'!$A$2:$D$17,4,FALSE)</f>
        <v>Dewi Lestari</v>
      </c>
      <c r="L610" t="str">
        <f>VLOOKUP(D610,'Data Outlet'!$A$2:$D$17,2,FALSE)</f>
        <v>CIBUBUR JUNCTION</v>
      </c>
    </row>
    <row r="611" spans="1:12" x14ac:dyDescent="0.25">
      <c r="A611" t="str">
        <f t="shared" si="20"/>
        <v>T-610</v>
      </c>
      <c r="B611" s="3" t="s">
        <v>2584</v>
      </c>
      <c r="C611" s="5">
        <v>45615</v>
      </c>
      <c r="D611" s="3" t="s">
        <v>39</v>
      </c>
      <c r="E611" s="4" t="s">
        <v>623</v>
      </c>
      <c r="F611" s="9">
        <v>2</v>
      </c>
      <c r="G611">
        <f>VLOOKUP(E611,'Data Produk'!$A$2:$E$2517,5,FALSE)</f>
        <v>144000</v>
      </c>
      <c r="H611">
        <f t="shared" si="19"/>
        <v>288000</v>
      </c>
      <c r="I611" t="str">
        <f>VLOOKUP(E611,'Data Produk'!$A$2:$E$2517,3,FALSE)</f>
        <v>BHINNEKA CHIEF II HG20 GAMING HEADSET PINK</v>
      </c>
      <c r="J611" t="str">
        <f>VLOOKUP(E611,'Data Produk'!$A$2:$E$2517,4,FALSE)</f>
        <v>GAMING HEADSET</v>
      </c>
      <c r="K611" t="str">
        <f>VLOOKUP(D611,'Data Outlet'!$A$2:$D$17,4,FALSE)</f>
        <v>Eko Wijaya</v>
      </c>
      <c r="L611" t="str">
        <f>VLOOKUP(D611,'Data Outlet'!$A$2:$D$17,2,FALSE)</f>
        <v>KOTA KASABLANKA</v>
      </c>
    </row>
    <row r="612" spans="1:12" x14ac:dyDescent="0.25">
      <c r="A612" t="str">
        <f t="shared" si="20"/>
        <v>T-611</v>
      </c>
      <c r="B612" s="3" t="s">
        <v>2584</v>
      </c>
      <c r="C612" s="5">
        <v>45619</v>
      </c>
      <c r="D612" s="3" t="s">
        <v>47</v>
      </c>
      <c r="E612" s="4" t="s">
        <v>624</v>
      </c>
      <c r="F612" s="9">
        <v>1</v>
      </c>
      <c r="G612">
        <f>VLOOKUP(E612,'Data Produk'!$A$2:$E$2517,5,FALSE)</f>
        <v>39600</v>
      </c>
      <c r="H612">
        <f t="shared" si="19"/>
        <v>39600</v>
      </c>
      <c r="I612" t="str">
        <f>VLOOKUP(E612,'Data Produk'!$A$2:$E$2517,3,FALSE)</f>
        <v>BHINNEKA GO W607 OFFICE MOUSE GREEN</v>
      </c>
      <c r="J612" t="str">
        <f>VLOOKUP(E612,'Data Produk'!$A$2:$E$2517,4,FALSE)</f>
        <v>OFFICE MOUSE</v>
      </c>
      <c r="K612" t="str">
        <f>VLOOKUP(D612,'Data Outlet'!$A$2:$D$17,4,FALSE)</f>
        <v>Joko Susilo</v>
      </c>
      <c r="L612" t="str">
        <f>VLOOKUP(D612,'Data Outlet'!$A$2:$D$17,2,FALSE)</f>
        <v>SUMARECON MALL BEKASI</v>
      </c>
    </row>
    <row r="613" spans="1:12" x14ac:dyDescent="0.25">
      <c r="A613" t="str">
        <f t="shared" si="20"/>
        <v>T-612</v>
      </c>
      <c r="B613" s="3" t="s">
        <v>2584</v>
      </c>
      <c r="C613" s="5">
        <v>45604</v>
      </c>
      <c r="D613" s="3" t="s">
        <v>40</v>
      </c>
      <c r="E613" s="4" t="s">
        <v>625</v>
      </c>
      <c r="F613" s="9">
        <v>1</v>
      </c>
      <c r="G613">
        <f>VLOOKUP(E613,'Data Produk'!$A$2:$E$2517,5,FALSE)</f>
        <v>82800</v>
      </c>
      <c r="H613">
        <f t="shared" si="19"/>
        <v>82800</v>
      </c>
      <c r="I613" t="str">
        <f>VLOOKUP(E613,'Data Produk'!$A$2:$E$2517,3,FALSE)</f>
        <v>BHINNEKA GO W193 OFFICE MOUSE PINK</v>
      </c>
      <c r="J613" t="str">
        <f>VLOOKUP(E613,'Data Produk'!$A$2:$E$2517,4,FALSE)</f>
        <v>OFFICE MOUSE</v>
      </c>
      <c r="K613" t="str">
        <f>VLOOKUP(D613,'Data Outlet'!$A$2:$D$17,4,FALSE)</f>
        <v>Fani Sari</v>
      </c>
      <c r="L613" t="str">
        <f>VLOOKUP(D613,'Data Outlet'!$A$2:$D$17,2,FALSE)</f>
        <v>LIPPO MALL KEMANG</v>
      </c>
    </row>
    <row r="614" spans="1:12" x14ac:dyDescent="0.25">
      <c r="A614" t="str">
        <f t="shared" si="20"/>
        <v>T-613</v>
      </c>
      <c r="B614" s="3" t="s">
        <v>2584</v>
      </c>
      <c r="C614" s="5">
        <v>45597</v>
      </c>
      <c r="D614" s="3" t="s">
        <v>40</v>
      </c>
      <c r="E614" s="4" t="s">
        <v>626</v>
      </c>
      <c r="F614" s="9">
        <v>1</v>
      </c>
      <c r="G614">
        <f>VLOOKUP(E614,'Data Produk'!$A$2:$E$2517,5,FALSE)</f>
        <v>39600</v>
      </c>
      <c r="H614">
        <f t="shared" si="19"/>
        <v>39600</v>
      </c>
      <c r="I614" t="str">
        <f>VLOOKUP(E614,'Data Produk'!$A$2:$E$2517,3,FALSE)</f>
        <v>BHINNEKA GO W607 OFFICE MOUSE PURPLE</v>
      </c>
      <c r="J614" t="str">
        <f>VLOOKUP(E614,'Data Produk'!$A$2:$E$2517,4,FALSE)</f>
        <v>OFFICE MOUSE</v>
      </c>
      <c r="K614" t="str">
        <f>VLOOKUP(D614,'Data Outlet'!$A$2:$D$17,4,FALSE)</f>
        <v>Fani Sari</v>
      </c>
      <c r="L614" t="str">
        <f>VLOOKUP(D614,'Data Outlet'!$A$2:$D$17,2,FALSE)</f>
        <v>LIPPO MALL KEMANG</v>
      </c>
    </row>
    <row r="615" spans="1:12" x14ac:dyDescent="0.25">
      <c r="A615" t="str">
        <f t="shared" si="20"/>
        <v>T-614</v>
      </c>
      <c r="B615" s="3" t="s">
        <v>2584</v>
      </c>
      <c r="C615" s="5">
        <v>45623</v>
      </c>
      <c r="D615" s="3" t="s">
        <v>47</v>
      </c>
      <c r="E615" s="4" t="s">
        <v>627</v>
      </c>
      <c r="F615" s="9">
        <v>1</v>
      </c>
      <c r="G615">
        <f>VLOOKUP(E615,'Data Produk'!$A$2:$E$2517,5,FALSE)</f>
        <v>12600</v>
      </c>
      <c r="H615">
        <f t="shared" si="19"/>
        <v>12600</v>
      </c>
      <c r="I615" t="str">
        <f>VLOOKUP(E615,'Data Produk'!$A$2:$E$2517,3,FALSE)</f>
        <v>BHINNEKA BASIC XL MP64 BASIC MOUSEPAD BLACK</v>
      </c>
      <c r="J615" t="str">
        <f>VLOOKUP(E615,'Data Produk'!$A$2:$E$2517,4,FALSE)</f>
        <v>BASIC MOUSEPAD</v>
      </c>
      <c r="K615" t="str">
        <f>VLOOKUP(D615,'Data Outlet'!$A$2:$D$17,4,FALSE)</f>
        <v>Joko Susilo</v>
      </c>
      <c r="L615" t="str">
        <f>VLOOKUP(D615,'Data Outlet'!$A$2:$D$17,2,FALSE)</f>
        <v>SUMARECON MALL BEKASI</v>
      </c>
    </row>
    <row r="616" spans="1:12" x14ac:dyDescent="0.25">
      <c r="A616" t="str">
        <f t="shared" si="20"/>
        <v>T-615</v>
      </c>
      <c r="B616" s="3" t="s">
        <v>2584</v>
      </c>
      <c r="C616" s="5">
        <v>45618</v>
      </c>
      <c r="D616" s="3" t="s">
        <v>44</v>
      </c>
      <c r="E616" s="4" t="s">
        <v>628</v>
      </c>
      <c r="F616" s="9">
        <v>1</v>
      </c>
      <c r="G616">
        <f>VLOOKUP(E616,'Data Produk'!$A$2:$E$2517,5,FALSE)</f>
        <v>57600</v>
      </c>
      <c r="H616">
        <f t="shared" si="19"/>
        <v>57600</v>
      </c>
      <c r="I616" t="str">
        <f>VLOOKUP(E616,'Data Produk'!$A$2:$E$2517,3,FALSE)</f>
        <v>BHINNEKA GO W192 OFFICE MOUSE BLACK</v>
      </c>
      <c r="J616" t="str">
        <f>VLOOKUP(E616,'Data Produk'!$A$2:$E$2517,4,FALSE)</f>
        <v>OFFICE MOUSE</v>
      </c>
      <c r="K616" t="str">
        <f>VLOOKUP(D616,'Data Outlet'!$A$2:$D$17,4,FALSE)</f>
        <v>Gita Rahma</v>
      </c>
      <c r="L616" t="str">
        <f>VLOOKUP(D616,'Data Outlet'!$A$2:$D$17,2,FALSE)</f>
        <v>PAKUWON</v>
      </c>
    </row>
    <row r="617" spans="1:12" x14ac:dyDescent="0.25">
      <c r="A617" t="str">
        <f t="shared" si="20"/>
        <v>T-616</v>
      </c>
      <c r="B617" s="3" t="s">
        <v>2584</v>
      </c>
      <c r="C617" s="5">
        <v>45611</v>
      </c>
      <c r="D617" s="3" t="s">
        <v>39</v>
      </c>
      <c r="E617" s="4" t="s">
        <v>629</v>
      </c>
      <c r="F617" s="9">
        <v>2</v>
      </c>
      <c r="G617">
        <f>VLOOKUP(E617,'Data Produk'!$A$2:$E$2517,5,FALSE)</f>
        <v>489300</v>
      </c>
      <c r="H617">
        <f t="shared" si="19"/>
        <v>978600</v>
      </c>
      <c r="I617" t="str">
        <f>VLOOKUP(E617,'Data Produk'!$A$2:$E$2517,3,FALSE)</f>
        <v>ACK02 ZORO Keycaps One Piece Original</v>
      </c>
      <c r="J617" t="str">
        <f>VLOOKUP(E617,'Data Produk'!$A$2:$E$2517,4,FALSE)</f>
        <v>OTHER ACCESSORIES</v>
      </c>
      <c r="K617" t="str">
        <f>VLOOKUP(D617,'Data Outlet'!$A$2:$D$17,4,FALSE)</f>
        <v>Eko Wijaya</v>
      </c>
      <c r="L617" t="str">
        <f>VLOOKUP(D617,'Data Outlet'!$A$2:$D$17,2,FALSE)</f>
        <v>KOTA KASABLANKA</v>
      </c>
    </row>
    <row r="618" spans="1:12" x14ac:dyDescent="0.25">
      <c r="A618" t="str">
        <f t="shared" si="20"/>
        <v>T-617</v>
      </c>
      <c r="B618" s="3" t="s">
        <v>2584</v>
      </c>
      <c r="C618" s="5">
        <v>45606</v>
      </c>
      <c r="D618" s="3" t="s">
        <v>41</v>
      </c>
      <c r="E618" s="4" t="s">
        <v>630</v>
      </c>
      <c r="F618" s="9">
        <v>1</v>
      </c>
      <c r="G618">
        <f>VLOOKUP(E618,'Data Produk'!$A$2:$E$2517,5,FALSE)</f>
        <v>76500</v>
      </c>
      <c r="H618">
        <f t="shared" si="19"/>
        <v>76500</v>
      </c>
      <c r="I618" t="str">
        <f>VLOOKUP(E618,'Data Produk'!$A$2:$E$2517,3,FALSE)</f>
        <v>BHINNEKA WAVE10 TW10 TRUE WIRELESS BEIGE</v>
      </c>
      <c r="J618" t="str">
        <f>VLOOKUP(E618,'Data Produk'!$A$2:$E$2517,4,FALSE)</f>
        <v>TWS</v>
      </c>
      <c r="K618" t="str">
        <f>VLOOKUP(D618,'Data Outlet'!$A$2:$D$17,4,FALSE)</f>
        <v>Gita Rahma</v>
      </c>
      <c r="L618" t="str">
        <f>VLOOKUP(D618,'Data Outlet'!$A$2:$D$17,2,FALSE)</f>
        <v>MALL GANDARIA CITY</v>
      </c>
    </row>
    <row r="619" spans="1:12" x14ac:dyDescent="0.25">
      <c r="A619" t="str">
        <f t="shared" si="20"/>
        <v>T-618</v>
      </c>
      <c r="B619" s="3" t="s">
        <v>2584</v>
      </c>
      <c r="C619" s="5">
        <v>45626</v>
      </c>
      <c r="D619" s="3" t="s">
        <v>43</v>
      </c>
      <c r="E619" s="4" t="s">
        <v>631</v>
      </c>
      <c r="F619" s="9">
        <v>1</v>
      </c>
      <c r="G619">
        <f>VLOOKUP(E619,'Data Produk'!$A$2:$E$2517,5,FALSE)</f>
        <v>143100</v>
      </c>
      <c r="H619">
        <f t="shared" si="19"/>
        <v>143100</v>
      </c>
      <c r="I619" t="str">
        <f>VLOOKUP(E619,'Data Produk'!$A$2:$E$2517,3,FALSE)</f>
        <v>BHINNEKA VENOM II WGC2 GAMING MOUSE MINT</v>
      </c>
      <c r="J619" t="str">
        <f>VLOOKUP(E619,'Data Produk'!$A$2:$E$2517,4,FALSE)</f>
        <v>MOUSE GAMING</v>
      </c>
      <c r="K619" t="str">
        <f>VLOOKUP(D619,'Data Outlet'!$A$2:$D$17,4,FALSE)</f>
        <v>Gita Rahma</v>
      </c>
      <c r="L619" t="str">
        <f>VLOOKUP(D619,'Data Outlet'!$A$2:$D$17,2,FALSE)</f>
        <v>MALL OF INDONESIA</v>
      </c>
    </row>
    <row r="620" spans="1:12" x14ac:dyDescent="0.25">
      <c r="A620" t="str">
        <f t="shared" si="20"/>
        <v>T-619</v>
      </c>
      <c r="B620" s="3" t="s">
        <v>2584</v>
      </c>
      <c r="C620" s="5">
        <v>45615</v>
      </c>
      <c r="D620" s="3" t="s">
        <v>39</v>
      </c>
      <c r="E620" s="4" t="s">
        <v>632</v>
      </c>
      <c r="F620" s="9">
        <v>1</v>
      </c>
      <c r="G620">
        <f>VLOOKUP(E620,'Data Produk'!$A$2:$E$2517,5,FALSE)</f>
        <v>82800</v>
      </c>
      <c r="H620">
        <f t="shared" si="19"/>
        <v>82800</v>
      </c>
      <c r="I620" t="str">
        <f>VLOOKUP(E620,'Data Produk'!$A$2:$E$2517,3,FALSE)</f>
        <v>BHINNEKA GO W193 OFFICE MOUSE PINK</v>
      </c>
      <c r="J620" t="str">
        <f>VLOOKUP(E620,'Data Produk'!$A$2:$E$2517,4,FALSE)</f>
        <v>OFFICE MOUSE</v>
      </c>
      <c r="K620" t="str">
        <f>VLOOKUP(D620,'Data Outlet'!$A$2:$D$17,4,FALSE)</f>
        <v>Eko Wijaya</v>
      </c>
      <c r="L620" t="str">
        <f>VLOOKUP(D620,'Data Outlet'!$A$2:$D$17,2,FALSE)</f>
        <v>KOTA KASABLANKA</v>
      </c>
    </row>
    <row r="621" spans="1:12" x14ac:dyDescent="0.25">
      <c r="A621" t="str">
        <f t="shared" si="20"/>
        <v>T-620</v>
      </c>
      <c r="B621" s="3" t="s">
        <v>2584</v>
      </c>
      <c r="C621" s="5">
        <v>45614</v>
      </c>
      <c r="D621" s="3" t="s">
        <v>41</v>
      </c>
      <c r="E621" s="4" t="s">
        <v>633</v>
      </c>
      <c r="F621" s="9">
        <v>1</v>
      </c>
      <c r="G621">
        <f>VLOOKUP(E621,'Data Produk'!$A$2:$E$2517,5,FALSE)</f>
        <v>15300</v>
      </c>
      <c r="H621">
        <f t="shared" si="19"/>
        <v>15300</v>
      </c>
      <c r="I621" t="str">
        <f>VLOOKUP(E621,'Data Produk'!$A$2:$E$2517,3,FALSE)</f>
        <v>BHINNEKA LINKPODS ES3 WIRED EARBUDS BLACK</v>
      </c>
      <c r="J621" t="str">
        <f>VLOOKUP(E621,'Data Produk'!$A$2:$E$2517,4,FALSE)</f>
        <v>EARPHONE</v>
      </c>
      <c r="K621" t="str">
        <f>VLOOKUP(D621,'Data Outlet'!$A$2:$D$17,4,FALSE)</f>
        <v>Gita Rahma</v>
      </c>
      <c r="L621" t="str">
        <f>VLOOKUP(D621,'Data Outlet'!$A$2:$D$17,2,FALSE)</f>
        <v>MALL GANDARIA CITY</v>
      </c>
    </row>
    <row r="622" spans="1:12" x14ac:dyDescent="0.25">
      <c r="A622" t="str">
        <f t="shared" si="20"/>
        <v>T-621</v>
      </c>
      <c r="B622" s="3" t="s">
        <v>2584</v>
      </c>
      <c r="C622" s="5">
        <v>45615</v>
      </c>
      <c r="D622" s="3" t="s">
        <v>42</v>
      </c>
      <c r="E622" s="4" t="s">
        <v>142</v>
      </c>
      <c r="F622" s="9">
        <v>2</v>
      </c>
      <c r="G622">
        <f>VLOOKUP(E622,'Data Produk'!$A$2:$E$2517,5,FALSE)</f>
        <v>225000</v>
      </c>
      <c r="H622">
        <f t="shared" si="19"/>
        <v>450000</v>
      </c>
      <c r="I622" t="str">
        <f>VLOOKUP(E622,'Data Produk'!$A$2:$E$2517,3,FALSE)</f>
        <v>BHINNEKA POWER CUBE 4 PLUG TYPE TRAVEL MULTI ADAPTER BLACK</v>
      </c>
      <c r="J622" t="str">
        <f>VLOOKUP(E622,'Data Produk'!$A$2:$E$2517,4,FALSE)</f>
        <v>CAR &amp; TRAVEL CHARGER</v>
      </c>
      <c r="K622" t="str">
        <f>VLOOKUP(D622,'Data Outlet'!$A$2:$D$17,4,FALSE)</f>
        <v>Hadi Nugroho</v>
      </c>
      <c r="L622" t="str">
        <f>VLOOKUP(D622,'Data Outlet'!$A$2:$D$17,2,FALSE)</f>
        <v>MALL KELAPA GADING</v>
      </c>
    </row>
    <row r="623" spans="1:12" x14ac:dyDescent="0.25">
      <c r="A623" t="str">
        <f t="shared" si="20"/>
        <v>T-622</v>
      </c>
      <c r="B623" s="3" t="s">
        <v>2584</v>
      </c>
      <c r="C623" s="5">
        <v>45610</v>
      </c>
      <c r="D623" s="3" t="s">
        <v>48</v>
      </c>
      <c r="E623" s="4" t="s">
        <v>634</v>
      </c>
      <c r="F623" s="9">
        <v>1</v>
      </c>
      <c r="G623">
        <f>VLOOKUP(E623,'Data Produk'!$A$2:$E$2517,5,FALSE)</f>
        <v>60750</v>
      </c>
      <c r="H623">
        <f t="shared" si="19"/>
        <v>60750</v>
      </c>
      <c r="I623" t="str">
        <f>VLOOKUP(E623,'Data Produk'!$A$2:$E$2517,3,FALSE)</f>
        <v>BHINNEKA RAIGOR II WG10 GAMING MOUSE RED</v>
      </c>
      <c r="J623" t="str">
        <f>VLOOKUP(E623,'Data Produk'!$A$2:$E$2517,4,FALSE)</f>
        <v>MOUSE GAMING</v>
      </c>
      <c r="K623" t="str">
        <f>VLOOKUP(D623,'Data Outlet'!$A$2:$D$17,4,FALSE)</f>
        <v>Joko Susilo</v>
      </c>
      <c r="L623" t="str">
        <f>VLOOKUP(D623,'Data Outlet'!$A$2:$D$17,2,FALSE)</f>
        <v>SUMARECON MALL SERPONG</v>
      </c>
    </row>
    <row r="624" spans="1:12" x14ac:dyDescent="0.25">
      <c r="A624" t="str">
        <f t="shared" si="20"/>
        <v>T-623</v>
      </c>
      <c r="B624" s="3" t="s">
        <v>2584</v>
      </c>
      <c r="C624" s="5">
        <v>45625</v>
      </c>
      <c r="D624" s="3" t="s">
        <v>45</v>
      </c>
      <c r="E624" s="4" t="s">
        <v>635</v>
      </c>
      <c r="F624" s="9">
        <v>2</v>
      </c>
      <c r="G624">
        <f>VLOOKUP(E624,'Data Produk'!$A$2:$E$2517,5,FALSE)</f>
        <v>22500</v>
      </c>
      <c r="H624">
        <f t="shared" si="19"/>
        <v>45000</v>
      </c>
      <c r="I624" t="str">
        <f>VLOOKUP(E624,'Data Produk'!$A$2:$E$2517,3,FALSE)</f>
        <v>BHINNEKA LINKBUDS ES4 WIRED EARBUDS BLACK</v>
      </c>
      <c r="J624" t="str">
        <f>VLOOKUP(E624,'Data Produk'!$A$2:$E$2517,4,FALSE)</f>
        <v>EARPHONE</v>
      </c>
      <c r="K624" t="str">
        <f>VLOOKUP(D624,'Data Outlet'!$A$2:$D$17,4,FALSE)</f>
        <v>Indah Putri</v>
      </c>
      <c r="L624" t="str">
        <f>VLOOKUP(D624,'Data Outlet'!$A$2:$D$17,2,FALSE)</f>
        <v>PIK AVENUE</v>
      </c>
    </row>
    <row r="625" spans="1:12" x14ac:dyDescent="0.25">
      <c r="A625" t="str">
        <f t="shared" si="20"/>
        <v>T-624</v>
      </c>
      <c r="B625" s="3" t="s">
        <v>2584</v>
      </c>
      <c r="C625" s="5">
        <v>45603</v>
      </c>
      <c r="D625" s="3" t="s">
        <v>48</v>
      </c>
      <c r="E625" s="4" t="s">
        <v>145</v>
      </c>
      <c r="F625" s="9">
        <v>3</v>
      </c>
      <c r="G625">
        <f>VLOOKUP(E625,'Data Produk'!$A$2:$E$2517,5,FALSE)</f>
        <v>13500</v>
      </c>
      <c r="H625">
        <f t="shared" si="19"/>
        <v>40500</v>
      </c>
      <c r="I625" t="str">
        <f>VLOOKUP(E625,'Data Produk'!$A$2:$E$2517,3,FALSE)</f>
        <v>BHINNEKA LINKBUDS ES2 WIRED EARBUDS BLACK</v>
      </c>
      <c r="J625" t="str">
        <f>VLOOKUP(E625,'Data Produk'!$A$2:$E$2517,4,FALSE)</f>
        <v>EARPHONE</v>
      </c>
      <c r="K625" t="str">
        <f>VLOOKUP(D625,'Data Outlet'!$A$2:$D$17,4,FALSE)</f>
        <v>Joko Susilo</v>
      </c>
      <c r="L625" t="str">
        <f>VLOOKUP(D625,'Data Outlet'!$A$2:$D$17,2,FALSE)</f>
        <v>SUMARECON MALL SERPONG</v>
      </c>
    </row>
    <row r="626" spans="1:12" x14ac:dyDescent="0.25">
      <c r="A626" t="str">
        <f t="shared" si="20"/>
        <v>T-625</v>
      </c>
      <c r="B626" s="3" t="s">
        <v>2584</v>
      </c>
      <c r="C626" s="5">
        <v>45600</v>
      </c>
      <c r="D626" s="3" t="s">
        <v>45</v>
      </c>
      <c r="E626" s="4" t="s">
        <v>192</v>
      </c>
      <c r="F626" s="9">
        <v>8</v>
      </c>
      <c r="G626">
        <f>VLOOKUP(E626,'Data Produk'!$A$2:$E$2517,5,FALSE)</f>
        <v>18000</v>
      </c>
      <c r="H626">
        <f t="shared" si="19"/>
        <v>144000</v>
      </c>
      <c r="I626" t="str">
        <f>VLOOKUP(E626,'Data Produk'!$A$2:$E$2517,3,FALSE)</f>
        <v>BHINNEKA DURALINK KLB1201 BLACK</v>
      </c>
      <c r="J626" t="str">
        <f>VLOOKUP(E626,'Data Produk'!$A$2:$E$2517,4,FALSE)</f>
        <v>CABLE</v>
      </c>
      <c r="K626" t="str">
        <f>VLOOKUP(D626,'Data Outlet'!$A$2:$D$17,4,FALSE)</f>
        <v>Indah Putri</v>
      </c>
      <c r="L626" t="str">
        <f>VLOOKUP(D626,'Data Outlet'!$A$2:$D$17,2,FALSE)</f>
        <v>PIK AVENUE</v>
      </c>
    </row>
    <row r="627" spans="1:12" x14ac:dyDescent="0.25">
      <c r="A627" t="str">
        <f t="shared" si="20"/>
        <v>T-626</v>
      </c>
      <c r="B627" s="3" t="s">
        <v>2584</v>
      </c>
      <c r="C627" s="5">
        <v>45622</v>
      </c>
      <c r="D627" s="3" t="s">
        <v>42</v>
      </c>
      <c r="E627" s="4" t="s">
        <v>636</v>
      </c>
      <c r="F627" s="9">
        <v>1</v>
      </c>
      <c r="G627">
        <f>VLOOKUP(E627,'Data Produk'!$A$2:$E$2517,5,FALSE)</f>
        <v>39600</v>
      </c>
      <c r="H627">
        <f t="shared" si="19"/>
        <v>39600</v>
      </c>
      <c r="I627" t="str">
        <f>VLOOKUP(E627,'Data Produk'!$A$2:$E$2517,3,FALSE)</f>
        <v>BHINNEKA GO W606 OFFICE MOUSE BLUE</v>
      </c>
      <c r="J627" t="str">
        <f>VLOOKUP(E627,'Data Produk'!$A$2:$E$2517,4,FALSE)</f>
        <v>OFFICE MOUSE</v>
      </c>
      <c r="K627" t="str">
        <f>VLOOKUP(D627,'Data Outlet'!$A$2:$D$17,4,FALSE)</f>
        <v>Hadi Nugroho</v>
      </c>
      <c r="L627" t="str">
        <f>VLOOKUP(D627,'Data Outlet'!$A$2:$D$17,2,FALSE)</f>
        <v>MALL KELAPA GADING</v>
      </c>
    </row>
    <row r="628" spans="1:12" x14ac:dyDescent="0.25">
      <c r="A628" t="str">
        <f t="shared" si="20"/>
        <v>T-627</v>
      </c>
      <c r="B628" s="3" t="s">
        <v>2584</v>
      </c>
      <c r="C628" s="5">
        <v>45605</v>
      </c>
      <c r="D628" s="3" t="s">
        <v>47</v>
      </c>
      <c r="E628" s="4" t="s">
        <v>637</v>
      </c>
      <c r="F628" s="9">
        <v>2</v>
      </c>
      <c r="G628">
        <f>VLOOKUP(E628,'Data Produk'!$A$2:$E$2517,5,FALSE)</f>
        <v>57600</v>
      </c>
      <c r="H628">
        <f t="shared" si="19"/>
        <v>115200</v>
      </c>
      <c r="I628" t="str">
        <f>VLOOKUP(E628,'Data Produk'!$A$2:$E$2517,3,FALSE)</f>
        <v>BHINNEKA GO W192 OFFICE MOUSE BLACK</v>
      </c>
      <c r="J628" t="str">
        <f>VLOOKUP(E628,'Data Produk'!$A$2:$E$2517,4,FALSE)</f>
        <v>OFFICE MOUSE</v>
      </c>
      <c r="K628" t="str">
        <f>VLOOKUP(D628,'Data Outlet'!$A$2:$D$17,4,FALSE)</f>
        <v>Joko Susilo</v>
      </c>
      <c r="L628" t="str">
        <f>VLOOKUP(D628,'Data Outlet'!$A$2:$D$17,2,FALSE)</f>
        <v>SUMARECON MALL BEKASI</v>
      </c>
    </row>
    <row r="629" spans="1:12" x14ac:dyDescent="0.25">
      <c r="A629" t="str">
        <f t="shared" si="20"/>
        <v>T-628</v>
      </c>
      <c r="B629" s="3" t="s">
        <v>2584</v>
      </c>
      <c r="C629" s="5">
        <v>45604</v>
      </c>
      <c r="D629" s="3" t="s">
        <v>36</v>
      </c>
      <c r="E629" s="4" t="s">
        <v>638</v>
      </c>
      <c r="F629" s="9">
        <v>1</v>
      </c>
      <c r="G629">
        <f>VLOOKUP(E629,'Data Produk'!$A$2:$E$2517,5,FALSE)</f>
        <v>189000</v>
      </c>
      <c r="H629">
        <f t="shared" si="19"/>
        <v>189000</v>
      </c>
      <c r="I629" t="str">
        <f>VLOOKUP(E629,'Data Produk'!$A$2:$E$2517,3,FALSE)</f>
        <v>BHINNEKA GO TUNE WH06 WIRELESS HEADSET BEIGE</v>
      </c>
      <c r="J629" t="str">
        <f>VLOOKUP(E629,'Data Produk'!$A$2:$E$2517,4,FALSE)</f>
        <v>WIRELESS HEADSET</v>
      </c>
      <c r="K629" t="str">
        <f>VLOOKUP(D629,'Data Outlet'!$A$2:$D$17,4,FALSE)</f>
        <v>Citra Dewi</v>
      </c>
      <c r="L629" t="str">
        <f>VLOOKUP(D629,'Data Outlet'!$A$2:$D$17,2,FALSE)</f>
        <v>CENTER POINT MEDAN</v>
      </c>
    </row>
    <row r="630" spans="1:12" x14ac:dyDescent="0.25">
      <c r="A630" t="str">
        <f t="shared" si="20"/>
        <v>T-629</v>
      </c>
      <c r="B630" s="3" t="s">
        <v>2584</v>
      </c>
      <c r="C630" s="5">
        <v>45606</v>
      </c>
      <c r="D630" s="3" t="s">
        <v>39</v>
      </c>
      <c r="E630" s="4" t="s">
        <v>639</v>
      </c>
      <c r="F630" s="9">
        <v>3</v>
      </c>
      <c r="G630">
        <f>VLOOKUP(E630,'Data Produk'!$A$2:$E$2517,5,FALSE)</f>
        <v>39600</v>
      </c>
      <c r="H630">
        <f t="shared" si="19"/>
        <v>118800</v>
      </c>
      <c r="I630" t="str">
        <f>VLOOKUP(E630,'Data Produk'!$A$2:$E$2517,3,FALSE)</f>
        <v>BHINNEKA GO W606 OFFICE MOUSE BLUE</v>
      </c>
      <c r="J630" t="str">
        <f>VLOOKUP(E630,'Data Produk'!$A$2:$E$2517,4,FALSE)</f>
        <v>OFFICE MOUSE</v>
      </c>
      <c r="K630" t="str">
        <f>VLOOKUP(D630,'Data Outlet'!$A$2:$D$17,4,FALSE)</f>
        <v>Eko Wijaya</v>
      </c>
      <c r="L630" t="str">
        <f>VLOOKUP(D630,'Data Outlet'!$A$2:$D$17,2,FALSE)</f>
        <v>KOTA KASABLANKA</v>
      </c>
    </row>
    <row r="631" spans="1:12" x14ac:dyDescent="0.25">
      <c r="A631" t="str">
        <f t="shared" si="20"/>
        <v>T-630</v>
      </c>
      <c r="B631" s="3" t="s">
        <v>2584</v>
      </c>
      <c r="C631" s="5">
        <v>45611</v>
      </c>
      <c r="D631" s="3" t="s">
        <v>44</v>
      </c>
      <c r="E631" s="4" t="s">
        <v>640</v>
      </c>
      <c r="F631" s="9">
        <v>1</v>
      </c>
      <c r="G631">
        <f>VLOOKUP(E631,'Data Produk'!$A$2:$E$2517,5,FALSE)</f>
        <v>22500</v>
      </c>
      <c r="H631">
        <f t="shared" si="19"/>
        <v>22500</v>
      </c>
      <c r="I631" t="str">
        <f>VLOOKUP(E631,'Data Produk'!$A$2:$E$2517,3,FALSE)</f>
        <v>BHINNEKA LINKBUDS ES4 WIRED EARBUDS BLACK</v>
      </c>
      <c r="J631" t="str">
        <f>VLOOKUP(E631,'Data Produk'!$A$2:$E$2517,4,FALSE)</f>
        <v>EARPHONE</v>
      </c>
      <c r="K631" t="str">
        <f>VLOOKUP(D631,'Data Outlet'!$A$2:$D$17,4,FALSE)</f>
        <v>Gita Rahma</v>
      </c>
      <c r="L631" t="str">
        <f>VLOOKUP(D631,'Data Outlet'!$A$2:$D$17,2,FALSE)</f>
        <v>PAKUWON</v>
      </c>
    </row>
    <row r="632" spans="1:12" x14ac:dyDescent="0.25">
      <c r="A632" t="str">
        <f t="shared" si="20"/>
        <v>T-631</v>
      </c>
      <c r="B632" s="3" t="s">
        <v>2584</v>
      </c>
      <c r="C632" s="5">
        <v>45614</v>
      </c>
      <c r="D632" s="3" t="s">
        <v>44</v>
      </c>
      <c r="E632" s="4" t="s">
        <v>641</v>
      </c>
      <c r="F632" s="9">
        <v>1</v>
      </c>
      <c r="G632">
        <f>VLOOKUP(E632,'Data Produk'!$A$2:$E$2517,5,FALSE)</f>
        <v>225000</v>
      </c>
      <c r="H632">
        <f t="shared" si="19"/>
        <v>225000</v>
      </c>
      <c r="I632" t="str">
        <f>VLOOKUP(E632,'Data Produk'!$A$2:$E$2517,3,FALSE)</f>
        <v>BHINNEKA Gaming Keyboard MK-890 ATOM96 Black Blue Switch</v>
      </c>
      <c r="J632" t="str">
        <f>VLOOKUP(E632,'Data Produk'!$A$2:$E$2517,4,FALSE)</f>
        <v>KEYBOARD GAMING</v>
      </c>
      <c r="K632" t="str">
        <f>VLOOKUP(D632,'Data Outlet'!$A$2:$D$17,4,FALSE)</f>
        <v>Gita Rahma</v>
      </c>
      <c r="L632" t="str">
        <f>VLOOKUP(D632,'Data Outlet'!$A$2:$D$17,2,FALSE)</f>
        <v>PAKUWON</v>
      </c>
    </row>
    <row r="633" spans="1:12" x14ac:dyDescent="0.25">
      <c r="A633" t="str">
        <f t="shared" si="20"/>
        <v>T-632</v>
      </c>
      <c r="B633" s="3" t="s">
        <v>2584</v>
      </c>
      <c r="C633" s="5">
        <v>45604</v>
      </c>
      <c r="D633" s="3" t="s">
        <v>45</v>
      </c>
      <c r="E633" s="4" t="s">
        <v>642</v>
      </c>
      <c r="F633" s="9">
        <v>1</v>
      </c>
      <c r="G633">
        <f>VLOOKUP(E633,'Data Produk'!$A$2:$E$2517,5,FALSE)</f>
        <v>349300</v>
      </c>
      <c r="H633">
        <f t="shared" si="19"/>
        <v>349300</v>
      </c>
      <c r="I633" t="str">
        <f>VLOOKUP(E633,'Data Produk'!$A$2:$E$2517,3,FALSE)</f>
        <v>BHINNEKA ATO MP905 DESKMAT ONE PIECE ZORO</v>
      </c>
      <c r="J633" t="str">
        <f>VLOOKUP(E633,'Data Produk'!$A$2:$E$2517,4,FALSE)</f>
        <v>DESKMAT</v>
      </c>
      <c r="K633" t="str">
        <f>VLOOKUP(D633,'Data Outlet'!$A$2:$D$17,4,FALSE)</f>
        <v>Indah Putri</v>
      </c>
      <c r="L633" t="str">
        <f>VLOOKUP(D633,'Data Outlet'!$A$2:$D$17,2,FALSE)</f>
        <v>PIK AVENUE</v>
      </c>
    </row>
    <row r="634" spans="1:12" x14ac:dyDescent="0.25">
      <c r="A634" t="str">
        <f t="shared" si="20"/>
        <v>T-633</v>
      </c>
      <c r="B634" s="3" t="s">
        <v>2584</v>
      </c>
      <c r="C634" s="5">
        <v>45619</v>
      </c>
      <c r="D634" s="3" t="s">
        <v>40</v>
      </c>
      <c r="E634" s="4" t="s">
        <v>496</v>
      </c>
      <c r="F634" s="9">
        <v>7</v>
      </c>
      <c r="G634">
        <f>VLOOKUP(E634,'Data Produk'!$A$2:$E$2517,5,FALSE)</f>
        <v>14400</v>
      </c>
      <c r="H634">
        <f t="shared" si="19"/>
        <v>100800</v>
      </c>
      <c r="I634" t="str">
        <f>VLOOKUP(E634,'Data Produk'!$A$2:$E$2517,3,FALSE)</f>
        <v>BHINNEKA DURALINK KLT1201 CABLE BLACK</v>
      </c>
      <c r="J634" t="str">
        <f>VLOOKUP(E634,'Data Produk'!$A$2:$E$2517,4,FALSE)</f>
        <v>CABLE</v>
      </c>
      <c r="K634" t="str">
        <f>VLOOKUP(D634,'Data Outlet'!$A$2:$D$17,4,FALSE)</f>
        <v>Fani Sari</v>
      </c>
      <c r="L634" t="str">
        <f>VLOOKUP(D634,'Data Outlet'!$A$2:$D$17,2,FALSE)</f>
        <v>LIPPO MALL KEMANG</v>
      </c>
    </row>
    <row r="635" spans="1:12" x14ac:dyDescent="0.25">
      <c r="A635" t="str">
        <f t="shared" si="20"/>
        <v>T-634</v>
      </c>
      <c r="B635" s="3" t="s">
        <v>2584</v>
      </c>
      <c r="C635" s="5">
        <v>45626</v>
      </c>
      <c r="D635" s="3" t="s">
        <v>43</v>
      </c>
      <c r="E635" s="4" t="s">
        <v>643</v>
      </c>
      <c r="F635" s="9">
        <v>1</v>
      </c>
      <c r="G635">
        <f>VLOOKUP(E635,'Data Produk'!$A$2:$E$2517,5,FALSE)</f>
        <v>29700</v>
      </c>
      <c r="H635">
        <f t="shared" si="19"/>
        <v>29700</v>
      </c>
      <c r="I635" t="str">
        <f>VLOOKUP(E635,'Data Produk'!$A$2:$E$2517,3,FALSE)</f>
        <v>KC201 BHINNEKA USB CABLE TYPE C</v>
      </c>
      <c r="J635" t="str">
        <f>VLOOKUP(E635,'Data Produk'!$A$2:$E$2517,4,FALSE)</f>
        <v>CABLE</v>
      </c>
      <c r="K635" t="str">
        <f>VLOOKUP(D635,'Data Outlet'!$A$2:$D$17,4,FALSE)</f>
        <v>Gita Rahma</v>
      </c>
      <c r="L635" t="str">
        <f>VLOOKUP(D635,'Data Outlet'!$A$2:$D$17,2,FALSE)</f>
        <v>MALL OF INDONESIA</v>
      </c>
    </row>
    <row r="636" spans="1:12" x14ac:dyDescent="0.25">
      <c r="A636" t="str">
        <f t="shared" si="20"/>
        <v>T-635</v>
      </c>
      <c r="B636" s="3" t="s">
        <v>2584</v>
      </c>
      <c r="C636" s="5">
        <v>45611</v>
      </c>
      <c r="D636" s="3" t="s">
        <v>45</v>
      </c>
      <c r="E636" s="4" t="s">
        <v>644</v>
      </c>
      <c r="F636" s="9">
        <v>1</v>
      </c>
      <c r="G636">
        <f>VLOOKUP(E636,'Data Produk'!$A$2:$E$2517,5,FALSE)</f>
        <v>13500</v>
      </c>
      <c r="H636">
        <f t="shared" si="19"/>
        <v>13500</v>
      </c>
      <c r="I636" t="str">
        <f>VLOOKUP(E636,'Data Produk'!$A$2:$E$2517,3,FALSE)</f>
        <v>BHINNEKA LINKBUDS ES2 WIRED EARBUDS BLACK</v>
      </c>
      <c r="J636" t="str">
        <f>VLOOKUP(E636,'Data Produk'!$A$2:$E$2517,4,FALSE)</f>
        <v>EARPHONE</v>
      </c>
      <c r="K636" t="str">
        <f>VLOOKUP(D636,'Data Outlet'!$A$2:$D$17,4,FALSE)</f>
        <v>Indah Putri</v>
      </c>
      <c r="L636" t="str">
        <f>VLOOKUP(D636,'Data Outlet'!$A$2:$D$17,2,FALSE)</f>
        <v>PIK AVENUE</v>
      </c>
    </row>
    <row r="637" spans="1:12" x14ac:dyDescent="0.25">
      <c r="A637" t="str">
        <f t="shared" si="20"/>
        <v>T-636</v>
      </c>
      <c r="B637" s="3" t="s">
        <v>2584</v>
      </c>
      <c r="C637" s="5">
        <v>45606</v>
      </c>
      <c r="D637" s="3" t="s">
        <v>48</v>
      </c>
      <c r="E637" s="4" t="s">
        <v>645</v>
      </c>
      <c r="F637" s="9">
        <v>1</v>
      </c>
      <c r="G637">
        <f>VLOOKUP(E637,'Data Produk'!$A$2:$E$2517,5,FALSE)</f>
        <v>39600</v>
      </c>
      <c r="H637">
        <f t="shared" si="19"/>
        <v>39600</v>
      </c>
      <c r="I637" t="str">
        <f>VLOOKUP(E637,'Data Produk'!$A$2:$E$2517,3,FALSE)</f>
        <v>BHINNEKA GO W605 OFFICE MOUSE BEIGE</v>
      </c>
      <c r="J637" t="str">
        <f>VLOOKUP(E637,'Data Produk'!$A$2:$E$2517,4,FALSE)</f>
        <v>OFFICE MOUSE</v>
      </c>
      <c r="K637" t="str">
        <f>VLOOKUP(D637,'Data Outlet'!$A$2:$D$17,4,FALSE)</f>
        <v>Joko Susilo</v>
      </c>
      <c r="L637" t="str">
        <f>VLOOKUP(D637,'Data Outlet'!$A$2:$D$17,2,FALSE)</f>
        <v>SUMARECON MALL SERPONG</v>
      </c>
    </row>
    <row r="638" spans="1:12" x14ac:dyDescent="0.25">
      <c r="A638" t="str">
        <f t="shared" si="20"/>
        <v>T-637</v>
      </c>
      <c r="B638" s="3" t="s">
        <v>2584</v>
      </c>
      <c r="C638" s="5">
        <v>45614</v>
      </c>
      <c r="D638" s="3" t="s">
        <v>45</v>
      </c>
      <c r="E638" s="4" t="s">
        <v>71</v>
      </c>
      <c r="F638" s="9">
        <v>2</v>
      </c>
      <c r="G638">
        <f>VLOOKUP(E638,'Data Produk'!$A$2:$E$2517,5,FALSE)</f>
        <v>57600</v>
      </c>
      <c r="H638">
        <f t="shared" si="19"/>
        <v>115200</v>
      </c>
      <c r="I638" t="str">
        <f>VLOOKUP(E638,'Data Produk'!$A$2:$E$2517,3,FALSE)</f>
        <v>BHINNEKA GO W192 OFFICE MOUSE BLACK</v>
      </c>
      <c r="J638" t="str">
        <f>VLOOKUP(E638,'Data Produk'!$A$2:$E$2517,4,FALSE)</f>
        <v>OFFICE MOUSE</v>
      </c>
      <c r="K638" t="str">
        <f>VLOOKUP(D638,'Data Outlet'!$A$2:$D$17,4,FALSE)</f>
        <v>Indah Putri</v>
      </c>
      <c r="L638" t="str">
        <f>VLOOKUP(D638,'Data Outlet'!$A$2:$D$17,2,FALSE)</f>
        <v>PIK AVENUE</v>
      </c>
    </row>
    <row r="639" spans="1:12" x14ac:dyDescent="0.25">
      <c r="A639" t="str">
        <f t="shared" si="20"/>
        <v>T-638</v>
      </c>
      <c r="B639" s="3" t="s">
        <v>2584</v>
      </c>
      <c r="C639" s="5">
        <v>45597</v>
      </c>
      <c r="D639" s="3" t="s">
        <v>37</v>
      </c>
      <c r="E639" s="4" t="s">
        <v>267</v>
      </c>
      <c r="F639" s="9">
        <v>3</v>
      </c>
      <c r="G639">
        <f>VLOOKUP(E639,'Data Produk'!$A$2:$E$2517,5,FALSE)</f>
        <v>13050</v>
      </c>
      <c r="H639">
        <f t="shared" si="19"/>
        <v>39150</v>
      </c>
      <c r="I639" t="str">
        <f>VLOOKUP(E639,'Data Produk'!$A$2:$E$2517,3,FALSE)</f>
        <v>BHINNEKA DURALINK KCT1201 BLACK</v>
      </c>
      <c r="J639" t="str">
        <f>VLOOKUP(E639,'Data Produk'!$A$2:$E$2517,4,FALSE)</f>
        <v>CABLE</v>
      </c>
      <c r="K639" t="str">
        <f>VLOOKUP(D639,'Data Outlet'!$A$2:$D$17,4,FALSE)</f>
        <v>Dewi Lestari</v>
      </c>
      <c r="L639" t="str">
        <f>VLOOKUP(D639,'Data Outlet'!$A$2:$D$17,2,FALSE)</f>
        <v>CIBUBUR JUNCTION</v>
      </c>
    </row>
    <row r="640" spans="1:12" x14ac:dyDescent="0.25">
      <c r="A640" t="str">
        <f t="shared" si="20"/>
        <v>T-639</v>
      </c>
      <c r="B640" s="3" t="s">
        <v>2584</v>
      </c>
      <c r="C640" s="5">
        <v>45614</v>
      </c>
      <c r="D640" s="3" t="s">
        <v>45</v>
      </c>
      <c r="E640" s="4" t="s">
        <v>241</v>
      </c>
      <c r="F640" s="9">
        <v>1</v>
      </c>
      <c r="G640">
        <f>VLOOKUP(E640,'Data Produk'!$A$2:$E$2517,5,FALSE)</f>
        <v>243000</v>
      </c>
      <c r="H640">
        <f t="shared" si="19"/>
        <v>243000</v>
      </c>
      <c r="I640" t="str">
        <f>VLOOKUP(E640,'Data Produk'!$A$2:$E$2517,3,FALSE)</f>
        <v>BHINNEKA POWER PLUS 65W 3-PORTS GAN CHARGER (PPS/PD+QC) BLACK</v>
      </c>
      <c r="J640" t="str">
        <f>VLOOKUP(E640,'Data Produk'!$A$2:$E$2517,4,FALSE)</f>
        <v>CHARGER</v>
      </c>
      <c r="K640" t="str">
        <f>VLOOKUP(D640,'Data Outlet'!$A$2:$D$17,4,FALSE)</f>
        <v>Indah Putri</v>
      </c>
      <c r="L640" t="str">
        <f>VLOOKUP(D640,'Data Outlet'!$A$2:$D$17,2,FALSE)</f>
        <v>PIK AVENUE</v>
      </c>
    </row>
    <row r="641" spans="1:12" x14ac:dyDescent="0.25">
      <c r="A641" t="str">
        <f t="shared" si="20"/>
        <v>T-640</v>
      </c>
      <c r="B641" s="3" t="s">
        <v>2584</v>
      </c>
      <c r="C641" s="5">
        <v>45619</v>
      </c>
      <c r="D641" s="3" t="s">
        <v>40</v>
      </c>
      <c r="E641" s="4" t="s">
        <v>469</v>
      </c>
      <c r="F641" s="9">
        <v>6</v>
      </c>
      <c r="G641">
        <f>VLOOKUP(E641,'Data Produk'!$A$2:$E$2517,5,FALSE)</f>
        <v>25200</v>
      </c>
      <c r="H641">
        <f t="shared" si="19"/>
        <v>151200</v>
      </c>
      <c r="I641" t="str">
        <f>VLOOKUP(E641,'Data Produk'!$A$2:$E$2517,3,FALSE)</f>
        <v>BHINNEKA HYPERLINK KD60C1501 BLACK</v>
      </c>
      <c r="J641" t="str">
        <f>VLOOKUP(E641,'Data Produk'!$A$2:$E$2517,4,FALSE)</f>
        <v>CABLE</v>
      </c>
      <c r="K641" t="str">
        <f>VLOOKUP(D641,'Data Outlet'!$A$2:$D$17,4,FALSE)</f>
        <v>Fani Sari</v>
      </c>
      <c r="L641" t="str">
        <f>VLOOKUP(D641,'Data Outlet'!$A$2:$D$17,2,FALSE)</f>
        <v>LIPPO MALL KEMANG</v>
      </c>
    </row>
    <row r="642" spans="1:12" x14ac:dyDescent="0.25">
      <c r="A642" t="str">
        <f t="shared" si="20"/>
        <v>T-641</v>
      </c>
      <c r="B642" s="3" t="s">
        <v>2584</v>
      </c>
      <c r="C642" s="5">
        <v>45605</v>
      </c>
      <c r="D642" s="3" t="s">
        <v>40</v>
      </c>
      <c r="E642" s="4" t="s">
        <v>448</v>
      </c>
      <c r="F642" s="9">
        <v>2</v>
      </c>
      <c r="G642">
        <f>VLOOKUP(E642,'Data Produk'!$A$2:$E$2517,5,FALSE)</f>
        <v>65700</v>
      </c>
      <c r="H642">
        <f t="shared" si="19"/>
        <v>131400</v>
      </c>
      <c r="I642" t="str">
        <f>VLOOKUP(E642,'Data Produk'!$A$2:$E$2517,3,FALSE)</f>
        <v>BHINNEKA RAIGOR III WG12 GAMING MOUSE BLACK</v>
      </c>
      <c r="J642" t="str">
        <f>VLOOKUP(E642,'Data Produk'!$A$2:$E$2517,4,FALSE)</f>
        <v>MOUSE GAMING</v>
      </c>
      <c r="K642" t="str">
        <f>VLOOKUP(D642,'Data Outlet'!$A$2:$D$17,4,FALSE)</f>
        <v>Fani Sari</v>
      </c>
      <c r="L642" t="str">
        <f>VLOOKUP(D642,'Data Outlet'!$A$2:$D$17,2,FALSE)</f>
        <v>LIPPO MALL KEMANG</v>
      </c>
    </row>
    <row r="643" spans="1:12" x14ac:dyDescent="0.25">
      <c r="A643" t="str">
        <f t="shared" si="20"/>
        <v>T-642</v>
      </c>
      <c r="B643" s="3" t="s">
        <v>2584</v>
      </c>
      <c r="C643" s="5">
        <v>45625</v>
      </c>
      <c r="D643" s="3" t="s">
        <v>40</v>
      </c>
      <c r="E643" s="4" t="s">
        <v>473</v>
      </c>
      <c r="F643" s="9">
        <v>2</v>
      </c>
      <c r="G643">
        <f>VLOOKUP(E643,'Data Produk'!$A$2:$E$2517,5,FALSE)</f>
        <v>94500</v>
      </c>
      <c r="H643">
        <f t="shared" ref="H643:H706" si="21">G643*F643</f>
        <v>189000</v>
      </c>
      <c r="I643" t="str">
        <f>VLOOKUP(E643,'Data Produk'!$A$2:$E$2517,3,FALSE)</f>
        <v>BHINNEKA SMART LIGHT BUB 12W SLB102</v>
      </c>
      <c r="J643" t="str">
        <f>VLOOKUP(E643,'Data Produk'!$A$2:$E$2517,4,FALSE)</f>
        <v>SMART LIFE</v>
      </c>
      <c r="K643" t="str">
        <f>VLOOKUP(D643,'Data Outlet'!$A$2:$D$17,4,FALSE)</f>
        <v>Fani Sari</v>
      </c>
      <c r="L643" t="str">
        <f>VLOOKUP(D643,'Data Outlet'!$A$2:$D$17,2,FALSE)</f>
        <v>LIPPO MALL KEMANG</v>
      </c>
    </row>
    <row r="644" spans="1:12" x14ac:dyDescent="0.25">
      <c r="A644" t="str">
        <f t="shared" si="20"/>
        <v>T-643</v>
      </c>
      <c r="B644" s="3" t="s">
        <v>2584</v>
      </c>
      <c r="C644" s="5">
        <v>45625</v>
      </c>
      <c r="D644" s="3" t="s">
        <v>36</v>
      </c>
      <c r="E644" s="4" t="s">
        <v>646</v>
      </c>
      <c r="F644" s="9">
        <v>1</v>
      </c>
      <c r="G644">
        <f>VLOOKUP(E644,'Data Produk'!$A$2:$E$2517,5,FALSE)</f>
        <v>108000</v>
      </c>
      <c r="H644">
        <f t="shared" si="21"/>
        <v>108000</v>
      </c>
      <c r="I644" t="str">
        <f>VLOOKUP(E644,'Data Produk'!$A$2:$E$2517,3,FALSE)</f>
        <v>BHINNEKA WAVE13 TW13 TRUE WIRELESS WHITE</v>
      </c>
      <c r="J644" t="str">
        <f>VLOOKUP(E644,'Data Produk'!$A$2:$E$2517,4,FALSE)</f>
        <v>TWS</v>
      </c>
      <c r="K644" t="str">
        <f>VLOOKUP(D644,'Data Outlet'!$A$2:$D$17,4,FALSE)</f>
        <v>Citra Dewi</v>
      </c>
      <c r="L644" t="str">
        <f>VLOOKUP(D644,'Data Outlet'!$A$2:$D$17,2,FALSE)</f>
        <v>CENTER POINT MEDAN</v>
      </c>
    </row>
    <row r="645" spans="1:12" x14ac:dyDescent="0.25">
      <c r="A645" t="str">
        <f t="shared" si="20"/>
        <v>T-644</v>
      </c>
      <c r="B645" s="3" t="s">
        <v>2584</v>
      </c>
      <c r="C645" s="5">
        <v>45601</v>
      </c>
      <c r="D645" s="3" t="s">
        <v>43</v>
      </c>
      <c r="E645" s="4" t="s">
        <v>647</v>
      </c>
      <c r="F645" s="9">
        <v>1</v>
      </c>
      <c r="G645">
        <f>VLOOKUP(E645,'Data Produk'!$A$2:$E$2517,5,FALSE)</f>
        <v>26100</v>
      </c>
      <c r="H645">
        <f t="shared" si="21"/>
        <v>26100</v>
      </c>
      <c r="I645" t="str">
        <f>VLOOKUP(E645,'Data Produk'!$A$2:$E$2517,3,FALSE)</f>
        <v>BHINNEKA GO ES1 WIRED EARBUDS BLACK</v>
      </c>
      <c r="J645" t="str">
        <f>VLOOKUP(E645,'Data Produk'!$A$2:$E$2517,4,FALSE)</f>
        <v>EARPHONE</v>
      </c>
      <c r="K645" t="str">
        <f>VLOOKUP(D645,'Data Outlet'!$A$2:$D$17,4,FALSE)</f>
        <v>Gita Rahma</v>
      </c>
      <c r="L645" t="str">
        <f>VLOOKUP(D645,'Data Outlet'!$A$2:$D$17,2,FALSE)</f>
        <v>MALL OF INDONESIA</v>
      </c>
    </row>
    <row r="646" spans="1:12" x14ac:dyDescent="0.25">
      <c r="A646" t="str">
        <f t="shared" si="20"/>
        <v>T-645</v>
      </c>
      <c r="B646" s="3" t="s">
        <v>2584</v>
      </c>
      <c r="C646" s="5">
        <v>45599</v>
      </c>
      <c r="D646" s="3" t="s">
        <v>48</v>
      </c>
      <c r="E646" s="4" t="s">
        <v>298</v>
      </c>
      <c r="F646" s="9">
        <v>1</v>
      </c>
      <c r="G646">
        <f>VLOOKUP(E646,'Data Produk'!$A$2:$E$2517,5,FALSE)</f>
        <v>22500</v>
      </c>
      <c r="H646">
        <f t="shared" si="21"/>
        <v>22500</v>
      </c>
      <c r="I646" t="str">
        <f>VLOOKUP(E646,'Data Produk'!$A$2:$E$2517,3,FALSE)</f>
        <v>BHINNEKA LINKBUDS ES4 WIRED EARBUDS BLACK</v>
      </c>
      <c r="J646" t="str">
        <f>VLOOKUP(E646,'Data Produk'!$A$2:$E$2517,4,FALSE)</f>
        <v>EARPHONE</v>
      </c>
      <c r="K646" t="str">
        <f>VLOOKUP(D646,'Data Outlet'!$A$2:$D$17,4,FALSE)</f>
        <v>Joko Susilo</v>
      </c>
      <c r="L646" t="str">
        <f>VLOOKUP(D646,'Data Outlet'!$A$2:$D$17,2,FALSE)</f>
        <v>SUMARECON MALL SERPONG</v>
      </c>
    </row>
    <row r="647" spans="1:12" x14ac:dyDescent="0.25">
      <c r="A647" t="str">
        <f t="shared" si="20"/>
        <v>T-646</v>
      </c>
      <c r="B647" s="3" t="s">
        <v>2584</v>
      </c>
      <c r="C647" s="5">
        <v>45602</v>
      </c>
      <c r="D647" s="3" t="s">
        <v>40</v>
      </c>
      <c r="E647" s="4" t="s">
        <v>497</v>
      </c>
      <c r="F647" s="9">
        <v>6</v>
      </c>
      <c r="G647">
        <f>VLOOKUP(E647,'Data Produk'!$A$2:$E$2517,5,FALSE)</f>
        <v>27000</v>
      </c>
      <c r="H647">
        <f t="shared" si="21"/>
        <v>162000</v>
      </c>
      <c r="I647" t="str">
        <f>VLOOKUP(E647,'Data Produk'!$A$2:$E$2517,3,FALSE)</f>
        <v>BHINNEKA DURALINK KLB2001 BLACK</v>
      </c>
      <c r="J647" t="str">
        <f>VLOOKUP(E647,'Data Produk'!$A$2:$E$2517,4,FALSE)</f>
        <v>CABLE</v>
      </c>
      <c r="K647" t="str">
        <f>VLOOKUP(D647,'Data Outlet'!$A$2:$D$17,4,FALSE)</f>
        <v>Fani Sari</v>
      </c>
      <c r="L647" t="str">
        <f>VLOOKUP(D647,'Data Outlet'!$A$2:$D$17,2,FALSE)</f>
        <v>LIPPO MALL KEMANG</v>
      </c>
    </row>
    <row r="648" spans="1:12" x14ac:dyDescent="0.25">
      <c r="A648" t="str">
        <f t="shared" si="20"/>
        <v>T-647</v>
      </c>
      <c r="B648" s="3" t="s">
        <v>2584</v>
      </c>
      <c r="C648" s="5">
        <v>45619</v>
      </c>
      <c r="D648" s="3" t="s">
        <v>39</v>
      </c>
      <c r="E648" s="4" t="s">
        <v>402</v>
      </c>
      <c r="F648" s="9">
        <v>1</v>
      </c>
      <c r="G648">
        <f>VLOOKUP(E648,'Data Produk'!$A$2:$E$2517,5,FALSE)</f>
        <v>396000</v>
      </c>
      <c r="H648">
        <f t="shared" si="21"/>
        <v>396000</v>
      </c>
      <c r="I648" t="str">
        <f>VLOOKUP(E648,'Data Produk'!$A$2:$E$2517,3,FALSE)</f>
        <v>BHINNEKA LEVIOSA MCX01 CONDENSER MICROPHONE BLACK</v>
      </c>
      <c r="J648" t="str">
        <f>VLOOKUP(E648,'Data Produk'!$A$2:$E$2517,4,FALSE)</f>
        <v>STREAMING DEVICES</v>
      </c>
      <c r="K648" t="str">
        <f>VLOOKUP(D648,'Data Outlet'!$A$2:$D$17,4,FALSE)</f>
        <v>Eko Wijaya</v>
      </c>
      <c r="L648" t="str">
        <f>VLOOKUP(D648,'Data Outlet'!$A$2:$D$17,2,FALSE)</f>
        <v>KOTA KASABLANKA</v>
      </c>
    </row>
    <row r="649" spans="1:12" x14ac:dyDescent="0.25">
      <c r="A649" t="str">
        <f t="shared" si="20"/>
        <v>T-648</v>
      </c>
      <c r="B649" s="3" t="s">
        <v>2584</v>
      </c>
      <c r="C649" s="5">
        <v>45625</v>
      </c>
      <c r="D649" s="3" t="s">
        <v>40</v>
      </c>
      <c r="E649" s="4" t="s">
        <v>648</v>
      </c>
      <c r="F649" s="9">
        <v>5</v>
      </c>
      <c r="G649">
        <f>VLOOKUP(E649,'Data Produk'!$A$2:$E$2517,5,FALSE)</f>
        <v>26100</v>
      </c>
      <c r="H649">
        <f t="shared" si="21"/>
        <v>130500</v>
      </c>
      <c r="I649" t="str">
        <f>VLOOKUP(E649,'Data Produk'!$A$2:$E$2517,3,FALSE)</f>
        <v>BHINNEKA GO ES1 WIRED EARBUDS WHITE</v>
      </c>
      <c r="J649" t="str">
        <f>VLOOKUP(E649,'Data Produk'!$A$2:$E$2517,4,FALSE)</f>
        <v>EARPHONE</v>
      </c>
      <c r="K649" t="str">
        <f>VLOOKUP(D649,'Data Outlet'!$A$2:$D$17,4,FALSE)</f>
        <v>Fani Sari</v>
      </c>
      <c r="L649" t="str">
        <f>VLOOKUP(D649,'Data Outlet'!$A$2:$D$17,2,FALSE)</f>
        <v>LIPPO MALL KEMANG</v>
      </c>
    </row>
    <row r="650" spans="1:12" x14ac:dyDescent="0.25">
      <c r="A650" t="str">
        <f t="shared" si="20"/>
        <v>T-649</v>
      </c>
      <c r="B650" s="3" t="s">
        <v>2584</v>
      </c>
      <c r="C650" s="5">
        <v>45611</v>
      </c>
      <c r="D650" s="3" t="s">
        <v>41</v>
      </c>
      <c r="E650" s="4" t="s">
        <v>649</v>
      </c>
      <c r="F650" s="9">
        <v>1</v>
      </c>
      <c r="G650">
        <f>VLOOKUP(E650,'Data Produk'!$A$2:$E$2517,5,FALSE)</f>
        <v>65700</v>
      </c>
      <c r="H650">
        <f t="shared" si="21"/>
        <v>65700</v>
      </c>
      <c r="I650" t="str">
        <f>VLOOKUP(E650,'Data Produk'!$A$2:$E$2517,3,FALSE)</f>
        <v>BHINNEKA RAIGOR III WG12 GAMING MOUSE BLACK</v>
      </c>
      <c r="J650" t="str">
        <f>VLOOKUP(E650,'Data Produk'!$A$2:$E$2517,4,FALSE)</f>
        <v>MOUSE GAMING</v>
      </c>
      <c r="K650" t="str">
        <f>VLOOKUP(D650,'Data Outlet'!$A$2:$D$17,4,FALSE)</f>
        <v>Gita Rahma</v>
      </c>
      <c r="L650" t="str">
        <f>VLOOKUP(D650,'Data Outlet'!$A$2:$D$17,2,FALSE)</f>
        <v>MALL GANDARIA CITY</v>
      </c>
    </row>
    <row r="651" spans="1:12" x14ac:dyDescent="0.25">
      <c r="A651" t="str">
        <f t="shared" si="20"/>
        <v>T-650</v>
      </c>
      <c r="B651" s="3" t="s">
        <v>2584</v>
      </c>
      <c r="C651" s="5">
        <v>45603</v>
      </c>
      <c r="D651" s="3" t="s">
        <v>40</v>
      </c>
      <c r="E651" s="4" t="s">
        <v>463</v>
      </c>
      <c r="F651" s="9">
        <v>1</v>
      </c>
      <c r="G651">
        <f>VLOOKUP(E651,'Data Produk'!$A$2:$E$2517,5,FALSE)</f>
        <v>108000</v>
      </c>
      <c r="H651">
        <f t="shared" si="21"/>
        <v>108000</v>
      </c>
      <c r="I651" t="str">
        <f>VLOOKUP(E651,'Data Produk'!$A$2:$E$2517,3,FALSE)</f>
        <v>BHINNEKA WAVE14 TW14 TRUE WIRELESS BLACK</v>
      </c>
      <c r="J651" t="str">
        <f>VLOOKUP(E651,'Data Produk'!$A$2:$E$2517,4,FALSE)</f>
        <v>TWS</v>
      </c>
      <c r="K651" t="str">
        <f>VLOOKUP(D651,'Data Outlet'!$A$2:$D$17,4,FALSE)</f>
        <v>Fani Sari</v>
      </c>
      <c r="L651" t="str">
        <f>VLOOKUP(D651,'Data Outlet'!$A$2:$D$17,2,FALSE)</f>
        <v>LIPPO MALL KEMANG</v>
      </c>
    </row>
    <row r="652" spans="1:12" x14ac:dyDescent="0.25">
      <c r="A652" t="str">
        <f t="shared" ref="A652:A715" si="22">"T-"&amp;ROW()-1</f>
        <v>T-651</v>
      </c>
      <c r="B652" s="3" t="s">
        <v>2584</v>
      </c>
      <c r="C652" s="5">
        <v>45625</v>
      </c>
      <c r="D652" s="3" t="s">
        <v>43</v>
      </c>
      <c r="E652" s="4" t="s">
        <v>535</v>
      </c>
      <c r="F652" s="9">
        <v>1</v>
      </c>
      <c r="G652">
        <f>VLOOKUP(E652,'Data Produk'!$A$2:$E$2517,5,FALSE)</f>
        <v>162000</v>
      </c>
      <c r="H652">
        <f t="shared" si="21"/>
        <v>162000</v>
      </c>
      <c r="I652" t="str">
        <f>VLOOKUP(E652,'Data Produk'!$A$2:$E$2517,3,FALSE)</f>
        <v>BHINNEKA POWER PACK T1 10.000 mAh 22,5W POWERBANK WHITE</v>
      </c>
      <c r="J652" t="str">
        <f>VLOOKUP(E652,'Data Produk'!$A$2:$E$2517,4,FALSE)</f>
        <v>POWERBANK</v>
      </c>
      <c r="K652" t="str">
        <f>VLOOKUP(D652,'Data Outlet'!$A$2:$D$17,4,FALSE)</f>
        <v>Gita Rahma</v>
      </c>
      <c r="L652" t="str">
        <f>VLOOKUP(D652,'Data Outlet'!$A$2:$D$17,2,FALSE)</f>
        <v>MALL OF INDONESIA</v>
      </c>
    </row>
    <row r="653" spans="1:12" x14ac:dyDescent="0.25">
      <c r="A653" t="str">
        <f t="shared" si="22"/>
        <v>T-652</v>
      </c>
      <c r="B653" s="3" t="s">
        <v>2584</v>
      </c>
      <c r="C653" s="5">
        <v>45600</v>
      </c>
      <c r="D653" s="3" t="s">
        <v>44</v>
      </c>
      <c r="E653" s="4" t="s">
        <v>650</v>
      </c>
      <c r="F653" s="9">
        <v>1</v>
      </c>
      <c r="G653">
        <f>VLOOKUP(E653,'Data Produk'!$A$2:$E$2517,5,FALSE)</f>
        <v>31500</v>
      </c>
      <c r="H653">
        <f t="shared" si="21"/>
        <v>31500</v>
      </c>
      <c r="I653" t="str">
        <f>VLOOKUP(E653,'Data Produk'!$A$2:$E$2517,3,FALSE)</f>
        <v>BHINNEKA HYPERLINK KD60L1501 BLACK</v>
      </c>
      <c r="J653" t="str">
        <f>VLOOKUP(E653,'Data Produk'!$A$2:$E$2517,4,FALSE)</f>
        <v>CABLE</v>
      </c>
      <c r="K653" t="str">
        <f>VLOOKUP(D653,'Data Outlet'!$A$2:$D$17,4,FALSE)</f>
        <v>Gita Rahma</v>
      </c>
      <c r="L653" t="str">
        <f>VLOOKUP(D653,'Data Outlet'!$A$2:$D$17,2,FALSE)</f>
        <v>PAKUWON</v>
      </c>
    </row>
    <row r="654" spans="1:12" x14ac:dyDescent="0.25">
      <c r="A654" t="str">
        <f t="shared" si="22"/>
        <v>T-653</v>
      </c>
      <c r="B654" s="3" t="s">
        <v>2584</v>
      </c>
      <c r="C654" s="5">
        <v>45608</v>
      </c>
      <c r="D654" s="3" t="s">
        <v>48</v>
      </c>
      <c r="E654" s="4" t="s">
        <v>651</v>
      </c>
      <c r="F654" s="9">
        <v>5</v>
      </c>
      <c r="G654">
        <f>VLOOKUP(E654,'Data Produk'!$A$2:$E$2517,5,FALSE)</f>
        <v>26100</v>
      </c>
      <c r="H654">
        <f t="shared" si="21"/>
        <v>130500</v>
      </c>
      <c r="I654" t="str">
        <f>VLOOKUP(E654,'Data Produk'!$A$2:$E$2517,3,FALSE)</f>
        <v>BHINNEKA GO ES1 WIRED EARBUDS BLACK</v>
      </c>
      <c r="J654" t="str">
        <f>VLOOKUP(E654,'Data Produk'!$A$2:$E$2517,4,FALSE)</f>
        <v>EARPHONE</v>
      </c>
      <c r="K654" t="str">
        <f>VLOOKUP(D654,'Data Outlet'!$A$2:$D$17,4,FALSE)</f>
        <v>Joko Susilo</v>
      </c>
      <c r="L654" t="str">
        <f>VLOOKUP(D654,'Data Outlet'!$A$2:$D$17,2,FALSE)</f>
        <v>SUMARECON MALL SERPONG</v>
      </c>
    </row>
    <row r="655" spans="1:12" x14ac:dyDescent="0.25">
      <c r="A655" t="str">
        <f t="shared" si="22"/>
        <v>T-654</v>
      </c>
      <c r="B655" s="3" t="s">
        <v>2584</v>
      </c>
      <c r="C655" s="5">
        <v>45611</v>
      </c>
      <c r="D655" s="3" t="s">
        <v>47</v>
      </c>
      <c r="E655" s="4" t="s">
        <v>652</v>
      </c>
      <c r="F655" s="9">
        <v>1</v>
      </c>
      <c r="G655">
        <f>VLOOKUP(E655,'Data Produk'!$A$2:$E$2517,5,FALSE)</f>
        <v>39600</v>
      </c>
      <c r="H655">
        <f t="shared" si="21"/>
        <v>39600</v>
      </c>
      <c r="I655" t="str">
        <f>VLOOKUP(E655,'Data Produk'!$A$2:$E$2517,3,FALSE)</f>
        <v>BHINNEKA GO W608 OFFICE MOUSE GREEN</v>
      </c>
      <c r="J655" t="str">
        <f>VLOOKUP(E655,'Data Produk'!$A$2:$E$2517,4,FALSE)</f>
        <v>OFFICE MOUSE</v>
      </c>
      <c r="K655" t="str">
        <f>VLOOKUP(D655,'Data Outlet'!$A$2:$D$17,4,FALSE)</f>
        <v>Joko Susilo</v>
      </c>
      <c r="L655" t="str">
        <f>VLOOKUP(D655,'Data Outlet'!$A$2:$D$17,2,FALSE)</f>
        <v>SUMARECON MALL BEKASI</v>
      </c>
    </row>
    <row r="656" spans="1:12" x14ac:dyDescent="0.25">
      <c r="A656" t="str">
        <f t="shared" si="22"/>
        <v>T-655</v>
      </c>
      <c r="B656" s="3" t="s">
        <v>2584</v>
      </c>
      <c r="C656" s="5">
        <v>45608</v>
      </c>
      <c r="D656" s="3" t="s">
        <v>39</v>
      </c>
      <c r="E656" s="4" t="s">
        <v>446</v>
      </c>
      <c r="F656" s="9">
        <v>2</v>
      </c>
      <c r="G656">
        <f>VLOOKUP(E656,'Data Produk'!$A$2:$E$2517,5,FALSE)</f>
        <v>39600</v>
      </c>
      <c r="H656">
        <f t="shared" si="21"/>
        <v>79200</v>
      </c>
      <c r="I656" t="str">
        <f>VLOOKUP(E656,'Data Produk'!$A$2:$E$2517,3,FALSE)</f>
        <v>BHINNEKA GO W608 OFFICE MOUSE GREEN</v>
      </c>
      <c r="J656" t="str">
        <f>VLOOKUP(E656,'Data Produk'!$A$2:$E$2517,4,FALSE)</f>
        <v>OFFICE MOUSE</v>
      </c>
      <c r="K656" t="str">
        <f>VLOOKUP(D656,'Data Outlet'!$A$2:$D$17,4,FALSE)</f>
        <v>Eko Wijaya</v>
      </c>
      <c r="L656" t="str">
        <f>VLOOKUP(D656,'Data Outlet'!$A$2:$D$17,2,FALSE)</f>
        <v>KOTA KASABLANKA</v>
      </c>
    </row>
    <row r="657" spans="1:12" x14ac:dyDescent="0.25">
      <c r="A657" t="str">
        <f t="shared" si="22"/>
        <v>T-656</v>
      </c>
      <c r="B657" s="3" t="s">
        <v>2584</v>
      </c>
      <c r="C657" s="5">
        <v>45606</v>
      </c>
      <c r="D657" s="3" t="s">
        <v>44</v>
      </c>
      <c r="E657" s="4" t="s">
        <v>653</v>
      </c>
      <c r="F657" s="9">
        <v>1</v>
      </c>
      <c r="G657">
        <f>VLOOKUP(E657,'Data Produk'!$A$2:$E$2517,5,FALSE)</f>
        <v>49500</v>
      </c>
      <c r="H657">
        <f t="shared" si="21"/>
        <v>49500</v>
      </c>
      <c r="I657" t="str">
        <f>VLOOKUP(E657,'Data Produk'!$A$2:$E$2517,3,FALSE)</f>
        <v>BHINNEKA POWER PURE 20W 1-PORT TYPE-A USB CHARGER (QC) BLACK</v>
      </c>
      <c r="J657" t="str">
        <f>VLOOKUP(E657,'Data Produk'!$A$2:$E$2517,4,FALSE)</f>
        <v>CHARGER</v>
      </c>
      <c r="K657" t="str">
        <f>VLOOKUP(D657,'Data Outlet'!$A$2:$D$17,4,FALSE)</f>
        <v>Gita Rahma</v>
      </c>
      <c r="L657" t="str">
        <f>VLOOKUP(D657,'Data Outlet'!$A$2:$D$17,2,FALSE)</f>
        <v>PAKUWON</v>
      </c>
    </row>
    <row r="658" spans="1:12" x14ac:dyDescent="0.25">
      <c r="A658" t="str">
        <f t="shared" si="22"/>
        <v>T-657</v>
      </c>
      <c r="B658" s="3" t="s">
        <v>2584</v>
      </c>
      <c r="C658" s="5">
        <v>45618</v>
      </c>
      <c r="D658" s="3" t="s">
        <v>39</v>
      </c>
      <c r="E658" s="4" t="s">
        <v>376</v>
      </c>
      <c r="F658" s="9">
        <v>1</v>
      </c>
      <c r="G658">
        <f>VLOOKUP(E658,'Data Produk'!$A$2:$E$2517,5,FALSE)</f>
        <v>112500</v>
      </c>
      <c r="H658">
        <f t="shared" si="21"/>
        <v>112500</v>
      </c>
      <c r="I658" t="str">
        <f>VLOOKUP(E658,'Data Produk'!$A$2:$E$2517,3,FALSE)</f>
        <v>BHINNEKA WAVE11 TW11 TRUE WIRELESS PINK</v>
      </c>
      <c r="J658" t="str">
        <f>VLOOKUP(E658,'Data Produk'!$A$2:$E$2517,4,FALSE)</f>
        <v>TWS</v>
      </c>
      <c r="K658" t="str">
        <f>VLOOKUP(D658,'Data Outlet'!$A$2:$D$17,4,FALSE)</f>
        <v>Eko Wijaya</v>
      </c>
      <c r="L658" t="str">
        <f>VLOOKUP(D658,'Data Outlet'!$A$2:$D$17,2,FALSE)</f>
        <v>KOTA KASABLANKA</v>
      </c>
    </row>
    <row r="659" spans="1:12" x14ac:dyDescent="0.25">
      <c r="A659" t="str">
        <f t="shared" si="22"/>
        <v>T-658</v>
      </c>
      <c r="B659" s="3" t="s">
        <v>2584</v>
      </c>
      <c r="C659" s="5">
        <v>45604</v>
      </c>
      <c r="D659" s="3" t="s">
        <v>47</v>
      </c>
      <c r="E659" s="4" t="s">
        <v>654</v>
      </c>
      <c r="F659" s="9">
        <v>1</v>
      </c>
      <c r="G659">
        <f>VLOOKUP(E659,'Data Produk'!$A$2:$E$2517,5,FALSE)</f>
        <v>162000</v>
      </c>
      <c r="H659">
        <f t="shared" si="21"/>
        <v>162000</v>
      </c>
      <c r="I659" t="str">
        <f>VLOOKUP(E659,'Data Produk'!$A$2:$E$2517,3,FALSE)</f>
        <v>BHINNEKA POWER PACK T1 10.000 mAh 22,5W POWERBANK WHITE</v>
      </c>
      <c r="J659" t="str">
        <f>VLOOKUP(E659,'Data Produk'!$A$2:$E$2517,4,FALSE)</f>
        <v>POWERBANK</v>
      </c>
      <c r="K659" t="str">
        <f>VLOOKUP(D659,'Data Outlet'!$A$2:$D$17,4,FALSE)</f>
        <v>Joko Susilo</v>
      </c>
      <c r="L659" t="str">
        <f>VLOOKUP(D659,'Data Outlet'!$A$2:$D$17,2,FALSE)</f>
        <v>SUMARECON MALL BEKASI</v>
      </c>
    </row>
    <row r="660" spans="1:12" x14ac:dyDescent="0.25">
      <c r="A660" t="str">
        <f t="shared" si="22"/>
        <v>T-659</v>
      </c>
      <c r="B660" s="3" t="s">
        <v>2584</v>
      </c>
      <c r="C660" s="5">
        <v>45601</v>
      </c>
      <c r="D660" s="3" t="s">
        <v>40</v>
      </c>
      <c r="E660" s="4" t="s">
        <v>655</v>
      </c>
      <c r="F660" s="9">
        <v>1</v>
      </c>
      <c r="G660">
        <f>VLOOKUP(E660,'Data Produk'!$A$2:$E$2517,5,FALSE)</f>
        <v>27000</v>
      </c>
      <c r="H660">
        <f t="shared" si="21"/>
        <v>27000</v>
      </c>
      <c r="I660" t="str">
        <f>VLOOKUP(E660,'Data Produk'!$A$2:$E$2517,3,FALSE)</f>
        <v>KM201 BHINNEKA USB CABLE MICRO</v>
      </c>
      <c r="J660" t="str">
        <f>VLOOKUP(E660,'Data Produk'!$A$2:$E$2517,4,FALSE)</f>
        <v>CABLE</v>
      </c>
      <c r="K660" t="str">
        <f>VLOOKUP(D660,'Data Outlet'!$A$2:$D$17,4,FALSE)</f>
        <v>Fani Sari</v>
      </c>
      <c r="L660" t="str">
        <f>VLOOKUP(D660,'Data Outlet'!$A$2:$D$17,2,FALSE)</f>
        <v>LIPPO MALL KEMANG</v>
      </c>
    </row>
    <row r="661" spans="1:12" x14ac:dyDescent="0.25">
      <c r="A661" t="str">
        <f t="shared" si="22"/>
        <v>T-660</v>
      </c>
      <c r="B661" s="3" t="s">
        <v>2584</v>
      </c>
      <c r="C661" s="5">
        <v>45618</v>
      </c>
      <c r="D661" s="3" t="s">
        <v>48</v>
      </c>
      <c r="E661" s="4" t="s">
        <v>656</v>
      </c>
      <c r="F661" s="9">
        <v>1</v>
      </c>
      <c r="G661">
        <f>VLOOKUP(E661,'Data Produk'!$A$2:$E$2517,5,FALSE)</f>
        <v>130500</v>
      </c>
      <c r="H661">
        <f t="shared" si="21"/>
        <v>130500</v>
      </c>
      <c r="I661" t="str">
        <f>VLOOKUP(E661,'Data Produk'!$A$2:$E$2517,3,FALSE)</f>
        <v>BHINNEKA TRINITY MH88 GAMING HEADSET PINK</v>
      </c>
      <c r="J661" t="str">
        <f>VLOOKUP(E661,'Data Produk'!$A$2:$E$2517,4,FALSE)</f>
        <v>GAMING HEADSET</v>
      </c>
      <c r="K661" t="str">
        <f>VLOOKUP(D661,'Data Outlet'!$A$2:$D$17,4,FALSE)</f>
        <v>Joko Susilo</v>
      </c>
      <c r="L661" t="str">
        <f>VLOOKUP(D661,'Data Outlet'!$A$2:$D$17,2,FALSE)</f>
        <v>SUMARECON MALL SERPONG</v>
      </c>
    </row>
    <row r="662" spans="1:12" x14ac:dyDescent="0.25">
      <c r="A662" t="str">
        <f t="shared" si="22"/>
        <v>T-661</v>
      </c>
      <c r="B662" s="3" t="s">
        <v>2584</v>
      </c>
      <c r="C662" s="5">
        <v>45623</v>
      </c>
      <c r="D662" s="3" t="s">
        <v>40</v>
      </c>
      <c r="E662" s="4" t="s">
        <v>657</v>
      </c>
      <c r="F662" s="9">
        <v>1</v>
      </c>
      <c r="G662">
        <f>VLOOKUP(E662,'Data Produk'!$A$2:$E$2517,5,FALSE)</f>
        <v>82800</v>
      </c>
      <c r="H662">
        <f t="shared" si="21"/>
        <v>82800</v>
      </c>
      <c r="I662" t="str">
        <f>VLOOKUP(E662,'Data Produk'!$A$2:$E$2517,3,FALSE)</f>
        <v>BHINNEKA W190 OFFICE MOUSE MINT</v>
      </c>
      <c r="J662" t="str">
        <f>VLOOKUP(E662,'Data Produk'!$A$2:$E$2517,4,FALSE)</f>
        <v>OFFICE MOUSE</v>
      </c>
      <c r="K662" t="str">
        <f>VLOOKUP(D662,'Data Outlet'!$A$2:$D$17,4,FALSE)</f>
        <v>Fani Sari</v>
      </c>
      <c r="L662" t="str">
        <f>VLOOKUP(D662,'Data Outlet'!$A$2:$D$17,2,FALSE)</f>
        <v>LIPPO MALL KEMANG</v>
      </c>
    </row>
    <row r="663" spans="1:12" x14ac:dyDescent="0.25">
      <c r="A663" t="str">
        <f t="shared" si="22"/>
        <v>T-662</v>
      </c>
      <c r="B663" s="3" t="s">
        <v>2584</v>
      </c>
      <c r="C663" s="5">
        <v>45614</v>
      </c>
      <c r="D663" s="3" t="s">
        <v>36</v>
      </c>
      <c r="E663" s="4" t="s">
        <v>658</v>
      </c>
      <c r="F663" s="9">
        <v>1</v>
      </c>
      <c r="G663">
        <f>VLOOKUP(E663,'Data Produk'!$A$2:$E$2517,5,FALSE)</f>
        <v>108000</v>
      </c>
      <c r="H663">
        <f t="shared" si="21"/>
        <v>108000</v>
      </c>
      <c r="I663" t="str">
        <f>VLOOKUP(E663,'Data Produk'!$A$2:$E$2517,3,FALSE)</f>
        <v>BHINNEKA WAVE13 TW13 TRUE WIRELESS BLACK</v>
      </c>
      <c r="J663" t="str">
        <f>VLOOKUP(E663,'Data Produk'!$A$2:$E$2517,4,FALSE)</f>
        <v>TWS</v>
      </c>
      <c r="K663" t="str">
        <f>VLOOKUP(D663,'Data Outlet'!$A$2:$D$17,4,FALSE)</f>
        <v>Citra Dewi</v>
      </c>
      <c r="L663" t="str">
        <f>VLOOKUP(D663,'Data Outlet'!$A$2:$D$17,2,FALSE)</f>
        <v>CENTER POINT MEDAN</v>
      </c>
    </row>
    <row r="664" spans="1:12" x14ac:dyDescent="0.25">
      <c r="A664" t="str">
        <f t="shared" si="22"/>
        <v>T-663</v>
      </c>
      <c r="B664" s="3" t="s">
        <v>2584</v>
      </c>
      <c r="C664" s="5">
        <v>45621</v>
      </c>
      <c r="D664" s="3" t="s">
        <v>47</v>
      </c>
      <c r="E664" s="4" t="s">
        <v>659</v>
      </c>
      <c r="F664" s="9">
        <v>1</v>
      </c>
      <c r="G664">
        <f>VLOOKUP(E664,'Data Produk'!$A$2:$E$2517,5,FALSE)</f>
        <v>65700</v>
      </c>
      <c r="H664">
        <f t="shared" si="21"/>
        <v>65700</v>
      </c>
      <c r="I664" t="str">
        <f>VLOOKUP(E664,'Data Produk'!$A$2:$E$2517,3,FALSE)</f>
        <v>BHINNEKA POWER GO 20W 1-PORT TYPE-C USB CHARGER (PD) WHITE</v>
      </c>
      <c r="J664" t="str">
        <f>VLOOKUP(E664,'Data Produk'!$A$2:$E$2517,4,FALSE)</f>
        <v>CHARGER</v>
      </c>
      <c r="K664" t="str">
        <f>VLOOKUP(D664,'Data Outlet'!$A$2:$D$17,4,FALSE)</f>
        <v>Joko Susilo</v>
      </c>
      <c r="L664" t="str">
        <f>VLOOKUP(D664,'Data Outlet'!$A$2:$D$17,2,FALSE)</f>
        <v>SUMARECON MALL BEKASI</v>
      </c>
    </row>
    <row r="665" spans="1:12" x14ac:dyDescent="0.25">
      <c r="A665" t="str">
        <f t="shared" si="22"/>
        <v>T-664</v>
      </c>
      <c r="B665" s="3" t="s">
        <v>2584</v>
      </c>
      <c r="C665" s="5">
        <v>45621</v>
      </c>
      <c r="D665" s="3" t="s">
        <v>48</v>
      </c>
      <c r="E665" s="4" t="s">
        <v>660</v>
      </c>
      <c r="F665" s="9">
        <v>1</v>
      </c>
      <c r="G665">
        <f>VLOOKUP(E665,'Data Produk'!$A$2:$E$2517,5,FALSE)</f>
        <v>60750</v>
      </c>
      <c r="H665">
        <f t="shared" si="21"/>
        <v>60750</v>
      </c>
      <c r="I665" t="str">
        <f>VLOOKUP(E665,'Data Produk'!$A$2:$E$2517,3,FALSE)</f>
        <v>BHINNEKA RAIGOR II WG10 GAMING MOUSE GREY</v>
      </c>
      <c r="J665" t="str">
        <f>VLOOKUP(E665,'Data Produk'!$A$2:$E$2517,4,FALSE)</f>
        <v>MOUSE GAMING</v>
      </c>
      <c r="K665" t="str">
        <f>VLOOKUP(D665,'Data Outlet'!$A$2:$D$17,4,FALSE)</f>
        <v>Joko Susilo</v>
      </c>
      <c r="L665" t="str">
        <f>VLOOKUP(D665,'Data Outlet'!$A$2:$D$17,2,FALSE)</f>
        <v>SUMARECON MALL SERPONG</v>
      </c>
    </row>
    <row r="666" spans="1:12" x14ac:dyDescent="0.25">
      <c r="A666" t="str">
        <f t="shared" si="22"/>
        <v>T-665</v>
      </c>
      <c r="B666" s="3" t="s">
        <v>2584</v>
      </c>
      <c r="C666" s="5">
        <v>45621</v>
      </c>
      <c r="D666" s="3" t="s">
        <v>40</v>
      </c>
      <c r="E666" s="4" t="s">
        <v>661</v>
      </c>
      <c r="F666" s="9">
        <v>1</v>
      </c>
      <c r="G666">
        <f>VLOOKUP(E666,'Data Produk'!$A$2:$E$2517,5,FALSE)</f>
        <v>26100</v>
      </c>
      <c r="H666">
        <f t="shared" si="21"/>
        <v>26100</v>
      </c>
      <c r="I666" t="str">
        <f>VLOOKUP(E666,'Data Produk'!$A$2:$E$2517,3,FALSE)</f>
        <v>BHINNEKA GO ES1 WIRED EARBUDS BLACK</v>
      </c>
      <c r="J666" t="str">
        <f>VLOOKUP(E666,'Data Produk'!$A$2:$E$2517,4,FALSE)</f>
        <v>EARPHONE</v>
      </c>
      <c r="K666" t="str">
        <f>VLOOKUP(D666,'Data Outlet'!$A$2:$D$17,4,FALSE)</f>
        <v>Fani Sari</v>
      </c>
      <c r="L666" t="str">
        <f>VLOOKUP(D666,'Data Outlet'!$A$2:$D$17,2,FALSE)</f>
        <v>LIPPO MALL KEMANG</v>
      </c>
    </row>
    <row r="667" spans="1:12" x14ac:dyDescent="0.25">
      <c r="A667" t="str">
        <f t="shared" si="22"/>
        <v>T-666</v>
      </c>
      <c r="B667" s="3" t="s">
        <v>2584</v>
      </c>
      <c r="C667" s="5">
        <v>45605</v>
      </c>
      <c r="D667" s="3" t="s">
        <v>41</v>
      </c>
      <c r="E667" s="4" t="s">
        <v>662</v>
      </c>
      <c r="F667" s="9">
        <v>1</v>
      </c>
      <c r="G667">
        <f>VLOOKUP(E667,'Data Produk'!$A$2:$E$2517,5,FALSE)</f>
        <v>243000</v>
      </c>
      <c r="H667">
        <f t="shared" si="21"/>
        <v>243000</v>
      </c>
      <c r="I667" t="str">
        <f>VLOOKUP(E667,'Data Produk'!$A$2:$E$2517,3,FALSE)</f>
        <v>BHINNEKA LUMINOUS C30 WEBCAM BLACK</v>
      </c>
      <c r="J667" t="str">
        <f>VLOOKUP(E667,'Data Produk'!$A$2:$E$2517,4,FALSE)</f>
        <v>STREAMING DEVICES</v>
      </c>
      <c r="K667" t="str">
        <f>VLOOKUP(D667,'Data Outlet'!$A$2:$D$17,4,FALSE)</f>
        <v>Gita Rahma</v>
      </c>
      <c r="L667" t="str">
        <f>VLOOKUP(D667,'Data Outlet'!$A$2:$D$17,2,FALSE)</f>
        <v>MALL GANDARIA CITY</v>
      </c>
    </row>
    <row r="668" spans="1:12" x14ac:dyDescent="0.25">
      <c r="A668" t="str">
        <f t="shared" si="22"/>
        <v>T-667</v>
      </c>
      <c r="B668" s="3" t="s">
        <v>2584</v>
      </c>
      <c r="C668" s="5">
        <v>45600</v>
      </c>
      <c r="D668" s="3" t="s">
        <v>48</v>
      </c>
      <c r="E668" s="4" t="s">
        <v>194</v>
      </c>
      <c r="F668" s="9">
        <v>3</v>
      </c>
      <c r="G668">
        <f>VLOOKUP(E668,'Data Produk'!$A$2:$E$2517,5,FALSE)</f>
        <v>26100</v>
      </c>
      <c r="H668">
        <f t="shared" si="21"/>
        <v>78300</v>
      </c>
      <c r="I668" t="str">
        <f>VLOOKUP(E668,'Data Produk'!$A$2:$E$2517,3,FALSE)</f>
        <v>KL102 BHINNEKA USB CABLE LIGHTNING</v>
      </c>
      <c r="J668" t="str">
        <f>VLOOKUP(E668,'Data Produk'!$A$2:$E$2517,4,FALSE)</f>
        <v>CABLE</v>
      </c>
      <c r="K668" t="str">
        <f>VLOOKUP(D668,'Data Outlet'!$A$2:$D$17,4,FALSE)</f>
        <v>Joko Susilo</v>
      </c>
      <c r="L668" t="str">
        <f>VLOOKUP(D668,'Data Outlet'!$A$2:$D$17,2,FALSE)</f>
        <v>SUMARECON MALL SERPONG</v>
      </c>
    </row>
    <row r="669" spans="1:12" x14ac:dyDescent="0.25">
      <c r="A669" t="str">
        <f t="shared" si="22"/>
        <v>T-668</v>
      </c>
      <c r="B669" s="3" t="s">
        <v>2584</v>
      </c>
      <c r="C669" s="5">
        <v>45599</v>
      </c>
      <c r="D669" s="3" t="s">
        <v>45</v>
      </c>
      <c r="E669" s="4" t="s">
        <v>281</v>
      </c>
      <c r="F669" s="9">
        <v>2</v>
      </c>
      <c r="G669">
        <f>VLOOKUP(E669,'Data Produk'!$A$2:$E$2517,5,FALSE)</f>
        <v>112500</v>
      </c>
      <c r="H669">
        <f t="shared" si="21"/>
        <v>225000</v>
      </c>
      <c r="I669" t="str">
        <f>VLOOKUP(E669,'Data Produk'!$A$2:$E$2517,3,FALSE)</f>
        <v>BHINNEKA GO WH02 WIRELESS HEADSET GREY</v>
      </c>
      <c r="J669" t="str">
        <f>VLOOKUP(E669,'Data Produk'!$A$2:$E$2517,4,FALSE)</f>
        <v>WIRELESS HEADSET</v>
      </c>
      <c r="K669" t="str">
        <f>VLOOKUP(D669,'Data Outlet'!$A$2:$D$17,4,FALSE)</f>
        <v>Indah Putri</v>
      </c>
      <c r="L669" t="str">
        <f>VLOOKUP(D669,'Data Outlet'!$A$2:$D$17,2,FALSE)</f>
        <v>PIK AVENUE</v>
      </c>
    </row>
    <row r="670" spans="1:12" x14ac:dyDescent="0.25">
      <c r="A670" t="str">
        <f t="shared" si="22"/>
        <v>T-669</v>
      </c>
      <c r="B670" s="3" t="s">
        <v>2584</v>
      </c>
      <c r="C670" s="5">
        <v>45597</v>
      </c>
      <c r="D670" s="3" t="s">
        <v>43</v>
      </c>
      <c r="E670" s="4" t="s">
        <v>509</v>
      </c>
      <c r="F670" s="9">
        <v>1</v>
      </c>
      <c r="G670">
        <f>VLOOKUP(E670,'Data Produk'!$A$2:$E$2517,5,FALSE)</f>
        <v>76500</v>
      </c>
      <c r="H670">
        <f t="shared" si="21"/>
        <v>76500</v>
      </c>
      <c r="I670" t="str">
        <f>VLOOKUP(E670,'Data Produk'!$A$2:$E$2517,3,FALSE)</f>
        <v>BHINNEKA WAVE10 TW10 TRUE WIRELESS BEIGE</v>
      </c>
      <c r="J670" t="str">
        <f>VLOOKUP(E670,'Data Produk'!$A$2:$E$2517,4,FALSE)</f>
        <v>TWS</v>
      </c>
      <c r="K670" t="str">
        <f>VLOOKUP(D670,'Data Outlet'!$A$2:$D$17,4,FALSE)</f>
        <v>Gita Rahma</v>
      </c>
      <c r="L670" t="str">
        <f>VLOOKUP(D670,'Data Outlet'!$A$2:$D$17,2,FALSE)</f>
        <v>MALL OF INDONESIA</v>
      </c>
    </row>
    <row r="671" spans="1:12" x14ac:dyDescent="0.25">
      <c r="A671" t="str">
        <f t="shared" si="22"/>
        <v>T-670</v>
      </c>
      <c r="B671" s="3" t="s">
        <v>2584</v>
      </c>
      <c r="C671" s="5">
        <v>45602</v>
      </c>
      <c r="D671" s="3" t="s">
        <v>43</v>
      </c>
      <c r="E671" s="4" t="s">
        <v>663</v>
      </c>
      <c r="F671" s="9">
        <v>2</v>
      </c>
      <c r="G671">
        <f>VLOOKUP(E671,'Data Produk'!$A$2:$E$2517,5,FALSE)</f>
        <v>108000</v>
      </c>
      <c r="H671">
        <f t="shared" si="21"/>
        <v>216000</v>
      </c>
      <c r="I671" t="str">
        <f>VLOOKUP(E671,'Data Produk'!$A$2:$E$2517,3,FALSE)</f>
        <v>BHINNEKA WAVE14 TW14 TRUE WIRELESS WHITE</v>
      </c>
      <c r="J671" t="str">
        <f>VLOOKUP(E671,'Data Produk'!$A$2:$E$2517,4,FALSE)</f>
        <v>TWS</v>
      </c>
      <c r="K671" t="str">
        <f>VLOOKUP(D671,'Data Outlet'!$A$2:$D$17,4,FALSE)</f>
        <v>Gita Rahma</v>
      </c>
      <c r="L671" t="str">
        <f>VLOOKUP(D671,'Data Outlet'!$A$2:$D$17,2,FALSE)</f>
        <v>MALL OF INDONESIA</v>
      </c>
    </row>
    <row r="672" spans="1:12" x14ac:dyDescent="0.25">
      <c r="A672" t="str">
        <f t="shared" si="22"/>
        <v>T-671</v>
      </c>
      <c r="B672" s="3" t="s">
        <v>2584</v>
      </c>
      <c r="C672" s="5">
        <v>45604</v>
      </c>
      <c r="D672" s="3" t="s">
        <v>48</v>
      </c>
      <c r="E672" s="4" t="s">
        <v>90</v>
      </c>
      <c r="F672" s="9">
        <v>3</v>
      </c>
      <c r="G672">
        <f>VLOOKUP(E672,'Data Produk'!$A$2:$E$2517,5,FALSE)</f>
        <v>25200</v>
      </c>
      <c r="H672">
        <f t="shared" si="21"/>
        <v>75600</v>
      </c>
      <c r="I672" t="str">
        <f>VLOOKUP(E672,'Data Produk'!$A$2:$E$2517,3,FALSE)</f>
        <v>BHINNEKA HYPERLINK KD60C1501 BLACK</v>
      </c>
      <c r="J672" t="str">
        <f>VLOOKUP(E672,'Data Produk'!$A$2:$E$2517,4,FALSE)</f>
        <v>CABLE</v>
      </c>
      <c r="K672" t="str">
        <f>VLOOKUP(D672,'Data Outlet'!$A$2:$D$17,4,FALSE)</f>
        <v>Joko Susilo</v>
      </c>
      <c r="L672" t="str">
        <f>VLOOKUP(D672,'Data Outlet'!$A$2:$D$17,2,FALSE)</f>
        <v>SUMARECON MALL SERPONG</v>
      </c>
    </row>
    <row r="673" spans="1:12" x14ac:dyDescent="0.25">
      <c r="A673" t="str">
        <f t="shared" si="22"/>
        <v>T-672</v>
      </c>
      <c r="B673" s="3" t="s">
        <v>2584</v>
      </c>
      <c r="C673" s="5">
        <v>45626</v>
      </c>
      <c r="D673" s="3" t="s">
        <v>40</v>
      </c>
      <c r="E673" s="4" t="s">
        <v>664</v>
      </c>
      <c r="F673" s="9">
        <v>1</v>
      </c>
      <c r="G673">
        <f>VLOOKUP(E673,'Data Produk'!$A$2:$E$2517,5,FALSE)</f>
        <v>74700</v>
      </c>
      <c r="H673">
        <f t="shared" si="21"/>
        <v>74700</v>
      </c>
      <c r="I673" t="str">
        <f>VLOOKUP(E673,'Data Produk'!$A$2:$E$2517,3,FALSE)</f>
        <v>BHINNEKA KM100 OFFICE COMBO BLACK</v>
      </c>
      <c r="J673" t="str">
        <f>VLOOKUP(E673,'Data Produk'!$A$2:$E$2517,4,FALSE)</f>
        <v>OFFICE COMBO</v>
      </c>
      <c r="K673" t="str">
        <f>VLOOKUP(D673,'Data Outlet'!$A$2:$D$17,4,FALSE)</f>
        <v>Fani Sari</v>
      </c>
      <c r="L673" t="str">
        <f>VLOOKUP(D673,'Data Outlet'!$A$2:$D$17,2,FALSE)</f>
        <v>LIPPO MALL KEMANG</v>
      </c>
    </row>
    <row r="674" spans="1:12" x14ac:dyDescent="0.25">
      <c r="A674" t="str">
        <f t="shared" si="22"/>
        <v>T-673</v>
      </c>
      <c r="B674" s="3" t="s">
        <v>2584</v>
      </c>
      <c r="C674" s="5">
        <v>45625</v>
      </c>
      <c r="D674" s="3" t="s">
        <v>42</v>
      </c>
      <c r="E674" s="4" t="s">
        <v>254</v>
      </c>
      <c r="F674" s="9">
        <v>2</v>
      </c>
      <c r="G674">
        <f>VLOOKUP(E674,'Data Produk'!$A$2:$E$2517,5,FALSE)</f>
        <v>45000</v>
      </c>
      <c r="H674">
        <f t="shared" si="21"/>
        <v>90000</v>
      </c>
      <c r="I674" t="str">
        <f>VLOOKUP(E674,'Data Produk'!$A$2:$E$2517,3,FALSE)</f>
        <v>BHINNEKA HYPERLINK KD10C2001 BLACK</v>
      </c>
      <c r="J674" t="str">
        <f>VLOOKUP(E674,'Data Produk'!$A$2:$E$2517,4,FALSE)</f>
        <v>CABLE</v>
      </c>
      <c r="K674" t="str">
        <f>VLOOKUP(D674,'Data Outlet'!$A$2:$D$17,4,FALSE)</f>
        <v>Hadi Nugroho</v>
      </c>
      <c r="L674" t="str">
        <f>VLOOKUP(D674,'Data Outlet'!$A$2:$D$17,2,FALSE)</f>
        <v>MALL KELAPA GADING</v>
      </c>
    </row>
    <row r="675" spans="1:12" x14ac:dyDescent="0.25">
      <c r="A675" t="str">
        <f t="shared" si="22"/>
        <v>T-674</v>
      </c>
      <c r="B675" s="3" t="s">
        <v>2584</v>
      </c>
      <c r="C675" s="5">
        <v>45620</v>
      </c>
      <c r="D675" s="3" t="s">
        <v>41</v>
      </c>
      <c r="E675" s="4" t="s">
        <v>665</v>
      </c>
      <c r="F675" s="9">
        <v>2</v>
      </c>
      <c r="G675">
        <f>VLOOKUP(E675,'Data Produk'!$A$2:$E$2517,5,FALSE)</f>
        <v>39600</v>
      </c>
      <c r="H675">
        <f t="shared" si="21"/>
        <v>79200</v>
      </c>
      <c r="I675" t="str">
        <f>VLOOKUP(E675,'Data Produk'!$A$2:$E$2517,3,FALSE)</f>
        <v>BHINNEKA GO W608 OFFICE MOUSE PINK</v>
      </c>
      <c r="J675" t="str">
        <f>VLOOKUP(E675,'Data Produk'!$A$2:$E$2517,4,FALSE)</f>
        <v>OFFICE MOUSE</v>
      </c>
      <c r="K675" t="str">
        <f>VLOOKUP(D675,'Data Outlet'!$A$2:$D$17,4,FALSE)</f>
        <v>Gita Rahma</v>
      </c>
      <c r="L675" t="str">
        <f>VLOOKUP(D675,'Data Outlet'!$A$2:$D$17,2,FALSE)</f>
        <v>MALL GANDARIA CITY</v>
      </c>
    </row>
    <row r="676" spans="1:12" x14ac:dyDescent="0.25">
      <c r="A676" t="str">
        <f t="shared" si="22"/>
        <v>T-675</v>
      </c>
      <c r="B676" s="3" t="s">
        <v>2584</v>
      </c>
      <c r="C676" s="5">
        <v>45599</v>
      </c>
      <c r="D676" s="3" t="s">
        <v>44</v>
      </c>
      <c r="E676" s="4" t="s">
        <v>666</v>
      </c>
      <c r="F676" s="9">
        <v>2</v>
      </c>
      <c r="G676">
        <f>VLOOKUP(E676,'Data Produk'!$A$2:$E$2517,5,FALSE)</f>
        <v>18000</v>
      </c>
      <c r="H676">
        <f t="shared" si="21"/>
        <v>36000</v>
      </c>
      <c r="I676" t="str">
        <f>VLOOKUP(E676,'Data Produk'!$A$2:$E$2517,3,FALSE)</f>
        <v>BHINNEKA DURALINK KLB1201 BLACK</v>
      </c>
      <c r="J676" t="str">
        <f>VLOOKUP(E676,'Data Produk'!$A$2:$E$2517,4,FALSE)</f>
        <v>CABLE</v>
      </c>
      <c r="K676" t="str">
        <f>VLOOKUP(D676,'Data Outlet'!$A$2:$D$17,4,FALSE)</f>
        <v>Gita Rahma</v>
      </c>
      <c r="L676" t="str">
        <f>VLOOKUP(D676,'Data Outlet'!$A$2:$D$17,2,FALSE)</f>
        <v>PAKUWON</v>
      </c>
    </row>
    <row r="677" spans="1:12" x14ac:dyDescent="0.25">
      <c r="A677" t="str">
        <f t="shared" si="22"/>
        <v>T-676</v>
      </c>
      <c r="B677" s="3" t="s">
        <v>2584</v>
      </c>
      <c r="C677" s="5">
        <v>45624</v>
      </c>
      <c r="D677" s="3" t="s">
        <v>40</v>
      </c>
      <c r="E677" s="4" t="s">
        <v>667</v>
      </c>
      <c r="F677" s="9">
        <v>1</v>
      </c>
      <c r="G677">
        <f>VLOOKUP(E677,'Data Produk'!$A$2:$E$2517,5,FALSE)</f>
        <v>34200</v>
      </c>
      <c r="H677">
        <f t="shared" si="21"/>
        <v>34200</v>
      </c>
      <c r="I677" t="str">
        <f>VLOOKUP(E677,'Data Produk'!$A$2:$E$2517,3,FALSE)</f>
        <v>KDL105 BHINNEKA USB CABLE LIGHTNING</v>
      </c>
      <c r="J677" t="str">
        <f>VLOOKUP(E677,'Data Produk'!$A$2:$E$2517,4,FALSE)</f>
        <v>CABLE</v>
      </c>
      <c r="K677" t="str">
        <f>VLOOKUP(D677,'Data Outlet'!$A$2:$D$17,4,FALSE)</f>
        <v>Fani Sari</v>
      </c>
      <c r="L677" t="str">
        <f>VLOOKUP(D677,'Data Outlet'!$A$2:$D$17,2,FALSE)</f>
        <v>LIPPO MALL KEMANG</v>
      </c>
    </row>
    <row r="678" spans="1:12" x14ac:dyDescent="0.25">
      <c r="A678" t="str">
        <f t="shared" si="22"/>
        <v>T-677</v>
      </c>
      <c r="B678" s="3" t="s">
        <v>2584</v>
      </c>
      <c r="C678" s="5">
        <v>45605</v>
      </c>
      <c r="D678" s="3" t="s">
        <v>45</v>
      </c>
      <c r="E678" s="4" t="s">
        <v>251</v>
      </c>
      <c r="F678" s="9">
        <v>1</v>
      </c>
      <c r="G678">
        <f>VLOOKUP(E678,'Data Produk'!$A$2:$E$2517,5,FALSE)</f>
        <v>108000</v>
      </c>
      <c r="H678">
        <f t="shared" si="21"/>
        <v>108000</v>
      </c>
      <c r="I678" t="str">
        <f>VLOOKUP(E678,'Data Produk'!$A$2:$E$2517,3,FALSE)</f>
        <v>BHINNEKA WAVE14 TW14 TRUE WIRELESS BLACK</v>
      </c>
      <c r="J678" t="str">
        <f>VLOOKUP(E678,'Data Produk'!$A$2:$E$2517,4,FALSE)</f>
        <v>TWS</v>
      </c>
      <c r="K678" t="str">
        <f>VLOOKUP(D678,'Data Outlet'!$A$2:$D$17,4,FALSE)</f>
        <v>Indah Putri</v>
      </c>
      <c r="L678" t="str">
        <f>VLOOKUP(D678,'Data Outlet'!$A$2:$D$17,2,FALSE)</f>
        <v>PIK AVENUE</v>
      </c>
    </row>
    <row r="679" spans="1:12" x14ac:dyDescent="0.25">
      <c r="A679" t="str">
        <f t="shared" si="22"/>
        <v>T-678</v>
      </c>
      <c r="B679" s="3" t="s">
        <v>2584</v>
      </c>
      <c r="C679" s="5">
        <v>45599</v>
      </c>
      <c r="D679" s="3" t="s">
        <v>44</v>
      </c>
      <c r="E679" s="4" t="s">
        <v>668</v>
      </c>
      <c r="F679" s="9">
        <v>1</v>
      </c>
      <c r="G679">
        <f>VLOOKUP(E679,'Data Produk'!$A$2:$E$2517,5,FALSE)</f>
        <v>88200</v>
      </c>
      <c r="H679">
        <f t="shared" si="21"/>
        <v>88200</v>
      </c>
      <c r="I679" t="str">
        <f>VLOOKUP(E679,'Data Produk'!$A$2:$E$2517,3,FALSE)</f>
        <v>BHINNEKA POWER PACK S1 10.000 mAh POWERBANK BLACK</v>
      </c>
      <c r="J679" t="str">
        <f>VLOOKUP(E679,'Data Produk'!$A$2:$E$2517,4,FALSE)</f>
        <v>POWERBANK</v>
      </c>
      <c r="K679" t="str">
        <f>VLOOKUP(D679,'Data Outlet'!$A$2:$D$17,4,FALSE)</f>
        <v>Gita Rahma</v>
      </c>
      <c r="L679" t="str">
        <f>VLOOKUP(D679,'Data Outlet'!$A$2:$D$17,2,FALSE)</f>
        <v>PAKUWON</v>
      </c>
    </row>
    <row r="680" spans="1:12" x14ac:dyDescent="0.25">
      <c r="A680" t="str">
        <f t="shared" si="22"/>
        <v>T-679</v>
      </c>
      <c r="B680" s="3" t="s">
        <v>2584</v>
      </c>
      <c r="C680" s="5">
        <v>45621</v>
      </c>
      <c r="D680" s="3" t="s">
        <v>37</v>
      </c>
      <c r="E680" s="4" t="s">
        <v>669</v>
      </c>
      <c r="F680" s="9">
        <v>1</v>
      </c>
      <c r="G680">
        <f>VLOOKUP(E680,'Data Produk'!$A$2:$E$2517,5,FALSE)</f>
        <v>134100</v>
      </c>
      <c r="H680">
        <f t="shared" si="21"/>
        <v>134100</v>
      </c>
      <c r="I680" t="str">
        <f>VLOOKUP(E680,'Data Produk'!$A$2:$E$2517,3,FALSE)</f>
        <v>BHINNEKA Gaming Mousepad MP904 MINT</v>
      </c>
      <c r="J680" t="str">
        <f>VLOOKUP(E680,'Data Produk'!$A$2:$E$2517,4,FALSE)</f>
        <v>DESKMAT</v>
      </c>
      <c r="K680" t="str">
        <f>VLOOKUP(D680,'Data Outlet'!$A$2:$D$17,4,FALSE)</f>
        <v>Dewi Lestari</v>
      </c>
      <c r="L680" t="str">
        <f>VLOOKUP(D680,'Data Outlet'!$A$2:$D$17,2,FALSE)</f>
        <v>CIBUBUR JUNCTION</v>
      </c>
    </row>
    <row r="681" spans="1:12" x14ac:dyDescent="0.25">
      <c r="A681" t="str">
        <f t="shared" si="22"/>
        <v>T-680</v>
      </c>
      <c r="B681" s="3" t="s">
        <v>2584</v>
      </c>
      <c r="C681" s="5">
        <v>45616</v>
      </c>
      <c r="D681" s="3" t="s">
        <v>47</v>
      </c>
      <c r="E681" s="4" t="s">
        <v>670</v>
      </c>
      <c r="F681" s="9">
        <v>1</v>
      </c>
      <c r="G681">
        <f>VLOOKUP(E681,'Data Produk'!$A$2:$E$2517,5,FALSE)</f>
        <v>82800</v>
      </c>
      <c r="H681">
        <f t="shared" si="21"/>
        <v>82800</v>
      </c>
      <c r="I681" t="str">
        <f>VLOOKUP(E681,'Data Produk'!$A$2:$E$2517,3,FALSE)</f>
        <v>BHINNEKA GO W193 OFFICE MOUSE PINK</v>
      </c>
      <c r="J681" t="str">
        <f>VLOOKUP(E681,'Data Produk'!$A$2:$E$2517,4,FALSE)</f>
        <v>OFFICE MOUSE</v>
      </c>
      <c r="K681" t="str">
        <f>VLOOKUP(D681,'Data Outlet'!$A$2:$D$17,4,FALSE)</f>
        <v>Joko Susilo</v>
      </c>
      <c r="L681" t="str">
        <f>VLOOKUP(D681,'Data Outlet'!$A$2:$D$17,2,FALSE)</f>
        <v>SUMARECON MALL BEKASI</v>
      </c>
    </row>
    <row r="682" spans="1:12" x14ac:dyDescent="0.25">
      <c r="A682" t="str">
        <f t="shared" si="22"/>
        <v>T-681</v>
      </c>
      <c r="B682" s="3" t="s">
        <v>2584</v>
      </c>
      <c r="C682" s="5">
        <v>45625</v>
      </c>
      <c r="D682" s="3" t="s">
        <v>45</v>
      </c>
      <c r="E682" s="4" t="s">
        <v>180</v>
      </c>
      <c r="F682" s="9">
        <v>5</v>
      </c>
      <c r="G682">
        <f>VLOOKUP(E682,'Data Produk'!$A$2:$E$2517,5,FALSE)</f>
        <v>31500</v>
      </c>
      <c r="H682">
        <f t="shared" si="21"/>
        <v>157500</v>
      </c>
      <c r="I682" t="str">
        <f>VLOOKUP(E682,'Data Produk'!$A$2:$E$2517,3,FALSE)</f>
        <v>BHINNEKA HYPERLINK KD60L1501 BLACK</v>
      </c>
      <c r="J682" t="str">
        <f>VLOOKUP(E682,'Data Produk'!$A$2:$E$2517,4,FALSE)</f>
        <v>CABLE</v>
      </c>
      <c r="K682" t="str">
        <f>VLOOKUP(D682,'Data Outlet'!$A$2:$D$17,4,FALSE)</f>
        <v>Indah Putri</v>
      </c>
      <c r="L682" t="str">
        <f>VLOOKUP(D682,'Data Outlet'!$A$2:$D$17,2,FALSE)</f>
        <v>PIK AVENUE</v>
      </c>
    </row>
    <row r="683" spans="1:12" x14ac:dyDescent="0.25">
      <c r="A683" t="str">
        <f t="shared" si="22"/>
        <v>T-682</v>
      </c>
      <c r="B683" s="3" t="s">
        <v>2584</v>
      </c>
      <c r="C683" s="5">
        <v>45600</v>
      </c>
      <c r="D683" s="3" t="s">
        <v>47</v>
      </c>
      <c r="E683" s="4" t="s">
        <v>671</v>
      </c>
      <c r="F683" s="9">
        <v>1</v>
      </c>
      <c r="G683">
        <f>VLOOKUP(E683,'Data Produk'!$A$2:$E$2517,5,FALSE)</f>
        <v>82800</v>
      </c>
      <c r="H683">
        <f t="shared" si="21"/>
        <v>82800</v>
      </c>
      <c r="I683" t="str">
        <f>VLOOKUP(E683,'Data Produk'!$A$2:$E$2517,3,FALSE)</f>
        <v>BHINNEKA W190 OFFICE MOUSE MINT</v>
      </c>
      <c r="J683" t="str">
        <f>VLOOKUP(E683,'Data Produk'!$A$2:$E$2517,4,FALSE)</f>
        <v>OFFICE MOUSE</v>
      </c>
      <c r="K683" t="str">
        <f>VLOOKUP(D683,'Data Outlet'!$A$2:$D$17,4,FALSE)</f>
        <v>Joko Susilo</v>
      </c>
      <c r="L683" t="str">
        <f>VLOOKUP(D683,'Data Outlet'!$A$2:$D$17,2,FALSE)</f>
        <v>SUMARECON MALL BEKASI</v>
      </c>
    </row>
    <row r="684" spans="1:12" x14ac:dyDescent="0.25">
      <c r="A684" t="str">
        <f t="shared" si="22"/>
        <v>T-683</v>
      </c>
      <c r="B684" s="3" t="s">
        <v>2584</v>
      </c>
      <c r="C684" s="5">
        <v>45602</v>
      </c>
      <c r="D684" s="3" t="s">
        <v>47</v>
      </c>
      <c r="E684" s="4" t="s">
        <v>672</v>
      </c>
      <c r="F684" s="9">
        <v>1</v>
      </c>
      <c r="G684">
        <f>VLOOKUP(E684,'Data Produk'!$A$2:$E$2517,5,FALSE)</f>
        <v>153000</v>
      </c>
      <c r="H684">
        <f t="shared" si="21"/>
        <v>153000</v>
      </c>
      <c r="I684" t="str">
        <f>VLOOKUP(E684,'Data Produk'!$A$2:$E$2517,3,FALSE)</f>
        <v>BHINNEKA ATO MP905 DESKMAT GEO1</v>
      </c>
      <c r="J684" t="str">
        <f>VLOOKUP(E684,'Data Produk'!$A$2:$E$2517,4,FALSE)</f>
        <v>DESKMAT</v>
      </c>
      <c r="K684" t="str">
        <f>VLOOKUP(D684,'Data Outlet'!$A$2:$D$17,4,FALSE)</f>
        <v>Joko Susilo</v>
      </c>
      <c r="L684" t="str">
        <f>VLOOKUP(D684,'Data Outlet'!$A$2:$D$17,2,FALSE)</f>
        <v>SUMARECON MALL BEKASI</v>
      </c>
    </row>
    <row r="685" spans="1:12" x14ac:dyDescent="0.25">
      <c r="A685" t="str">
        <f t="shared" si="22"/>
        <v>T-684</v>
      </c>
      <c r="B685" s="3" t="s">
        <v>2584</v>
      </c>
      <c r="C685" s="5">
        <v>45600</v>
      </c>
      <c r="D685" s="3" t="s">
        <v>45</v>
      </c>
      <c r="E685" s="4" t="s">
        <v>218</v>
      </c>
      <c r="F685" s="9">
        <v>1</v>
      </c>
      <c r="G685">
        <f>VLOOKUP(E685,'Data Produk'!$A$2:$E$2517,5,FALSE)</f>
        <v>76500</v>
      </c>
      <c r="H685">
        <f t="shared" si="21"/>
        <v>76500</v>
      </c>
      <c r="I685" t="str">
        <f>VLOOKUP(E685,'Data Produk'!$A$2:$E$2517,3,FALSE)</f>
        <v>BHINNEKA WAVE10 TW10 TRUE WIRELESS BLACK</v>
      </c>
      <c r="J685" t="str">
        <f>VLOOKUP(E685,'Data Produk'!$A$2:$E$2517,4,FALSE)</f>
        <v>TWS</v>
      </c>
      <c r="K685" t="str">
        <f>VLOOKUP(D685,'Data Outlet'!$A$2:$D$17,4,FALSE)</f>
        <v>Indah Putri</v>
      </c>
      <c r="L685" t="str">
        <f>VLOOKUP(D685,'Data Outlet'!$A$2:$D$17,2,FALSE)</f>
        <v>PIK AVENUE</v>
      </c>
    </row>
    <row r="686" spans="1:12" x14ac:dyDescent="0.25">
      <c r="A686" t="str">
        <f t="shared" si="22"/>
        <v>T-685</v>
      </c>
      <c r="B686" s="3" t="s">
        <v>2584</v>
      </c>
      <c r="C686" s="5">
        <v>45608</v>
      </c>
      <c r="D686" s="3" t="s">
        <v>39</v>
      </c>
      <c r="E686" s="4" t="s">
        <v>387</v>
      </c>
      <c r="F686" s="9">
        <v>6</v>
      </c>
      <c r="G686">
        <f>VLOOKUP(E686,'Data Produk'!$A$2:$E$2517,5,FALSE)</f>
        <v>45000</v>
      </c>
      <c r="H686">
        <f t="shared" si="21"/>
        <v>270000</v>
      </c>
      <c r="I686" t="str">
        <f>VLOOKUP(E686,'Data Produk'!$A$2:$E$2517,3,FALSE)</f>
        <v>BHINNEKA HYPERLINK KD10C2001 BLACK</v>
      </c>
      <c r="J686" t="str">
        <f>VLOOKUP(E686,'Data Produk'!$A$2:$E$2517,4,FALSE)</f>
        <v>CABLE</v>
      </c>
      <c r="K686" t="str">
        <f>VLOOKUP(D686,'Data Outlet'!$A$2:$D$17,4,FALSE)</f>
        <v>Eko Wijaya</v>
      </c>
      <c r="L686" t="str">
        <f>VLOOKUP(D686,'Data Outlet'!$A$2:$D$17,2,FALSE)</f>
        <v>KOTA KASABLANKA</v>
      </c>
    </row>
    <row r="687" spans="1:12" x14ac:dyDescent="0.25">
      <c r="A687" t="str">
        <f t="shared" si="22"/>
        <v>T-686</v>
      </c>
      <c r="B687" s="3" t="s">
        <v>2584</v>
      </c>
      <c r="C687" s="5">
        <v>45610</v>
      </c>
      <c r="D687" s="3" t="s">
        <v>39</v>
      </c>
      <c r="E687" s="4" t="s">
        <v>392</v>
      </c>
      <c r="F687" s="9">
        <v>9</v>
      </c>
      <c r="G687">
        <f>VLOOKUP(E687,'Data Produk'!$A$2:$E$2517,5,FALSE)</f>
        <v>31500</v>
      </c>
      <c r="H687">
        <f t="shared" si="21"/>
        <v>283500</v>
      </c>
      <c r="I687" t="str">
        <f>VLOOKUP(E687,'Data Produk'!$A$2:$E$2517,3,FALSE)</f>
        <v>BHINNEKA HYPERLINK KD60L1501 BLACK</v>
      </c>
      <c r="J687" t="str">
        <f>VLOOKUP(E687,'Data Produk'!$A$2:$E$2517,4,FALSE)</f>
        <v>CABLE</v>
      </c>
      <c r="K687" t="str">
        <f>VLOOKUP(D687,'Data Outlet'!$A$2:$D$17,4,FALSE)</f>
        <v>Eko Wijaya</v>
      </c>
      <c r="L687" t="str">
        <f>VLOOKUP(D687,'Data Outlet'!$A$2:$D$17,2,FALSE)</f>
        <v>KOTA KASABLANKA</v>
      </c>
    </row>
    <row r="688" spans="1:12" x14ac:dyDescent="0.25">
      <c r="A688" t="str">
        <f t="shared" si="22"/>
        <v>T-687</v>
      </c>
      <c r="B688" s="3" t="s">
        <v>2584</v>
      </c>
      <c r="C688" s="5">
        <v>45609</v>
      </c>
      <c r="D688" s="3" t="s">
        <v>37</v>
      </c>
      <c r="E688" s="4" t="s">
        <v>195</v>
      </c>
      <c r="F688" s="9">
        <v>1</v>
      </c>
      <c r="G688">
        <f>VLOOKUP(E688,'Data Produk'!$A$2:$E$2517,5,FALSE)</f>
        <v>39600</v>
      </c>
      <c r="H688">
        <f t="shared" si="21"/>
        <v>39600</v>
      </c>
      <c r="I688" t="str">
        <f>VLOOKUP(E688,'Data Produk'!$A$2:$E$2517,3,FALSE)</f>
        <v>BHINNEKA GO W608 OFFICE MOUSE GREEN</v>
      </c>
      <c r="J688" t="str">
        <f>VLOOKUP(E688,'Data Produk'!$A$2:$E$2517,4,FALSE)</f>
        <v>OFFICE MOUSE</v>
      </c>
      <c r="K688" t="str">
        <f>VLOOKUP(D688,'Data Outlet'!$A$2:$D$17,4,FALSE)</f>
        <v>Dewi Lestari</v>
      </c>
      <c r="L688" t="str">
        <f>VLOOKUP(D688,'Data Outlet'!$A$2:$D$17,2,FALSE)</f>
        <v>CIBUBUR JUNCTION</v>
      </c>
    </row>
    <row r="689" spans="1:12" x14ac:dyDescent="0.25">
      <c r="A689" t="str">
        <f t="shared" si="22"/>
        <v>T-688</v>
      </c>
      <c r="B689" s="3" t="s">
        <v>2584</v>
      </c>
      <c r="C689" s="5">
        <v>45618</v>
      </c>
      <c r="D689" s="3" t="s">
        <v>36</v>
      </c>
      <c r="E689" s="4" t="s">
        <v>673</v>
      </c>
      <c r="F689" s="9">
        <v>1</v>
      </c>
      <c r="G689">
        <f>VLOOKUP(E689,'Data Produk'!$A$2:$E$2517,5,FALSE)</f>
        <v>49500</v>
      </c>
      <c r="H689">
        <f t="shared" si="21"/>
        <v>49500</v>
      </c>
      <c r="I689" t="str">
        <f>VLOOKUP(E689,'Data Produk'!$A$2:$E$2517,3,FALSE)</f>
        <v>BHINNEKA POWER GO 20W 1-PORT TYPE-C USB CHARGER (PD+QC) BLACK</v>
      </c>
      <c r="J689" t="str">
        <f>VLOOKUP(E689,'Data Produk'!$A$2:$E$2517,4,FALSE)</f>
        <v>CHARGER</v>
      </c>
      <c r="K689" t="str">
        <f>VLOOKUP(D689,'Data Outlet'!$A$2:$D$17,4,FALSE)</f>
        <v>Citra Dewi</v>
      </c>
      <c r="L689" t="str">
        <f>VLOOKUP(D689,'Data Outlet'!$A$2:$D$17,2,FALSE)</f>
        <v>CENTER POINT MEDAN</v>
      </c>
    </row>
    <row r="690" spans="1:12" x14ac:dyDescent="0.25">
      <c r="A690" t="str">
        <f t="shared" si="22"/>
        <v>T-689</v>
      </c>
      <c r="B690" s="3" t="s">
        <v>2584</v>
      </c>
      <c r="C690" s="5">
        <v>45611</v>
      </c>
      <c r="D690" s="3" t="s">
        <v>41</v>
      </c>
      <c r="E690" s="4" t="s">
        <v>674</v>
      </c>
      <c r="F690" s="9">
        <v>1</v>
      </c>
      <c r="G690">
        <f>VLOOKUP(E690,'Data Produk'!$A$2:$E$2517,5,FALSE)</f>
        <v>108000</v>
      </c>
      <c r="H690">
        <f t="shared" si="21"/>
        <v>108000</v>
      </c>
      <c r="I690" t="str">
        <f>VLOOKUP(E690,'Data Produk'!$A$2:$E$2517,3,FALSE)</f>
        <v>BHINNEKA WAVE14 TW14 TRUE WIRELESS MATCHA GREEN</v>
      </c>
      <c r="J690" t="str">
        <f>VLOOKUP(E690,'Data Produk'!$A$2:$E$2517,4,FALSE)</f>
        <v>TWS</v>
      </c>
      <c r="K690" t="str">
        <f>VLOOKUP(D690,'Data Outlet'!$A$2:$D$17,4,FALSE)</f>
        <v>Gita Rahma</v>
      </c>
      <c r="L690" t="str">
        <f>VLOOKUP(D690,'Data Outlet'!$A$2:$D$17,2,FALSE)</f>
        <v>MALL GANDARIA CITY</v>
      </c>
    </row>
    <row r="691" spans="1:12" x14ac:dyDescent="0.25">
      <c r="A691" t="str">
        <f t="shared" si="22"/>
        <v>T-690</v>
      </c>
      <c r="B691" s="3" t="s">
        <v>2584</v>
      </c>
      <c r="C691" s="5">
        <v>45616</v>
      </c>
      <c r="D691" s="3" t="s">
        <v>37</v>
      </c>
      <c r="E691" s="4" t="s">
        <v>285</v>
      </c>
      <c r="F691" s="9">
        <v>1</v>
      </c>
      <c r="G691">
        <f>VLOOKUP(E691,'Data Produk'!$A$2:$E$2517,5,FALSE)</f>
        <v>103350</v>
      </c>
      <c r="H691">
        <f t="shared" si="21"/>
        <v>103350</v>
      </c>
      <c r="I691" t="str">
        <f>VLOOKUP(E691,'Data Produk'!$A$2:$E$2517,3,FALSE)</f>
        <v>BHINNEKA WAVE14 TW14 TRUE WIRELESS BLACK</v>
      </c>
      <c r="J691" t="str">
        <f>VLOOKUP(E691,'Data Produk'!$A$2:$E$2517,4,FALSE)</f>
        <v>TWS</v>
      </c>
      <c r="K691" t="str">
        <f>VLOOKUP(D691,'Data Outlet'!$A$2:$D$17,4,FALSE)</f>
        <v>Dewi Lestari</v>
      </c>
      <c r="L691" t="str">
        <f>VLOOKUP(D691,'Data Outlet'!$A$2:$D$17,2,FALSE)</f>
        <v>CIBUBUR JUNCTION</v>
      </c>
    </row>
    <row r="692" spans="1:12" x14ac:dyDescent="0.25">
      <c r="A692" t="str">
        <f t="shared" si="22"/>
        <v>T-691</v>
      </c>
      <c r="B692" s="3" t="s">
        <v>2584</v>
      </c>
      <c r="C692" s="5">
        <v>45619</v>
      </c>
      <c r="D692" s="3" t="s">
        <v>44</v>
      </c>
      <c r="E692" s="4" t="s">
        <v>675</v>
      </c>
      <c r="F692" s="9">
        <v>1</v>
      </c>
      <c r="G692">
        <f>VLOOKUP(E692,'Data Produk'!$A$2:$E$2517,5,FALSE)</f>
        <v>39600</v>
      </c>
      <c r="H692">
        <f t="shared" si="21"/>
        <v>39600</v>
      </c>
      <c r="I692" t="str">
        <f>VLOOKUP(E692,'Data Produk'!$A$2:$E$2517,3,FALSE)</f>
        <v>BHINNEKA GO W608 OFFICE MOUSE PINK</v>
      </c>
      <c r="J692" t="str">
        <f>VLOOKUP(E692,'Data Produk'!$A$2:$E$2517,4,FALSE)</f>
        <v>OFFICE MOUSE</v>
      </c>
      <c r="K692" t="str">
        <f>VLOOKUP(D692,'Data Outlet'!$A$2:$D$17,4,FALSE)</f>
        <v>Gita Rahma</v>
      </c>
      <c r="L692" t="str">
        <f>VLOOKUP(D692,'Data Outlet'!$A$2:$D$17,2,FALSE)</f>
        <v>PAKUWON</v>
      </c>
    </row>
    <row r="693" spans="1:12" x14ac:dyDescent="0.25">
      <c r="A693" t="str">
        <f t="shared" si="22"/>
        <v>T-692</v>
      </c>
      <c r="B693" s="3" t="s">
        <v>2584</v>
      </c>
      <c r="C693" s="5">
        <v>45605</v>
      </c>
      <c r="D693" s="3" t="s">
        <v>48</v>
      </c>
      <c r="E693" s="4" t="s">
        <v>676</v>
      </c>
      <c r="F693" s="9">
        <v>1</v>
      </c>
      <c r="G693">
        <f>VLOOKUP(E693,'Data Produk'!$A$2:$E$2517,5,FALSE)</f>
        <v>107100</v>
      </c>
      <c r="H693">
        <f t="shared" si="21"/>
        <v>107100</v>
      </c>
      <c r="I693" t="str">
        <f>VLOOKUP(E693,'Data Produk'!$A$2:$E$2517,3,FALSE)</f>
        <v>BHINNEKA CW2-Q02 38W 2-PORTS CHARGER (QC) WHITE</v>
      </c>
      <c r="J693" t="str">
        <f>VLOOKUP(E693,'Data Produk'!$A$2:$E$2517,4,FALSE)</f>
        <v>CHARGER</v>
      </c>
      <c r="K693" t="str">
        <f>VLOOKUP(D693,'Data Outlet'!$A$2:$D$17,4,FALSE)</f>
        <v>Joko Susilo</v>
      </c>
      <c r="L693" t="str">
        <f>VLOOKUP(D693,'Data Outlet'!$A$2:$D$17,2,FALSE)</f>
        <v>SUMARECON MALL SERPONG</v>
      </c>
    </row>
    <row r="694" spans="1:12" x14ac:dyDescent="0.25">
      <c r="A694" t="str">
        <f t="shared" si="22"/>
        <v>T-693</v>
      </c>
      <c r="B694" s="3" t="s">
        <v>2584</v>
      </c>
      <c r="C694" s="5">
        <v>45600</v>
      </c>
      <c r="D694" s="3" t="s">
        <v>41</v>
      </c>
      <c r="E694" s="4" t="s">
        <v>677</v>
      </c>
      <c r="F694" s="9">
        <v>2</v>
      </c>
      <c r="G694">
        <f>VLOOKUP(E694,'Data Produk'!$A$2:$E$2517,5,FALSE)</f>
        <v>162000</v>
      </c>
      <c r="H694">
        <f t="shared" si="21"/>
        <v>324000</v>
      </c>
      <c r="I694" t="str">
        <f>VLOOKUP(E694,'Data Produk'!$A$2:$E$2517,3,FALSE)</f>
        <v>BHINNEKA POWER PACK T1 10.000 mAh 22,5W POWERBANK BLACK</v>
      </c>
      <c r="J694" t="str">
        <f>VLOOKUP(E694,'Data Produk'!$A$2:$E$2517,4,FALSE)</f>
        <v>POWERBANK</v>
      </c>
      <c r="K694" t="str">
        <f>VLOOKUP(D694,'Data Outlet'!$A$2:$D$17,4,FALSE)</f>
        <v>Gita Rahma</v>
      </c>
      <c r="L694" t="str">
        <f>VLOOKUP(D694,'Data Outlet'!$A$2:$D$17,2,FALSE)</f>
        <v>MALL GANDARIA CITY</v>
      </c>
    </row>
    <row r="695" spans="1:12" x14ac:dyDescent="0.25">
      <c r="A695" t="str">
        <f t="shared" si="22"/>
        <v>T-694</v>
      </c>
      <c r="B695" s="3" t="s">
        <v>2584</v>
      </c>
      <c r="C695" s="5">
        <v>45616</v>
      </c>
      <c r="D695" s="3" t="s">
        <v>40</v>
      </c>
      <c r="E695" s="4" t="s">
        <v>678</v>
      </c>
      <c r="F695" s="9">
        <v>1</v>
      </c>
      <c r="G695">
        <f>VLOOKUP(E695,'Data Produk'!$A$2:$E$2517,5,FALSE)</f>
        <v>207000</v>
      </c>
      <c r="H695">
        <f t="shared" si="21"/>
        <v>207000</v>
      </c>
      <c r="I695" t="str">
        <f>VLOOKUP(E695,'Data Produk'!$A$2:$E$2517,3,FALSE)</f>
        <v>WN01 BHINNEKA EARPHONE WIRELESS</v>
      </c>
      <c r="J695" t="str">
        <f>VLOOKUP(E695,'Data Produk'!$A$2:$E$2517,4,FALSE)</f>
        <v>EARPHONE</v>
      </c>
      <c r="K695" t="str">
        <f>VLOOKUP(D695,'Data Outlet'!$A$2:$D$17,4,FALSE)</f>
        <v>Fani Sari</v>
      </c>
      <c r="L695" t="str">
        <f>VLOOKUP(D695,'Data Outlet'!$A$2:$D$17,2,FALSE)</f>
        <v>LIPPO MALL KEMANG</v>
      </c>
    </row>
    <row r="696" spans="1:12" x14ac:dyDescent="0.25">
      <c r="A696" t="str">
        <f t="shared" si="22"/>
        <v>T-695</v>
      </c>
      <c r="B696" s="3" t="s">
        <v>2584</v>
      </c>
      <c r="C696" s="5">
        <v>45613</v>
      </c>
      <c r="D696" s="3" t="s">
        <v>45</v>
      </c>
      <c r="E696" s="4" t="s">
        <v>107</v>
      </c>
      <c r="F696" s="9">
        <v>3</v>
      </c>
      <c r="G696">
        <f>VLOOKUP(E696,'Data Produk'!$A$2:$E$2517,5,FALSE)</f>
        <v>49500</v>
      </c>
      <c r="H696">
        <f t="shared" si="21"/>
        <v>148500</v>
      </c>
      <c r="I696" t="str">
        <f>VLOOKUP(E696,'Data Produk'!$A$2:$E$2517,3,FALSE)</f>
        <v>BHINNEKA POWER GO 20W 1-PORT TYPE-C USB CHARGER (PD+QC) BLACK</v>
      </c>
      <c r="J696" t="str">
        <f>VLOOKUP(E696,'Data Produk'!$A$2:$E$2517,4,FALSE)</f>
        <v>CHARGER</v>
      </c>
      <c r="K696" t="str">
        <f>VLOOKUP(D696,'Data Outlet'!$A$2:$D$17,4,FALSE)</f>
        <v>Indah Putri</v>
      </c>
      <c r="L696" t="str">
        <f>VLOOKUP(D696,'Data Outlet'!$A$2:$D$17,2,FALSE)</f>
        <v>PIK AVENUE</v>
      </c>
    </row>
    <row r="697" spans="1:12" x14ac:dyDescent="0.25">
      <c r="A697" t="str">
        <f t="shared" si="22"/>
        <v>T-696</v>
      </c>
      <c r="B697" s="3" t="s">
        <v>2584</v>
      </c>
      <c r="C697" s="5">
        <v>45615</v>
      </c>
      <c r="D697" s="3" t="s">
        <v>45</v>
      </c>
      <c r="E697" s="4" t="s">
        <v>119</v>
      </c>
      <c r="F697" s="9">
        <v>2</v>
      </c>
      <c r="G697">
        <f>VLOOKUP(E697,'Data Produk'!$A$2:$E$2517,5,FALSE)</f>
        <v>25200</v>
      </c>
      <c r="H697">
        <f t="shared" si="21"/>
        <v>50400</v>
      </c>
      <c r="I697" t="str">
        <f>VLOOKUP(E697,'Data Produk'!$A$2:$E$2517,3,FALSE)</f>
        <v>BHINNEKA HYPERLINK KD60C1501 BLACK</v>
      </c>
      <c r="J697" t="str">
        <f>VLOOKUP(E697,'Data Produk'!$A$2:$E$2517,4,FALSE)</f>
        <v>CABLE</v>
      </c>
      <c r="K697" t="str">
        <f>VLOOKUP(D697,'Data Outlet'!$A$2:$D$17,4,FALSE)</f>
        <v>Indah Putri</v>
      </c>
      <c r="L697" t="str">
        <f>VLOOKUP(D697,'Data Outlet'!$A$2:$D$17,2,FALSE)</f>
        <v>PIK AVENUE</v>
      </c>
    </row>
    <row r="698" spans="1:12" x14ac:dyDescent="0.25">
      <c r="A698" t="str">
        <f t="shared" si="22"/>
        <v>T-697</v>
      </c>
      <c r="B698" s="3" t="s">
        <v>2584</v>
      </c>
      <c r="C698" s="5">
        <v>45624</v>
      </c>
      <c r="D698" s="3" t="s">
        <v>39</v>
      </c>
      <c r="E698" s="4" t="s">
        <v>418</v>
      </c>
      <c r="F698" s="9">
        <v>2</v>
      </c>
      <c r="G698">
        <f>VLOOKUP(E698,'Data Produk'!$A$2:$E$2517,5,FALSE)</f>
        <v>247500</v>
      </c>
      <c r="H698">
        <f t="shared" si="21"/>
        <v>495000</v>
      </c>
      <c r="I698" t="str">
        <f>VLOOKUP(E698,'Data Produk'!$A$2:$E$2517,3,FALSE)</f>
        <v>BHINNEKA POWER PLUS 65W 3-PORTS GAN CHARGER (PD/PPS+QC) BLACK</v>
      </c>
      <c r="J698" t="str">
        <f>VLOOKUP(E698,'Data Produk'!$A$2:$E$2517,4,FALSE)</f>
        <v>CHARGER</v>
      </c>
      <c r="K698" t="str">
        <f>VLOOKUP(D698,'Data Outlet'!$A$2:$D$17,4,FALSE)</f>
        <v>Eko Wijaya</v>
      </c>
      <c r="L698" t="str">
        <f>VLOOKUP(D698,'Data Outlet'!$A$2:$D$17,2,FALSE)</f>
        <v>KOTA KASABLANKA</v>
      </c>
    </row>
    <row r="699" spans="1:12" x14ac:dyDescent="0.25">
      <c r="A699" t="str">
        <f t="shared" si="22"/>
        <v>T-698</v>
      </c>
      <c r="B699" s="3" t="s">
        <v>2584</v>
      </c>
      <c r="C699" s="5">
        <v>45607</v>
      </c>
      <c r="D699" s="3" t="s">
        <v>39</v>
      </c>
      <c r="E699" s="4" t="s">
        <v>407</v>
      </c>
      <c r="F699" s="9">
        <v>5</v>
      </c>
      <c r="G699">
        <f>VLOOKUP(E699,'Data Produk'!$A$2:$E$2517,5,FALSE)</f>
        <v>39600</v>
      </c>
      <c r="H699">
        <f t="shared" si="21"/>
        <v>198000</v>
      </c>
      <c r="I699" t="str">
        <f>VLOOKUP(E699,'Data Produk'!$A$2:$E$2517,3,FALSE)</f>
        <v>BHINNEKA GO W605 OFFICE MOUSE BLACK</v>
      </c>
      <c r="J699" t="str">
        <f>VLOOKUP(E699,'Data Produk'!$A$2:$E$2517,4,FALSE)</f>
        <v>OFFICE MOUSE</v>
      </c>
      <c r="K699" t="str">
        <f>VLOOKUP(D699,'Data Outlet'!$A$2:$D$17,4,FALSE)</f>
        <v>Eko Wijaya</v>
      </c>
      <c r="L699" t="str">
        <f>VLOOKUP(D699,'Data Outlet'!$A$2:$D$17,2,FALSE)</f>
        <v>KOTA KASABLANKA</v>
      </c>
    </row>
    <row r="700" spans="1:12" x14ac:dyDescent="0.25">
      <c r="A700" t="str">
        <f t="shared" si="22"/>
        <v>T-699</v>
      </c>
      <c r="B700" s="3" t="s">
        <v>2584</v>
      </c>
      <c r="C700" s="5">
        <v>45607</v>
      </c>
      <c r="D700" s="3" t="s">
        <v>37</v>
      </c>
      <c r="E700" s="4" t="s">
        <v>168</v>
      </c>
      <c r="F700" s="9">
        <v>1</v>
      </c>
      <c r="G700">
        <f>VLOOKUP(E700,'Data Produk'!$A$2:$E$2517,5,FALSE)</f>
        <v>15300</v>
      </c>
      <c r="H700">
        <f t="shared" si="21"/>
        <v>15300</v>
      </c>
      <c r="I700" t="str">
        <f>VLOOKUP(E700,'Data Produk'!$A$2:$E$2517,3,FALSE)</f>
        <v>BHINNEKA LINKPODS ES3 WIRED EARBUDS BLACK</v>
      </c>
      <c r="J700" t="str">
        <f>VLOOKUP(E700,'Data Produk'!$A$2:$E$2517,4,FALSE)</f>
        <v>EARPHONE</v>
      </c>
      <c r="K700" t="str">
        <f>VLOOKUP(D700,'Data Outlet'!$A$2:$D$17,4,FALSE)</f>
        <v>Dewi Lestari</v>
      </c>
      <c r="L700" t="str">
        <f>VLOOKUP(D700,'Data Outlet'!$A$2:$D$17,2,FALSE)</f>
        <v>CIBUBUR JUNCTION</v>
      </c>
    </row>
    <row r="701" spans="1:12" x14ac:dyDescent="0.25">
      <c r="A701" t="str">
        <f t="shared" si="22"/>
        <v>T-700</v>
      </c>
      <c r="B701" s="3" t="s">
        <v>2584</v>
      </c>
      <c r="C701" s="5">
        <v>45615</v>
      </c>
      <c r="D701" s="3" t="s">
        <v>43</v>
      </c>
      <c r="E701" s="4" t="s">
        <v>515</v>
      </c>
      <c r="F701" s="9">
        <v>2</v>
      </c>
      <c r="G701">
        <f>VLOOKUP(E701,'Data Produk'!$A$2:$E$2517,5,FALSE)</f>
        <v>47700</v>
      </c>
      <c r="H701">
        <f t="shared" si="21"/>
        <v>95400</v>
      </c>
      <c r="I701" t="str">
        <f>VLOOKUP(E701,'Data Produk'!$A$2:$E$2517,3,FALSE)</f>
        <v>BHINNEKA POWER MOVE 30W 2-PORTS CAR CHARGER (PD+QC) BLACK</v>
      </c>
      <c r="J701" t="str">
        <f>VLOOKUP(E701,'Data Produk'!$A$2:$E$2517,4,FALSE)</f>
        <v>CAR &amp; TRAVEL CHARGER</v>
      </c>
      <c r="K701" t="str">
        <f>VLOOKUP(D701,'Data Outlet'!$A$2:$D$17,4,FALSE)</f>
        <v>Gita Rahma</v>
      </c>
      <c r="L701" t="str">
        <f>VLOOKUP(D701,'Data Outlet'!$A$2:$D$17,2,FALSE)</f>
        <v>MALL OF INDONESIA</v>
      </c>
    </row>
    <row r="702" spans="1:12" x14ac:dyDescent="0.25">
      <c r="A702" t="str">
        <f t="shared" si="22"/>
        <v>T-701</v>
      </c>
      <c r="B702" s="3" t="s">
        <v>2584</v>
      </c>
      <c r="C702" s="5">
        <v>45625</v>
      </c>
      <c r="D702" s="3" t="s">
        <v>43</v>
      </c>
      <c r="E702" s="4" t="s">
        <v>511</v>
      </c>
      <c r="F702" s="9">
        <v>1</v>
      </c>
      <c r="G702">
        <f>VLOOKUP(E702,'Data Produk'!$A$2:$E$2517,5,FALSE)</f>
        <v>88200</v>
      </c>
      <c r="H702">
        <f t="shared" si="21"/>
        <v>88200</v>
      </c>
      <c r="I702" t="str">
        <f>VLOOKUP(E702,'Data Produk'!$A$2:$E$2517,3,FALSE)</f>
        <v>BHINNEKA POWER PACK S1 10.000 mAh POWERBANK WHITE</v>
      </c>
      <c r="J702" t="str">
        <f>VLOOKUP(E702,'Data Produk'!$A$2:$E$2517,4,FALSE)</f>
        <v>POWERBANK</v>
      </c>
      <c r="K702" t="str">
        <f>VLOOKUP(D702,'Data Outlet'!$A$2:$D$17,4,FALSE)</f>
        <v>Gita Rahma</v>
      </c>
      <c r="L702" t="str">
        <f>VLOOKUP(D702,'Data Outlet'!$A$2:$D$17,2,FALSE)</f>
        <v>MALL OF INDONESIA</v>
      </c>
    </row>
    <row r="703" spans="1:12" x14ac:dyDescent="0.25">
      <c r="A703" t="str">
        <f t="shared" si="22"/>
        <v>T-702</v>
      </c>
      <c r="B703" s="3" t="s">
        <v>2584</v>
      </c>
      <c r="C703" s="5">
        <v>45604</v>
      </c>
      <c r="D703" s="3" t="s">
        <v>36</v>
      </c>
      <c r="E703" s="4" t="s">
        <v>679</v>
      </c>
      <c r="F703" s="9">
        <v>1</v>
      </c>
      <c r="G703">
        <f>VLOOKUP(E703,'Data Produk'!$A$2:$E$2517,5,FALSE)</f>
        <v>108000</v>
      </c>
      <c r="H703">
        <f t="shared" si="21"/>
        <v>108000</v>
      </c>
      <c r="I703" t="str">
        <f>VLOOKUP(E703,'Data Produk'!$A$2:$E$2517,3,FALSE)</f>
        <v>BHINNEKA WAVE14 TW14 TRUE WIRELESS BLACK</v>
      </c>
      <c r="J703" t="str">
        <f>VLOOKUP(E703,'Data Produk'!$A$2:$E$2517,4,FALSE)</f>
        <v>TWS</v>
      </c>
      <c r="K703" t="str">
        <f>VLOOKUP(D703,'Data Outlet'!$A$2:$D$17,4,FALSE)</f>
        <v>Citra Dewi</v>
      </c>
      <c r="L703" t="str">
        <f>VLOOKUP(D703,'Data Outlet'!$A$2:$D$17,2,FALSE)</f>
        <v>CENTER POINT MEDAN</v>
      </c>
    </row>
    <row r="704" spans="1:12" x14ac:dyDescent="0.25">
      <c r="A704" t="str">
        <f t="shared" si="22"/>
        <v>T-703</v>
      </c>
      <c r="B704" s="3" t="s">
        <v>2584</v>
      </c>
      <c r="C704" s="5">
        <v>45612</v>
      </c>
      <c r="D704" s="3" t="s">
        <v>44</v>
      </c>
      <c r="E704" s="4" t="s">
        <v>680</v>
      </c>
      <c r="F704" s="9">
        <v>1</v>
      </c>
      <c r="G704">
        <f>VLOOKUP(E704,'Data Produk'!$A$2:$E$2517,5,FALSE)</f>
        <v>73800</v>
      </c>
      <c r="H704">
        <f t="shared" si="21"/>
        <v>73800</v>
      </c>
      <c r="I704" t="str">
        <f>VLOOKUP(E704,'Data Produk'!$A$2:$E$2517,3,FALSE)</f>
        <v>BHINNEKA RAIGOR III WG12R GAMING MOUSE BLACK</v>
      </c>
      <c r="J704" t="str">
        <f>VLOOKUP(E704,'Data Produk'!$A$2:$E$2517,4,FALSE)</f>
        <v>MOUSE GAMING</v>
      </c>
      <c r="K704" t="str">
        <f>VLOOKUP(D704,'Data Outlet'!$A$2:$D$17,4,FALSE)</f>
        <v>Gita Rahma</v>
      </c>
      <c r="L704" t="str">
        <f>VLOOKUP(D704,'Data Outlet'!$A$2:$D$17,2,FALSE)</f>
        <v>PAKUWON</v>
      </c>
    </row>
    <row r="705" spans="1:12" x14ac:dyDescent="0.25">
      <c r="A705" t="str">
        <f t="shared" si="22"/>
        <v>T-704</v>
      </c>
      <c r="B705" s="3" t="s">
        <v>2584</v>
      </c>
      <c r="C705" s="5">
        <v>45601</v>
      </c>
      <c r="D705" s="3" t="s">
        <v>40</v>
      </c>
      <c r="E705" s="4" t="s">
        <v>681</v>
      </c>
      <c r="F705" s="9">
        <v>1</v>
      </c>
      <c r="G705">
        <f>VLOOKUP(E705,'Data Produk'!$A$2:$E$2517,5,FALSE)</f>
        <v>29700</v>
      </c>
      <c r="H705">
        <f t="shared" si="21"/>
        <v>29700</v>
      </c>
      <c r="I705" t="str">
        <f>VLOOKUP(E705,'Data Produk'!$A$2:$E$2517,3,FALSE)</f>
        <v>KC201 BHINNEKA USB CABLE TYPE C</v>
      </c>
      <c r="J705" t="str">
        <f>VLOOKUP(E705,'Data Produk'!$A$2:$E$2517,4,FALSE)</f>
        <v>CABLE</v>
      </c>
      <c r="K705" t="str">
        <f>VLOOKUP(D705,'Data Outlet'!$A$2:$D$17,4,FALSE)</f>
        <v>Fani Sari</v>
      </c>
      <c r="L705" t="str">
        <f>VLOOKUP(D705,'Data Outlet'!$A$2:$D$17,2,FALSE)</f>
        <v>LIPPO MALL KEMANG</v>
      </c>
    </row>
    <row r="706" spans="1:12" x14ac:dyDescent="0.25">
      <c r="A706" t="str">
        <f t="shared" si="22"/>
        <v>T-705</v>
      </c>
      <c r="B706" s="3" t="s">
        <v>2584</v>
      </c>
      <c r="C706" s="5">
        <v>45620</v>
      </c>
      <c r="D706" s="3" t="s">
        <v>37</v>
      </c>
      <c r="E706" s="4" t="s">
        <v>682</v>
      </c>
      <c r="F706" s="9">
        <v>1</v>
      </c>
      <c r="G706">
        <f>VLOOKUP(E706,'Data Produk'!$A$2:$E$2517,5,FALSE)</f>
        <v>37350</v>
      </c>
      <c r="H706">
        <f t="shared" si="21"/>
        <v>37350</v>
      </c>
      <c r="I706" t="str">
        <f>VLOOKUP(E706,'Data Produk'!$A$2:$E$2517,3,FALSE)</f>
        <v>BHINNEKA LAVALIER MV01 MICROPHONE BLACK</v>
      </c>
      <c r="J706" t="str">
        <f>VLOOKUP(E706,'Data Produk'!$A$2:$E$2517,4,FALSE)</f>
        <v>STREAMING DEVICES</v>
      </c>
      <c r="K706" t="str">
        <f>VLOOKUP(D706,'Data Outlet'!$A$2:$D$17,4,FALSE)</f>
        <v>Dewi Lestari</v>
      </c>
      <c r="L706" t="str">
        <f>VLOOKUP(D706,'Data Outlet'!$A$2:$D$17,2,FALSE)</f>
        <v>CIBUBUR JUNCTION</v>
      </c>
    </row>
    <row r="707" spans="1:12" x14ac:dyDescent="0.25">
      <c r="A707" t="str">
        <f t="shared" si="22"/>
        <v>T-706</v>
      </c>
      <c r="B707" s="3" t="s">
        <v>2584</v>
      </c>
      <c r="C707" s="5">
        <v>45623</v>
      </c>
      <c r="D707" s="3" t="s">
        <v>40</v>
      </c>
      <c r="E707" s="4" t="s">
        <v>683</v>
      </c>
      <c r="F707" s="9">
        <v>1</v>
      </c>
      <c r="G707">
        <f>VLOOKUP(E707,'Data Produk'!$A$2:$E$2517,5,FALSE)</f>
        <v>148500</v>
      </c>
      <c r="H707">
        <f t="shared" ref="H707:H770" si="23">G707*F707</f>
        <v>148500</v>
      </c>
      <c r="I707" t="str">
        <f>VLOOKUP(E707,'Data Produk'!$A$2:$E$2517,3,FALSE)</f>
        <v>BHINNEKA GO WK895 OFFICE COMBO BLACK</v>
      </c>
      <c r="J707" t="str">
        <f>VLOOKUP(E707,'Data Produk'!$A$2:$E$2517,4,FALSE)</f>
        <v>OFFICE COMBO</v>
      </c>
      <c r="K707" t="str">
        <f>VLOOKUP(D707,'Data Outlet'!$A$2:$D$17,4,FALSE)</f>
        <v>Fani Sari</v>
      </c>
      <c r="L707" t="str">
        <f>VLOOKUP(D707,'Data Outlet'!$A$2:$D$17,2,FALSE)</f>
        <v>LIPPO MALL KEMANG</v>
      </c>
    </row>
    <row r="708" spans="1:12" x14ac:dyDescent="0.25">
      <c r="A708" t="str">
        <f t="shared" si="22"/>
        <v>T-707</v>
      </c>
      <c r="B708" s="3" t="s">
        <v>2584</v>
      </c>
      <c r="C708" s="5">
        <v>45608</v>
      </c>
      <c r="D708" s="3" t="s">
        <v>48</v>
      </c>
      <c r="E708" s="4" t="s">
        <v>246</v>
      </c>
      <c r="F708" s="9">
        <v>2</v>
      </c>
      <c r="G708">
        <f>VLOOKUP(E708,'Data Produk'!$A$2:$E$2517,5,FALSE)</f>
        <v>49500</v>
      </c>
      <c r="H708">
        <f t="shared" si="23"/>
        <v>99000</v>
      </c>
      <c r="I708" t="str">
        <f>VLOOKUP(E708,'Data Produk'!$A$2:$E$2517,3,FALSE)</f>
        <v>BHINNEKA POWER PURE 20W 1-PORT TYPE-A USB CHARGER (QC) BLACK</v>
      </c>
      <c r="J708" t="str">
        <f>VLOOKUP(E708,'Data Produk'!$A$2:$E$2517,4,FALSE)</f>
        <v>CHARGER</v>
      </c>
      <c r="K708" t="str">
        <f>VLOOKUP(D708,'Data Outlet'!$A$2:$D$17,4,FALSE)</f>
        <v>Joko Susilo</v>
      </c>
      <c r="L708" t="str">
        <f>VLOOKUP(D708,'Data Outlet'!$A$2:$D$17,2,FALSE)</f>
        <v>SUMARECON MALL SERPONG</v>
      </c>
    </row>
    <row r="709" spans="1:12" x14ac:dyDescent="0.25">
      <c r="A709" t="str">
        <f t="shared" si="22"/>
        <v>T-708</v>
      </c>
      <c r="B709" s="3" t="s">
        <v>2584</v>
      </c>
      <c r="C709" s="5">
        <v>45603</v>
      </c>
      <c r="D709" s="3" t="s">
        <v>48</v>
      </c>
      <c r="E709" s="4" t="s">
        <v>80</v>
      </c>
      <c r="F709" s="9">
        <v>1</v>
      </c>
      <c r="G709">
        <f>VLOOKUP(E709,'Data Produk'!$A$2:$E$2517,5,FALSE)</f>
        <v>32000</v>
      </c>
      <c r="H709">
        <f t="shared" si="23"/>
        <v>32000</v>
      </c>
      <c r="I709" t="str">
        <f>VLOOKUP(E709,'Data Produk'!$A$2:$E$2517,3,FALSE)</f>
        <v>KL104 BHINNEKA USB CABLE LIGHTNING</v>
      </c>
      <c r="J709" t="str">
        <f>VLOOKUP(E709,'Data Produk'!$A$2:$E$2517,4,FALSE)</f>
        <v>CABLE</v>
      </c>
      <c r="K709" t="str">
        <f>VLOOKUP(D709,'Data Outlet'!$A$2:$D$17,4,FALSE)</f>
        <v>Joko Susilo</v>
      </c>
      <c r="L709" t="str">
        <f>VLOOKUP(D709,'Data Outlet'!$A$2:$D$17,2,FALSE)</f>
        <v>SUMARECON MALL SERPONG</v>
      </c>
    </row>
    <row r="710" spans="1:12" x14ac:dyDescent="0.25">
      <c r="A710" t="str">
        <f t="shared" si="22"/>
        <v>T-709</v>
      </c>
      <c r="B710" s="3" t="s">
        <v>2584</v>
      </c>
      <c r="C710" s="5">
        <v>45625</v>
      </c>
      <c r="D710" s="3" t="s">
        <v>42</v>
      </c>
      <c r="E710" s="4" t="s">
        <v>684</v>
      </c>
      <c r="F710" s="9">
        <v>1</v>
      </c>
      <c r="G710">
        <f>VLOOKUP(E710,'Data Produk'!$A$2:$E$2517,5,FALSE)</f>
        <v>83250</v>
      </c>
      <c r="H710">
        <f t="shared" si="23"/>
        <v>83250</v>
      </c>
      <c r="I710" t="str">
        <f>VLOOKUP(E710,'Data Produk'!$A$2:$E$2517,3,FALSE)</f>
        <v>BHINNEKA GO KM103 OFFICE COMBO BLACK</v>
      </c>
      <c r="J710" t="str">
        <f>VLOOKUP(E710,'Data Produk'!$A$2:$E$2517,4,FALSE)</f>
        <v>OFFICE COMBO</v>
      </c>
      <c r="K710" t="str">
        <f>VLOOKUP(D710,'Data Outlet'!$A$2:$D$17,4,FALSE)</f>
        <v>Hadi Nugroho</v>
      </c>
      <c r="L710" t="str">
        <f>VLOOKUP(D710,'Data Outlet'!$A$2:$D$17,2,FALSE)</f>
        <v>MALL KELAPA GADING</v>
      </c>
    </row>
    <row r="711" spans="1:12" x14ac:dyDescent="0.25">
      <c r="A711" t="str">
        <f t="shared" si="22"/>
        <v>T-710</v>
      </c>
      <c r="B711" s="3" t="s">
        <v>2584</v>
      </c>
      <c r="C711" s="5">
        <v>45599</v>
      </c>
      <c r="D711" s="3" t="s">
        <v>37</v>
      </c>
      <c r="E711" s="4" t="s">
        <v>250</v>
      </c>
      <c r="F711" s="9">
        <v>3</v>
      </c>
      <c r="G711">
        <f>VLOOKUP(E711,'Data Produk'!$A$2:$E$2517,5,FALSE)</f>
        <v>47700</v>
      </c>
      <c r="H711">
        <f t="shared" si="23"/>
        <v>143100</v>
      </c>
      <c r="I711" t="str">
        <f>VLOOKUP(E711,'Data Produk'!$A$2:$E$2517,3,FALSE)</f>
        <v>BHINNEKA POWER MOVE 30W 2-PORTS CAR CHARGER (PD+QC) BLACK</v>
      </c>
      <c r="J711" t="str">
        <f>VLOOKUP(E711,'Data Produk'!$A$2:$E$2517,4,FALSE)</f>
        <v>CAR &amp; TRAVEL CHARGER</v>
      </c>
      <c r="K711" t="str">
        <f>VLOOKUP(D711,'Data Outlet'!$A$2:$D$17,4,FALSE)</f>
        <v>Dewi Lestari</v>
      </c>
      <c r="L711" t="str">
        <f>VLOOKUP(D711,'Data Outlet'!$A$2:$D$17,2,FALSE)</f>
        <v>CIBUBUR JUNCTION</v>
      </c>
    </row>
    <row r="712" spans="1:12" x14ac:dyDescent="0.25">
      <c r="A712" t="str">
        <f t="shared" si="22"/>
        <v>T-711</v>
      </c>
      <c r="B712" s="3" t="s">
        <v>2584</v>
      </c>
      <c r="C712" s="5">
        <v>45605</v>
      </c>
      <c r="D712" s="3" t="s">
        <v>44</v>
      </c>
      <c r="E712" s="4" t="s">
        <v>685</v>
      </c>
      <c r="F712" s="9">
        <v>1</v>
      </c>
      <c r="G712">
        <f>VLOOKUP(E712,'Data Produk'!$A$2:$E$2517,5,FALSE)</f>
        <v>148500</v>
      </c>
      <c r="H712">
        <f t="shared" si="23"/>
        <v>148500</v>
      </c>
      <c r="I712" t="str">
        <f>VLOOKUP(E712,'Data Produk'!$A$2:$E$2517,3,FALSE)</f>
        <v>BHINNEKA GO WK895 OFFICE COMBO BLACK</v>
      </c>
      <c r="J712" t="str">
        <f>VLOOKUP(E712,'Data Produk'!$A$2:$E$2517,4,FALSE)</f>
        <v>OFFICE COMBO</v>
      </c>
      <c r="K712" t="str">
        <f>VLOOKUP(D712,'Data Outlet'!$A$2:$D$17,4,FALSE)</f>
        <v>Gita Rahma</v>
      </c>
      <c r="L712" t="str">
        <f>VLOOKUP(D712,'Data Outlet'!$A$2:$D$17,2,FALSE)</f>
        <v>PAKUWON</v>
      </c>
    </row>
    <row r="713" spans="1:12" x14ac:dyDescent="0.25">
      <c r="A713" t="str">
        <f t="shared" si="22"/>
        <v>T-712</v>
      </c>
      <c r="B713" s="3" t="s">
        <v>2584</v>
      </c>
      <c r="C713" s="5">
        <v>45621</v>
      </c>
      <c r="D713" s="3" t="s">
        <v>39</v>
      </c>
      <c r="E713" s="4" t="s">
        <v>686</v>
      </c>
      <c r="F713" s="9">
        <v>2</v>
      </c>
      <c r="G713">
        <f>VLOOKUP(E713,'Data Produk'!$A$2:$E$2517,5,FALSE)</f>
        <v>103500</v>
      </c>
      <c r="H713">
        <f t="shared" si="23"/>
        <v>207000</v>
      </c>
      <c r="I713" t="str">
        <f>VLOOKUP(E713,'Data Produk'!$A$2:$E$2517,3,FALSE)</f>
        <v>BHINNEKA FLASH HQ53 GAMING HEADSET BLACK</v>
      </c>
      <c r="J713" t="str">
        <f>VLOOKUP(E713,'Data Produk'!$A$2:$E$2517,4,FALSE)</f>
        <v>GAMING HEADSET</v>
      </c>
      <c r="K713" t="str">
        <f>VLOOKUP(D713,'Data Outlet'!$A$2:$D$17,4,FALSE)</f>
        <v>Eko Wijaya</v>
      </c>
      <c r="L713" t="str">
        <f>VLOOKUP(D713,'Data Outlet'!$A$2:$D$17,2,FALSE)</f>
        <v>KOTA KASABLANKA</v>
      </c>
    </row>
    <row r="714" spans="1:12" x14ac:dyDescent="0.25">
      <c r="A714" t="str">
        <f t="shared" si="22"/>
        <v>T-713</v>
      </c>
      <c r="B714" s="3" t="s">
        <v>2584</v>
      </c>
      <c r="C714" s="5">
        <v>45599</v>
      </c>
      <c r="D714" s="3" t="s">
        <v>39</v>
      </c>
      <c r="E714" s="4" t="s">
        <v>442</v>
      </c>
      <c r="F714" s="9">
        <v>10</v>
      </c>
      <c r="G714">
        <f>VLOOKUP(E714,'Data Produk'!$A$2:$E$2517,5,FALSE)</f>
        <v>18000</v>
      </c>
      <c r="H714">
        <f t="shared" si="23"/>
        <v>180000</v>
      </c>
      <c r="I714" t="str">
        <f>VLOOKUP(E714,'Data Produk'!$A$2:$E$2517,3,FALSE)</f>
        <v>BHINNEKA DURALINK KLB1201 BLACK</v>
      </c>
      <c r="J714" t="str">
        <f>VLOOKUP(E714,'Data Produk'!$A$2:$E$2517,4,FALSE)</f>
        <v>CABLE</v>
      </c>
      <c r="K714" t="str">
        <f>VLOOKUP(D714,'Data Outlet'!$A$2:$D$17,4,FALSE)</f>
        <v>Eko Wijaya</v>
      </c>
      <c r="L714" t="str">
        <f>VLOOKUP(D714,'Data Outlet'!$A$2:$D$17,2,FALSE)</f>
        <v>KOTA KASABLANKA</v>
      </c>
    </row>
    <row r="715" spans="1:12" x14ac:dyDescent="0.25">
      <c r="A715" t="str">
        <f t="shared" si="22"/>
        <v>T-714</v>
      </c>
      <c r="B715" s="3" t="s">
        <v>2584</v>
      </c>
      <c r="C715" s="5">
        <v>45600</v>
      </c>
      <c r="D715" s="3" t="s">
        <v>42</v>
      </c>
      <c r="E715" s="4" t="s">
        <v>687</v>
      </c>
      <c r="F715" s="9">
        <v>1</v>
      </c>
      <c r="G715">
        <f>VLOOKUP(E715,'Data Produk'!$A$2:$E$2517,5,FALSE)</f>
        <v>94500</v>
      </c>
      <c r="H715">
        <f t="shared" si="23"/>
        <v>94500</v>
      </c>
      <c r="I715" t="str">
        <f>VLOOKUP(E715,'Data Produk'!$A$2:$E$2517,3,FALSE)</f>
        <v>BHINNEKA SMART LIGHT BUB 12W SLB102</v>
      </c>
      <c r="J715" t="str">
        <f>VLOOKUP(E715,'Data Produk'!$A$2:$E$2517,4,FALSE)</f>
        <v>SMART LIFE</v>
      </c>
      <c r="K715" t="str">
        <f>VLOOKUP(D715,'Data Outlet'!$A$2:$D$17,4,FALSE)</f>
        <v>Hadi Nugroho</v>
      </c>
      <c r="L715" t="str">
        <f>VLOOKUP(D715,'Data Outlet'!$A$2:$D$17,2,FALSE)</f>
        <v>MALL KELAPA GADING</v>
      </c>
    </row>
    <row r="716" spans="1:12" x14ac:dyDescent="0.25">
      <c r="A716" t="str">
        <f t="shared" ref="A716:A779" si="24">"T-"&amp;ROW()-1</f>
        <v>T-715</v>
      </c>
      <c r="B716" s="3" t="s">
        <v>2584</v>
      </c>
      <c r="C716" s="5">
        <v>45619</v>
      </c>
      <c r="D716" s="3" t="s">
        <v>48</v>
      </c>
      <c r="E716" s="4" t="s">
        <v>240</v>
      </c>
      <c r="F716" s="9">
        <v>1</v>
      </c>
      <c r="G716">
        <f>VLOOKUP(E716,'Data Produk'!$A$2:$E$2517,5,FALSE)</f>
        <v>82800</v>
      </c>
      <c r="H716">
        <f t="shared" si="23"/>
        <v>82800</v>
      </c>
      <c r="I716" t="str">
        <f>VLOOKUP(E716,'Data Produk'!$A$2:$E$2517,3,FALSE)</f>
        <v>BHINNEKA GO W193 OFFICE MOUSE PINK</v>
      </c>
      <c r="J716" t="str">
        <f>VLOOKUP(E716,'Data Produk'!$A$2:$E$2517,4,FALSE)</f>
        <v>OFFICE MOUSE</v>
      </c>
      <c r="K716" t="str">
        <f>VLOOKUP(D716,'Data Outlet'!$A$2:$D$17,4,FALSE)</f>
        <v>Joko Susilo</v>
      </c>
      <c r="L716" t="str">
        <f>VLOOKUP(D716,'Data Outlet'!$A$2:$D$17,2,FALSE)</f>
        <v>SUMARECON MALL SERPONG</v>
      </c>
    </row>
    <row r="717" spans="1:12" x14ac:dyDescent="0.25">
      <c r="A717" t="str">
        <f t="shared" si="24"/>
        <v>T-716</v>
      </c>
      <c r="B717" s="3" t="s">
        <v>2584</v>
      </c>
      <c r="C717" s="5">
        <v>45618</v>
      </c>
      <c r="D717" s="3" t="s">
        <v>41</v>
      </c>
      <c r="E717" s="4" t="s">
        <v>688</v>
      </c>
      <c r="F717" s="9">
        <v>1</v>
      </c>
      <c r="G717">
        <f>VLOOKUP(E717,'Data Produk'!$A$2:$E$2517,5,FALSE)</f>
        <v>125100</v>
      </c>
      <c r="H717">
        <f t="shared" si="23"/>
        <v>125100</v>
      </c>
      <c r="I717" t="str">
        <f>VLOOKUP(E717,'Data Produk'!$A$2:$E$2517,3,FALSE)</f>
        <v>BHINNEKA THOR II X16 GAMING MOUSE BLACK</v>
      </c>
      <c r="J717" t="str">
        <f>VLOOKUP(E717,'Data Produk'!$A$2:$E$2517,4,FALSE)</f>
        <v>MOUSE GAMING</v>
      </c>
      <c r="K717" t="str">
        <f>VLOOKUP(D717,'Data Outlet'!$A$2:$D$17,4,FALSE)</f>
        <v>Gita Rahma</v>
      </c>
      <c r="L717" t="str">
        <f>VLOOKUP(D717,'Data Outlet'!$A$2:$D$17,2,FALSE)</f>
        <v>MALL GANDARIA CITY</v>
      </c>
    </row>
    <row r="718" spans="1:12" x14ac:dyDescent="0.25">
      <c r="A718" t="str">
        <f t="shared" si="24"/>
        <v>T-717</v>
      </c>
      <c r="B718" s="3" t="s">
        <v>2584</v>
      </c>
      <c r="C718" s="5">
        <v>45600</v>
      </c>
      <c r="D718" s="3" t="s">
        <v>40</v>
      </c>
      <c r="E718" s="4" t="s">
        <v>689</v>
      </c>
      <c r="F718" s="9">
        <v>2</v>
      </c>
      <c r="G718">
        <f>VLOOKUP(E718,'Data Produk'!$A$2:$E$2517,5,FALSE)</f>
        <v>116100</v>
      </c>
      <c r="H718">
        <f t="shared" si="23"/>
        <v>232200</v>
      </c>
      <c r="I718" t="str">
        <f>VLOOKUP(E718,'Data Produk'!$A$2:$E$2517,3,FALSE)</f>
        <v>BHINNEKA SMART PLUG SP01</v>
      </c>
      <c r="J718" t="str">
        <f>VLOOKUP(E718,'Data Produk'!$A$2:$E$2517,4,FALSE)</f>
        <v>SMART LIFE</v>
      </c>
      <c r="K718" t="str">
        <f>VLOOKUP(D718,'Data Outlet'!$A$2:$D$17,4,FALSE)</f>
        <v>Fani Sari</v>
      </c>
      <c r="L718" t="str">
        <f>VLOOKUP(D718,'Data Outlet'!$A$2:$D$17,2,FALSE)</f>
        <v>LIPPO MALL KEMANG</v>
      </c>
    </row>
    <row r="719" spans="1:12" x14ac:dyDescent="0.25">
      <c r="A719" t="str">
        <f t="shared" si="24"/>
        <v>T-718</v>
      </c>
      <c r="B719" s="3" t="s">
        <v>2584</v>
      </c>
      <c r="C719" s="5">
        <v>45622</v>
      </c>
      <c r="D719" s="3" t="s">
        <v>42</v>
      </c>
      <c r="E719" s="4" t="s">
        <v>690</v>
      </c>
      <c r="F719" s="9">
        <v>2</v>
      </c>
      <c r="G719">
        <f>VLOOKUP(E719,'Data Produk'!$A$2:$E$2517,5,FALSE)</f>
        <v>153000</v>
      </c>
      <c r="H719">
        <f t="shared" si="23"/>
        <v>306000</v>
      </c>
      <c r="I719" t="str">
        <f>VLOOKUP(E719,'Data Produk'!$A$2:$E$2517,3,FALSE)</f>
        <v>BHINNEKA ATO MP905 DESKMAT GEO2</v>
      </c>
      <c r="J719" t="str">
        <f>VLOOKUP(E719,'Data Produk'!$A$2:$E$2517,4,FALSE)</f>
        <v>DESKMAT</v>
      </c>
      <c r="K719" t="str">
        <f>VLOOKUP(D719,'Data Outlet'!$A$2:$D$17,4,FALSE)</f>
        <v>Hadi Nugroho</v>
      </c>
      <c r="L719" t="str">
        <f>VLOOKUP(D719,'Data Outlet'!$A$2:$D$17,2,FALSE)</f>
        <v>MALL KELAPA GADING</v>
      </c>
    </row>
    <row r="720" spans="1:12" x14ac:dyDescent="0.25">
      <c r="A720" t="str">
        <f t="shared" si="24"/>
        <v>T-719</v>
      </c>
      <c r="B720" s="3" t="s">
        <v>2584</v>
      </c>
      <c r="C720" s="5">
        <v>45609</v>
      </c>
      <c r="D720" s="3" t="s">
        <v>39</v>
      </c>
      <c r="E720" s="4" t="s">
        <v>429</v>
      </c>
      <c r="F720" s="9">
        <v>2</v>
      </c>
      <c r="G720">
        <f>VLOOKUP(E720,'Data Produk'!$A$2:$E$2517,5,FALSE)</f>
        <v>22500</v>
      </c>
      <c r="H720">
        <f t="shared" si="23"/>
        <v>45000</v>
      </c>
      <c r="I720" t="str">
        <f>VLOOKUP(E720,'Data Produk'!$A$2:$E$2517,3,FALSE)</f>
        <v>BHINNEKA LINKBUDS ES4 WIRED EARBUDS WHITE</v>
      </c>
      <c r="J720" t="str">
        <f>VLOOKUP(E720,'Data Produk'!$A$2:$E$2517,4,FALSE)</f>
        <v>EARPHONE</v>
      </c>
      <c r="K720" t="str">
        <f>VLOOKUP(D720,'Data Outlet'!$A$2:$D$17,4,FALSE)</f>
        <v>Eko Wijaya</v>
      </c>
      <c r="L720" t="str">
        <f>VLOOKUP(D720,'Data Outlet'!$A$2:$D$17,2,FALSE)</f>
        <v>KOTA KASABLANKA</v>
      </c>
    </row>
    <row r="721" spans="1:12" x14ac:dyDescent="0.25">
      <c r="A721" t="str">
        <f t="shared" si="24"/>
        <v>T-720</v>
      </c>
      <c r="B721" s="3" t="s">
        <v>2584</v>
      </c>
      <c r="C721" s="5">
        <v>45622</v>
      </c>
      <c r="D721" s="3" t="s">
        <v>41</v>
      </c>
      <c r="E721" s="4" t="s">
        <v>691</v>
      </c>
      <c r="F721" s="9">
        <v>1</v>
      </c>
      <c r="G721">
        <f>VLOOKUP(E721,'Data Produk'!$A$2:$E$2517,5,FALSE)</f>
        <v>37350</v>
      </c>
      <c r="H721">
        <f t="shared" si="23"/>
        <v>37350</v>
      </c>
      <c r="I721" t="str">
        <f>VLOOKUP(E721,'Data Produk'!$A$2:$E$2517,3,FALSE)</f>
        <v>BHINNEKA LAVALIER MV01 MICROPHONE BLACK</v>
      </c>
      <c r="J721" t="str">
        <f>VLOOKUP(E721,'Data Produk'!$A$2:$E$2517,4,FALSE)</f>
        <v>STREAMING DEVICES</v>
      </c>
      <c r="K721" t="str">
        <f>VLOOKUP(D721,'Data Outlet'!$A$2:$D$17,4,FALSE)</f>
        <v>Gita Rahma</v>
      </c>
      <c r="L721" t="str">
        <f>VLOOKUP(D721,'Data Outlet'!$A$2:$D$17,2,FALSE)</f>
        <v>MALL GANDARIA CITY</v>
      </c>
    </row>
    <row r="722" spans="1:12" x14ac:dyDescent="0.25">
      <c r="A722" t="str">
        <f t="shared" si="24"/>
        <v>T-721</v>
      </c>
      <c r="B722" s="3" t="s">
        <v>2584</v>
      </c>
      <c r="C722" s="5">
        <v>45597</v>
      </c>
      <c r="D722" s="3" t="s">
        <v>44</v>
      </c>
      <c r="E722" s="4" t="s">
        <v>692</v>
      </c>
      <c r="F722" s="9">
        <v>1</v>
      </c>
      <c r="G722">
        <f>VLOOKUP(E722,'Data Produk'!$A$2:$E$2517,5,FALSE)</f>
        <v>27000</v>
      </c>
      <c r="H722">
        <f t="shared" si="23"/>
        <v>27000</v>
      </c>
      <c r="I722" t="str">
        <f>VLOOKUP(E722,'Data Produk'!$A$2:$E$2517,3,FALSE)</f>
        <v>BHINNEKA DURALINK KLB2001 BLACK</v>
      </c>
      <c r="J722" t="str">
        <f>VLOOKUP(E722,'Data Produk'!$A$2:$E$2517,4,FALSE)</f>
        <v>CABLE</v>
      </c>
      <c r="K722" t="str">
        <f>VLOOKUP(D722,'Data Outlet'!$A$2:$D$17,4,FALSE)</f>
        <v>Gita Rahma</v>
      </c>
      <c r="L722" t="str">
        <f>VLOOKUP(D722,'Data Outlet'!$A$2:$D$17,2,FALSE)</f>
        <v>PAKUWON</v>
      </c>
    </row>
    <row r="723" spans="1:12" x14ac:dyDescent="0.25">
      <c r="A723" t="str">
        <f t="shared" si="24"/>
        <v>T-722</v>
      </c>
      <c r="B723" s="3" t="s">
        <v>2584</v>
      </c>
      <c r="C723" s="5">
        <v>45599</v>
      </c>
      <c r="D723" s="3" t="s">
        <v>40</v>
      </c>
      <c r="E723" s="4" t="s">
        <v>693</v>
      </c>
      <c r="F723" s="9">
        <v>1</v>
      </c>
      <c r="G723">
        <f>VLOOKUP(E723,'Data Produk'!$A$2:$E$2517,5,FALSE)</f>
        <v>247500</v>
      </c>
      <c r="H723">
        <f t="shared" si="23"/>
        <v>247500</v>
      </c>
      <c r="I723" t="str">
        <f>VLOOKUP(E723,'Data Produk'!$A$2:$E$2517,3,FALSE)</f>
        <v>BHINNEKA POWER PLUS 65W 3-PORTS GAN CHARGER (PD/PPS+QC) BLACK</v>
      </c>
      <c r="J723" t="str">
        <f>VLOOKUP(E723,'Data Produk'!$A$2:$E$2517,4,FALSE)</f>
        <v>CHARGER</v>
      </c>
      <c r="K723" t="str">
        <f>VLOOKUP(D723,'Data Outlet'!$A$2:$D$17,4,FALSE)</f>
        <v>Fani Sari</v>
      </c>
      <c r="L723" t="str">
        <f>VLOOKUP(D723,'Data Outlet'!$A$2:$D$17,2,FALSE)</f>
        <v>LIPPO MALL KEMANG</v>
      </c>
    </row>
    <row r="724" spans="1:12" x14ac:dyDescent="0.25">
      <c r="A724" t="str">
        <f t="shared" si="24"/>
        <v>T-723</v>
      </c>
      <c r="B724" s="3" t="s">
        <v>2584</v>
      </c>
      <c r="C724" s="5">
        <v>45626</v>
      </c>
      <c r="D724" s="3" t="s">
        <v>39</v>
      </c>
      <c r="E724" s="4" t="s">
        <v>694</v>
      </c>
      <c r="F724" s="9">
        <v>1</v>
      </c>
      <c r="G724">
        <f>VLOOKUP(E724,'Data Produk'!$A$2:$E$2517,5,FALSE)</f>
        <v>130000</v>
      </c>
      <c r="H724">
        <f t="shared" si="23"/>
        <v>130000</v>
      </c>
      <c r="I724" t="str">
        <f>VLOOKUP(E724,'Data Produk'!$A$2:$E$2517,3,FALSE)</f>
        <v>BHINNEKA TRINITY MH88 GAMING HEADSET PINK</v>
      </c>
      <c r="J724" t="str">
        <f>VLOOKUP(E724,'Data Produk'!$A$2:$E$2517,4,FALSE)</f>
        <v>GAMING HEADSET</v>
      </c>
      <c r="K724" t="str">
        <f>VLOOKUP(D724,'Data Outlet'!$A$2:$D$17,4,FALSE)</f>
        <v>Eko Wijaya</v>
      </c>
      <c r="L724" t="str">
        <f>VLOOKUP(D724,'Data Outlet'!$A$2:$D$17,2,FALSE)</f>
        <v>KOTA KASABLANKA</v>
      </c>
    </row>
    <row r="725" spans="1:12" x14ac:dyDescent="0.25">
      <c r="A725" t="str">
        <f t="shared" si="24"/>
        <v>T-724</v>
      </c>
      <c r="B725" s="3" t="s">
        <v>2584</v>
      </c>
      <c r="C725" s="5">
        <v>45614</v>
      </c>
      <c r="D725" s="3" t="s">
        <v>43</v>
      </c>
      <c r="E725" s="4" t="s">
        <v>695</v>
      </c>
      <c r="F725" s="9">
        <v>1</v>
      </c>
      <c r="G725">
        <f>VLOOKUP(E725,'Data Produk'!$A$2:$E$2517,5,FALSE)</f>
        <v>39600</v>
      </c>
      <c r="H725">
        <f t="shared" si="23"/>
        <v>39600</v>
      </c>
      <c r="I725" t="str">
        <f>VLOOKUP(E725,'Data Produk'!$A$2:$E$2517,3,FALSE)</f>
        <v>BHINNEKA GO W605 OFFICE MOUSE BEIGE</v>
      </c>
      <c r="J725" t="str">
        <f>VLOOKUP(E725,'Data Produk'!$A$2:$E$2517,4,FALSE)</f>
        <v>OFFICE MOUSE</v>
      </c>
      <c r="K725" t="str">
        <f>VLOOKUP(D725,'Data Outlet'!$A$2:$D$17,4,FALSE)</f>
        <v>Gita Rahma</v>
      </c>
      <c r="L725" t="str">
        <f>VLOOKUP(D725,'Data Outlet'!$A$2:$D$17,2,FALSE)</f>
        <v>MALL OF INDONESIA</v>
      </c>
    </row>
    <row r="726" spans="1:12" x14ac:dyDescent="0.25">
      <c r="A726" t="str">
        <f t="shared" si="24"/>
        <v>T-725</v>
      </c>
      <c r="B726" s="3" t="s">
        <v>2584</v>
      </c>
      <c r="C726" s="5">
        <v>45615</v>
      </c>
      <c r="D726" s="3" t="s">
        <v>44</v>
      </c>
      <c r="E726" s="4" t="s">
        <v>696</v>
      </c>
      <c r="F726" s="9">
        <v>1</v>
      </c>
      <c r="G726">
        <f>VLOOKUP(E726,'Data Produk'!$A$2:$E$2517,5,FALSE)</f>
        <v>14400</v>
      </c>
      <c r="H726">
        <f t="shared" si="23"/>
        <v>14400</v>
      </c>
      <c r="I726" t="str">
        <f>VLOOKUP(E726,'Data Produk'!$A$2:$E$2517,3,FALSE)</f>
        <v>BHINNEKA DURALINK KLT1201 CABLE BLACK</v>
      </c>
      <c r="J726" t="str">
        <f>VLOOKUP(E726,'Data Produk'!$A$2:$E$2517,4,FALSE)</f>
        <v>CABLE</v>
      </c>
      <c r="K726" t="str">
        <f>VLOOKUP(D726,'Data Outlet'!$A$2:$D$17,4,FALSE)</f>
        <v>Gita Rahma</v>
      </c>
      <c r="L726" t="str">
        <f>VLOOKUP(D726,'Data Outlet'!$A$2:$D$17,2,FALSE)</f>
        <v>PAKUWON</v>
      </c>
    </row>
    <row r="727" spans="1:12" x14ac:dyDescent="0.25">
      <c r="A727" t="str">
        <f t="shared" si="24"/>
        <v>T-726</v>
      </c>
      <c r="B727" s="3" t="s">
        <v>2584</v>
      </c>
      <c r="C727" s="5">
        <v>45619</v>
      </c>
      <c r="D727" s="3" t="s">
        <v>41</v>
      </c>
      <c r="E727" s="4" t="s">
        <v>697</v>
      </c>
      <c r="F727" s="9">
        <v>1</v>
      </c>
      <c r="G727">
        <f>VLOOKUP(E727,'Data Produk'!$A$2:$E$2517,5,FALSE)</f>
        <v>60750</v>
      </c>
      <c r="H727">
        <f t="shared" si="23"/>
        <v>60750</v>
      </c>
      <c r="I727" t="str">
        <f>VLOOKUP(E727,'Data Produk'!$A$2:$E$2517,3,FALSE)</f>
        <v>BHINNEKA RAIGOR II WG10 GAMING MOUSE BLACK</v>
      </c>
      <c r="J727" t="str">
        <f>VLOOKUP(E727,'Data Produk'!$A$2:$E$2517,4,FALSE)</f>
        <v>MOUSE GAMING</v>
      </c>
      <c r="K727" t="str">
        <f>VLOOKUP(D727,'Data Outlet'!$A$2:$D$17,4,FALSE)</f>
        <v>Gita Rahma</v>
      </c>
      <c r="L727" t="str">
        <f>VLOOKUP(D727,'Data Outlet'!$A$2:$D$17,2,FALSE)</f>
        <v>MALL GANDARIA CITY</v>
      </c>
    </row>
    <row r="728" spans="1:12" x14ac:dyDescent="0.25">
      <c r="A728" t="str">
        <f t="shared" si="24"/>
        <v>T-727</v>
      </c>
      <c r="B728" s="3" t="s">
        <v>2584</v>
      </c>
      <c r="C728" s="5">
        <v>45599</v>
      </c>
      <c r="D728" s="3" t="s">
        <v>45</v>
      </c>
      <c r="E728" s="4" t="s">
        <v>698</v>
      </c>
      <c r="F728" s="9">
        <v>1</v>
      </c>
      <c r="G728">
        <f>VLOOKUP(E728,'Data Produk'!$A$2:$E$2517,5,FALSE)</f>
        <v>207000</v>
      </c>
      <c r="H728">
        <f t="shared" si="23"/>
        <v>207000</v>
      </c>
      <c r="I728" t="str">
        <f>VLOOKUP(E728,'Data Produk'!$A$2:$E$2517,3,FALSE)</f>
        <v>WN01 BHINNEKA EARPHONE WIRELESS</v>
      </c>
      <c r="J728" t="str">
        <f>VLOOKUP(E728,'Data Produk'!$A$2:$E$2517,4,FALSE)</f>
        <v>EARPHONE</v>
      </c>
      <c r="K728" t="str">
        <f>VLOOKUP(D728,'Data Outlet'!$A$2:$D$17,4,FALSE)</f>
        <v>Indah Putri</v>
      </c>
      <c r="L728" t="str">
        <f>VLOOKUP(D728,'Data Outlet'!$A$2:$D$17,2,FALSE)</f>
        <v>PIK AVENUE</v>
      </c>
    </row>
    <row r="729" spans="1:12" x14ac:dyDescent="0.25">
      <c r="A729" t="str">
        <f t="shared" si="24"/>
        <v>T-728</v>
      </c>
      <c r="B729" s="3" t="s">
        <v>2584</v>
      </c>
      <c r="C729" s="5">
        <v>45608</v>
      </c>
      <c r="D729" s="3" t="s">
        <v>36</v>
      </c>
      <c r="E729" s="4" t="s">
        <v>699</v>
      </c>
      <c r="F729" s="9">
        <v>1</v>
      </c>
      <c r="G729">
        <f>VLOOKUP(E729,'Data Produk'!$A$2:$E$2517,5,FALSE)</f>
        <v>98100</v>
      </c>
      <c r="H729">
        <f t="shared" si="23"/>
        <v>98100</v>
      </c>
      <c r="I729" t="str">
        <f>VLOOKUP(E729,'Data Produk'!$A$2:$E$2517,3,FALSE)</f>
        <v>BHINNEKA CW2-Q01 30W 2-PORTS CHARGER (QC) WHITE</v>
      </c>
      <c r="J729" t="str">
        <f>VLOOKUP(E729,'Data Produk'!$A$2:$E$2517,4,FALSE)</f>
        <v>CHARGER</v>
      </c>
      <c r="K729" t="str">
        <f>VLOOKUP(D729,'Data Outlet'!$A$2:$D$17,4,FALSE)</f>
        <v>Citra Dewi</v>
      </c>
      <c r="L729" t="str">
        <f>VLOOKUP(D729,'Data Outlet'!$A$2:$D$17,2,FALSE)</f>
        <v>CENTER POINT MEDAN</v>
      </c>
    </row>
    <row r="730" spans="1:12" x14ac:dyDescent="0.25">
      <c r="A730" t="str">
        <f t="shared" si="24"/>
        <v>T-729</v>
      </c>
      <c r="B730" s="3" t="s">
        <v>2584</v>
      </c>
      <c r="C730" s="5">
        <v>45603</v>
      </c>
      <c r="D730" s="3" t="s">
        <v>41</v>
      </c>
      <c r="E730" s="4" t="s">
        <v>700</v>
      </c>
      <c r="F730" s="9">
        <v>6</v>
      </c>
      <c r="G730">
        <f>VLOOKUP(E730,'Data Produk'!$A$2:$E$2517,5,FALSE)</f>
        <v>27000</v>
      </c>
      <c r="H730">
        <f t="shared" si="23"/>
        <v>162000</v>
      </c>
      <c r="I730" t="str">
        <f>VLOOKUP(E730,'Data Produk'!$A$2:$E$2517,3,FALSE)</f>
        <v>BHINNEKA DURALINK KLB2001 BLACK</v>
      </c>
      <c r="J730" t="str">
        <f>VLOOKUP(E730,'Data Produk'!$A$2:$E$2517,4,FALSE)</f>
        <v>CABLE</v>
      </c>
      <c r="K730" t="str">
        <f>VLOOKUP(D730,'Data Outlet'!$A$2:$D$17,4,FALSE)</f>
        <v>Gita Rahma</v>
      </c>
      <c r="L730" t="str">
        <f>VLOOKUP(D730,'Data Outlet'!$A$2:$D$17,2,FALSE)</f>
        <v>MALL GANDARIA CITY</v>
      </c>
    </row>
    <row r="731" spans="1:12" x14ac:dyDescent="0.25">
      <c r="A731" t="str">
        <f t="shared" si="24"/>
        <v>T-730</v>
      </c>
      <c r="B731" s="3" t="s">
        <v>2584</v>
      </c>
      <c r="C731" s="5">
        <v>45608</v>
      </c>
      <c r="D731" s="3" t="s">
        <v>42</v>
      </c>
      <c r="E731" s="4" t="s">
        <v>701</v>
      </c>
      <c r="F731" s="9">
        <v>1</v>
      </c>
      <c r="G731">
        <f>VLOOKUP(E731,'Data Produk'!$A$2:$E$2517,5,FALSE)</f>
        <v>162000</v>
      </c>
      <c r="H731">
        <f t="shared" si="23"/>
        <v>162000</v>
      </c>
      <c r="I731" t="str">
        <f>VLOOKUP(E731,'Data Produk'!$A$2:$E$2517,3,FALSE)</f>
        <v>BHINNEKA POWER PACK T1 10.000 mAh 22,5W POWERBANK BLACK</v>
      </c>
      <c r="J731" t="str">
        <f>VLOOKUP(E731,'Data Produk'!$A$2:$E$2517,4,FALSE)</f>
        <v>POWERBANK</v>
      </c>
      <c r="K731" t="str">
        <f>VLOOKUP(D731,'Data Outlet'!$A$2:$D$17,4,FALSE)</f>
        <v>Hadi Nugroho</v>
      </c>
      <c r="L731" t="str">
        <f>VLOOKUP(D731,'Data Outlet'!$A$2:$D$17,2,FALSE)</f>
        <v>MALL KELAPA GADING</v>
      </c>
    </row>
    <row r="732" spans="1:12" x14ac:dyDescent="0.25">
      <c r="A732" t="str">
        <f t="shared" si="24"/>
        <v>T-731</v>
      </c>
      <c r="B732" s="3" t="s">
        <v>2584</v>
      </c>
      <c r="C732" s="5">
        <v>45604</v>
      </c>
      <c r="D732" s="3" t="s">
        <v>36</v>
      </c>
      <c r="E732" s="4" t="s">
        <v>702</v>
      </c>
      <c r="F732" s="9">
        <v>1</v>
      </c>
      <c r="G732">
        <f>VLOOKUP(E732,'Data Produk'!$A$2:$E$2517,5,FALSE)</f>
        <v>13500</v>
      </c>
      <c r="H732">
        <f t="shared" si="23"/>
        <v>13500</v>
      </c>
      <c r="I732" t="str">
        <f>VLOOKUP(E732,'Data Produk'!$A$2:$E$2517,3,FALSE)</f>
        <v>BHINNEKA LINKBUDS ES2 WIRED EARBUDS WHITE</v>
      </c>
      <c r="J732" t="str">
        <f>VLOOKUP(E732,'Data Produk'!$A$2:$E$2517,4,FALSE)</f>
        <v>EARPHONE</v>
      </c>
      <c r="K732" t="str">
        <f>VLOOKUP(D732,'Data Outlet'!$A$2:$D$17,4,FALSE)</f>
        <v>Citra Dewi</v>
      </c>
      <c r="L732" t="str">
        <f>VLOOKUP(D732,'Data Outlet'!$A$2:$D$17,2,FALSE)</f>
        <v>CENTER POINT MEDAN</v>
      </c>
    </row>
    <row r="733" spans="1:12" x14ac:dyDescent="0.25">
      <c r="A733" t="str">
        <f t="shared" si="24"/>
        <v>T-732</v>
      </c>
      <c r="B733" s="3" t="s">
        <v>2584</v>
      </c>
      <c r="C733" s="5">
        <v>45607</v>
      </c>
      <c r="D733" s="3" t="s">
        <v>48</v>
      </c>
      <c r="E733" s="4" t="s">
        <v>703</v>
      </c>
      <c r="F733" s="9">
        <v>3</v>
      </c>
      <c r="G733">
        <f>VLOOKUP(E733,'Data Produk'!$A$2:$E$2517,5,FALSE)</f>
        <v>81900</v>
      </c>
      <c r="H733">
        <f t="shared" si="23"/>
        <v>245700</v>
      </c>
      <c r="I733" t="str">
        <f>VLOOKUP(E733,'Data Produk'!$A$2:$E$2517,3,FALSE)</f>
        <v>BHINNEKA VENOM II VX8 GAMING MOUSE BLACK</v>
      </c>
      <c r="J733" t="str">
        <f>VLOOKUP(E733,'Data Produk'!$A$2:$E$2517,4,FALSE)</f>
        <v>MOUSE GAMING</v>
      </c>
      <c r="K733" t="str">
        <f>VLOOKUP(D733,'Data Outlet'!$A$2:$D$17,4,FALSE)</f>
        <v>Joko Susilo</v>
      </c>
      <c r="L733" t="str">
        <f>VLOOKUP(D733,'Data Outlet'!$A$2:$D$17,2,FALSE)</f>
        <v>SUMARECON MALL SERPONG</v>
      </c>
    </row>
    <row r="734" spans="1:12" x14ac:dyDescent="0.25">
      <c r="A734" t="str">
        <f t="shared" si="24"/>
        <v>T-733</v>
      </c>
      <c r="B734" s="3" t="s">
        <v>2584</v>
      </c>
      <c r="C734" s="5">
        <v>45604</v>
      </c>
      <c r="D734" s="3" t="s">
        <v>43</v>
      </c>
      <c r="E734" s="4" t="s">
        <v>546</v>
      </c>
      <c r="F734" s="9">
        <v>5</v>
      </c>
      <c r="G734">
        <f>VLOOKUP(E734,'Data Produk'!$A$2:$E$2517,5,FALSE)</f>
        <v>31500</v>
      </c>
      <c r="H734">
        <f t="shared" si="23"/>
        <v>157500</v>
      </c>
      <c r="I734" t="str">
        <f>VLOOKUP(E734,'Data Produk'!$A$2:$E$2517,3,FALSE)</f>
        <v>BHINNEKA HYPERLINK KD60L1501 BLACK</v>
      </c>
      <c r="J734" t="str">
        <f>VLOOKUP(E734,'Data Produk'!$A$2:$E$2517,4,FALSE)</f>
        <v>CABLE</v>
      </c>
      <c r="K734" t="str">
        <f>VLOOKUP(D734,'Data Outlet'!$A$2:$D$17,4,FALSE)</f>
        <v>Gita Rahma</v>
      </c>
      <c r="L734" t="str">
        <f>VLOOKUP(D734,'Data Outlet'!$A$2:$D$17,2,FALSE)</f>
        <v>MALL OF INDONESIA</v>
      </c>
    </row>
    <row r="735" spans="1:12" x14ac:dyDescent="0.25">
      <c r="A735" t="str">
        <f t="shared" si="24"/>
        <v>T-734</v>
      </c>
      <c r="B735" s="3" t="s">
        <v>2584</v>
      </c>
      <c r="C735" s="5">
        <v>45621</v>
      </c>
      <c r="D735" s="3" t="s">
        <v>40</v>
      </c>
      <c r="E735" s="4" t="s">
        <v>704</v>
      </c>
      <c r="F735" s="9">
        <v>1</v>
      </c>
      <c r="G735">
        <f>VLOOKUP(E735,'Data Produk'!$A$2:$E$2517,5,FALSE)</f>
        <v>39600</v>
      </c>
      <c r="H735">
        <f t="shared" si="23"/>
        <v>39600</v>
      </c>
      <c r="I735" t="str">
        <f>VLOOKUP(E735,'Data Produk'!$A$2:$E$2517,3,FALSE)</f>
        <v>BHINNEKA GO W605 OFFICE MOUSE BLACK</v>
      </c>
      <c r="J735" t="str">
        <f>VLOOKUP(E735,'Data Produk'!$A$2:$E$2517,4,FALSE)</f>
        <v>OFFICE MOUSE</v>
      </c>
      <c r="K735" t="str">
        <f>VLOOKUP(D735,'Data Outlet'!$A$2:$D$17,4,FALSE)</f>
        <v>Fani Sari</v>
      </c>
      <c r="L735" t="str">
        <f>VLOOKUP(D735,'Data Outlet'!$A$2:$D$17,2,FALSE)</f>
        <v>LIPPO MALL KEMANG</v>
      </c>
    </row>
    <row r="736" spans="1:12" x14ac:dyDescent="0.25">
      <c r="A736" t="str">
        <f t="shared" si="24"/>
        <v>T-735</v>
      </c>
      <c r="B736" s="3" t="s">
        <v>2584</v>
      </c>
      <c r="C736" s="5">
        <v>45626</v>
      </c>
      <c r="D736" s="3" t="s">
        <v>36</v>
      </c>
      <c r="E736" s="4" t="s">
        <v>705</v>
      </c>
      <c r="F736" s="9">
        <v>1</v>
      </c>
      <c r="G736">
        <f>VLOOKUP(E736,'Data Produk'!$A$2:$E$2517,5,FALSE)</f>
        <v>81000</v>
      </c>
      <c r="H736">
        <f t="shared" si="23"/>
        <v>81000</v>
      </c>
      <c r="I736" t="str">
        <f>VLOOKUP(E736,'Data Produk'!$A$2:$E$2517,3,FALSE)</f>
        <v>BHINNEKA THOR X9 GAMING MOUSE BLACK</v>
      </c>
      <c r="J736" t="str">
        <f>VLOOKUP(E736,'Data Produk'!$A$2:$E$2517,4,FALSE)</f>
        <v>MOUSE GAMING</v>
      </c>
      <c r="K736" t="str">
        <f>VLOOKUP(D736,'Data Outlet'!$A$2:$D$17,4,FALSE)</f>
        <v>Citra Dewi</v>
      </c>
      <c r="L736" t="str">
        <f>VLOOKUP(D736,'Data Outlet'!$A$2:$D$17,2,FALSE)</f>
        <v>CENTER POINT MEDAN</v>
      </c>
    </row>
    <row r="737" spans="1:12" x14ac:dyDescent="0.25">
      <c r="A737" t="str">
        <f t="shared" si="24"/>
        <v>T-736</v>
      </c>
      <c r="B737" s="3" t="s">
        <v>2584</v>
      </c>
      <c r="C737" s="5">
        <v>45599</v>
      </c>
      <c r="D737" s="3" t="s">
        <v>39</v>
      </c>
      <c r="E737" s="4" t="s">
        <v>378</v>
      </c>
      <c r="F737" s="9">
        <v>2</v>
      </c>
      <c r="G737">
        <f>VLOOKUP(E737,'Data Produk'!$A$2:$E$2517,5,FALSE)</f>
        <v>88200</v>
      </c>
      <c r="H737">
        <f t="shared" si="23"/>
        <v>176400</v>
      </c>
      <c r="I737" t="str">
        <f>VLOOKUP(E737,'Data Produk'!$A$2:$E$2517,3,FALSE)</f>
        <v>BHINNEKA WAVE12 TW12 TRUE WIRELESS BLACK</v>
      </c>
      <c r="J737" t="str">
        <f>VLOOKUP(E737,'Data Produk'!$A$2:$E$2517,4,FALSE)</f>
        <v>TWS</v>
      </c>
      <c r="K737" t="str">
        <f>VLOOKUP(D737,'Data Outlet'!$A$2:$D$17,4,FALSE)</f>
        <v>Eko Wijaya</v>
      </c>
      <c r="L737" t="str">
        <f>VLOOKUP(D737,'Data Outlet'!$A$2:$D$17,2,FALSE)</f>
        <v>KOTA KASABLANKA</v>
      </c>
    </row>
    <row r="738" spans="1:12" x14ac:dyDescent="0.25">
      <c r="A738" t="str">
        <f t="shared" si="24"/>
        <v>T-737</v>
      </c>
      <c r="B738" s="3" t="s">
        <v>2584</v>
      </c>
      <c r="C738" s="5">
        <v>45620</v>
      </c>
      <c r="D738" s="3" t="s">
        <v>42</v>
      </c>
      <c r="E738" s="4" t="s">
        <v>74</v>
      </c>
      <c r="F738" s="9">
        <v>3</v>
      </c>
      <c r="G738">
        <f>VLOOKUP(E738,'Data Produk'!$A$2:$E$2517,5,FALSE)</f>
        <v>15300</v>
      </c>
      <c r="H738">
        <f t="shared" si="23"/>
        <v>45900</v>
      </c>
      <c r="I738" t="str">
        <f>VLOOKUP(E738,'Data Produk'!$A$2:$E$2517,3,FALSE)</f>
        <v>BHINNEKA LINKPODS ES3 WIRED EARBUDS BLACK</v>
      </c>
      <c r="J738" t="str">
        <f>VLOOKUP(E738,'Data Produk'!$A$2:$E$2517,4,FALSE)</f>
        <v>EARPHONE</v>
      </c>
      <c r="K738" t="str">
        <f>VLOOKUP(D738,'Data Outlet'!$A$2:$D$17,4,FALSE)</f>
        <v>Hadi Nugroho</v>
      </c>
      <c r="L738" t="str">
        <f>VLOOKUP(D738,'Data Outlet'!$A$2:$D$17,2,FALSE)</f>
        <v>MALL KELAPA GADING</v>
      </c>
    </row>
    <row r="739" spans="1:12" x14ac:dyDescent="0.25">
      <c r="A739" t="str">
        <f t="shared" si="24"/>
        <v>T-738</v>
      </c>
      <c r="B739" s="3" t="s">
        <v>2584</v>
      </c>
      <c r="C739" s="5">
        <v>45623</v>
      </c>
      <c r="D739" s="3" t="s">
        <v>45</v>
      </c>
      <c r="E739" s="4" t="s">
        <v>172</v>
      </c>
      <c r="F739" s="9">
        <v>1</v>
      </c>
      <c r="G739">
        <f>VLOOKUP(E739,'Data Produk'!$A$2:$E$2517,5,FALSE)</f>
        <v>45000</v>
      </c>
      <c r="H739">
        <f t="shared" si="23"/>
        <v>45000</v>
      </c>
      <c r="I739" t="str">
        <f>VLOOKUP(E739,'Data Produk'!$A$2:$E$2517,3,FALSE)</f>
        <v>BHINNEKA HYPERLINK KD10C2001 BLACK</v>
      </c>
      <c r="J739" t="str">
        <f>VLOOKUP(E739,'Data Produk'!$A$2:$E$2517,4,FALSE)</f>
        <v>CABLE</v>
      </c>
      <c r="K739" t="str">
        <f>VLOOKUP(D739,'Data Outlet'!$A$2:$D$17,4,FALSE)</f>
        <v>Indah Putri</v>
      </c>
      <c r="L739" t="str">
        <f>VLOOKUP(D739,'Data Outlet'!$A$2:$D$17,2,FALSE)</f>
        <v>PIK AVENUE</v>
      </c>
    </row>
    <row r="740" spans="1:12" x14ac:dyDescent="0.25">
      <c r="A740" t="str">
        <f t="shared" si="24"/>
        <v>T-739</v>
      </c>
      <c r="B740" s="3" t="s">
        <v>2584</v>
      </c>
      <c r="C740" s="5">
        <v>45626</v>
      </c>
      <c r="D740" s="3" t="s">
        <v>39</v>
      </c>
      <c r="E740" s="4" t="s">
        <v>706</v>
      </c>
      <c r="F740" s="9">
        <v>1</v>
      </c>
      <c r="G740">
        <f>VLOOKUP(E740,'Data Produk'!$A$2:$E$2517,5,FALSE)</f>
        <v>144000</v>
      </c>
      <c r="H740">
        <f t="shared" si="23"/>
        <v>144000</v>
      </c>
      <c r="I740" t="str">
        <f>VLOOKUP(E740,'Data Produk'!$A$2:$E$2517,3,FALSE)</f>
        <v>BHINNEKA PORTAL 7.1 HG28 GAMING HEADSET BLACK</v>
      </c>
      <c r="J740" t="str">
        <f>VLOOKUP(E740,'Data Produk'!$A$2:$E$2517,4,FALSE)</f>
        <v>GAMING HEADSET</v>
      </c>
      <c r="K740" t="str">
        <f>VLOOKUP(D740,'Data Outlet'!$A$2:$D$17,4,FALSE)</f>
        <v>Eko Wijaya</v>
      </c>
      <c r="L740" t="str">
        <f>VLOOKUP(D740,'Data Outlet'!$A$2:$D$17,2,FALSE)</f>
        <v>KOTA KASABLANKA</v>
      </c>
    </row>
    <row r="741" spans="1:12" x14ac:dyDescent="0.25">
      <c r="A741" t="str">
        <f t="shared" si="24"/>
        <v>T-740</v>
      </c>
      <c r="B741" s="3" t="s">
        <v>2584</v>
      </c>
      <c r="C741" s="5">
        <v>45612</v>
      </c>
      <c r="D741" s="3" t="s">
        <v>42</v>
      </c>
      <c r="E741" s="4" t="s">
        <v>707</v>
      </c>
      <c r="F741" s="9">
        <v>1</v>
      </c>
      <c r="G741">
        <f>VLOOKUP(E741,'Data Produk'!$A$2:$E$2517,5,FALSE)</f>
        <v>108000</v>
      </c>
      <c r="H741">
        <f t="shared" si="23"/>
        <v>108000</v>
      </c>
      <c r="I741" t="str">
        <f>VLOOKUP(E741,'Data Produk'!$A$2:$E$2517,3,FALSE)</f>
        <v>BHINNEKA WAVE13 TW13 TRUE WIRELESS WHITE</v>
      </c>
      <c r="J741" t="str">
        <f>VLOOKUP(E741,'Data Produk'!$A$2:$E$2517,4,FALSE)</f>
        <v>TWS</v>
      </c>
      <c r="K741" t="str">
        <f>VLOOKUP(D741,'Data Outlet'!$A$2:$D$17,4,FALSE)</f>
        <v>Hadi Nugroho</v>
      </c>
      <c r="L741" t="str">
        <f>VLOOKUP(D741,'Data Outlet'!$A$2:$D$17,2,FALSE)</f>
        <v>MALL KELAPA GADING</v>
      </c>
    </row>
    <row r="742" spans="1:12" x14ac:dyDescent="0.25">
      <c r="A742" t="str">
        <f t="shared" si="24"/>
        <v>T-741</v>
      </c>
      <c r="B742" s="3" t="s">
        <v>2584</v>
      </c>
      <c r="C742" s="5">
        <v>45612</v>
      </c>
      <c r="D742" s="3" t="s">
        <v>47</v>
      </c>
      <c r="E742" s="4" t="s">
        <v>708</v>
      </c>
      <c r="F742" s="9">
        <v>1</v>
      </c>
      <c r="G742">
        <f>VLOOKUP(E742,'Data Produk'!$A$2:$E$2517,5,FALSE)</f>
        <v>36900</v>
      </c>
      <c r="H742">
        <f t="shared" si="23"/>
        <v>36900</v>
      </c>
      <c r="I742" t="str">
        <f>VLOOKUP(E742,'Data Produk'!$A$2:$E$2517,3,FALSE)</f>
        <v>KL106 BHINNEKA USB CABLE LIGHTNING</v>
      </c>
      <c r="J742" t="str">
        <f>VLOOKUP(E742,'Data Produk'!$A$2:$E$2517,4,FALSE)</f>
        <v>CABLE</v>
      </c>
      <c r="K742" t="str">
        <f>VLOOKUP(D742,'Data Outlet'!$A$2:$D$17,4,FALSE)</f>
        <v>Joko Susilo</v>
      </c>
      <c r="L742" t="str">
        <f>VLOOKUP(D742,'Data Outlet'!$A$2:$D$17,2,FALSE)</f>
        <v>SUMARECON MALL BEKASI</v>
      </c>
    </row>
    <row r="743" spans="1:12" x14ac:dyDescent="0.25">
      <c r="A743" t="str">
        <f t="shared" si="24"/>
        <v>T-742</v>
      </c>
      <c r="B743" s="3" t="s">
        <v>2584</v>
      </c>
      <c r="C743" s="5">
        <v>45612</v>
      </c>
      <c r="D743" s="3" t="s">
        <v>42</v>
      </c>
      <c r="E743" s="4" t="s">
        <v>127</v>
      </c>
      <c r="F743" s="9">
        <v>1</v>
      </c>
      <c r="G743">
        <f>VLOOKUP(E743,'Data Produk'!$A$2:$E$2517,5,FALSE)</f>
        <v>82800</v>
      </c>
      <c r="H743">
        <f t="shared" si="23"/>
        <v>82800</v>
      </c>
      <c r="I743" t="str">
        <f>VLOOKUP(E743,'Data Produk'!$A$2:$E$2517,3,FALSE)</f>
        <v>BHINNEKA GO W193 OFFICE MOUSE PINK</v>
      </c>
      <c r="J743" t="str">
        <f>VLOOKUP(E743,'Data Produk'!$A$2:$E$2517,4,FALSE)</f>
        <v>OFFICE MOUSE</v>
      </c>
      <c r="K743" t="str">
        <f>VLOOKUP(D743,'Data Outlet'!$A$2:$D$17,4,FALSE)</f>
        <v>Hadi Nugroho</v>
      </c>
      <c r="L743" t="str">
        <f>VLOOKUP(D743,'Data Outlet'!$A$2:$D$17,2,FALSE)</f>
        <v>MALL KELAPA GADING</v>
      </c>
    </row>
    <row r="744" spans="1:12" x14ac:dyDescent="0.25">
      <c r="A744" t="str">
        <f t="shared" si="24"/>
        <v>T-743</v>
      </c>
      <c r="B744" s="3" t="s">
        <v>2584</v>
      </c>
      <c r="C744" s="5">
        <v>45606</v>
      </c>
      <c r="D744" s="3" t="s">
        <v>47</v>
      </c>
      <c r="E744" s="4" t="s">
        <v>709</v>
      </c>
      <c r="F744" s="9">
        <v>1</v>
      </c>
      <c r="G744">
        <f>VLOOKUP(E744,'Data Produk'!$A$2:$E$2517,5,FALSE)</f>
        <v>31500</v>
      </c>
      <c r="H744">
        <f t="shared" si="23"/>
        <v>31500</v>
      </c>
      <c r="I744" t="str">
        <f>VLOOKUP(E744,'Data Produk'!$A$2:$E$2517,3,FALSE)</f>
        <v>BHINNEKA HYPERLINK KD60L1501 BLACK</v>
      </c>
      <c r="J744" t="str">
        <f>VLOOKUP(E744,'Data Produk'!$A$2:$E$2517,4,FALSE)</f>
        <v>CABLE</v>
      </c>
      <c r="K744" t="str">
        <f>VLOOKUP(D744,'Data Outlet'!$A$2:$D$17,4,FALSE)</f>
        <v>Joko Susilo</v>
      </c>
      <c r="L744" t="str">
        <f>VLOOKUP(D744,'Data Outlet'!$A$2:$D$17,2,FALSE)</f>
        <v>SUMARECON MALL BEKASI</v>
      </c>
    </row>
    <row r="745" spans="1:12" x14ac:dyDescent="0.25">
      <c r="A745" t="str">
        <f t="shared" si="24"/>
        <v>T-744</v>
      </c>
      <c r="B745" s="3" t="s">
        <v>2584</v>
      </c>
      <c r="C745" s="5">
        <v>45609</v>
      </c>
      <c r="D745" s="3" t="s">
        <v>39</v>
      </c>
      <c r="E745" s="4" t="s">
        <v>432</v>
      </c>
      <c r="F745" s="9">
        <v>2</v>
      </c>
      <c r="G745">
        <f>VLOOKUP(E745,'Data Produk'!$A$2:$E$2517,5,FALSE)</f>
        <v>22500</v>
      </c>
      <c r="H745">
        <f t="shared" si="23"/>
        <v>45000</v>
      </c>
      <c r="I745" t="str">
        <f>VLOOKUP(E745,'Data Produk'!$A$2:$E$2517,3,FALSE)</f>
        <v>BHINNEKA LINKBUDS ES4 WIRED EARBUDS BLACK</v>
      </c>
      <c r="J745" t="str">
        <f>VLOOKUP(E745,'Data Produk'!$A$2:$E$2517,4,FALSE)</f>
        <v>EARPHONE</v>
      </c>
      <c r="K745" t="str">
        <f>VLOOKUP(D745,'Data Outlet'!$A$2:$D$17,4,FALSE)</f>
        <v>Eko Wijaya</v>
      </c>
      <c r="L745" t="str">
        <f>VLOOKUP(D745,'Data Outlet'!$A$2:$D$17,2,FALSE)</f>
        <v>KOTA KASABLANKA</v>
      </c>
    </row>
    <row r="746" spans="1:12" x14ac:dyDescent="0.25">
      <c r="A746" t="str">
        <f t="shared" si="24"/>
        <v>T-745</v>
      </c>
      <c r="B746" s="3" t="s">
        <v>2584</v>
      </c>
      <c r="C746" s="5">
        <v>45626</v>
      </c>
      <c r="D746" s="3" t="s">
        <v>37</v>
      </c>
      <c r="E746" s="4" t="s">
        <v>710</v>
      </c>
      <c r="F746" s="9">
        <v>1</v>
      </c>
      <c r="G746">
        <f>VLOOKUP(E746,'Data Produk'!$A$2:$E$2517,5,FALSE)</f>
        <v>165000</v>
      </c>
      <c r="H746">
        <f t="shared" si="23"/>
        <v>165000</v>
      </c>
      <c r="I746" t="str">
        <f>VLOOKUP(E746,'Data Produk'!$A$2:$E$2517,3,FALSE)</f>
        <v>BHINNEKA Gaming Mousepad RGB MPR800s WHITE</v>
      </c>
      <c r="J746" t="str">
        <f>VLOOKUP(E746,'Data Produk'!$A$2:$E$2517,4,FALSE)</f>
        <v>GAMING MOUSEPAD</v>
      </c>
      <c r="K746" t="str">
        <f>VLOOKUP(D746,'Data Outlet'!$A$2:$D$17,4,FALSE)</f>
        <v>Dewi Lestari</v>
      </c>
      <c r="L746" t="str">
        <f>VLOOKUP(D746,'Data Outlet'!$A$2:$D$17,2,FALSE)</f>
        <v>CIBUBUR JUNCTION</v>
      </c>
    </row>
    <row r="747" spans="1:12" x14ac:dyDescent="0.25">
      <c r="A747" t="str">
        <f t="shared" si="24"/>
        <v>T-746</v>
      </c>
      <c r="B747" s="3" t="s">
        <v>2584</v>
      </c>
      <c r="C747" s="5">
        <v>45600</v>
      </c>
      <c r="D747" s="3" t="s">
        <v>40</v>
      </c>
      <c r="E747" s="4" t="s">
        <v>711</v>
      </c>
      <c r="F747" s="9">
        <v>1</v>
      </c>
      <c r="G747">
        <f>VLOOKUP(E747,'Data Produk'!$A$2:$E$2517,5,FALSE)</f>
        <v>82800</v>
      </c>
      <c r="H747">
        <f t="shared" si="23"/>
        <v>82800</v>
      </c>
      <c r="I747" t="str">
        <f>VLOOKUP(E747,'Data Produk'!$A$2:$E$2517,3,FALSE)</f>
        <v>BHINNEKA GO W193 OFFICE MOUSE BLUE</v>
      </c>
      <c r="J747" t="str">
        <f>VLOOKUP(E747,'Data Produk'!$A$2:$E$2517,4,FALSE)</f>
        <v>OFFICE MOUSE</v>
      </c>
      <c r="K747" t="str">
        <f>VLOOKUP(D747,'Data Outlet'!$A$2:$D$17,4,FALSE)</f>
        <v>Fani Sari</v>
      </c>
      <c r="L747" t="str">
        <f>VLOOKUP(D747,'Data Outlet'!$A$2:$D$17,2,FALSE)</f>
        <v>LIPPO MALL KEMANG</v>
      </c>
    </row>
    <row r="748" spans="1:12" x14ac:dyDescent="0.25">
      <c r="A748" t="str">
        <f t="shared" si="24"/>
        <v>T-747</v>
      </c>
      <c r="B748" s="3" t="s">
        <v>2584</v>
      </c>
      <c r="C748" s="5">
        <v>45619</v>
      </c>
      <c r="D748" s="3" t="s">
        <v>44</v>
      </c>
      <c r="E748" s="4" t="s">
        <v>712</v>
      </c>
      <c r="F748" s="9">
        <v>1</v>
      </c>
      <c r="G748">
        <f>VLOOKUP(E748,'Data Produk'!$A$2:$E$2517,5,FALSE)</f>
        <v>162000</v>
      </c>
      <c r="H748">
        <f t="shared" si="23"/>
        <v>162000</v>
      </c>
      <c r="I748" t="str">
        <f>VLOOKUP(E748,'Data Produk'!$A$2:$E$2517,3,FALSE)</f>
        <v>BHINNEKA POWER PACK T1 10.000 mAh 22,5W POWERBANK WHITE</v>
      </c>
      <c r="J748" t="str">
        <f>VLOOKUP(E748,'Data Produk'!$A$2:$E$2517,4,FALSE)</f>
        <v>POWERBANK</v>
      </c>
      <c r="K748" t="str">
        <f>VLOOKUP(D748,'Data Outlet'!$A$2:$D$17,4,FALSE)</f>
        <v>Gita Rahma</v>
      </c>
      <c r="L748" t="str">
        <f>VLOOKUP(D748,'Data Outlet'!$A$2:$D$17,2,FALSE)</f>
        <v>PAKUWON</v>
      </c>
    </row>
    <row r="749" spans="1:12" x14ac:dyDescent="0.25">
      <c r="A749" t="str">
        <f t="shared" si="24"/>
        <v>T-748</v>
      </c>
      <c r="B749" s="3" t="s">
        <v>2584</v>
      </c>
      <c r="C749" s="5">
        <v>45624</v>
      </c>
      <c r="D749" s="3" t="s">
        <v>36</v>
      </c>
      <c r="E749" s="4" t="s">
        <v>713</v>
      </c>
      <c r="F749" s="9">
        <v>1</v>
      </c>
      <c r="G749">
        <f>VLOOKUP(E749,'Data Produk'!$A$2:$E$2517,5,FALSE)</f>
        <v>81000</v>
      </c>
      <c r="H749">
        <f t="shared" si="23"/>
        <v>81000</v>
      </c>
      <c r="I749" t="str">
        <f>VLOOKUP(E749,'Data Produk'!$A$2:$E$2517,3,FALSE)</f>
        <v>BHINNEKA CRYTO VX7 GAMING MOUSE WHITE</v>
      </c>
      <c r="J749" t="str">
        <f>VLOOKUP(E749,'Data Produk'!$A$2:$E$2517,4,FALSE)</f>
        <v>MOUSE GAMING</v>
      </c>
      <c r="K749" t="str">
        <f>VLOOKUP(D749,'Data Outlet'!$A$2:$D$17,4,FALSE)</f>
        <v>Citra Dewi</v>
      </c>
      <c r="L749" t="str">
        <f>VLOOKUP(D749,'Data Outlet'!$A$2:$D$17,2,FALSE)</f>
        <v>CENTER POINT MEDAN</v>
      </c>
    </row>
    <row r="750" spans="1:12" x14ac:dyDescent="0.25">
      <c r="A750" t="str">
        <f t="shared" si="24"/>
        <v>T-749</v>
      </c>
      <c r="B750" s="3" t="s">
        <v>2584</v>
      </c>
      <c r="C750" s="5">
        <v>45617</v>
      </c>
      <c r="D750" s="3" t="s">
        <v>40</v>
      </c>
      <c r="E750" s="4" t="s">
        <v>714</v>
      </c>
      <c r="F750" s="9">
        <v>1</v>
      </c>
      <c r="G750">
        <f>VLOOKUP(E750,'Data Produk'!$A$2:$E$2517,5,FALSE)</f>
        <v>26100</v>
      </c>
      <c r="H750">
        <f t="shared" si="23"/>
        <v>26100</v>
      </c>
      <c r="I750" t="str">
        <f>VLOOKUP(E750,'Data Produk'!$A$2:$E$2517,3,FALSE)</f>
        <v>KM102 BHINNEKA USB CABLE MICRO</v>
      </c>
      <c r="J750" t="str">
        <f>VLOOKUP(E750,'Data Produk'!$A$2:$E$2517,4,FALSE)</f>
        <v>CABLE</v>
      </c>
      <c r="K750" t="str">
        <f>VLOOKUP(D750,'Data Outlet'!$A$2:$D$17,4,FALSE)</f>
        <v>Fani Sari</v>
      </c>
      <c r="L750" t="str">
        <f>VLOOKUP(D750,'Data Outlet'!$A$2:$D$17,2,FALSE)</f>
        <v>LIPPO MALL KEMANG</v>
      </c>
    </row>
    <row r="751" spans="1:12" x14ac:dyDescent="0.25">
      <c r="A751" t="str">
        <f t="shared" si="24"/>
        <v>T-750</v>
      </c>
      <c r="B751" s="3" t="s">
        <v>2584</v>
      </c>
      <c r="C751" s="5">
        <v>45599</v>
      </c>
      <c r="D751" s="3" t="s">
        <v>42</v>
      </c>
      <c r="E751" s="4" t="s">
        <v>233</v>
      </c>
      <c r="F751" s="9">
        <v>1</v>
      </c>
      <c r="G751">
        <f>VLOOKUP(E751,'Data Produk'!$A$2:$E$2517,5,FALSE)</f>
        <v>76500</v>
      </c>
      <c r="H751">
        <f t="shared" si="23"/>
        <v>76500</v>
      </c>
      <c r="I751" t="str">
        <f>VLOOKUP(E751,'Data Produk'!$A$2:$E$2517,3,FALSE)</f>
        <v>BHINNEKA WAVE10 TW10 TRUE WIRELESS BEIGE</v>
      </c>
      <c r="J751" t="str">
        <f>VLOOKUP(E751,'Data Produk'!$A$2:$E$2517,4,FALSE)</f>
        <v>TWS</v>
      </c>
      <c r="K751" t="str">
        <f>VLOOKUP(D751,'Data Outlet'!$A$2:$D$17,4,FALSE)</f>
        <v>Hadi Nugroho</v>
      </c>
      <c r="L751" t="str">
        <f>VLOOKUP(D751,'Data Outlet'!$A$2:$D$17,2,FALSE)</f>
        <v>MALL KELAPA GADING</v>
      </c>
    </row>
    <row r="752" spans="1:12" x14ac:dyDescent="0.25">
      <c r="A752" t="str">
        <f t="shared" si="24"/>
        <v>T-751</v>
      </c>
      <c r="B752" s="3" t="s">
        <v>2584</v>
      </c>
      <c r="C752" s="5">
        <v>45600</v>
      </c>
      <c r="D752" s="3" t="s">
        <v>42</v>
      </c>
      <c r="E752" s="4" t="s">
        <v>715</v>
      </c>
      <c r="F752" s="9">
        <v>1</v>
      </c>
      <c r="G752">
        <f>VLOOKUP(E752,'Data Produk'!$A$2:$E$2517,5,FALSE)</f>
        <v>57600</v>
      </c>
      <c r="H752">
        <f t="shared" si="23"/>
        <v>57600</v>
      </c>
      <c r="I752" t="str">
        <f>VLOOKUP(E752,'Data Produk'!$A$2:$E$2517,3,FALSE)</f>
        <v>BHINNEKA GO W192 OFFICE MOUSE BLACK</v>
      </c>
      <c r="J752" t="str">
        <f>VLOOKUP(E752,'Data Produk'!$A$2:$E$2517,4,FALSE)</f>
        <v>OFFICE MOUSE</v>
      </c>
      <c r="K752" t="str">
        <f>VLOOKUP(D752,'Data Outlet'!$A$2:$D$17,4,FALSE)</f>
        <v>Hadi Nugroho</v>
      </c>
      <c r="L752" t="str">
        <f>VLOOKUP(D752,'Data Outlet'!$A$2:$D$17,2,FALSE)</f>
        <v>MALL KELAPA GADING</v>
      </c>
    </row>
    <row r="753" spans="1:12" x14ac:dyDescent="0.25">
      <c r="A753" t="str">
        <f t="shared" si="24"/>
        <v>T-752</v>
      </c>
      <c r="B753" s="3" t="s">
        <v>2584</v>
      </c>
      <c r="C753" s="5">
        <v>45617</v>
      </c>
      <c r="D753" s="3" t="s">
        <v>36</v>
      </c>
      <c r="E753" s="4" t="s">
        <v>716</v>
      </c>
      <c r="F753" s="9">
        <v>2</v>
      </c>
      <c r="G753">
        <f>VLOOKUP(E753,'Data Produk'!$A$2:$E$2517,5,FALSE)</f>
        <v>22500</v>
      </c>
      <c r="H753">
        <f t="shared" si="23"/>
        <v>45000</v>
      </c>
      <c r="I753" t="str">
        <f>VLOOKUP(E753,'Data Produk'!$A$2:$E$2517,3,FALSE)</f>
        <v>BHINNEKA LINKBUDS ES4 WIRED EARBUDS BLACK</v>
      </c>
      <c r="J753" t="str">
        <f>VLOOKUP(E753,'Data Produk'!$A$2:$E$2517,4,FALSE)</f>
        <v>EARPHONE</v>
      </c>
      <c r="K753" t="str">
        <f>VLOOKUP(D753,'Data Outlet'!$A$2:$D$17,4,FALSE)</f>
        <v>Citra Dewi</v>
      </c>
      <c r="L753" t="str">
        <f>VLOOKUP(D753,'Data Outlet'!$A$2:$D$17,2,FALSE)</f>
        <v>CENTER POINT MEDAN</v>
      </c>
    </row>
    <row r="754" spans="1:12" x14ac:dyDescent="0.25">
      <c r="A754" t="str">
        <f t="shared" si="24"/>
        <v>T-753</v>
      </c>
      <c r="B754" s="3" t="s">
        <v>2584</v>
      </c>
      <c r="C754" s="5">
        <v>45598</v>
      </c>
      <c r="D754" s="3" t="s">
        <v>37</v>
      </c>
      <c r="E754" s="4" t="s">
        <v>717</v>
      </c>
      <c r="F754" s="9">
        <v>1</v>
      </c>
      <c r="G754">
        <f>VLOOKUP(E754,'Data Produk'!$A$2:$E$2517,5,FALSE)</f>
        <v>107100</v>
      </c>
      <c r="H754">
        <f t="shared" si="23"/>
        <v>107100</v>
      </c>
      <c r="I754" t="str">
        <f>VLOOKUP(E754,'Data Produk'!$A$2:$E$2517,3,FALSE)</f>
        <v>BHINNEKA CW2-Q02 38W 2-PORTS CHARGER (QC) WHITE</v>
      </c>
      <c r="J754" t="str">
        <f>VLOOKUP(E754,'Data Produk'!$A$2:$E$2517,4,FALSE)</f>
        <v>CHARGER</v>
      </c>
      <c r="K754" t="str">
        <f>VLOOKUP(D754,'Data Outlet'!$A$2:$D$17,4,FALSE)</f>
        <v>Dewi Lestari</v>
      </c>
      <c r="L754" t="str">
        <f>VLOOKUP(D754,'Data Outlet'!$A$2:$D$17,2,FALSE)</f>
        <v>CIBUBUR JUNCTION</v>
      </c>
    </row>
    <row r="755" spans="1:12" x14ac:dyDescent="0.25">
      <c r="A755" t="str">
        <f t="shared" si="24"/>
        <v>T-754</v>
      </c>
      <c r="B755" s="3" t="s">
        <v>2584</v>
      </c>
      <c r="C755" s="5">
        <v>45604</v>
      </c>
      <c r="D755" s="3" t="s">
        <v>36</v>
      </c>
      <c r="E755" s="4" t="s">
        <v>718</v>
      </c>
      <c r="F755" s="9">
        <v>1</v>
      </c>
      <c r="G755">
        <f>VLOOKUP(E755,'Data Produk'!$A$2:$E$2517,5,FALSE)</f>
        <v>76500</v>
      </c>
      <c r="H755">
        <f t="shared" si="23"/>
        <v>76500</v>
      </c>
      <c r="I755" t="str">
        <f>VLOOKUP(E755,'Data Produk'!$A$2:$E$2517,3,FALSE)</f>
        <v>BHINNEKA WAVE10 TW10 TRUE WIRELESS WHITE</v>
      </c>
      <c r="J755" t="str">
        <f>VLOOKUP(E755,'Data Produk'!$A$2:$E$2517,4,FALSE)</f>
        <v>TWS</v>
      </c>
      <c r="K755" t="str">
        <f>VLOOKUP(D755,'Data Outlet'!$A$2:$D$17,4,FALSE)</f>
        <v>Citra Dewi</v>
      </c>
      <c r="L755" t="str">
        <f>VLOOKUP(D755,'Data Outlet'!$A$2:$D$17,2,FALSE)</f>
        <v>CENTER POINT MEDAN</v>
      </c>
    </row>
    <row r="756" spans="1:12" x14ac:dyDescent="0.25">
      <c r="A756" t="str">
        <f t="shared" si="24"/>
        <v>T-755</v>
      </c>
      <c r="B756" s="3" t="s">
        <v>2584</v>
      </c>
      <c r="C756" s="5">
        <v>45607</v>
      </c>
      <c r="D756" s="3" t="s">
        <v>42</v>
      </c>
      <c r="E756" s="4" t="s">
        <v>220</v>
      </c>
      <c r="F756" s="9">
        <v>2</v>
      </c>
      <c r="G756">
        <f>VLOOKUP(E756,'Data Produk'!$A$2:$E$2517,5,FALSE)</f>
        <v>189000</v>
      </c>
      <c r="H756">
        <f t="shared" si="23"/>
        <v>378000</v>
      </c>
      <c r="I756" t="str">
        <f>VLOOKUP(E756,'Data Produk'!$A$2:$E$2517,3,FALSE)</f>
        <v>BHINNEKA GO TUNE WH06 WIRELESS HEADSET GREY</v>
      </c>
      <c r="J756" t="str">
        <f>VLOOKUP(E756,'Data Produk'!$A$2:$E$2517,4,FALSE)</f>
        <v>WIRELESS HEADSET</v>
      </c>
      <c r="K756" t="str">
        <f>VLOOKUP(D756,'Data Outlet'!$A$2:$D$17,4,FALSE)</f>
        <v>Hadi Nugroho</v>
      </c>
      <c r="L756" t="str">
        <f>VLOOKUP(D756,'Data Outlet'!$A$2:$D$17,2,FALSE)</f>
        <v>MALL KELAPA GADING</v>
      </c>
    </row>
    <row r="757" spans="1:12" x14ac:dyDescent="0.25">
      <c r="A757" t="str">
        <f t="shared" si="24"/>
        <v>T-756</v>
      </c>
      <c r="B757" s="3" t="s">
        <v>2584</v>
      </c>
      <c r="C757" s="5">
        <v>45618</v>
      </c>
      <c r="D757" s="3" t="s">
        <v>39</v>
      </c>
      <c r="E757" s="4" t="s">
        <v>719</v>
      </c>
      <c r="F757" s="9">
        <v>1</v>
      </c>
      <c r="G757">
        <f>VLOOKUP(E757,'Data Produk'!$A$2:$E$2517,5,FALSE)</f>
        <v>82800</v>
      </c>
      <c r="H757">
        <f t="shared" si="23"/>
        <v>82800</v>
      </c>
      <c r="I757" t="str">
        <f>VLOOKUP(E757,'Data Produk'!$A$2:$E$2517,3,FALSE)</f>
        <v>BHINNEKA GO W193 OFFICE MOUSE BLUE</v>
      </c>
      <c r="J757" t="str">
        <f>VLOOKUP(E757,'Data Produk'!$A$2:$E$2517,4,FALSE)</f>
        <v>OFFICE MOUSE</v>
      </c>
      <c r="K757" t="str">
        <f>VLOOKUP(D757,'Data Outlet'!$A$2:$D$17,4,FALSE)</f>
        <v>Eko Wijaya</v>
      </c>
      <c r="L757" t="str">
        <f>VLOOKUP(D757,'Data Outlet'!$A$2:$D$17,2,FALSE)</f>
        <v>KOTA KASABLANKA</v>
      </c>
    </row>
    <row r="758" spans="1:12" x14ac:dyDescent="0.25">
      <c r="A758" t="str">
        <f t="shared" si="24"/>
        <v>T-757</v>
      </c>
      <c r="B758" s="3" t="s">
        <v>2584</v>
      </c>
      <c r="C758" s="5">
        <v>45606</v>
      </c>
      <c r="D758" s="3" t="s">
        <v>39</v>
      </c>
      <c r="E758" s="4" t="s">
        <v>720</v>
      </c>
      <c r="F758" s="9">
        <v>2</v>
      </c>
      <c r="G758">
        <f>VLOOKUP(E758,'Data Produk'!$A$2:$E$2517,5,FALSE)</f>
        <v>60750</v>
      </c>
      <c r="H758">
        <f t="shared" si="23"/>
        <v>121500</v>
      </c>
      <c r="I758" t="str">
        <f>VLOOKUP(E758,'Data Produk'!$A$2:$E$2517,3,FALSE)</f>
        <v>BHINNEKA RAIGOR II WG10 GAMING MOUSE BLACK</v>
      </c>
      <c r="J758" t="str">
        <f>VLOOKUP(E758,'Data Produk'!$A$2:$E$2517,4,FALSE)</f>
        <v>MOUSE GAMING</v>
      </c>
      <c r="K758" t="str">
        <f>VLOOKUP(D758,'Data Outlet'!$A$2:$D$17,4,FALSE)</f>
        <v>Eko Wijaya</v>
      </c>
      <c r="L758" t="str">
        <f>VLOOKUP(D758,'Data Outlet'!$A$2:$D$17,2,FALSE)</f>
        <v>KOTA KASABLANKA</v>
      </c>
    </row>
    <row r="759" spans="1:12" x14ac:dyDescent="0.25">
      <c r="A759" t="str">
        <f t="shared" si="24"/>
        <v>T-758</v>
      </c>
      <c r="B759" s="3" t="s">
        <v>2584</v>
      </c>
      <c r="C759" s="5">
        <v>45605</v>
      </c>
      <c r="D759" s="3" t="s">
        <v>39</v>
      </c>
      <c r="E759" s="4" t="s">
        <v>438</v>
      </c>
      <c r="F759" s="9">
        <v>1</v>
      </c>
      <c r="G759">
        <f>VLOOKUP(E759,'Data Produk'!$A$2:$E$2517,5,FALSE)</f>
        <v>37350</v>
      </c>
      <c r="H759">
        <f t="shared" si="23"/>
        <v>37350</v>
      </c>
      <c r="I759" t="str">
        <f>VLOOKUP(E759,'Data Produk'!$A$2:$E$2517,3,FALSE)</f>
        <v>BHINNEKA LAVALIER MV01 MICROPHONE BLACK</v>
      </c>
      <c r="J759" t="str">
        <f>VLOOKUP(E759,'Data Produk'!$A$2:$E$2517,4,FALSE)</f>
        <v>STREAMING DEVICES</v>
      </c>
      <c r="K759" t="str">
        <f>VLOOKUP(D759,'Data Outlet'!$A$2:$D$17,4,FALSE)</f>
        <v>Eko Wijaya</v>
      </c>
      <c r="L759" t="str">
        <f>VLOOKUP(D759,'Data Outlet'!$A$2:$D$17,2,FALSE)</f>
        <v>KOTA KASABLANKA</v>
      </c>
    </row>
    <row r="760" spans="1:12" x14ac:dyDescent="0.25">
      <c r="A760" t="str">
        <f t="shared" si="24"/>
        <v>T-759</v>
      </c>
      <c r="B760" s="3" t="s">
        <v>2584</v>
      </c>
      <c r="C760" s="5">
        <v>45603</v>
      </c>
      <c r="D760" s="3" t="s">
        <v>37</v>
      </c>
      <c r="E760" s="4" t="s">
        <v>721</v>
      </c>
      <c r="F760" s="9">
        <v>1</v>
      </c>
      <c r="G760">
        <f>VLOOKUP(E760,'Data Produk'!$A$2:$E$2517,5,FALSE)</f>
        <v>112500</v>
      </c>
      <c r="H760">
        <f t="shared" si="23"/>
        <v>112500</v>
      </c>
      <c r="I760" t="str">
        <f>VLOOKUP(E760,'Data Produk'!$A$2:$E$2517,3,FALSE)</f>
        <v>BHINNEKA WAVE11 TW11 V2 TRUE WIRELESS RED</v>
      </c>
      <c r="J760" t="str">
        <f>VLOOKUP(E760,'Data Produk'!$A$2:$E$2517,4,FALSE)</f>
        <v>TWS</v>
      </c>
      <c r="K760" t="str">
        <f>VLOOKUP(D760,'Data Outlet'!$A$2:$D$17,4,FALSE)</f>
        <v>Dewi Lestari</v>
      </c>
      <c r="L760" t="str">
        <f>VLOOKUP(D760,'Data Outlet'!$A$2:$D$17,2,FALSE)</f>
        <v>CIBUBUR JUNCTION</v>
      </c>
    </row>
    <row r="761" spans="1:12" x14ac:dyDescent="0.25">
      <c r="A761" t="str">
        <f t="shared" si="24"/>
        <v>T-760</v>
      </c>
      <c r="B761" s="3" t="s">
        <v>2584</v>
      </c>
      <c r="C761" s="5">
        <v>45617</v>
      </c>
      <c r="D761" s="3" t="s">
        <v>45</v>
      </c>
      <c r="E761" s="4" t="s">
        <v>722</v>
      </c>
      <c r="F761" s="9">
        <v>1</v>
      </c>
      <c r="G761">
        <f>VLOOKUP(E761,'Data Produk'!$A$2:$E$2517,5,FALSE)</f>
        <v>39600</v>
      </c>
      <c r="H761">
        <f t="shared" si="23"/>
        <v>39600</v>
      </c>
      <c r="I761" t="str">
        <f>VLOOKUP(E761,'Data Produk'!$A$2:$E$2517,3,FALSE)</f>
        <v>BHINNEKA GO W607 OFFICE MOUSE BLACK</v>
      </c>
      <c r="J761" t="str">
        <f>VLOOKUP(E761,'Data Produk'!$A$2:$E$2517,4,FALSE)</f>
        <v>OFFICE MOUSE</v>
      </c>
      <c r="K761" t="str">
        <f>VLOOKUP(D761,'Data Outlet'!$A$2:$D$17,4,FALSE)</f>
        <v>Indah Putri</v>
      </c>
      <c r="L761" t="str">
        <f>VLOOKUP(D761,'Data Outlet'!$A$2:$D$17,2,FALSE)</f>
        <v>PIK AVENUE</v>
      </c>
    </row>
    <row r="762" spans="1:12" x14ac:dyDescent="0.25">
      <c r="A762" t="str">
        <f t="shared" si="24"/>
        <v>T-761</v>
      </c>
      <c r="B762" s="3" t="s">
        <v>2584</v>
      </c>
      <c r="C762" s="5">
        <v>45601</v>
      </c>
      <c r="D762" s="3" t="s">
        <v>42</v>
      </c>
      <c r="E762" s="4" t="s">
        <v>288</v>
      </c>
      <c r="F762" s="9">
        <v>2</v>
      </c>
      <c r="G762">
        <f>VLOOKUP(E762,'Data Produk'!$A$2:$E$2517,5,FALSE)</f>
        <v>17100</v>
      </c>
      <c r="H762">
        <f t="shared" si="23"/>
        <v>34200</v>
      </c>
      <c r="I762" t="str">
        <f>VLOOKUP(E762,'Data Produk'!$A$2:$E$2517,3,FALSE)</f>
        <v>BHINNEKA DURALINK KCB1201 BLACK</v>
      </c>
      <c r="J762" t="str">
        <f>VLOOKUP(E762,'Data Produk'!$A$2:$E$2517,4,FALSE)</f>
        <v>CABLE</v>
      </c>
      <c r="K762" t="str">
        <f>VLOOKUP(D762,'Data Outlet'!$A$2:$D$17,4,FALSE)</f>
        <v>Hadi Nugroho</v>
      </c>
      <c r="L762" t="str">
        <f>VLOOKUP(D762,'Data Outlet'!$A$2:$D$17,2,FALSE)</f>
        <v>MALL KELAPA GADING</v>
      </c>
    </row>
    <row r="763" spans="1:12" x14ac:dyDescent="0.25">
      <c r="A763" t="str">
        <f t="shared" si="24"/>
        <v>T-762</v>
      </c>
      <c r="B763" s="3" t="s">
        <v>2584</v>
      </c>
      <c r="C763" s="5">
        <v>45601</v>
      </c>
      <c r="D763" s="3" t="s">
        <v>42</v>
      </c>
      <c r="E763" s="4" t="s">
        <v>232</v>
      </c>
      <c r="F763" s="9">
        <v>1</v>
      </c>
      <c r="G763">
        <f>VLOOKUP(E763,'Data Produk'!$A$2:$E$2517,5,FALSE)</f>
        <v>65700</v>
      </c>
      <c r="H763">
        <f t="shared" si="23"/>
        <v>65700</v>
      </c>
      <c r="I763" t="str">
        <f>VLOOKUP(E763,'Data Produk'!$A$2:$E$2517,3,FALSE)</f>
        <v>BHINNEKA RAIGOR III WG12 GAMING MOUSE BLACK</v>
      </c>
      <c r="J763" t="str">
        <f>VLOOKUP(E763,'Data Produk'!$A$2:$E$2517,4,FALSE)</f>
        <v>MOUSE GAMING</v>
      </c>
      <c r="K763" t="str">
        <f>VLOOKUP(D763,'Data Outlet'!$A$2:$D$17,4,FALSE)</f>
        <v>Hadi Nugroho</v>
      </c>
      <c r="L763" t="str">
        <f>VLOOKUP(D763,'Data Outlet'!$A$2:$D$17,2,FALSE)</f>
        <v>MALL KELAPA GADING</v>
      </c>
    </row>
    <row r="764" spans="1:12" x14ac:dyDescent="0.25">
      <c r="A764" t="str">
        <f t="shared" si="24"/>
        <v>T-763</v>
      </c>
      <c r="B764" s="3" t="s">
        <v>2584</v>
      </c>
      <c r="C764" s="5">
        <v>45616</v>
      </c>
      <c r="D764" s="3" t="s">
        <v>44</v>
      </c>
      <c r="E764" s="4" t="s">
        <v>723</v>
      </c>
      <c r="F764" s="9">
        <v>1</v>
      </c>
      <c r="G764">
        <f>VLOOKUP(E764,'Data Produk'!$A$2:$E$2517,5,FALSE)</f>
        <v>47700</v>
      </c>
      <c r="H764">
        <f t="shared" si="23"/>
        <v>47700</v>
      </c>
      <c r="I764" t="str">
        <f>VLOOKUP(E764,'Data Produk'!$A$2:$E$2517,3,FALSE)</f>
        <v>BHINNEKA POWER MOVE 30W 2-PORTS CAR CHARGER (PD+QC) BLACK</v>
      </c>
      <c r="J764" t="str">
        <f>VLOOKUP(E764,'Data Produk'!$A$2:$E$2517,4,FALSE)</f>
        <v>CAR &amp; TRAVEL CHARGER</v>
      </c>
      <c r="K764" t="str">
        <f>VLOOKUP(D764,'Data Outlet'!$A$2:$D$17,4,FALSE)</f>
        <v>Gita Rahma</v>
      </c>
      <c r="L764" t="str">
        <f>VLOOKUP(D764,'Data Outlet'!$A$2:$D$17,2,FALSE)</f>
        <v>PAKUWON</v>
      </c>
    </row>
    <row r="765" spans="1:12" x14ac:dyDescent="0.25">
      <c r="A765" t="str">
        <f t="shared" si="24"/>
        <v>T-764</v>
      </c>
      <c r="B765" s="3" t="s">
        <v>2584</v>
      </c>
      <c r="C765" s="5">
        <v>45617</v>
      </c>
      <c r="D765" s="3" t="s">
        <v>40</v>
      </c>
      <c r="E765" s="4" t="s">
        <v>724</v>
      </c>
      <c r="F765" s="9">
        <v>1</v>
      </c>
      <c r="G765">
        <f>VLOOKUP(E765,'Data Produk'!$A$2:$E$2517,5,FALSE)</f>
        <v>82800</v>
      </c>
      <c r="H765">
        <f t="shared" si="23"/>
        <v>82800</v>
      </c>
      <c r="I765" t="str">
        <f>VLOOKUP(E765,'Data Produk'!$A$2:$E$2517,3,FALSE)</f>
        <v>BHINNEKA W190 OFFICE MOUSE WHITE</v>
      </c>
      <c r="J765" t="str">
        <f>VLOOKUP(E765,'Data Produk'!$A$2:$E$2517,4,FALSE)</f>
        <v>OFFICE MOUSE</v>
      </c>
      <c r="K765" t="str">
        <f>VLOOKUP(D765,'Data Outlet'!$A$2:$D$17,4,FALSE)</f>
        <v>Fani Sari</v>
      </c>
      <c r="L765" t="str">
        <f>VLOOKUP(D765,'Data Outlet'!$A$2:$D$17,2,FALSE)</f>
        <v>LIPPO MALL KEMANG</v>
      </c>
    </row>
    <row r="766" spans="1:12" x14ac:dyDescent="0.25">
      <c r="A766" t="str">
        <f t="shared" si="24"/>
        <v>T-765</v>
      </c>
      <c r="B766" s="3" t="s">
        <v>2584</v>
      </c>
      <c r="C766" s="5">
        <v>45614</v>
      </c>
      <c r="D766" s="3" t="s">
        <v>39</v>
      </c>
      <c r="E766" s="4" t="s">
        <v>725</v>
      </c>
      <c r="F766" s="9">
        <v>1</v>
      </c>
      <c r="G766">
        <f>VLOOKUP(E766,'Data Produk'!$A$2:$E$2517,5,FALSE)</f>
        <v>81000</v>
      </c>
      <c r="H766">
        <f t="shared" si="23"/>
        <v>81000</v>
      </c>
      <c r="I766" t="str">
        <f>VLOOKUP(E766,'Data Produk'!$A$2:$E$2517,3,FALSE)</f>
        <v>BHINNEKA THOR X9 GAMING MOUSE BLACK</v>
      </c>
      <c r="J766" t="str">
        <f>VLOOKUP(E766,'Data Produk'!$A$2:$E$2517,4,FALSE)</f>
        <v>MOUSE GAMING</v>
      </c>
      <c r="K766" t="str">
        <f>VLOOKUP(D766,'Data Outlet'!$A$2:$D$17,4,FALSE)</f>
        <v>Eko Wijaya</v>
      </c>
      <c r="L766" t="str">
        <f>VLOOKUP(D766,'Data Outlet'!$A$2:$D$17,2,FALSE)</f>
        <v>KOTA KASABLANKA</v>
      </c>
    </row>
    <row r="767" spans="1:12" x14ac:dyDescent="0.25">
      <c r="A767" t="str">
        <f t="shared" si="24"/>
        <v>T-766</v>
      </c>
      <c r="B767" s="3" t="s">
        <v>2584</v>
      </c>
      <c r="C767" s="5">
        <v>45606</v>
      </c>
      <c r="D767" s="3" t="s">
        <v>39</v>
      </c>
      <c r="E767" s="4" t="s">
        <v>395</v>
      </c>
      <c r="F767" s="9">
        <v>6</v>
      </c>
      <c r="G767">
        <f>VLOOKUP(E767,'Data Produk'!$A$2:$E$2517,5,FALSE)</f>
        <v>26100</v>
      </c>
      <c r="H767">
        <f t="shared" si="23"/>
        <v>156600</v>
      </c>
      <c r="I767" t="str">
        <f>VLOOKUP(E767,'Data Produk'!$A$2:$E$2517,3,FALSE)</f>
        <v>BHINNEKA GO ES1 WIRED EARBUDS WHITE</v>
      </c>
      <c r="J767" t="str">
        <f>VLOOKUP(E767,'Data Produk'!$A$2:$E$2517,4,FALSE)</f>
        <v>EARPHONE</v>
      </c>
      <c r="K767" t="str">
        <f>VLOOKUP(D767,'Data Outlet'!$A$2:$D$17,4,FALSE)</f>
        <v>Eko Wijaya</v>
      </c>
      <c r="L767" t="str">
        <f>VLOOKUP(D767,'Data Outlet'!$A$2:$D$17,2,FALSE)</f>
        <v>KOTA KASABLANKA</v>
      </c>
    </row>
    <row r="768" spans="1:12" x14ac:dyDescent="0.25">
      <c r="A768" t="str">
        <f t="shared" si="24"/>
        <v>T-767</v>
      </c>
      <c r="B768" s="3" t="s">
        <v>2584</v>
      </c>
      <c r="C768" s="5">
        <v>45604</v>
      </c>
      <c r="D768" s="3" t="s">
        <v>37</v>
      </c>
      <c r="E768" s="4" t="s">
        <v>726</v>
      </c>
      <c r="F768" s="9">
        <v>2</v>
      </c>
      <c r="G768">
        <f>VLOOKUP(E768,'Data Produk'!$A$2:$E$2517,5,FALSE)</f>
        <v>39600</v>
      </c>
      <c r="H768">
        <f t="shared" si="23"/>
        <v>79200</v>
      </c>
      <c r="I768" t="str">
        <f>VLOOKUP(E768,'Data Produk'!$A$2:$E$2517,3,FALSE)</f>
        <v>BHINNEKA GO W605 OFFICE MOUSE BLACK</v>
      </c>
      <c r="J768" t="str">
        <f>VLOOKUP(E768,'Data Produk'!$A$2:$E$2517,4,FALSE)</f>
        <v>OFFICE MOUSE</v>
      </c>
      <c r="K768" t="str">
        <f>VLOOKUP(D768,'Data Outlet'!$A$2:$D$17,4,FALSE)</f>
        <v>Dewi Lestari</v>
      </c>
      <c r="L768" t="str">
        <f>VLOOKUP(D768,'Data Outlet'!$A$2:$D$17,2,FALSE)</f>
        <v>CIBUBUR JUNCTION</v>
      </c>
    </row>
    <row r="769" spans="1:12" x14ac:dyDescent="0.25">
      <c r="A769" t="str">
        <f t="shared" si="24"/>
        <v>T-768</v>
      </c>
      <c r="B769" s="3" t="s">
        <v>2584</v>
      </c>
      <c r="C769" s="5">
        <v>45624</v>
      </c>
      <c r="D769" s="3" t="s">
        <v>48</v>
      </c>
      <c r="E769" s="4" t="s">
        <v>253</v>
      </c>
      <c r="F769" s="9">
        <v>1</v>
      </c>
      <c r="G769">
        <f>VLOOKUP(E769,'Data Produk'!$A$2:$E$2517,5,FALSE)</f>
        <v>82800</v>
      </c>
      <c r="H769">
        <f t="shared" si="23"/>
        <v>82800</v>
      </c>
      <c r="I769" t="str">
        <f>VLOOKUP(E769,'Data Produk'!$A$2:$E$2517,3,FALSE)</f>
        <v>BHINNEKA W190 OFFICE MOUSE MINT</v>
      </c>
      <c r="J769" t="str">
        <f>VLOOKUP(E769,'Data Produk'!$A$2:$E$2517,4,FALSE)</f>
        <v>OFFICE MOUSE</v>
      </c>
      <c r="K769" t="str">
        <f>VLOOKUP(D769,'Data Outlet'!$A$2:$D$17,4,FALSE)</f>
        <v>Joko Susilo</v>
      </c>
      <c r="L769" t="str">
        <f>VLOOKUP(D769,'Data Outlet'!$A$2:$D$17,2,FALSE)</f>
        <v>SUMARECON MALL SERPONG</v>
      </c>
    </row>
    <row r="770" spans="1:12" x14ac:dyDescent="0.25">
      <c r="A770" t="str">
        <f t="shared" si="24"/>
        <v>T-769</v>
      </c>
      <c r="B770" s="3" t="s">
        <v>2584</v>
      </c>
      <c r="C770" s="5">
        <v>45626</v>
      </c>
      <c r="D770" s="3" t="s">
        <v>41</v>
      </c>
      <c r="E770" s="4" t="s">
        <v>727</v>
      </c>
      <c r="F770" s="9">
        <v>1</v>
      </c>
      <c r="G770">
        <f>VLOOKUP(E770,'Data Produk'!$A$2:$E$2517,5,FALSE)</f>
        <v>355500</v>
      </c>
      <c r="H770">
        <f t="shared" si="23"/>
        <v>355500</v>
      </c>
      <c r="I770" t="str">
        <f>VLOOKUP(E770,'Data Produk'!$A$2:$E$2517,3,FALSE)</f>
        <v>BHINNEKA Gaming Gamepad USB WGP14 BK</v>
      </c>
      <c r="J770" t="str">
        <f>VLOOKUP(E770,'Data Produk'!$A$2:$E$2517,4,FALSE)</f>
        <v>GAMEPAD</v>
      </c>
      <c r="K770" t="str">
        <f>VLOOKUP(D770,'Data Outlet'!$A$2:$D$17,4,FALSE)</f>
        <v>Gita Rahma</v>
      </c>
      <c r="L770" t="str">
        <f>VLOOKUP(D770,'Data Outlet'!$A$2:$D$17,2,FALSE)</f>
        <v>MALL GANDARIA CITY</v>
      </c>
    </row>
    <row r="771" spans="1:12" x14ac:dyDescent="0.25">
      <c r="A771" t="str">
        <f t="shared" si="24"/>
        <v>T-770</v>
      </c>
      <c r="B771" s="3" t="s">
        <v>2584</v>
      </c>
      <c r="C771" s="5">
        <v>45607</v>
      </c>
      <c r="D771" s="3" t="s">
        <v>41</v>
      </c>
      <c r="E771" s="4" t="s">
        <v>728</v>
      </c>
      <c r="F771" s="9">
        <v>1</v>
      </c>
      <c r="G771">
        <f>VLOOKUP(E771,'Data Produk'!$A$2:$E$2517,5,FALSE)</f>
        <v>607500</v>
      </c>
      <c r="H771">
        <f t="shared" ref="H771:H834" si="25">G771*F771</f>
        <v>607500</v>
      </c>
      <c r="I771" t="str">
        <f>VLOOKUP(E771,'Data Produk'!$A$2:$E$2517,3,FALSE)</f>
        <v>BHINNEKA POWER PLUS 140W 3-PORTS GAN CHARGER (PPS/PD+QC) BLACK</v>
      </c>
      <c r="J771" t="str">
        <f>VLOOKUP(E771,'Data Produk'!$A$2:$E$2517,4,FALSE)</f>
        <v>CHARGER</v>
      </c>
      <c r="K771" t="str">
        <f>VLOOKUP(D771,'Data Outlet'!$A$2:$D$17,4,FALSE)</f>
        <v>Gita Rahma</v>
      </c>
      <c r="L771" t="str">
        <f>VLOOKUP(D771,'Data Outlet'!$A$2:$D$17,2,FALSE)</f>
        <v>MALL GANDARIA CITY</v>
      </c>
    </row>
    <row r="772" spans="1:12" x14ac:dyDescent="0.25">
      <c r="A772" t="str">
        <f t="shared" si="24"/>
        <v>T-771</v>
      </c>
      <c r="B772" s="3" t="s">
        <v>2584</v>
      </c>
      <c r="C772" s="5">
        <v>45619</v>
      </c>
      <c r="D772" s="3" t="s">
        <v>42</v>
      </c>
      <c r="E772" s="4" t="s">
        <v>729</v>
      </c>
      <c r="F772" s="9">
        <v>1</v>
      </c>
      <c r="G772">
        <f>VLOOKUP(E772,'Data Produk'!$A$2:$E$2517,5,FALSE)</f>
        <v>144000</v>
      </c>
      <c r="H772">
        <f t="shared" si="25"/>
        <v>144000</v>
      </c>
      <c r="I772" t="str">
        <f>VLOOKUP(E772,'Data Produk'!$A$2:$E$2517,3,FALSE)</f>
        <v>BHINNEKA PORTAL 7.1 HG28 GAMING HEADSET BLACK</v>
      </c>
      <c r="J772" t="str">
        <f>VLOOKUP(E772,'Data Produk'!$A$2:$E$2517,4,FALSE)</f>
        <v>GAMING HEADSET</v>
      </c>
      <c r="K772" t="str">
        <f>VLOOKUP(D772,'Data Outlet'!$A$2:$D$17,4,FALSE)</f>
        <v>Hadi Nugroho</v>
      </c>
      <c r="L772" t="str">
        <f>VLOOKUP(D772,'Data Outlet'!$A$2:$D$17,2,FALSE)</f>
        <v>MALL KELAPA GADING</v>
      </c>
    </row>
    <row r="773" spans="1:12" x14ac:dyDescent="0.25">
      <c r="A773" t="str">
        <f t="shared" si="24"/>
        <v>T-772</v>
      </c>
      <c r="B773" s="3" t="s">
        <v>2584</v>
      </c>
      <c r="C773" s="5">
        <v>45603</v>
      </c>
      <c r="D773" s="3" t="s">
        <v>44</v>
      </c>
      <c r="E773" s="4" t="s">
        <v>730</v>
      </c>
      <c r="F773" s="9">
        <v>1</v>
      </c>
      <c r="G773">
        <f>VLOOKUP(E773,'Data Produk'!$A$2:$E$2517,5,FALSE)</f>
        <v>94500</v>
      </c>
      <c r="H773">
        <f t="shared" si="25"/>
        <v>94500</v>
      </c>
      <c r="I773" t="str">
        <f>VLOOKUP(E773,'Data Produk'!$A$2:$E$2517,3,FALSE)</f>
        <v>BHINNEKA POWER GO 25W 1-PORT TYPE-C USB CHARGER (PD/PPS) WHITE</v>
      </c>
      <c r="J773" t="str">
        <f>VLOOKUP(E773,'Data Produk'!$A$2:$E$2517,4,FALSE)</f>
        <v>CHARGER</v>
      </c>
      <c r="K773" t="str">
        <f>VLOOKUP(D773,'Data Outlet'!$A$2:$D$17,4,FALSE)</f>
        <v>Gita Rahma</v>
      </c>
      <c r="L773" t="str">
        <f>VLOOKUP(D773,'Data Outlet'!$A$2:$D$17,2,FALSE)</f>
        <v>PAKUWON</v>
      </c>
    </row>
    <row r="774" spans="1:12" x14ac:dyDescent="0.25">
      <c r="A774" t="str">
        <f t="shared" si="24"/>
        <v>T-773</v>
      </c>
      <c r="B774" s="3" t="s">
        <v>2584</v>
      </c>
      <c r="C774" s="5">
        <v>45610</v>
      </c>
      <c r="D774" s="3" t="s">
        <v>40</v>
      </c>
      <c r="E774" s="4" t="s">
        <v>731</v>
      </c>
      <c r="F774" s="9">
        <v>1</v>
      </c>
      <c r="G774">
        <f>VLOOKUP(E774,'Data Produk'!$A$2:$E$2517,5,FALSE)</f>
        <v>82800</v>
      </c>
      <c r="H774">
        <f t="shared" si="25"/>
        <v>82800</v>
      </c>
      <c r="I774" t="str">
        <f>VLOOKUP(E774,'Data Produk'!$A$2:$E$2517,3,FALSE)</f>
        <v>BHINNEKA GO W193 OFFICE MOUSE BEIGE</v>
      </c>
      <c r="J774" t="str">
        <f>VLOOKUP(E774,'Data Produk'!$A$2:$E$2517,4,FALSE)</f>
        <v>OFFICE MOUSE</v>
      </c>
      <c r="K774" t="str">
        <f>VLOOKUP(D774,'Data Outlet'!$A$2:$D$17,4,FALSE)</f>
        <v>Fani Sari</v>
      </c>
      <c r="L774" t="str">
        <f>VLOOKUP(D774,'Data Outlet'!$A$2:$D$17,2,FALSE)</f>
        <v>LIPPO MALL KEMANG</v>
      </c>
    </row>
    <row r="775" spans="1:12" x14ac:dyDescent="0.25">
      <c r="A775" t="str">
        <f t="shared" si="24"/>
        <v>T-774</v>
      </c>
      <c r="B775" s="3" t="s">
        <v>2584</v>
      </c>
      <c r="C775" s="5">
        <v>45610</v>
      </c>
      <c r="D775" s="3" t="s">
        <v>39</v>
      </c>
      <c r="E775" s="4" t="s">
        <v>383</v>
      </c>
      <c r="F775" s="9">
        <v>4</v>
      </c>
      <c r="G775">
        <f>VLOOKUP(E775,'Data Produk'!$A$2:$E$2517,5,FALSE)</f>
        <v>57600</v>
      </c>
      <c r="H775">
        <f t="shared" si="25"/>
        <v>230400</v>
      </c>
      <c r="I775" t="str">
        <f>VLOOKUP(E775,'Data Produk'!$A$2:$E$2517,3,FALSE)</f>
        <v>BHINNEKA GO W192 OFFICE MOUSE BLACK</v>
      </c>
      <c r="J775" t="str">
        <f>VLOOKUP(E775,'Data Produk'!$A$2:$E$2517,4,FALSE)</f>
        <v>OFFICE MOUSE</v>
      </c>
      <c r="K775" t="str">
        <f>VLOOKUP(D775,'Data Outlet'!$A$2:$D$17,4,FALSE)</f>
        <v>Eko Wijaya</v>
      </c>
      <c r="L775" t="str">
        <f>VLOOKUP(D775,'Data Outlet'!$A$2:$D$17,2,FALSE)</f>
        <v>KOTA KASABLANKA</v>
      </c>
    </row>
    <row r="776" spans="1:12" x14ac:dyDescent="0.25">
      <c r="A776" t="str">
        <f t="shared" si="24"/>
        <v>T-775</v>
      </c>
      <c r="B776" s="3" t="s">
        <v>2584</v>
      </c>
      <c r="C776" s="5">
        <v>45606</v>
      </c>
      <c r="D776" s="3" t="s">
        <v>39</v>
      </c>
      <c r="E776" s="4" t="s">
        <v>732</v>
      </c>
      <c r="F776" s="9">
        <v>4</v>
      </c>
      <c r="G776">
        <f>VLOOKUP(E776,'Data Produk'!$A$2:$E$2517,5,FALSE)</f>
        <v>13500</v>
      </c>
      <c r="H776">
        <f t="shared" si="25"/>
        <v>54000</v>
      </c>
      <c r="I776" t="str">
        <f>VLOOKUP(E776,'Data Produk'!$A$2:$E$2517,3,FALSE)</f>
        <v>BHINNEKA LINKBUDS ES2 WIRED EARBUDS BLACK</v>
      </c>
      <c r="J776" t="str">
        <f>VLOOKUP(E776,'Data Produk'!$A$2:$E$2517,4,FALSE)</f>
        <v>EARPHONE</v>
      </c>
      <c r="K776" t="str">
        <f>VLOOKUP(D776,'Data Outlet'!$A$2:$D$17,4,FALSE)</f>
        <v>Eko Wijaya</v>
      </c>
      <c r="L776" t="str">
        <f>VLOOKUP(D776,'Data Outlet'!$A$2:$D$17,2,FALSE)</f>
        <v>KOTA KASABLANKA</v>
      </c>
    </row>
    <row r="777" spans="1:12" x14ac:dyDescent="0.25">
      <c r="A777" t="str">
        <f t="shared" si="24"/>
        <v>T-776</v>
      </c>
      <c r="B777" s="3" t="s">
        <v>2584</v>
      </c>
      <c r="C777" s="5">
        <v>45612</v>
      </c>
      <c r="D777" s="3" t="s">
        <v>45</v>
      </c>
      <c r="E777" s="4" t="s">
        <v>188</v>
      </c>
      <c r="F777" s="9">
        <v>6</v>
      </c>
      <c r="G777">
        <f>VLOOKUP(E777,'Data Produk'!$A$2:$E$2517,5,FALSE)</f>
        <v>7650</v>
      </c>
      <c r="H777">
        <f t="shared" si="25"/>
        <v>45900</v>
      </c>
      <c r="I777" t="str">
        <f>VLOOKUP(E777,'Data Produk'!$A$2:$E$2517,3,FALSE)</f>
        <v>BHINNEKA VIGIL MP256 BASIC MOUSEPAD BLACK</v>
      </c>
      <c r="J777" t="str">
        <f>VLOOKUP(E777,'Data Produk'!$A$2:$E$2517,4,FALSE)</f>
        <v>BASIC MOUSEPAD</v>
      </c>
      <c r="K777" t="str">
        <f>VLOOKUP(D777,'Data Outlet'!$A$2:$D$17,4,FALSE)</f>
        <v>Indah Putri</v>
      </c>
      <c r="L777" t="str">
        <f>VLOOKUP(D777,'Data Outlet'!$A$2:$D$17,2,FALSE)</f>
        <v>PIK AVENUE</v>
      </c>
    </row>
    <row r="778" spans="1:12" x14ac:dyDescent="0.25">
      <c r="A778" t="str">
        <f t="shared" si="24"/>
        <v>T-777</v>
      </c>
      <c r="B778" s="3" t="s">
        <v>2584</v>
      </c>
      <c r="C778" s="5">
        <v>45609</v>
      </c>
      <c r="D778" s="3" t="s">
        <v>36</v>
      </c>
      <c r="E778" s="4" t="s">
        <v>221</v>
      </c>
      <c r="F778" s="9">
        <v>1</v>
      </c>
      <c r="G778">
        <f>VLOOKUP(E778,'Data Produk'!$A$2:$E$2517,5,FALSE)</f>
        <v>22500</v>
      </c>
      <c r="H778">
        <f t="shared" si="25"/>
        <v>22500</v>
      </c>
      <c r="I778" t="str">
        <f>VLOOKUP(E778,'Data Produk'!$A$2:$E$2517,3,FALSE)</f>
        <v>BHINNEKA LINKBUDS ES4 WIRED EARBUDS WHITE</v>
      </c>
      <c r="J778" t="str">
        <f>VLOOKUP(E778,'Data Produk'!$A$2:$E$2517,4,FALSE)</f>
        <v>EARPHONE</v>
      </c>
      <c r="K778" t="str">
        <f>VLOOKUP(D778,'Data Outlet'!$A$2:$D$17,4,FALSE)</f>
        <v>Citra Dewi</v>
      </c>
      <c r="L778" t="str">
        <f>VLOOKUP(D778,'Data Outlet'!$A$2:$D$17,2,FALSE)</f>
        <v>CENTER POINT MEDAN</v>
      </c>
    </row>
    <row r="779" spans="1:12" x14ac:dyDescent="0.25">
      <c r="A779" t="str">
        <f t="shared" si="24"/>
        <v>T-778</v>
      </c>
      <c r="B779" s="3" t="s">
        <v>2584</v>
      </c>
      <c r="C779" s="5">
        <v>45617</v>
      </c>
      <c r="D779" s="3" t="s">
        <v>48</v>
      </c>
      <c r="E779" s="4" t="s">
        <v>264</v>
      </c>
      <c r="F779" s="9">
        <v>1</v>
      </c>
      <c r="G779">
        <f>VLOOKUP(E779,'Data Produk'!$A$2:$E$2517,5,FALSE)</f>
        <v>39600</v>
      </c>
      <c r="H779">
        <f t="shared" si="25"/>
        <v>39600</v>
      </c>
      <c r="I779" t="str">
        <f>VLOOKUP(E779,'Data Produk'!$A$2:$E$2517,3,FALSE)</f>
        <v>BHINNEKA GO W608 OFFICE MOUSE PINK</v>
      </c>
      <c r="J779" t="str">
        <f>VLOOKUP(E779,'Data Produk'!$A$2:$E$2517,4,FALSE)</f>
        <v>OFFICE MOUSE</v>
      </c>
      <c r="K779" t="str">
        <f>VLOOKUP(D779,'Data Outlet'!$A$2:$D$17,4,FALSE)</f>
        <v>Joko Susilo</v>
      </c>
      <c r="L779" t="str">
        <f>VLOOKUP(D779,'Data Outlet'!$A$2:$D$17,2,FALSE)</f>
        <v>SUMARECON MALL SERPONG</v>
      </c>
    </row>
    <row r="780" spans="1:12" x14ac:dyDescent="0.25">
      <c r="A780" t="str">
        <f t="shared" ref="A780:A843" si="26">"T-"&amp;ROW()-1</f>
        <v>T-779</v>
      </c>
      <c r="B780" s="3" t="s">
        <v>2584</v>
      </c>
      <c r="C780" s="5">
        <v>45623</v>
      </c>
      <c r="D780" s="3" t="s">
        <v>37</v>
      </c>
      <c r="E780" s="4" t="s">
        <v>733</v>
      </c>
      <c r="F780" s="9">
        <v>1</v>
      </c>
      <c r="G780">
        <f>VLOOKUP(E780,'Data Produk'!$A$2:$E$2517,5,FALSE)</f>
        <v>39600</v>
      </c>
      <c r="H780">
        <f t="shared" si="25"/>
        <v>39600</v>
      </c>
      <c r="I780" t="str">
        <f>VLOOKUP(E780,'Data Produk'!$A$2:$E$2517,3,FALSE)</f>
        <v>BHINNEKA GO W605 OFFICE MOUSE BEIGE</v>
      </c>
      <c r="J780" t="str">
        <f>VLOOKUP(E780,'Data Produk'!$A$2:$E$2517,4,FALSE)</f>
        <v>OFFICE MOUSE</v>
      </c>
      <c r="K780" t="str">
        <f>VLOOKUP(D780,'Data Outlet'!$A$2:$D$17,4,FALSE)</f>
        <v>Dewi Lestari</v>
      </c>
      <c r="L780" t="str">
        <f>VLOOKUP(D780,'Data Outlet'!$A$2:$D$17,2,FALSE)</f>
        <v>CIBUBUR JUNCTION</v>
      </c>
    </row>
    <row r="781" spans="1:12" x14ac:dyDescent="0.25">
      <c r="A781" t="str">
        <f t="shared" si="26"/>
        <v>T-780</v>
      </c>
      <c r="B781" s="3" t="s">
        <v>2584</v>
      </c>
      <c r="C781" s="5">
        <v>45624</v>
      </c>
      <c r="D781" s="3" t="s">
        <v>39</v>
      </c>
      <c r="E781" s="4" t="s">
        <v>427</v>
      </c>
      <c r="F781" s="9">
        <v>3</v>
      </c>
      <c r="G781">
        <f>VLOOKUP(E781,'Data Produk'!$A$2:$E$2517,5,FALSE)</f>
        <v>39600</v>
      </c>
      <c r="H781">
        <f t="shared" si="25"/>
        <v>118800</v>
      </c>
      <c r="I781" t="str">
        <f>VLOOKUP(E781,'Data Produk'!$A$2:$E$2517,3,FALSE)</f>
        <v>BHINNEKA GO W605 OFFICE MOUSE PINK</v>
      </c>
      <c r="J781" t="str">
        <f>VLOOKUP(E781,'Data Produk'!$A$2:$E$2517,4,FALSE)</f>
        <v>OFFICE MOUSE</v>
      </c>
      <c r="K781" t="str">
        <f>VLOOKUP(D781,'Data Outlet'!$A$2:$D$17,4,FALSE)</f>
        <v>Eko Wijaya</v>
      </c>
      <c r="L781" t="str">
        <f>VLOOKUP(D781,'Data Outlet'!$A$2:$D$17,2,FALSE)</f>
        <v>KOTA KASABLANKA</v>
      </c>
    </row>
    <row r="782" spans="1:12" x14ac:dyDescent="0.25">
      <c r="A782" t="str">
        <f t="shared" si="26"/>
        <v>T-781</v>
      </c>
      <c r="B782" s="3" t="s">
        <v>2584</v>
      </c>
      <c r="C782" s="5">
        <v>45597</v>
      </c>
      <c r="D782" s="3" t="s">
        <v>44</v>
      </c>
      <c r="E782" s="4" t="s">
        <v>734</v>
      </c>
      <c r="F782" s="9">
        <v>1</v>
      </c>
      <c r="G782">
        <f>VLOOKUP(E782,'Data Produk'!$A$2:$E$2517,5,FALSE)</f>
        <v>27000</v>
      </c>
      <c r="H782">
        <f t="shared" si="25"/>
        <v>27000</v>
      </c>
      <c r="I782" t="str">
        <f>VLOOKUP(E782,'Data Produk'!$A$2:$E$2517,3,FALSE)</f>
        <v>BHINNEKA DURALINK KCB2001 BLACK</v>
      </c>
      <c r="J782" t="str">
        <f>VLOOKUP(E782,'Data Produk'!$A$2:$E$2517,4,FALSE)</f>
        <v>CABLE</v>
      </c>
      <c r="K782" t="str">
        <f>VLOOKUP(D782,'Data Outlet'!$A$2:$D$17,4,FALSE)</f>
        <v>Gita Rahma</v>
      </c>
      <c r="L782" t="str">
        <f>VLOOKUP(D782,'Data Outlet'!$A$2:$D$17,2,FALSE)</f>
        <v>PAKUWON</v>
      </c>
    </row>
    <row r="783" spans="1:12" x14ac:dyDescent="0.25">
      <c r="A783" t="str">
        <f t="shared" si="26"/>
        <v>T-782</v>
      </c>
      <c r="B783" s="3" t="s">
        <v>2584</v>
      </c>
      <c r="C783" s="5">
        <v>45602</v>
      </c>
      <c r="D783" s="3" t="s">
        <v>40</v>
      </c>
      <c r="E783" s="4" t="s">
        <v>735</v>
      </c>
      <c r="F783" s="9">
        <v>1</v>
      </c>
      <c r="G783">
        <f>VLOOKUP(E783,'Data Produk'!$A$2:$E$2517,5,FALSE)</f>
        <v>108000</v>
      </c>
      <c r="H783">
        <f t="shared" si="25"/>
        <v>108000</v>
      </c>
      <c r="I783" t="str">
        <f>VLOOKUP(E783,'Data Produk'!$A$2:$E$2517,3,FALSE)</f>
        <v>BHINNEKA WAVE14 TW14 TRUE WIRELESS MATCHA GREEN</v>
      </c>
      <c r="J783" t="str">
        <f>VLOOKUP(E783,'Data Produk'!$A$2:$E$2517,4,FALSE)</f>
        <v>TWS</v>
      </c>
      <c r="K783" t="str">
        <f>VLOOKUP(D783,'Data Outlet'!$A$2:$D$17,4,FALSE)</f>
        <v>Fani Sari</v>
      </c>
      <c r="L783" t="str">
        <f>VLOOKUP(D783,'Data Outlet'!$A$2:$D$17,2,FALSE)</f>
        <v>LIPPO MALL KEMANG</v>
      </c>
    </row>
    <row r="784" spans="1:12" x14ac:dyDescent="0.25">
      <c r="A784" t="str">
        <f t="shared" si="26"/>
        <v>T-783</v>
      </c>
      <c r="B784" s="3" t="s">
        <v>2584</v>
      </c>
      <c r="C784" s="5">
        <v>45612</v>
      </c>
      <c r="D784" s="3" t="s">
        <v>41</v>
      </c>
      <c r="E784" s="4" t="s">
        <v>736</v>
      </c>
      <c r="F784" s="9">
        <v>2</v>
      </c>
      <c r="G784">
        <f>VLOOKUP(E784,'Data Produk'!$A$2:$E$2517,5,FALSE)</f>
        <v>12600</v>
      </c>
      <c r="H784">
        <f t="shared" si="25"/>
        <v>25200</v>
      </c>
      <c r="I784" t="str">
        <f>VLOOKUP(E784,'Data Produk'!$A$2:$E$2517,3,FALSE)</f>
        <v>BHINNEKA BASIC XL MP64 BASIC MOUSEPAD BLACK</v>
      </c>
      <c r="J784" t="str">
        <f>VLOOKUP(E784,'Data Produk'!$A$2:$E$2517,4,FALSE)</f>
        <v>BASIC MOUSEPAD</v>
      </c>
      <c r="K784" t="str">
        <f>VLOOKUP(D784,'Data Outlet'!$A$2:$D$17,4,FALSE)</f>
        <v>Gita Rahma</v>
      </c>
      <c r="L784" t="str">
        <f>VLOOKUP(D784,'Data Outlet'!$A$2:$D$17,2,FALSE)</f>
        <v>MALL GANDARIA CITY</v>
      </c>
    </row>
    <row r="785" spans="1:12" x14ac:dyDescent="0.25">
      <c r="A785" t="str">
        <f t="shared" si="26"/>
        <v>T-784</v>
      </c>
      <c r="B785" s="3" t="s">
        <v>2584</v>
      </c>
      <c r="C785" s="5">
        <v>45617</v>
      </c>
      <c r="D785" s="3" t="s">
        <v>39</v>
      </c>
      <c r="E785" s="4" t="s">
        <v>737</v>
      </c>
      <c r="F785" s="9">
        <v>5</v>
      </c>
      <c r="G785">
        <f>VLOOKUP(E785,'Data Produk'!$A$2:$E$2517,5,FALSE)</f>
        <v>243000</v>
      </c>
      <c r="H785">
        <f t="shared" si="25"/>
        <v>1215000</v>
      </c>
      <c r="I785" t="str">
        <f>VLOOKUP(E785,'Data Produk'!$A$2:$E$2517,3,FALSE)</f>
        <v>BHINNEKA POWER PLUS 65W 3-PORTS GAN CHARGER (PPS/PD+QC) BLACK</v>
      </c>
      <c r="J785" t="str">
        <f>VLOOKUP(E785,'Data Produk'!$A$2:$E$2517,4,FALSE)</f>
        <v>CHARGER</v>
      </c>
      <c r="K785" t="str">
        <f>VLOOKUP(D785,'Data Outlet'!$A$2:$D$17,4,FALSE)</f>
        <v>Eko Wijaya</v>
      </c>
      <c r="L785" t="str">
        <f>VLOOKUP(D785,'Data Outlet'!$A$2:$D$17,2,FALSE)</f>
        <v>KOTA KASABLANKA</v>
      </c>
    </row>
    <row r="786" spans="1:12" x14ac:dyDescent="0.25">
      <c r="A786" t="str">
        <f t="shared" si="26"/>
        <v>T-785</v>
      </c>
      <c r="B786" s="3" t="s">
        <v>2584</v>
      </c>
      <c r="C786" s="5">
        <v>45608</v>
      </c>
      <c r="D786" s="3" t="s">
        <v>40</v>
      </c>
      <c r="E786" s="4" t="s">
        <v>458</v>
      </c>
      <c r="F786" s="9">
        <v>4</v>
      </c>
      <c r="G786">
        <f>VLOOKUP(E786,'Data Produk'!$A$2:$E$2517,5,FALSE)</f>
        <v>17100</v>
      </c>
      <c r="H786">
        <f t="shared" si="25"/>
        <v>68400</v>
      </c>
      <c r="I786" t="str">
        <f>VLOOKUP(E786,'Data Produk'!$A$2:$E$2517,3,FALSE)</f>
        <v>BHINNEKA DURALINK KCB1201 BLACK</v>
      </c>
      <c r="J786" t="str">
        <f>VLOOKUP(E786,'Data Produk'!$A$2:$E$2517,4,FALSE)</f>
        <v>CABLE</v>
      </c>
      <c r="K786" t="str">
        <f>VLOOKUP(D786,'Data Outlet'!$A$2:$D$17,4,FALSE)</f>
        <v>Fani Sari</v>
      </c>
      <c r="L786" t="str">
        <f>VLOOKUP(D786,'Data Outlet'!$A$2:$D$17,2,FALSE)</f>
        <v>LIPPO MALL KEMANG</v>
      </c>
    </row>
    <row r="787" spans="1:12" x14ac:dyDescent="0.25">
      <c r="A787" t="str">
        <f t="shared" si="26"/>
        <v>T-786</v>
      </c>
      <c r="B787" s="3" t="s">
        <v>2584</v>
      </c>
      <c r="C787" s="5">
        <v>45619</v>
      </c>
      <c r="D787" s="3" t="s">
        <v>47</v>
      </c>
      <c r="E787" s="4" t="s">
        <v>738</v>
      </c>
      <c r="F787" s="9">
        <v>1</v>
      </c>
      <c r="G787">
        <f>VLOOKUP(E787,'Data Produk'!$A$2:$E$2517,5,FALSE)</f>
        <v>202500</v>
      </c>
      <c r="H787">
        <f t="shared" si="25"/>
        <v>202500</v>
      </c>
      <c r="I787" t="str">
        <f>VLOOKUP(E787,'Data Produk'!$A$2:$E$2517,3,FALSE)</f>
        <v>BHINNEKA ATOM FULL SIZE MECHANICAL KEYBOARD GREY BLUE SWITCH</v>
      </c>
      <c r="J787" t="str">
        <f>VLOOKUP(E787,'Data Produk'!$A$2:$E$2517,4,FALSE)</f>
        <v>KEYBOARD GAMING</v>
      </c>
      <c r="K787" t="str">
        <f>VLOOKUP(D787,'Data Outlet'!$A$2:$D$17,4,FALSE)</f>
        <v>Joko Susilo</v>
      </c>
      <c r="L787" t="str">
        <f>VLOOKUP(D787,'Data Outlet'!$A$2:$D$17,2,FALSE)</f>
        <v>SUMARECON MALL BEKASI</v>
      </c>
    </row>
    <row r="788" spans="1:12" x14ac:dyDescent="0.25">
      <c r="A788" t="str">
        <f t="shared" si="26"/>
        <v>T-787</v>
      </c>
      <c r="B788" s="3" t="s">
        <v>2584</v>
      </c>
      <c r="C788" s="5">
        <v>45621</v>
      </c>
      <c r="D788" s="3" t="s">
        <v>42</v>
      </c>
      <c r="E788" s="4" t="s">
        <v>739</v>
      </c>
      <c r="F788" s="9">
        <v>1</v>
      </c>
      <c r="G788">
        <f>VLOOKUP(E788,'Data Produk'!$A$2:$E$2517,5,FALSE)</f>
        <v>65700</v>
      </c>
      <c r="H788">
        <f t="shared" si="25"/>
        <v>65700</v>
      </c>
      <c r="I788" t="str">
        <f>VLOOKUP(E788,'Data Produk'!$A$2:$E$2517,3,FALSE)</f>
        <v>BHINNEKA POWER GO 20W 1-PORT TYPE-C USB CHARGER (PD) WHITE</v>
      </c>
      <c r="J788" t="str">
        <f>VLOOKUP(E788,'Data Produk'!$A$2:$E$2517,4,FALSE)</f>
        <v>CHARGER</v>
      </c>
      <c r="K788" t="str">
        <f>VLOOKUP(D788,'Data Outlet'!$A$2:$D$17,4,FALSE)</f>
        <v>Hadi Nugroho</v>
      </c>
      <c r="L788" t="str">
        <f>VLOOKUP(D788,'Data Outlet'!$A$2:$D$17,2,FALSE)</f>
        <v>MALL KELAPA GADING</v>
      </c>
    </row>
    <row r="789" spans="1:12" x14ac:dyDescent="0.25">
      <c r="A789" t="str">
        <f t="shared" si="26"/>
        <v>T-788</v>
      </c>
      <c r="B789" s="3" t="s">
        <v>2584</v>
      </c>
      <c r="C789" s="5">
        <v>45609</v>
      </c>
      <c r="D789" s="3" t="s">
        <v>37</v>
      </c>
      <c r="E789" s="4" t="s">
        <v>156</v>
      </c>
      <c r="F789" s="9">
        <v>1</v>
      </c>
      <c r="G789">
        <f>VLOOKUP(E789,'Data Produk'!$A$2:$E$2517,5,FALSE)</f>
        <v>39600</v>
      </c>
      <c r="H789">
        <f t="shared" si="25"/>
        <v>39600</v>
      </c>
      <c r="I789" t="str">
        <f>VLOOKUP(E789,'Data Produk'!$A$2:$E$2517,3,FALSE)</f>
        <v>BHINNEKA GO W608 OFFICE MOUSE PINK</v>
      </c>
      <c r="J789" t="str">
        <f>VLOOKUP(E789,'Data Produk'!$A$2:$E$2517,4,FALSE)</f>
        <v>OFFICE MOUSE</v>
      </c>
      <c r="K789" t="str">
        <f>VLOOKUP(D789,'Data Outlet'!$A$2:$D$17,4,FALSE)</f>
        <v>Dewi Lestari</v>
      </c>
      <c r="L789" t="str">
        <f>VLOOKUP(D789,'Data Outlet'!$A$2:$D$17,2,FALSE)</f>
        <v>CIBUBUR JUNCTION</v>
      </c>
    </row>
    <row r="790" spans="1:12" x14ac:dyDescent="0.25">
      <c r="A790" t="str">
        <f t="shared" si="26"/>
        <v>T-789</v>
      </c>
      <c r="B790" s="3" t="s">
        <v>2584</v>
      </c>
      <c r="C790" s="5">
        <v>45625</v>
      </c>
      <c r="D790" s="3" t="s">
        <v>43</v>
      </c>
      <c r="E790" s="4" t="s">
        <v>552</v>
      </c>
      <c r="F790" s="9">
        <v>1</v>
      </c>
      <c r="G790">
        <f>VLOOKUP(E790,'Data Produk'!$A$2:$E$2517,5,FALSE)</f>
        <v>57600</v>
      </c>
      <c r="H790">
        <f t="shared" si="25"/>
        <v>57600</v>
      </c>
      <c r="I790" t="str">
        <f>VLOOKUP(E790,'Data Produk'!$A$2:$E$2517,3,FALSE)</f>
        <v>BHINNEKA GO W192 OFFICE MOUSE BLACK</v>
      </c>
      <c r="J790" t="str">
        <f>VLOOKUP(E790,'Data Produk'!$A$2:$E$2517,4,FALSE)</f>
        <v>OFFICE MOUSE</v>
      </c>
      <c r="K790" t="str">
        <f>VLOOKUP(D790,'Data Outlet'!$A$2:$D$17,4,FALSE)</f>
        <v>Gita Rahma</v>
      </c>
      <c r="L790" t="str">
        <f>VLOOKUP(D790,'Data Outlet'!$A$2:$D$17,2,FALSE)</f>
        <v>MALL OF INDONESIA</v>
      </c>
    </row>
    <row r="791" spans="1:12" x14ac:dyDescent="0.25">
      <c r="A791" t="str">
        <f t="shared" si="26"/>
        <v>T-790</v>
      </c>
      <c r="B791" s="3" t="s">
        <v>2584</v>
      </c>
      <c r="C791" s="5">
        <v>45624</v>
      </c>
      <c r="D791" s="3" t="s">
        <v>40</v>
      </c>
      <c r="E791" s="4" t="s">
        <v>740</v>
      </c>
      <c r="F791" s="9">
        <v>1</v>
      </c>
      <c r="G791">
        <f>VLOOKUP(E791,'Data Produk'!$A$2:$E$2517,5,FALSE)</f>
        <v>108000</v>
      </c>
      <c r="H791">
        <f t="shared" si="25"/>
        <v>108000</v>
      </c>
      <c r="I791" t="str">
        <f>VLOOKUP(E791,'Data Produk'!$A$2:$E$2517,3,FALSE)</f>
        <v>BHINNEKA WAVE13 TW13 TRUE WIRELESS BLACK</v>
      </c>
      <c r="J791" t="str">
        <f>VLOOKUP(E791,'Data Produk'!$A$2:$E$2517,4,FALSE)</f>
        <v>TWS</v>
      </c>
      <c r="K791" t="str">
        <f>VLOOKUP(D791,'Data Outlet'!$A$2:$D$17,4,FALSE)</f>
        <v>Fani Sari</v>
      </c>
      <c r="L791" t="str">
        <f>VLOOKUP(D791,'Data Outlet'!$A$2:$D$17,2,FALSE)</f>
        <v>LIPPO MALL KEMANG</v>
      </c>
    </row>
    <row r="792" spans="1:12" x14ac:dyDescent="0.25">
      <c r="A792" t="str">
        <f t="shared" si="26"/>
        <v>T-791</v>
      </c>
      <c r="B792" s="3" t="s">
        <v>2584</v>
      </c>
      <c r="C792" s="5">
        <v>45625</v>
      </c>
      <c r="D792" s="3" t="s">
        <v>37</v>
      </c>
      <c r="E792" s="4" t="s">
        <v>741</v>
      </c>
      <c r="F792" s="9">
        <v>1</v>
      </c>
      <c r="G792">
        <f>VLOOKUP(E792,'Data Produk'!$A$2:$E$2517,5,FALSE)</f>
        <v>261000</v>
      </c>
      <c r="H792">
        <f t="shared" si="25"/>
        <v>261000</v>
      </c>
      <c r="I792" t="str">
        <f>VLOOKUP(E792,'Data Produk'!$A$2:$E$2517,3,FALSE)</f>
        <v>BHINNEKA BLAKE WGC5 GAMING MOUSE WHITE</v>
      </c>
      <c r="J792" t="str">
        <f>VLOOKUP(E792,'Data Produk'!$A$2:$E$2517,4,FALSE)</f>
        <v>MOUSE GAMING</v>
      </c>
      <c r="K792" t="str">
        <f>VLOOKUP(D792,'Data Outlet'!$A$2:$D$17,4,FALSE)</f>
        <v>Dewi Lestari</v>
      </c>
      <c r="L792" t="str">
        <f>VLOOKUP(D792,'Data Outlet'!$A$2:$D$17,2,FALSE)</f>
        <v>CIBUBUR JUNCTION</v>
      </c>
    </row>
    <row r="793" spans="1:12" x14ac:dyDescent="0.25">
      <c r="A793" t="str">
        <f t="shared" si="26"/>
        <v>T-792</v>
      </c>
      <c r="B793" s="3" t="s">
        <v>2584</v>
      </c>
      <c r="C793" s="5">
        <v>45626</v>
      </c>
      <c r="D793" s="3" t="s">
        <v>44</v>
      </c>
      <c r="E793" s="4" t="s">
        <v>742</v>
      </c>
      <c r="F793" s="9">
        <v>1</v>
      </c>
      <c r="G793">
        <f>VLOOKUP(E793,'Data Produk'!$A$2:$E$2517,5,FALSE)</f>
        <v>22500</v>
      </c>
      <c r="H793">
        <f t="shared" si="25"/>
        <v>22500</v>
      </c>
      <c r="I793" t="str">
        <f>VLOOKUP(E793,'Data Produk'!$A$2:$E$2517,3,FALSE)</f>
        <v>BHINNEKA HYPERLINK KV65C1201 BLACK</v>
      </c>
      <c r="J793" t="str">
        <f>VLOOKUP(E793,'Data Produk'!$A$2:$E$2517,4,FALSE)</f>
        <v>CABLE</v>
      </c>
      <c r="K793" t="str">
        <f>VLOOKUP(D793,'Data Outlet'!$A$2:$D$17,4,FALSE)</f>
        <v>Gita Rahma</v>
      </c>
      <c r="L793" t="str">
        <f>VLOOKUP(D793,'Data Outlet'!$A$2:$D$17,2,FALSE)</f>
        <v>PAKUWON</v>
      </c>
    </row>
    <row r="794" spans="1:12" x14ac:dyDescent="0.25">
      <c r="A794" t="str">
        <f t="shared" si="26"/>
        <v>T-793</v>
      </c>
      <c r="B794" s="3" t="s">
        <v>2584</v>
      </c>
      <c r="C794" s="5">
        <v>45619</v>
      </c>
      <c r="D794" s="3" t="s">
        <v>40</v>
      </c>
      <c r="E794" s="4" t="s">
        <v>743</v>
      </c>
      <c r="F794" s="9">
        <v>5</v>
      </c>
      <c r="G794">
        <f>VLOOKUP(E794,'Data Produk'!$A$2:$E$2517,5,FALSE)</f>
        <v>90000</v>
      </c>
      <c r="H794">
        <f t="shared" si="25"/>
        <v>450000</v>
      </c>
      <c r="I794" t="str">
        <f>VLOOKUP(E794,'Data Produk'!$A$2:$E$2517,3,FALSE)</f>
        <v>BHINNEKA POWER PURE 33W 2-PORTS USB CHARGER (PD+QC) BLACK</v>
      </c>
      <c r="J794" t="str">
        <f>VLOOKUP(E794,'Data Produk'!$A$2:$E$2517,4,FALSE)</f>
        <v>CHARGER</v>
      </c>
      <c r="K794" t="str">
        <f>VLOOKUP(D794,'Data Outlet'!$A$2:$D$17,4,FALSE)</f>
        <v>Fani Sari</v>
      </c>
      <c r="L794" t="str">
        <f>VLOOKUP(D794,'Data Outlet'!$A$2:$D$17,2,FALSE)</f>
        <v>LIPPO MALL KEMANG</v>
      </c>
    </row>
    <row r="795" spans="1:12" x14ac:dyDescent="0.25">
      <c r="A795" t="str">
        <f t="shared" si="26"/>
        <v>T-794</v>
      </c>
      <c r="B795" s="3" t="s">
        <v>2584</v>
      </c>
      <c r="C795" s="5">
        <v>45617</v>
      </c>
      <c r="D795" s="3" t="s">
        <v>43</v>
      </c>
      <c r="E795" s="4" t="s">
        <v>744</v>
      </c>
      <c r="F795" s="9">
        <v>1</v>
      </c>
      <c r="G795">
        <f>VLOOKUP(E795,'Data Produk'!$A$2:$E$2517,5,FALSE)</f>
        <v>81000</v>
      </c>
      <c r="H795">
        <f t="shared" si="25"/>
        <v>81000</v>
      </c>
      <c r="I795" t="str">
        <f>VLOOKUP(E795,'Data Produk'!$A$2:$E$2517,3,FALSE)</f>
        <v>BHINNEKA THOR X9 GAMING MOUSE BLACK</v>
      </c>
      <c r="J795" t="str">
        <f>VLOOKUP(E795,'Data Produk'!$A$2:$E$2517,4,FALSE)</f>
        <v>MOUSE GAMING</v>
      </c>
      <c r="K795" t="str">
        <f>VLOOKUP(D795,'Data Outlet'!$A$2:$D$17,4,FALSE)</f>
        <v>Gita Rahma</v>
      </c>
      <c r="L795" t="str">
        <f>VLOOKUP(D795,'Data Outlet'!$A$2:$D$17,2,FALSE)</f>
        <v>MALL OF INDONESIA</v>
      </c>
    </row>
    <row r="796" spans="1:12" x14ac:dyDescent="0.25">
      <c r="A796" t="str">
        <f t="shared" si="26"/>
        <v>T-795</v>
      </c>
      <c r="B796" s="3" t="s">
        <v>2584</v>
      </c>
      <c r="C796" s="5">
        <v>45600</v>
      </c>
      <c r="D796" s="3" t="s">
        <v>40</v>
      </c>
      <c r="E796" s="4" t="s">
        <v>457</v>
      </c>
      <c r="F796" s="9">
        <v>1</v>
      </c>
      <c r="G796">
        <f>VLOOKUP(E796,'Data Produk'!$A$2:$E$2517,5,FALSE)</f>
        <v>98100</v>
      </c>
      <c r="H796">
        <f t="shared" si="25"/>
        <v>98100</v>
      </c>
      <c r="I796" t="str">
        <f>VLOOKUP(E796,'Data Produk'!$A$2:$E$2517,3,FALSE)</f>
        <v>BHINNEKA CW2-Q01 30W 2-PORTS CHARGER (QC) WHITE</v>
      </c>
      <c r="J796" t="str">
        <f>VLOOKUP(E796,'Data Produk'!$A$2:$E$2517,4,FALSE)</f>
        <v>CHARGER</v>
      </c>
      <c r="K796" t="str">
        <f>VLOOKUP(D796,'Data Outlet'!$A$2:$D$17,4,FALSE)</f>
        <v>Fani Sari</v>
      </c>
      <c r="L796" t="str">
        <f>VLOOKUP(D796,'Data Outlet'!$A$2:$D$17,2,FALSE)</f>
        <v>LIPPO MALL KEMANG</v>
      </c>
    </row>
    <row r="797" spans="1:12" x14ac:dyDescent="0.25">
      <c r="A797" t="str">
        <f t="shared" si="26"/>
        <v>T-796</v>
      </c>
      <c r="B797" s="3" t="s">
        <v>2584</v>
      </c>
      <c r="C797" s="5">
        <v>45602</v>
      </c>
      <c r="D797" s="3" t="s">
        <v>45</v>
      </c>
      <c r="E797" s="4" t="s">
        <v>135</v>
      </c>
      <c r="F797" s="9">
        <v>4</v>
      </c>
      <c r="G797">
        <f>VLOOKUP(E797,'Data Produk'!$A$2:$E$2517,5,FALSE)</f>
        <v>13050</v>
      </c>
      <c r="H797">
        <f t="shared" si="25"/>
        <v>52200</v>
      </c>
      <c r="I797" t="str">
        <f>VLOOKUP(E797,'Data Produk'!$A$2:$E$2517,3,FALSE)</f>
        <v>BHINNEKA DURALINK KCT1201 BLACK</v>
      </c>
      <c r="J797" t="str">
        <f>VLOOKUP(E797,'Data Produk'!$A$2:$E$2517,4,FALSE)</f>
        <v>CABLE</v>
      </c>
      <c r="K797" t="str">
        <f>VLOOKUP(D797,'Data Outlet'!$A$2:$D$17,4,FALSE)</f>
        <v>Indah Putri</v>
      </c>
      <c r="L797" t="str">
        <f>VLOOKUP(D797,'Data Outlet'!$A$2:$D$17,2,FALSE)</f>
        <v>PIK AVENUE</v>
      </c>
    </row>
    <row r="798" spans="1:12" x14ac:dyDescent="0.25">
      <c r="A798" t="str">
        <f t="shared" si="26"/>
        <v>T-797</v>
      </c>
      <c r="B798" s="3" t="s">
        <v>2584</v>
      </c>
      <c r="C798" s="5">
        <v>45602</v>
      </c>
      <c r="D798" s="3" t="s">
        <v>39</v>
      </c>
      <c r="E798" s="4" t="s">
        <v>396</v>
      </c>
      <c r="F798" s="9">
        <v>1</v>
      </c>
      <c r="G798">
        <f>VLOOKUP(E798,'Data Produk'!$A$2:$E$2517,5,FALSE)</f>
        <v>112500</v>
      </c>
      <c r="H798">
        <f t="shared" si="25"/>
        <v>112500</v>
      </c>
      <c r="I798" t="str">
        <f>VLOOKUP(E798,'Data Produk'!$A$2:$E$2517,3,FALSE)</f>
        <v>BHINNEKA WAVE11 TW11 V2 TRUE WIRELESS RED</v>
      </c>
      <c r="J798" t="str">
        <f>VLOOKUP(E798,'Data Produk'!$A$2:$E$2517,4,FALSE)</f>
        <v>TWS</v>
      </c>
      <c r="K798" t="str">
        <f>VLOOKUP(D798,'Data Outlet'!$A$2:$D$17,4,FALSE)</f>
        <v>Eko Wijaya</v>
      </c>
      <c r="L798" t="str">
        <f>VLOOKUP(D798,'Data Outlet'!$A$2:$D$17,2,FALSE)</f>
        <v>KOTA KASABLANKA</v>
      </c>
    </row>
    <row r="799" spans="1:12" x14ac:dyDescent="0.25">
      <c r="A799" t="str">
        <f t="shared" si="26"/>
        <v>T-798</v>
      </c>
      <c r="B799" s="3" t="s">
        <v>2584</v>
      </c>
      <c r="C799" s="5">
        <v>45622</v>
      </c>
      <c r="D799" s="3" t="s">
        <v>45</v>
      </c>
      <c r="E799" s="4" t="s">
        <v>745</v>
      </c>
      <c r="F799" s="9">
        <v>1</v>
      </c>
      <c r="G799">
        <f>VLOOKUP(E799,'Data Produk'!$A$2:$E$2517,5,FALSE)</f>
        <v>261000</v>
      </c>
      <c r="H799">
        <f t="shared" si="25"/>
        <v>261000</v>
      </c>
      <c r="I799" t="str">
        <f>VLOOKUP(E799,'Data Produk'!$A$2:$E$2517,3,FALSE)</f>
        <v>BHINNEKA ALTO MH91 GAMING HEADSET BLACK</v>
      </c>
      <c r="J799" t="str">
        <f>VLOOKUP(E799,'Data Produk'!$A$2:$E$2517,4,FALSE)</f>
        <v>GAMING HEADSET</v>
      </c>
      <c r="K799" t="str">
        <f>VLOOKUP(D799,'Data Outlet'!$A$2:$D$17,4,FALSE)</f>
        <v>Indah Putri</v>
      </c>
      <c r="L799" t="str">
        <f>VLOOKUP(D799,'Data Outlet'!$A$2:$D$17,2,FALSE)</f>
        <v>PIK AVENUE</v>
      </c>
    </row>
    <row r="800" spans="1:12" x14ac:dyDescent="0.25">
      <c r="A800" t="str">
        <f t="shared" si="26"/>
        <v>T-799</v>
      </c>
      <c r="B800" s="3" t="s">
        <v>2584</v>
      </c>
      <c r="C800" s="5">
        <v>45618</v>
      </c>
      <c r="D800" s="3" t="s">
        <v>41</v>
      </c>
      <c r="E800" s="4" t="s">
        <v>746</v>
      </c>
      <c r="F800" s="9">
        <v>1</v>
      </c>
      <c r="G800">
        <f>VLOOKUP(E800,'Data Produk'!$A$2:$E$2517,5,FALSE)</f>
        <v>13500</v>
      </c>
      <c r="H800">
        <f t="shared" si="25"/>
        <v>13500</v>
      </c>
      <c r="I800" t="str">
        <f>VLOOKUP(E800,'Data Produk'!$A$2:$E$2517,3,FALSE)</f>
        <v>BHINNEKA LINKBUDS ES2 WIRED EARBUDS WHITE</v>
      </c>
      <c r="J800" t="str">
        <f>VLOOKUP(E800,'Data Produk'!$A$2:$E$2517,4,FALSE)</f>
        <v>EARPHONE</v>
      </c>
      <c r="K800" t="str">
        <f>VLOOKUP(D800,'Data Outlet'!$A$2:$D$17,4,FALSE)</f>
        <v>Gita Rahma</v>
      </c>
      <c r="L800" t="str">
        <f>VLOOKUP(D800,'Data Outlet'!$A$2:$D$17,2,FALSE)</f>
        <v>MALL GANDARIA CITY</v>
      </c>
    </row>
    <row r="801" spans="1:12" x14ac:dyDescent="0.25">
      <c r="A801" t="str">
        <f t="shared" si="26"/>
        <v>T-800</v>
      </c>
      <c r="B801" s="3" t="s">
        <v>2584</v>
      </c>
      <c r="C801" s="5">
        <v>45604</v>
      </c>
      <c r="D801" s="3" t="s">
        <v>40</v>
      </c>
      <c r="E801" s="4" t="s">
        <v>490</v>
      </c>
      <c r="F801" s="9">
        <v>1</v>
      </c>
      <c r="G801">
        <f>VLOOKUP(E801,'Data Produk'!$A$2:$E$2517,5,FALSE)</f>
        <v>81000</v>
      </c>
      <c r="H801">
        <f t="shared" si="25"/>
        <v>81000</v>
      </c>
      <c r="I801" t="str">
        <f>VLOOKUP(E801,'Data Produk'!$A$2:$E$2517,3,FALSE)</f>
        <v>BHINNEKA THOR X9 GAMING MOUSE BLACK</v>
      </c>
      <c r="J801" t="str">
        <f>VLOOKUP(E801,'Data Produk'!$A$2:$E$2517,4,FALSE)</f>
        <v>MOUSE GAMING</v>
      </c>
      <c r="K801" t="str">
        <f>VLOOKUP(D801,'Data Outlet'!$A$2:$D$17,4,FALSE)</f>
        <v>Fani Sari</v>
      </c>
      <c r="L801" t="str">
        <f>VLOOKUP(D801,'Data Outlet'!$A$2:$D$17,2,FALSE)</f>
        <v>LIPPO MALL KEMANG</v>
      </c>
    </row>
    <row r="802" spans="1:12" x14ac:dyDescent="0.25">
      <c r="A802" t="str">
        <f t="shared" si="26"/>
        <v>T-801</v>
      </c>
      <c r="B802" s="3" t="s">
        <v>2584</v>
      </c>
      <c r="C802" s="5">
        <v>45622</v>
      </c>
      <c r="D802" s="3" t="s">
        <v>47</v>
      </c>
      <c r="E802" s="4" t="s">
        <v>747</v>
      </c>
      <c r="F802" s="9">
        <v>2</v>
      </c>
      <c r="G802">
        <f>VLOOKUP(E802,'Data Produk'!$A$2:$E$2517,5,FALSE)</f>
        <v>47700</v>
      </c>
      <c r="H802">
        <f t="shared" si="25"/>
        <v>95400</v>
      </c>
      <c r="I802" t="str">
        <f>VLOOKUP(E802,'Data Produk'!$A$2:$E$2517,3,FALSE)</f>
        <v>BHINNEKA POWER MOVE 30W 2-PORTS CAR CHARGER (PD+QC) BLACK</v>
      </c>
      <c r="J802" t="str">
        <f>VLOOKUP(E802,'Data Produk'!$A$2:$E$2517,4,FALSE)</f>
        <v>CAR &amp; TRAVEL CHARGER</v>
      </c>
      <c r="K802" t="str">
        <f>VLOOKUP(D802,'Data Outlet'!$A$2:$D$17,4,FALSE)</f>
        <v>Joko Susilo</v>
      </c>
      <c r="L802" t="str">
        <f>VLOOKUP(D802,'Data Outlet'!$A$2:$D$17,2,FALSE)</f>
        <v>SUMARECON MALL BEKASI</v>
      </c>
    </row>
    <row r="803" spans="1:12" x14ac:dyDescent="0.25">
      <c r="A803" t="str">
        <f t="shared" si="26"/>
        <v>T-802</v>
      </c>
      <c r="B803" s="3" t="s">
        <v>2584</v>
      </c>
      <c r="C803" s="5">
        <v>45602</v>
      </c>
      <c r="D803" s="3" t="s">
        <v>48</v>
      </c>
      <c r="E803" s="4" t="s">
        <v>748</v>
      </c>
      <c r="F803" s="9">
        <v>1</v>
      </c>
      <c r="G803">
        <f>VLOOKUP(E803,'Data Produk'!$A$2:$E$2517,5,FALSE)</f>
        <v>108000</v>
      </c>
      <c r="H803">
        <f t="shared" si="25"/>
        <v>108000</v>
      </c>
      <c r="I803" t="str">
        <f>VLOOKUP(E803,'Data Produk'!$A$2:$E$2517,3,FALSE)</f>
        <v>BHINNEKA WAVE13 TW13 TRUE WIRELESS BLACK</v>
      </c>
      <c r="J803" t="str">
        <f>VLOOKUP(E803,'Data Produk'!$A$2:$E$2517,4,FALSE)</f>
        <v>TWS</v>
      </c>
      <c r="K803" t="str">
        <f>VLOOKUP(D803,'Data Outlet'!$A$2:$D$17,4,FALSE)</f>
        <v>Joko Susilo</v>
      </c>
      <c r="L803" t="str">
        <f>VLOOKUP(D803,'Data Outlet'!$A$2:$D$17,2,FALSE)</f>
        <v>SUMARECON MALL SERPONG</v>
      </c>
    </row>
    <row r="804" spans="1:12" x14ac:dyDescent="0.25">
      <c r="A804" t="str">
        <f t="shared" si="26"/>
        <v>T-803</v>
      </c>
      <c r="B804" s="3" t="s">
        <v>2584</v>
      </c>
      <c r="C804" s="5">
        <v>45624</v>
      </c>
      <c r="D804" s="3" t="s">
        <v>44</v>
      </c>
      <c r="E804" s="4" t="s">
        <v>749</v>
      </c>
      <c r="F804" s="9">
        <v>1</v>
      </c>
      <c r="G804">
        <f>VLOOKUP(E804,'Data Produk'!$A$2:$E$2517,5,FALSE)</f>
        <v>36900</v>
      </c>
      <c r="H804">
        <f t="shared" si="25"/>
        <v>36900</v>
      </c>
      <c r="I804" t="str">
        <f>VLOOKUP(E804,'Data Produk'!$A$2:$E$2517,3,FALSE)</f>
        <v>KL106 BHINNEKA USB CABLE LIGHTNING</v>
      </c>
      <c r="J804" t="str">
        <f>VLOOKUP(E804,'Data Produk'!$A$2:$E$2517,4,FALSE)</f>
        <v>CABLE</v>
      </c>
      <c r="K804" t="str">
        <f>VLOOKUP(D804,'Data Outlet'!$A$2:$D$17,4,FALSE)</f>
        <v>Gita Rahma</v>
      </c>
      <c r="L804" t="str">
        <f>VLOOKUP(D804,'Data Outlet'!$A$2:$D$17,2,FALSE)</f>
        <v>PAKUWON</v>
      </c>
    </row>
    <row r="805" spans="1:12" x14ac:dyDescent="0.25">
      <c r="A805" t="str">
        <f t="shared" si="26"/>
        <v>T-804</v>
      </c>
      <c r="B805" s="3" t="s">
        <v>2584</v>
      </c>
      <c r="C805" s="5">
        <v>45616</v>
      </c>
      <c r="D805" s="3" t="s">
        <v>40</v>
      </c>
      <c r="E805" s="4" t="s">
        <v>750</v>
      </c>
      <c r="F805" s="9">
        <v>2</v>
      </c>
      <c r="G805">
        <f>VLOOKUP(E805,'Data Produk'!$A$2:$E$2517,5,FALSE)</f>
        <v>29700</v>
      </c>
      <c r="H805">
        <f t="shared" si="25"/>
        <v>59400</v>
      </c>
      <c r="I805" t="str">
        <f>VLOOKUP(E805,'Data Produk'!$A$2:$E$2517,3,FALSE)</f>
        <v>KL201 BHINNEKA USB CABLE LIGHTNING</v>
      </c>
      <c r="J805" t="str">
        <f>VLOOKUP(E805,'Data Produk'!$A$2:$E$2517,4,FALSE)</f>
        <v>CABLE</v>
      </c>
      <c r="K805" t="str">
        <f>VLOOKUP(D805,'Data Outlet'!$A$2:$D$17,4,FALSE)</f>
        <v>Fani Sari</v>
      </c>
      <c r="L805" t="str">
        <f>VLOOKUP(D805,'Data Outlet'!$A$2:$D$17,2,FALSE)</f>
        <v>LIPPO MALL KEMANG</v>
      </c>
    </row>
    <row r="806" spans="1:12" x14ac:dyDescent="0.25">
      <c r="A806" t="str">
        <f t="shared" si="26"/>
        <v>T-805</v>
      </c>
      <c r="B806" s="3" t="s">
        <v>2584</v>
      </c>
      <c r="C806" s="5">
        <v>45617</v>
      </c>
      <c r="D806" s="3" t="s">
        <v>41</v>
      </c>
      <c r="E806" s="4" t="s">
        <v>751</v>
      </c>
      <c r="F806" s="9">
        <v>1</v>
      </c>
      <c r="G806">
        <f>VLOOKUP(E806,'Data Produk'!$A$2:$E$2517,5,FALSE)</f>
        <v>108000</v>
      </c>
      <c r="H806">
        <f t="shared" si="25"/>
        <v>108000</v>
      </c>
      <c r="I806" t="str">
        <f>VLOOKUP(E806,'Data Produk'!$A$2:$E$2517,3,FALSE)</f>
        <v>BHINNEKA WAVE14 TW14 TRUE WIRELESS BLACK</v>
      </c>
      <c r="J806" t="str">
        <f>VLOOKUP(E806,'Data Produk'!$A$2:$E$2517,4,FALSE)</f>
        <v>TWS</v>
      </c>
      <c r="K806" t="str">
        <f>VLOOKUP(D806,'Data Outlet'!$A$2:$D$17,4,FALSE)</f>
        <v>Gita Rahma</v>
      </c>
      <c r="L806" t="str">
        <f>VLOOKUP(D806,'Data Outlet'!$A$2:$D$17,2,FALSE)</f>
        <v>MALL GANDARIA CITY</v>
      </c>
    </row>
    <row r="807" spans="1:12" x14ac:dyDescent="0.25">
      <c r="A807" t="str">
        <f t="shared" si="26"/>
        <v>T-806</v>
      </c>
      <c r="B807" s="3" t="s">
        <v>2584</v>
      </c>
      <c r="C807" s="5">
        <v>45624</v>
      </c>
      <c r="D807" s="3" t="s">
        <v>45</v>
      </c>
      <c r="E807" s="4" t="s">
        <v>144</v>
      </c>
      <c r="F807" s="9">
        <v>1</v>
      </c>
      <c r="G807">
        <f>VLOOKUP(E807,'Data Produk'!$A$2:$E$2517,5,FALSE)</f>
        <v>49500</v>
      </c>
      <c r="H807">
        <f t="shared" si="25"/>
        <v>49500</v>
      </c>
      <c r="I807" t="str">
        <f>VLOOKUP(E807,'Data Produk'!$A$2:$E$2517,3,FALSE)</f>
        <v>BHINNEKA POWER PURE 20W 1-PORT TYPE-A USB CHARGER (QC) BLACK</v>
      </c>
      <c r="J807" t="str">
        <f>VLOOKUP(E807,'Data Produk'!$A$2:$E$2517,4,FALSE)</f>
        <v>CHARGER</v>
      </c>
      <c r="K807" t="str">
        <f>VLOOKUP(D807,'Data Outlet'!$A$2:$D$17,4,FALSE)</f>
        <v>Indah Putri</v>
      </c>
      <c r="L807" t="str">
        <f>VLOOKUP(D807,'Data Outlet'!$A$2:$D$17,2,FALSE)</f>
        <v>PIK AVENUE</v>
      </c>
    </row>
    <row r="808" spans="1:12" x14ac:dyDescent="0.25">
      <c r="A808" t="str">
        <f t="shared" si="26"/>
        <v>T-807</v>
      </c>
      <c r="B808" s="3" t="s">
        <v>2584</v>
      </c>
      <c r="C808" s="5">
        <v>45616</v>
      </c>
      <c r="D808" s="3" t="s">
        <v>37</v>
      </c>
      <c r="E808" s="4" t="s">
        <v>752</v>
      </c>
      <c r="F808" s="9">
        <v>1</v>
      </c>
      <c r="G808">
        <f>VLOOKUP(E808,'Data Produk'!$A$2:$E$2517,5,FALSE)</f>
        <v>17100</v>
      </c>
      <c r="H808">
        <f t="shared" si="25"/>
        <v>17100</v>
      </c>
      <c r="I808" t="str">
        <f>VLOOKUP(E808,'Data Produk'!$A$2:$E$2517,3,FALSE)</f>
        <v>BHINNEKA DURALINK KCB1201 BLACK</v>
      </c>
      <c r="J808" t="str">
        <f>VLOOKUP(E808,'Data Produk'!$A$2:$E$2517,4,FALSE)</f>
        <v>CABLE</v>
      </c>
      <c r="K808" t="str">
        <f>VLOOKUP(D808,'Data Outlet'!$A$2:$D$17,4,FALSE)</f>
        <v>Dewi Lestari</v>
      </c>
      <c r="L808" t="str">
        <f>VLOOKUP(D808,'Data Outlet'!$A$2:$D$17,2,FALSE)</f>
        <v>CIBUBUR JUNCTION</v>
      </c>
    </row>
    <row r="809" spans="1:12" x14ac:dyDescent="0.25">
      <c r="A809" t="str">
        <f t="shared" si="26"/>
        <v>T-808</v>
      </c>
      <c r="B809" s="3" t="s">
        <v>2584</v>
      </c>
      <c r="C809" s="5">
        <v>45611</v>
      </c>
      <c r="D809" s="3" t="s">
        <v>42</v>
      </c>
      <c r="E809" s="4" t="s">
        <v>157</v>
      </c>
      <c r="F809" s="9">
        <v>1</v>
      </c>
      <c r="G809">
        <f>VLOOKUP(E809,'Data Produk'!$A$2:$E$2517,5,FALSE)</f>
        <v>15300</v>
      </c>
      <c r="H809">
        <f t="shared" si="25"/>
        <v>15300</v>
      </c>
      <c r="I809" t="str">
        <f>VLOOKUP(E809,'Data Produk'!$A$2:$E$2517,3,FALSE)</f>
        <v>BHINNEKA LINKPODS ES3 WIRED EARBUDS WHITE</v>
      </c>
      <c r="J809" t="str">
        <f>VLOOKUP(E809,'Data Produk'!$A$2:$E$2517,4,FALSE)</f>
        <v>EARPHONE</v>
      </c>
      <c r="K809" t="str">
        <f>VLOOKUP(D809,'Data Outlet'!$A$2:$D$17,4,FALSE)</f>
        <v>Hadi Nugroho</v>
      </c>
      <c r="L809" t="str">
        <f>VLOOKUP(D809,'Data Outlet'!$A$2:$D$17,2,FALSE)</f>
        <v>MALL KELAPA GADING</v>
      </c>
    </row>
    <row r="810" spans="1:12" x14ac:dyDescent="0.25">
      <c r="A810" t="str">
        <f t="shared" si="26"/>
        <v>T-809</v>
      </c>
      <c r="B810" s="3" t="s">
        <v>2584</v>
      </c>
      <c r="C810" s="5">
        <v>45603</v>
      </c>
      <c r="D810" s="3" t="s">
        <v>43</v>
      </c>
      <c r="E810" s="4" t="s">
        <v>753</v>
      </c>
      <c r="F810" s="9">
        <v>1</v>
      </c>
      <c r="G810">
        <f>VLOOKUP(E810,'Data Produk'!$A$2:$E$2517,5,FALSE)</f>
        <v>29700</v>
      </c>
      <c r="H810">
        <f t="shared" si="25"/>
        <v>29700</v>
      </c>
      <c r="I810" t="str">
        <f>VLOOKUP(E810,'Data Produk'!$A$2:$E$2517,3,FALSE)</f>
        <v>KM104 BHINNEKA USB CABLE MICRO</v>
      </c>
      <c r="J810" t="str">
        <f>VLOOKUP(E810,'Data Produk'!$A$2:$E$2517,4,FALSE)</f>
        <v>CABLE</v>
      </c>
      <c r="K810" t="str">
        <f>VLOOKUP(D810,'Data Outlet'!$A$2:$D$17,4,FALSE)</f>
        <v>Gita Rahma</v>
      </c>
      <c r="L810" t="str">
        <f>VLOOKUP(D810,'Data Outlet'!$A$2:$D$17,2,FALSE)</f>
        <v>MALL OF INDONESIA</v>
      </c>
    </row>
    <row r="811" spans="1:12" x14ac:dyDescent="0.25">
      <c r="A811" t="str">
        <f t="shared" si="26"/>
        <v>T-810</v>
      </c>
      <c r="B811" s="3" t="s">
        <v>2584</v>
      </c>
      <c r="C811" s="5">
        <v>45612</v>
      </c>
      <c r="D811" s="3" t="s">
        <v>40</v>
      </c>
      <c r="E811" s="4" t="s">
        <v>450</v>
      </c>
      <c r="F811" s="9">
        <v>2</v>
      </c>
      <c r="G811">
        <f>VLOOKUP(E811,'Data Produk'!$A$2:$E$2517,5,FALSE)</f>
        <v>73800</v>
      </c>
      <c r="H811">
        <f t="shared" si="25"/>
        <v>147600</v>
      </c>
      <c r="I811" t="str">
        <f>VLOOKUP(E811,'Data Produk'!$A$2:$E$2517,3,FALSE)</f>
        <v>BHINNEKA RAIGOR III WG12R GAMING MOUSE BLACK</v>
      </c>
      <c r="J811" t="str">
        <f>VLOOKUP(E811,'Data Produk'!$A$2:$E$2517,4,FALSE)</f>
        <v>MOUSE GAMING</v>
      </c>
      <c r="K811" t="str">
        <f>VLOOKUP(D811,'Data Outlet'!$A$2:$D$17,4,FALSE)</f>
        <v>Fani Sari</v>
      </c>
      <c r="L811" t="str">
        <f>VLOOKUP(D811,'Data Outlet'!$A$2:$D$17,2,FALSE)</f>
        <v>LIPPO MALL KEMANG</v>
      </c>
    </row>
    <row r="812" spans="1:12" x14ac:dyDescent="0.25">
      <c r="A812" t="str">
        <f t="shared" si="26"/>
        <v>T-811</v>
      </c>
      <c r="B812" s="3" t="s">
        <v>2584</v>
      </c>
      <c r="C812" s="5">
        <v>45609</v>
      </c>
      <c r="D812" s="3" t="s">
        <v>41</v>
      </c>
      <c r="E812" s="4" t="s">
        <v>754</v>
      </c>
      <c r="F812" s="9">
        <v>3</v>
      </c>
      <c r="G812">
        <f>VLOOKUP(E812,'Data Produk'!$A$2:$E$2517,5,FALSE)</f>
        <v>15300</v>
      </c>
      <c r="H812">
        <f t="shared" si="25"/>
        <v>45900</v>
      </c>
      <c r="I812" t="str">
        <f>VLOOKUP(E812,'Data Produk'!$A$2:$E$2517,3,FALSE)</f>
        <v>BHINNEKA LINKPODS ES3 WIRED EARBUDS WHITE</v>
      </c>
      <c r="J812" t="str">
        <f>VLOOKUP(E812,'Data Produk'!$A$2:$E$2517,4,FALSE)</f>
        <v>EARPHONE</v>
      </c>
      <c r="K812" t="str">
        <f>VLOOKUP(D812,'Data Outlet'!$A$2:$D$17,4,FALSE)</f>
        <v>Gita Rahma</v>
      </c>
      <c r="L812" t="str">
        <f>VLOOKUP(D812,'Data Outlet'!$A$2:$D$17,2,FALSE)</f>
        <v>MALL GANDARIA CITY</v>
      </c>
    </row>
    <row r="813" spans="1:12" x14ac:dyDescent="0.25">
      <c r="A813" t="str">
        <f t="shared" si="26"/>
        <v>T-812</v>
      </c>
      <c r="B813" s="3" t="s">
        <v>2584</v>
      </c>
      <c r="C813" s="5">
        <v>45604</v>
      </c>
      <c r="D813" s="3" t="s">
        <v>44</v>
      </c>
      <c r="E813" s="4" t="s">
        <v>755</v>
      </c>
      <c r="F813" s="9">
        <v>1</v>
      </c>
      <c r="G813">
        <f>VLOOKUP(E813,'Data Produk'!$A$2:$E$2517,5,FALSE)</f>
        <v>243000</v>
      </c>
      <c r="H813">
        <f t="shared" si="25"/>
        <v>243000</v>
      </c>
      <c r="I813" t="str">
        <f>VLOOKUP(E813,'Data Produk'!$A$2:$E$2517,3,FALSE)</f>
        <v>BHINNEKA CRYPTO WGC3 GAMING MOUSE BLACK</v>
      </c>
      <c r="J813" t="str">
        <f>VLOOKUP(E813,'Data Produk'!$A$2:$E$2517,4,FALSE)</f>
        <v>MOUSE GAMING</v>
      </c>
      <c r="K813" t="str">
        <f>VLOOKUP(D813,'Data Outlet'!$A$2:$D$17,4,FALSE)</f>
        <v>Gita Rahma</v>
      </c>
      <c r="L813" t="str">
        <f>VLOOKUP(D813,'Data Outlet'!$A$2:$D$17,2,FALSE)</f>
        <v>PAKUWON</v>
      </c>
    </row>
    <row r="814" spans="1:12" x14ac:dyDescent="0.25">
      <c r="A814" t="str">
        <f t="shared" si="26"/>
        <v>T-813</v>
      </c>
      <c r="B814" s="3" t="s">
        <v>2584</v>
      </c>
      <c r="C814" s="5">
        <v>45613</v>
      </c>
      <c r="D814" s="3" t="s">
        <v>40</v>
      </c>
      <c r="E814" s="4" t="s">
        <v>756</v>
      </c>
      <c r="F814" s="9">
        <v>3</v>
      </c>
      <c r="G814">
        <f>VLOOKUP(E814,'Data Produk'!$A$2:$E$2517,5,FALSE)</f>
        <v>162000</v>
      </c>
      <c r="H814">
        <f t="shared" si="25"/>
        <v>486000</v>
      </c>
      <c r="I814" t="str">
        <f>VLOOKUP(E814,'Data Produk'!$A$2:$E$2517,3,FALSE)</f>
        <v>BHINNEKA POWER PACK T1 10.000 mAh 22,5W POWERBANK WHITE</v>
      </c>
      <c r="J814" t="str">
        <f>VLOOKUP(E814,'Data Produk'!$A$2:$E$2517,4,FALSE)</f>
        <v>POWERBANK</v>
      </c>
      <c r="K814" t="str">
        <f>VLOOKUP(D814,'Data Outlet'!$A$2:$D$17,4,FALSE)</f>
        <v>Fani Sari</v>
      </c>
      <c r="L814" t="str">
        <f>VLOOKUP(D814,'Data Outlet'!$A$2:$D$17,2,FALSE)</f>
        <v>LIPPO MALL KEMANG</v>
      </c>
    </row>
    <row r="815" spans="1:12" x14ac:dyDescent="0.25">
      <c r="A815" t="str">
        <f t="shared" si="26"/>
        <v>T-814</v>
      </c>
      <c r="B815" s="3" t="s">
        <v>2584</v>
      </c>
      <c r="C815" s="5">
        <v>45617</v>
      </c>
      <c r="D815" s="3" t="s">
        <v>47</v>
      </c>
      <c r="E815" s="4" t="s">
        <v>757</v>
      </c>
      <c r="F815" s="9">
        <v>1</v>
      </c>
      <c r="G815">
        <f>VLOOKUP(E815,'Data Produk'!$A$2:$E$2517,5,FALSE)</f>
        <v>22500</v>
      </c>
      <c r="H815">
        <f t="shared" si="25"/>
        <v>22500</v>
      </c>
      <c r="I815" t="str">
        <f>VLOOKUP(E815,'Data Produk'!$A$2:$E$2517,3,FALSE)</f>
        <v>BHINNEKA LINKBUDS ES4 WIRED EARBUDS WHITE</v>
      </c>
      <c r="J815" t="str">
        <f>VLOOKUP(E815,'Data Produk'!$A$2:$E$2517,4,FALSE)</f>
        <v>EARPHONE</v>
      </c>
      <c r="K815" t="str">
        <f>VLOOKUP(D815,'Data Outlet'!$A$2:$D$17,4,FALSE)</f>
        <v>Joko Susilo</v>
      </c>
      <c r="L815" t="str">
        <f>VLOOKUP(D815,'Data Outlet'!$A$2:$D$17,2,FALSE)</f>
        <v>SUMARECON MALL BEKASI</v>
      </c>
    </row>
    <row r="816" spans="1:12" x14ac:dyDescent="0.25">
      <c r="A816" t="str">
        <f t="shared" si="26"/>
        <v>T-815</v>
      </c>
      <c r="B816" s="3" t="s">
        <v>2584</v>
      </c>
      <c r="C816" s="5">
        <v>45603</v>
      </c>
      <c r="D816" s="3" t="s">
        <v>41</v>
      </c>
      <c r="E816" s="4" t="s">
        <v>758</v>
      </c>
      <c r="F816" s="9">
        <v>1</v>
      </c>
      <c r="G816">
        <f>VLOOKUP(E816,'Data Produk'!$A$2:$E$2517,5,FALSE)</f>
        <v>39600</v>
      </c>
      <c r="H816">
        <f t="shared" si="25"/>
        <v>39600</v>
      </c>
      <c r="I816" t="str">
        <f>VLOOKUP(E816,'Data Produk'!$A$2:$E$2517,3,FALSE)</f>
        <v>BHINNEKA GO W605 OFFICE MOUSE PINK</v>
      </c>
      <c r="J816" t="str">
        <f>VLOOKUP(E816,'Data Produk'!$A$2:$E$2517,4,FALSE)</f>
        <v>OFFICE MOUSE</v>
      </c>
      <c r="K816" t="str">
        <f>VLOOKUP(D816,'Data Outlet'!$A$2:$D$17,4,FALSE)</f>
        <v>Gita Rahma</v>
      </c>
      <c r="L816" t="str">
        <f>VLOOKUP(D816,'Data Outlet'!$A$2:$D$17,2,FALSE)</f>
        <v>MALL GANDARIA CITY</v>
      </c>
    </row>
    <row r="817" spans="1:12" x14ac:dyDescent="0.25">
      <c r="A817" t="str">
        <f t="shared" si="26"/>
        <v>T-816</v>
      </c>
      <c r="B817" s="3" t="s">
        <v>2584</v>
      </c>
      <c r="C817" s="5">
        <v>45614</v>
      </c>
      <c r="D817" s="3" t="s">
        <v>40</v>
      </c>
      <c r="E817" s="4" t="s">
        <v>467</v>
      </c>
      <c r="F817" s="9">
        <v>10</v>
      </c>
      <c r="G817">
        <f>VLOOKUP(E817,'Data Produk'!$A$2:$E$2517,5,FALSE)</f>
        <v>18000</v>
      </c>
      <c r="H817">
        <f t="shared" si="25"/>
        <v>180000</v>
      </c>
      <c r="I817" t="str">
        <f>VLOOKUP(E817,'Data Produk'!$A$2:$E$2517,3,FALSE)</f>
        <v>BHINNEKA DURALINK KLB1201 BLACK</v>
      </c>
      <c r="J817" t="str">
        <f>VLOOKUP(E817,'Data Produk'!$A$2:$E$2517,4,FALSE)</f>
        <v>CABLE</v>
      </c>
      <c r="K817" t="str">
        <f>VLOOKUP(D817,'Data Outlet'!$A$2:$D$17,4,FALSE)</f>
        <v>Fani Sari</v>
      </c>
      <c r="L817" t="str">
        <f>VLOOKUP(D817,'Data Outlet'!$A$2:$D$17,2,FALSE)</f>
        <v>LIPPO MALL KEMANG</v>
      </c>
    </row>
    <row r="818" spans="1:12" x14ac:dyDescent="0.25">
      <c r="A818" t="str">
        <f t="shared" si="26"/>
        <v>T-817</v>
      </c>
      <c r="B818" s="3" t="s">
        <v>2584</v>
      </c>
      <c r="C818" s="5">
        <v>45613</v>
      </c>
      <c r="D818" s="3" t="s">
        <v>42</v>
      </c>
      <c r="E818" s="4" t="s">
        <v>303</v>
      </c>
      <c r="F818" s="9">
        <v>3</v>
      </c>
      <c r="G818">
        <f>VLOOKUP(E818,'Data Produk'!$A$2:$E$2517,5,FALSE)</f>
        <v>14400</v>
      </c>
      <c r="H818">
        <f t="shared" si="25"/>
        <v>43200</v>
      </c>
      <c r="I818" t="str">
        <f>VLOOKUP(E818,'Data Produk'!$A$2:$E$2517,3,FALSE)</f>
        <v>BHINNEKA DURALINK KLT1201 CABLE BLACK</v>
      </c>
      <c r="J818" t="str">
        <f>VLOOKUP(E818,'Data Produk'!$A$2:$E$2517,4,FALSE)</f>
        <v>CABLE</v>
      </c>
      <c r="K818" t="str">
        <f>VLOOKUP(D818,'Data Outlet'!$A$2:$D$17,4,FALSE)</f>
        <v>Hadi Nugroho</v>
      </c>
      <c r="L818" t="str">
        <f>VLOOKUP(D818,'Data Outlet'!$A$2:$D$17,2,FALSE)</f>
        <v>MALL KELAPA GADING</v>
      </c>
    </row>
    <row r="819" spans="1:12" x14ac:dyDescent="0.25">
      <c r="A819" t="str">
        <f t="shared" si="26"/>
        <v>T-818</v>
      </c>
      <c r="B819" s="3" t="s">
        <v>2584</v>
      </c>
      <c r="C819" s="5">
        <v>45606</v>
      </c>
      <c r="D819" s="3" t="s">
        <v>42</v>
      </c>
      <c r="E819" s="4" t="s">
        <v>83</v>
      </c>
      <c r="F819" s="9">
        <v>1</v>
      </c>
      <c r="G819">
        <f>VLOOKUP(E819,'Data Produk'!$A$2:$E$2517,5,FALSE)</f>
        <v>49500</v>
      </c>
      <c r="H819">
        <f t="shared" si="25"/>
        <v>49500</v>
      </c>
      <c r="I819" t="str">
        <f>VLOOKUP(E819,'Data Produk'!$A$2:$E$2517,3,FALSE)</f>
        <v>BHINNEKA POWER GO 20W 1-PORT TYPE-C USB CHARGER (PD+QC) BLACK</v>
      </c>
      <c r="J819" t="str">
        <f>VLOOKUP(E819,'Data Produk'!$A$2:$E$2517,4,FALSE)</f>
        <v>CHARGER</v>
      </c>
      <c r="K819" t="str">
        <f>VLOOKUP(D819,'Data Outlet'!$A$2:$D$17,4,FALSE)</f>
        <v>Hadi Nugroho</v>
      </c>
      <c r="L819" t="str">
        <f>VLOOKUP(D819,'Data Outlet'!$A$2:$D$17,2,FALSE)</f>
        <v>MALL KELAPA GADING</v>
      </c>
    </row>
    <row r="820" spans="1:12" x14ac:dyDescent="0.25">
      <c r="A820" t="str">
        <f t="shared" si="26"/>
        <v>T-819</v>
      </c>
      <c r="B820" s="3" t="s">
        <v>2584</v>
      </c>
      <c r="C820" s="5">
        <v>45615</v>
      </c>
      <c r="D820" s="3" t="s">
        <v>39</v>
      </c>
      <c r="E820" s="4" t="s">
        <v>382</v>
      </c>
      <c r="F820" s="9">
        <v>3</v>
      </c>
      <c r="G820">
        <f>VLOOKUP(E820,'Data Produk'!$A$2:$E$2517,5,FALSE)</f>
        <v>34200</v>
      </c>
      <c r="H820">
        <f t="shared" si="25"/>
        <v>102600</v>
      </c>
      <c r="I820" t="str">
        <f>VLOOKUP(E820,'Data Produk'!$A$2:$E$2517,3,FALSE)</f>
        <v>BHINNEKA VIGIL MP452 BASIC MOUSEPAD BLACK</v>
      </c>
      <c r="J820" t="str">
        <f>VLOOKUP(E820,'Data Produk'!$A$2:$E$2517,4,FALSE)</f>
        <v>BASIC MOUSEPAD</v>
      </c>
      <c r="K820" t="str">
        <f>VLOOKUP(D820,'Data Outlet'!$A$2:$D$17,4,FALSE)</f>
        <v>Eko Wijaya</v>
      </c>
      <c r="L820" t="str">
        <f>VLOOKUP(D820,'Data Outlet'!$A$2:$D$17,2,FALSE)</f>
        <v>KOTA KASABLANKA</v>
      </c>
    </row>
    <row r="821" spans="1:12" x14ac:dyDescent="0.25">
      <c r="A821" t="str">
        <f t="shared" si="26"/>
        <v>T-820</v>
      </c>
      <c r="B821" s="3" t="s">
        <v>2584</v>
      </c>
      <c r="C821" s="5">
        <v>45618</v>
      </c>
      <c r="D821" s="3" t="s">
        <v>42</v>
      </c>
      <c r="E821" s="4" t="s">
        <v>759</v>
      </c>
      <c r="F821" s="9">
        <v>1</v>
      </c>
      <c r="G821">
        <f>VLOOKUP(E821,'Data Produk'!$A$2:$E$2517,5,FALSE)</f>
        <v>40500</v>
      </c>
      <c r="H821">
        <f t="shared" si="25"/>
        <v>40500</v>
      </c>
      <c r="I821" t="str">
        <f>VLOOKUP(E821,'Data Produk'!$A$2:$E$2517,3,FALSE)</f>
        <v>BHINNEKA MEOW AC5001 HEADSET ACCESSORIES PINK</v>
      </c>
      <c r="J821" t="str">
        <f>VLOOKUP(E821,'Data Produk'!$A$2:$E$2517,4,FALSE)</f>
        <v>OTHER ACCESSORIES</v>
      </c>
      <c r="K821" t="str">
        <f>VLOOKUP(D821,'Data Outlet'!$A$2:$D$17,4,FALSE)</f>
        <v>Hadi Nugroho</v>
      </c>
      <c r="L821" t="str">
        <f>VLOOKUP(D821,'Data Outlet'!$A$2:$D$17,2,FALSE)</f>
        <v>MALL KELAPA GADING</v>
      </c>
    </row>
    <row r="822" spans="1:12" x14ac:dyDescent="0.25">
      <c r="A822" t="str">
        <f t="shared" si="26"/>
        <v>T-821</v>
      </c>
      <c r="B822" s="3" t="s">
        <v>2584</v>
      </c>
      <c r="C822" s="5">
        <v>45610</v>
      </c>
      <c r="D822" s="3" t="s">
        <v>40</v>
      </c>
      <c r="E822" s="4" t="s">
        <v>461</v>
      </c>
      <c r="F822" s="9">
        <v>2</v>
      </c>
      <c r="G822">
        <f>VLOOKUP(E822,'Data Produk'!$A$2:$E$2517,5,FALSE)</f>
        <v>108000</v>
      </c>
      <c r="H822">
        <f t="shared" si="25"/>
        <v>216000</v>
      </c>
      <c r="I822" t="str">
        <f>VLOOKUP(E822,'Data Produk'!$A$2:$E$2517,3,FALSE)</f>
        <v>BHINNEKA WAVE13 TW13 TRUE WIRELESS BLUE</v>
      </c>
      <c r="J822" t="str">
        <f>VLOOKUP(E822,'Data Produk'!$A$2:$E$2517,4,FALSE)</f>
        <v>TWS</v>
      </c>
      <c r="K822" t="str">
        <f>VLOOKUP(D822,'Data Outlet'!$A$2:$D$17,4,FALSE)</f>
        <v>Fani Sari</v>
      </c>
      <c r="L822" t="str">
        <f>VLOOKUP(D822,'Data Outlet'!$A$2:$D$17,2,FALSE)</f>
        <v>LIPPO MALL KEMANG</v>
      </c>
    </row>
    <row r="823" spans="1:12" x14ac:dyDescent="0.25">
      <c r="A823" t="str">
        <f t="shared" si="26"/>
        <v>T-822</v>
      </c>
      <c r="B823" s="3" t="s">
        <v>2584</v>
      </c>
      <c r="C823" s="5">
        <v>45622</v>
      </c>
      <c r="D823" s="3" t="s">
        <v>37</v>
      </c>
      <c r="E823" s="4" t="s">
        <v>760</v>
      </c>
      <c r="F823" s="9">
        <v>2</v>
      </c>
      <c r="G823">
        <f>VLOOKUP(E823,'Data Produk'!$A$2:$E$2517,5,FALSE)</f>
        <v>22500</v>
      </c>
      <c r="H823">
        <f t="shared" si="25"/>
        <v>45000</v>
      </c>
      <c r="I823" t="str">
        <f>VLOOKUP(E823,'Data Produk'!$A$2:$E$2517,3,FALSE)</f>
        <v>BHINNEKA HYPERLINK KV65C1201 BLACK</v>
      </c>
      <c r="J823" t="str">
        <f>VLOOKUP(E823,'Data Produk'!$A$2:$E$2517,4,FALSE)</f>
        <v>CABLE</v>
      </c>
      <c r="K823" t="str">
        <f>VLOOKUP(D823,'Data Outlet'!$A$2:$D$17,4,FALSE)</f>
        <v>Dewi Lestari</v>
      </c>
      <c r="L823" t="str">
        <f>VLOOKUP(D823,'Data Outlet'!$A$2:$D$17,2,FALSE)</f>
        <v>CIBUBUR JUNCTION</v>
      </c>
    </row>
    <row r="824" spans="1:12" x14ac:dyDescent="0.25">
      <c r="A824" t="str">
        <f t="shared" si="26"/>
        <v>T-823</v>
      </c>
      <c r="B824" s="3" t="s">
        <v>2584</v>
      </c>
      <c r="C824" s="5">
        <v>45626</v>
      </c>
      <c r="D824" s="3" t="s">
        <v>40</v>
      </c>
      <c r="E824" s="4" t="s">
        <v>761</v>
      </c>
      <c r="F824" s="9">
        <v>1</v>
      </c>
      <c r="G824">
        <f>VLOOKUP(E824,'Data Produk'!$A$2:$E$2517,5,FALSE)</f>
        <v>243000</v>
      </c>
      <c r="H824">
        <f t="shared" si="25"/>
        <v>243000</v>
      </c>
      <c r="I824" t="str">
        <f>VLOOKUP(E824,'Data Produk'!$A$2:$E$2517,3,FALSE)</f>
        <v>BHINNEKA POWER PLUS 65W 3-PORTS GAN CHARGER (PPS/PD+QC) BLACK</v>
      </c>
      <c r="J824" t="str">
        <f>VLOOKUP(E824,'Data Produk'!$A$2:$E$2517,4,FALSE)</f>
        <v>CHARGER</v>
      </c>
      <c r="K824" t="str">
        <f>VLOOKUP(D824,'Data Outlet'!$A$2:$D$17,4,FALSE)</f>
        <v>Fani Sari</v>
      </c>
      <c r="L824" t="str">
        <f>VLOOKUP(D824,'Data Outlet'!$A$2:$D$17,2,FALSE)</f>
        <v>LIPPO MALL KEMANG</v>
      </c>
    </row>
    <row r="825" spans="1:12" x14ac:dyDescent="0.25">
      <c r="A825" t="str">
        <f t="shared" si="26"/>
        <v>T-824</v>
      </c>
      <c r="B825" s="3" t="s">
        <v>2584</v>
      </c>
      <c r="C825" s="5">
        <v>45624</v>
      </c>
      <c r="D825" s="3" t="s">
        <v>40</v>
      </c>
      <c r="E825" s="4" t="s">
        <v>466</v>
      </c>
      <c r="F825" s="9">
        <v>1</v>
      </c>
      <c r="G825">
        <f>VLOOKUP(E825,'Data Produk'!$A$2:$E$2517,5,FALSE)</f>
        <v>82800</v>
      </c>
      <c r="H825">
        <f t="shared" si="25"/>
        <v>82800</v>
      </c>
      <c r="I825" t="str">
        <f>VLOOKUP(E825,'Data Produk'!$A$2:$E$2517,3,FALSE)</f>
        <v>BHINNEKA W190 OFFICE MOUSE BLACK</v>
      </c>
      <c r="J825" t="str">
        <f>VLOOKUP(E825,'Data Produk'!$A$2:$E$2517,4,FALSE)</f>
        <v>OFFICE MOUSE</v>
      </c>
      <c r="K825" t="str">
        <f>VLOOKUP(D825,'Data Outlet'!$A$2:$D$17,4,FALSE)</f>
        <v>Fani Sari</v>
      </c>
      <c r="L825" t="str">
        <f>VLOOKUP(D825,'Data Outlet'!$A$2:$D$17,2,FALSE)</f>
        <v>LIPPO MALL KEMANG</v>
      </c>
    </row>
    <row r="826" spans="1:12" x14ac:dyDescent="0.25">
      <c r="A826" t="str">
        <f t="shared" si="26"/>
        <v>T-825</v>
      </c>
      <c r="B826" s="3" t="s">
        <v>2584</v>
      </c>
      <c r="C826" s="5">
        <v>45609</v>
      </c>
      <c r="D826" s="3" t="s">
        <v>44</v>
      </c>
      <c r="E826" s="4" t="s">
        <v>762</v>
      </c>
      <c r="F826" s="9">
        <v>2</v>
      </c>
      <c r="G826">
        <f>VLOOKUP(E826,'Data Produk'!$A$2:$E$2517,5,FALSE)</f>
        <v>25200</v>
      </c>
      <c r="H826">
        <f t="shared" si="25"/>
        <v>50400</v>
      </c>
      <c r="I826" t="str">
        <f>VLOOKUP(E826,'Data Produk'!$A$2:$E$2517,3,FALSE)</f>
        <v>BHINNEKA HYPERLINK KD60C1501 BLACK</v>
      </c>
      <c r="J826" t="str">
        <f>VLOOKUP(E826,'Data Produk'!$A$2:$E$2517,4,FALSE)</f>
        <v>CABLE</v>
      </c>
      <c r="K826" t="str">
        <f>VLOOKUP(D826,'Data Outlet'!$A$2:$D$17,4,FALSE)</f>
        <v>Gita Rahma</v>
      </c>
      <c r="L826" t="str">
        <f>VLOOKUP(D826,'Data Outlet'!$A$2:$D$17,2,FALSE)</f>
        <v>PAKUWON</v>
      </c>
    </row>
    <row r="827" spans="1:12" x14ac:dyDescent="0.25">
      <c r="A827" t="str">
        <f t="shared" si="26"/>
        <v>T-826</v>
      </c>
      <c r="B827" s="3" t="s">
        <v>2584</v>
      </c>
      <c r="C827" s="5">
        <v>45621</v>
      </c>
      <c r="D827" s="3" t="s">
        <v>48</v>
      </c>
      <c r="E827" s="4" t="s">
        <v>191</v>
      </c>
      <c r="F827" s="9">
        <v>1</v>
      </c>
      <c r="G827">
        <f>VLOOKUP(E827,'Data Produk'!$A$2:$E$2517,5,FALSE)</f>
        <v>82800</v>
      </c>
      <c r="H827">
        <f t="shared" si="25"/>
        <v>82800</v>
      </c>
      <c r="I827" t="str">
        <f>VLOOKUP(E827,'Data Produk'!$A$2:$E$2517,3,FALSE)</f>
        <v>BHINNEKA GO W193 OFFICE MOUSE BLUE</v>
      </c>
      <c r="J827" t="str">
        <f>VLOOKUP(E827,'Data Produk'!$A$2:$E$2517,4,FALSE)</f>
        <v>OFFICE MOUSE</v>
      </c>
      <c r="K827" t="str">
        <f>VLOOKUP(D827,'Data Outlet'!$A$2:$D$17,4,FALSE)</f>
        <v>Joko Susilo</v>
      </c>
      <c r="L827" t="str">
        <f>VLOOKUP(D827,'Data Outlet'!$A$2:$D$17,2,FALSE)</f>
        <v>SUMARECON MALL SERPONG</v>
      </c>
    </row>
    <row r="828" spans="1:12" x14ac:dyDescent="0.25">
      <c r="A828" t="str">
        <f t="shared" si="26"/>
        <v>T-827</v>
      </c>
      <c r="B828" s="3" t="s">
        <v>2584</v>
      </c>
      <c r="C828" s="5">
        <v>45602</v>
      </c>
      <c r="D828" s="3" t="s">
        <v>45</v>
      </c>
      <c r="E828" s="4" t="s">
        <v>763</v>
      </c>
      <c r="F828" s="9">
        <v>1</v>
      </c>
      <c r="G828">
        <f>VLOOKUP(E828,'Data Produk'!$A$2:$E$2517,5,FALSE)</f>
        <v>39600</v>
      </c>
      <c r="H828">
        <f t="shared" si="25"/>
        <v>39600</v>
      </c>
      <c r="I828" t="str">
        <f>VLOOKUP(E828,'Data Produk'!$A$2:$E$2517,3,FALSE)</f>
        <v>BHINNEKA GO W608 OFFICE MOUSE BLACK</v>
      </c>
      <c r="J828" t="str">
        <f>VLOOKUP(E828,'Data Produk'!$A$2:$E$2517,4,FALSE)</f>
        <v>OFFICE MOUSE</v>
      </c>
      <c r="K828" t="str">
        <f>VLOOKUP(D828,'Data Outlet'!$A$2:$D$17,4,FALSE)</f>
        <v>Indah Putri</v>
      </c>
      <c r="L828" t="str">
        <f>VLOOKUP(D828,'Data Outlet'!$A$2:$D$17,2,FALSE)</f>
        <v>PIK AVENUE</v>
      </c>
    </row>
    <row r="829" spans="1:12" x14ac:dyDescent="0.25">
      <c r="A829" t="str">
        <f t="shared" si="26"/>
        <v>T-828</v>
      </c>
      <c r="B829" s="3" t="s">
        <v>2584</v>
      </c>
      <c r="C829" s="5">
        <v>45600</v>
      </c>
      <c r="D829" s="3" t="s">
        <v>36</v>
      </c>
      <c r="E829" s="4" t="s">
        <v>764</v>
      </c>
      <c r="F829" s="9">
        <v>1</v>
      </c>
      <c r="G829">
        <f>VLOOKUP(E829,'Data Produk'!$A$2:$E$2517,5,FALSE)</f>
        <v>26100</v>
      </c>
      <c r="H829">
        <f t="shared" si="25"/>
        <v>26100</v>
      </c>
      <c r="I829" t="str">
        <f>VLOOKUP(E829,'Data Produk'!$A$2:$E$2517,3,FALSE)</f>
        <v>KM102 BHINNEKA USB CABLE MICRO</v>
      </c>
      <c r="J829" t="str">
        <f>VLOOKUP(E829,'Data Produk'!$A$2:$E$2517,4,FALSE)</f>
        <v>CABLE</v>
      </c>
      <c r="K829" t="str">
        <f>VLOOKUP(D829,'Data Outlet'!$A$2:$D$17,4,FALSE)</f>
        <v>Citra Dewi</v>
      </c>
      <c r="L829" t="str">
        <f>VLOOKUP(D829,'Data Outlet'!$A$2:$D$17,2,FALSE)</f>
        <v>CENTER POINT MEDAN</v>
      </c>
    </row>
    <row r="830" spans="1:12" x14ac:dyDescent="0.25">
      <c r="A830" t="str">
        <f t="shared" si="26"/>
        <v>T-829</v>
      </c>
      <c r="B830" s="3" t="s">
        <v>2584</v>
      </c>
      <c r="C830" s="5">
        <v>45622</v>
      </c>
      <c r="D830" s="3" t="s">
        <v>40</v>
      </c>
      <c r="E830" s="4" t="s">
        <v>460</v>
      </c>
      <c r="F830" s="9">
        <v>1</v>
      </c>
      <c r="G830">
        <f>VLOOKUP(E830,'Data Produk'!$A$2:$E$2517,5,FALSE)</f>
        <v>82800</v>
      </c>
      <c r="H830">
        <f t="shared" si="25"/>
        <v>82800</v>
      </c>
      <c r="I830" t="str">
        <f>VLOOKUP(E830,'Data Produk'!$A$2:$E$2517,3,FALSE)</f>
        <v>BHINNEKA GO W193 OFFICE MOUSE GREY</v>
      </c>
      <c r="J830" t="str">
        <f>VLOOKUP(E830,'Data Produk'!$A$2:$E$2517,4,FALSE)</f>
        <v>OFFICE MOUSE</v>
      </c>
      <c r="K830" t="str">
        <f>VLOOKUP(D830,'Data Outlet'!$A$2:$D$17,4,FALSE)</f>
        <v>Fani Sari</v>
      </c>
      <c r="L830" t="str">
        <f>VLOOKUP(D830,'Data Outlet'!$A$2:$D$17,2,FALSE)</f>
        <v>LIPPO MALL KEMANG</v>
      </c>
    </row>
    <row r="831" spans="1:12" x14ac:dyDescent="0.25">
      <c r="A831" t="str">
        <f t="shared" si="26"/>
        <v>T-830</v>
      </c>
      <c r="B831" s="3" t="s">
        <v>2584</v>
      </c>
      <c r="C831" s="5">
        <v>45597</v>
      </c>
      <c r="D831" s="3" t="s">
        <v>48</v>
      </c>
      <c r="E831" s="4" t="s">
        <v>91</v>
      </c>
      <c r="F831" s="9">
        <v>1</v>
      </c>
      <c r="G831">
        <f>VLOOKUP(E831,'Data Produk'!$A$2:$E$2517,5,FALSE)</f>
        <v>88200</v>
      </c>
      <c r="H831">
        <f t="shared" si="25"/>
        <v>88200</v>
      </c>
      <c r="I831" t="str">
        <f>VLOOKUP(E831,'Data Produk'!$A$2:$E$2517,3,FALSE)</f>
        <v>BHINNEKA POWER PACK S1 10.000 mAh POWERBANK BLACK</v>
      </c>
      <c r="J831" t="str">
        <f>VLOOKUP(E831,'Data Produk'!$A$2:$E$2517,4,FALSE)</f>
        <v>POWERBANK</v>
      </c>
      <c r="K831" t="str">
        <f>VLOOKUP(D831,'Data Outlet'!$A$2:$D$17,4,FALSE)</f>
        <v>Joko Susilo</v>
      </c>
      <c r="L831" t="str">
        <f>VLOOKUP(D831,'Data Outlet'!$A$2:$D$17,2,FALSE)</f>
        <v>SUMARECON MALL SERPONG</v>
      </c>
    </row>
    <row r="832" spans="1:12" x14ac:dyDescent="0.25">
      <c r="A832" t="str">
        <f t="shared" si="26"/>
        <v>T-831</v>
      </c>
      <c r="B832" s="3" t="s">
        <v>2584</v>
      </c>
      <c r="C832" s="5">
        <v>45612</v>
      </c>
      <c r="D832" s="3" t="s">
        <v>42</v>
      </c>
      <c r="E832" s="4" t="s">
        <v>158</v>
      </c>
      <c r="F832" s="9">
        <v>1</v>
      </c>
      <c r="G832">
        <f>VLOOKUP(E832,'Data Produk'!$A$2:$E$2517,5,FALSE)</f>
        <v>198000</v>
      </c>
      <c r="H832">
        <f t="shared" si="25"/>
        <v>198000</v>
      </c>
      <c r="I832" t="str">
        <f>VLOOKUP(E832,'Data Produk'!$A$2:$E$2517,3,FALSE)</f>
        <v>BHINNEKA ATOM TKL MECHANICAL KEYBOARD BLACK BLUE SWITCH</v>
      </c>
      <c r="J832" t="str">
        <f>VLOOKUP(E832,'Data Produk'!$A$2:$E$2517,4,FALSE)</f>
        <v>KEYBOARD GAMING</v>
      </c>
      <c r="K832" t="str">
        <f>VLOOKUP(D832,'Data Outlet'!$A$2:$D$17,4,FALSE)</f>
        <v>Hadi Nugroho</v>
      </c>
      <c r="L832" t="str">
        <f>VLOOKUP(D832,'Data Outlet'!$A$2:$D$17,2,FALSE)</f>
        <v>MALL KELAPA GADING</v>
      </c>
    </row>
    <row r="833" spans="1:12" x14ac:dyDescent="0.25">
      <c r="A833" t="str">
        <f t="shared" si="26"/>
        <v>T-832</v>
      </c>
      <c r="B833" s="3" t="s">
        <v>2584</v>
      </c>
      <c r="C833" s="5">
        <v>45603</v>
      </c>
      <c r="D833" s="3" t="s">
        <v>48</v>
      </c>
      <c r="E833" s="4" t="s">
        <v>765</v>
      </c>
      <c r="F833" s="9">
        <v>1</v>
      </c>
      <c r="G833">
        <f>VLOOKUP(E833,'Data Produk'!$A$2:$E$2517,5,FALSE)</f>
        <v>243000</v>
      </c>
      <c r="H833">
        <f t="shared" si="25"/>
        <v>243000</v>
      </c>
      <c r="I833" t="str">
        <f>VLOOKUP(E833,'Data Produk'!$A$2:$E$2517,3,FALSE)</f>
        <v>BHINNEKA POWER PLUS 65W 3-PORTS GAN CHARGER (PPS/PD+QC) BLACK</v>
      </c>
      <c r="J833" t="str">
        <f>VLOOKUP(E833,'Data Produk'!$A$2:$E$2517,4,FALSE)</f>
        <v>CHARGER</v>
      </c>
      <c r="K833" t="str">
        <f>VLOOKUP(D833,'Data Outlet'!$A$2:$D$17,4,FALSE)</f>
        <v>Joko Susilo</v>
      </c>
      <c r="L833" t="str">
        <f>VLOOKUP(D833,'Data Outlet'!$A$2:$D$17,2,FALSE)</f>
        <v>SUMARECON MALL SERPONG</v>
      </c>
    </row>
    <row r="834" spans="1:12" x14ac:dyDescent="0.25">
      <c r="A834" t="str">
        <f t="shared" si="26"/>
        <v>T-833</v>
      </c>
      <c r="B834" s="3" t="s">
        <v>2584</v>
      </c>
      <c r="C834" s="5">
        <v>45624</v>
      </c>
      <c r="D834" s="3" t="s">
        <v>43</v>
      </c>
      <c r="E834" s="4" t="s">
        <v>555</v>
      </c>
      <c r="F834" s="9">
        <v>1</v>
      </c>
      <c r="G834">
        <f>VLOOKUP(E834,'Data Produk'!$A$2:$E$2517,5,FALSE)</f>
        <v>7650</v>
      </c>
      <c r="H834">
        <f t="shared" si="25"/>
        <v>7650</v>
      </c>
      <c r="I834" t="str">
        <f>VLOOKUP(E834,'Data Produk'!$A$2:$E$2517,3,FALSE)</f>
        <v>BHINNEKA VIGIL MP256 BASIC MOUSEPAD BLACK</v>
      </c>
      <c r="J834" t="str">
        <f>VLOOKUP(E834,'Data Produk'!$A$2:$E$2517,4,FALSE)</f>
        <v>BASIC MOUSEPAD</v>
      </c>
      <c r="K834" t="str">
        <f>VLOOKUP(D834,'Data Outlet'!$A$2:$D$17,4,FALSE)</f>
        <v>Gita Rahma</v>
      </c>
      <c r="L834" t="str">
        <f>VLOOKUP(D834,'Data Outlet'!$A$2:$D$17,2,FALSE)</f>
        <v>MALL OF INDONESIA</v>
      </c>
    </row>
    <row r="835" spans="1:12" x14ac:dyDescent="0.25">
      <c r="A835" t="str">
        <f t="shared" si="26"/>
        <v>T-834</v>
      </c>
      <c r="B835" s="3" t="s">
        <v>2584</v>
      </c>
      <c r="C835" s="5">
        <v>45620</v>
      </c>
      <c r="D835" s="3" t="s">
        <v>45</v>
      </c>
      <c r="E835" s="4" t="s">
        <v>206</v>
      </c>
      <c r="F835" s="9">
        <v>1</v>
      </c>
      <c r="G835">
        <f>VLOOKUP(E835,'Data Produk'!$A$2:$E$2517,5,FALSE)</f>
        <v>225000</v>
      </c>
      <c r="H835">
        <f t="shared" ref="H835:H898" si="27">G835*F835</f>
        <v>225000</v>
      </c>
      <c r="I835" t="str">
        <f>VLOOKUP(E835,'Data Produk'!$A$2:$E$2517,3,FALSE)</f>
        <v>BHINNEKA POWER CUBE 4 PLUG TYPE TRAVEL MULTI ADAPTER BLACK</v>
      </c>
      <c r="J835" t="str">
        <f>VLOOKUP(E835,'Data Produk'!$A$2:$E$2517,4,FALSE)</f>
        <v>CAR &amp; TRAVEL CHARGER</v>
      </c>
      <c r="K835" t="str">
        <f>VLOOKUP(D835,'Data Outlet'!$A$2:$D$17,4,FALSE)</f>
        <v>Indah Putri</v>
      </c>
      <c r="L835" t="str">
        <f>VLOOKUP(D835,'Data Outlet'!$A$2:$D$17,2,FALSE)</f>
        <v>PIK AVENUE</v>
      </c>
    </row>
    <row r="836" spans="1:12" x14ac:dyDescent="0.25">
      <c r="A836" t="str">
        <f t="shared" si="26"/>
        <v>T-835</v>
      </c>
      <c r="B836" s="3" t="s">
        <v>2584</v>
      </c>
      <c r="C836" s="5">
        <v>45626</v>
      </c>
      <c r="D836" s="3" t="s">
        <v>45</v>
      </c>
      <c r="E836" s="4" t="s">
        <v>766</v>
      </c>
      <c r="F836" s="9">
        <v>2</v>
      </c>
      <c r="G836">
        <f>VLOOKUP(E836,'Data Produk'!$A$2:$E$2517,5,FALSE)</f>
        <v>39600</v>
      </c>
      <c r="H836">
        <f t="shared" si="27"/>
        <v>79200</v>
      </c>
      <c r="I836" t="str">
        <f>VLOOKUP(E836,'Data Produk'!$A$2:$E$2517,3,FALSE)</f>
        <v>BHINNEKA GO W605 OFFICE MOUSE BLACK</v>
      </c>
      <c r="J836" t="str">
        <f>VLOOKUP(E836,'Data Produk'!$A$2:$E$2517,4,FALSE)</f>
        <v>OFFICE MOUSE</v>
      </c>
      <c r="K836" t="str">
        <f>VLOOKUP(D836,'Data Outlet'!$A$2:$D$17,4,FALSE)</f>
        <v>Indah Putri</v>
      </c>
      <c r="L836" t="str">
        <f>VLOOKUP(D836,'Data Outlet'!$A$2:$D$17,2,FALSE)</f>
        <v>PIK AVENUE</v>
      </c>
    </row>
    <row r="837" spans="1:12" x14ac:dyDescent="0.25">
      <c r="A837" t="str">
        <f t="shared" si="26"/>
        <v>T-836</v>
      </c>
      <c r="B837" s="3" t="s">
        <v>2584</v>
      </c>
      <c r="C837" s="5">
        <v>45600</v>
      </c>
      <c r="D837" s="3" t="s">
        <v>41</v>
      </c>
      <c r="E837" s="4" t="s">
        <v>767</v>
      </c>
      <c r="F837" s="9">
        <v>1</v>
      </c>
      <c r="G837">
        <f>VLOOKUP(E837,'Data Produk'!$A$2:$E$2517,5,FALSE)</f>
        <v>49500</v>
      </c>
      <c r="H837">
        <f t="shared" si="27"/>
        <v>49500</v>
      </c>
      <c r="I837" t="str">
        <f>VLOOKUP(E837,'Data Produk'!$A$2:$E$2517,3,FALSE)</f>
        <v>BHINNEKA POWER PURE 20W 1-PORT TYPE-A USB CHARGER (QC) BLACK</v>
      </c>
      <c r="J837" t="str">
        <f>VLOOKUP(E837,'Data Produk'!$A$2:$E$2517,4,FALSE)</f>
        <v>CHARGER</v>
      </c>
      <c r="K837" t="str">
        <f>VLOOKUP(D837,'Data Outlet'!$A$2:$D$17,4,FALSE)</f>
        <v>Gita Rahma</v>
      </c>
      <c r="L837" t="str">
        <f>VLOOKUP(D837,'Data Outlet'!$A$2:$D$17,2,FALSE)</f>
        <v>MALL GANDARIA CITY</v>
      </c>
    </row>
    <row r="838" spans="1:12" x14ac:dyDescent="0.25">
      <c r="A838" t="str">
        <f t="shared" si="26"/>
        <v>T-837</v>
      </c>
      <c r="B838" s="3" t="s">
        <v>2584</v>
      </c>
      <c r="C838" s="5">
        <v>45613</v>
      </c>
      <c r="D838" s="3" t="s">
        <v>42</v>
      </c>
      <c r="E838" s="4" t="s">
        <v>768</v>
      </c>
      <c r="F838" s="9">
        <v>1</v>
      </c>
      <c r="G838">
        <f>VLOOKUP(E838,'Data Produk'!$A$2:$E$2517,5,FALSE)</f>
        <v>94500</v>
      </c>
      <c r="H838">
        <f t="shared" si="27"/>
        <v>94500</v>
      </c>
      <c r="I838" t="str">
        <f>VLOOKUP(E838,'Data Produk'!$A$2:$E$2517,3,FALSE)</f>
        <v>BHINNEKA POWER GO 25W 1-PORT TYPE-C USB CHARGER (PD/PPS) WHITE</v>
      </c>
      <c r="J838" t="str">
        <f>VLOOKUP(E838,'Data Produk'!$A$2:$E$2517,4,FALSE)</f>
        <v>CHARGER</v>
      </c>
      <c r="K838" t="str">
        <f>VLOOKUP(D838,'Data Outlet'!$A$2:$D$17,4,FALSE)</f>
        <v>Hadi Nugroho</v>
      </c>
      <c r="L838" t="str">
        <f>VLOOKUP(D838,'Data Outlet'!$A$2:$D$17,2,FALSE)</f>
        <v>MALL KELAPA GADING</v>
      </c>
    </row>
    <row r="839" spans="1:12" x14ac:dyDescent="0.25">
      <c r="A839" t="str">
        <f t="shared" si="26"/>
        <v>T-838</v>
      </c>
      <c r="B839" s="3" t="s">
        <v>2584</v>
      </c>
      <c r="C839" s="5">
        <v>45626</v>
      </c>
      <c r="D839" s="3" t="s">
        <v>39</v>
      </c>
      <c r="E839" s="4" t="s">
        <v>769</v>
      </c>
      <c r="F839" s="9">
        <v>1</v>
      </c>
      <c r="G839">
        <f>VLOOKUP(E839,'Data Produk'!$A$2:$E$2517,5,FALSE)</f>
        <v>82800</v>
      </c>
      <c r="H839">
        <f t="shared" si="27"/>
        <v>82800</v>
      </c>
      <c r="I839" t="str">
        <f>VLOOKUP(E839,'Data Produk'!$A$2:$E$2517,3,FALSE)</f>
        <v>BHINNEKA GO W193 OFFICE MOUSE BEIGE</v>
      </c>
      <c r="J839" t="str">
        <f>VLOOKUP(E839,'Data Produk'!$A$2:$E$2517,4,FALSE)</f>
        <v>OFFICE MOUSE</v>
      </c>
      <c r="K839" t="str">
        <f>VLOOKUP(D839,'Data Outlet'!$A$2:$D$17,4,FALSE)</f>
        <v>Eko Wijaya</v>
      </c>
      <c r="L839" t="str">
        <f>VLOOKUP(D839,'Data Outlet'!$A$2:$D$17,2,FALSE)</f>
        <v>KOTA KASABLANKA</v>
      </c>
    </row>
    <row r="840" spans="1:12" x14ac:dyDescent="0.25">
      <c r="A840" t="str">
        <f t="shared" si="26"/>
        <v>T-839</v>
      </c>
      <c r="B840" s="3" t="s">
        <v>2584</v>
      </c>
      <c r="C840" s="5">
        <v>45626</v>
      </c>
      <c r="D840" s="3" t="s">
        <v>39</v>
      </c>
      <c r="E840" s="4" t="s">
        <v>437</v>
      </c>
      <c r="F840" s="9">
        <v>2</v>
      </c>
      <c r="G840">
        <f>VLOOKUP(E840,'Data Produk'!$A$2:$E$2517,5,FALSE)</f>
        <v>39600</v>
      </c>
      <c r="H840">
        <f t="shared" si="27"/>
        <v>79200</v>
      </c>
      <c r="I840" t="str">
        <f>VLOOKUP(E840,'Data Produk'!$A$2:$E$2517,3,FALSE)</f>
        <v>BHINNEKA GO W608 OFFICE MOUSE PINK</v>
      </c>
      <c r="J840" t="str">
        <f>VLOOKUP(E840,'Data Produk'!$A$2:$E$2517,4,FALSE)</f>
        <v>OFFICE MOUSE</v>
      </c>
      <c r="K840" t="str">
        <f>VLOOKUP(D840,'Data Outlet'!$A$2:$D$17,4,FALSE)</f>
        <v>Eko Wijaya</v>
      </c>
      <c r="L840" t="str">
        <f>VLOOKUP(D840,'Data Outlet'!$A$2:$D$17,2,FALSE)</f>
        <v>KOTA KASABLANKA</v>
      </c>
    </row>
    <row r="841" spans="1:12" x14ac:dyDescent="0.25">
      <c r="A841" t="str">
        <f t="shared" si="26"/>
        <v>T-840</v>
      </c>
      <c r="B841" s="3" t="s">
        <v>2584</v>
      </c>
      <c r="C841" s="5">
        <v>45626</v>
      </c>
      <c r="D841" s="3" t="s">
        <v>39</v>
      </c>
      <c r="E841" s="4" t="s">
        <v>386</v>
      </c>
      <c r="F841" s="9">
        <v>5</v>
      </c>
      <c r="G841">
        <f>VLOOKUP(E841,'Data Produk'!$A$2:$E$2517,5,FALSE)</f>
        <v>22500</v>
      </c>
      <c r="H841">
        <f t="shared" si="27"/>
        <v>112500</v>
      </c>
      <c r="I841" t="str">
        <f>VLOOKUP(E841,'Data Produk'!$A$2:$E$2517,3,FALSE)</f>
        <v>BHINNEKA HYPERLINK KV65C1201 BLACK</v>
      </c>
      <c r="J841" t="str">
        <f>VLOOKUP(E841,'Data Produk'!$A$2:$E$2517,4,FALSE)</f>
        <v>CABLE</v>
      </c>
      <c r="K841" t="str">
        <f>VLOOKUP(D841,'Data Outlet'!$A$2:$D$17,4,FALSE)</f>
        <v>Eko Wijaya</v>
      </c>
      <c r="L841" t="str">
        <f>VLOOKUP(D841,'Data Outlet'!$A$2:$D$17,2,FALSE)</f>
        <v>KOTA KASABLANKA</v>
      </c>
    </row>
    <row r="842" spans="1:12" x14ac:dyDescent="0.25">
      <c r="A842" t="str">
        <f t="shared" si="26"/>
        <v>T-841</v>
      </c>
      <c r="B842" s="3" t="s">
        <v>2584</v>
      </c>
      <c r="C842" s="5">
        <v>45612</v>
      </c>
      <c r="D842" s="3" t="s">
        <v>42</v>
      </c>
      <c r="E842" s="4" t="s">
        <v>163</v>
      </c>
      <c r="F842" s="9">
        <v>2</v>
      </c>
      <c r="G842">
        <f>VLOOKUP(E842,'Data Produk'!$A$2:$E$2517,5,FALSE)</f>
        <v>49500</v>
      </c>
      <c r="H842">
        <f t="shared" si="27"/>
        <v>99000</v>
      </c>
      <c r="I842" t="str">
        <f>VLOOKUP(E842,'Data Produk'!$A$2:$E$2517,3,FALSE)</f>
        <v>BHINNEKA POWER PURE 20W 1-PORT TYPE-A USB CHARGER (QC) BLACK</v>
      </c>
      <c r="J842" t="str">
        <f>VLOOKUP(E842,'Data Produk'!$A$2:$E$2517,4,FALSE)</f>
        <v>CHARGER</v>
      </c>
      <c r="K842" t="str">
        <f>VLOOKUP(D842,'Data Outlet'!$A$2:$D$17,4,FALSE)</f>
        <v>Hadi Nugroho</v>
      </c>
      <c r="L842" t="str">
        <f>VLOOKUP(D842,'Data Outlet'!$A$2:$D$17,2,FALSE)</f>
        <v>MALL KELAPA GADING</v>
      </c>
    </row>
    <row r="843" spans="1:12" x14ac:dyDescent="0.25">
      <c r="A843" t="str">
        <f t="shared" si="26"/>
        <v>T-842</v>
      </c>
      <c r="B843" s="3" t="s">
        <v>2584</v>
      </c>
      <c r="C843" s="5">
        <v>45623</v>
      </c>
      <c r="D843" s="3" t="s">
        <v>41</v>
      </c>
      <c r="E843" s="4" t="s">
        <v>770</v>
      </c>
      <c r="F843" s="9">
        <v>7</v>
      </c>
      <c r="G843">
        <f>VLOOKUP(E843,'Data Produk'!$A$2:$E$2517,5,FALSE)</f>
        <v>18000</v>
      </c>
      <c r="H843">
        <f t="shared" si="27"/>
        <v>126000</v>
      </c>
      <c r="I843" t="str">
        <f>VLOOKUP(E843,'Data Produk'!$A$2:$E$2517,3,FALSE)</f>
        <v>BHINNEKA DURALINK KLB1201 BLACK</v>
      </c>
      <c r="J843" t="str">
        <f>VLOOKUP(E843,'Data Produk'!$A$2:$E$2517,4,FALSE)</f>
        <v>CABLE</v>
      </c>
      <c r="K843" t="str">
        <f>VLOOKUP(D843,'Data Outlet'!$A$2:$D$17,4,FALSE)</f>
        <v>Gita Rahma</v>
      </c>
      <c r="L843" t="str">
        <f>VLOOKUP(D843,'Data Outlet'!$A$2:$D$17,2,FALSE)</f>
        <v>MALL GANDARIA CITY</v>
      </c>
    </row>
    <row r="844" spans="1:12" x14ac:dyDescent="0.25">
      <c r="A844" t="str">
        <f t="shared" ref="A844:A907" si="28">"T-"&amp;ROW()-1</f>
        <v>T-843</v>
      </c>
      <c r="B844" s="3" t="s">
        <v>2584</v>
      </c>
      <c r="C844" s="5">
        <v>45614</v>
      </c>
      <c r="D844" s="3" t="s">
        <v>40</v>
      </c>
      <c r="E844" s="4" t="s">
        <v>771</v>
      </c>
      <c r="F844" s="9">
        <v>1</v>
      </c>
      <c r="G844">
        <f>VLOOKUP(E844,'Data Produk'!$A$2:$E$2517,5,FALSE)</f>
        <v>103500</v>
      </c>
      <c r="H844">
        <f t="shared" si="27"/>
        <v>103500</v>
      </c>
      <c r="I844" t="str">
        <f>VLOOKUP(E844,'Data Produk'!$A$2:$E$2517,3,FALSE)</f>
        <v>BHINNEKA FLASH HQ53 GAMING HEADSET BLACK</v>
      </c>
      <c r="J844" t="str">
        <f>VLOOKUP(E844,'Data Produk'!$A$2:$E$2517,4,FALSE)</f>
        <v>GAMING HEADSET</v>
      </c>
      <c r="K844" t="str">
        <f>VLOOKUP(D844,'Data Outlet'!$A$2:$D$17,4,FALSE)</f>
        <v>Fani Sari</v>
      </c>
      <c r="L844" t="str">
        <f>VLOOKUP(D844,'Data Outlet'!$A$2:$D$17,2,FALSE)</f>
        <v>LIPPO MALL KEMANG</v>
      </c>
    </row>
    <row r="845" spans="1:12" x14ac:dyDescent="0.25">
      <c r="A845" t="str">
        <f t="shared" si="28"/>
        <v>T-844</v>
      </c>
      <c r="B845" s="3" t="s">
        <v>2584</v>
      </c>
      <c r="C845" s="5">
        <v>45606</v>
      </c>
      <c r="D845" s="3" t="s">
        <v>44</v>
      </c>
      <c r="E845" s="4" t="s">
        <v>772</v>
      </c>
      <c r="F845" s="9">
        <v>1</v>
      </c>
      <c r="G845">
        <f>VLOOKUP(E845,'Data Produk'!$A$2:$E$2517,5,FALSE)</f>
        <v>1169100</v>
      </c>
      <c r="H845">
        <f t="shared" si="27"/>
        <v>1169100</v>
      </c>
      <c r="I845" t="str">
        <f>VLOOKUP(E845,'Data Produk'!$A$2:$E$2517,3,FALSE)</f>
        <v>BHINNEKA Gaming Keyboard MAXFIT 67 MK-858 White WHITE SWITCH</v>
      </c>
      <c r="J845" t="str">
        <f>VLOOKUP(E845,'Data Produk'!$A$2:$E$2517,4,FALSE)</f>
        <v>KEYBOARD GAMING</v>
      </c>
      <c r="K845" t="str">
        <f>VLOOKUP(D845,'Data Outlet'!$A$2:$D$17,4,FALSE)</f>
        <v>Gita Rahma</v>
      </c>
      <c r="L845" t="str">
        <f>VLOOKUP(D845,'Data Outlet'!$A$2:$D$17,2,FALSE)</f>
        <v>PAKUWON</v>
      </c>
    </row>
    <row r="846" spans="1:12" x14ac:dyDescent="0.25">
      <c r="A846" t="str">
        <f t="shared" si="28"/>
        <v>T-845</v>
      </c>
      <c r="B846" s="3" t="s">
        <v>2584</v>
      </c>
      <c r="C846" s="5">
        <v>45602</v>
      </c>
      <c r="D846" s="3" t="s">
        <v>42</v>
      </c>
      <c r="E846" s="4" t="s">
        <v>773</v>
      </c>
      <c r="F846" s="9">
        <v>1</v>
      </c>
      <c r="G846">
        <f>VLOOKUP(E846,'Data Produk'!$A$2:$E$2517,5,FALSE)</f>
        <v>73800</v>
      </c>
      <c r="H846">
        <f t="shared" si="27"/>
        <v>73800</v>
      </c>
      <c r="I846" t="str">
        <f>VLOOKUP(E846,'Data Produk'!$A$2:$E$2517,3,FALSE)</f>
        <v>BHINNEKA RAIGOR III WG12R GAMING MOUSE BLACK</v>
      </c>
      <c r="J846" t="str">
        <f>VLOOKUP(E846,'Data Produk'!$A$2:$E$2517,4,FALSE)</f>
        <v>MOUSE GAMING</v>
      </c>
      <c r="K846" t="str">
        <f>VLOOKUP(D846,'Data Outlet'!$A$2:$D$17,4,FALSE)</f>
        <v>Hadi Nugroho</v>
      </c>
      <c r="L846" t="str">
        <f>VLOOKUP(D846,'Data Outlet'!$A$2:$D$17,2,FALSE)</f>
        <v>MALL KELAPA GADING</v>
      </c>
    </row>
    <row r="847" spans="1:12" x14ac:dyDescent="0.25">
      <c r="A847" t="str">
        <f t="shared" si="28"/>
        <v>T-846</v>
      </c>
      <c r="B847" s="3" t="s">
        <v>2584</v>
      </c>
      <c r="C847" s="5">
        <v>45603</v>
      </c>
      <c r="D847" s="3" t="s">
        <v>39</v>
      </c>
      <c r="E847" s="4" t="s">
        <v>411</v>
      </c>
      <c r="F847" s="9">
        <v>1</v>
      </c>
      <c r="G847">
        <f>VLOOKUP(E847,'Data Produk'!$A$2:$E$2517,5,FALSE)</f>
        <v>60750</v>
      </c>
      <c r="H847">
        <f t="shared" si="27"/>
        <v>60750</v>
      </c>
      <c r="I847" t="str">
        <f>VLOOKUP(E847,'Data Produk'!$A$2:$E$2517,3,FALSE)</f>
        <v>BHINNEKA RAIGOR II WG10 GAMING MOUSE RED</v>
      </c>
      <c r="J847" t="str">
        <f>VLOOKUP(E847,'Data Produk'!$A$2:$E$2517,4,FALSE)</f>
        <v>MOUSE GAMING</v>
      </c>
      <c r="K847" t="str">
        <f>VLOOKUP(D847,'Data Outlet'!$A$2:$D$17,4,FALSE)</f>
        <v>Eko Wijaya</v>
      </c>
      <c r="L847" t="str">
        <f>VLOOKUP(D847,'Data Outlet'!$A$2:$D$17,2,FALSE)</f>
        <v>KOTA KASABLANKA</v>
      </c>
    </row>
    <row r="848" spans="1:12" x14ac:dyDescent="0.25">
      <c r="A848" t="str">
        <f t="shared" si="28"/>
        <v>T-847</v>
      </c>
      <c r="B848" s="3" t="s">
        <v>2584</v>
      </c>
      <c r="C848" s="5">
        <v>45601</v>
      </c>
      <c r="D848" s="3" t="s">
        <v>40</v>
      </c>
      <c r="E848" s="4" t="s">
        <v>774</v>
      </c>
      <c r="F848" s="9">
        <v>2</v>
      </c>
      <c r="G848">
        <f>VLOOKUP(E848,'Data Produk'!$A$2:$E$2517,5,FALSE)</f>
        <v>76500</v>
      </c>
      <c r="H848">
        <f t="shared" si="27"/>
        <v>153000</v>
      </c>
      <c r="I848" t="str">
        <f>VLOOKUP(E848,'Data Produk'!$A$2:$E$2517,3,FALSE)</f>
        <v>BHINNEKA WAVE10 TW10 TRUE WIRELESS BLACK</v>
      </c>
      <c r="J848" t="str">
        <f>VLOOKUP(E848,'Data Produk'!$A$2:$E$2517,4,FALSE)</f>
        <v>TWS</v>
      </c>
      <c r="K848" t="str">
        <f>VLOOKUP(D848,'Data Outlet'!$A$2:$D$17,4,FALSE)</f>
        <v>Fani Sari</v>
      </c>
      <c r="L848" t="str">
        <f>VLOOKUP(D848,'Data Outlet'!$A$2:$D$17,2,FALSE)</f>
        <v>LIPPO MALL KEMANG</v>
      </c>
    </row>
    <row r="849" spans="1:12" x14ac:dyDescent="0.25">
      <c r="A849" t="str">
        <f t="shared" si="28"/>
        <v>T-848</v>
      </c>
      <c r="B849" s="3" t="s">
        <v>2584</v>
      </c>
      <c r="C849" s="5">
        <v>45607</v>
      </c>
      <c r="D849" s="3" t="s">
        <v>48</v>
      </c>
      <c r="E849" s="4" t="s">
        <v>78</v>
      </c>
      <c r="F849" s="9">
        <v>1</v>
      </c>
      <c r="G849">
        <f>VLOOKUP(E849,'Data Produk'!$A$2:$E$2517,5,FALSE)</f>
        <v>98100</v>
      </c>
      <c r="H849">
        <f t="shared" si="27"/>
        <v>98100</v>
      </c>
      <c r="I849" t="str">
        <f>VLOOKUP(E849,'Data Produk'!$A$2:$E$2517,3,FALSE)</f>
        <v>BHINNEKA POWER PURE 30W 2-PORTS USB CHARGER (PD+QC) WHITE</v>
      </c>
      <c r="J849" t="str">
        <f>VLOOKUP(E849,'Data Produk'!$A$2:$E$2517,4,FALSE)</f>
        <v>CHARGER</v>
      </c>
      <c r="K849" t="str">
        <f>VLOOKUP(D849,'Data Outlet'!$A$2:$D$17,4,FALSE)</f>
        <v>Joko Susilo</v>
      </c>
      <c r="L849" t="str">
        <f>VLOOKUP(D849,'Data Outlet'!$A$2:$D$17,2,FALSE)</f>
        <v>SUMARECON MALL SERPONG</v>
      </c>
    </row>
    <row r="850" spans="1:12" x14ac:dyDescent="0.25">
      <c r="A850" t="str">
        <f t="shared" si="28"/>
        <v>T-849</v>
      </c>
      <c r="B850" s="3" t="s">
        <v>2584</v>
      </c>
      <c r="C850" s="5">
        <v>45623</v>
      </c>
      <c r="D850" s="3" t="s">
        <v>41</v>
      </c>
      <c r="E850" s="4" t="s">
        <v>775</v>
      </c>
      <c r="F850" s="9">
        <v>1</v>
      </c>
      <c r="G850">
        <f>VLOOKUP(E850,'Data Produk'!$A$2:$E$2517,5,FALSE)</f>
        <v>225000</v>
      </c>
      <c r="H850">
        <f t="shared" si="27"/>
        <v>225000</v>
      </c>
      <c r="I850" t="str">
        <f>VLOOKUP(E850,'Data Produk'!$A$2:$E$2517,3,FALSE)</f>
        <v>BHINNEKA GROOVE AURORA TX3 TRUE WIRELESS WHITE</v>
      </c>
      <c r="J850" t="str">
        <f>VLOOKUP(E850,'Data Produk'!$A$2:$E$2517,4,FALSE)</f>
        <v>TWS</v>
      </c>
      <c r="K850" t="str">
        <f>VLOOKUP(D850,'Data Outlet'!$A$2:$D$17,4,FALSE)</f>
        <v>Gita Rahma</v>
      </c>
      <c r="L850" t="str">
        <f>VLOOKUP(D850,'Data Outlet'!$A$2:$D$17,2,FALSE)</f>
        <v>MALL GANDARIA CITY</v>
      </c>
    </row>
    <row r="851" spans="1:12" x14ac:dyDescent="0.25">
      <c r="A851" t="str">
        <f t="shared" si="28"/>
        <v>T-850</v>
      </c>
      <c r="B851" s="3" t="s">
        <v>2584</v>
      </c>
      <c r="C851" s="5">
        <v>45625</v>
      </c>
      <c r="D851" s="3" t="s">
        <v>45</v>
      </c>
      <c r="E851" s="4" t="s">
        <v>239</v>
      </c>
      <c r="F851" s="9">
        <v>1</v>
      </c>
      <c r="G851">
        <f>VLOOKUP(E851,'Data Produk'!$A$2:$E$2517,5,FALSE)</f>
        <v>15300</v>
      </c>
      <c r="H851">
        <f t="shared" si="27"/>
        <v>15300</v>
      </c>
      <c r="I851" t="str">
        <f>VLOOKUP(E851,'Data Produk'!$A$2:$E$2517,3,FALSE)</f>
        <v>BHINNEKA LINKPODS ES3 WIRED EARBUDS WHITE</v>
      </c>
      <c r="J851" t="str">
        <f>VLOOKUP(E851,'Data Produk'!$A$2:$E$2517,4,FALSE)</f>
        <v>EARPHONE</v>
      </c>
      <c r="K851" t="str">
        <f>VLOOKUP(D851,'Data Outlet'!$A$2:$D$17,4,FALSE)</f>
        <v>Indah Putri</v>
      </c>
      <c r="L851" t="str">
        <f>VLOOKUP(D851,'Data Outlet'!$A$2:$D$17,2,FALSE)</f>
        <v>PIK AVENUE</v>
      </c>
    </row>
    <row r="852" spans="1:12" x14ac:dyDescent="0.25">
      <c r="A852" t="str">
        <f t="shared" si="28"/>
        <v>T-851</v>
      </c>
      <c r="B852" s="3" t="s">
        <v>2584</v>
      </c>
      <c r="C852" s="5">
        <v>45602</v>
      </c>
      <c r="D852" s="3" t="s">
        <v>39</v>
      </c>
      <c r="E852" s="4" t="s">
        <v>431</v>
      </c>
      <c r="F852" s="9">
        <v>2</v>
      </c>
      <c r="G852">
        <f>VLOOKUP(E852,'Data Produk'!$A$2:$E$2517,5,FALSE)</f>
        <v>349300</v>
      </c>
      <c r="H852">
        <f t="shared" si="27"/>
        <v>698600</v>
      </c>
      <c r="I852" t="str">
        <f>VLOOKUP(E852,'Data Produk'!$A$2:$E$2517,3,FALSE)</f>
        <v>BHINNEKA ATO MP905 DESKMAT ONE PIECE LUFFY</v>
      </c>
      <c r="J852" t="str">
        <f>VLOOKUP(E852,'Data Produk'!$A$2:$E$2517,4,FALSE)</f>
        <v>DESKMAT</v>
      </c>
      <c r="K852" t="str">
        <f>VLOOKUP(D852,'Data Outlet'!$A$2:$D$17,4,FALSE)</f>
        <v>Eko Wijaya</v>
      </c>
      <c r="L852" t="str">
        <f>VLOOKUP(D852,'Data Outlet'!$A$2:$D$17,2,FALSE)</f>
        <v>KOTA KASABLANKA</v>
      </c>
    </row>
    <row r="853" spans="1:12" x14ac:dyDescent="0.25">
      <c r="A853" t="str">
        <f t="shared" si="28"/>
        <v>T-852</v>
      </c>
      <c r="B853" s="3" t="s">
        <v>2584</v>
      </c>
      <c r="C853" s="5">
        <v>45604</v>
      </c>
      <c r="D853" s="3" t="s">
        <v>42</v>
      </c>
      <c r="E853" s="4" t="s">
        <v>776</v>
      </c>
      <c r="F853" s="9">
        <v>1</v>
      </c>
      <c r="G853">
        <f>VLOOKUP(E853,'Data Produk'!$A$2:$E$2517,5,FALSE)</f>
        <v>360000</v>
      </c>
      <c r="H853">
        <f t="shared" si="27"/>
        <v>360000</v>
      </c>
      <c r="I853" t="str">
        <f>VLOOKUP(E853,'Data Produk'!$A$2:$E$2517,3,FALSE)</f>
        <v>BHINNEKA Gaming Gamepad USB WGP14 PK</v>
      </c>
      <c r="J853" t="str">
        <f>VLOOKUP(E853,'Data Produk'!$A$2:$E$2517,4,FALSE)</f>
        <v>GAMEPAD</v>
      </c>
      <c r="K853" t="str">
        <f>VLOOKUP(D853,'Data Outlet'!$A$2:$D$17,4,FALSE)</f>
        <v>Hadi Nugroho</v>
      </c>
      <c r="L853" t="str">
        <f>VLOOKUP(D853,'Data Outlet'!$A$2:$D$17,2,FALSE)</f>
        <v>MALL KELAPA GADING</v>
      </c>
    </row>
    <row r="854" spans="1:12" x14ac:dyDescent="0.25">
      <c r="A854" t="str">
        <f t="shared" si="28"/>
        <v>T-853</v>
      </c>
      <c r="B854" s="3" t="s">
        <v>2584</v>
      </c>
      <c r="C854" s="5">
        <v>45602</v>
      </c>
      <c r="D854" s="3" t="s">
        <v>48</v>
      </c>
      <c r="E854" s="4" t="s">
        <v>208</v>
      </c>
      <c r="F854" s="9">
        <v>2</v>
      </c>
      <c r="G854">
        <f>VLOOKUP(E854,'Data Produk'!$A$2:$E$2517,5,FALSE)</f>
        <v>49500</v>
      </c>
      <c r="H854">
        <f t="shared" si="27"/>
        <v>99000</v>
      </c>
      <c r="I854" t="str">
        <f>VLOOKUP(E854,'Data Produk'!$A$2:$E$2517,3,FALSE)</f>
        <v>BHINNEKA POWER GO 20W 1-PORT TYPE-C USB CHARGER (PD+QC) BLACK</v>
      </c>
      <c r="J854" t="str">
        <f>VLOOKUP(E854,'Data Produk'!$A$2:$E$2517,4,FALSE)</f>
        <v>CHARGER</v>
      </c>
      <c r="K854" t="str">
        <f>VLOOKUP(D854,'Data Outlet'!$A$2:$D$17,4,FALSE)</f>
        <v>Joko Susilo</v>
      </c>
      <c r="L854" t="str">
        <f>VLOOKUP(D854,'Data Outlet'!$A$2:$D$17,2,FALSE)</f>
        <v>SUMARECON MALL SERPONG</v>
      </c>
    </row>
    <row r="855" spans="1:12" x14ac:dyDescent="0.25">
      <c r="A855" t="str">
        <f t="shared" si="28"/>
        <v>T-854</v>
      </c>
      <c r="B855" s="3" t="s">
        <v>2584</v>
      </c>
      <c r="C855" s="5">
        <v>45620</v>
      </c>
      <c r="D855" s="3" t="s">
        <v>42</v>
      </c>
      <c r="E855" s="4" t="s">
        <v>210</v>
      </c>
      <c r="F855" s="9">
        <v>1</v>
      </c>
      <c r="G855">
        <f>VLOOKUP(E855,'Data Produk'!$A$2:$E$2517,5,FALSE)</f>
        <v>60750</v>
      </c>
      <c r="H855">
        <f t="shared" si="27"/>
        <v>60750</v>
      </c>
      <c r="I855" t="str">
        <f>VLOOKUP(E855,'Data Produk'!$A$2:$E$2517,3,FALSE)</f>
        <v>BHINNEKA RAIGOR II WG10 GAMING MOUSE BLACK</v>
      </c>
      <c r="J855" t="str">
        <f>VLOOKUP(E855,'Data Produk'!$A$2:$E$2517,4,FALSE)</f>
        <v>MOUSE GAMING</v>
      </c>
      <c r="K855" t="str">
        <f>VLOOKUP(D855,'Data Outlet'!$A$2:$D$17,4,FALSE)</f>
        <v>Hadi Nugroho</v>
      </c>
      <c r="L855" t="str">
        <f>VLOOKUP(D855,'Data Outlet'!$A$2:$D$17,2,FALSE)</f>
        <v>MALL KELAPA GADING</v>
      </c>
    </row>
    <row r="856" spans="1:12" x14ac:dyDescent="0.25">
      <c r="A856" t="str">
        <f t="shared" si="28"/>
        <v>T-855</v>
      </c>
      <c r="B856" s="3" t="s">
        <v>2584</v>
      </c>
      <c r="C856" s="5">
        <v>45609</v>
      </c>
      <c r="D856" s="3" t="s">
        <v>39</v>
      </c>
      <c r="E856" s="4" t="s">
        <v>377</v>
      </c>
      <c r="F856" s="9">
        <v>1</v>
      </c>
      <c r="G856">
        <f>VLOOKUP(E856,'Data Produk'!$A$2:$E$2517,5,FALSE)</f>
        <v>261000</v>
      </c>
      <c r="H856">
        <f t="shared" si="27"/>
        <v>261000</v>
      </c>
      <c r="I856" t="str">
        <f>VLOOKUP(E856,'Data Produk'!$A$2:$E$2517,3,FALSE)</f>
        <v>BHINNEKA ALTO MH91 GAMING HEADSET BLACK</v>
      </c>
      <c r="J856" t="str">
        <f>VLOOKUP(E856,'Data Produk'!$A$2:$E$2517,4,FALSE)</f>
        <v>GAMING HEADSET</v>
      </c>
      <c r="K856" t="str">
        <f>VLOOKUP(D856,'Data Outlet'!$A$2:$D$17,4,FALSE)</f>
        <v>Eko Wijaya</v>
      </c>
      <c r="L856" t="str">
        <f>VLOOKUP(D856,'Data Outlet'!$A$2:$D$17,2,FALSE)</f>
        <v>KOTA KASABLANKA</v>
      </c>
    </row>
    <row r="857" spans="1:12" x14ac:dyDescent="0.25">
      <c r="A857" t="str">
        <f t="shared" si="28"/>
        <v>T-856</v>
      </c>
      <c r="B857" s="3" t="s">
        <v>2584</v>
      </c>
      <c r="C857" s="5">
        <v>45623</v>
      </c>
      <c r="D857" s="3" t="s">
        <v>45</v>
      </c>
      <c r="E857" s="4" t="s">
        <v>777</v>
      </c>
      <c r="F857" s="9">
        <v>2</v>
      </c>
      <c r="G857">
        <f>VLOOKUP(E857,'Data Produk'!$A$2:$E$2517,5,FALSE)</f>
        <v>35100</v>
      </c>
      <c r="H857">
        <f t="shared" si="27"/>
        <v>70200</v>
      </c>
      <c r="I857" t="str">
        <f>VLOOKUP(E857,'Data Produk'!$A$2:$E$2517,3,FALSE)</f>
        <v>KL104 BHINNEKA USB CABLE LIGHTNING</v>
      </c>
      <c r="J857" t="str">
        <f>VLOOKUP(E857,'Data Produk'!$A$2:$E$2517,4,FALSE)</f>
        <v>CABLE</v>
      </c>
      <c r="K857" t="str">
        <f>VLOOKUP(D857,'Data Outlet'!$A$2:$D$17,4,FALSE)</f>
        <v>Indah Putri</v>
      </c>
      <c r="L857" t="str">
        <f>VLOOKUP(D857,'Data Outlet'!$A$2:$D$17,2,FALSE)</f>
        <v>PIK AVENUE</v>
      </c>
    </row>
    <row r="858" spans="1:12" x14ac:dyDescent="0.25">
      <c r="A858" t="str">
        <f t="shared" si="28"/>
        <v>T-857</v>
      </c>
      <c r="B858" s="3" t="s">
        <v>2584</v>
      </c>
      <c r="C858" s="5">
        <v>45625</v>
      </c>
      <c r="D858" s="3" t="s">
        <v>36</v>
      </c>
      <c r="E858" s="4" t="s">
        <v>778</v>
      </c>
      <c r="F858" s="9">
        <v>1</v>
      </c>
      <c r="G858">
        <f>VLOOKUP(E858,'Data Produk'!$A$2:$E$2517,5,FALSE)</f>
        <v>512100</v>
      </c>
      <c r="H858">
        <f t="shared" si="27"/>
        <v>512100</v>
      </c>
      <c r="I858" t="str">
        <f>VLOOKUP(E858,'Data Produk'!$A$2:$E$2517,3,FALSE)</f>
        <v>BHINNEKA SONATA MH90 GAMING HEADSET BLACK</v>
      </c>
      <c r="J858" t="str">
        <f>VLOOKUP(E858,'Data Produk'!$A$2:$E$2517,4,FALSE)</f>
        <v>GAMING HEADSET</v>
      </c>
      <c r="K858" t="str">
        <f>VLOOKUP(D858,'Data Outlet'!$A$2:$D$17,4,FALSE)</f>
        <v>Citra Dewi</v>
      </c>
      <c r="L858" t="str">
        <f>VLOOKUP(D858,'Data Outlet'!$A$2:$D$17,2,FALSE)</f>
        <v>CENTER POINT MEDAN</v>
      </c>
    </row>
    <row r="859" spans="1:12" x14ac:dyDescent="0.25">
      <c r="A859" t="str">
        <f t="shared" si="28"/>
        <v>T-858</v>
      </c>
      <c r="B859" s="3" t="s">
        <v>2584</v>
      </c>
      <c r="C859" s="5">
        <v>45616</v>
      </c>
      <c r="D859" s="3" t="s">
        <v>45</v>
      </c>
      <c r="E859" s="4" t="s">
        <v>779</v>
      </c>
      <c r="F859" s="9">
        <v>1</v>
      </c>
      <c r="G859">
        <f>VLOOKUP(E859,'Data Produk'!$A$2:$E$2517,5,FALSE)</f>
        <v>13500</v>
      </c>
      <c r="H859">
        <f t="shared" si="27"/>
        <v>13500</v>
      </c>
      <c r="I859" t="str">
        <f>VLOOKUP(E859,'Data Produk'!$A$2:$E$2517,3,FALSE)</f>
        <v>BHINNEKA LINKBUDS ES2 WIRED EARBUDS WHITE</v>
      </c>
      <c r="J859" t="str">
        <f>VLOOKUP(E859,'Data Produk'!$A$2:$E$2517,4,FALSE)</f>
        <v>EARPHONE</v>
      </c>
      <c r="K859" t="str">
        <f>VLOOKUP(D859,'Data Outlet'!$A$2:$D$17,4,FALSE)</f>
        <v>Indah Putri</v>
      </c>
      <c r="L859" t="str">
        <f>VLOOKUP(D859,'Data Outlet'!$A$2:$D$17,2,FALSE)</f>
        <v>PIK AVENUE</v>
      </c>
    </row>
    <row r="860" spans="1:12" x14ac:dyDescent="0.25">
      <c r="A860" t="str">
        <f t="shared" si="28"/>
        <v>T-859</v>
      </c>
      <c r="B860" s="3" t="s">
        <v>2584</v>
      </c>
      <c r="C860" s="5">
        <v>45601</v>
      </c>
      <c r="D860" s="3" t="s">
        <v>42</v>
      </c>
      <c r="E860" s="4" t="s">
        <v>237</v>
      </c>
      <c r="F860" s="9">
        <v>1</v>
      </c>
      <c r="G860">
        <f>VLOOKUP(E860,'Data Produk'!$A$2:$E$2517,5,FALSE)</f>
        <v>112500</v>
      </c>
      <c r="H860">
        <f t="shared" si="27"/>
        <v>112500</v>
      </c>
      <c r="I860" t="str">
        <f>VLOOKUP(E860,'Data Produk'!$A$2:$E$2517,3,FALSE)</f>
        <v>BHINNEKA GO WH02 WIRELESS HEADSET GREY</v>
      </c>
      <c r="J860" t="str">
        <f>VLOOKUP(E860,'Data Produk'!$A$2:$E$2517,4,FALSE)</f>
        <v>WIRELESS HEADSET</v>
      </c>
      <c r="K860" t="str">
        <f>VLOOKUP(D860,'Data Outlet'!$A$2:$D$17,4,FALSE)</f>
        <v>Hadi Nugroho</v>
      </c>
      <c r="L860" t="str">
        <f>VLOOKUP(D860,'Data Outlet'!$A$2:$D$17,2,FALSE)</f>
        <v>MALL KELAPA GADING</v>
      </c>
    </row>
    <row r="861" spans="1:12" x14ac:dyDescent="0.25">
      <c r="A861" t="str">
        <f t="shared" si="28"/>
        <v>T-860</v>
      </c>
      <c r="B861" s="3" t="s">
        <v>2584</v>
      </c>
      <c r="C861" s="5">
        <v>45598</v>
      </c>
      <c r="D861" s="3" t="s">
        <v>40</v>
      </c>
      <c r="E861" s="4" t="s">
        <v>484</v>
      </c>
      <c r="F861" s="9">
        <v>2</v>
      </c>
      <c r="G861">
        <f>VLOOKUP(E861,'Data Produk'!$A$2:$E$2517,5,FALSE)</f>
        <v>189000</v>
      </c>
      <c r="H861">
        <f t="shared" si="27"/>
        <v>378000</v>
      </c>
      <c r="I861" t="str">
        <f>VLOOKUP(E861,'Data Produk'!$A$2:$E$2517,3,FALSE)</f>
        <v>BHINNEKA GO TUNE WH06 WIRELESS HEADSET BEIGE</v>
      </c>
      <c r="J861" t="str">
        <f>VLOOKUP(E861,'Data Produk'!$A$2:$E$2517,4,FALSE)</f>
        <v>WIRELESS HEADSET</v>
      </c>
      <c r="K861" t="str">
        <f>VLOOKUP(D861,'Data Outlet'!$A$2:$D$17,4,FALSE)</f>
        <v>Fani Sari</v>
      </c>
      <c r="L861" t="str">
        <f>VLOOKUP(D861,'Data Outlet'!$A$2:$D$17,2,FALSE)</f>
        <v>LIPPO MALL KEMANG</v>
      </c>
    </row>
    <row r="862" spans="1:12" x14ac:dyDescent="0.25">
      <c r="A862" t="str">
        <f t="shared" si="28"/>
        <v>T-861</v>
      </c>
      <c r="B862" s="3" t="s">
        <v>2584</v>
      </c>
      <c r="C862" s="5">
        <v>45626</v>
      </c>
      <c r="D862" s="3" t="s">
        <v>48</v>
      </c>
      <c r="E862" s="4" t="s">
        <v>780</v>
      </c>
      <c r="F862" s="9">
        <v>1</v>
      </c>
      <c r="G862">
        <f>VLOOKUP(E862,'Data Produk'!$A$2:$E$2517,5,FALSE)</f>
        <v>243000</v>
      </c>
      <c r="H862">
        <f t="shared" si="27"/>
        <v>243000</v>
      </c>
      <c r="I862" t="str">
        <f>VLOOKUP(E862,'Data Produk'!$A$2:$E$2517,3,FALSE)</f>
        <v>BHINNEKA CRYPTO WGC3 GAMING MOUSE WHITE</v>
      </c>
      <c r="J862" t="str">
        <f>VLOOKUP(E862,'Data Produk'!$A$2:$E$2517,4,FALSE)</f>
        <v>MOUSE GAMING</v>
      </c>
      <c r="K862" t="str">
        <f>VLOOKUP(D862,'Data Outlet'!$A$2:$D$17,4,FALSE)</f>
        <v>Joko Susilo</v>
      </c>
      <c r="L862" t="str">
        <f>VLOOKUP(D862,'Data Outlet'!$A$2:$D$17,2,FALSE)</f>
        <v>SUMARECON MALL SERPONG</v>
      </c>
    </row>
    <row r="863" spans="1:12" x14ac:dyDescent="0.25">
      <c r="A863" t="str">
        <f t="shared" si="28"/>
        <v>T-862</v>
      </c>
      <c r="B863" s="3" t="s">
        <v>2584</v>
      </c>
      <c r="C863" s="5">
        <v>45598</v>
      </c>
      <c r="D863" s="3" t="s">
        <v>48</v>
      </c>
      <c r="E863" s="4" t="s">
        <v>297</v>
      </c>
      <c r="F863" s="9">
        <v>3</v>
      </c>
      <c r="G863">
        <f>VLOOKUP(E863,'Data Produk'!$A$2:$E$2517,5,FALSE)</f>
        <v>34200</v>
      </c>
      <c r="H863">
        <f t="shared" si="27"/>
        <v>102600</v>
      </c>
      <c r="I863" t="str">
        <f>VLOOKUP(E863,'Data Produk'!$A$2:$E$2517,3,FALSE)</f>
        <v>KM106 BHINNEKA USB CABLE MICRO</v>
      </c>
      <c r="J863" t="str">
        <f>VLOOKUP(E863,'Data Produk'!$A$2:$E$2517,4,FALSE)</f>
        <v>CABLE</v>
      </c>
      <c r="K863" t="str">
        <f>VLOOKUP(D863,'Data Outlet'!$A$2:$D$17,4,FALSE)</f>
        <v>Joko Susilo</v>
      </c>
      <c r="L863" t="str">
        <f>VLOOKUP(D863,'Data Outlet'!$A$2:$D$17,2,FALSE)</f>
        <v>SUMARECON MALL SERPONG</v>
      </c>
    </row>
    <row r="864" spans="1:12" x14ac:dyDescent="0.25">
      <c r="A864" t="str">
        <f t="shared" si="28"/>
        <v>T-863</v>
      </c>
      <c r="B864" s="3" t="s">
        <v>2584</v>
      </c>
      <c r="C864" s="5">
        <v>45624</v>
      </c>
      <c r="D864" s="3" t="s">
        <v>39</v>
      </c>
      <c r="E864" s="4" t="s">
        <v>414</v>
      </c>
      <c r="F864" s="9">
        <v>1</v>
      </c>
      <c r="G864">
        <f>VLOOKUP(E864,'Data Produk'!$A$2:$E$2517,5,FALSE)</f>
        <v>162000</v>
      </c>
      <c r="H864">
        <f t="shared" si="27"/>
        <v>162000</v>
      </c>
      <c r="I864" t="str">
        <f>VLOOKUP(E864,'Data Produk'!$A$2:$E$2517,3,FALSE)</f>
        <v>BHINNEKA POWER PACK T1 10.000 mAh 22,5W POWERBANK BLACK</v>
      </c>
      <c r="J864" t="str">
        <f>VLOOKUP(E864,'Data Produk'!$A$2:$E$2517,4,FALSE)</f>
        <v>POWERBANK</v>
      </c>
      <c r="K864" t="str">
        <f>VLOOKUP(D864,'Data Outlet'!$A$2:$D$17,4,FALSE)</f>
        <v>Eko Wijaya</v>
      </c>
      <c r="L864" t="str">
        <f>VLOOKUP(D864,'Data Outlet'!$A$2:$D$17,2,FALSE)</f>
        <v>KOTA KASABLANKA</v>
      </c>
    </row>
    <row r="865" spans="1:12" x14ac:dyDescent="0.25">
      <c r="A865" t="str">
        <f t="shared" si="28"/>
        <v>T-864</v>
      </c>
      <c r="B865" s="3" t="s">
        <v>2584</v>
      </c>
      <c r="C865" s="5">
        <v>45609</v>
      </c>
      <c r="D865" s="3" t="s">
        <v>39</v>
      </c>
      <c r="E865" s="4" t="s">
        <v>401</v>
      </c>
      <c r="F865" s="9">
        <v>3</v>
      </c>
      <c r="G865">
        <f>VLOOKUP(E865,'Data Produk'!$A$2:$E$2517,5,FALSE)</f>
        <v>88200</v>
      </c>
      <c r="H865">
        <f t="shared" si="27"/>
        <v>264600</v>
      </c>
      <c r="I865" t="str">
        <f>VLOOKUP(E865,'Data Produk'!$A$2:$E$2517,3,FALSE)</f>
        <v>BHINNEKA POWER PACK S1 10.000 mAh POWERBANK WHITE</v>
      </c>
      <c r="J865" t="str">
        <f>VLOOKUP(E865,'Data Produk'!$A$2:$E$2517,4,FALSE)</f>
        <v>POWERBANK</v>
      </c>
      <c r="K865" t="str">
        <f>VLOOKUP(D865,'Data Outlet'!$A$2:$D$17,4,FALSE)</f>
        <v>Eko Wijaya</v>
      </c>
      <c r="L865" t="str">
        <f>VLOOKUP(D865,'Data Outlet'!$A$2:$D$17,2,FALSE)</f>
        <v>KOTA KASABLANKA</v>
      </c>
    </row>
    <row r="866" spans="1:12" x14ac:dyDescent="0.25">
      <c r="A866" t="str">
        <f t="shared" si="28"/>
        <v>T-865</v>
      </c>
      <c r="B866" s="3" t="s">
        <v>2584</v>
      </c>
      <c r="C866" s="5">
        <v>45614</v>
      </c>
      <c r="D866" s="3" t="s">
        <v>36</v>
      </c>
      <c r="E866" s="4" t="s">
        <v>781</v>
      </c>
      <c r="F866" s="9">
        <v>1</v>
      </c>
      <c r="G866">
        <f>VLOOKUP(E866,'Data Produk'!$A$2:$E$2517,5,FALSE)</f>
        <v>39600</v>
      </c>
      <c r="H866">
        <f t="shared" si="27"/>
        <v>39600</v>
      </c>
      <c r="I866" t="str">
        <f>VLOOKUP(E866,'Data Produk'!$A$2:$E$2517,3,FALSE)</f>
        <v>BHINNEKA GO W606 OFFICE MOUSE BLUE</v>
      </c>
      <c r="J866" t="str">
        <f>VLOOKUP(E866,'Data Produk'!$A$2:$E$2517,4,FALSE)</f>
        <v>OFFICE MOUSE</v>
      </c>
      <c r="K866" t="str">
        <f>VLOOKUP(D866,'Data Outlet'!$A$2:$D$17,4,FALSE)</f>
        <v>Citra Dewi</v>
      </c>
      <c r="L866" t="str">
        <f>VLOOKUP(D866,'Data Outlet'!$A$2:$D$17,2,FALSE)</f>
        <v>CENTER POINT MEDAN</v>
      </c>
    </row>
    <row r="867" spans="1:12" x14ac:dyDescent="0.25">
      <c r="A867" t="str">
        <f t="shared" si="28"/>
        <v>T-866</v>
      </c>
      <c r="B867" s="3" t="s">
        <v>2584</v>
      </c>
      <c r="C867" s="5">
        <v>45608</v>
      </c>
      <c r="D867" s="3" t="s">
        <v>39</v>
      </c>
      <c r="E867" s="4" t="s">
        <v>430</v>
      </c>
      <c r="F867" s="9">
        <v>2</v>
      </c>
      <c r="G867">
        <f>VLOOKUP(E867,'Data Produk'!$A$2:$E$2517,5,FALSE)</f>
        <v>131850</v>
      </c>
      <c r="H867">
        <f t="shared" si="27"/>
        <v>263700</v>
      </c>
      <c r="I867" t="str">
        <f>VLOOKUP(E867,'Data Produk'!$A$2:$E$2517,3,FALSE)</f>
        <v>BHINNEKA VENOM II WGC2 GAMING MOUSE MINT</v>
      </c>
      <c r="J867" t="str">
        <f>VLOOKUP(E867,'Data Produk'!$A$2:$E$2517,4,FALSE)</f>
        <v>MOUSE GAMING</v>
      </c>
      <c r="K867" t="str">
        <f>VLOOKUP(D867,'Data Outlet'!$A$2:$D$17,4,FALSE)</f>
        <v>Eko Wijaya</v>
      </c>
      <c r="L867" t="str">
        <f>VLOOKUP(D867,'Data Outlet'!$A$2:$D$17,2,FALSE)</f>
        <v>KOTA KASABLANKA</v>
      </c>
    </row>
    <row r="868" spans="1:12" x14ac:dyDescent="0.25">
      <c r="A868" t="str">
        <f t="shared" si="28"/>
        <v>T-867</v>
      </c>
      <c r="B868" s="3" t="s">
        <v>2584</v>
      </c>
      <c r="C868" s="5">
        <v>45618</v>
      </c>
      <c r="D868" s="3" t="s">
        <v>48</v>
      </c>
      <c r="E868" s="4" t="s">
        <v>782</v>
      </c>
      <c r="F868" s="9">
        <v>1</v>
      </c>
      <c r="G868">
        <f>VLOOKUP(E868,'Data Produk'!$A$2:$E$2517,5,FALSE)</f>
        <v>130500</v>
      </c>
      <c r="H868">
        <f t="shared" si="27"/>
        <v>130500</v>
      </c>
      <c r="I868" t="str">
        <f>VLOOKUP(E868,'Data Produk'!$A$2:$E$2517,3,FALSE)</f>
        <v>BHINNEKA TRINITY MH88 GAMING HEADSET WHITE</v>
      </c>
      <c r="J868" t="str">
        <f>VLOOKUP(E868,'Data Produk'!$A$2:$E$2517,4,FALSE)</f>
        <v>GAMING HEADSET</v>
      </c>
      <c r="K868" t="str">
        <f>VLOOKUP(D868,'Data Outlet'!$A$2:$D$17,4,FALSE)</f>
        <v>Joko Susilo</v>
      </c>
      <c r="L868" t="str">
        <f>VLOOKUP(D868,'Data Outlet'!$A$2:$D$17,2,FALSE)</f>
        <v>SUMARECON MALL SERPONG</v>
      </c>
    </row>
    <row r="869" spans="1:12" x14ac:dyDescent="0.25">
      <c r="A869" t="str">
        <f t="shared" si="28"/>
        <v>T-868</v>
      </c>
      <c r="B869" s="3" t="s">
        <v>2584</v>
      </c>
      <c r="C869" s="5">
        <v>45616</v>
      </c>
      <c r="D869" s="3" t="s">
        <v>40</v>
      </c>
      <c r="E869" s="4" t="s">
        <v>783</v>
      </c>
      <c r="F869" s="9">
        <v>3</v>
      </c>
      <c r="G869">
        <f>VLOOKUP(E869,'Data Produk'!$A$2:$E$2517,5,FALSE)</f>
        <v>508500</v>
      </c>
      <c r="H869">
        <f t="shared" si="27"/>
        <v>1525500</v>
      </c>
      <c r="I869" t="str">
        <f>VLOOKUP(E869,'Data Produk'!$A$2:$E$2517,3,FALSE)</f>
        <v>BHINNEKA POWER PLUS 120W 4-PORTS GAN CHARGER (PPS/PD+QC) BLACK</v>
      </c>
      <c r="J869" t="str">
        <f>VLOOKUP(E869,'Data Produk'!$A$2:$E$2517,4,FALSE)</f>
        <v>CHARGER</v>
      </c>
      <c r="K869" t="str">
        <f>VLOOKUP(D869,'Data Outlet'!$A$2:$D$17,4,FALSE)</f>
        <v>Fani Sari</v>
      </c>
      <c r="L869" t="str">
        <f>VLOOKUP(D869,'Data Outlet'!$A$2:$D$17,2,FALSE)</f>
        <v>LIPPO MALL KEMANG</v>
      </c>
    </row>
    <row r="870" spans="1:12" x14ac:dyDescent="0.25">
      <c r="A870" t="str">
        <f t="shared" si="28"/>
        <v>T-869</v>
      </c>
      <c r="B870" s="3" t="s">
        <v>2584</v>
      </c>
      <c r="C870" s="5">
        <v>45622</v>
      </c>
      <c r="D870" s="3" t="s">
        <v>37</v>
      </c>
      <c r="E870" s="4" t="s">
        <v>278</v>
      </c>
      <c r="F870" s="9">
        <v>5</v>
      </c>
      <c r="G870">
        <f>VLOOKUP(E870,'Data Produk'!$A$2:$E$2517,5,FALSE)</f>
        <v>7650</v>
      </c>
      <c r="H870">
        <f t="shared" si="27"/>
        <v>38250</v>
      </c>
      <c r="I870" t="str">
        <f>VLOOKUP(E870,'Data Produk'!$A$2:$E$2517,3,FALSE)</f>
        <v>BHINNEKA VIGIL MP256 BASIC MOUSEPAD BLACK</v>
      </c>
      <c r="J870" t="str">
        <f>VLOOKUP(E870,'Data Produk'!$A$2:$E$2517,4,FALSE)</f>
        <v>BASIC MOUSEPAD</v>
      </c>
      <c r="K870" t="str">
        <f>VLOOKUP(D870,'Data Outlet'!$A$2:$D$17,4,FALSE)</f>
        <v>Dewi Lestari</v>
      </c>
      <c r="L870" t="str">
        <f>VLOOKUP(D870,'Data Outlet'!$A$2:$D$17,2,FALSE)</f>
        <v>CIBUBUR JUNCTION</v>
      </c>
    </row>
    <row r="871" spans="1:12" x14ac:dyDescent="0.25">
      <c r="A871" t="str">
        <f t="shared" si="28"/>
        <v>T-870</v>
      </c>
      <c r="B871" s="3" t="s">
        <v>2584</v>
      </c>
      <c r="C871" s="5">
        <v>45621</v>
      </c>
      <c r="D871" s="3" t="s">
        <v>47</v>
      </c>
      <c r="E871" s="4" t="s">
        <v>784</v>
      </c>
      <c r="F871" s="9">
        <v>1</v>
      </c>
      <c r="G871">
        <f>VLOOKUP(E871,'Data Produk'!$A$2:$E$2517,5,FALSE)</f>
        <v>29700</v>
      </c>
      <c r="H871">
        <f t="shared" si="27"/>
        <v>29700</v>
      </c>
      <c r="I871" t="str">
        <f>VLOOKUP(E871,'Data Produk'!$A$2:$E$2517,3,FALSE)</f>
        <v>KM104 BHINNEKA USB CABLE MICRO</v>
      </c>
      <c r="J871" t="str">
        <f>VLOOKUP(E871,'Data Produk'!$A$2:$E$2517,4,FALSE)</f>
        <v>CABLE</v>
      </c>
      <c r="K871" t="str">
        <f>VLOOKUP(D871,'Data Outlet'!$A$2:$D$17,4,FALSE)</f>
        <v>Joko Susilo</v>
      </c>
      <c r="L871" t="str">
        <f>VLOOKUP(D871,'Data Outlet'!$A$2:$D$17,2,FALSE)</f>
        <v>SUMARECON MALL BEKASI</v>
      </c>
    </row>
    <row r="872" spans="1:12" x14ac:dyDescent="0.25">
      <c r="A872" t="str">
        <f t="shared" si="28"/>
        <v>T-871</v>
      </c>
      <c r="B872" s="3" t="s">
        <v>2584</v>
      </c>
      <c r="C872" s="5">
        <v>45609</v>
      </c>
      <c r="D872" s="3" t="s">
        <v>37</v>
      </c>
      <c r="E872" s="4" t="s">
        <v>785</v>
      </c>
      <c r="F872" s="9">
        <v>1</v>
      </c>
      <c r="G872">
        <f>VLOOKUP(E872,'Data Produk'!$A$2:$E$2517,5,FALSE)</f>
        <v>170100</v>
      </c>
      <c r="H872">
        <f t="shared" si="27"/>
        <v>170100</v>
      </c>
      <c r="I872" t="str">
        <f>VLOOKUP(E872,'Data Produk'!$A$2:$E$2517,3,FALSE)</f>
        <v>BHINNEKA Gaming Deskmat ATO MP905 PLUM</v>
      </c>
      <c r="J872" t="str">
        <f>VLOOKUP(E872,'Data Produk'!$A$2:$E$2517,4,FALSE)</f>
        <v>DESKMAT</v>
      </c>
      <c r="K872" t="str">
        <f>VLOOKUP(D872,'Data Outlet'!$A$2:$D$17,4,FALSE)</f>
        <v>Dewi Lestari</v>
      </c>
      <c r="L872" t="str">
        <f>VLOOKUP(D872,'Data Outlet'!$A$2:$D$17,2,FALSE)</f>
        <v>CIBUBUR JUNCTION</v>
      </c>
    </row>
    <row r="873" spans="1:12" x14ac:dyDescent="0.25">
      <c r="A873" t="str">
        <f t="shared" si="28"/>
        <v>T-872</v>
      </c>
      <c r="B873" s="3" t="s">
        <v>2584</v>
      </c>
      <c r="C873" s="5">
        <v>45604</v>
      </c>
      <c r="D873" s="3" t="s">
        <v>37</v>
      </c>
      <c r="E873" s="4" t="s">
        <v>786</v>
      </c>
      <c r="F873" s="9">
        <v>1</v>
      </c>
      <c r="G873">
        <f>VLOOKUP(E873,'Data Produk'!$A$2:$E$2517,5,FALSE)</f>
        <v>243000</v>
      </c>
      <c r="H873">
        <f t="shared" si="27"/>
        <v>243000</v>
      </c>
      <c r="I873" t="str">
        <f>VLOOKUP(E873,'Data Produk'!$A$2:$E$2517,3,FALSE)</f>
        <v>BHINNEKA LUMINOUS C30 WEBCAM BLACK</v>
      </c>
      <c r="J873" t="str">
        <f>VLOOKUP(E873,'Data Produk'!$A$2:$E$2517,4,FALSE)</f>
        <v>STREAMING DEVICES</v>
      </c>
      <c r="K873" t="str">
        <f>VLOOKUP(D873,'Data Outlet'!$A$2:$D$17,4,FALSE)</f>
        <v>Dewi Lestari</v>
      </c>
      <c r="L873" t="str">
        <f>VLOOKUP(D873,'Data Outlet'!$A$2:$D$17,2,FALSE)</f>
        <v>CIBUBUR JUNCTION</v>
      </c>
    </row>
    <row r="874" spans="1:12" x14ac:dyDescent="0.25">
      <c r="A874" t="str">
        <f t="shared" si="28"/>
        <v>T-873</v>
      </c>
      <c r="B874" s="3" t="s">
        <v>2584</v>
      </c>
      <c r="C874" s="5">
        <v>45623</v>
      </c>
      <c r="D874" s="3" t="s">
        <v>37</v>
      </c>
      <c r="E874" s="4" t="s">
        <v>787</v>
      </c>
      <c r="F874" s="9">
        <v>1</v>
      </c>
      <c r="G874">
        <f>VLOOKUP(E874,'Data Produk'!$A$2:$E$2517,5,FALSE)</f>
        <v>386100</v>
      </c>
      <c r="H874">
        <f t="shared" si="27"/>
        <v>386100</v>
      </c>
      <c r="I874" t="str">
        <f>VLOOKUP(E874,'Data Produk'!$A$2:$E$2517,3,FALSE)</f>
        <v>BHINNEKA Microphone MCX02</v>
      </c>
      <c r="J874" t="str">
        <f>VLOOKUP(E874,'Data Produk'!$A$2:$E$2517,4,FALSE)</f>
        <v>STREAMING DEVICES</v>
      </c>
      <c r="K874" t="str">
        <f>VLOOKUP(D874,'Data Outlet'!$A$2:$D$17,4,FALSE)</f>
        <v>Dewi Lestari</v>
      </c>
      <c r="L874" t="str">
        <f>VLOOKUP(D874,'Data Outlet'!$A$2:$D$17,2,FALSE)</f>
        <v>CIBUBUR JUNCTION</v>
      </c>
    </row>
    <row r="875" spans="1:12" x14ac:dyDescent="0.25">
      <c r="A875" t="str">
        <f t="shared" si="28"/>
        <v>T-874</v>
      </c>
      <c r="B875" s="3" t="s">
        <v>2584</v>
      </c>
      <c r="C875" s="5">
        <v>45600</v>
      </c>
      <c r="D875" s="3" t="s">
        <v>42</v>
      </c>
      <c r="E875" s="4" t="s">
        <v>73</v>
      </c>
      <c r="F875" s="9">
        <v>5</v>
      </c>
      <c r="G875">
        <f>VLOOKUP(E875,'Data Produk'!$A$2:$E$2517,5,FALSE)</f>
        <v>27000</v>
      </c>
      <c r="H875">
        <f t="shared" si="27"/>
        <v>135000</v>
      </c>
      <c r="I875" t="str">
        <f>VLOOKUP(E875,'Data Produk'!$A$2:$E$2517,3,FALSE)</f>
        <v>BHINNEKA DURALINK KCB2001 BLACK</v>
      </c>
      <c r="J875" t="str">
        <f>VLOOKUP(E875,'Data Produk'!$A$2:$E$2517,4,FALSE)</f>
        <v>CABLE</v>
      </c>
      <c r="K875" t="str">
        <f>VLOOKUP(D875,'Data Outlet'!$A$2:$D$17,4,FALSE)</f>
        <v>Hadi Nugroho</v>
      </c>
      <c r="L875" t="str">
        <f>VLOOKUP(D875,'Data Outlet'!$A$2:$D$17,2,FALSE)</f>
        <v>MALL KELAPA GADING</v>
      </c>
    </row>
    <row r="876" spans="1:12" x14ac:dyDescent="0.25">
      <c r="A876" t="str">
        <f t="shared" si="28"/>
        <v>T-875</v>
      </c>
      <c r="B876" s="3" t="s">
        <v>2584</v>
      </c>
      <c r="C876" s="5">
        <v>45597</v>
      </c>
      <c r="D876" s="3" t="s">
        <v>43</v>
      </c>
      <c r="E876" s="4" t="s">
        <v>788</v>
      </c>
      <c r="F876" s="9">
        <v>1</v>
      </c>
      <c r="G876">
        <f>VLOOKUP(E876,'Data Produk'!$A$2:$E$2517,5,FALSE)</f>
        <v>22500</v>
      </c>
      <c r="H876">
        <f t="shared" si="27"/>
        <v>22500</v>
      </c>
      <c r="I876" t="str">
        <f>VLOOKUP(E876,'Data Produk'!$A$2:$E$2517,3,FALSE)</f>
        <v>BHINNEKA LINKBUDS ES4 WIRED EARBUDS BLACK</v>
      </c>
      <c r="J876" t="str">
        <f>VLOOKUP(E876,'Data Produk'!$A$2:$E$2517,4,FALSE)</f>
        <v>EARPHONE</v>
      </c>
      <c r="K876" t="str">
        <f>VLOOKUP(D876,'Data Outlet'!$A$2:$D$17,4,FALSE)</f>
        <v>Gita Rahma</v>
      </c>
      <c r="L876" t="str">
        <f>VLOOKUP(D876,'Data Outlet'!$A$2:$D$17,2,FALSE)</f>
        <v>MALL OF INDONESIA</v>
      </c>
    </row>
    <row r="877" spans="1:12" x14ac:dyDescent="0.25">
      <c r="A877" t="str">
        <f t="shared" si="28"/>
        <v>T-876</v>
      </c>
      <c r="B877" s="3" t="s">
        <v>2584</v>
      </c>
      <c r="C877" s="5">
        <v>45617</v>
      </c>
      <c r="D877" s="3" t="s">
        <v>48</v>
      </c>
      <c r="E877" s="4" t="s">
        <v>286</v>
      </c>
      <c r="F877" s="9">
        <v>3</v>
      </c>
      <c r="G877">
        <f>VLOOKUP(E877,'Data Produk'!$A$2:$E$2517,5,FALSE)</f>
        <v>27000</v>
      </c>
      <c r="H877">
        <f t="shared" si="27"/>
        <v>81000</v>
      </c>
      <c r="I877" t="str">
        <f>VLOOKUP(E877,'Data Produk'!$A$2:$E$2517,3,FALSE)</f>
        <v>BHINNEKA DURALINK KCB2001 BLACK</v>
      </c>
      <c r="J877" t="str">
        <f>VLOOKUP(E877,'Data Produk'!$A$2:$E$2517,4,FALSE)</f>
        <v>CABLE</v>
      </c>
      <c r="K877" t="str">
        <f>VLOOKUP(D877,'Data Outlet'!$A$2:$D$17,4,FALSE)</f>
        <v>Joko Susilo</v>
      </c>
      <c r="L877" t="str">
        <f>VLOOKUP(D877,'Data Outlet'!$A$2:$D$17,2,FALSE)</f>
        <v>SUMARECON MALL SERPONG</v>
      </c>
    </row>
    <row r="878" spans="1:12" x14ac:dyDescent="0.25">
      <c r="A878" t="str">
        <f t="shared" si="28"/>
        <v>T-877</v>
      </c>
      <c r="B878" s="3" t="s">
        <v>2584</v>
      </c>
      <c r="C878" s="5">
        <v>45611</v>
      </c>
      <c r="D878" s="3" t="s">
        <v>40</v>
      </c>
      <c r="E878" s="4" t="s">
        <v>789</v>
      </c>
      <c r="F878" s="9">
        <v>1</v>
      </c>
      <c r="G878">
        <f>VLOOKUP(E878,'Data Produk'!$A$2:$E$2517,5,FALSE)</f>
        <v>130000</v>
      </c>
      <c r="H878">
        <f t="shared" si="27"/>
        <v>130000</v>
      </c>
      <c r="I878" t="str">
        <f>VLOOKUP(E878,'Data Produk'!$A$2:$E$2517,3,FALSE)</f>
        <v>BHINNEKA TRINITY MH88 GAMING HEADSET WHITE</v>
      </c>
      <c r="J878" t="str">
        <f>VLOOKUP(E878,'Data Produk'!$A$2:$E$2517,4,FALSE)</f>
        <v>GAMING HEADSET</v>
      </c>
      <c r="K878" t="str">
        <f>VLOOKUP(D878,'Data Outlet'!$A$2:$D$17,4,FALSE)</f>
        <v>Fani Sari</v>
      </c>
      <c r="L878" t="str">
        <f>VLOOKUP(D878,'Data Outlet'!$A$2:$D$17,2,FALSE)</f>
        <v>LIPPO MALL KEMANG</v>
      </c>
    </row>
    <row r="879" spans="1:12" x14ac:dyDescent="0.25">
      <c r="A879" t="str">
        <f t="shared" si="28"/>
        <v>T-878</v>
      </c>
      <c r="B879" s="3" t="s">
        <v>2584</v>
      </c>
      <c r="C879" s="5">
        <v>45611</v>
      </c>
      <c r="D879" s="3" t="s">
        <v>41</v>
      </c>
      <c r="E879" s="4" t="s">
        <v>790</v>
      </c>
      <c r="F879" s="9">
        <v>1</v>
      </c>
      <c r="G879">
        <f>VLOOKUP(E879,'Data Produk'!$A$2:$E$2517,5,FALSE)</f>
        <v>45000</v>
      </c>
      <c r="H879">
        <f t="shared" si="27"/>
        <v>45000</v>
      </c>
      <c r="I879" t="str">
        <f>VLOOKUP(E879,'Data Produk'!$A$2:$E$2517,3,FALSE)</f>
        <v>BHINNEKA HYPERLINK KD10C2001 BLACK</v>
      </c>
      <c r="J879" t="str">
        <f>VLOOKUP(E879,'Data Produk'!$A$2:$E$2517,4,FALSE)</f>
        <v>CABLE</v>
      </c>
      <c r="K879" t="str">
        <f>VLOOKUP(D879,'Data Outlet'!$A$2:$D$17,4,FALSE)</f>
        <v>Gita Rahma</v>
      </c>
      <c r="L879" t="str">
        <f>VLOOKUP(D879,'Data Outlet'!$A$2:$D$17,2,FALSE)</f>
        <v>MALL GANDARIA CITY</v>
      </c>
    </row>
    <row r="880" spans="1:12" x14ac:dyDescent="0.25">
      <c r="A880" t="str">
        <f t="shared" si="28"/>
        <v>T-879</v>
      </c>
      <c r="B880" s="3" t="s">
        <v>2584</v>
      </c>
      <c r="C880" s="5">
        <v>45605</v>
      </c>
      <c r="D880" s="3" t="s">
        <v>42</v>
      </c>
      <c r="E880" s="4" t="s">
        <v>294</v>
      </c>
      <c r="F880" s="9">
        <v>2</v>
      </c>
      <c r="G880">
        <f>VLOOKUP(E880,'Data Produk'!$A$2:$E$2517,5,FALSE)</f>
        <v>47700</v>
      </c>
      <c r="H880">
        <f t="shared" si="27"/>
        <v>95400</v>
      </c>
      <c r="I880" t="str">
        <f>VLOOKUP(E880,'Data Produk'!$A$2:$E$2517,3,FALSE)</f>
        <v>BHINNEKA POWER MOVE 30W 2-PORTS CAR CHARGER (PD+QC) BLACK</v>
      </c>
      <c r="J880" t="str">
        <f>VLOOKUP(E880,'Data Produk'!$A$2:$E$2517,4,FALSE)</f>
        <v>CAR &amp; TRAVEL CHARGER</v>
      </c>
      <c r="K880" t="str">
        <f>VLOOKUP(D880,'Data Outlet'!$A$2:$D$17,4,FALSE)</f>
        <v>Hadi Nugroho</v>
      </c>
      <c r="L880" t="str">
        <f>VLOOKUP(D880,'Data Outlet'!$A$2:$D$17,2,FALSE)</f>
        <v>MALL KELAPA GADING</v>
      </c>
    </row>
    <row r="881" spans="1:12" x14ac:dyDescent="0.25">
      <c r="A881" t="str">
        <f t="shared" si="28"/>
        <v>T-880</v>
      </c>
      <c r="B881" s="3" t="s">
        <v>2584</v>
      </c>
      <c r="C881" s="5">
        <v>45599</v>
      </c>
      <c r="D881" s="3" t="s">
        <v>39</v>
      </c>
      <c r="E881" s="4" t="s">
        <v>791</v>
      </c>
      <c r="F881" s="9">
        <v>2</v>
      </c>
      <c r="G881">
        <f>VLOOKUP(E881,'Data Produk'!$A$2:$E$2517,5,FALSE)</f>
        <v>144000</v>
      </c>
      <c r="H881">
        <f t="shared" si="27"/>
        <v>288000</v>
      </c>
      <c r="I881" t="str">
        <f>VLOOKUP(E881,'Data Produk'!$A$2:$E$2517,3,FALSE)</f>
        <v>BHINNEKA CHIEF II HG20 GAMING HEADSET BLACK</v>
      </c>
      <c r="J881" t="str">
        <f>VLOOKUP(E881,'Data Produk'!$A$2:$E$2517,4,FALSE)</f>
        <v>GAMING HEADSET</v>
      </c>
      <c r="K881" t="str">
        <f>VLOOKUP(D881,'Data Outlet'!$A$2:$D$17,4,FALSE)</f>
        <v>Eko Wijaya</v>
      </c>
      <c r="L881" t="str">
        <f>VLOOKUP(D881,'Data Outlet'!$A$2:$D$17,2,FALSE)</f>
        <v>KOTA KASABLANKA</v>
      </c>
    </row>
    <row r="882" spans="1:12" x14ac:dyDescent="0.25">
      <c r="A882" t="str">
        <f t="shared" si="28"/>
        <v>T-881</v>
      </c>
      <c r="B882" s="3" t="s">
        <v>2584</v>
      </c>
      <c r="C882" s="5">
        <v>45622</v>
      </c>
      <c r="D882" s="3" t="s">
        <v>47</v>
      </c>
      <c r="E882" s="4" t="s">
        <v>792</v>
      </c>
      <c r="F882" s="9">
        <v>2</v>
      </c>
      <c r="G882">
        <f>VLOOKUP(E882,'Data Produk'!$A$2:$E$2517,5,FALSE)</f>
        <v>27000</v>
      </c>
      <c r="H882">
        <f t="shared" si="27"/>
        <v>54000</v>
      </c>
      <c r="I882" t="str">
        <f>VLOOKUP(E882,'Data Produk'!$A$2:$E$2517,3,FALSE)</f>
        <v>BHINNEKA DURALINK KCB2001 BLACK</v>
      </c>
      <c r="J882" t="str">
        <f>VLOOKUP(E882,'Data Produk'!$A$2:$E$2517,4,FALSE)</f>
        <v>CABLE</v>
      </c>
      <c r="K882" t="str">
        <f>VLOOKUP(D882,'Data Outlet'!$A$2:$D$17,4,FALSE)</f>
        <v>Joko Susilo</v>
      </c>
      <c r="L882" t="str">
        <f>VLOOKUP(D882,'Data Outlet'!$A$2:$D$17,2,FALSE)</f>
        <v>SUMARECON MALL BEKASI</v>
      </c>
    </row>
    <row r="883" spans="1:12" x14ac:dyDescent="0.25">
      <c r="A883" t="str">
        <f t="shared" si="28"/>
        <v>T-882</v>
      </c>
      <c r="B883" s="3" t="s">
        <v>2584</v>
      </c>
      <c r="C883" s="5">
        <v>45623</v>
      </c>
      <c r="D883" s="3" t="s">
        <v>42</v>
      </c>
      <c r="E883" s="4" t="s">
        <v>793</v>
      </c>
      <c r="F883" s="9">
        <v>1</v>
      </c>
      <c r="G883">
        <f>VLOOKUP(E883,'Data Produk'!$A$2:$E$2517,5,FALSE)</f>
        <v>108000</v>
      </c>
      <c r="H883">
        <f t="shared" si="27"/>
        <v>108000</v>
      </c>
      <c r="I883" t="str">
        <f>VLOOKUP(E883,'Data Produk'!$A$2:$E$2517,3,FALSE)</f>
        <v>BHINNEKA WAVE14 TW14 TRUE WIRELESS WHITE</v>
      </c>
      <c r="J883" t="str">
        <f>VLOOKUP(E883,'Data Produk'!$A$2:$E$2517,4,FALSE)</f>
        <v>TWS</v>
      </c>
      <c r="K883" t="str">
        <f>VLOOKUP(D883,'Data Outlet'!$A$2:$D$17,4,FALSE)</f>
        <v>Hadi Nugroho</v>
      </c>
      <c r="L883" t="str">
        <f>VLOOKUP(D883,'Data Outlet'!$A$2:$D$17,2,FALSE)</f>
        <v>MALL KELAPA GADING</v>
      </c>
    </row>
    <row r="884" spans="1:12" x14ac:dyDescent="0.25">
      <c r="A884" t="str">
        <f t="shared" si="28"/>
        <v>T-883</v>
      </c>
      <c r="B884" s="3" t="s">
        <v>2584</v>
      </c>
      <c r="C884" s="5">
        <v>45610</v>
      </c>
      <c r="D884" s="3" t="s">
        <v>47</v>
      </c>
      <c r="E884" s="4" t="s">
        <v>794</v>
      </c>
      <c r="F884" s="9">
        <v>1</v>
      </c>
      <c r="G884">
        <f>VLOOKUP(E884,'Data Produk'!$A$2:$E$2517,5,FALSE)</f>
        <v>189000</v>
      </c>
      <c r="H884">
        <f t="shared" si="27"/>
        <v>189000</v>
      </c>
      <c r="I884" t="str">
        <f>VLOOKUP(E884,'Data Produk'!$A$2:$E$2517,3,FALSE)</f>
        <v>BHINNEKA GO TUNE WH06 WIRELESS HEADSET GREY</v>
      </c>
      <c r="J884" t="str">
        <f>VLOOKUP(E884,'Data Produk'!$A$2:$E$2517,4,FALSE)</f>
        <v>WIRELESS HEADSET</v>
      </c>
      <c r="K884" t="str">
        <f>VLOOKUP(D884,'Data Outlet'!$A$2:$D$17,4,FALSE)</f>
        <v>Joko Susilo</v>
      </c>
      <c r="L884" t="str">
        <f>VLOOKUP(D884,'Data Outlet'!$A$2:$D$17,2,FALSE)</f>
        <v>SUMARECON MALL BEKASI</v>
      </c>
    </row>
    <row r="885" spans="1:12" x14ac:dyDescent="0.25">
      <c r="A885" t="str">
        <f t="shared" si="28"/>
        <v>T-884</v>
      </c>
      <c r="B885" s="3" t="s">
        <v>2584</v>
      </c>
      <c r="C885" s="5">
        <v>45620</v>
      </c>
      <c r="D885" s="3" t="s">
        <v>45</v>
      </c>
      <c r="E885" s="4" t="s">
        <v>795</v>
      </c>
      <c r="F885" s="9">
        <v>1</v>
      </c>
      <c r="G885">
        <f>VLOOKUP(E885,'Data Produk'!$A$2:$E$2517,5,FALSE)</f>
        <v>94500</v>
      </c>
      <c r="H885">
        <f t="shared" si="27"/>
        <v>94500</v>
      </c>
      <c r="I885" t="str">
        <f>VLOOKUP(E885,'Data Produk'!$A$2:$E$2517,3,FALSE)</f>
        <v>BHINNEKA POWER GO 25W 1-PORT TYPE-C USB CHARGER (PD/PPS) WHITE</v>
      </c>
      <c r="J885" t="str">
        <f>VLOOKUP(E885,'Data Produk'!$A$2:$E$2517,4,FALSE)</f>
        <v>CHARGER</v>
      </c>
      <c r="K885" t="str">
        <f>VLOOKUP(D885,'Data Outlet'!$A$2:$D$17,4,FALSE)</f>
        <v>Indah Putri</v>
      </c>
      <c r="L885" t="str">
        <f>VLOOKUP(D885,'Data Outlet'!$A$2:$D$17,2,FALSE)</f>
        <v>PIK AVENUE</v>
      </c>
    </row>
    <row r="886" spans="1:12" x14ac:dyDescent="0.25">
      <c r="A886" t="str">
        <f t="shared" si="28"/>
        <v>T-885</v>
      </c>
      <c r="B886" s="3" t="s">
        <v>2584</v>
      </c>
      <c r="C886" s="5">
        <v>45607</v>
      </c>
      <c r="D886" s="3" t="s">
        <v>45</v>
      </c>
      <c r="E886" s="4" t="s">
        <v>796</v>
      </c>
      <c r="F886" s="9">
        <v>1</v>
      </c>
      <c r="G886">
        <f>VLOOKUP(E886,'Data Produk'!$A$2:$E$2517,5,FALSE)</f>
        <v>81000</v>
      </c>
      <c r="H886">
        <f t="shared" si="27"/>
        <v>81000</v>
      </c>
      <c r="I886" t="str">
        <f>VLOOKUP(E886,'Data Produk'!$A$2:$E$2517,3,FALSE)</f>
        <v>BHINNEKA THOR X9 GAMING MOUSE BLACK</v>
      </c>
      <c r="J886" t="str">
        <f>VLOOKUP(E886,'Data Produk'!$A$2:$E$2517,4,FALSE)</f>
        <v>MOUSE GAMING</v>
      </c>
      <c r="K886" t="str">
        <f>VLOOKUP(D886,'Data Outlet'!$A$2:$D$17,4,FALSE)</f>
        <v>Indah Putri</v>
      </c>
      <c r="L886" t="str">
        <f>VLOOKUP(D886,'Data Outlet'!$A$2:$D$17,2,FALSE)</f>
        <v>PIK AVENUE</v>
      </c>
    </row>
    <row r="887" spans="1:12" x14ac:dyDescent="0.25">
      <c r="A887" t="str">
        <f t="shared" si="28"/>
        <v>T-886</v>
      </c>
      <c r="B887" s="3" t="s">
        <v>2584</v>
      </c>
      <c r="C887" s="5">
        <v>45616</v>
      </c>
      <c r="D887" s="3" t="s">
        <v>40</v>
      </c>
      <c r="E887" s="4" t="s">
        <v>797</v>
      </c>
      <c r="F887" s="9">
        <v>1</v>
      </c>
      <c r="G887">
        <f>VLOOKUP(E887,'Data Produk'!$A$2:$E$2517,5,FALSE)</f>
        <v>261000</v>
      </c>
      <c r="H887">
        <f t="shared" si="27"/>
        <v>261000</v>
      </c>
      <c r="I887" t="str">
        <f>VLOOKUP(E887,'Data Produk'!$A$2:$E$2517,3,FALSE)</f>
        <v>BHINNEKA ALTO MH91 GAMING HEADSET BLACK</v>
      </c>
      <c r="J887" t="str">
        <f>VLOOKUP(E887,'Data Produk'!$A$2:$E$2517,4,FALSE)</f>
        <v>GAMING HEADSET</v>
      </c>
      <c r="K887" t="str">
        <f>VLOOKUP(D887,'Data Outlet'!$A$2:$D$17,4,FALSE)</f>
        <v>Fani Sari</v>
      </c>
      <c r="L887" t="str">
        <f>VLOOKUP(D887,'Data Outlet'!$A$2:$D$17,2,FALSE)</f>
        <v>LIPPO MALL KEMANG</v>
      </c>
    </row>
    <row r="888" spans="1:12" x14ac:dyDescent="0.25">
      <c r="A888" t="str">
        <f t="shared" si="28"/>
        <v>T-887</v>
      </c>
      <c r="B888" s="3" t="s">
        <v>2584</v>
      </c>
      <c r="C888" s="5">
        <v>45616</v>
      </c>
      <c r="D888" s="3" t="s">
        <v>41</v>
      </c>
      <c r="E888" s="4" t="s">
        <v>798</v>
      </c>
      <c r="F888" s="9">
        <v>2</v>
      </c>
      <c r="G888">
        <f>VLOOKUP(E888,'Data Produk'!$A$2:$E$2517,5,FALSE)</f>
        <v>14400</v>
      </c>
      <c r="H888">
        <f t="shared" si="27"/>
        <v>28800</v>
      </c>
      <c r="I888" t="str">
        <f>VLOOKUP(E888,'Data Produk'!$A$2:$E$2517,3,FALSE)</f>
        <v>BHINNEKA DURALINK KLT1201 CABLE BLACK</v>
      </c>
      <c r="J888" t="str">
        <f>VLOOKUP(E888,'Data Produk'!$A$2:$E$2517,4,FALSE)</f>
        <v>CABLE</v>
      </c>
      <c r="K888" t="str">
        <f>VLOOKUP(D888,'Data Outlet'!$A$2:$D$17,4,FALSE)</f>
        <v>Gita Rahma</v>
      </c>
      <c r="L888" t="str">
        <f>VLOOKUP(D888,'Data Outlet'!$A$2:$D$17,2,FALSE)</f>
        <v>MALL GANDARIA CITY</v>
      </c>
    </row>
    <row r="889" spans="1:12" x14ac:dyDescent="0.25">
      <c r="A889" t="str">
        <f t="shared" si="28"/>
        <v>T-888</v>
      </c>
      <c r="B889" s="3" t="s">
        <v>2584</v>
      </c>
      <c r="C889" s="5">
        <v>45619</v>
      </c>
      <c r="D889" s="3" t="s">
        <v>44</v>
      </c>
      <c r="E889" s="4" t="s">
        <v>799</v>
      </c>
      <c r="F889" s="9">
        <v>1</v>
      </c>
      <c r="G889">
        <f>VLOOKUP(E889,'Data Produk'!$A$2:$E$2517,5,FALSE)</f>
        <v>26100</v>
      </c>
      <c r="H889">
        <f t="shared" si="27"/>
        <v>26100</v>
      </c>
      <c r="I889" t="str">
        <f>VLOOKUP(E889,'Data Produk'!$A$2:$E$2517,3,FALSE)</f>
        <v>BHINNEKA GO ES1 WIRED EARBUDS WHITE</v>
      </c>
      <c r="J889" t="str">
        <f>VLOOKUP(E889,'Data Produk'!$A$2:$E$2517,4,FALSE)</f>
        <v>EARPHONE</v>
      </c>
      <c r="K889" t="str">
        <f>VLOOKUP(D889,'Data Outlet'!$A$2:$D$17,4,FALSE)</f>
        <v>Gita Rahma</v>
      </c>
      <c r="L889" t="str">
        <f>VLOOKUP(D889,'Data Outlet'!$A$2:$D$17,2,FALSE)</f>
        <v>PAKUWON</v>
      </c>
    </row>
    <row r="890" spans="1:12" x14ac:dyDescent="0.25">
      <c r="A890" t="str">
        <f t="shared" si="28"/>
        <v>T-889</v>
      </c>
      <c r="B890" s="3" t="s">
        <v>2584</v>
      </c>
      <c r="C890" s="5">
        <v>45625</v>
      </c>
      <c r="D890" s="3" t="s">
        <v>47</v>
      </c>
      <c r="E890" s="4" t="s">
        <v>800</v>
      </c>
      <c r="F890" s="9">
        <v>2</v>
      </c>
      <c r="G890">
        <f>VLOOKUP(E890,'Data Produk'!$A$2:$E$2517,5,FALSE)</f>
        <v>34200</v>
      </c>
      <c r="H890">
        <f t="shared" si="27"/>
        <v>68400</v>
      </c>
      <c r="I890" t="str">
        <f>VLOOKUP(E890,'Data Produk'!$A$2:$E$2517,3,FALSE)</f>
        <v>KC104 BHINNEKA USB CABLE TYPE C</v>
      </c>
      <c r="J890" t="str">
        <f>VLOOKUP(E890,'Data Produk'!$A$2:$E$2517,4,FALSE)</f>
        <v>CABLE</v>
      </c>
      <c r="K890" t="str">
        <f>VLOOKUP(D890,'Data Outlet'!$A$2:$D$17,4,FALSE)</f>
        <v>Joko Susilo</v>
      </c>
      <c r="L890" t="str">
        <f>VLOOKUP(D890,'Data Outlet'!$A$2:$D$17,2,FALSE)</f>
        <v>SUMARECON MALL BEKASI</v>
      </c>
    </row>
    <row r="891" spans="1:12" x14ac:dyDescent="0.25">
      <c r="A891" t="str">
        <f t="shared" si="28"/>
        <v>T-890</v>
      </c>
      <c r="B891" s="3" t="s">
        <v>2584</v>
      </c>
      <c r="C891" s="5">
        <v>45602</v>
      </c>
      <c r="D891" s="3" t="s">
        <v>43</v>
      </c>
      <c r="E891" s="4" t="s">
        <v>801</v>
      </c>
      <c r="F891" s="9">
        <v>1</v>
      </c>
      <c r="G891">
        <f>VLOOKUP(E891,'Data Produk'!$A$2:$E$2517,5,FALSE)</f>
        <v>225000</v>
      </c>
      <c r="H891">
        <f t="shared" si="27"/>
        <v>225000</v>
      </c>
      <c r="I891" t="str">
        <f>VLOOKUP(E891,'Data Produk'!$A$2:$E$2517,3,FALSE)</f>
        <v>BHINNEKA Gaming Keyboard MK-890 ATOM96 Grey Blue Switch</v>
      </c>
      <c r="J891" t="str">
        <f>VLOOKUP(E891,'Data Produk'!$A$2:$E$2517,4,FALSE)</f>
        <v>KEYBOARD GAMING</v>
      </c>
      <c r="K891" t="str">
        <f>VLOOKUP(D891,'Data Outlet'!$A$2:$D$17,4,FALSE)</f>
        <v>Gita Rahma</v>
      </c>
      <c r="L891" t="str">
        <f>VLOOKUP(D891,'Data Outlet'!$A$2:$D$17,2,FALSE)</f>
        <v>MALL OF INDONESIA</v>
      </c>
    </row>
    <row r="892" spans="1:12" x14ac:dyDescent="0.25">
      <c r="A892" t="str">
        <f t="shared" si="28"/>
        <v>T-891</v>
      </c>
      <c r="B892" s="3" t="s">
        <v>2584</v>
      </c>
      <c r="C892" s="5">
        <v>45613</v>
      </c>
      <c r="D892" s="3" t="s">
        <v>40</v>
      </c>
      <c r="E892" s="4" t="s">
        <v>802</v>
      </c>
      <c r="F892" s="9">
        <v>4</v>
      </c>
      <c r="G892">
        <f>VLOOKUP(E892,'Data Produk'!$A$2:$E$2517,5,FALSE)</f>
        <v>36900</v>
      </c>
      <c r="H892">
        <f t="shared" si="27"/>
        <v>147600</v>
      </c>
      <c r="I892" t="str">
        <f>VLOOKUP(E892,'Data Produk'!$A$2:$E$2517,3,FALSE)</f>
        <v>KL106 BHINNEKA USB CABLE LIGHTNING</v>
      </c>
      <c r="J892" t="str">
        <f>VLOOKUP(E892,'Data Produk'!$A$2:$E$2517,4,FALSE)</f>
        <v>CABLE</v>
      </c>
      <c r="K892" t="str">
        <f>VLOOKUP(D892,'Data Outlet'!$A$2:$D$17,4,FALSE)</f>
        <v>Fani Sari</v>
      </c>
      <c r="L892" t="str">
        <f>VLOOKUP(D892,'Data Outlet'!$A$2:$D$17,2,FALSE)</f>
        <v>LIPPO MALL KEMANG</v>
      </c>
    </row>
    <row r="893" spans="1:12" x14ac:dyDescent="0.25">
      <c r="A893" t="str">
        <f t="shared" si="28"/>
        <v>T-892</v>
      </c>
      <c r="B893" s="3" t="s">
        <v>2584</v>
      </c>
      <c r="C893" s="5">
        <v>45602</v>
      </c>
      <c r="D893" s="3" t="s">
        <v>39</v>
      </c>
      <c r="E893" s="4" t="s">
        <v>405</v>
      </c>
      <c r="F893" s="9">
        <v>2</v>
      </c>
      <c r="G893">
        <f>VLOOKUP(E893,'Data Produk'!$A$2:$E$2517,5,FALSE)</f>
        <v>88200</v>
      </c>
      <c r="H893">
        <f t="shared" si="27"/>
        <v>176400</v>
      </c>
      <c r="I893" t="str">
        <f>VLOOKUP(E893,'Data Produk'!$A$2:$E$2517,3,FALSE)</f>
        <v>BHINNEKA POWER PACK S1 10.000 mAh POWERBANK BLACK</v>
      </c>
      <c r="J893" t="str">
        <f>VLOOKUP(E893,'Data Produk'!$A$2:$E$2517,4,FALSE)</f>
        <v>POWERBANK</v>
      </c>
      <c r="K893" t="str">
        <f>VLOOKUP(D893,'Data Outlet'!$A$2:$D$17,4,FALSE)</f>
        <v>Eko Wijaya</v>
      </c>
      <c r="L893" t="str">
        <f>VLOOKUP(D893,'Data Outlet'!$A$2:$D$17,2,FALSE)</f>
        <v>KOTA KASABLANKA</v>
      </c>
    </row>
    <row r="894" spans="1:12" x14ac:dyDescent="0.25">
      <c r="A894" t="str">
        <f t="shared" si="28"/>
        <v>T-893</v>
      </c>
      <c r="B894" s="3" t="s">
        <v>2584</v>
      </c>
      <c r="C894" s="5">
        <v>45600</v>
      </c>
      <c r="D894" s="3" t="s">
        <v>37</v>
      </c>
      <c r="E894" s="4" t="s">
        <v>214</v>
      </c>
      <c r="F894" s="9">
        <v>1</v>
      </c>
      <c r="G894">
        <f>VLOOKUP(E894,'Data Produk'!$A$2:$E$2517,5,FALSE)</f>
        <v>88200</v>
      </c>
      <c r="H894">
        <f t="shared" si="27"/>
        <v>88200</v>
      </c>
      <c r="I894" t="str">
        <f>VLOOKUP(E894,'Data Produk'!$A$2:$E$2517,3,FALSE)</f>
        <v>BHINNEKA WAVE12 TW12 TRUE WIRELESS BLACK</v>
      </c>
      <c r="J894" t="str">
        <f>VLOOKUP(E894,'Data Produk'!$A$2:$E$2517,4,FALSE)</f>
        <v>TWS</v>
      </c>
      <c r="K894" t="str">
        <f>VLOOKUP(D894,'Data Outlet'!$A$2:$D$17,4,FALSE)</f>
        <v>Dewi Lestari</v>
      </c>
      <c r="L894" t="str">
        <f>VLOOKUP(D894,'Data Outlet'!$A$2:$D$17,2,FALSE)</f>
        <v>CIBUBUR JUNCTION</v>
      </c>
    </row>
    <row r="895" spans="1:12" x14ac:dyDescent="0.25">
      <c r="A895" t="str">
        <f t="shared" si="28"/>
        <v>T-894</v>
      </c>
      <c r="B895" s="3" t="s">
        <v>2584</v>
      </c>
      <c r="C895" s="5">
        <v>45615</v>
      </c>
      <c r="D895" s="3" t="s">
        <v>40</v>
      </c>
      <c r="E895" s="4" t="s">
        <v>803</v>
      </c>
      <c r="F895" s="9">
        <v>1</v>
      </c>
      <c r="G895">
        <f>VLOOKUP(E895,'Data Produk'!$A$2:$E$2517,5,FALSE)</f>
        <v>349300</v>
      </c>
      <c r="H895">
        <f t="shared" si="27"/>
        <v>349300</v>
      </c>
      <c r="I895" t="str">
        <f>VLOOKUP(E895,'Data Produk'!$A$2:$E$2517,3,FALSE)</f>
        <v>BHINNEKA ATO MP905 DESKMAT ONE PIECE ROBIN</v>
      </c>
      <c r="J895" t="str">
        <f>VLOOKUP(E895,'Data Produk'!$A$2:$E$2517,4,FALSE)</f>
        <v>DESKMAT</v>
      </c>
      <c r="K895" t="str">
        <f>VLOOKUP(D895,'Data Outlet'!$A$2:$D$17,4,FALSE)</f>
        <v>Fani Sari</v>
      </c>
      <c r="L895" t="str">
        <f>VLOOKUP(D895,'Data Outlet'!$A$2:$D$17,2,FALSE)</f>
        <v>LIPPO MALL KEMANG</v>
      </c>
    </row>
    <row r="896" spans="1:12" x14ac:dyDescent="0.25">
      <c r="A896" t="str">
        <f t="shared" si="28"/>
        <v>T-895</v>
      </c>
      <c r="B896" s="3" t="s">
        <v>2584</v>
      </c>
      <c r="C896" s="5">
        <v>45599</v>
      </c>
      <c r="D896" s="3" t="s">
        <v>40</v>
      </c>
      <c r="E896" s="4" t="s">
        <v>804</v>
      </c>
      <c r="F896" s="9">
        <v>1</v>
      </c>
      <c r="G896">
        <f>VLOOKUP(E896,'Data Produk'!$A$2:$E$2517,5,FALSE)</f>
        <v>40500</v>
      </c>
      <c r="H896">
        <f t="shared" si="27"/>
        <v>40500</v>
      </c>
      <c r="I896" t="str">
        <f>VLOOKUP(E896,'Data Produk'!$A$2:$E$2517,3,FALSE)</f>
        <v>BHINNEKA MEOW AC5001 HEADSET ACCESSORIES PINK</v>
      </c>
      <c r="J896" t="str">
        <f>VLOOKUP(E896,'Data Produk'!$A$2:$E$2517,4,FALSE)</f>
        <v>OTHER ACCESSORIES</v>
      </c>
      <c r="K896" t="str">
        <f>VLOOKUP(D896,'Data Outlet'!$A$2:$D$17,4,FALSE)</f>
        <v>Fani Sari</v>
      </c>
      <c r="L896" t="str">
        <f>VLOOKUP(D896,'Data Outlet'!$A$2:$D$17,2,FALSE)</f>
        <v>LIPPO MALL KEMANG</v>
      </c>
    </row>
    <row r="897" spans="1:12" x14ac:dyDescent="0.25">
      <c r="A897" t="str">
        <f t="shared" si="28"/>
        <v>T-896</v>
      </c>
      <c r="B897" s="3" t="s">
        <v>2584</v>
      </c>
      <c r="C897" s="5">
        <v>45614</v>
      </c>
      <c r="D897" s="3" t="s">
        <v>45</v>
      </c>
      <c r="E897" s="4" t="s">
        <v>225</v>
      </c>
      <c r="F897" s="9">
        <v>1</v>
      </c>
      <c r="G897">
        <f>VLOOKUP(E897,'Data Produk'!$A$2:$E$2517,5,FALSE)</f>
        <v>355500</v>
      </c>
      <c r="H897">
        <f t="shared" si="27"/>
        <v>355500</v>
      </c>
      <c r="I897" t="str">
        <f>VLOOKUP(E897,'Data Produk'!$A$2:$E$2517,3,FALSE)</f>
        <v>BHINNEKA Gaming Gamepad USB WGP14 BK</v>
      </c>
      <c r="J897" t="str">
        <f>VLOOKUP(E897,'Data Produk'!$A$2:$E$2517,4,FALSE)</f>
        <v>GAMEPAD</v>
      </c>
      <c r="K897" t="str">
        <f>VLOOKUP(D897,'Data Outlet'!$A$2:$D$17,4,FALSE)</f>
        <v>Indah Putri</v>
      </c>
      <c r="L897" t="str">
        <f>VLOOKUP(D897,'Data Outlet'!$A$2:$D$17,2,FALSE)</f>
        <v>PIK AVENUE</v>
      </c>
    </row>
    <row r="898" spans="1:12" x14ac:dyDescent="0.25">
      <c r="A898" t="str">
        <f t="shared" si="28"/>
        <v>T-897</v>
      </c>
      <c r="B898" s="3" t="s">
        <v>2584</v>
      </c>
      <c r="C898" s="5">
        <v>45615</v>
      </c>
      <c r="D898" s="3" t="s">
        <v>40</v>
      </c>
      <c r="E898" s="4" t="s">
        <v>452</v>
      </c>
      <c r="F898" s="9">
        <v>7</v>
      </c>
      <c r="G898">
        <f>VLOOKUP(E898,'Data Produk'!$A$2:$E$2517,5,FALSE)</f>
        <v>27000</v>
      </c>
      <c r="H898">
        <f t="shared" si="27"/>
        <v>189000</v>
      </c>
      <c r="I898" t="str">
        <f>VLOOKUP(E898,'Data Produk'!$A$2:$E$2517,3,FALSE)</f>
        <v>BHINNEKA DURALINK KCB2001 BLACK</v>
      </c>
      <c r="J898" t="str">
        <f>VLOOKUP(E898,'Data Produk'!$A$2:$E$2517,4,FALSE)</f>
        <v>CABLE</v>
      </c>
      <c r="K898" t="str">
        <f>VLOOKUP(D898,'Data Outlet'!$A$2:$D$17,4,FALSE)</f>
        <v>Fani Sari</v>
      </c>
      <c r="L898" t="str">
        <f>VLOOKUP(D898,'Data Outlet'!$A$2:$D$17,2,FALSE)</f>
        <v>LIPPO MALL KEMANG</v>
      </c>
    </row>
    <row r="899" spans="1:12" x14ac:dyDescent="0.25">
      <c r="A899" t="str">
        <f t="shared" si="28"/>
        <v>T-898</v>
      </c>
      <c r="B899" s="3" t="s">
        <v>2584</v>
      </c>
      <c r="C899" s="5">
        <v>45622</v>
      </c>
      <c r="D899" s="3" t="s">
        <v>42</v>
      </c>
      <c r="E899" s="4" t="s">
        <v>805</v>
      </c>
      <c r="F899" s="9">
        <v>2</v>
      </c>
      <c r="G899">
        <f>VLOOKUP(E899,'Data Produk'!$A$2:$E$2517,5,FALSE)</f>
        <v>13500</v>
      </c>
      <c r="H899">
        <f t="shared" ref="H899:H962" si="29">G899*F899</f>
        <v>27000</v>
      </c>
      <c r="I899" t="str">
        <f>VLOOKUP(E899,'Data Produk'!$A$2:$E$2517,3,FALSE)</f>
        <v>BHINNEKA LINKBUDS ES2 WIRED EARBUDS BLACK</v>
      </c>
      <c r="J899" t="str">
        <f>VLOOKUP(E899,'Data Produk'!$A$2:$E$2517,4,FALSE)</f>
        <v>EARPHONE</v>
      </c>
      <c r="K899" t="str">
        <f>VLOOKUP(D899,'Data Outlet'!$A$2:$D$17,4,FALSE)</f>
        <v>Hadi Nugroho</v>
      </c>
      <c r="L899" t="str">
        <f>VLOOKUP(D899,'Data Outlet'!$A$2:$D$17,2,FALSE)</f>
        <v>MALL KELAPA GADING</v>
      </c>
    </row>
    <row r="900" spans="1:12" x14ac:dyDescent="0.25">
      <c r="A900" t="str">
        <f t="shared" si="28"/>
        <v>T-899</v>
      </c>
      <c r="B900" s="3" t="s">
        <v>2584</v>
      </c>
      <c r="C900" s="5">
        <v>45615</v>
      </c>
      <c r="D900" s="3" t="s">
        <v>48</v>
      </c>
      <c r="E900" s="4" t="s">
        <v>95</v>
      </c>
      <c r="F900" s="9">
        <v>1</v>
      </c>
      <c r="G900">
        <f>VLOOKUP(E900,'Data Produk'!$A$2:$E$2517,5,FALSE)</f>
        <v>15300</v>
      </c>
      <c r="H900">
        <f t="shared" si="29"/>
        <v>15300</v>
      </c>
      <c r="I900" t="str">
        <f>VLOOKUP(E900,'Data Produk'!$A$2:$E$2517,3,FALSE)</f>
        <v>BHINNEKA LINKPODS ES3 WIRED EARBUDS WHITE</v>
      </c>
      <c r="J900" t="str">
        <f>VLOOKUP(E900,'Data Produk'!$A$2:$E$2517,4,FALSE)</f>
        <v>EARPHONE</v>
      </c>
      <c r="K900" t="str">
        <f>VLOOKUP(D900,'Data Outlet'!$A$2:$D$17,4,FALSE)</f>
        <v>Joko Susilo</v>
      </c>
      <c r="L900" t="str">
        <f>VLOOKUP(D900,'Data Outlet'!$A$2:$D$17,2,FALSE)</f>
        <v>SUMARECON MALL SERPONG</v>
      </c>
    </row>
    <row r="901" spans="1:12" x14ac:dyDescent="0.25">
      <c r="A901" t="str">
        <f t="shared" si="28"/>
        <v>T-900</v>
      </c>
      <c r="B901" s="3" t="s">
        <v>2584</v>
      </c>
      <c r="C901" s="5">
        <v>45609</v>
      </c>
      <c r="D901" s="3" t="s">
        <v>40</v>
      </c>
      <c r="E901" s="4" t="s">
        <v>806</v>
      </c>
      <c r="F901" s="9">
        <v>1</v>
      </c>
      <c r="G901">
        <f>VLOOKUP(E901,'Data Produk'!$A$2:$E$2517,5,FALSE)</f>
        <v>76500</v>
      </c>
      <c r="H901">
        <f t="shared" si="29"/>
        <v>76500</v>
      </c>
      <c r="I901" t="str">
        <f>VLOOKUP(E901,'Data Produk'!$A$2:$E$2517,3,FALSE)</f>
        <v>BHINNEKA WAVE10 TW10 TRUE WIRELESS BEIGE</v>
      </c>
      <c r="J901" t="str">
        <f>VLOOKUP(E901,'Data Produk'!$A$2:$E$2517,4,FALSE)</f>
        <v>TWS</v>
      </c>
      <c r="K901" t="str">
        <f>VLOOKUP(D901,'Data Outlet'!$A$2:$D$17,4,FALSE)</f>
        <v>Fani Sari</v>
      </c>
      <c r="L901" t="str">
        <f>VLOOKUP(D901,'Data Outlet'!$A$2:$D$17,2,FALSE)</f>
        <v>LIPPO MALL KEMANG</v>
      </c>
    </row>
    <row r="902" spans="1:12" x14ac:dyDescent="0.25">
      <c r="A902" t="str">
        <f t="shared" si="28"/>
        <v>T-901</v>
      </c>
      <c r="B902" s="3" t="s">
        <v>2584</v>
      </c>
      <c r="C902" s="5">
        <v>45621</v>
      </c>
      <c r="D902" s="3" t="s">
        <v>37</v>
      </c>
      <c r="E902" s="4" t="s">
        <v>130</v>
      </c>
      <c r="F902" s="9">
        <v>1</v>
      </c>
      <c r="G902">
        <f>VLOOKUP(E902,'Data Produk'!$A$2:$E$2517,5,FALSE)</f>
        <v>103350</v>
      </c>
      <c r="H902">
        <f t="shared" si="29"/>
        <v>103350</v>
      </c>
      <c r="I902" t="str">
        <f>VLOOKUP(E902,'Data Produk'!$A$2:$E$2517,3,FALSE)</f>
        <v>BHINNEKA WAVE13 TW13 TRUE WIRELESS BLACK</v>
      </c>
      <c r="J902" t="str">
        <f>VLOOKUP(E902,'Data Produk'!$A$2:$E$2517,4,FALSE)</f>
        <v>TWS</v>
      </c>
      <c r="K902" t="str">
        <f>VLOOKUP(D902,'Data Outlet'!$A$2:$D$17,4,FALSE)</f>
        <v>Dewi Lestari</v>
      </c>
      <c r="L902" t="str">
        <f>VLOOKUP(D902,'Data Outlet'!$A$2:$D$17,2,FALSE)</f>
        <v>CIBUBUR JUNCTION</v>
      </c>
    </row>
    <row r="903" spans="1:12" x14ac:dyDescent="0.25">
      <c r="A903" t="str">
        <f t="shared" si="28"/>
        <v>T-902</v>
      </c>
      <c r="B903" s="3" t="s">
        <v>2584</v>
      </c>
      <c r="C903" s="5">
        <v>45625</v>
      </c>
      <c r="D903" s="3" t="s">
        <v>43</v>
      </c>
      <c r="E903" s="4" t="s">
        <v>807</v>
      </c>
      <c r="F903" s="9">
        <v>1</v>
      </c>
      <c r="G903">
        <f>VLOOKUP(E903,'Data Produk'!$A$2:$E$2517,5,FALSE)</f>
        <v>251100</v>
      </c>
      <c r="H903">
        <f t="shared" si="29"/>
        <v>251100</v>
      </c>
      <c r="I903" t="str">
        <f>VLOOKUP(E903,'Data Produk'!$A$2:$E$2517,3,FALSE)</f>
        <v>LA1ALS BHINNEKA Smart Flowing RGB Led Strip Controller</v>
      </c>
      <c r="J903" t="str">
        <f>VLOOKUP(E903,'Data Produk'!$A$2:$E$2517,4,FALSE)</f>
        <v>SMART LIFE</v>
      </c>
      <c r="K903" t="str">
        <f>VLOOKUP(D903,'Data Outlet'!$A$2:$D$17,4,FALSE)</f>
        <v>Gita Rahma</v>
      </c>
      <c r="L903" t="str">
        <f>VLOOKUP(D903,'Data Outlet'!$A$2:$D$17,2,FALSE)</f>
        <v>MALL OF INDONESIA</v>
      </c>
    </row>
    <row r="904" spans="1:12" x14ac:dyDescent="0.25">
      <c r="A904" t="str">
        <f t="shared" si="28"/>
        <v>T-903</v>
      </c>
      <c r="B904" s="3" t="s">
        <v>2584</v>
      </c>
      <c r="C904" s="5">
        <v>45625</v>
      </c>
      <c r="D904" s="3" t="s">
        <v>40</v>
      </c>
      <c r="E904" s="4" t="s">
        <v>808</v>
      </c>
      <c r="F904" s="9">
        <v>1</v>
      </c>
      <c r="G904">
        <f>VLOOKUP(E904,'Data Produk'!$A$2:$E$2517,5,FALSE)</f>
        <v>112500</v>
      </c>
      <c r="H904">
        <f t="shared" si="29"/>
        <v>112500</v>
      </c>
      <c r="I904" t="str">
        <f>VLOOKUP(E904,'Data Produk'!$A$2:$E$2517,3,FALSE)</f>
        <v>BHINNEKA WAVE11 TW11 V2 TRUE WIRELESS BLACK</v>
      </c>
      <c r="J904" t="str">
        <f>VLOOKUP(E904,'Data Produk'!$A$2:$E$2517,4,FALSE)</f>
        <v>TWS</v>
      </c>
      <c r="K904" t="str">
        <f>VLOOKUP(D904,'Data Outlet'!$A$2:$D$17,4,FALSE)</f>
        <v>Fani Sari</v>
      </c>
      <c r="L904" t="str">
        <f>VLOOKUP(D904,'Data Outlet'!$A$2:$D$17,2,FALSE)</f>
        <v>LIPPO MALL KEMANG</v>
      </c>
    </row>
    <row r="905" spans="1:12" x14ac:dyDescent="0.25">
      <c r="A905" t="str">
        <f t="shared" si="28"/>
        <v>T-904</v>
      </c>
      <c r="B905" s="3" t="s">
        <v>2584</v>
      </c>
      <c r="C905" s="5">
        <v>45622</v>
      </c>
      <c r="D905" s="3" t="s">
        <v>39</v>
      </c>
      <c r="E905" s="4" t="s">
        <v>809</v>
      </c>
      <c r="F905" s="9">
        <v>1</v>
      </c>
      <c r="G905">
        <f>VLOOKUP(E905,'Data Produk'!$A$2:$E$2517,5,FALSE)</f>
        <v>130000</v>
      </c>
      <c r="H905">
        <f t="shared" si="29"/>
        <v>130000</v>
      </c>
      <c r="I905" t="str">
        <f>VLOOKUP(E905,'Data Produk'!$A$2:$E$2517,3,FALSE)</f>
        <v>BHINNEKA TRINITY MH88 GAMING HEADSET WHITE</v>
      </c>
      <c r="J905" t="str">
        <f>VLOOKUP(E905,'Data Produk'!$A$2:$E$2517,4,FALSE)</f>
        <v>GAMING HEADSET</v>
      </c>
      <c r="K905" t="str">
        <f>VLOOKUP(D905,'Data Outlet'!$A$2:$D$17,4,FALSE)</f>
        <v>Eko Wijaya</v>
      </c>
      <c r="L905" t="str">
        <f>VLOOKUP(D905,'Data Outlet'!$A$2:$D$17,2,FALSE)</f>
        <v>KOTA KASABLANKA</v>
      </c>
    </row>
    <row r="906" spans="1:12" x14ac:dyDescent="0.25">
      <c r="A906" t="str">
        <f t="shared" si="28"/>
        <v>T-905</v>
      </c>
      <c r="B906" s="3" t="s">
        <v>2584</v>
      </c>
      <c r="C906" s="5">
        <v>45608</v>
      </c>
      <c r="D906" s="3" t="s">
        <v>42</v>
      </c>
      <c r="E906" s="4" t="s">
        <v>810</v>
      </c>
      <c r="F906" s="9">
        <v>2</v>
      </c>
      <c r="G906">
        <f>VLOOKUP(E906,'Data Produk'!$A$2:$E$2517,5,FALSE)</f>
        <v>116100</v>
      </c>
      <c r="H906">
        <f t="shared" si="29"/>
        <v>232200</v>
      </c>
      <c r="I906" t="str">
        <f>VLOOKUP(E906,'Data Produk'!$A$2:$E$2517,3,FALSE)</f>
        <v>BHINNEKA SMART LED STRIP SL0103</v>
      </c>
      <c r="J906" t="str">
        <f>VLOOKUP(E906,'Data Produk'!$A$2:$E$2517,4,FALSE)</f>
        <v>SMART LIFE</v>
      </c>
      <c r="K906" t="str">
        <f>VLOOKUP(D906,'Data Outlet'!$A$2:$D$17,4,FALSE)</f>
        <v>Hadi Nugroho</v>
      </c>
      <c r="L906" t="str">
        <f>VLOOKUP(D906,'Data Outlet'!$A$2:$D$17,2,FALSE)</f>
        <v>MALL KELAPA GADING</v>
      </c>
    </row>
    <row r="907" spans="1:12" x14ac:dyDescent="0.25">
      <c r="A907" t="str">
        <f t="shared" si="28"/>
        <v>T-906</v>
      </c>
      <c r="B907" s="3" t="s">
        <v>2584</v>
      </c>
      <c r="C907" s="5">
        <v>45624</v>
      </c>
      <c r="D907" s="3" t="s">
        <v>42</v>
      </c>
      <c r="E907" s="4" t="s">
        <v>811</v>
      </c>
      <c r="F907" s="9">
        <v>1</v>
      </c>
      <c r="G907">
        <f>VLOOKUP(E907,'Data Produk'!$A$2:$E$2517,5,FALSE)</f>
        <v>413100</v>
      </c>
      <c r="H907">
        <f t="shared" si="29"/>
        <v>413100</v>
      </c>
      <c r="I907" t="str">
        <f>VLOOKUP(E907,'Data Produk'!$A$2:$E$2517,3,FALSE)</f>
        <v>BHINNEKA Gaming Mouse UX3 BLACK</v>
      </c>
      <c r="J907" t="str">
        <f>VLOOKUP(E907,'Data Produk'!$A$2:$E$2517,4,FALSE)</f>
        <v>MOUSE GAMING</v>
      </c>
      <c r="K907" t="str">
        <f>VLOOKUP(D907,'Data Outlet'!$A$2:$D$17,4,FALSE)</f>
        <v>Hadi Nugroho</v>
      </c>
      <c r="L907" t="str">
        <f>VLOOKUP(D907,'Data Outlet'!$A$2:$D$17,2,FALSE)</f>
        <v>MALL KELAPA GADING</v>
      </c>
    </row>
    <row r="908" spans="1:12" x14ac:dyDescent="0.25">
      <c r="A908" t="str">
        <f t="shared" ref="A908:A971" si="30">"T-"&amp;ROW()-1</f>
        <v>T-907</v>
      </c>
      <c r="B908" s="3" t="s">
        <v>2584</v>
      </c>
      <c r="C908" s="5">
        <v>45604</v>
      </c>
      <c r="D908" s="3" t="s">
        <v>40</v>
      </c>
      <c r="E908" s="4" t="s">
        <v>812</v>
      </c>
      <c r="F908" s="9">
        <v>1</v>
      </c>
      <c r="G908">
        <f>VLOOKUP(E908,'Data Produk'!$A$2:$E$2517,5,FALSE)</f>
        <v>328500</v>
      </c>
      <c r="H908">
        <f t="shared" si="29"/>
        <v>328500</v>
      </c>
      <c r="I908" t="str">
        <f>VLOOKUP(E908,'Data Produk'!$A$2:$E$2517,3,FALSE)</f>
        <v>BHINNEKA GROOVE BUDS+ TX2 TRUE WIRELESS BLACK</v>
      </c>
      <c r="J908" t="str">
        <f>VLOOKUP(E908,'Data Produk'!$A$2:$E$2517,4,FALSE)</f>
        <v>TWS</v>
      </c>
      <c r="K908" t="str">
        <f>VLOOKUP(D908,'Data Outlet'!$A$2:$D$17,4,FALSE)</f>
        <v>Fani Sari</v>
      </c>
      <c r="L908" t="str">
        <f>VLOOKUP(D908,'Data Outlet'!$A$2:$D$17,2,FALSE)</f>
        <v>LIPPO MALL KEMANG</v>
      </c>
    </row>
    <row r="909" spans="1:12" x14ac:dyDescent="0.25">
      <c r="A909" t="str">
        <f t="shared" si="30"/>
        <v>T-908</v>
      </c>
      <c r="B909" s="3" t="s">
        <v>2584</v>
      </c>
      <c r="C909" s="5">
        <v>45603</v>
      </c>
      <c r="D909" s="3" t="s">
        <v>36</v>
      </c>
      <c r="E909" s="4" t="s">
        <v>813</v>
      </c>
      <c r="F909" s="9">
        <v>1</v>
      </c>
      <c r="G909">
        <f>VLOOKUP(E909,'Data Produk'!$A$2:$E$2517,5,FALSE)</f>
        <v>386100</v>
      </c>
      <c r="H909">
        <f t="shared" si="29"/>
        <v>386100</v>
      </c>
      <c r="I909" t="str">
        <f>VLOOKUP(E909,'Data Produk'!$A$2:$E$2517,3,FALSE)</f>
        <v>BHINNEKA Gaming Keyboard MK-853 V2 BLUE SWITCH (PINK)</v>
      </c>
      <c r="J909" t="str">
        <f>VLOOKUP(E909,'Data Produk'!$A$2:$E$2517,4,FALSE)</f>
        <v>KEYBOARD GAMING</v>
      </c>
      <c r="K909" t="str">
        <f>VLOOKUP(D909,'Data Outlet'!$A$2:$D$17,4,FALSE)</f>
        <v>Citra Dewi</v>
      </c>
      <c r="L909" t="str">
        <f>VLOOKUP(D909,'Data Outlet'!$A$2:$D$17,2,FALSE)</f>
        <v>CENTER POINT MEDAN</v>
      </c>
    </row>
    <row r="910" spans="1:12" x14ac:dyDescent="0.25">
      <c r="A910" t="str">
        <f t="shared" si="30"/>
        <v>T-909</v>
      </c>
      <c r="B910" s="3" t="s">
        <v>2584</v>
      </c>
      <c r="C910" s="5">
        <v>45607</v>
      </c>
      <c r="D910" s="3" t="s">
        <v>43</v>
      </c>
      <c r="E910" s="4" t="s">
        <v>540</v>
      </c>
      <c r="F910" s="9">
        <v>1</v>
      </c>
      <c r="G910">
        <f>VLOOKUP(E910,'Data Produk'!$A$2:$E$2517,5,FALSE)</f>
        <v>81000</v>
      </c>
      <c r="H910">
        <f t="shared" si="29"/>
        <v>81000</v>
      </c>
      <c r="I910" t="str">
        <f>VLOOKUP(E910,'Data Produk'!$A$2:$E$2517,3,FALSE)</f>
        <v>BHINNEKA AGILE MP903 GAMING MOUSEPAD BLACK</v>
      </c>
      <c r="J910" t="str">
        <f>VLOOKUP(E910,'Data Produk'!$A$2:$E$2517,4,FALSE)</f>
        <v>GAMING MOUSEPAD</v>
      </c>
      <c r="K910" t="str">
        <f>VLOOKUP(D910,'Data Outlet'!$A$2:$D$17,4,FALSE)</f>
        <v>Gita Rahma</v>
      </c>
      <c r="L910" t="str">
        <f>VLOOKUP(D910,'Data Outlet'!$A$2:$D$17,2,FALSE)</f>
        <v>MALL OF INDONESIA</v>
      </c>
    </row>
    <row r="911" spans="1:12" x14ac:dyDescent="0.25">
      <c r="A911" t="str">
        <f t="shared" si="30"/>
        <v>T-910</v>
      </c>
      <c r="B911" s="3" t="s">
        <v>2584</v>
      </c>
      <c r="C911" s="5">
        <v>45607</v>
      </c>
      <c r="D911" s="3" t="s">
        <v>40</v>
      </c>
      <c r="E911" s="4" t="s">
        <v>479</v>
      </c>
      <c r="F911" s="9">
        <v>5</v>
      </c>
      <c r="G911">
        <f>VLOOKUP(E911,'Data Produk'!$A$2:$E$2517,5,FALSE)</f>
        <v>22500</v>
      </c>
      <c r="H911">
        <f t="shared" si="29"/>
        <v>112500</v>
      </c>
      <c r="I911" t="str">
        <f>VLOOKUP(E911,'Data Produk'!$A$2:$E$2517,3,FALSE)</f>
        <v>BHINNEKA HYPERLINK KV65C1201 BLACK</v>
      </c>
      <c r="J911" t="str">
        <f>VLOOKUP(E911,'Data Produk'!$A$2:$E$2517,4,FALSE)</f>
        <v>CABLE</v>
      </c>
      <c r="K911" t="str">
        <f>VLOOKUP(D911,'Data Outlet'!$A$2:$D$17,4,FALSE)</f>
        <v>Fani Sari</v>
      </c>
      <c r="L911" t="str">
        <f>VLOOKUP(D911,'Data Outlet'!$A$2:$D$17,2,FALSE)</f>
        <v>LIPPO MALL KEMANG</v>
      </c>
    </row>
    <row r="912" spans="1:12" x14ac:dyDescent="0.25">
      <c r="A912" t="str">
        <f t="shared" si="30"/>
        <v>T-911</v>
      </c>
      <c r="B912" s="3" t="s">
        <v>2584</v>
      </c>
      <c r="C912" s="5">
        <v>45602</v>
      </c>
      <c r="D912" s="3" t="s">
        <v>39</v>
      </c>
      <c r="E912" s="4" t="s">
        <v>814</v>
      </c>
      <c r="F912" s="9">
        <v>2</v>
      </c>
      <c r="G912">
        <f>VLOOKUP(E912,'Data Produk'!$A$2:$E$2517,5,FALSE)</f>
        <v>112500</v>
      </c>
      <c r="H912">
        <f t="shared" si="29"/>
        <v>225000</v>
      </c>
      <c r="I912" t="str">
        <f>VLOOKUP(E912,'Data Produk'!$A$2:$E$2517,3,FALSE)</f>
        <v>BHINNEKA WAVE11 TW11 TRUE WIRELESS WHITE</v>
      </c>
      <c r="J912" t="str">
        <f>VLOOKUP(E912,'Data Produk'!$A$2:$E$2517,4,FALSE)</f>
        <v>TWS</v>
      </c>
      <c r="K912" t="str">
        <f>VLOOKUP(D912,'Data Outlet'!$A$2:$D$17,4,FALSE)</f>
        <v>Eko Wijaya</v>
      </c>
      <c r="L912" t="str">
        <f>VLOOKUP(D912,'Data Outlet'!$A$2:$D$17,2,FALSE)</f>
        <v>KOTA KASABLANKA</v>
      </c>
    </row>
    <row r="913" spans="1:12" x14ac:dyDescent="0.25">
      <c r="A913" t="str">
        <f t="shared" si="30"/>
        <v>T-912</v>
      </c>
      <c r="B913" s="3" t="s">
        <v>2584</v>
      </c>
      <c r="C913" s="5">
        <v>45607</v>
      </c>
      <c r="D913" s="3" t="s">
        <v>43</v>
      </c>
      <c r="E913" s="4" t="s">
        <v>815</v>
      </c>
      <c r="F913" s="9">
        <v>1</v>
      </c>
      <c r="G913">
        <f>VLOOKUP(E913,'Data Produk'!$A$2:$E$2517,5,FALSE)</f>
        <v>39600</v>
      </c>
      <c r="H913">
        <f t="shared" si="29"/>
        <v>39600</v>
      </c>
      <c r="I913" t="str">
        <f>VLOOKUP(E913,'Data Produk'!$A$2:$E$2517,3,FALSE)</f>
        <v>BHINNEKA GO W608 OFFICE MOUSE PINK</v>
      </c>
      <c r="J913" t="str">
        <f>VLOOKUP(E913,'Data Produk'!$A$2:$E$2517,4,FALSE)</f>
        <v>OFFICE MOUSE</v>
      </c>
      <c r="K913" t="str">
        <f>VLOOKUP(D913,'Data Outlet'!$A$2:$D$17,4,FALSE)</f>
        <v>Gita Rahma</v>
      </c>
      <c r="L913" t="str">
        <f>VLOOKUP(D913,'Data Outlet'!$A$2:$D$17,2,FALSE)</f>
        <v>MALL OF INDONESIA</v>
      </c>
    </row>
    <row r="914" spans="1:12" x14ac:dyDescent="0.25">
      <c r="A914" t="str">
        <f t="shared" si="30"/>
        <v>T-913</v>
      </c>
      <c r="B914" s="3" t="s">
        <v>2584</v>
      </c>
      <c r="C914" s="5">
        <v>45626</v>
      </c>
      <c r="D914" s="3" t="s">
        <v>44</v>
      </c>
      <c r="E914" s="4" t="s">
        <v>816</v>
      </c>
      <c r="F914" s="9">
        <v>2</v>
      </c>
      <c r="G914">
        <f>VLOOKUP(E914,'Data Produk'!$A$2:$E$2517,5,FALSE)</f>
        <v>13050</v>
      </c>
      <c r="H914">
        <f t="shared" si="29"/>
        <v>26100</v>
      </c>
      <c r="I914" t="str">
        <f>VLOOKUP(E914,'Data Produk'!$A$2:$E$2517,3,FALSE)</f>
        <v>BHINNEKA DURALINK KCT1201 BLACK</v>
      </c>
      <c r="J914" t="str">
        <f>VLOOKUP(E914,'Data Produk'!$A$2:$E$2517,4,FALSE)</f>
        <v>CABLE</v>
      </c>
      <c r="K914" t="str">
        <f>VLOOKUP(D914,'Data Outlet'!$A$2:$D$17,4,FALSE)</f>
        <v>Gita Rahma</v>
      </c>
      <c r="L914" t="str">
        <f>VLOOKUP(D914,'Data Outlet'!$A$2:$D$17,2,FALSE)</f>
        <v>PAKUWON</v>
      </c>
    </row>
    <row r="915" spans="1:12" x14ac:dyDescent="0.25">
      <c r="A915" t="str">
        <f t="shared" si="30"/>
        <v>T-914</v>
      </c>
      <c r="B915" s="3" t="s">
        <v>2584</v>
      </c>
      <c r="C915" s="5">
        <v>45609</v>
      </c>
      <c r="D915" s="3" t="s">
        <v>40</v>
      </c>
      <c r="E915" s="4" t="s">
        <v>486</v>
      </c>
      <c r="F915" s="9">
        <v>5</v>
      </c>
      <c r="G915">
        <f>VLOOKUP(E915,'Data Produk'!$A$2:$E$2517,5,FALSE)</f>
        <v>31500</v>
      </c>
      <c r="H915">
        <f t="shared" si="29"/>
        <v>157500</v>
      </c>
      <c r="I915" t="str">
        <f>VLOOKUP(E915,'Data Produk'!$A$2:$E$2517,3,FALSE)</f>
        <v>BHINNEKA HYPERLINK KD60L1501 BLACK</v>
      </c>
      <c r="J915" t="str">
        <f>VLOOKUP(E915,'Data Produk'!$A$2:$E$2517,4,FALSE)</f>
        <v>CABLE</v>
      </c>
      <c r="K915" t="str">
        <f>VLOOKUP(D915,'Data Outlet'!$A$2:$D$17,4,FALSE)</f>
        <v>Fani Sari</v>
      </c>
      <c r="L915" t="str">
        <f>VLOOKUP(D915,'Data Outlet'!$A$2:$D$17,2,FALSE)</f>
        <v>LIPPO MALL KEMANG</v>
      </c>
    </row>
    <row r="916" spans="1:12" x14ac:dyDescent="0.25">
      <c r="A916" t="str">
        <f t="shared" si="30"/>
        <v>T-915</v>
      </c>
      <c r="B916" s="3" t="s">
        <v>2584</v>
      </c>
      <c r="C916" s="5">
        <v>45626</v>
      </c>
      <c r="D916" s="3" t="s">
        <v>47</v>
      </c>
      <c r="E916" s="4" t="s">
        <v>817</v>
      </c>
      <c r="F916" s="9">
        <v>1</v>
      </c>
      <c r="G916">
        <f>VLOOKUP(E916,'Data Produk'!$A$2:$E$2517,5,FALSE)</f>
        <v>88200</v>
      </c>
      <c r="H916">
        <f t="shared" si="29"/>
        <v>88200</v>
      </c>
      <c r="I916" t="str">
        <f>VLOOKUP(E916,'Data Produk'!$A$2:$E$2517,3,FALSE)</f>
        <v>BHINNEKA WAVE12 TW12 TRUE WIRELESS BLUE</v>
      </c>
      <c r="J916" t="str">
        <f>VLOOKUP(E916,'Data Produk'!$A$2:$E$2517,4,FALSE)</f>
        <v>TWS</v>
      </c>
      <c r="K916" t="str">
        <f>VLOOKUP(D916,'Data Outlet'!$A$2:$D$17,4,FALSE)</f>
        <v>Joko Susilo</v>
      </c>
      <c r="L916" t="str">
        <f>VLOOKUP(D916,'Data Outlet'!$A$2:$D$17,2,FALSE)</f>
        <v>SUMARECON MALL BEKASI</v>
      </c>
    </row>
    <row r="917" spans="1:12" x14ac:dyDescent="0.25">
      <c r="A917" t="str">
        <f t="shared" si="30"/>
        <v>T-916</v>
      </c>
      <c r="B917" s="3" t="s">
        <v>2584</v>
      </c>
      <c r="C917" s="5">
        <v>45599</v>
      </c>
      <c r="D917" s="3" t="s">
        <v>37</v>
      </c>
      <c r="E917" s="4" t="s">
        <v>818</v>
      </c>
      <c r="F917" s="9">
        <v>1</v>
      </c>
      <c r="G917">
        <f>VLOOKUP(E917,'Data Produk'!$A$2:$E$2517,5,FALSE)</f>
        <v>26100</v>
      </c>
      <c r="H917">
        <f t="shared" si="29"/>
        <v>26100</v>
      </c>
      <c r="I917" t="str">
        <f>VLOOKUP(E917,'Data Produk'!$A$2:$E$2517,3,FALSE)</f>
        <v>BHINNEKA GO ES1 WIRED EARBUDS WHITE</v>
      </c>
      <c r="J917" t="str">
        <f>VLOOKUP(E917,'Data Produk'!$A$2:$E$2517,4,FALSE)</f>
        <v>EARPHONE</v>
      </c>
      <c r="K917" t="str">
        <f>VLOOKUP(D917,'Data Outlet'!$A$2:$D$17,4,FALSE)</f>
        <v>Dewi Lestari</v>
      </c>
      <c r="L917" t="str">
        <f>VLOOKUP(D917,'Data Outlet'!$A$2:$D$17,2,FALSE)</f>
        <v>CIBUBUR JUNCTION</v>
      </c>
    </row>
    <row r="918" spans="1:12" x14ac:dyDescent="0.25">
      <c r="A918" t="str">
        <f t="shared" si="30"/>
        <v>T-917</v>
      </c>
      <c r="B918" s="3" t="s">
        <v>2584</v>
      </c>
      <c r="C918" s="5">
        <v>45600</v>
      </c>
      <c r="D918" s="3" t="s">
        <v>39</v>
      </c>
      <c r="E918" s="4" t="s">
        <v>819</v>
      </c>
      <c r="F918" s="9">
        <v>1</v>
      </c>
      <c r="G918">
        <f>VLOOKUP(E918,'Data Produk'!$A$2:$E$2517,5,FALSE)</f>
        <v>508500</v>
      </c>
      <c r="H918">
        <f t="shared" si="29"/>
        <v>508500</v>
      </c>
      <c r="I918" t="str">
        <f>VLOOKUP(E918,'Data Produk'!$A$2:$E$2517,3,FALSE)</f>
        <v>BHINNEKA POWER PLUS 120W 4-PORTS GAN CHARGER (PPS/PD+QC) BLACK</v>
      </c>
      <c r="J918" t="str">
        <f>VLOOKUP(E918,'Data Produk'!$A$2:$E$2517,4,FALSE)</f>
        <v>CHARGER</v>
      </c>
      <c r="K918" t="str">
        <f>VLOOKUP(D918,'Data Outlet'!$A$2:$D$17,4,FALSE)</f>
        <v>Eko Wijaya</v>
      </c>
      <c r="L918" t="str">
        <f>VLOOKUP(D918,'Data Outlet'!$A$2:$D$17,2,FALSE)</f>
        <v>KOTA KASABLANKA</v>
      </c>
    </row>
    <row r="919" spans="1:12" x14ac:dyDescent="0.25">
      <c r="A919" t="str">
        <f t="shared" si="30"/>
        <v>T-918</v>
      </c>
      <c r="B919" s="3" t="s">
        <v>2584</v>
      </c>
      <c r="C919" s="5">
        <v>45598</v>
      </c>
      <c r="D919" s="3" t="s">
        <v>48</v>
      </c>
      <c r="E919" s="4" t="s">
        <v>820</v>
      </c>
      <c r="F919" s="9">
        <v>1</v>
      </c>
      <c r="G919">
        <f>VLOOKUP(E919,'Data Produk'!$A$2:$E$2517,5,FALSE)</f>
        <v>143100</v>
      </c>
      <c r="H919">
        <f t="shared" si="29"/>
        <v>143100</v>
      </c>
      <c r="I919" t="str">
        <f>VLOOKUP(E919,'Data Produk'!$A$2:$E$2517,3,FALSE)</f>
        <v>BHINNEKA VENOM II WGC2 GAMING MOUSE MINT</v>
      </c>
      <c r="J919" t="str">
        <f>VLOOKUP(E919,'Data Produk'!$A$2:$E$2517,4,FALSE)</f>
        <v>MOUSE GAMING</v>
      </c>
      <c r="K919" t="str">
        <f>VLOOKUP(D919,'Data Outlet'!$A$2:$D$17,4,FALSE)</f>
        <v>Joko Susilo</v>
      </c>
      <c r="L919" t="str">
        <f>VLOOKUP(D919,'Data Outlet'!$A$2:$D$17,2,FALSE)</f>
        <v>SUMARECON MALL SERPONG</v>
      </c>
    </row>
    <row r="920" spans="1:12" x14ac:dyDescent="0.25">
      <c r="A920" t="str">
        <f t="shared" si="30"/>
        <v>T-919</v>
      </c>
      <c r="B920" s="3" t="s">
        <v>2584</v>
      </c>
      <c r="C920" s="5">
        <v>45606</v>
      </c>
      <c r="D920" s="3" t="s">
        <v>37</v>
      </c>
      <c r="E920" s="4" t="s">
        <v>96</v>
      </c>
      <c r="F920" s="9">
        <v>1</v>
      </c>
      <c r="G920">
        <f>VLOOKUP(E920,'Data Produk'!$A$2:$E$2517,5,FALSE)</f>
        <v>44850</v>
      </c>
      <c r="H920">
        <f t="shared" si="29"/>
        <v>44850</v>
      </c>
      <c r="I920" t="str">
        <f>VLOOKUP(E920,'Data Produk'!$A$2:$E$2517,3,FALSE)</f>
        <v>BHINNEKA HYPERLINK KD10C2001 BLACK</v>
      </c>
      <c r="J920" t="str">
        <f>VLOOKUP(E920,'Data Produk'!$A$2:$E$2517,4,FALSE)</f>
        <v>CABLE</v>
      </c>
      <c r="K920" t="str">
        <f>VLOOKUP(D920,'Data Outlet'!$A$2:$D$17,4,FALSE)</f>
        <v>Dewi Lestari</v>
      </c>
      <c r="L920" t="str">
        <f>VLOOKUP(D920,'Data Outlet'!$A$2:$D$17,2,FALSE)</f>
        <v>CIBUBUR JUNCTION</v>
      </c>
    </row>
    <row r="921" spans="1:12" x14ac:dyDescent="0.25">
      <c r="A921" t="str">
        <f t="shared" si="30"/>
        <v>T-920</v>
      </c>
      <c r="B921" s="3" t="s">
        <v>2584</v>
      </c>
      <c r="C921" s="5">
        <v>45619</v>
      </c>
      <c r="D921" s="3" t="s">
        <v>39</v>
      </c>
      <c r="E921" s="4" t="s">
        <v>435</v>
      </c>
      <c r="F921" s="9">
        <v>1</v>
      </c>
      <c r="G921">
        <f>VLOOKUP(E921,'Data Produk'!$A$2:$E$2517,5,FALSE)</f>
        <v>489300</v>
      </c>
      <c r="H921">
        <f t="shared" si="29"/>
        <v>489300</v>
      </c>
      <c r="I921" t="str">
        <f>VLOOKUP(E921,'Data Produk'!$A$2:$E$2517,3,FALSE)</f>
        <v>ACK02 LUFFY Keycaps One Piece Original</v>
      </c>
      <c r="J921" t="str">
        <f>VLOOKUP(E921,'Data Produk'!$A$2:$E$2517,4,FALSE)</f>
        <v>OTHER ACCESSORIES</v>
      </c>
      <c r="K921" t="str">
        <f>VLOOKUP(D921,'Data Outlet'!$A$2:$D$17,4,FALSE)</f>
        <v>Eko Wijaya</v>
      </c>
      <c r="L921" t="str">
        <f>VLOOKUP(D921,'Data Outlet'!$A$2:$D$17,2,FALSE)</f>
        <v>KOTA KASABLANKA</v>
      </c>
    </row>
    <row r="922" spans="1:12" x14ac:dyDescent="0.25">
      <c r="A922" t="str">
        <f t="shared" si="30"/>
        <v>T-921</v>
      </c>
      <c r="B922" s="3" t="s">
        <v>2584</v>
      </c>
      <c r="C922" s="5">
        <v>45616</v>
      </c>
      <c r="D922" s="3" t="s">
        <v>41</v>
      </c>
      <c r="E922" s="4" t="s">
        <v>821</v>
      </c>
      <c r="F922" s="9">
        <v>1</v>
      </c>
      <c r="G922">
        <f>VLOOKUP(E922,'Data Produk'!$A$2:$E$2517,5,FALSE)</f>
        <v>108000</v>
      </c>
      <c r="H922">
        <f t="shared" si="29"/>
        <v>108000</v>
      </c>
      <c r="I922" t="str">
        <f>VLOOKUP(E922,'Data Produk'!$A$2:$E$2517,3,FALSE)</f>
        <v>BHINNEKA WAVE14 TW14 TRUE WIRELESS WHITE</v>
      </c>
      <c r="J922" t="str">
        <f>VLOOKUP(E922,'Data Produk'!$A$2:$E$2517,4,FALSE)</f>
        <v>TWS</v>
      </c>
      <c r="K922" t="str">
        <f>VLOOKUP(D922,'Data Outlet'!$A$2:$D$17,4,FALSE)</f>
        <v>Gita Rahma</v>
      </c>
      <c r="L922" t="str">
        <f>VLOOKUP(D922,'Data Outlet'!$A$2:$D$17,2,FALSE)</f>
        <v>MALL GANDARIA CITY</v>
      </c>
    </row>
    <row r="923" spans="1:12" x14ac:dyDescent="0.25">
      <c r="A923" t="str">
        <f t="shared" si="30"/>
        <v>T-922</v>
      </c>
      <c r="B923" s="3" t="s">
        <v>2584</v>
      </c>
      <c r="C923" s="5">
        <v>45624</v>
      </c>
      <c r="D923" s="3" t="s">
        <v>45</v>
      </c>
      <c r="E923" s="4" t="s">
        <v>199</v>
      </c>
      <c r="F923" s="9">
        <v>7</v>
      </c>
      <c r="G923">
        <f>VLOOKUP(E923,'Data Produk'!$A$2:$E$2517,5,FALSE)</f>
        <v>22500</v>
      </c>
      <c r="H923">
        <f t="shared" si="29"/>
        <v>157500</v>
      </c>
      <c r="I923" t="str">
        <f>VLOOKUP(E923,'Data Produk'!$A$2:$E$2517,3,FALSE)</f>
        <v>BHINNEKA HYPERLINK KV65C1201 BLACK</v>
      </c>
      <c r="J923" t="str">
        <f>VLOOKUP(E923,'Data Produk'!$A$2:$E$2517,4,FALSE)</f>
        <v>CABLE</v>
      </c>
      <c r="K923" t="str">
        <f>VLOOKUP(D923,'Data Outlet'!$A$2:$D$17,4,FALSE)</f>
        <v>Indah Putri</v>
      </c>
      <c r="L923" t="str">
        <f>VLOOKUP(D923,'Data Outlet'!$A$2:$D$17,2,FALSE)</f>
        <v>PIK AVENUE</v>
      </c>
    </row>
    <row r="924" spans="1:12" x14ac:dyDescent="0.25">
      <c r="A924" t="str">
        <f t="shared" si="30"/>
        <v>T-923</v>
      </c>
      <c r="B924" s="3" t="s">
        <v>2584</v>
      </c>
      <c r="C924" s="5">
        <v>45616</v>
      </c>
      <c r="D924" s="3" t="s">
        <v>42</v>
      </c>
      <c r="E924" s="4" t="s">
        <v>822</v>
      </c>
      <c r="F924" s="9">
        <v>1</v>
      </c>
      <c r="G924">
        <f>VLOOKUP(E924,'Data Produk'!$A$2:$E$2517,5,FALSE)</f>
        <v>0</v>
      </c>
      <c r="H924">
        <f t="shared" si="29"/>
        <v>0</v>
      </c>
      <c r="I924" t="str">
        <f>VLOOKUP(E924,'Data Produk'!$A$2:$E$2517,3,FALSE)</f>
        <v>BHINNEKA SMART ADAPTOR LA1A01</v>
      </c>
      <c r="J924" t="str">
        <f>VLOOKUP(E924,'Data Produk'!$A$2:$E$2517,4,FALSE)</f>
        <v>SMART LIFE</v>
      </c>
      <c r="K924" t="str">
        <f>VLOOKUP(D924,'Data Outlet'!$A$2:$D$17,4,FALSE)</f>
        <v>Hadi Nugroho</v>
      </c>
      <c r="L924" t="str">
        <f>VLOOKUP(D924,'Data Outlet'!$A$2:$D$17,2,FALSE)</f>
        <v>MALL KELAPA GADING</v>
      </c>
    </row>
    <row r="925" spans="1:12" x14ac:dyDescent="0.25">
      <c r="A925" t="str">
        <f t="shared" si="30"/>
        <v>T-924</v>
      </c>
      <c r="B925" s="3" t="s">
        <v>2584</v>
      </c>
      <c r="C925" s="5">
        <v>45611</v>
      </c>
      <c r="D925" s="3" t="s">
        <v>39</v>
      </c>
      <c r="E925" s="4" t="s">
        <v>823</v>
      </c>
      <c r="F925" s="9">
        <v>1</v>
      </c>
      <c r="G925">
        <f>VLOOKUP(E925,'Data Produk'!$A$2:$E$2517,5,FALSE)</f>
        <v>145800</v>
      </c>
      <c r="H925">
        <f t="shared" si="29"/>
        <v>145800</v>
      </c>
      <c r="I925" t="str">
        <f>VLOOKUP(E925,'Data Produk'!$A$2:$E$2517,3,FALSE)</f>
        <v>BHINNEKA SHOOTER II GP13 GAMEPAD BLACK</v>
      </c>
      <c r="J925" t="str">
        <f>VLOOKUP(E925,'Data Produk'!$A$2:$E$2517,4,FALSE)</f>
        <v>GAMEPAD</v>
      </c>
      <c r="K925" t="str">
        <f>VLOOKUP(D925,'Data Outlet'!$A$2:$D$17,4,FALSE)</f>
        <v>Eko Wijaya</v>
      </c>
      <c r="L925" t="str">
        <f>VLOOKUP(D925,'Data Outlet'!$A$2:$D$17,2,FALSE)</f>
        <v>KOTA KASABLANKA</v>
      </c>
    </row>
    <row r="926" spans="1:12" x14ac:dyDescent="0.25">
      <c r="A926" t="str">
        <f t="shared" si="30"/>
        <v>T-925</v>
      </c>
      <c r="B926" s="3" t="s">
        <v>2584</v>
      </c>
      <c r="C926" s="5">
        <v>45603</v>
      </c>
      <c r="D926" s="3" t="s">
        <v>37</v>
      </c>
      <c r="E926" s="4" t="s">
        <v>824</v>
      </c>
      <c r="F926" s="9">
        <v>1</v>
      </c>
      <c r="G926">
        <f>VLOOKUP(E926,'Data Produk'!$A$2:$E$2517,5,FALSE)</f>
        <v>170100</v>
      </c>
      <c r="H926">
        <f t="shared" si="29"/>
        <v>170100</v>
      </c>
      <c r="I926" t="str">
        <f>VLOOKUP(E926,'Data Produk'!$A$2:$E$2517,3,FALSE)</f>
        <v>BHINNEKA Gaming Deskmat ATO MP905 MARBLE</v>
      </c>
      <c r="J926">
        <f>VLOOKUP(E926,'Data Produk'!$A$2:$E$2517,4,FALSE)</f>
        <v>0</v>
      </c>
      <c r="K926" t="str">
        <f>VLOOKUP(D926,'Data Outlet'!$A$2:$D$17,4,FALSE)</f>
        <v>Dewi Lestari</v>
      </c>
      <c r="L926" t="str">
        <f>VLOOKUP(D926,'Data Outlet'!$A$2:$D$17,2,FALSE)</f>
        <v>CIBUBUR JUNCTION</v>
      </c>
    </row>
    <row r="927" spans="1:12" x14ac:dyDescent="0.25">
      <c r="A927" t="str">
        <f t="shared" si="30"/>
        <v>T-926</v>
      </c>
      <c r="B927" s="3" t="s">
        <v>2584</v>
      </c>
      <c r="C927" s="5">
        <v>45612</v>
      </c>
      <c r="D927" s="3" t="s">
        <v>41</v>
      </c>
      <c r="E927" s="4" t="s">
        <v>825</v>
      </c>
      <c r="F927" s="9">
        <v>1</v>
      </c>
      <c r="G927">
        <f>VLOOKUP(E927,'Data Produk'!$A$2:$E$2517,5,FALSE)</f>
        <v>108000</v>
      </c>
      <c r="H927">
        <f t="shared" si="29"/>
        <v>108000</v>
      </c>
      <c r="I927" t="str">
        <f>VLOOKUP(E927,'Data Produk'!$A$2:$E$2517,3,FALSE)</f>
        <v>BHINNEKA WAVE13 TW13 TRUE WIRELESS BLACK</v>
      </c>
      <c r="J927" t="str">
        <f>VLOOKUP(E927,'Data Produk'!$A$2:$E$2517,4,FALSE)</f>
        <v>TWS</v>
      </c>
      <c r="K927" t="str">
        <f>VLOOKUP(D927,'Data Outlet'!$A$2:$D$17,4,FALSE)</f>
        <v>Gita Rahma</v>
      </c>
      <c r="L927" t="str">
        <f>VLOOKUP(D927,'Data Outlet'!$A$2:$D$17,2,FALSE)</f>
        <v>MALL GANDARIA CITY</v>
      </c>
    </row>
    <row r="928" spans="1:12" x14ac:dyDescent="0.25">
      <c r="A928" t="str">
        <f t="shared" si="30"/>
        <v>T-927</v>
      </c>
      <c r="B928" s="3" t="s">
        <v>2584</v>
      </c>
      <c r="C928" s="5">
        <v>45622</v>
      </c>
      <c r="D928" s="3" t="s">
        <v>48</v>
      </c>
      <c r="E928" s="4" t="s">
        <v>826</v>
      </c>
      <c r="F928" s="9">
        <v>1</v>
      </c>
      <c r="G928">
        <f>VLOOKUP(E928,'Data Produk'!$A$2:$E$2517,5,FALSE)</f>
        <v>57600</v>
      </c>
      <c r="H928">
        <f t="shared" si="29"/>
        <v>57600</v>
      </c>
      <c r="I928" t="str">
        <f>VLOOKUP(E928,'Data Produk'!$A$2:$E$2517,3,FALSE)</f>
        <v>BHINNEKA GO W192 OFFICE MOUSE BLACK</v>
      </c>
      <c r="J928" t="str">
        <f>VLOOKUP(E928,'Data Produk'!$A$2:$E$2517,4,FALSE)</f>
        <v>OFFICE MOUSE</v>
      </c>
      <c r="K928" t="str">
        <f>VLOOKUP(D928,'Data Outlet'!$A$2:$D$17,4,FALSE)</f>
        <v>Joko Susilo</v>
      </c>
      <c r="L928" t="str">
        <f>VLOOKUP(D928,'Data Outlet'!$A$2:$D$17,2,FALSE)</f>
        <v>SUMARECON MALL SERPONG</v>
      </c>
    </row>
    <row r="929" spans="1:12" x14ac:dyDescent="0.25">
      <c r="A929" t="str">
        <f t="shared" si="30"/>
        <v>T-928</v>
      </c>
      <c r="B929" s="3" t="s">
        <v>2584</v>
      </c>
      <c r="C929" s="5">
        <v>45601</v>
      </c>
      <c r="D929" s="3" t="s">
        <v>36</v>
      </c>
      <c r="E929" s="4" t="s">
        <v>827</v>
      </c>
      <c r="F929" s="9">
        <v>1</v>
      </c>
      <c r="G929">
        <f>VLOOKUP(E929,'Data Produk'!$A$2:$E$2517,5,FALSE)</f>
        <v>130500</v>
      </c>
      <c r="H929">
        <f t="shared" si="29"/>
        <v>130500</v>
      </c>
      <c r="I929" t="str">
        <f>VLOOKUP(E929,'Data Produk'!$A$2:$E$2517,3,FALSE)</f>
        <v>BHINNEKA TRINITY MH88 GAMING HEADSET PINK</v>
      </c>
      <c r="J929" t="str">
        <f>VLOOKUP(E929,'Data Produk'!$A$2:$E$2517,4,FALSE)</f>
        <v>GAMING HEADSET</v>
      </c>
      <c r="K929" t="str">
        <f>VLOOKUP(D929,'Data Outlet'!$A$2:$D$17,4,FALSE)</f>
        <v>Citra Dewi</v>
      </c>
      <c r="L929" t="str">
        <f>VLOOKUP(D929,'Data Outlet'!$A$2:$D$17,2,FALSE)</f>
        <v>CENTER POINT MEDAN</v>
      </c>
    </row>
    <row r="930" spans="1:12" x14ac:dyDescent="0.25">
      <c r="A930" t="str">
        <f t="shared" si="30"/>
        <v>T-929</v>
      </c>
      <c r="B930" s="3" t="s">
        <v>2584</v>
      </c>
      <c r="C930" s="5">
        <v>45619</v>
      </c>
      <c r="D930" s="3" t="s">
        <v>41</v>
      </c>
      <c r="E930" s="4" t="s">
        <v>828</v>
      </c>
      <c r="F930" s="9">
        <v>1</v>
      </c>
      <c r="G930">
        <f>VLOOKUP(E930,'Data Produk'!$A$2:$E$2517,5,FALSE)</f>
        <v>162000</v>
      </c>
      <c r="H930">
        <f t="shared" si="29"/>
        <v>162000</v>
      </c>
      <c r="I930" t="str">
        <f>VLOOKUP(E930,'Data Produk'!$A$2:$E$2517,3,FALSE)</f>
        <v>BHINNEKA POWER PACK T1 10.000 mAh 22,5W POWERBANK WHITE</v>
      </c>
      <c r="J930" t="str">
        <f>VLOOKUP(E930,'Data Produk'!$A$2:$E$2517,4,FALSE)</f>
        <v>POWERBANK</v>
      </c>
      <c r="K930" t="str">
        <f>VLOOKUP(D930,'Data Outlet'!$A$2:$D$17,4,FALSE)</f>
        <v>Gita Rahma</v>
      </c>
      <c r="L930" t="str">
        <f>VLOOKUP(D930,'Data Outlet'!$A$2:$D$17,2,FALSE)</f>
        <v>MALL GANDARIA CITY</v>
      </c>
    </row>
    <row r="931" spans="1:12" x14ac:dyDescent="0.25">
      <c r="A931" t="str">
        <f t="shared" si="30"/>
        <v>T-930</v>
      </c>
      <c r="B931" s="3" t="s">
        <v>2584</v>
      </c>
      <c r="C931" s="5">
        <v>45610</v>
      </c>
      <c r="D931" s="3" t="s">
        <v>41</v>
      </c>
      <c r="E931" s="4" t="s">
        <v>829</v>
      </c>
      <c r="F931" s="9">
        <v>2</v>
      </c>
      <c r="G931">
        <f>VLOOKUP(E931,'Data Produk'!$A$2:$E$2517,5,FALSE)</f>
        <v>88200</v>
      </c>
      <c r="H931">
        <f t="shared" si="29"/>
        <v>176400</v>
      </c>
      <c r="I931" t="str">
        <f>VLOOKUP(E931,'Data Produk'!$A$2:$E$2517,3,FALSE)</f>
        <v>BHINNEKA POWER PACK S1 10.000 mAh POWERBANK WHITE</v>
      </c>
      <c r="J931" t="str">
        <f>VLOOKUP(E931,'Data Produk'!$A$2:$E$2517,4,FALSE)</f>
        <v>POWERBANK</v>
      </c>
      <c r="K931" t="str">
        <f>VLOOKUP(D931,'Data Outlet'!$A$2:$D$17,4,FALSE)</f>
        <v>Gita Rahma</v>
      </c>
      <c r="L931" t="str">
        <f>VLOOKUP(D931,'Data Outlet'!$A$2:$D$17,2,FALSE)</f>
        <v>MALL GANDARIA CITY</v>
      </c>
    </row>
    <row r="932" spans="1:12" x14ac:dyDescent="0.25">
      <c r="A932" t="str">
        <f t="shared" si="30"/>
        <v>T-931</v>
      </c>
      <c r="B932" s="3" t="s">
        <v>2584</v>
      </c>
      <c r="C932" s="5">
        <v>45609</v>
      </c>
      <c r="D932" s="3" t="s">
        <v>45</v>
      </c>
      <c r="E932" s="4" t="s">
        <v>261</v>
      </c>
      <c r="F932" s="9">
        <v>8</v>
      </c>
      <c r="G932">
        <f>VLOOKUP(E932,'Data Produk'!$A$2:$E$2517,5,FALSE)</f>
        <v>17100</v>
      </c>
      <c r="H932">
        <f t="shared" si="29"/>
        <v>136800</v>
      </c>
      <c r="I932" t="str">
        <f>VLOOKUP(E932,'Data Produk'!$A$2:$E$2517,3,FALSE)</f>
        <v>BHINNEKA DURALINK KCB1201 BLACK</v>
      </c>
      <c r="J932" t="str">
        <f>VLOOKUP(E932,'Data Produk'!$A$2:$E$2517,4,FALSE)</f>
        <v>CABLE</v>
      </c>
      <c r="K932" t="str">
        <f>VLOOKUP(D932,'Data Outlet'!$A$2:$D$17,4,FALSE)</f>
        <v>Indah Putri</v>
      </c>
      <c r="L932" t="str">
        <f>VLOOKUP(D932,'Data Outlet'!$A$2:$D$17,2,FALSE)</f>
        <v>PIK AVENUE</v>
      </c>
    </row>
    <row r="933" spans="1:12" x14ac:dyDescent="0.25">
      <c r="A933" t="str">
        <f t="shared" si="30"/>
        <v>T-932</v>
      </c>
      <c r="B933" s="3" t="s">
        <v>2584</v>
      </c>
      <c r="C933" s="5">
        <v>45622</v>
      </c>
      <c r="D933" s="3" t="s">
        <v>40</v>
      </c>
      <c r="E933" s="4" t="s">
        <v>830</v>
      </c>
      <c r="F933" s="9">
        <v>4</v>
      </c>
      <c r="G933">
        <f>VLOOKUP(E933,'Data Produk'!$A$2:$E$2517,5,FALSE)</f>
        <v>143100</v>
      </c>
      <c r="H933">
        <f t="shared" si="29"/>
        <v>572400</v>
      </c>
      <c r="I933" t="str">
        <f>VLOOKUP(E933,'Data Produk'!$A$2:$E$2517,3,FALSE)</f>
        <v>BHINNEKA VENOM II WGC2 GAMING MOUSE MINT</v>
      </c>
      <c r="J933" t="str">
        <f>VLOOKUP(E933,'Data Produk'!$A$2:$E$2517,4,FALSE)</f>
        <v>MOUSE GAMING</v>
      </c>
      <c r="K933" t="str">
        <f>VLOOKUP(D933,'Data Outlet'!$A$2:$D$17,4,FALSE)</f>
        <v>Fani Sari</v>
      </c>
      <c r="L933" t="str">
        <f>VLOOKUP(D933,'Data Outlet'!$A$2:$D$17,2,FALSE)</f>
        <v>LIPPO MALL KEMANG</v>
      </c>
    </row>
    <row r="934" spans="1:12" x14ac:dyDescent="0.25">
      <c r="A934" t="str">
        <f t="shared" si="30"/>
        <v>T-933</v>
      </c>
      <c r="B934" s="3" t="s">
        <v>2584</v>
      </c>
      <c r="C934" s="5">
        <v>45603</v>
      </c>
      <c r="D934" s="3" t="s">
        <v>37</v>
      </c>
      <c r="E934" s="4" t="s">
        <v>831</v>
      </c>
      <c r="F934" s="9">
        <v>1</v>
      </c>
      <c r="G934">
        <f>VLOOKUP(E934,'Data Produk'!$A$2:$E$2517,5,FALSE)</f>
        <v>76500</v>
      </c>
      <c r="H934">
        <f t="shared" si="29"/>
        <v>76500</v>
      </c>
      <c r="I934" t="str">
        <f>VLOOKUP(E934,'Data Produk'!$A$2:$E$2517,3,FALSE)</f>
        <v>BHINNEKA WAVE10 TW10 TRUE WIRELESS WHITE</v>
      </c>
      <c r="J934" t="str">
        <f>VLOOKUP(E934,'Data Produk'!$A$2:$E$2517,4,FALSE)</f>
        <v>TWS</v>
      </c>
      <c r="K934" t="str">
        <f>VLOOKUP(D934,'Data Outlet'!$A$2:$D$17,4,FALSE)</f>
        <v>Dewi Lestari</v>
      </c>
      <c r="L934" t="str">
        <f>VLOOKUP(D934,'Data Outlet'!$A$2:$D$17,2,FALSE)</f>
        <v>CIBUBUR JUNCTION</v>
      </c>
    </row>
    <row r="935" spans="1:12" x14ac:dyDescent="0.25">
      <c r="A935" t="str">
        <f t="shared" si="30"/>
        <v>T-934</v>
      </c>
      <c r="B935" s="3" t="s">
        <v>2584</v>
      </c>
      <c r="C935" s="5">
        <v>45618</v>
      </c>
      <c r="D935" s="3" t="s">
        <v>47</v>
      </c>
      <c r="E935" s="4" t="s">
        <v>832</v>
      </c>
      <c r="F935" s="9">
        <v>1</v>
      </c>
      <c r="G935">
        <f>VLOOKUP(E935,'Data Produk'!$A$2:$E$2517,5,FALSE)</f>
        <v>83300</v>
      </c>
      <c r="H935">
        <f t="shared" si="29"/>
        <v>83300</v>
      </c>
      <c r="I935" t="str">
        <f>VLOOKUP(E935,'Data Produk'!$A$2:$E$2517,3,FALSE)</f>
        <v>BHINNEKA WAVE11 TW11 V2 TRUE WIRELESS BEIGE</v>
      </c>
      <c r="J935" t="str">
        <f>VLOOKUP(E935,'Data Produk'!$A$2:$E$2517,4,FALSE)</f>
        <v>TWS</v>
      </c>
      <c r="K935" t="str">
        <f>VLOOKUP(D935,'Data Outlet'!$A$2:$D$17,4,FALSE)</f>
        <v>Joko Susilo</v>
      </c>
      <c r="L935" t="str">
        <f>VLOOKUP(D935,'Data Outlet'!$A$2:$D$17,2,FALSE)</f>
        <v>SUMARECON MALL BEKASI</v>
      </c>
    </row>
    <row r="936" spans="1:12" x14ac:dyDescent="0.25">
      <c r="A936" t="str">
        <f t="shared" si="30"/>
        <v>T-935</v>
      </c>
      <c r="B936" s="3" t="s">
        <v>2584</v>
      </c>
      <c r="C936" s="5">
        <v>45604</v>
      </c>
      <c r="D936" s="3" t="s">
        <v>47</v>
      </c>
      <c r="E936" s="4" t="s">
        <v>833</v>
      </c>
      <c r="F936" s="9">
        <v>1</v>
      </c>
      <c r="G936">
        <f>VLOOKUP(E936,'Data Produk'!$A$2:$E$2517,5,FALSE)</f>
        <v>165000</v>
      </c>
      <c r="H936">
        <f t="shared" si="29"/>
        <v>165000</v>
      </c>
      <c r="I936" t="str">
        <f>VLOOKUP(E936,'Data Produk'!$A$2:$E$2517,3,FALSE)</f>
        <v>BHINNEKA Gaming Mousepad RGB MPR800s WHITE</v>
      </c>
      <c r="J936" t="str">
        <f>VLOOKUP(E936,'Data Produk'!$A$2:$E$2517,4,FALSE)</f>
        <v>GAMING MOUSEPAD</v>
      </c>
      <c r="K936" t="str">
        <f>VLOOKUP(D936,'Data Outlet'!$A$2:$D$17,4,FALSE)</f>
        <v>Joko Susilo</v>
      </c>
      <c r="L936" t="str">
        <f>VLOOKUP(D936,'Data Outlet'!$A$2:$D$17,2,FALSE)</f>
        <v>SUMARECON MALL BEKASI</v>
      </c>
    </row>
    <row r="937" spans="1:12" x14ac:dyDescent="0.25">
      <c r="A937" t="str">
        <f t="shared" si="30"/>
        <v>T-936</v>
      </c>
      <c r="B937" s="3" t="s">
        <v>2584</v>
      </c>
      <c r="C937" s="5">
        <v>45621</v>
      </c>
      <c r="D937" s="3" t="s">
        <v>44</v>
      </c>
      <c r="E937" s="4" t="s">
        <v>834</v>
      </c>
      <c r="F937" s="9">
        <v>1</v>
      </c>
      <c r="G937">
        <f>VLOOKUP(E937,'Data Produk'!$A$2:$E$2517,5,FALSE)</f>
        <v>17100</v>
      </c>
      <c r="H937">
        <f t="shared" si="29"/>
        <v>17100</v>
      </c>
      <c r="I937" t="str">
        <f>VLOOKUP(E937,'Data Produk'!$A$2:$E$2517,3,FALSE)</f>
        <v>BHINNEKA DURALINK KCB1201 BLACK</v>
      </c>
      <c r="J937" t="str">
        <f>VLOOKUP(E937,'Data Produk'!$A$2:$E$2517,4,FALSE)</f>
        <v>CABLE</v>
      </c>
      <c r="K937" t="str">
        <f>VLOOKUP(D937,'Data Outlet'!$A$2:$D$17,4,FALSE)</f>
        <v>Gita Rahma</v>
      </c>
      <c r="L937" t="str">
        <f>VLOOKUP(D937,'Data Outlet'!$A$2:$D$17,2,FALSE)</f>
        <v>PAKUWON</v>
      </c>
    </row>
    <row r="938" spans="1:12" x14ac:dyDescent="0.25">
      <c r="A938" t="str">
        <f t="shared" si="30"/>
        <v>T-937</v>
      </c>
      <c r="B938" s="3" t="s">
        <v>2584</v>
      </c>
      <c r="C938" s="5">
        <v>45623</v>
      </c>
      <c r="D938" s="3" t="s">
        <v>37</v>
      </c>
      <c r="E938" s="4" t="s">
        <v>835</v>
      </c>
      <c r="F938" s="9">
        <v>1</v>
      </c>
      <c r="G938">
        <f>VLOOKUP(E938,'Data Produk'!$A$2:$E$2517,5,FALSE)</f>
        <v>189000</v>
      </c>
      <c r="H938">
        <f t="shared" si="29"/>
        <v>189000</v>
      </c>
      <c r="I938" t="str">
        <f>VLOOKUP(E938,'Data Produk'!$A$2:$E$2517,3,FALSE)</f>
        <v>BHINNEKA GO TUNE WH06 WIRELESS HEADSET GREY</v>
      </c>
      <c r="J938" t="str">
        <f>VLOOKUP(E938,'Data Produk'!$A$2:$E$2517,4,FALSE)</f>
        <v>WIRELESS HEADSET</v>
      </c>
      <c r="K938" t="str">
        <f>VLOOKUP(D938,'Data Outlet'!$A$2:$D$17,4,FALSE)</f>
        <v>Dewi Lestari</v>
      </c>
      <c r="L938" t="str">
        <f>VLOOKUP(D938,'Data Outlet'!$A$2:$D$17,2,FALSE)</f>
        <v>CIBUBUR JUNCTION</v>
      </c>
    </row>
    <row r="939" spans="1:12" x14ac:dyDescent="0.25">
      <c r="A939" t="str">
        <f t="shared" si="30"/>
        <v>T-938</v>
      </c>
      <c r="B939" s="3" t="s">
        <v>2584</v>
      </c>
      <c r="C939" s="5">
        <v>45619</v>
      </c>
      <c r="D939" s="3" t="s">
        <v>43</v>
      </c>
      <c r="E939" s="4" t="s">
        <v>525</v>
      </c>
      <c r="F939" s="9">
        <v>2</v>
      </c>
      <c r="G939">
        <f>VLOOKUP(E939,'Data Produk'!$A$2:$E$2517,5,FALSE)</f>
        <v>107100</v>
      </c>
      <c r="H939">
        <f t="shared" si="29"/>
        <v>214200</v>
      </c>
      <c r="I939" t="str">
        <f>VLOOKUP(E939,'Data Produk'!$A$2:$E$2517,3,FALSE)</f>
        <v>BHINNEKA CW2-Q02 38W 2-PORTS CHARGER (QC) WHITE</v>
      </c>
      <c r="J939" t="str">
        <f>VLOOKUP(E939,'Data Produk'!$A$2:$E$2517,4,FALSE)</f>
        <v>CHARGER</v>
      </c>
      <c r="K939" t="str">
        <f>VLOOKUP(D939,'Data Outlet'!$A$2:$D$17,4,FALSE)</f>
        <v>Gita Rahma</v>
      </c>
      <c r="L939" t="str">
        <f>VLOOKUP(D939,'Data Outlet'!$A$2:$D$17,2,FALSE)</f>
        <v>MALL OF INDONESIA</v>
      </c>
    </row>
    <row r="940" spans="1:12" x14ac:dyDescent="0.25">
      <c r="A940" t="str">
        <f t="shared" si="30"/>
        <v>T-939</v>
      </c>
      <c r="B940" s="3" t="s">
        <v>2584</v>
      </c>
      <c r="C940" s="5">
        <v>45604</v>
      </c>
      <c r="D940" s="3" t="s">
        <v>40</v>
      </c>
      <c r="E940" s="4" t="s">
        <v>489</v>
      </c>
      <c r="F940" s="9">
        <v>3</v>
      </c>
      <c r="G940">
        <f>VLOOKUP(E940,'Data Produk'!$A$2:$E$2517,5,FALSE)</f>
        <v>57600</v>
      </c>
      <c r="H940">
        <f t="shared" si="29"/>
        <v>172800</v>
      </c>
      <c r="I940" t="str">
        <f>VLOOKUP(E940,'Data Produk'!$A$2:$E$2517,3,FALSE)</f>
        <v>BHINNEKA GO W192 OFFICE MOUSE BLACK</v>
      </c>
      <c r="J940" t="str">
        <f>VLOOKUP(E940,'Data Produk'!$A$2:$E$2517,4,FALSE)</f>
        <v>OFFICE MOUSE</v>
      </c>
      <c r="K940" t="str">
        <f>VLOOKUP(D940,'Data Outlet'!$A$2:$D$17,4,FALSE)</f>
        <v>Fani Sari</v>
      </c>
      <c r="L940" t="str">
        <f>VLOOKUP(D940,'Data Outlet'!$A$2:$D$17,2,FALSE)</f>
        <v>LIPPO MALL KEMANG</v>
      </c>
    </row>
    <row r="941" spans="1:12" x14ac:dyDescent="0.25">
      <c r="A941" t="str">
        <f t="shared" si="30"/>
        <v>T-940</v>
      </c>
      <c r="B941" s="3" t="s">
        <v>2584</v>
      </c>
      <c r="C941" s="5">
        <v>45626</v>
      </c>
      <c r="D941" s="3" t="s">
        <v>47</v>
      </c>
      <c r="E941" s="4" t="s">
        <v>836</v>
      </c>
      <c r="F941" s="9">
        <v>1</v>
      </c>
      <c r="G941">
        <f>VLOOKUP(E941,'Data Produk'!$A$2:$E$2517,5,FALSE)</f>
        <v>76500</v>
      </c>
      <c r="H941">
        <f t="shared" si="29"/>
        <v>76500</v>
      </c>
      <c r="I941" t="str">
        <f>VLOOKUP(E941,'Data Produk'!$A$2:$E$2517,3,FALSE)</f>
        <v>BHINNEKA WAVE10 TW10 TRUE WIRELESS BLACK</v>
      </c>
      <c r="J941" t="str">
        <f>VLOOKUP(E941,'Data Produk'!$A$2:$E$2517,4,FALSE)</f>
        <v>TWS</v>
      </c>
      <c r="K941" t="str">
        <f>VLOOKUP(D941,'Data Outlet'!$A$2:$D$17,4,FALSE)</f>
        <v>Joko Susilo</v>
      </c>
      <c r="L941" t="str">
        <f>VLOOKUP(D941,'Data Outlet'!$A$2:$D$17,2,FALSE)</f>
        <v>SUMARECON MALL BEKASI</v>
      </c>
    </row>
    <row r="942" spans="1:12" x14ac:dyDescent="0.25">
      <c r="A942" t="str">
        <f t="shared" si="30"/>
        <v>T-941</v>
      </c>
      <c r="B942" s="3" t="s">
        <v>2584</v>
      </c>
      <c r="C942" s="5">
        <v>45610</v>
      </c>
      <c r="D942" s="3" t="s">
        <v>41</v>
      </c>
      <c r="E942" s="4" t="s">
        <v>837</v>
      </c>
      <c r="F942" s="9">
        <v>2</v>
      </c>
      <c r="G942">
        <f>VLOOKUP(E942,'Data Produk'!$A$2:$E$2517,5,FALSE)</f>
        <v>27000</v>
      </c>
      <c r="H942">
        <f t="shared" si="29"/>
        <v>54000</v>
      </c>
      <c r="I942" t="str">
        <f>VLOOKUP(E942,'Data Produk'!$A$2:$E$2517,3,FALSE)</f>
        <v>BHINNEKA DURALINK KCB2001 BLACK</v>
      </c>
      <c r="J942" t="str">
        <f>VLOOKUP(E942,'Data Produk'!$A$2:$E$2517,4,FALSE)</f>
        <v>CABLE</v>
      </c>
      <c r="K942" t="str">
        <f>VLOOKUP(D942,'Data Outlet'!$A$2:$D$17,4,FALSE)</f>
        <v>Gita Rahma</v>
      </c>
      <c r="L942" t="str">
        <f>VLOOKUP(D942,'Data Outlet'!$A$2:$D$17,2,FALSE)</f>
        <v>MALL GANDARIA CITY</v>
      </c>
    </row>
    <row r="943" spans="1:12" x14ac:dyDescent="0.25">
      <c r="A943" t="str">
        <f t="shared" si="30"/>
        <v>T-942</v>
      </c>
      <c r="B943" s="3" t="s">
        <v>2584</v>
      </c>
      <c r="C943" s="5">
        <v>45608</v>
      </c>
      <c r="D943" s="3" t="s">
        <v>45</v>
      </c>
      <c r="E943" s="4" t="s">
        <v>838</v>
      </c>
      <c r="F943" s="9">
        <v>1</v>
      </c>
      <c r="G943">
        <f>VLOOKUP(E943,'Data Produk'!$A$2:$E$2517,5,FALSE)</f>
        <v>57150</v>
      </c>
      <c r="H943">
        <f t="shared" si="29"/>
        <v>57150</v>
      </c>
      <c r="I943" t="str">
        <f>VLOOKUP(E943,'Data Produk'!$A$2:$E$2517,3,FALSE)</f>
        <v>BHINNEKA AGILE MP353 GAMING MOUSEPAD BLACK</v>
      </c>
      <c r="J943" t="str">
        <f>VLOOKUP(E943,'Data Produk'!$A$2:$E$2517,4,FALSE)</f>
        <v>GAMING MOUSEPAD</v>
      </c>
      <c r="K943" t="str">
        <f>VLOOKUP(D943,'Data Outlet'!$A$2:$D$17,4,FALSE)</f>
        <v>Indah Putri</v>
      </c>
      <c r="L943" t="str">
        <f>VLOOKUP(D943,'Data Outlet'!$A$2:$D$17,2,FALSE)</f>
        <v>PIK AVENUE</v>
      </c>
    </row>
    <row r="944" spans="1:12" x14ac:dyDescent="0.25">
      <c r="A944" t="str">
        <f t="shared" si="30"/>
        <v>T-943</v>
      </c>
      <c r="B944" s="3" t="s">
        <v>2584</v>
      </c>
      <c r="C944" s="5">
        <v>45611</v>
      </c>
      <c r="D944" s="3" t="s">
        <v>47</v>
      </c>
      <c r="E944" s="4" t="s">
        <v>839</v>
      </c>
      <c r="F944" s="9">
        <v>1</v>
      </c>
      <c r="G944">
        <f>VLOOKUP(E944,'Data Produk'!$A$2:$E$2517,5,FALSE)</f>
        <v>76500</v>
      </c>
      <c r="H944">
        <f t="shared" si="29"/>
        <v>76500</v>
      </c>
      <c r="I944" t="str">
        <f>VLOOKUP(E944,'Data Produk'!$A$2:$E$2517,3,FALSE)</f>
        <v>BHINNEKA WAVE10 TW10 TRUE WIRELESS BEIGE</v>
      </c>
      <c r="J944" t="str">
        <f>VLOOKUP(E944,'Data Produk'!$A$2:$E$2517,4,FALSE)</f>
        <v>TWS</v>
      </c>
      <c r="K944" t="str">
        <f>VLOOKUP(D944,'Data Outlet'!$A$2:$D$17,4,FALSE)</f>
        <v>Joko Susilo</v>
      </c>
      <c r="L944" t="str">
        <f>VLOOKUP(D944,'Data Outlet'!$A$2:$D$17,2,FALSE)</f>
        <v>SUMARECON MALL BEKASI</v>
      </c>
    </row>
    <row r="945" spans="1:12" x14ac:dyDescent="0.25">
      <c r="A945" t="str">
        <f t="shared" si="30"/>
        <v>T-944</v>
      </c>
      <c r="B945" s="3" t="s">
        <v>2584</v>
      </c>
      <c r="C945" s="5">
        <v>45615</v>
      </c>
      <c r="D945" s="3" t="s">
        <v>47</v>
      </c>
      <c r="E945" s="4" t="s">
        <v>840</v>
      </c>
      <c r="F945" s="9">
        <v>1</v>
      </c>
      <c r="G945">
        <f>VLOOKUP(E945,'Data Produk'!$A$2:$E$2517,5,FALSE)</f>
        <v>584100</v>
      </c>
      <c r="H945">
        <f t="shared" si="29"/>
        <v>584100</v>
      </c>
      <c r="I945" t="str">
        <f>VLOOKUP(E945,'Data Produk'!$A$2:$E$2517,3,FALSE)</f>
        <v>BHINNEKA HELIOS GO XD5 GAMING MOUSE BLACK</v>
      </c>
      <c r="J945" t="str">
        <f>VLOOKUP(E945,'Data Produk'!$A$2:$E$2517,4,FALSE)</f>
        <v>MOUSE GAMING</v>
      </c>
      <c r="K945" t="str">
        <f>VLOOKUP(D945,'Data Outlet'!$A$2:$D$17,4,FALSE)</f>
        <v>Joko Susilo</v>
      </c>
      <c r="L945" t="str">
        <f>VLOOKUP(D945,'Data Outlet'!$A$2:$D$17,2,FALSE)</f>
        <v>SUMARECON MALL BEKASI</v>
      </c>
    </row>
    <row r="946" spans="1:12" x14ac:dyDescent="0.25">
      <c r="A946" t="str">
        <f t="shared" si="30"/>
        <v>T-945</v>
      </c>
      <c r="B946" s="3" t="s">
        <v>2584</v>
      </c>
      <c r="C946" s="5">
        <v>45626</v>
      </c>
      <c r="D946" s="3" t="s">
        <v>40</v>
      </c>
      <c r="E946" s="4" t="s">
        <v>841</v>
      </c>
      <c r="F946" s="9">
        <v>1</v>
      </c>
      <c r="G946">
        <f>VLOOKUP(E946,'Data Produk'!$A$2:$E$2517,5,FALSE)</f>
        <v>225000</v>
      </c>
      <c r="H946">
        <f t="shared" si="29"/>
        <v>225000</v>
      </c>
      <c r="I946" t="str">
        <f>VLOOKUP(E946,'Data Produk'!$A$2:$E$2517,3,FALSE)</f>
        <v>BHINNEKA Gaming Keyboard MK-890 ATOM96 Grey Blue Switch</v>
      </c>
      <c r="J946" t="str">
        <f>VLOOKUP(E946,'Data Produk'!$A$2:$E$2517,4,FALSE)</f>
        <v>KEYBOARD GAMING</v>
      </c>
      <c r="K946" t="str">
        <f>VLOOKUP(D946,'Data Outlet'!$A$2:$D$17,4,FALSE)</f>
        <v>Fani Sari</v>
      </c>
      <c r="L946" t="str">
        <f>VLOOKUP(D946,'Data Outlet'!$A$2:$D$17,2,FALSE)</f>
        <v>LIPPO MALL KEMANG</v>
      </c>
    </row>
    <row r="947" spans="1:12" x14ac:dyDescent="0.25">
      <c r="A947" t="str">
        <f t="shared" si="30"/>
        <v>T-946</v>
      </c>
      <c r="B947" s="3" t="s">
        <v>2584</v>
      </c>
      <c r="C947" s="5">
        <v>45613</v>
      </c>
      <c r="D947" s="3" t="s">
        <v>42</v>
      </c>
      <c r="E947" s="4" t="s">
        <v>842</v>
      </c>
      <c r="F947" s="9">
        <v>1</v>
      </c>
      <c r="G947">
        <f>VLOOKUP(E947,'Data Produk'!$A$2:$E$2517,5,FALSE)</f>
        <v>39600</v>
      </c>
      <c r="H947">
        <f t="shared" si="29"/>
        <v>39600</v>
      </c>
      <c r="I947" t="str">
        <f>VLOOKUP(E947,'Data Produk'!$A$2:$E$2517,3,FALSE)</f>
        <v>BHINNEKA GO W608 OFFICE MOUSE GREEN</v>
      </c>
      <c r="J947" t="str">
        <f>VLOOKUP(E947,'Data Produk'!$A$2:$E$2517,4,FALSE)</f>
        <v>OFFICE MOUSE</v>
      </c>
      <c r="K947" t="str">
        <f>VLOOKUP(D947,'Data Outlet'!$A$2:$D$17,4,FALSE)</f>
        <v>Hadi Nugroho</v>
      </c>
      <c r="L947" t="str">
        <f>VLOOKUP(D947,'Data Outlet'!$A$2:$D$17,2,FALSE)</f>
        <v>MALL KELAPA GADING</v>
      </c>
    </row>
    <row r="948" spans="1:12" x14ac:dyDescent="0.25">
      <c r="A948" t="str">
        <f t="shared" si="30"/>
        <v>T-947</v>
      </c>
      <c r="B948" s="3" t="s">
        <v>2584</v>
      </c>
      <c r="C948" s="5">
        <v>45612</v>
      </c>
      <c r="D948" s="3" t="s">
        <v>39</v>
      </c>
      <c r="E948" s="4" t="s">
        <v>843</v>
      </c>
      <c r="F948" s="9">
        <v>1</v>
      </c>
      <c r="G948">
        <f>VLOOKUP(E948,'Data Produk'!$A$2:$E$2517,5,FALSE)</f>
        <v>26100</v>
      </c>
      <c r="H948">
        <f t="shared" si="29"/>
        <v>26100</v>
      </c>
      <c r="I948" t="str">
        <f>VLOOKUP(E948,'Data Produk'!$A$2:$E$2517,3,FALSE)</f>
        <v>BHINNEKA GO ES1 WIRED EARBUDS BLACK</v>
      </c>
      <c r="J948" t="str">
        <f>VLOOKUP(E948,'Data Produk'!$A$2:$E$2517,4,FALSE)</f>
        <v>EARPHONE</v>
      </c>
      <c r="K948" t="str">
        <f>VLOOKUP(D948,'Data Outlet'!$A$2:$D$17,4,FALSE)</f>
        <v>Eko Wijaya</v>
      </c>
      <c r="L948" t="str">
        <f>VLOOKUP(D948,'Data Outlet'!$A$2:$D$17,2,FALSE)</f>
        <v>KOTA KASABLANKA</v>
      </c>
    </row>
    <row r="949" spans="1:12" x14ac:dyDescent="0.25">
      <c r="A949" t="str">
        <f t="shared" si="30"/>
        <v>T-948</v>
      </c>
      <c r="B949" s="3" t="s">
        <v>2584</v>
      </c>
      <c r="C949" s="5">
        <v>45624</v>
      </c>
      <c r="D949" s="3" t="s">
        <v>43</v>
      </c>
      <c r="E949" s="4" t="s">
        <v>844</v>
      </c>
      <c r="F949" s="9">
        <v>3</v>
      </c>
      <c r="G949">
        <f>VLOOKUP(E949,'Data Produk'!$A$2:$E$2517,5,FALSE)</f>
        <v>90000</v>
      </c>
      <c r="H949">
        <f t="shared" si="29"/>
        <v>270000</v>
      </c>
      <c r="I949" t="str">
        <f>VLOOKUP(E949,'Data Produk'!$A$2:$E$2517,3,FALSE)</f>
        <v>BHINNEKA POWER PURE 33W 2-PORTS USB CHARGER (PD+QC) BLACK</v>
      </c>
      <c r="J949" t="str">
        <f>VLOOKUP(E949,'Data Produk'!$A$2:$E$2517,4,FALSE)</f>
        <v>CHARGER</v>
      </c>
      <c r="K949" t="str">
        <f>VLOOKUP(D949,'Data Outlet'!$A$2:$D$17,4,FALSE)</f>
        <v>Gita Rahma</v>
      </c>
      <c r="L949" t="str">
        <f>VLOOKUP(D949,'Data Outlet'!$A$2:$D$17,2,FALSE)</f>
        <v>MALL OF INDONESIA</v>
      </c>
    </row>
    <row r="950" spans="1:12" x14ac:dyDescent="0.25">
      <c r="A950" t="str">
        <f t="shared" si="30"/>
        <v>T-949</v>
      </c>
      <c r="B950" s="3" t="s">
        <v>2584</v>
      </c>
      <c r="C950" s="5">
        <v>45624</v>
      </c>
      <c r="D950" s="3" t="s">
        <v>41</v>
      </c>
      <c r="E950" s="4" t="s">
        <v>845</v>
      </c>
      <c r="F950" s="9">
        <v>1</v>
      </c>
      <c r="G950">
        <f>VLOOKUP(E950,'Data Produk'!$A$2:$E$2517,5,FALSE)</f>
        <v>26100</v>
      </c>
      <c r="H950">
        <f t="shared" si="29"/>
        <v>26100</v>
      </c>
      <c r="I950" t="str">
        <f>VLOOKUP(E950,'Data Produk'!$A$2:$E$2517,3,FALSE)</f>
        <v>BHINNEKA GO ES1 WIRED EARBUDS BLACK</v>
      </c>
      <c r="J950" t="str">
        <f>VLOOKUP(E950,'Data Produk'!$A$2:$E$2517,4,FALSE)</f>
        <v>EARPHONE</v>
      </c>
      <c r="K950" t="str">
        <f>VLOOKUP(D950,'Data Outlet'!$A$2:$D$17,4,FALSE)</f>
        <v>Gita Rahma</v>
      </c>
      <c r="L950" t="str">
        <f>VLOOKUP(D950,'Data Outlet'!$A$2:$D$17,2,FALSE)</f>
        <v>MALL GANDARIA CITY</v>
      </c>
    </row>
    <row r="951" spans="1:12" x14ac:dyDescent="0.25">
      <c r="A951" t="str">
        <f t="shared" si="30"/>
        <v>T-950</v>
      </c>
      <c r="B951" s="3" t="s">
        <v>2584</v>
      </c>
      <c r="C951" s="5">
        <v>45600</v>
      </c>
      <c r="D951" s="3" t="s">
        <v>43</v>
      </c>
      <c r="E951" s="4" t="s">
        <v>846</v>
      </c>
      <c r="F951" s="9">
        <v>2</v>
      </c>
      <c r="G951">
        <f>VLOOKUP(E951,'Data Produk'!$A$2:$E$2517,5,FALSE)</f>
        <v>13500</v>
      </c>
      <c r="H951">
        <f t="shared" si="29"/>
        <v>27000</v>
      </c>
      <c r="I951" t="str">
        <f>VLOOKUP(E951,'Data Produk'!$A$2:$E$2517,3,FALSE)</f>
        <v>BHINNEKA LINKBUDS ES2 WIRED EARBUDS BLACK</v>
      </c>
      <c r="J951" t="str">
        <f>VLOOKUP(E951,'Data Produk'!$A$2:$E$2517,4,FALSE)</f>
        <v>EARPHONE</v>
      </c>
      <c r="K951" t="str">
        <f>VLOOKUP(D951,'Data Outlet'!$A$2:$D$17,4,FALSE)</f>
        <v>Gita Rahma</v>
      </c>
      <c r="L951" t="str">
        <f>VLOOKUP(D951,'Data Outlet'!$A$2:$D$17,2,FALSE)</f>
        <v>MALL OF INDONESIA</v>
      </c>
    </row>
    <row r="952" spans="1:12" x14ac:dyDescent="0.25">
      <c r="A952" t="str">
        <f t="shared" si="30"/>
        <v>T-951</v>
      </c>
      <c r="B952" s="3" t="s">
        <v>2584</v>
      </c>
      <c r="C952" s="5">
        <v>45601</v>
      </c>
      <c r="D952" s="3" t="s">
        <v>42</v>
      </c>
      <c r="E952" s="4" t="s">
        <v>84</v>
      </c>
      <c r="F952" s="9">
        <v>8</v>
      </c>
      <c r="G952">
        <f>VLOOKUP(E952,'Data Produk'!$A$2:$E$2517,5,FALSE)</f>
        <v>31500</v>
      </c>
      <c r="H952">
        <f t="shared" si="29"/>
        <v>252000</v>
      </c>
      <c r="I952" t="str">
        <f>VLOOKUP(E952,'Data Produk'!$A$2:$E$2517,3,FALSE)</f>
        <v>BHINNEKA HYPERLINK KD60L1501 BLACK</v>
      </c>
      <c r="J952" t="str">
        <f>VLOOKUP(E952,'Data Produk'!$A$2:$E$2517,4,FALSE)</f>
        <v>CABLE</v>
      </c>
      <c r="K952" t="str">
        <f>VLOOKUP(D952,'Data Outlet'!$A$2:$D$17,4,FALSE)</f>
        <v>Hadi Nugroho</v>
      </c>
      <c r="L952" t="str">
        <f>VLOOKUP(D952,'Data Outlet'!$A$2:$D$17,2,FALSE)</f>
        <v>MALL KELAPA GADING</v>
      </c>
    </row>
    <row r="953" spans="1:12" x14ac:dyDescent="0.25">
      <c r="A953" t="str">
        <f t="shared" si="30"/>
        <v>T-952</v>
      </c>
      <c r="B953" s="3" t="s">
        <v>2584</v>
      </c>
      <c r="C953" s="5">
        <v>45597</v>
      </c>
      <c r="D953" s="3" t="s">
        <v>43</v>
      </c>
      <c r="E953" s="4" t="s">
        <v>517</v>
      </c>
      <c r="F953" s="9">
        <v>2</v>
      </c>
      <c r="G953">
        <f>VLOOKUP(E953,'Data Produk'!$A$2:$E$2517,5,FALSE)</f>
        <v>39600</v>
      </c>
      <c r="H953">
        <f t="shared" si="29"/>
        <v>79200</v>
      </c>
      <c r="I953" t="str">
        <f>VLOOKUP(E953,'Data Produk'!$A$2:$E$2517,3,FALSE)</f>
        <v>BHINNEKA GO W605 OFFICE MOUSE BLACK</v>
      </c>
      <c r="J953" t="str">
        <f>VLOOKUP(E953,'Data Produk'!$A$2:$E$2517,4,FALSE)</f>
        <v>OFFICE MOUSE</v>
      </c>
      <c r="K953" t="str">
        <f>VLOOKUP(D953,'Data Outlet'!$A$2:$D$17,4,FALSE)</f>
        <v>Gita Rahma</v>
      </c>
      <c r="L953" t="str">
        <f>VLOOKUP(D953,'Data Outlet'!$A$2:$D$17,2,FALSE)</f>
        <v>MALL OF INDONESIA</v>
      </c>
    </row>
    <row r="954" spans="1:12" x14ac:dyDescent="0.25">
      <c r="A954" t="str">
        <f t="shared" si="30"/>
        <v>T-953</v>
      </c>
      <c r="B954" s="3" t="s">
        <v>2584</v>
      </c>
      <c r="C954" s="5">
        <v>45617</v>
      </c>
      <c r="D954" s="3" t="s">
        <v>44</v>
      </c>
      <c r="E954" s="4" t="s">
        <v>847</v>
      </c>
      <c r="F954" s="9">
        <v>1</v>
      </c>
      <c r="G954">
        <f>VLOOKUP(E954,'Data Produk'!$A$2:$E$2517,5,FALSE)</f>
        <v>34200</v>
      </c>
      <c r="H954">
        <f t="shared" si="29"/>
        <v>34200</v>
      </c>
      <c r="I954" t="str">
        <f>VLOOKUP(E954,'Data Produk'!$A$2:$E$2517,3,FALSE)</f>
        <v>KM106 BHINNEKA USB CABLE MICRO</v>
      </c>
      <c r="J954" t="str">
        <f>VLOOKUP(E954,'Data Produk'!$A$2:$E$2517,4,FALSE)</f>
        <v>CABLE</v>
      </c>
      <c r="K954" t="str">
        <f>VLOOKUP(D954,'Data Outlet'!$A$2:$D$17,4,FALSE)</f>
        <v>Gita Rahma</v>
      </c>
      <c r="L954" t="str">
        <f>VLOOKUP(D954,'Data Outlet'!$A$2:$D$17,2,FALSE)</f>
        <v>PAKUWON</v>
      </c>
    </row>
    <row r="955" spans="1:12" x14ac:dyDescent="0.25">
      <c r="A955" t="str">
        <f t="shared" si="30"/>
        <v>T-954</v>
      </c>
      <c r="B955" s="3" t="s">
        <v>2584</v>
      </c>
      <c r="C955" s="5">
        <v>45615</v>
      </c>
      <c r="D955" s="3" t="s">
        <v>45</v>
      </c>
      <c r="E955" s="4" t="s">
        <v>147</v>
      </c>
      <c r="F955" s="9">
        <v>6</v>
      </c>
      <c r="G955">
        <f>VLOOKUP(E955,'Data Produk'!$A$2:$E$2517,5,FALSE)</f>
        <v>47700</v>
      </c>
      <c r="H955">
        <f t="shared" si="29"/>
        <v>286200</v>
      </c>
      <c r="I955" t="str">
        <f>VLOOKUP(E955,'Data Produk'!$A$2:$E$2517,3,FALSE)</f>
        <v>BHINNEKA POWER MOVE 30W 2-PORTS CAR CHARGER (PD+QC) BLACK</v>
      </c>
      <c r="J955" t="str">
        <f>VLOOKUP(E955,'Data Produk'!$A$2:$E$2517,4,FALSE)</f>
        <v>CAR &amp; TRAVEL CHARGER</v>
      </c>
      <c r="K955" t="str">
        <f>VLOOKUP(D955,'Data Outlet'!$A$2:$D$17,4,FALSE)</f>
        <v>Indah Putri</v>
      </c>
      <c r="L955" t="str">
        <f>VLOOKUP(D955,'Data Outlet'!$A$2:$D$17,2,FALSE)</f>
        <v>PIK AVENUE</v>
      </c>
    </row>
    <row r="956" spans="1:12" x14ac:dyDescent="0.25">
      <c r="A956" t="str">
        <f t="shared" si="30"/>
        <v>T-955</v>
      </c>
      <c r="B956" s="3" t="s">
        <v>2584</v>
      </c>
      <c r="C956" s="5">
        <v>45610</v>
      </c>
      <c r="D956" s="3" t="s">
        <v>41</v>
      </c>
      <c r="E956" s="4" t="s">
        <v>848</v>
      </c>
      <c r="F956" s="9">
        <v>1</v>
      </c>
      <c r="G956">
        <f>VLOOKUP(E956,'Data Produk'!$A$2:$E$2517,5,FALSE)</f>
        <v>88200</v>
      </c>
      <c r="H956">
        <f t="shared" si="29"/>
        <v>88200</v>
      </c>
      <c r="I956" t="str">
        <f>VLOOKUP(E956,'Data Produk'!$A$2:$E$2517,3,FALSE)</f>
        <v>BHINNEKA WAVE12 TW12 TRUE WIRELESS BLUE</v>
      </c>
      <c r="J956" t="str">
        <f>VLOOKUP(E956,'Data Produk'!$A$2:$E$2517,4,FALSE)</f>
        <v>TWS</v>
      </c>
      <c r="K956" t="str">
        <f>VLOOKUP(D956,'Data Outlet'!$A$2:$D$17,4,FALSE)</f>
        <v>Gita Rahma</v>
      </c>
      <c r="L956" t="str">
        <f>VLOOKUP(D956,'Data Outlet'!$A$2:$D$17,2,FALSE)</f>
        <v>MALL GANDARIA CITY</v>
      </c>
    </row>
    <row r="957" spans="1:12" x14ac:dyDescent="0.25">
      <c r="A957" t="str">
        <f t="shared" si="30"/>
        <v>T-956</v>
      </c>
      <c r="B957" s="3" t="s">
        <v>2584</v>
      </c>
      <c r="C957" s="5">
        <v>45605</v>
      </c>
      <c r="D957" s="3" t="s">
        <v>36</v>
      </c>
      <c r="E957" s="4" t="s">
        <v>849</v>
      </c>
      <c r="F957" s="9">
        <v>3</v>
      </c>
      <c r="G957">
        <f>VLOOKUP(E957,'Data Produk'!$A$2:$E$2517,5,FALSE)</f>
        <v>31500</v>
      </c>
      <c r="H957">
        <f t="shared" si="29"/>
        <v>94500</v>
      </c>
      <c r="I957" t="str">
        <f>VLOOKUP(E957,'Data Produk'!$A$2:$E$2517,3,FALSE)</f>
        <v>BHINNEKA HYPERLINK KD60L1501 BLACK</v>
      </c>
      <c r="J957" t="str">
        <f>VLOOKUP(E957,'Data Produk'!$A$2:$E$2517,4,FALSE)</f>
        <v>CABLE</v>
      </c>
      <c r="K957" t="str">
        <f>VLOOKUP(D957,'Data Outlet'!$A$2:$D$17,4,FALSE)</f>
        <v>Citra Dewi</v>
      </c>
      <c r="L957" t="str">
        <f>VLOOKUP(D957,'Data Outlet'!$A$2:$D$17,2,FALSE)</f>
        <v>CENTER POINT MEDAN</v>
      </c>
    </row>
    <row r="958" spans="1:12" x14ac:dyDescent="0.25">
      <c r="A958" t="str">
        <f t="shared" si="30"/>
        <v>T-957</v>
      </c>
      <c r="B958" s="3" t="s">
        <v>2584</v>
      </c>
      <c r="C958" s="5">
        <v>45600</v>
      </c>
      <c r="D958" s="3" t="s">
        <v>39</v>
      </c>
      <c r="E958" s="4" t="s">
        <v>421</v>
      </c>
      <c r="F958" s="9">
        <v>5</v>
      </c>
      <c r="G958">
        <f>VLOOKUP(E958,'Data Produk'!$A$2:$E$2517,5,FALSE)</f>
        <v>7650</v>
      </c>
      <c r="H958">
        <f t="shared" si="29"/>
        <v>38250</v>
      </c>
      <c r="I958" t="str">
        <f>VLOOKUP(E958,'Data Produk'!$A$2:$E$2517,3,FALSE)</f>
        <v>BHINNEKA VIGIL MP256 BASIC MOUSEPAD BLACK</v>
      </c>
      <c r="J958" t="str">
        <f>VLOOKUP(E958,'Data Produk'!$A$2:$E$2517,4,FALSE)</f>
        <v>BASIC MOUSEPAD</v>
      </c>
      <c r="K958" t="str">
        <f>VLOOKUP(D958,'Data Outlet'!$A$2:$D$17,4,FALSE)</f>
        <v>Eko Wijaya</v>
      </c>
      <c r="L958" t="str">
        <f>VLOOKUP(D958,'Data Outlet'!$A$2:$D$17,2,FALSE)</f>
        <v>KOTA KASABLANKA</v>
      </c>
    </row>
    <row r="959" spans="1:12" x14ac:dyDescent="0.25">
      <c r="A959" t="str">
        <f t="shared" si="30"/>
        <v>T-958</v>
      </c>
      <c r="B959" s="3" t="s">
        <v>2584</v>
      </c>
      <c r="C959" s="5">
        <v>45625</v>
      </c>
      <c r="D959" s="3" t="s">
        <v>39</v>
      </c>
      <c r="E959" s="4" t="s">
        <v>379</v>
      </c>
      <c r="F959" s="9">
        <v>1</v>
      </c>
      <c r="G959">
        <f>VLOOKUP(E959,'Data Produk'!$A$2:$E$2517,5,FALSE)</f>
        <v>94500</v>
      </c>
      <c r="H959">
        <f t="shared" si="29"/>
        <v>94500</v>
      </c>
      <c r="I959" t="str">
        <f>VLOOKUP(E959,'Data Produk'!$A$2:$E$2517,3,FALSE)</f>
        <v>BHINNEKA SMART LIGHT BUB 12W SLB102</v>
      </c>
      <c r="J959" t="str">
        <f>VLOOKUP(E959,'Data Produk'!$A$2:$E$2517,4,FALSE)</f>
        <v>SMART LIFE</v>
      </c>
      <c r="K959" t="str">
        <f>VLOOKUP(D959,'Data Outlet'!$A$2:$D$17,4,FALSE)</f>
        <v>Eko Wijaya</v>
      </c>
      <c r="L959" t="str">
        <f>VLOOKUP(D959,'Data Outlet'!$A$2:$D$17,2,FALSE)</f>
        <v>KOTA KASABLANKA</v>
      </c>
    </row>
    <row r="960" spans="1:12" x14ac:dyDescent="0.25">
      <c r="A960" t="str">
        <f t="shared" si="30"/>
        <v>T-959</v>
      </c>
      <c r="B960" s="3" t="s">
        <v>2584</v>
      </c>
      <c r="C960" s="5">
        <v>45614</v>
      </c>
      <c r="D960" s="3" t="s">
        <v>39</v>
      </c>
      <c r="E960" s="4" t="s">
        <v>850</v>
      </c>
      <c r="F960" s="9">
        <v>1</v>
      </c>
      <c r="G960">
        <f>VLOOKUP(E960,'Data Produk'!$A$2:$E$2517,5,FALSE)</f>
        <v>40500</v>
      </c>
      <c r="H960">
        <f t="shared" si="29"/>
        <v>40500</v>
      </c>
      <c r="I960" t="str">
        <f>VLOOKUP(E960,'Data Produk'!$A$2:$E$2517,3,FALSE)</f>
        <v>BHINNEKA MEOW AC5001 HEADSET ACCESSORIES BLACK</v>
      </c>
      <c r="J960" t="str">
        <f>VLOOKUP(E960,'Data Produk'!$A$2:$E$2517,4,FALSE)</f>
        <v>OTHER ACCESSORIES</v>
      </c>
      <c r="K960" t="str">
        <f>VLOOKUP(D960,'Data Outlet'!$A$2:$D$17,4,FALSE)</f>
        <v>Eko Wijaya</v>
      </c>
      <c r="L960" t="str">
        <f>VLOOKUP(D960,'Data Outlet'!$A$2:$D$17,2,FALSE)</f>
        <v>KOTA KASABLANKA</v>
      </c>
    </row>
    <row r="961" spans="1:12" x14ac:dyDescent="0.25">
      <c r="A961" t="str">
        <f t="shared" si="30"/>
        <v>T-960</v>
      </c>
      <c r="B961" s="3" t="s">
        <v>2584</v>
      </c>
      <c r="C961" s="5">
        <v>45622</v>
      </c>
      <c r="D961" s="3" t="s">
        <v>41</v>
      </c>
      <c r="E961" s="4" t="s">
        <v>851</v>
      </c>
      <c r="F961" s="9">
        <v>1</v>
      </c>
      <c r="G961">
        <f>VLOOKUP(E961,'Data Produk'!$A$2:$E$2517,5,FALSE)</f>
        <v>7650</v>
      </c>
      <c r="H961">
        <f t="shared" si="29"/>
        <v>7650</v>
      </c>
      <c r="I961" t="str">
        <f>VLOOKUP(E961,'Data Produk'!$A$2:$E$2517,3,FALSE)</f>
        <v>BHINNEKA VIGIL MP256 BASIC MOUSEPAD BLACK</v>
      </c>
      <c r="J961" t="str">
        <f>VLOOKUP(E961,'Data Produk'!$A$2:$E$2517,4,FALSE)</f>
        <v>BASIC MOUSEPAD</v>
      </c>
      <c r="K961" t="str">
        <f>VLOOKUP(D961,'Data Outlet'!$A$2:$D$17,4,FALSE)</f>
        <v>Gita Rahma</v>
      </c>
      <c r="L961" t="str">
        <f>VLOOKUP(D961,'Data Outlet'!$A$2:$D$17,2,FALSE)</f>
        <v>MALL GANDARIA CITY</v>
      </c>
    </row>
    <row r="962" spans="1:12" x14ac:dyDescent="0.25">
      <c r="A962" t="str">
        <f t="shared" si="30"/>
        <v>T-961</v>
      </c>
      <c r="B962" s="3" t="s">
        <v>2584</v>
      </c>
      <c r="C962" s="5">
        <v>45597</v>
      </c>
      <c r="D962" s="3" t="s">
        <v>43</v>
      </c>
      <c r="E962" s="4" t="s">
        <v>532</v>
      </c>
      <c r="F962" s="9">
        <v>1</v>
      </c>
      <c r="G962">
        <f>VLOOKUP(E962,'Data Produk'!$A$2:$E$2517,5,FALSE)</f>
        <v>27000</v>
      </c>
      <c r="H962">
        <f t="shared" si="29"/>
        <v>27000</v>
      </c>
      <c r="I962" t="str">
        <f>VLOOKUP(E962,'Data Produk'!$A$2:$E$2517,3,FALSE)</f>
        <v>BHINNEKA DURALINK KCB2001 BLACK</v>
      </c>
      <c r="J962" t="str">
        <f>VLOOKUP(E962,'Data Produk'!$A$2:$E$2517,4,FALSE)</f>
        <v>CABLE</v>
      </c>
      <c r="K962" t="str">
        <f>VLOOKUP(D962,'Data Outlet'!$A$2:$D$17,4,FALSE)</f>
        <v>Gita Rahma</v>
      </c>
      <c r="L962" t="str">
        <f>VLOOKUP(D962,'Data Outlet'!$A$2:$D$17,2,FALSE)</f>
        <v>MALL OF INDONESIA</v>
      </c>
    </row>
    <row r="963" spans="1:12" x14ac:dyDescent="0.25">
      <c r="A963" t="str">
        <f t="shared" si="30"/>
        <v>T-962</v>
      </c>
      <c r="B963" s="3" t="s">
        <v>2584</v>
      </c>
      <c r="C963" s="5">
        <v>45606</v>
      </c>
      <c r="D963" s="3" t="s">
        <v>45</v>
      </c>
      <c r="E963" s="4" t="s">
        <v>102</v>
      </c>
      <c r="F963" s="9">
        <v>1</v>
      </c>
      <c r="G963">
        <f>VLOOKUP(E963,'Data Produk'!$A$2:$E$2517,5,FALSE)</f>
        <v>247500</v>
      </c>
      <c r="H963">
        <f t="shared" ref="H963:H1026" si="31">G963*F963</f>
        <v>247500</v>
      </c>
      <c r="I963" t="str">
        <f>VLOOKUP(E963,'Data Produk'!$A$2:$E$2517,3,FALSE)</f>
        <v>BHINNEKA POWER PLUS 65W 3-PORTS GAN CHARGER (PD/PPS+QC) BLACK</v>
      </c>
      <c r="J963" t="str">
        <f>VLOOKUP(E963,'Data Produk'!$A$2:$E$2517,4,FALSE)</f>
        <v>CHARGER</v>
      </c>
      <c r="K963" t="str">
        <f>VLOOKUP(D963,'Data Outlet'!$A$2:$D$17,4,FALSE)</f>
        <v>Indah Putri</v>
      </c>
      <c r="L963" t="str">
        <f>VLOOKUP(D963,'Data Outlet'!$A$2:$D$17,2,FALSE)</f>
        <v>PIK AVENUE</v>
      </c>
    </row>
    <row r="964" spans="1:12" x14ac:dyDescent="0.25">
      <c r="A964" t="str">
        <f t="shared" si="30"/>
        <v>T-963</v>
      </c>
      <c r="B964" s="3" t="s">
        <v>2584</v>
      </c>
      <c r="C964" s="5">
        <v>45612</v>
      </c>
      <c r="D964" s="3" t="s">
        <v>39</v>
      </c>
      <c r="E964" s="4" t="s">
        <v>443</v>
      </c>
      <c r="F964" s="9">
        <v>6</v>
      </c>
      <c r="G964">
        <f>VLOOKUP(E964,'Data Produk'!$A$2:$E$2517,5,FALSE)</f>
        <v>49500</v>
      </c>
      <c r="H964">
        <f t="shared" si="31"/>
        <v>297000</v>
      </c>
      <c r="I964" t="str">
        <f>VLOOKUP(E964,'Data Produk'!$A$2:$E$2517,3,FALSE)</f>
        <v>BHINNEKA POWER PURE 20W 1-PORT TYPE-A USB CHARGER (QC) BLACK</v>
      </c>
      <c r="J964" t="str">
        <f>VLOOKUP(E964,'Data Produk'!$A$2:$E$2517,4,FALSE)</f>
        <v>CHARGER</v>
      </c>
      <c r="K964" t="str">
        <f>VLOOKUP(D964,'Data Outlet'!$A$2:$D$17,4,FALSE)</f>
        <v>Eko Wijaya</v>
      </c>
      <c r="L964" t="str">
        <f>VLOOKUP(D964,'Data Outlet'!$A$2:$D$17,2,FALSE)</f>
        <v>KOTA KASABLANKA</v>
      </c>
    </row>
    <row r="965" spans="1:12" x14ac:dyDescent="0.25">
      <c r="A965" t="str">
        <f t="shared" si="30"/>
        <v>T-964</v>
      </c>
      <c r="B965" s="3" t="s">
        <v>2584</v>
      </c>
      <c r="C965" s="5">
        <v>45617</v>
      </c>
      <c r="D965" s="3" t="s">
        <v>39</v>
      </c>
      <c r="E965" s="4" t="s">
        <v>852</v>
      </c>
      <c r="F965" s="9">
        <v>1</v>
      </c>
      <c r="G965">
        <f>VLOOKUP(E965,'Data Produk'!$A$2:$E$2517,5,FALSE)</f>
        <v>330300</v>
      </c>
      <c r="H965">
        <f t="shared" si="31"/>
        <v>330300</v>
      </c>
      <c r="I965" t="str">
        <f>VLOOKUP(E965,'Data Produk'!$A$2:$E$2517,3,FALSE)</f>
        <v>BHINNEKA SMART POWER STRIP SPS01</v>
      </c>
      <c r="J965" t="str">
        <f>VLOOKUP(E965,'Data Produk'!$A$2:$E$2517,4,FALSE)</f>
        <v>SMART LIFE</v>
      </c>
      <c r="K965" t="str">
        <f>VLOOKUP(D965,'Data Outlet'!$A$2:$D$17,4,FALSE)</f>
        <v>Eko Wijaya</v>
      </c>
      <c r="L965" t="str">
        <f>VLOOKUP(D965,'Data Outlet'!$A$2:$D$17,2,FALSE)</f>
        <v>KOTA KASABLANKA</v>
      </c>
    </row>
    <row r="966" spans="1:12" x14ac:dyDescent="0.25">
      <c r="A966" t="str">
        <f t="shared" si="30"/>
        <v>T-965</v>
      </c>
      <c r="B966" s="3" t="s">
        <v>2584</v>
      </c>
      <c r="C966" s="5">
        <v>45614</v>
      </c>
      <c r="D966" s="3" t="s">
        <v>41</v>
      </c>
      <c r="E966" s="4" t="s">
        <v>853</v>
      </c>
      <c r="F966" s="9">
        <v>1</v>
      </c>
      <c r="G966">
        <f>VLOOKUP(E966,'Data Produk'!$A$2:$E$2517,5,FALSE)</f>
        <v>396000</v>
      </c>
      <c r="H966">
        <f t="shared" si="31"/>
        <v>396000</v>
      </c>
      <c r="I966" t="str">
        <f>VLOOKUP(E966,'Data Produk'!$A$2:$E$2517,3,FALSE)</f>
        <v>BHINNEKA LEVIOSA MCX01 CONDENSER MICROPHONE BLACK</v>
      </c>
      <c r="J966" t="str">
        <f>VLOOKUP(E966,'Data Produk'!$A$2:$E$2517,4,FALSE)</f>
        <v>STREAMING DEVICES</v>
      </c>
      <c r="K966" t="str">
        <f>VLOOKUP(D966,'Data Outlet'!$A$2:$D$17,4,FALSE)</f>
        <v>Gita Rahma</v>
      </c>
      <c r="L966" t="str">
        <f>VLOOKUP(D966,'Data Outlet'!$A$2:$D$17,2,FALSE)</f>
        <v>MALL GANDARIA CITY</v>
      </c>
    </row>
    <row r="967" spans="1:12" x14ac:dyDescent="0.25">
      <c r="A967" t="str">
        <f t="shared" si="30"/>
        <v>T-966</v>
      </c>
      <c r="B967" s="3" t="s">
        <v>2584</v>
      </c>
      <c r="C967" s="5">
        <v>45619</v>
      </c>
      <c r="D967" s="3" t="s">
        <v>40</v>
      </c>
      <c r="E967" s="4" t="s">
        <v>854</v>
      </c>
      <c r="F967" s="9">
        <v>1</v>
      </c>
      <c r="G967">
        <f>VLOOKUP(E967,'Data Produk'!$A$2:$E$2517,5,FALSE)</f>
        <v>57150</v>
      </c>
      <c r="H967">
        <f t="shared" si="31"/>
        <v>57150</v>
      </c>
      <c r="I967" t="str">
        <f>VLOOKUP(E967,'Data Produk'!$A$2:$E$2517,3,FALSE)</f>
        <v>BHINNEKA AGILE MP353 GAMING MOUSEPAD BLACK</v>
      </c>
      <c r="J967" t="str">
        <f>VLOOKUP(E967,'Data Produk'!$A$2:$E$2517,4,FALSE)</f>
        <v>GAMING MOUSEPAD</v>
      </c>
      <c r="K967" t="str">
        <f>VLOOKUP(D967,'Data Outlet'!$A$2:$D$17,4,FALSE)</f>
        <v>Fani Sari</v>
      </c>
      <c r="L967" t="str">
        <f>VLOOKUP(D967,'Data Outlet'!$A$2:$D$17,2,FALSE)</f>
        <v>LIPPO MALL KEMANG</v>
      </c>
    </row>
    <row r="968" spans="1:12" x14ac:dyDescent="0.25">
      <c r="A968" t="str">
        <f t="shared" si="30"/>
        <v>T-967</v>
      </c>
      <c r="B968" s="3" t="s">
        <v>2584</v>
      </c>
      <c r="C968" s="5">
        <v>45613</v>
      </c>
      <c r="D968" s="3" t="s">
        <v>43</v>
      </c>
      <c r="E968" s="4" t="s">
        <v>556</v>
      </c>
      <c r="F968" s="9">
        <v>1</v>
      </c>
      <c r="G968">
        <f>VLOOKUP(E968,'Data Produk'!$A$2:$E$2517,5,FALSE)</f>
        <v>17100</v>
      </c>
      <c r="H968">
        <f t="shared" si="31"/>
        <v>17100</v>
      </c>
      <c r="I968" t="str">
        <f>VLOOKUP(E968,'Data Produk'!$A$2:$E$2517,3,FALSE)</f>
        <v>BHINNEKA DURALINK KCB1201 BLACK</v>
      </c>
      <c r="J968" t="str">
        <f>VLOOKUP(E968,'Data Produk'!$A$2:$E$2517,4,FALSE)</f>
        <v>CABLE</v>
      </c>
      <c r="K968" t="str">
        <f>VLOOKUP(D968,'Data Outlet'!$A$2:$D$17,4,FALSE)</f>
        <v>Gita Rahma</v>
      </c>
      <c r="L968" t="str">
        <f>VLOOKUP(D968,'Data Outlet'!$A$2:$D$17,2,FALSE)</f>
        <v>MALL OF INDONESIA</v>
      </c>
    </row>
    <row r="969" spans="1:12" x14ac:dyDescent="0.25">
      <c r="A969" t="str">
        <f t="shared" si="30"/>
        <v>T-968</v>
      </c>
      <c r="B969" s="3" t="s">
        <v>2584</v>
      </c>
      <c r="C969" s="5">
        <v>45625</v>
      </c>
      <c r="D969" s="3" t="s">
        <v>48</v>
      </c>
      <c r="E969" s="4" t="s">
        <v>855</v>
      </c>
      <c r="F969" s="9">
        <v>1</v>
      </c>
      <c r="G969">
        <f>VLOOKUP(E969,'Data Produk'!$A$2:$E$2517,5,FALSE)</f>
        <v>261000</v>
      </c>
      <c r="H969">
        <f t="shared" si="31"/>
        <v>261000</v>
      </c>
      <c r="I969" t="str">
        <f>VLOOKUP(E969,'Data Produk'!$A$2:$E$2517,3,FALSE)</f>
        <v>BHINNEKA BLAKE WGC5 GAMING MOUSE WHITE</v>
      </c>
      <c r="J969" t="str">
        <f>VLOOKUP(E969,'Data Produk'!$A$2:$E$2517,4,FALSE)</f>
        <v>MOUSE GAMING</v>
      </c>
      <c r="K969" t="str">
        <f>VLOOKUP(D969,'Data Outlet'!$A$2:$D$17,4,FALSE)</f>
        <v>Joko Susilo</v>
      </c>
      <c r="L969" t="str">
        <f>VLOOKUP(D969,'Data Outlet'!$A$2:$D$17,2,FALSE)</f>
        <v>SUMARECON MALL SERPONG</v>
      </c>
    </row>
    <row r="970" spans="1:12" x14ac:dyDescent="0.25">
      <c r="A970" t="str">
        <f t="shared" si="30"/>
        <v>T-969</v>
      </c>
      <c r="B970" s="3" t="s">
        <v>2584</v>
      </c>
      <c r="C970" s="5">
        <v>45615</v>
      </c>
      <c r="D970" s="3" t="s">
        <v>41</v>
      </c>
      <c r="E970" s="4" t="s">
        <v>856</v>
      </c>
      <c r="F970" s="9">
        <v>2</v>
      </c>
      <c r="G970">
        <f>VLOOKUP(E970,'Data Produk'!$A$2:$E$2517,5,FALSE)</f>
        <v>17100</v>
      </c>
      <c r="H970">
        <f t="shared" si="31"/>
        <v>34200</v>
      </c>
      <c r="I970" t="str">
        <f>VLOOKUP(E970,'Data Produk'!$A$2:$E$2517,3,FALSE)</f>
        <v>BHINNEKA DURALINK KCB1201 BLACK</v>
      </c>
      <c r="J970" t="str">
        <f>VLOOKUP(E970,'Data Produk'!$A$2:$E$2517,4,FALSE)</f>
        <v>CABLE</v>
      </c>
      <c r="K970" t="str">
        <f>VLOOKUP(D970,'Data Outlet'!$A$2:$D$17,4,FALSE)</f>
        <v>Gita Rahma</v>
      </c>
      <c r="L970" t="str">
        <f>VLOOKUP(D970,'Data Outlet'!$A$2:$D$17,2,FALSE)</f>
        <v>MALL GANDARIA CITY</v>
      </c>
    </row>
    <row r="971" spans="1:12" x14ac:dyDescent="0.25">
      <c r="A971" t="str">
        <f t="shared" si="30"/>
        <v>T-970</v>
      </c>
      <c r="B971" s="3" t="s">
        <v>2584</v>
      </c>
      <c r="C971" s="5">
        <v>45603</v>
      </c>
      <c r="D971" s="3" t="s">
        <v>45</v>
      </c>
      <c r="E971" s="4" t="s">
        <v>140</v>
      </c>
      <c r="F971" s="9">
        <v>1</v>
      </c>
      <c r="G971">
        <f>VLOOKUP(E971,'Data Produk'!$A$2:$E$2517,5,FALSE)</f>
        <v>82800</v>
      </c>
      <c r="H971">
        <f t="shared" si="31"/>
        <v>82800</v>
      </c>
      <c r="I971" t="str">
        <f>VLOOKUP(E971,'Data Produk'!$A$2:$E$2517,3,FALSE)</f>
        <v>BHINNEKA GO W193 OFFICE MOUSE PINK</v>
      </c>
      <c r="J971" t="str">
        <f>VLOOKUP(E971,'Data Produk'!$A$2:$E$2517,4,FALSE)</f>
        <v>OFFICE MOUSE</v>
      </c>
      <c r="K971" t="str">
        <f>VLOOKUP(D971,'Data Outlet'!$A$2:$D$17,4,FALSE)</f>
        <v>Indah Putri</v>
      </c>
      <c r="L971" t="str">
        <f>VLOOKUP(D971,'Data Outlet'!$A$2:$D$17,2,FALSE)</f>
        <v>PIK AVENUE</v>
      </c>
    </row>
    <row r="972" spans="1:12" x14ac:dyDescent="0.25">
      <c r="A972" t="str">
        <f t="shared" ref="A972:A1035" si="32">"T-"&amp;ROW()-1</f>
        <v>T-971</v>
      </c>
      <c r="B972" s="3" t="s">
        <v>2584</v>
      </c>
      <c r="C972" s="5">
        <v>45600</v>
      </c>
      <c r="D972" s="3" t="s">
        <v>40</v>
      </c>
      <c r="E972" s="4" t="s">
        <v>857</v>
      </c>
      <c r="F972" s="9">
        <v>1</v>
      </c>
      <c r="G972">
        <f>VLOOKUP(E972,'Data Produk'!$A$2:$E$2517,5,FALSE)</f>
        <v>349300</v>
      </c>
      <c r="H972">
        <f t="shared" si="31"/>
        <v>349300</v>
      </c>
      <c r="I972" t="str">
        <f>VLOOKUP(E972,'Data Produk'!$A$2:$E$2517,3,FALSE)</f>
        <v>BHINNEKA ATO MP905 DESKMAT ONE PIECE KAIDO</v>
      </c>
      <c r="J972" t="str">
        <f>VLOOKUP(E972,'Data Produk'!$A$2:$E$2517,4,FALSE)</f>
        <v>DESKMAT</v>
      </c>
      <c r="K972" t="str">
        <f>VLOOKUP(D972,'Data Outlet'!$A$2:$D$17,4,FALSE)</f>
        <v>Fani Sari</v>
      </c>
      <c r="L972" t="str">
        <f>VLOOKUP(D972,'Data Outlet'!$A$2:$D$17,2,FALSE)</f>
        <v>LIPPO MALL KEMANG</v>
      </c>
    </row>
    <row r="973" spans="1:12" x14ac:dyDescent="0.25">
      <c r="A973" t="str">
        <f t="shared" si="32"/>
        <v>T-972</v>
      </c>
      <c r="B973" s="3" t="s">
        <v>2584</v>
      </c>
      <c r="C973" s="5">
        <v>45611</v>
      </c>
      <c r="D973" s="3" t="s">
        <v>48</v>
      </c>
      <c r="E973" s="4" t="s">
        <v>263</v>
      </c>
      <c r="F973" s="9">
        <v>4</v>
      </c>
      <c r="G973">
        <f>VLOOKUP(E973,'Data Produk'!$A$2:$E$2517,5,FALSE)</f>
        <v>22500</v>
      </c>
      <c r="H973">
        <f t="shared" si="31"/>
        <v>90000</v>
      </c>
      <c r="I973" t="str">
        <f>VLOOKUP(E973,'Data Produk'!$A$2:$E$2517,3,FALSE)</f>
        <v>BHINNEKA HYPERLINK KV65C1201 BLACK</v>
      </c>
      <c r="J973" t="str">
        <f>VLOOKUP(E973,'Data Produk'!$A$2:$E$2517,4,FALSE)</f>
        <v>CABLE</v>
      </c>
      <c r="K973" t="str">
        <f>VLOOKUP(D973,'Data Outlet'!$A$2:$D$17,4,FALSE)</f>
        <v>Joko Susilo</v>
      </c>
      <c r="L973" t="str">
        <f>VLOOKUP(D973,'Data Outlet'!$A$2:$D$17,2,FALSE)</f>
        <v>SUMARECON MALL SERPONG</v>
      </c>
    </row>
    <row r="974" spans="1:12" x14ac:dyDescent="0.25">
      <c r="A974" t="str">
        <f t="shared" si="32"/>
        <v>T-973</v>
      </c>
      <c r="B974" s="3" t="s">
        <v>2584</v>
      </c>
      <c r="C974" s="5">
        <v>45605</v>
      </c>
      <c r="D974" s="3" t="s">
        <v>40</v>
      </c>
      <c r="E974" s="4" t="s">
        <v>858</v>
      </c>
      <c r="F974" s="9">
        <v>5</v>
      </c>
      <c r="G974">
        <f>VLOOKUP(E974,'Data Produk'!$A$2:$E$2517,5,FALSE)</f>
        <v>88200</v>
      </c>
      <c r="H974">
        <f t="shared" si="31"/>
        <v>441000</v>
      </c>
      <c r="I974" t="str">
        <f>VLOOKUP(E974,'Data Produk'!$A$2:$E$2517,3,FALSE)</f>
        <v>BHINNEKA POWER PACK S1 10.000 mAh POWERBANK BLACK</v>
      </c>
      <c r="J974" t="str">
        <f>VLOOKUP(E974,'Data Produk'!$A$2:$E$2517,4,FALSE)</f>
        <v>POWERBANK</v>
      </c>
      <c r="K974" t="str">
        <f>VLOOKUP(D974,'Data Outlet'!$A$2:$D$17,4,FALSE)</f>
        <v>Fani Sari</v>
      </c>
      <c r="L974" t="str">
        <f>VLOOKUP(D974,'Data Outlet'!$A$2:$D$17,2,FALSE)</f>
        <v>LIPPO MALL KEMANG</v>
      </c>
    </row>
    <row r="975" spans="1:12" x14ac:dyDescent="0.25">
      <c r="A975" t="str">
        <f t="shared" si="32"/>
        <v>T-974</v>
      </c>
      <c r="B975" s="3" t="s">
        <v>2584</v>
      </c>
      <c r="C975" s="5">
        <v>45601</v>
      </c>
      <c r="D975" s="3" t="s">
        <v>45</v>
      </c>
      <c r="E975" s="4" t="s">
        <v>265</v>
      </c>
      <c r="F975" s="9">
        <v>1</v>
      </c>
      <c r="G975">
        <f>VLOOKUP(E975,'Data Produk'!$A$2:$E$2517,5,FALSE)</f>
        <v>243000</v>
      </c>
      <c r="H975">
        <f t="shared" si="31"/>
        <v>243000</v>
      </c>
      <c r="I975" t="str">
        <f>VLOOKUP(E975,'Data Produk'!$A$2:$E$2517,3,FALSE)</f>
        <v>BHINNEKA CRYPTO WGC3 GAMING MOUSE BLACK</v>
      </c>
      <c r="J975" t="str">
        <f>VLOOKUP(E975,'Data Produk'!$A$2:$E$2517,4,FALSE)</f>
        <v>MOUSE GAMING</v>
      </c>
      <c r="K975" t="str">
        <f>VLOOKUP(D975,'Data Outlet'!$A$2:$D$17,4,FALSE)</f>
        <v>Indah Putri</v>
      </c>
      <c r="L975" t="str">
        <f>VLOOKUP(D975,'Data Outlet'!$A$2:$D$17,2,FALSE)</f>
        <v>PIK AVENUE</v>
      </c>
    </row>
    <row r="976" spans="1:12" x14ac:dyDescent="0.25">
      <c r="A976" t="str">
        <f t="shared" si="32"/>
        <v>T-975</v>
      </c>
      <c r="B976" s="3" t="s">
        <v>2584</v>
      </c>
      <c r="C976" s="5">
        <v>45605</v>
      </c>
      <c r="D976" s="3" t="s">
        <v>39</v>
      </c>
      <c r="E976" s="4" t="s">
        <v>434</v>
      </c>
      <c r="F976" s="9">
        <v>8</v>
      </c>
      <c r="G976">
        <f>VLOOKUP(E976,'Data Produk'!$A$2:$E$2517,5,FALSE)</f>
        <v>49500</v>
      </c>
      <c r="H976">
        <f t="shared" si="31"/>
        <v>396000</v>
      </c>
      <c r="I976" t="str">
        <f>VLOOKUP(E976,'Data Produk'!$A$2:$E$2517,3,FALSE)</f>
        <v>BHINNEKA POWER GO 20W 1-PORT TYPE-C USB CHARGER (PD+QC) BLACK</v>
      </c>
      <c r="J976" t="str">
        <f>VLOOKUP(E976,'Data Produk'!$A$2:$E$2517,4,FALSE)</f>
        <v>CHARGER</v>
      </c>
      <c r="K976" t="str">
        <f>VLOOKUP(D976,'Data Outlet'!$A$2:$D$17,4,FALSE)</f>
        <v>Eko Wijaya</v>
      </c>
      <c r="L976" t="str">
        <f>VLOOKUP(D976,'Data Outlet'!$A$2:$D$17,2,FALSE)</f>
        <v>KOTA KASABLANKA</v>
      </c>
    </row>
    <row r="977" spans="1:12" x14ac:dyDescent="0.25">
      <c r="A977" t="str">
        <f t="shared" si="32"/>
        <v>T-976</v>
      </c>
      <c r="B977" s="3" t="s">
        <v>2584</v>
      </c>
      <c r="C977" s="5">
        <v>45614</v>
      </c>
      <c r="D977" s="3" t="s">
        <v>47</v>
      </c>
      <c r="E977" s="4" t="s">
        <v>859</v>
      </c>
      <c r="F977" s="9">
        <v>2</v>
      </c>
      <c r="G977">
        <f>VLOOKUP(E977,'Data Produk'!$A$2:$E$2517,5,FALSE)</f>
        <v>13050</v>
      </c>
      <c r="H977">
        <f t="shared" si="31"/>
        <v>26100</v>
      </c>
      <c r="I977" t="str">
        <f>VLOOKUP(E977,'Data Produk'!$A$2:$E$2517,3,FALSE)</f>
        <v>BHINNEKA DURALINK KCT1201 BLACK</v>
      </c>
      <c r="J977" t="str">
        <f>VLOOKUP(E977,'Data Produk'!$A$2:$E$2517,4,FALSE)</f>
        <v>CABLE</v>
      </c>
      <c r="K977" t="str">
        <f>VLOOKUP(D977,'Data Outlet'!$A$2:$D$17,4,FALSE)</f>
        <v>Joko Susilo</v>
      </c>
      <c r="L977" t="str">
        <f>VLOOKUP(D977,'Data Outlet'!$A$2:$D$17,2,FALSE)</f>
        <v>SUMARECON MALL BEKASI</v>
      </c>
    </row>
    <row r="978" spans="1:12" x14ac:dyDescent="0.25">
      <c r="A978" t="str">
        <f t="shared" si="32"/>
        <v>T-977</v>
      </c>
      <c r="B978" s="3" t="s">
        <v>2584</v>
      </c>
      <c r="C978" s="5">
        <v>45601</v>
      </c>
      <c r="D978" s="3" t="s">
        <v>37</v>
      </c>
      <c r="E978" s="4" t="s">
        <v>860</v>
      </c>
      <c r="F978" s="9">
        <v>1</v>
      </c>
      <c r="G978">
        <f>VLOOKUP(E978,'Data Produk'!$A$2:$E$2517,5,FALSE)</f>
        <v>189000</v>
      </c>
      <c r="H978">
        <f t="shared" si="31"/>
        <v>189000</v>
      </c>
      <c r="I978" t="str">
        <f>VLOOKUP(E978,'Data Produk'!$A$2:$E$2517,3,FALSE)</f>
        <v>BHINNEKA GO TUNE WH06 WIRELESS HEADSET BEIGE</v>
      </c>
      <c r="J978" t="str">
        <f>VLOOKUP(E978,'Data Produk'!$A$2:$E$2517,4,FALSE)</f>
        <v>WIRELESS HEADSET</v>
      </c>
      <c r="K978" t="str">
        <f>VLOOKUP(D978,'Data Outlet'!$A$2:$D$17,4,FALSE)</f>
        <v>Dewi Lestari</v>
      </c>
      <c r="L978" t="str">
        <f>VLOOKUP(D978,'Data Outlet'!$A$2:$D$17,2,FALSE)</f>
        <v>CIBUBUR JUNCTION</v>
      </c>
    </row>
    <row r="979" spans="1:12" x14ac:dyDescent="0.25">
      <c r="A979" t="str">
        <f t="shared" si="32"/>
        <v>T-978</v>
      </c>
      <c r="B979" s="3" t="s">
        <v>2584</v>
      </c>
      <c r="C979" s="5">
        <v>45612</v>
      </c>
      <c r="D979" s="3" t="s">
        <v>48</v>
      </c>
      <c r="E979" s="4" t="s">
        <v>861</v>
      </c>
      <c r="F979" s="9">
        <v>1</v>
      </c>
      <c r="G979">
        <f>VLOOKUP(E979,'Data Produk'!$A$2:$E$2517,5,FALSE)</f>
        <v>98100</v>
      </c>
      <c r="H979">
        <f t="shared" si="31"/>
        <v>98100</v>
      </c>
      <c r="I979" t="str">
        <f>VLOOKUP(E979,'Data Produk'!$A$2:$E$2517,3,FALSE)</f>
        <v>BHINNEKA CW2-Q01 30W 2-PORTS CHARGER (QC) WHITE</v>
      </c>
      <c r="J979" t="str">
        <f>VLOOKUP(E979,'Data Produk'!$A$2:$E$2517,4,FALSE)</f>
        <v>CHARGER</v>
      </c>
      <c r="K979" t="str">
        <f>VLOOKUP(D979,'Data Outlet'!$A$2:$D$17,4,FALSE)</f>
        <v>Joko Susilo</v>
      </c>
      <c r="L979" t="str">
        <f>VLOOKUP(D979,'Data Outlet'!$A$2:$D$17,2,FALSE)</f>
        <v>SUMARECON MALL SERPONG</v>
      </c>
    </row>
    <row r="980" spans="1:12" x14ac:dyDescent="0.25">
      <c r="A980" t="str">
        <f t="shared" si="32"/>
        <v>T-979</v>
      </c>
      <c r="B980" s="3" t="s">
        <v>2584</v>
      </c>
      <c r="C980" s="5">
        <v>45608</v>
      </c>
      <c r="D980" s="3" t="s">
        <v>39</v>
      </c>
      <c r="E980" s="4" t="s">
        <v>400</v>
      </c>
      <c r="F980" s="9">
        <v>3</v>
      </c>
      <c r="G980">
        <f>VLOOKUP(E980,'Data Produk'!$A$2:$E$2517,5,FALSE)</f>
        <v>65700</v>
      </c>
      <c r="H980">
        <f t="shared" si="31"/>
        <v>197100</v>
      </c>
      <c r="I980" t="str">
        <f>VLOOKUP(E980,'Data Produk'!$A$2:$E$2517,3,FALSE)</f>
        <v>BHINNEKA RAIGOR III WG12 GAMING MOUSE BLACK</v>
      </c>
      <c r="J980" t="str">
        <f>VLOOKUP(E980,'Data Produk'!$A$2:$E$2517,4,FALSE)</f>
        <v>MOUSE GAMING</v>
      </c>
      <c r="K980" t="str">
        <f>VLOOKUP(D980,'Data Outlet'!$A$2:$D$17,4,FALSE)</f>
        <v>Eko Wijaya</v>
      </c>
      <c r="L980" t="str">
        <f>VLOOKUP(D980,'Data Outlet'!$A$2:$D$17,2,FALSE)</f>
        <v>KOTA KASABLANKA</v>
      </c>
    </row>
    <row r="981" spans="1:12" x14ac:dyDescent="0.25">
      <c r="A981" t="str">
        <f t="shared" si="32"/>
        <v>T-980</v>
      </c>
      <c r="B981" s="3" t="s">
        <v>2584</v>
      </c>
      <c r="C981" s="5">
        <v>45617</v>
      </c>
      <c r="D981" s="3" t="s">
        <v>48</v>
      </c>
      <c r="E981" s="4" t="s">
        <v>862</v>
      </c>
      <c r="F981" s="9">
        <v>3</v>
      </c>
      <c r="G981">
        <f>VLOOKUP(E981,'Data Produk'!$A$2:$E$2517,5,FALSE)</f>
        <v>29700</v>
      </c>
      <c r="H981">
        <f t="shared" si="31"/>
        <v>89100</v>
      </c>
      <c r="I981" t="str">
        <f>VLOOKUP(E981,'Data Produk'!$A$2:$E$2517,3,FALSE)</f>
        <v>KM104 BHINNEKA USB CABLE MICRO</v>
      </c>
      <c r="J981" t="str">
        <f>VLOOKUP(E981,'Data Produk'!$A$2:$E$2517,4,FALSE)</f>
        <v>CABLE</v>
      </c>
      <c r="K981" t="str">
        <f>VLOOKUP(D981,'Data Outlet'!$A$2:$D$17,4,FALSE)</f>
        <v>Joko Susilo</v>
      </c>
      <c r="L981" t="str">
        <f>VLOOKUP(D981,'Data Outlet'!$A$2:$D$17,2,FALSE)</f>
        <v>SUMARECON MALL SERPONG</v>
      </c>
    </row>
    <row r="982" spans="1:12" x14ac:dyDescent="0.25">
      <c r="A982" t="str">
        <f t="shared" si="32"/>
        <v>T-981</v>
      </c>
      <c r="B982" s="3" t="s">
        <v>2584</v>
      </c>
      <c r="C982" s="5">
        <v>45599</v>
      </c>
      <c r="D982" s="3" t="s">
        <v>39</v>
      </c>
      <c r="E982" s="4" t="s">
        <v>863</v>
      </c>
      <c r="F982" s="9">
        <v>1</v>
      </c>
      <c r="G982">
        <f>VLOOKUP(E982,'Data Produk'!$A$2:$E$2517,5,FALSE)</f>
        <v>225000</v>
      </c>
      <c r="H982">
        <f t="shared" si="31"/>
        <v>225000</v>
      </c>
      <c r="I982" t="str">
        <f>VLOOKUP(E982,'Data Produk'!$A$2:$E$2517,3,FALSE)</f>
        <v>BHINNEKA Gaming Keyboard MK-890 ATOM96 Black Blue Switch</v>
      </c>
      <c r="J982" t="str">
        <f>VLOOKUP(E982,'Data Produk'!$A$2:$E$2517,4,FALSE)</f>
        <v>KEYBOARD GAMING</v>
      </c>
      <c r="K982" t="str">
        <f>VLOOKUP(D982,'Data Outlet'!$A$2:$D$17,4,FALSE)</f>
        <v>Eko Wijaya</v>
      </c>
      <c r="L982" t="str">
        <f>VLOOKUP(D982,'Data Outlet'!$A$2:$D$17,2,FALSE)</f>
        <v>KOTA KASABLANKA</v>
      </c>
    </row>
    <row r="983" spans="1:12" x14ac:dyDescent="0.25">
      <c r="A983" t="str">
        <f t="shared" si="32"/>
        <v>T-982</v>
      </c>
      <c r="B983" s="3" t="s">
        <v>2584</v>
      </c>
      <c r="C983" s="5">
        <v>45603</v>
      </c>
      <c r="D983" s="3" t="s">
        <v>43</v>
      </c>
      <c r="E983" s="4" t="s">
        <v>864</v>
      </c>
      <c r="F983" s="9">
        <v>1</v>
      </c>
      <c r="G983">
        <f>VLOOKUP(E983,'Data Produk'!$A$2:$E$2517,5,FALSE)</f>
        <v>37350</v>
      </c>
      <c r="H983">
        <f t="shared" si="31"/>
        <v>37350</v>
      </c>
      <c r="I983" t="str">
        <f>VLOOKUP(E983,'Data Produk'!$A$2:$E$2517,3,FALSE)</f>
        <v>BHINNEKA LAVALIER MV01 MICROPHONE BLACK</v>
      </c>
      <c r="J983" t="str">
        <f>VLOOKUP(E983,'Data Produk'!$A$2:$E$2517,4,FALSE)</f>
        <v>STREAMING DEVICES</v>
      </c>
      <c r="K983" t="str">
        <f>VLOOKUP(D983,'Data Outlet'!$A$2:$D$17,4,FALSE)</f>
        <v>Gita Rahma</v>
      </c>
      <c r="L983" t="str">
        <f>VLOOKUP(D983,'Data Outlet'!$A$2:$D$17,2,FALSE)</f>
        <v>MALL OF INDONESIA</v>
      </c>
    </row>
    <row r="984" spans="1:12" x14ac:dyDescent="0.25">
      <c r="A984" t="str">
        <f t="shared" si="32"/>
        <v>T-983</v>
      </c>
      <c r="B984" s="3" t="s">
        <v>2584</v>
      </c>
      <c r="C984" s="5">
        <v>45614</v>
      </c>
      <c r="D984" s="3" t="s">
        <v>44</v>
      </c>
      <c r="E984" s="4" t="s">
        <v>865</v>
      </c>
      <c r="F984" s="9">
        <v>1</v>
      </c>
      <c r="G984">
        <f>VLOOKUP(E984,'Data Produk'!$A$2:$E$2517,5,FALSE)</f>
        <v>314100</v>
      </c>
      <c r="H984">
        <f t="shared" si="31"/>
        <v>314100</v>
      </c>
      <c r="I984" t="str">
        <f>VLOOKUP(E984,'Data Produk'!$A$2:$E$2517,3,FALSE)</f>
        <v>BHINNEKA SMART IP CAM PTZ SC02</v>
      </c>
      <c r="J984" t="str">
        <f>VLOOKUP(E984,'Data Produk'!$A$2:$E$2517,4,FALSE)</f>
        <v>SMART LIFE</v>
      </c>
      <c r="K984" t="str">
        <f>VLOOKUP(D984,'Data Outlet'!$A$2:$D$17,4,FALSE)</f>
        <v>Gita Rahma</v>
      </c>
      <c r="L984" t="str">
        <f>VLOOKUP(D984,'Data Outlet'!$A$2:$D$17,2,FALSE)</f>
        <v>PAKUWON</v>
      </c>
    </row>
    <row r="985" spans="1:12" x14ac:dyDescent="0.25">
      <c r="A985" t="str">
        <f t="shared" si="32"/>
        <v>T-984</v>
      </c>
      <c r="B985" s="3" t="s">
        <v>2584</v>
      </c>
      <c r="C985" s="5">
        <v>45610</v>
      </c>
      <c r="D985" s="3" t="s">
        <v>42</v>
      </c>
      <c r="E985" s="4" t="s">
        <v>171</v>
      </c>
      <c r="F985" s="9">
        <v>3</v>
      </c>
      <c r="G985">
        <f>VLOOKUP(E985,'Data Produk'!$A$2:$E$2517,5,FALSE)</f>
        <v>13050</v>
      </c>
      <c r="H985">
        <f t="shared" si="31"/>
        <v>39150</v>
      </c>
      <c r="I985" t="str">
        <f>VLOOKUP(E985,'Data Produk'!$A$2:$E$2517,3,FALSE)</f>
        <v>BHINNEKA DURALINK KCT1201 BLACK</v>
      </c>
      <c r="J985" t="str">
        <f>VLOOKUP(E985,'Data Produk'!$A$2:$E$2517,4,FALSE)</f>
        <v>CABLE</v>
      </c>
      <c r="K985" t="str">
        <f>VLOOKUP(D985,'Data Outlet'!$A$2:$D$17,4,FALSE)</f>
        <v>Hadi Nugroho</v>
      </c>
      <c r="L985" t="str">
        <f>VLOOKUP(D985,'Data Outlet'!$A$2:$D$17,2,FALSE)</f>
        <v>MALL KELAPA GADING</v>
      </c>
    </row>
    <row r="986" spans="1:12" x14ac:dyDescent="0.25">
      <c r="A986" t="str">
        <f t="shared" si="32"/>
        <v>T-985</v>
      </c>
      <c r="B986" s="3" t="s">
        <v>2584</v>
      </c>
      <c r="C986" s="5">
        <v>45617</v>
      </c>
      <c r="D986" s="3" t="s">
        <v>43</v>
      </c>
      <c r="E986" s="4" t="s">
        <v>553</v>
      </c>
      <c r="F986" s="9">
        <v>2</v>
      </c>
      <c r="G986">
        <f>VLOOKUP(E986,'Data Produk'!$A$2:$E$2517,5,FALSE)</f>
        <v>45000</v>
      </c>
      <c r="H986">
        <f t="shared" si="31"/>
        <v>90000</v>
      </c>
      <c r="I986" t="str">
        <f>VLOOKUP(E986,'Data Produk'!$A$2:$E$2517,3,FALSE)</f>
        <v>BHINNEKA HYPERLINK KD10C2001 BLACK</v>
      </c>
      <c r="J986" t="str">
        <f>VLOOKUP(E986,'Data Produk'!$A$2:$E$2517,4,FALSE)</f>
        <v>CABLE</v>
      </c>
      <c r="K986" t="str">
        <f>VLOOKUP(D986,'Data Outlet'!$A$2:$D$17,4,FALSE)</f>
        <v>Gita Rahma</v>
      </c>
      <c r="L986" t="str">
        <f>VLOOKUP(D986,'Data Outlet'!$A$2:$D$17,2,FALSE)</f>
        <v>MALL OF INDONESIA</v>
      </c>
    </row>
    <row r="987" spans="1:12" x14ac:dyDescent="0.25">
      <c r="A987" t="str">
        <f t="shared" si="32"/>
        <v>T-986</v>
      </c>
      <c r="B987" s="3" t="s">
        <v>2584</v>
      </c>
      <c r="C987" s="5">
        <v>45604</v>
      </c>
      <c r="D987" s="3" t="s">
        <v>48</v>
      </c>
      <c r="E987" s="4" t="s">
        <v>866</v>
      </c>
      <c r="F987" s="9">
        <v>1</v>
      </c>
      <c r="G987">
        <f>VLOOKUP(E987,'Data Produk'!$A$2:$E$2517,5,FALSE)</f>
        <v>103500</v>
      </c>
      <c r="H987">
        <f t="shared" si="31"/>
        <v>103500</v>
      </c>
      <c r="I987" t="str">
        <f>VLOOKUP(E987,'Data Produk'!$A$2:$E$2517,3,FALSE)</f>
        <v>BHINNEKA FLASH HQ53 GAMING HEADSET BLACK</v>
      </c>
      <c r="J987" t="str">
        <f>VLOOKUP(E987,'Data Produk'!$A$2:$E$2517,4,FALSE)</f>
        <v>GAMING HEADSET</v>
      </c>
      <c r="K987" t="str">
        <f>VLOOKUP(D987,'Data Outlet'!$A$2:$D$17,4,FALSE)</f>
        <v>Joko Susilo</v>
      </c>
      <c r="L987" t="str">
        <f>VLOOKUP(D987,'Data Outlet'!$A$2:$D$17,2,FALSE)</f>
        <v>SUMARECON MALL SERPONG</v>
      </c>
    </row>
    <row r="988" spans="1:12" x14ac:dyDescent="0.25">
      <c r="A988" t="str">
        <f t="shared" si="32"/>
        <v>T-987</v>
      </c>
      <c r="B988" s="3" t="s">
        <v>2584</v>
      </c>
      <c r="C988" s="5">
        <v>45625</v>
      </c>
      <c r="D988" s="3" t="s">
        <v>41</v>
      </c>
      <c r="E988" s="4" t="s">
        <v>867</v>
      </c>
      <c r="F988" s="9">
        <v>1</v>
      </c>
      <c r="G988">
        <f>VLOOKUP(E988,'Data Produk'!$A$2:$E$2517,5,FALSE)</f>
        <v>112500</v>
      </c>
      <c r="H988">
        <f t="shared" si="31"/>
        <v>112500</v>
      </c>
      <c r="I988" t="str">
        <f>VLOOKUP(E988,'Data Produk'!$A$2:$E$2517,3,FALSE)</f>
        <v>BHINNEKA GO WH02 WIRELESS HEADSET GREY</v>
      </c>
      <c r="J988" t="str">
        <f>VLOOKUP(E988,'Data Produk'!$A$2:$E$2517,4,FALSE)</f>
        <v>WIRELESS HEADSET</v>
      </c>
      <c r="K988" t="str">
        <f>VLOOKUP(D988,'Data Outlet'!$A$2:$D$17,4,FALSE)</f>
        <v>Gita Rahma</v>
      </c>
      <c r="L988" t="str">
        <f>VLOOKUP(D988,'Data Outlet'!$A$2:$D$17,2,FALSE)</f>
        <v>MALL GANDARIA CITY</v>
      </c>
    </row>
    <row r="989" spans="1:12" x14ac:dyDescent="0.25">
      <c r="A989" t="str">
        <f t="shared" si="32"/>
        <v>T-988</v>
      </c>
      <c r="B989" s="3" t="s">
        <v>2584</v>
      </c>
      <c r="C989" s="5">
        <v>45599</v>
      </c>
      <c r="D989" s="3" t="s">
        <v>40</v>
      </c>
      <c r="E989" s="4" t="s">
        <v>868</v>
      </c>
      <c r="F989" s="9">
        <v>1</v>
      </c>
      <c r="G989">
        <f>VLOOKUP(E989,'Data Produk'!$A$2:$E$2517,5,FALSE)</f>
        <v>73800</v>
      </c>
      <c r="H989">
        <f t="shared" si="31"/>
        <v>73800</v>
      </c>
      <c r="I989" t="str">
        <f>VLOOKUP(E989,'Data Produk'!$A$2:$E$2517,3,FALSE)</f>
        <v>BHINNEKA SMART LIGHT BUB 9W SLB101</v>
      </c>
      <c r="J989" t="str">
        <f>VLOOKUP(E989,'Data Produk'!$A$2:$E$2517,4,FALSE)</f>
        <v>SMART LIFE</v>
      </c>
      <c r="K989" t="str">
        <f>VLOOKUP(D989,'Data Outlet'!$A$2:$D$17,4,FALSE)</f>
        <v>Fani Sari</v>
      </c>
      <c r="L989" t="str">
        <f>VLOOKUP(D989,'Data Outlet'!$A$2:$D$17,2,FALSE)</f>
        <v>LIPPO MALL KEMANG</v>
      </c>
    </row>
    <row r="990" spans="1:12" x14ac:dyDescent="0.25">
      <c r="A990" t="str">
        <f t="shared" si="32"/>
        <v>T-989</v>
      </c>
      <c r="B990" s="3" t="s">
        <v>2584</v>
      </c>
      <c r="C990" s="5">
        <v>45598</v>
      </c>
      <c r="D990" s="3" t="s">
        <v>42</v>
      </c>
      <c r="E990" s="4" t="s">
        <v>869</v>
      </c>
      <c r="F990" s="9">
        <v>1</v>
      </c>
      <c r="G990">
        <f>VLOOKUP(E990,'Data Produk'!$A$2:$E$2517,5,FALSE)</f>
        <v>26100</v>
      </c>
      <c r="H990">
        <f t="shared" si="31"/>
        <v>26100</v>
      </c>
      <c r="I990" t="str">
        <f>VLOOKUP(E990,'Data Produk'!$A$2:$E$2517,3,FALSE)</f>
        <v>BHINNEKA GO ES1 WIRED EARBUDS BLACK</v>
      </c>
      <c r="J990" t="str">
        <f>VLOOKUP(E990,'Data Produk'!$A$2:$E$2517,4,FALSE)</f>
        <v>EARPHONE</v>
      </c>
      <c r="K990" t="str">
        <f>VLOOKUP(D990,'Data Outlet'!$A$2:$D$17,4,FALSE)</f>
        <v>Hadi Nugroho</v>
      </c>
      <c r="L990" t="str">
        <f>VLOOKUP(D990,'Data Outlet'!$A$2:$D$17,2,FALSE)</f>
        <v>MALL KELAPA GADING</v>
      </c>
    </row>
    <row r="991" spans="1:12" x14ac:dyDescent="0.25">
      <c r="A991" t="str">
        <f t="shared" si="32"/>
        <v>T-990</v>
      </c>
      <c r="B991" s="3" t="s">
        <v>2584</v>
      </c>
      <c r="C991" s="5">
        <v>45617</v>
      </c>
      <c r="D991" s="3" t="s">
        <v>36</v>
      </c>
      <c r="E991" s="4" t="s">
        <v>118</v>
      </c>
      <c r="F991" s="9">
        <v>1</v>
      </c>
      <c r="G991">
        <f>VLOOKUP(E991,'Data Produk'!$A$2:$E$2517,5,FALSE)</f>
        <v>65700</v>
      </c>
      <c r="H991">
        <f t="shared" si="31"/>
        <v>65700</v>
      </c>
      <c r="I991" t="str">
        <f>VLOOKUP(E991,'Data Produk'!$A$2:$E$2517,3,FALSE)</f>
        <v>BHINNEKA RAIGOR III WG12 GAMING MOUSE BLACK</v>
      </c>
      <c r="J991" t="str">
        <f>VLOOKUP(E991,'Data Produk'!$A$2:$E$2517,4,FALSE)</f>
        <v>MOUSE GAMING</v>
      </c>
      <c r="K991" t="str">
        <f>VLOOKUP(D991,'Data Outlet'!$A$2:$D$17,4,FALSE)</f>
        <v>Citra Dewi</v>
      </c>
      <c r="L991" t="str">
        <f>VLOOKUP(D991,'Data Outlet'!$A$2:$D$17,2,FALSE)</f>
        <v>CENTER POINT MEDAN</v>
      </c>
    </row>
    <row r="992" spans="1:12" x14ac:dyDescent="0.25">
      <c r="A992" t="str">
        <f t="shared" si="32"/>
        <v>T-991</v>
      </c>
      <c r="B992" s="3" t="s">
        <v>2584</v>
      </c>
      <c r="C992" s="5">
        <v>45604</v>
      </c>
      <c r="D992" s="3" t="s">
        <v>41</v>
      </c>
      <c r="E992" s="4" t="s">
        <v>870</v>
      </c>
      <c r="F992" s="9">
        <v>1</v>
      </c>
      <c r="G992">
        <f>VLOOKUP(E992,'Data Produk'!$A$2:$E$2517,5,FALSE)</f>
        <v>39600</v>
      </c>
      <c r="H992">
        <f t="shared" si="31"/>
        <v>39600</v>
      </c>
      <c r="I992" t="str">
        <f>VLOOKUP(E992,'Data Produk'!$A$2:$E$2517,3,FALSE)</f>
        <v>BHINNEKA GO W608 OFFICE MOUSE GREEN</v>
      </c>
      <c r="J992" t="str">
        <f>VLOOKUP(E992,'Data Produk'!$A$2:$E$2517,4,FALSE)</f>
        <v>OFFICE MOUSE</v>
      </c>
      <c r="K992" t="str">
        <f>VLOOKUP(D992,'Data Outlet'!$A$2:$D$17,4,FALSE)</f>
        <v>Gita Rahma</v>
      </c>
      <c r="L992" t="str">
        <f>VLOOKUP(D992,'Data Outlet'!$A$2:$D$17,2,FALSE)</f>
        <v>MALL GANDARIA CITY</v>
      </c>
    </row>
    <row r="993" spans="1:12" x14ac:dyDescent="0.25">
      <c r="A993" t="str">
        <f t="shared" si="32"/>
        <v>T-992</v>
      </c>
      <c r="B993" s="3" t="s">
        <v>2584</v>
      </c>
      <c r="C993" s="5">
        <v>45604</v>
      </c>
      <c r="D993" s="3" t="s">
        <v>43</v>
      </c>
      <c r="E993" s="4" t="s">
        <v>871</v>
      </c>
      <c r="F993" s="9">
        <v>3</v>
      </c>
      <c r="G993">
        <f>VLOOKUP(E993,'Data Produk'!$A$2:$E$2517,5,FALSE)</f>
        <v>34200</v>
      </c>
      <c r="H993">
        <f t="shared" si="31"/>
        <v>102600</v>
      </c>
      <c r="I993" t="str">
        <f>VLOOKUP(E993,'Data Produk'!$A$2:$E$2517,3,FALSE)</f>
        <v>KDL105 BHINNEKA USB CABLE LIGHTNING</v>
      </c>
      <c r="J993" t="str">
        <f>VLOOKUP(E993,'Data Produk'!$A$2:$E$2517,4,FALSE)</f>
        <v>CABLE</v>
      </c>
      <c r="K993" t="str">
        <f>VLOOKUP(D993,'Data Outlet'!$A$2:$D$17,4,FALSE)</f>
        <v>Gita Rahma</v>
      </c>
      <c r="L993" t="str">
        <f>VLOOKUP(D993,'Data Outlet'!$A$2:$D$17,2,FALSE)</f>
        <v>MALL OF INDONESIA</v>
      </c>
    </row>
    <row r="994" spans="1:12" x14ac:dyDescent="0.25">
      <c r="A994" t="str">
        <f t="shared" si="32"/>
        <v>T-993</v>
      </c>
      <c r="B994" s="3" t="s">
        <v>2584</v>
      </c>
      <c r="C994" s="5">
        <v>45603</v>
      </c>
      <c r="D994" s="3" t="s">
        <v>36</v>
      </c>
      <c r="E994" s="4" t="s">
        <v>872</v>
      </c>
      <c r="F994" s="9">
        <v>1</v>
      </c>
      <c r="G994">
        <f>VLOOKUP(E994,'Data Produk'!$A$2:$E$2517,5,FALSE)</f>
        <v>65700</v>
      </c>
      <c r="H994">
        <f t="shared" si="31"/>
        <v>65700</v>
      </c>
      <c r="I994" t="str">
        <f>VLOOKUP(E994,'Data Produk'!$A$2:$E$2517,3,FALSE)</f>
        <v>BHINNEKA AGILE MP453 GAMING MOUSEPAD BLACK</v>
      </c>
      <c r="J994" t="str">
        <f>VLOOKUP(E994,'Data Produk'!$A$2:$E$2517,4,FALSE)</f>
        <v>GAMING MOUSEPAD</v>
      </c>
      <c r="K994" t="str">
        <f>VLOOKUP(D994,'Data Outlet'!$A$2:$D$17,4,FALSE)</f>
        <v>Citra Dewi</v>
      </c>
      <c r="L994" t="str">
        <f>VLOOKUP(D994,'Data Outlet'!$A$2:$D$17,2,FALSE)</f>
        <v>CENTER POINT MEDAN</v>
      </c>
    </row>
    <row r="995" spans="1:12" x14ac:dyDescent="0.25">
      <c r="A995" t="str">
        <f t="shared" si="32"/>
        <v>T-994</v>
      </c>
      <c r="B995" s="3" t="s">
        <v>2584</v>
      </c>
      <c r="C995" s="5">
        <v>45622</v>
      </c>
      <c r="D995" s="3" t="s">
        <v>40</v>
      </c>
      <c r="E995" s="4" t="s">
        <v>481</v>
      </c>
      <c r="F995" s="9">
        <v>10</v>
      </c>
      <c r="G995">
        <f>VLOOKUP(E995,'Data Produk'!$A$2:$E$2517,5,FALSE)</f>
        <v>22500</v>
      </c>
      <c r="H995">
        <f t="shared" si="31"/>
        <v>225000</v>
      </c>
      <c r="I995" t="str">
        <f>VLOOKUP(E995,'Data Produk'!$A$2:$E$2517,3,FALSE)</f>
        <v>BHINNEKA LINKBUDS ES4 WIRED EARBUDS WHITE</v>
      </c>
      <c r="J995" t="str">
        <f>VLOOKUP(E995,'Data Produk'!$A$2:$E$2517,4,FALSE)</f>
        <v>EARPHONE</v>
      </c>
      <c r="K995" t="str">
        <f>VLOOKUP(D995,'Data Outlet'!$A$2:$D$17,4,FALSE)</f>
        <v>Fani Sari</v>
      </c>
      <c r="L995" t="str">
        <f>VLOOKUP(D995,'Data Outlet'!$A$2:$D$17,2,FALSE)</f>
        <v>LIPPO MALL KEMANG</v>
      </c>
    </row>
    <row r="996" spans="1:12" x14ac:dyDescent="0.25">
      <c r="A996" t="str">
        <f t="shared" si="32"/>
        <v>T-995</v>
      </c>
      <c r="B996" s="3" t="s">
        <v>2584</v>
      </c>
      <c r="C996" s="5">
        <v>45617</v>
      </c>
      <c r="D996" s="3" t="s">
        <v>42</v>
      </c>
      <c r="E996" s="4" t="s">
        <v>274</v>
      </c>
      <c r="F996" s="9">
        <v>1</v>
      </c>
      <c r="G996">
        <f>VLOOKUP(E996,'Data Produk'!$A$2:$E$2517,5,FALSE)</f>
        <v>78750</v>
      </c>
      <c r="H996">
        <f t="shared" si="31"/>
        <v>78750</v>
      </c>
      <c r="I996" t="str">
        <f>VLOOKUP(E996,'Data Produk'!$A$2:$E$2517,3,FALSE)</f>
        <v>BHINNEKA CRYTO VX7 GAMING MOUSE WHITE</v>
      </c>
      <c r="J996" t="str">
        <f>VLOOKUP(E996,'Data Produk'!$A$2:$E$2517,4,FALSE)</f>
        <v>MOUSE GAMING</v>
      </c>
      <c r="K996" t="str">
        <f>VLOOKUP(D996,'Data Outlet'!$A$2:$D$17,4,FALSE)</f>
        <v>Hadi Nugroho</v>
      </c>
      <c r="L996" t="str">
        <f>VLOOKUP(D996,'Data Outlet'!$A$2:$D$17,2,FALSE)</f>
        <v>MALL KELAPA GADING</v>
      </c>
    </row>
    <row r="997" spans="1:12" x14ac:dyDescent="0.25">
      <c r="A997" t="str">
        <f t="shared" si="32"/>
        <v>T-996</v>
      </c>
      <c r="B997" s="3" t="s">
        <v>2584</v>
      </c>
      <c r="C997" s="5">
        <v>45619</v>
      </c>
      <c r="D997" s="3" t="s">
        <v>47</v>
      </c>
      <c r="E997" s="4" t="s">
        <v>873</v>
      </c>
      <c r="F997" s="9">
        <v>1</v>
      </c>
      <c r="G997">
        <f>VLOOKUP(E997,'Data Produk'!$A$2:$E$2517,5,FALSE)</f>
        <v>261000</v>
      </c>
      <c r="H997">
        <f t="shared" si="31"/>
        <v>261000</v>
      </c>
      <c r="I997" t="str">
        <f>VLOOKUP(E997,'Data Produk'!$A$2:$E$2517,3,FALSE)</f>
        <v>BHINNEKA BLAKE WGC5 GAMING MOUSE BLACK</v>
      </c>
      <c r="J997" t="str">
        <f>VLOOKUP(E997,'Data Produk'!$A$2:$E$2517,4,FALSE)</f>
        <v>MOUSE GAMING</v>
      </c>
      <c r="K997" t="str">
        <f>VLOOKUP(D997,'Data Outlet'!$A$2:$D$17,4,FALSE)</f>
        <v>Joko Susilo</v>
      </c>
      <c r="L997" t="str">
        <f>VLOOKUP(D997,'Data Outlet'!$A$2:$D$17,2,FALSE)</f>
        <v>SUMARECON MALL BEKASI</v>
      </c>
    </row>
    <row r="998" spans="1:12" x14ac:dyDescent="0.25">
      <c r="A998" t="str">
        <f t="shared" si="32"/>
        <v>T-997</v>
      </c>
      <c r="B998" s="3" t="s">
        <v>2584</v>
      </c>
      <c r="C998" s="5">
        <v>45621</v>
      </c>
      <c r="D998" s="3" t="s">
        <v>42</v>
      </c>
      <c r="E998" s="4" t="s">
        <v>223</v>
      </c>
      <c r="F998" s="9">
        <v>1</v>
      </c>
      <c r="G998">
        <f>VLOOKUP(E998,'Data Produk'!$A$2:$E$2517,5,FALSE)</f>
        <v>503100</v>
      </c>
      <c r="H998">
        <f t="shared" si="31"/>
        <v>503100</v>
      </c>
      <c r="I998" t="str">
        <f>VLOOKUP(E998,'Data Produk'!$A$2:$E$2517,3,FALSE)</f>
        <v>BHINNEKA Gaming Mouse Wireless XD3 MINT</v>
      </c>
      <c r="J998" t="str">
        <f>VLOOKUP(E998,'Data Produk'!$A$2:$E$2517,4,FALSE)</f>
        <v>MOUSE GAMING</v>
      </c>
      <c r="K998" t="str">
        <f>VLOOKUP(D998,'Data Outlet'!$A$2:$D$17,4,FALSE)</f>
        <v>Hadi Nugroho</v>
      </c>
      <c r="L998" t="str">
        <f>VLOOKUP(D998,'Data Outlet'!$A$2:$D$17,2,FALSE)</f>
        <v>MALL KELAPA GADING</v>
      </c>
    </row>
    <row r="999" spans="1:12" x14ac:dyDescent="0.25">
      <c r="A999" t="str">
        <f t="shared" si="32"/>
        <v>T-998</v>
      </c>
      <c r="B999" s="3" t="s">
        <v>2584</v>
      </c>
      <c r="C999" s="5">
        <v>45606</v>
      </c>
      <c r="D999" s="3" t="s">
        <v>40</v>
      </c>
      <c r="E999" s="4" t="s">
        <v>874</v>
      </c>
      <c r="F999" s="9">
        <v>2</v>
      </c>
      <c r="G999">
        <f>VLOOKUP(E999,'Data Produk'!$A$2:$E$2517,5,FALSE)</f>
        <v>34200</v>
      </c>
      <c r="H999">
        <f t="shared" si="31"/>
        <v>68400</v>
      </c>
      <c r="I999" t="str">
        <f>VLOOKUP(E999,'Data Produk'!$A$2:$E$2517,3,FALSE)</f>
        <v>KM106 BHINNEKA USB CABLE MICRO</v>
      </c>
      <c r="J999" t="str">
        <f>VLOOKUP(E999,'Data Produk'!$A$2:$E$2517,4,FALSE)</f>
        <v>CABLE</v>
      </c>
      <c r="K999" t="str">
        <f>VLOOKUP(D999,'Data Outlet'!$A$2:$D$17,4,FALSE)</f>
        <v>Fani Sari</v>
      </c>
      <c r="L999" t="str">
        <f>VLOOKUP(D999,'Data Outlet'!$A$2:$D$17,2,FALSE)</f>
        <v>LIPPO MALL KEMANG</v>
      </c>
    </row>
    <row r="1000" spans="1:12" x14ac:dyDescent="0.25">
      <c r="A1000" t="str">
        <f t="shared" si="32"/>
        <v>T-999</v>
      </c>
      <c r="B1000" s="3" t="s">
        <v>2584</v>
      </c>
      <c r="C1000" s="5">
        <v>45604</v>
      </c>
      <c r="D1000" s="3" t="s">
        <v>41</v>
      </c>
      <c r="E1000" s="4" t="s">
        <v>875</v>
      </c>
      <c r="F1000" s="9">
        <v>2</v>
      </c>
      <c r="G1000">
        <f>VLOOKUP(E1000,'Data Produk'!$A$2:$E$2517,5,FALSE)</f>
        <v>22500</v>
      </c>
      <c r="H1000">
        <f t="shared" si="31"/>
        <v>45000</v>
      </c>
      <c r="I1000" t="str">
        <f>VLOOKUP(E1000,'Data Produk'!$A$2:$E$2517,3,FALSE)</f>
        <v>BHINNEKA HYPERLINK KV65C1201 BLACK</v>
      </c>
      <c r="J1000" t="str">
        <f>VLOOKUP(E1000,'Data Produk'!$A$2:$E$2517,4,FALSE)</f>
        <v>CABLE</v>
      </c>
      <c r="K1000" t="str">
        <f>VLOOKUP(D1000,'Data Outlet'!$A$2:$D$17,4,FALSE)</f>
        <v>Gita Rahma</v>
      </c>
      <c r="L1000" t="str">
        <f>VLOOKUP(D1000,'Data Outlet'!$A$2:$D$17,2,FALSE)</f>
        <v>MALL GANDARIA CITY</v>
      </c>
    </row>
    <row r="1001" spans="1:12" x14ac:dyDescent="0.25">
      <c r="A1001" t="str">
        <f t="shared" si="32"/>
        <v>T-1000</v>
      </c>
      <c r="B1001" s="3" t="s">
        <v>2584</v>
      </c>
      <c r="C1001" s="5">
        <v>45625</v>
      </c>
      <c r="D1001" s="3" t="s">
        <v>39</v>
      </c>
      <c r="E1001" s="4" t="s">
        <v>417</v>
      </c>
      <c r="F1001" s="9">
        <v>1</v>
      </c>
      <c r="G1001">
        <f>VLOOKUP(E1001,'Data Produk'!$A$2:$E$2517,5,FALSE)</f>
        <v>247500</v>
      </c>
      <c r="H1001">
        <f t="shared" si="31"/>
        <v>247500</v>
      </c>
      <c r="I1001" t="str">
        <f>VLOOKUP(E1001,'Data Produk'!$A$2:$E$2517,3,FALSE)</f>
        <v>BHINNEKA SHOOTER II WGP13 GAMEPAD WHITE</v>
      </c>
      <c r="J1001" t="str">
        <f>VLOOKUP(E1001,'Data Produk'!$A$2:$E$2517,4,FALSE)</f>
        <v>GAMEPAD</v>
      </c>
      <c r="K1001" t="str">
        <f>VLOOKUP(D1001,'Data Outlet'!$A$2:$D$17,4,FALSE)</f>
        <v>Eko Wijaya</v>
      </c>
      <c r="L1001" t="str">
        <f>VLOOKUP(D1001,'Data Outlet'!$A$2:$D$17,2,FALSE)</f>
        <v>KOTA KASABLANKA</v>
      </c>
    </row>
    <row r="1002" spans="1:12" x14ac:dyDescent="0.25">
      <c r="A1002" t="str">
        <f t="shared" si="32"/>
        <v>T-1001</v>
      </c>
      <c r="B1002" s="3" t="s">
        <v>2584</v>
      </c>
      <c r="C1002" s="5">
        <v>45611</v>
      </c>
      <c r="D1002" s="3" t="s">
        <v>39</v>
      </c>
      <c r="E1002" s="4" t="s">
        <v>412</v>
      </c>
      <c r="F1002" s="9">
        <v>7</v>
      </c>
      <c r="G1002">
        <f>VLOOKUP(E1002,'Data Produk'!$A$2:$E$2517,5,FALSE)</f>
        <v>25200</v>
      </c>
      <c r="H1002">
        <f t="shared" si="31"/>
        <v>176400</v>
      </c>
      <c r="I1002" t="str">
        <f>VLOOKUP(E1002,'Data Produk'!$A$2:$E$2517,3,FALSE)</f>
        <v>BHINNEKA HYPERLINK KD60C1501 BLACK</v>
      </c>
      <c r="J1002" t="str">
        <f>VLOOKUP(E1002,'Data Produk'!$A$2:$E$2517,4,FALSE)</f>
        <v>CABLE</v>
      </c>
      <c r="K1002" t="str">
        <f>VLOOKUP(D1002,'Data Outlet'!$A$2:$D$17,4,FALSE)</f>
        <v>Eko Wijaya</v>
      </c>
      <c r="L1002" t="str">
        <f>VLOOKUP(D1002,'Data Outlet'!$A$2:$D$17,2,FALSE)</f>
        <v>KOTA KASABLANKA</v>
      </c>
    </row>
    <row r="1003" spans="1:12" x14ac:dyDescent="0.25">
      <c r="A1003" t="str">
        <f t="shared" si="32"/>
        <v>T-1002</v>
      </c>
      <c r="B1003" s="3" t="s">
        <v>2584</v>
      </c>
      <c r="C1003" s="5">
        <v>45622</v>
      </c>
      <c r="D1003" s="3" t="s">
        <v>37</v>
      </c>
      <c r="E1003" s="4" t="s">
        <v>876</v>
      </c>
      <c r="F1003" s="9">
        <v>1</v>
      </c>
      <c r="G1003">
        <f>VLOOKUP(E1003,'Data Produk'!$A$2:$E$2517,5,FALSE)</f>
        <v>81000</v>
      </c>
      <c r="H1003">
        <f t="shared" si="31"/>
        <v>81000</v>
      </c>
      <c r="I1003" t="str">
        <f>VLOOKUP(E1003,'Data Produk'!$A$2:$E$2517,3,FALSE)</f>
        <v>BHINNEKA CRYTO VX7 GAMING MOUSE WHITE</v>
      </c>
      <c r="J1003" t="str">
        <f>VLOOKUP(E1003,'Data Produk'!$A$2:$E$2517,4,FALSE)</f>
        <v>MOUSE GAMING</v>
      </c>
      <c r="K1003" t="str">
        <f>VLOOKUP(D1003,'Data Outlet'!$A$2:$D$17,4,FALSE)</f>
        <v>Dewi Lestari</v>
      </c>
      <c r="L1003" t="str">
        <f>VLOOKUP(D1003,'Data Outlet'!$A$2:$D$17,2,FALSE)</f>
        <v>CIBUBUR JUNCTION</v>
      </c>
    </row>
    <row r="1004" spans="1:12" x14ac:dyDescent="0.25">
      <c r="A1004" t="str">
        <f t="shared" si="32"/>
        <v>T-1003</v>
      </c>
      <c r="B1004" s="3" t="s">
        <v>2584</v>
      </c>
      <c r="C1004" s="5">
        <v>45626</v>
      </c>
      <c r="D1004" s="3" t="s">
        <v>43</v>
      </c>
      <c r="E1004" s="4" t="s">
        <v>877</v>
      </c>
      <c r="F1004" s="9">
        <v>1</v>
      </c>
      <c r="G1004">
        <f>VLOOKUP(E1004,'Data Produk'!$A$2:$E$2517,5,FALSE)</f>
        <v>39600</v>
      </c>
      <c r="H1004">
        <f t="shared" si="31"/>
        <v>39600</v>
      </c>
      <c r="I1004" t="str">
        <f>VLOOKUP(E1004,'Data Produk'!$A$2:$E$2517,3,FALSE)</f>
        <v>BHINNEKA GO W607 OFFICE MOUSE GREEN</v>
      </c>
      <c r="J1004" t="str">
        <f>VLOOKUP(E1004,'Data Produk'!$A$2:$E$2517,4,FALSE)</f>
        <v>OFFICE MOUSE</v>
      </c>
      <c r="K1004" t="str">
        <f>VLOOKUP(D1004,'Data Outlet'!$A$2:$D$17,4,FALSE)</f>
        <v>Gita Rahma</v>
      </c>
      <c r="L1004" t="str">
        <f>VLOOKUP(D1004,'Data Outlet'!$A$2:$D$17,2,FALSE)</f>
        <v>MALL OF INDONESIA</v>
      </c>
    </row>
    <row r="1005" spans="1:12" x14ac:dyDescent="0.25">
      <c r="A1005" t="str">
        <f t="shared" si="32"/>
        <v>T-1004</v>
      </c>
      <c r="B1005" s="3" t="s">
        <v>2584</v>
      </c>
      <c r="C1005" s="5">
        <v>45605</v>
      </c>
      <c r="D1005" s="3" t="s">
        <v>40</v>
      </c>
      <c r="E1005" s="4" t="s">
        <v>878</v>
      </c>
      <c r="F1005" s="9">
        <v>1</v>
      </c>
      <c r="G1005">
        <f>VLOOKUP(E1005,'Data Produk'!$A$2:$E$2517,5,FALSE)</f>
        <v>349300</v>
      </c>
      <c r="H1005">
        <f t="shared" si="31"/>
        <v>349300</v>
      </c>
      <c r="I1005" t="str">
        <f>VLOOKUP(E1005,'Data Produk'!$A$2:$E$2517,3,FALSE)</f>
        <v>BHINNEKA ATO MP905 DESKMAT ONE PIECE LUFFY</v>
      </c>
      <c r="J1005" t="str">
        <f>VLOOKUP(E1005,'Data Produk'!$A$2:$E$2517,4,FALSE)</f>
        <v>DESKMAT</v>
      </c>
      <c r="K1005" t="str">
        <f>VLOOKUP(D1005,'Data Outlet'!$A$2:$D$17,4,FALSE)</f>
        <v>Fani Sari</v>
      </c>
      <c r="L1005" t="str">
        <f>VLOOKUP(D1005,'Data Outlet'!$A$2:$D$17,2,FALSE)</f>
        <v>LIPPO MALL KEMANG</v>
      </c>
    </row>
    <row r="1006" spans="1:12" x14ac:dyDescent="0.25">
      <c r="A1006" t="str">
        <f t="shared" si="32"/>
        <v>T-1005</v>
      </c>
      <c r="B1006" s="3" t="s">
        <v>2584</v>
      </c>
      <c r="C1006" s="5">
        <v>45603</v>
      </c>
      <c r="D1006" s="3" t="s">
        <v>41</v>
      </c>
      <c r="E1006" s="4" t="s">
        <v>879</v>
      </c>
      <c r="F1006" s="9">
        <v>1</v>
      </c>
      <c r="G1006">
        <f>VLOOKUP(E1006,'Data Produk'!$A$2:$E$2517,5,FALSE)</f>
        <v>60750</v>
      </c>
      <c r="H1006">
        <f t="shared" si="31"/>
        <v>60750</v>
      </c>
      <c r="I1006" t="str">
        <f>VLOOKUP(E1006,'Data Produk'!$A$2:$E$2517,3,FALSE)</f>
        <v>BHINNEKA RAIGOR II WG10 GAMING MOUSE GREY</v>
      </c>
      <c r="J1006" t="str">
        <f>VLOOKUP(E1006,'Data Produk'!$A$2:$E$2517,4,FALSE)</f>
        <v>MOUSE GAMING</v>
      </c>
      <c r="K1006" t="str">
        <f>VLOOKUP(D1006,'Data Outlet'!$A$2:$D$17,4,FALSE)</f>
        <v>Gita Rahma</v>
      </c>
      <c r="L1006" t="str">
        <f>VLOOKUP(D1006,'Data Outlet'!$A$2:$D$17,2,FALSE)</f>
        <v>MALL GANDARIA CITY</v>
      </c>
    </row>
    <row r="1007" spans="1:12" x14ac:dyDescent="0.25">
      <c r="A1007" t="str">
        <f t="shared" si="32"/>
        <v>T-1006</v>
      </c>
      <c r="B1007" s="3" t="s">
        <v>2584</v>
      </c>
      <c r="C1007" s="5">
        <v>45613</v>
      </c>
      <c r="D1007" s="3" t="s">
        <v>41</v>
      </c>
      <c r="E1007" s="4" t="s">
        <v>880</v>
      </c>
      <c r="F1007" s="9">
        <v>3</v>
      </c>
      <c r="G1007">
        <f>VLOOKUP(E1007,'Data Produk'!$A$2:$E$2517,5,FALSE)</f>
        <v>82800</v>
      </c>
      <c r="H1007">
        <f t="shared" si="31"/>
        <v>248400</v>
      </c>
      <c r="I1007" t="str">
        <f>VLOOKUP(E1007,'Data Produk'!$A$2:$E$2517,3,FALSE)</f>
        <v>BHINNEKA GO W193 OFFICE MOUSE GREY</v>
      </c>
      <c r="J1007" t="str">
        <f>VLOOKUP(E1007,'Data Produk'!$A$2:$E$2517,4,FALSE)</f>
        <v>OFFICE MOUSE</v>
      </c>
      <c r="K1007" t="str">
        <f>VLOOKUP(D1007,'Data Outlet'!$A$2:$D$17,4,FALSE)</f>
        <v>Gita Rahma</v>
      </c>
      <c r="L1007" t="str">
        <f>VLOOKUP(D1007,'Data Outlet'!$A$2:$D$17,2,FALSE)</f>
        <v>MALL GANDARIA CITY</v>
      </c>
    </row>
    <row r="1008" spans="1:12" x14ac:dyDescent="0.25">
      <c r="A1008" t="str">
        <f t="shared" si="32"/>
        <v>T-1007</v>
      </c>
      <c r="B1008" s="3" t="s">
        <v>2584</v>
      </c>
      <c r="C1008" s="5">
        <v>45621</v>
      </c>
      <c r="D1008" s="3" t="s">
        <v>39</v>
      </c>
      <c r="E1008" s="4" t="s">
        <v>419</v>
      </c>
      <c r="F1008" s="9">
        <v>9</v>
      </c>
      <c r="G1008">
        <f>VLOOKUP(E1008,'Data Produk'!$A$2:$E$2517,5,FALSE)</f>
        <v>13050</v>
      </c>
      <c r="H1008">
        <f t="shared" si="31"/>
        <v>117450</v>
      </c>
      <c r="I1008" t="str">
        <f>VLOOKUP(E1008,'Data Produk'!$A$2:$E$2517,3,FALSE)</f>
        <v>BHINNEKA DURALINK KCT1201 BLACK</v>
      </c>
      <c r="J1008" t="str">
        <f>VLOOKUP(E1008,'Data Produk'!$A$2:$E$2517,4,FALSE)</f>
        <v>CABLE</v>
      </c>
      <c r="K1008" t="str">
        <f>VLOOKUP(D1008,'Data Outlet'!$A$2:$D$17,4,FALSE)</f>
        <v>Eko Wijaya</v>
      </c>
      <c r="L1008" t="str">
        <f>VLOOKUP(D1008,'Data Outlet'!$A$2:$D$17,2,FALSE)</f>
        <v>KOTA KASABLANKA</v>
      </c>
    </row>
    <row r="1009" spans="1:12" x14ac:dyDescent="0.25">
      <c r="A1009" t="str">
        <f t="shared" si="32"/>
        <v>T-1008</v>
      </c>
      <c r="B1009" s="3" t="s">
        <v>2584</v>
      </c>
      <c r="C1009" s="5">
        <v>45612</v>
      </c>
      <c r="D1009" s="3" t="s">
        <v>37</v>
      </c>
      <c r="E1009" s="4" t="s">
        <v>881</v>
      </c>
      <c r="F1009" s="9">
        <v>1</v>
      </c>
      <c r="G1009">
        <f>VLOOKUP(E1009,'Data Produk'!$A$2:$E$2517,5,FALSE)</f>
        <v>39600</v>
      </c>
      <c r="H1009">
        <f t="shared" si="31"/>
        <v>39600</v>
      </c>
      <c r="I1009" t="str">
        <f>VLOOKUP(E1009,'Data Produk'!$A$2:$E$2517,3,FALSE)</f>
        <v>BHINNEKA GO W606 OFFICE MOUSE WHITE</v>
      </c>
      <c r="J1009" t="str">
        <f>VLOOKUP(E1009,'Data Produk'!$A$2:$E$2517,4,FALSE)</f>
        <v>OFFICE MOUSE</v>
      </c>
      <c r="K1009" t="str">
        <f>VLOOKUP(D1009,'Data Outlet'!$A$2:$D$17,4,FALSE)</f>
        <v>Dewi Lestari</v>
      </c>
      <c r="L1009" t="str">
        <f>VLOOKUP(D1009,'Data Outlet'!$A$2:$D$17,2,FALSE)</f>
        <v>CIBUBUR JUNCTION</v>
      </c>
    </row>
    <row r="1010" spans="1:12" x14ac:dyDescent="0.25">
      <c r="A1010" t="str">
        <f t="shared" si="32"/>
        <v>T-1009</v>
      </c>
      <c r="B1010" s="3" t="s">
        <v>2584</v>
      </c>
      <c r="C1010" s="5">
        <v>45619</v>
      </c>
      <c r="D1010" s="3" t="s">
        <v>41</v>
      </c>
      <c r="E1010" s="4" t="s">
        <v>882</v>
      </c>
      <c r="F1010" s="9">
        <v>1</v>
      </c>
      <c r="G1010">
        <f>VLOOKUP(E1010,'Data Produk'!$A$2:$E$2517,5,FALSE)</f>
        <v>39600</v>
      </c>
      <c r="H1010">
        <f t="shared" si="31"/>
        <v>39600</v>
      </c>
      <c r="I1010" t="str">
        <f>VLOOKUP(E1010,'Data Produk'!$A$2:$E$2517,3,FALSE)</f>
        <v>BHINNEKA GO W606 OFFICE MOUSE BLUE</v>
      </c>
      <c r="J1010" t="str">
        <f>VLOOKUP(E1010,'Data Produk'!$A$2:$E$2517,4,FALSE)</f>
        <v>OFFICE MOUSE</v>
      </c>
      <c r="K1010" t="str">
        <f>VLOOKUP(D1010,'Data Outlet'!$A$2:$D$17,4,FALSE)</f>
        <v>Gita Rahma</v>
      </c>
      <c r="L1010" t="str">
        <f>VLOOKUP(D1010,'Data Outlet'!$A$2:$D$17,2,FALSE)</f>
        <v>MALL GANDARIA CITY</v>
      </c>
    </row>
    <row r="1011" spans="1:12" x14ac:dyDescent="0.25">
      <c r="A1011" t="str">
        <f t="shared" si="32"/>
        <v>T-1010</v>
      </c>
      <c r="B1011" s="3" t="s">
        <v>2584</v>
      </c>
      <c r="C1011" s="5">
        <v>45603</v>
      </c>
      <c r="D1011" s="3" t="s">
        <v>45</v>
      </c>
      <c r="E1011" s="4" t="s">
        <v>162</v>
      </c>
      <c r="F1011" s="9">
        <v>2</v>
      </c>
      <c r="G1011">
        <f>VLOOKUP(E1011,'Data Produk'!$A$2:$E$2517,5,FALSE)</f>
        <v>123300</v>
      </c>
      <c r="H1011">
        <f t="shared" si="31"/>
        <v>246600</v>
      </c>
      <c r="I1011" t="str">
        <f>VLOOKUP(E1011,'Data Produk'!$A$2:$E$2517,3,FALSE)</f>
        <v>BHINNEKA GO WK894 OFFICE COMBO BLACK</v>
      </c>
      <c r="J1011" t="str">
        <f>VLOOKUP(E1011,'Data Produk'!$A$2:$E$2517,4,FALSE)</f>
        <v>OFFICE COMBO</v>
      </c>
      <c r="K1011" t="str">
        <f>VLOOKUP(D1011,'Data Outlet'!$A$2:$D$17,4,FALSE)</f>
        <v>Indah Putri</v>
      </c>
      <c r="L1011" t="str">
        <f>VLOOKUP(D1011,'Data Outlet'!$A$2:$D$17,2,FALSE)</f>
        <v>PIK AVENUE</v>
      </c>
    </row>
    <row r="1012" spans="1:12" x14ac:dyDescent="0.25">
      <c r="A1012" t="str">
        <f t="shared" si="32"/>
        <v>T-1011</v>
      </c>
      <c r="B1012" s="3" t="s">
        <v>2584</v>
      </c>
      <c r="C1012" s="5">
        <v>45602</v>
      </c>
      <c r="D1012" s="3" t="s">
        <v>42</v>
      </c>
      <c r="E1012" s="4" t="s">
        <v>883</v>
      </c>
      <c r="F1012" s="9">
        <v>1</v>
      </c>
      <c r="G1012">
        <f>VLOOKUP(E1012,'Data Produk'!$A$2:$E$2517,5,FALSE)</f>
        <v>225000</v>
      </c>
      <c r="H1012">
        <f t="shared" si="31"/>
        <v>225000</v>
      </c>
      <c r="I1012" t="str">
        <f>VLOOKUP(E1012,'Data Produk'!$A$2:$E$2517,3,FALSE)</f>
        <v>BHINNEKA Gaming Keyboard MK-890 ATOM96 Black Blue Switch</v>
      </c>
      <c r="J1012" t="str">
        <f>VLOOKUP(E1012,'Data Produk'!$A$2:$E$2517,4,FALSE)</f>
        <v>KEYBOARD GAMING</v>
      </c>
      <c r="K1012" t="str">
        <f>VLOOKUP(D1012,'Data Outlet'!$A$2:$D$17,4,FALSE)</f>
        <v>Hadi Nugroho</v>
      </c>
      <c r="L1012" t="str">
        <f>VLOOKUP(D1012,'Data Outlet'!$A$2:$D$17,2,FALSE)</f>
        <v>MALL KELAPA GADING</v>
      </c>
    </row>
    <row r="1013" spans="1:12" x14ac:dyDescent="0.25">
      <c r="A1013" t="str">
        <f t="shared" si="32"/>
        <v>T-1012</v>
      </c>
      <c r="B1013" s="3" t="s">
        <v>2584</v>
      </c>
      <c r="C1013" s="5">
        <v>45606</v>
      </c>
      <c r="D1013" s="3" t="s">
        <v>48</v>
      </c>
      <c r="E1013" s="4" t="s">
        <v>293</v>
      </c>
      <c r="F1013" s="9">
        <v>1</v>
      </c>
      <c r="G1013">
        <f>VLOOKUP(E1013,'Data Produk'!$A$2:$E$2517,5,FALSE)</f>
        <v>225000</v>
      </c>
      <c r="H1013">
        <f t="shared" si="31"/>
        <v>225000</v>
      </c>
      <c r="I1013" t="str">
        <f>VLOOKUP(E1013,'Data Produk'!$A$2:$E$2517,3,FALSE)</f>
        <v>BHINNEKA POWER CUBE 4 PLUG TYPE TRAVEL MULTI ADAPTER BLACK</v>
      </c>
      <c r="J1013" t="str">
        <f>VLOOKUP(E1013,'Data Produk'!$A$2:$E$2517,4,FALSE)</f>
        <v>CAR &amp; TRAVEL CHARGER</v>
      </c>
      <c r="K1013" t="str">
        <f>VLOOKUP(D1013,'Data Outlet'!$A$2:$D$17,4,FALSE)</f>
        <v>Joko Susilo</v>
      </c>
      <c r="L1013" t="str">
        <f>VLOOKUP(D1013,'Data Outlet'!$A$2:$D$17,2,FALSE)</f>
        <v>SUMARECON MALL SERPONG</v>
      </c>
    </row>
    <row r="1014" spans="1:12" x14ac:dyDescent="0.25">
      <c r="A1014" t="str">
        <f t="shared" si="32"/>
        <v>T-1013</v>
      </c>
      <c r="B1014" s="3" t="s">
        <v>2584</v>
      </c>
      <c r="C1014" s="5">
        <v>45608</v>
      </c>
      <c r="D1014" s="3" t="s">
        <v>41</v>
      </c>
      <c r="E1014" s="4" t="s">
        <v>884</v>
      </c>
      <c r="F1014" s="9">
        <v>2</v>
      </c>
      <c r="G1014">
        <f>VLOOKUP(E1014,'Data Produk'!$A$2:$E$2517,5,FALSE)</f>
        <v>57600</v>
      </c>
      <c r="H1014">
        <f t="shared" si="31"/>
        <v>115200</v>
      </c>
      <c r="I1014" t="str">
        <f>VLOOKUP(E1014,'Data Produk'!$A$2:$E$2517,3,FALSE)</f>
        <v>BHINNEKA GO W192 OFFICE MOUSE BLACK</v>
      </c>
      <c r="J1014" t="str">
        <f>VLOOKUP(E1014,'Data Produk'!$A$2:$E$2517,4,FALSE)</f>
        <v>OFFICE MOUSE</v>
      </c>
      <c r="K1014" t="str">
        <f>VLOOKUP(D1014,'Data Outlet'!$A$2:$D$17,4,FALSE)</f>
        <v>Gita Rahma</v>
      </c>
      <c r="L1014" t="str">
        <f>VLOOKUP(D1014,'Data Outlet'!$A$2:$D$17,2,FALSE)</f>
        <v>MALL GANDARIA CITY</v>
      </c>
    </row>
    <row r="1015" spans="1:12" x14ac:dyDescent="0.25">
      <c r="A1015" t="str">
        <f t="shared" si="32"/>
        <v>T-1014</v>
      </c>
      <c r="B1015" s="3" t="s">
        <v>2584</v>
      </c>
      <c r="C1015" s="5">
        <v>45614</v>
      </c>
      <c r="D1015" s="3" t="s">
        <v>41</v>
      </c>
      <c r="E1015" s="4" t="s">
        <v>885</v>
      </c>
      <c r="F1015" s="9">
        <v>2</v>
      </c>
      <c r="G1015">
        <f>VLOOKUP(E1015,'Data Produk'!$A$2:$E$2517,5,FALSE)</f>
        <v>82800</v>
      </c>
      <c r="H1015">
        <f t="shared" si="31"/>
        <v>165600</v>
      </c>
      <c r="I1015" t="str">
        <f>VLOOKUP(E1015,'Data Produk'!$A$2:$E$2517,3,FALSE)</f>
        <v>BHINNEKA GO W193 OFFICE MOUSE BLUE</v>
      </c>
      <c r="J1015" t="str">
        <f>VLOOKUP(E1015,'Data Produk'!$A$2:$E$2517,4,FALSE)</f>
        <v>OFFICE MOUSE</v>
      </c>
      <c r="K1015" t="str">
        <f>VLOOKUP(D1015,'Data Outlet'!$A$2:$D$17,4,FALSE)</f>
        <v>Gita Rahma</v>
      </c>
      <c r="L1015" t="str">
        <f>VLOOKUP(D1015,'Data Outlet'!$A$2:$D$17,2,FALSE)</f>
        <v>MALL GANDARIA CITY</v>
      </c>
    </row>
    <row r="1016" spans="1:12" x14ac:dyDescent="0.25">
      <c r="A1016" t="str">
        <f t="shared" si="32"/>
        <v>T-1015</v>
      </c>
      <c r="B1016" s="3" t="s">
        <v>2584</v>
      </c>
      <c r="C1016" s="5">
        <v>45602</v>
      </c>
      <c r="D1016" s="3" t="s">
        <v>40</v>
      </c>
      <c r="E1016" s="4" t="s">
        <v>886</v>
      </c>
      <c r="F1016" s="9">
        <v>1</v>
      </c>
      <c r="G1016">
        <f>VLOOKUP(E1016,'Data Produk'!$A$2:$E$2517,5,FALSE)</f>
        <v>112500</v>
      </c>
      <c r="H1016">
        <f t="shared" si="31"/>
        <v>112500</v>
      </c>
      <c r="I1016" t="str">
        <f>VLOOKUP(E1016,'Data Produk'!$A$2:$E$2517,3,FALSE)</f>
        <v>BHINNEKA WAVE11 TW11 V2 TRUE WIRELESS BEIGE</v>
      </c>
      <c r="J1016" t="str">
        <f>VLOOKUP(E1016,'Data Produk'!$A$2:$E$2517,4,FALSE)</f>
        <v>TWS</v>
      </c>
      <c r="K1016" t="str">
        <f>VLOOKUP(D1016,'Data Outlet'!$A$2:$D$17,4,FALSE)</f>
        <v>Fani Sari</v>
      </c>
      <c r="L1016" t="str">
        <f>VLOOKUP(D1016,'Data Outlet'!$A$2:$D$17,2,FALSE)</f>
        <v>LIPPO MALL KEMANG</v>
      </c>
    </row>
    <row r="1017" spans="1:12" x14ac:dyDescent="0.25">
      <c r="A1017" t="str">
        <f t="shared" si="32"/>
        <v>T-1016</v>
      </c>
      <c r="B1017" s="3" t="s">
        <v>2584</v>
      </c>
      <c r="C1017" s="5">
        <v>45611</v>
      </c>
      <c r="D1017" s="3" t="s">
        <v>39</v>
      </c>
      <c r="E1017" s="4" t="s">
        <v>887</v>
      </c>
      <c r="F1017" s="9">
        <v>1</v>
      </c>
      <c r="G1017">
        <f>VLOOKUP(E1017,'Data Produk'!$A$2:$E$2517,5,FALSE)</f>
        <v>88200</v>
      </c>
      <c r="H1017">
        <f t="shared" si="31"/>
        <v>88200</v>
      </c>
      <c r="I1017" t="str">
        <f>VLOOKUP(E1017,'Data Produk'!$A$2:$E$2517,3,FALSE)</f>
        <v>BHINNEKA WAVE12 TW12 TRUE WIRELESS WHITE</v>
      </c>
      <c r="J1017" t="str">
        <f>VLOOKUP(E1017,'Data Produk'!$A$2:$E$2517,4,FALSE)</f>
        <v>TWS</v>
      </c>
      <c r="K1017" t="str">
        <f>VLOOKUP(D1017,'Data Outlet'!$A$2:$D$17,4,FALSE)</f>
        <v>Eko Wijaya</v>
      </c>
      <c r="L1017" t="str">
        <f>VLOOKUP(D1017,'Data Outlet'!$A$2:$D$17,2,FALSE)</f>
        <v>KOTA KASABLANKA</v>
      </c>
    </row>
    <row r="1018" spans="1:12" x14ac:dyDescent="0.25">
      <c r="A1018" t="str">
        <f t="shared" si="32"/>
        <v>T-1017</v>
      </c>
      <c r="B1018" s="3" t="s">
        <v>2584</v>
      </c>
      <c r="C1018" s="5">
        <v>45601</v>
      </c>
      <c r="D1018" s="3" t="s">
        <v>36</v>
      </c>
      <c r="E1018" s="4" t="s">
        <v>888</v>
      </c>
      <c r="F1018" s="9">
        <v>1</v>
      </c>
      <c r="G1018">
        <f>VLOOKUP(E1018,'Data Produk'!$A$2:$E$2517,5,FALSE)</f>
        <v>39600</v>
      </c>
      <c r="H1018">
        <f t="shared" si="31"/>
        <v>39600</v>
      </c>
      <c r="I1018" t="str">
        <f>VLOOKUP(E1018,'Data Produk'!$A$2:$E$2517,3,FALSE)</f>
        <v>BHINNEKA GO W608 OFFICE MOUSE PINK</v>
      </c>
      <c r="J1018" t="str">
        <f>VLOOKUP(E1018,'Data Produk'!$A$2:$E$2517,4,FALSE)</f>
        <v>OFFICE MOUSE</v>
      </c>
      <c r="K1018" t="str">
        <f>VLOOKUP(D1018,'Data Outlet'!$A$2:$D$17,4,FALSE)</f>
        <v>Citra Dewi</v>
      </c>
      <c r="L1018" t="str">
        <f>VLOOKUP(D1018,'Data Outlet'!$A$2:$D$17,2,FALSE)</f>
        <v>CENTER POINT MEDAN</v>
      </c>
    </row>
    <row r="1019" spans="1:12" x14ac:dyDescent="0.25">
      <c r="A1019" t="str">
        <f t="shared" si="32"/>
        <v>T-1018</v>
      </c>
      <c r="B1019" s="3" t="s">
        <v>2584</v>
      </c>
      <c r="C1019" s="5">
        <v>45619</v>
      </c>
      <c r="D1019" s="3" t="s">
        <v>37</v>
      </c>
      <c r="E1019" s="4" t="s">
        <v>889</v>
      </c>
      <c r="F1019" s="9">
        <v>1</v>
      </c>
      <c r="G1019">
        <f>VLOOKUP(E1019,'Data Produk'!$A$2:$E$2517,5,FALSE)</f>
        <v>22500</v>
      </c>
      <c r="H1019">
        <f t="shared" si="31"/>
        <v>22500</v>
      </c>
      <c r="I1019" t="str">
        <f>VLOOKUP(E1019,'Data Produk'!$A$2:$E$2517,3,FALSE)</f>
        <v>BHINNEKA LINKBUDS ES4 WIRED EARBUDS WHITE</v>
      </c>
      <c r="J1019" t="str">
        <f>VLOOKUP(E1019,'Data Produk'!$A$2:$E$2517,4,FALSE)</f>
        <v>EARPHONE</v>
      </c>
      <c r="K1019" t="str">
        <f>VLOOKUP(D1019,'Data Outlet'!$A$2:$D$17,4,FALSE)</f>
        <v>Dewi Lestari</v>
      </c>
      <c r="L1019" t="str">
        <f>VLOOKUP(D1019,'Data Outlet'!$A$2:$D$17,2,FALSE)</f>
        <v>CIBUBUR JUNCTION</v>
      </c>
    </row>
    <row r="1020" spans="1:12" x14ac:dyDescent="0.25">
      <c r="A1020" t="str">
        <f t="shared" si="32"/>
        <v>T-1019</v>
      </c>
      <c r="B1020" s="3" t="s">
        <v>2584</v>
      </c>
      <c r="C1020" s="5">
        <v>45609</v>
      </c>
      <c r="D1020" s="3" t="s">
        <v>36</v>
      </c>
      <c r="E1020" s="4" t="s">
        <v>890</v>
      </c>
      <c r="F1020" s="9">
        <v>1</v>
      </c>
      <c r="G1020">
        <f>VLOOKUP(E1020,'Data Produk'!$A$2:$E$2517,5,FALSE)</f>
        <v>189000</v>
      </c>
      <c r="H1020">
        <f t="shared" si="31"/>
        <v>189000</v>
      </c>
      <c r="I1020" t="str">
        <f>VLOOKUP(E1020,'Data Produk'!$A$2:$E$2517,3,FALSE)</f>
        <v>BHINNEKA GO TUNE WH06 WIRELESS HEADSET GREY</v>
      </c>
      <c r="J1020" t="str">
        <f>VLOOKUP(E1020,'Data Produk'!$A$2:$E$2517,4,FALSE)</f>
        <v>WIRELESS HEADSET</v>
      </c>
      <c r="K1020" t="str">
        <f>VLOOKUP(D1020,'Data Outlet'!$A$2:$D$17,4,FALSE)</f>
        <v>Citra Dewi</v>
      </c>
      <c r="L1020" t="str">
        <f>VLOOKUP(D1020,'Data Outlet'!$A$2:$D$17,2,FALSE)</f>
        <v>CENTER POINT MEDAN</v>
      </c>
    </row>
    <row r="1021" spans="1:12" x14ac:dyDescent="0.25">
      <c r="A1021" t="str">
        <f t="shared" si="32"/>
        <v>T-1020</v>
      </c>
      <c r="B1021" s="3" t="s">
        <v>2584</v>
      </c>
      <c r="C1021" s="5">
        <v>45601</v>
      </c>
      <c r="D1021" s="3" t="s">
        <v>42</v>
      </c>
      <c r="E1021" s="4" t="s">
        <v>152</v>
      </c>
      <c r="F1021" s="9">
        <v>3</v>
      </c>
      <c r="G1021">
        <f>VLOOKUP(E1021,'Data Produk'!$A$2:$E$2517,5,FALSE)</f>
        <v>18000</v>
      </c>
      <c r="H1021">
        <f t="shared" si="31"/>
        <v>54000</v>
      </c>
      <c r="I1021" t="str">
        <f>VLOOKUP(E1021,'Data Produk'!$A$2:$E$2517,3,FALSE)</f>
        <v>BHINNEKA DURALINK KLB1201 BLACK</v>
      </c>
      <c r="J1021" t="str">
        <f>VLOOKUP(E1021,'Data Produk'!$A$2:$E$2517,4,FALSE)</f>
        <v>CABLE</v>
      </c>
      <c r="K1021" t="str">
        <f>VLOOKUP(D1021,'Data Outlet'!$A$2:$D$17,4,FALSE)</f>
        <v>Hadi Nugroho</v>
      </c>
      <c r="L1021" t="str">
        <f>VLOOKUP(D1021,'Data Outlet'!$A$2:$D$17,2,FALSE)</f>
        <v>MALL KELAPA GADING</v>
      </c>
    </row>
    <row r="1022" spans="1:12" x14ac:dyDescent="0.25">
      <c r="A1022" t="str">
        <f t="shared" si="32"/>
        <v>T-1021</v>
      </c>
      <c r="B1022" s="3" t="s">
        <v>2584</v>
      </c>
      <c r="C1022" s="5">
        <v>45598</v>
      </c>
      <c r="D1022" s="3" t="s">
        <v>37</v>
      </c>
      <c r="E1022" s="4" t="s">
        <v>891</v>
      </c>
      <c r="F1022" s="9">
        <v>2</v>
      </c>
      <c r="G1022">
        <f>VLOOKUP(E1022,'Data Produk'!$A$2:$E$2517,5,FALSE)</f>
        <v>225000</v>
      </c>
      <c r="H1022">
        <f t="shared" si="31"/>
        <v>450000</v>
      </c>
      <c r="I1022" t="str">
        <f>VLOOKUP(E1022,'Data Produk'!$A$2:$E$2517,3,FALSE)</f>
        <v>BHINNEKA POWER CUBE 4 PLUG TYPE TRAVEL MULTI ADAPTER BLACK</v>
      </c>
      <c r="J1022" t="str">
        <f>VLOOKUP(E1022,'Data Produk'!$A$2:$E$2517,4,FALSE)</f>
        <v>CAR &amp; TRAVEL CHARGER</v>
      </c>
      <c r="K1022" t="str">
        <f>VLOOKUP(D1022,'Data Outlet'!$A$2:$D$17,4,FALSE)</f>
        <v>Dewi Lestari</v>
      </c>
      <c r="L1022" t="str">
        <f>VLOOKUP(D1022,'Data Outlet'!$A$2:$D$17,2,FALSE)</f>
        <v>CIBUBUR JUNCTION</v>
      </c>
    </row>
    <row r="1023" spans="1:12" x14ac:dyDescent="0.25">
      <c r="A1023" t="str">
        <f t="shared" si="32"/>
        <v>T-1022</v>
      </c>
      <c r="B1023" s="3" t="s">
        <v>2584</v>
      </c>
      <c r="C1023" s="5">
        <v>45611</v>
      </c>
      <c r="D1023" s="3" t="s">
        <v>42</v>
      </c>
      <c r="E1023" s="4" t="s">
        <v>892</v>
      </c>
      <c r="F1023" s="9">
        <v>3</v>
      </c>
      <c r="G1023">
        <f>VLOOKUP(E1023,'Data Produk'!$A$2:$E$2517,5,FALSE)</f>
        <v>36900</v>
      </c>
      <c r="H1023">
        <f t="shared" si="31"/>
        <v>110700</v>
      </c>
      <c r="I1023" t="str">
        <f>VLOOKUP(E1023,'Data Produk'!$A$2:$E$2517,3,FALSE)</f>
        <v>KL106 BHINNEKA USB CABLE LIGHTNING</v>
      </c>
      <c r="J1023" t="str">
        <f>VLOOKUP(E1023,'Data Produk'!$A$2:$E$2517,4,FALSE)</f>
        <v>CABLE</v>
      </c>
      <c r="K1023" t="str">
        <f>VLOOKUP(D1023,'Data Outlet'!$A$2:$D$17,4,FALSE)</f>
        <v>Hadi Nugroho</v>
      </c>
      <c r="L1023" t="str">
        <f>VLOOKUP(D1023,'Data Outlet'!$A$2:$D$17,2,FALSE)</f>
        <v>MALL KELAPA GADING</v>
      </c>
    </row>
    <row r="1024" spans="1:12" x14ac:dyDescent="0.25">
      <c r="A1024" t="str">
        <f t="shared" si="32"/>
        <v>T-1023</v>
      </c>
      <c r="B1024" s="3" t="s">
        <v>2584</v>
      </c>
      <c r="C1024" s="5">
        <v>45622</v>
      </c>
      <c r="D1024" s="3" t="s">
        <v>39</v>
      </c>
      <c r="E1024" s="4" t="s">
        <v>428</v>
      </c>
      <c r="F1024" s="9">
        <v>5</v>
      </c>
      <c r="G1024">
        <f>VLOOKUP(E1024,'Data Produk'!$A$2:$E$2517,5,FALSE)</f>
        <v>47700</v>
      </c>
      <c r="H1024">
        <f t="shared" si="31"/>
        <v>238500</v>
      </c>
      <c r="I1024" t="str">
        <f>VLOOKUP(E1024,'Data Produk'!$A$2:$E$2517,3,FALSE)</f>
        <v>BHINNEKA POWER MOVE 30W 2-PORTS CAR CHARGER (PD+QC) BLACK</v>
      </c>
      <c r="J1024" t="str">
        <f>VLOOKUP(E1024,'Data Produk'!$A$2:$E$2517,4,FALSE)</f>
        <v>CAR &amp; TRAVEL CHARGER</v>
      </c>
      <c r="K1024" t="str">
        <f>VLOOKUP(D1024,'Data Outlet'!$A$2:$D$17,4,FALSE)</f>
        <v>Eko Wijaya</v>
      </c>
      <c r="L1024" t="str">
        <f>VLOOKUP(D1024,'Data Outlet'!$A$2:$D$17,2,FALSE)</f>
        <v>KOTA KASABLANKA</v>
      </c>
    </row>
    <row r="1025" spans="1:12" x14ac:dyDescent="0.25">
      <c r="A1025" t="str">
        <f t="shared" si="32"/>
        <v>T-1024</v>
      </c>
      <c r="B1025" s="3" t="s">
        <v>2584</v>
      </c>
      <c r="C1025" s="5">
        <v>45606</v>
      </c>
      <c r="D1025" s="3" t="s">
        <v>41</v>
      </c>
      <c r="E1025" s="4" t="s">
        <v>893</v>
      </c>
      <c r="F1025" s="9">
        <v>1</v>
      </c>
      <c r="G1025">
        <f>VLOOKUP(E1025,'Data Produk'!$A$2:$E$2517,5,FALSE)</f>
        <v>22500</v>
      </c>
      <c r="H1025">
        <f t="shared" si="31"/>
        <v>22500</v>
      </c>
      <c r="I1025" t="str">
        <f>VLOOKUP(E1025,'Data Produk'!$A$2:$E$2517,3,FALSE)</f>
        <v>BHINNEKA LINKBUDS ES4 WIRED EARBUDS BLACK</v>
      </c>
      <c r="J1025" t="str">
        <f>VLOOKUP(E1025,'Data Produk'!$A$2:$E$2517,4,FALSE)</f>
        <v>EARPHONE</v>
      </c>
      <c r="K1025" t="str">
        <f>VLOOKUP(D1025,'Data Outlet'!$A$2:$D$17,4,FALSE)</f>
        <v>Gita Rahma</v>
      </c>
      <c r="L1025" t="str">
        <f>VLOOKUP(D1025,'Data Outlet'!$A$2:$D$17,2,FALSE)</f>
        <v>MALL GANDARIA CITY</v>
      </c>
    </row>
    <row r="1026" spans="1:12" x14ac:dyDescent="0.25">
      <c r="A1026" t="str">
        <f t="shared" si="32"/>
        <v>T-1025</v>
      </c>
      <c r="B1026" s="3" t="s">
        <v>2584</v>
      </c>
      <c r="C1026" s="5">
        <v>45603</v>
      </c>
      <c r="D1026" s="3" t="s">
        <v>48</v>
      </c>
      <c r="E1026" s="4" t="s">
        <v>69</v>
      </c>
      <c r="F1026" s="9">
        <v>5</v>
      </c>
      <c r="G1026">
        <f>VLOOKUP(E1026,'Data Produk'!$A$2:$E$2517,5,FALSE)</f>
        <v>18000</v>
      </c>
      <c r="H1026">
        <f t="shared" si="31"/>
        <v>90000</v>
      </c>
      <c r="I1026" t="str">
        <f>VLOOKUP(E1026,'Data Produk'!$A$2:$E$2517,3,FALSE)</f>
        <v>BHINNEKA DURALINK KLB1201 BLACK</v>
      </c>
      <c r="J1026" t="str">
        <f>VLOOKUP(E1026,'Data Produk'!$A$2:$E$2517,4,FALSE)</f>
        <v>CABLE</v>
      </c>
      <c r="K1026" t="str">
        <f>VLOOKUP(D1026,'Data Outlet'!$A$2:$D$17,4,FALSE)</f>
        <v>Joko Susilo</v>
      </c>
      <c r="L1026" t="str">
        <f>VLOOKUP(D1026,'Data Outlet'!$A$2:$D$17,2,FALSE)</f>
        <v>SUMARECON MALL SERPONG</v>
      </c>
    </row>
    <row r="1027" spans="1:12" x14ac:dyDescent="0.25">
      <c r="A1027" t="str">
        <f t="shared" si="32"/>
        <v>T-1026</v>
      </c>
      <c r="B1027" s="3" t="s">
        <v>2584</v>
      </c>
      <c r="C1027" s="5">
        <v>45610</v>
      </c>
      <c r="D1027" s="3" t="s">
        <v>48</v>
      </c>
      <c r="E1027" s="4" t="s">
        <v>128</v>
      </c>
      <c r="F1027" s="9">
        <v>1</v>
      </c>
      <c r="G1027">
        <f>VLOOKUP(E1027,'Data Produk'!$A$2:$E$2517,5,FALSE)</f>
        <v>27000</v>
      </c>
      <c r="H1027">
        <f t="shared" ref="H1027:H1090" si="33">G1027*F1027</f>
        <v>27000</v>
      </c>
      <c r="I1027" t="str">
        <f>VLOOKUP(E1027,'Data Produk'!$A$2:$E$2517,3,FALSE)</f>
        <v>BHINNEKA DURALINK KLB2001 BLACK</v>
      </c>
      <c r="J1027" t="str">
        <f>VLOOKUP(E1027,'Data Produk'!$A$2:$E$2517,4,FALSE)</f>
        <v>CABLE</v>
      </c>
      <c r="K1027" t="str">
        <f>VLOOKUP(D1027,'Data Outlet'!$A$2:$D$17,4,FALSE)</f>
        <v>Joko Susilo</v>
      </c>
      <c r="L1027" t="str">
        <f>VLOOKUP(D1027,'Data Outlet'!$A$2:$D$17,2,FALSE)</f>
        <v>SUMARECON MALL SERPONG</v>
      </c>
    </row>
    <row r="1028" spans="1:12" x14ac:dyDescent="0.25">
      <c r="A1028" t="str">
        <f t="shared" si="32"/>
        <v>T-1027</v>
      </c>
      <c r="B1028" s="3" t="s">
        <v>2584</v>
      </c>
      <c r="C1028" s="5">
        <v>45598</v>
      </c>
      <c r="D1028" s="3" t="s">
        <v>48</v>
      </c>
      <c r="E1028" s="4" t="s">
        <v>299</v>
      </c>
      <c r="F1028" s="9">
        <v>2</v>
      </c>
      <c r="G1028">
        <f>VLOOKUP(E1028,'Data Produk'!$A$2:$E$2517,5,FALSE)</f>
        <v>65700</v>
      </c>
      <c r="H1028">
        <f t="shared" si="33"/>
        <v>131400</v>
      </c>
      <c r="I1028" t="str">
        <f>VLOOKUP(E1028,'Data Produk'!$A$2:$E$2517,3,FALSE)</f>
        <v>BHINNEKA RAIGOR III WG12 GAMING MOUSE BLACK</v>
      </c>
      <c r="J1028" t="str">
        <f>VLOOKUP(E1028,'Data Produk'!$A$2:$E$2517,4,FALSE)</f>
        <v>MOUSE GAMING</v>
      </c>
      <c r="K1028" t="str">
        <f>VLOOKUP(D1028,'Data Outlet'!$A$2:$D$17,4,FALSE)</f>
        <v>Joko Susilo</v>
      </c>
      <c r="L1028" t="str">
        <f>VLOOKUP(D1028,'Data Outlet'!$A$2:$D$17,2,FALSE)</f>
        <v>SUMARECON MALL SERPONG</v>
      </c>
    </row>
    <row r="1029" spans="1:12" x14ac:dyDescent="0.25">
      <c r="A1029" t="str">
        <f t="shared" si="32"/>
        <v>T-1028</v>
      </c>
      <c r="B1029" s="3" t="s">
        <v>2584</v>
      </c>
      <c r="C1029" s="5">
        <v>45600</v>
      </c>
      <c r="D1029" s="3" t="s">
        <v>39</v>
      </c>
      <c r="E1029" s="4" t="s">
        <v>384</v>
      </c>
      <c r="F1029" s="9">
        <v>3</v>
      </c>
      <c r="G1029">
        <f>VLOOKUP(E1029,'Data Produk'!$A$2:$E$2517,5,FALSE)</f>
        <v>76500</v>
      </c>
      <c r="H1029">
        <f t="shared" si="33"/>
        <v>229500</v>
      </c>
      <c r="I1029" t="str">
        <f>VLOOKUP(E1029,'Data Produk'!$A$2:$E$2517,3,FALSE)</f>
        <v>BHINNEKA WAVE10 TW10 TRUE WIRELESS BLACK</v>
      </c>
      <c r="J1029" t="str">
        <f>VLOOKUP(E1029,'Data Produk'!$A$2:$E$2517,4,FALSE)</f>
        <v>TWS</v>
      </c>
      <c r="K1029" t="str">
        <f>VLOOKUP(D1029,'Data Outlet'!$A$2:$D$17,4,FALSE)</f>
        <v>Eko Wijaya</v>
      </c>
      <c r="L1029" t="str">
        <f>VLOOKUP(D1029,'Data Outlet'!$A$2:$D$17,2,FALSE)</f>
        <v>KOTA KASABLANKA</v>
      </c>
    </row>
    <row r="1030" spans="1:12" x14ac:dyDescent="0.25">
      <c r="A1030" t="str">
        <f t="shared" si="32"/>
        <v>T-1029</v>
      </c>
      <c r="B1030" s="3" t="s">
        <v>2584</v>
      </c>
      <c r="C1030" s="5">
        <v>45613</v>
      </c>
      <c r="D1030" s="3" t="s">
        <v>42</v>
      </c>
      <c r="E1030" s="4" t="s">
        <v>894</v>
      </c>
      <c r="F1030" s="9">
        <v>1</v>
      </c>
      <c r="G1030">
        <f>VLOOKUP(E1030,'Data Produk'!$A$2:$E$2517,5,FALSE)</f>
        <v>629300</v>
      </c>
      <c r="H1030">
        <f t="shared" si="33"/>
        <v>629300</v>
      </c>
      <c r="I1030" t="str">
        <f>VLOOKUP(E1030,'Data Produk'!$A$2:$E$2517,3,FALSE)</f>
        <v>BHINNEKA ARIA XD7 GAMING MOUSE LUFFY</v>
      </c>
      <c r="J1030" t="str">
        <f>VLOOKUP(E1030,'Data Produk'!$A$2:$E$2517,4,FALSE)</f>
        <v>MOUSE GAMING</v>
      </c>
      <c r="K1030" t="str">
        <f>VLOOKUP(D1030,'Data Outlet'!$A$2:$D$17,4,FALSE)</f>
        <v>Hadi Nugroho</v>
      </c>
      <c r="L1030" t="str">
        <f>VLOOKUP(D1030,'Data Outlet'!$A$2:$D$17,2,FALSE)</f>
        <v>MALL KELAPA GADING</v>
      </c>
    </row>
    <row r="1031" spans="1:12" x14ac:dyDescent="0.25">
      <c r="A1031" t="str">
        <f t="shared" si="32"/>
        <v>T-1030</v>
      </c>
      <c r="B1031" s="3" t="s">
        <v>2584</v>
      </c>
      <c r="C1031" s="5">
        <v>45619</v>
      </c>
      <c r="D1031" s="3" t="s">
        <v>48</v>
      </c>
      <c r="E1031" s="4" t="s">
        <v>222</v>
      </c>
      <c r="F1031" s="9">
        <v>1</v>
      </c>
      <c r="G1031">
        <f>VLOOKUP(E1031,'Data Produk'!$A$2:$E$2517,5,FALSE)</f>
        <v>12600</v>
      </c>
      <c r="H1031">
        <f t="shared" si="33"/>
        <v>12600</v>
      </c>
      <c r="I1031" t="str">
        <f>VLOOKUP(E1031,'Data Produk'!$A$2:$E$2517,3,FALSE)</f>
        <v>BHINNEKA BASIC XL MP64 BASIC MOUSEPAD BLACK</v>
      </c>
      <c r="J1031" t="str">
        <f>VLOOKUP(E1031,'Data Produk'!$A$2:$E$2517,4,FALSE)</f>
        <v>BASIC MOUSEPAD</v>
      </c>
      <c r="K1031" t="str">
        <f>VLOOKUP(D1031,'Data Outlet'!$A$2:$D$17,4,FALSE)</f>
        <v>Joko Susilo</v>
      </c>
      <c r="L1031" t="str">
        <f>VLOOKUP(D1031,'Data Outlet'!$A$2:$D$17,2,FALSE)</f>
        <v>SUMARECON MALL SERPONG</v>
      </c>
    </row>
    <row r="1032" spans="1:12" x14ac:dyDescent="0.25">
      <c r="A1032" t="str">
        <f t="shared" si="32"/>
        <v>T-1031</v>
      </c>
      <c r="B1032" s="3" t="s">
        <v>2584</v>
      </c>
      <c r="C1032" s="5">
        <v>45623</v>
      </c>
      <c r="D1032" s="3" t="s">
        <v>40</v>
      </c>
      <c r="E1032" s="4" t="s">
        <v>459</v>
      </c>
      <c r="F1032" s="9">
        <v>2</v>
      </c>
      <c r="G1032">
        <f>VLOOKUP(E1032,'Data Produk'!$A$2:$E$2517,5,FALSE)</f>
        <v>349300</v>
      </c>
      <c r="H1032">
        <f t="shared" si="33"/>
        <v>698600</v>
      </c>
      <c r="I1032" t="str">
        <f>VLOOKUP(E1032,'Data Produk'!$A$2:$E$2517,3,FALSE)</f>
        <v>BHINNEKA ATO MP905 DESKMAT ONE PIECE ZORO</v>
      </c>
      <c r="J1032" t="str">
        <f>VLOOKUP(E1032,'Data Produk'!$A$2:$E$2517,4,FALSE)</f>
        <v>DESKMAT</v>
      </c>
      <c r="K1032" t="str">
        <f>VLOOKUP(D1032,'Data Outlet'!$A$2:$D$17,4,FALSE)</f>
        <v>Fani Sari</v>
      </c>
      <c r="L1032" t="str">
        <f>VLOOKUP(D1032,'Data Outlet'!$A$2:$D$17,2,FALSE)</f>
        <v>LIPPO MALL KEMANG</v>
      </c>
    </row>
    <row r="1033" spans="1:12" x14ac:dyDescent="0.25">
      <c r="A1033" t="str">
        <f t="shared" si="32"/>
        <v>T-1032</v>
      </c>
      <c r="B1033" s="3" t="s">
        <v>2584</v>
      </c>
      <c r="C1033" s="5">
        <v>45621</v>
      </c>
      <c r="D1033" s="3" t="s">
        <v>40</v>
      </c>
      <c r="E1033" s="4" t="s">
        <v>895</v>
      </c>
      <c r="F1033" s="9">
        <v>1</v>
      </c>
      <c r="G1033">
        <f>VLOOKUP(E1033,'Data Produk'!$A$2:$E$2517,5,FALSE)</f>
        <v>116100</v>
      </c>
      <c r="H1033">
        <f t="shared" si="33"/>
        <v>116100</v>
      </c>
      <c r="I1033" t="str">
        <f>VLOOKUP(E1033,'Data Produk'!$A$2:$E$2517,3,FALSE)</f>
        <v>BHINNEKA SMART LED STRIP SL0103</v>
      </c>
      <c r="J1033" t="str">
        <f>VLOOKUP(E1033,'Data Produk'!$A$2:$E$2517,4,FALSE)</f>
        <v>SMART LIFE</v>
      </c>
      <c r="K1033" t="str">
        <f>VLOOKUP(D1033,'Data Outlet'!$A$2:$D$17,4,FALSE)</f>
        <v>Fani Sari</v>
      </c>
      <c r="L1033" t="str">
        <f>VLOOKUP(D1033,'Data Outlet'!$A$2:$D$17,2,FALSE)</f>
        <v>LIPPO MALL KEMANG</v>
      </c>
    </row>
    <row r="1034" spans="1:12" x14ac:dyDescent="0.25">
      <c r="A1034" t="str">
        <f t="shared" si="32"/>
        <v>T-1033</v>
      </c>
      <c r="B1034" s="3" t="s">
        <v>2584</v>
      </c>
      <c r="C1034" s="5">
        <v>45604</v>
      </c>
      <c r="D1034" s="3" t="s">
        <v>39</v>
      </c>
      <c r="E1034" s="4" t="s">
        <v>385</v>
      </c>
      <c r="F1034" s="9">
        <v>1</v>
      </c>
      <c r="G1034">
        <f>VLOOKUP(E1034,'Data Produk'!$A$2:$E$2517,5,FALSE)</f>
        <v>76500</v>
      </c>
      <c r="H1034">
        <f t="shared" si="33"/>
        <v>76500</v>
      </c>
      <c r="I1034" t="str">
        <f>VLOOKUP(E1034,'Data Produk'!$A$2:$E$2517,3,FALSE)</f>
        <v>BHINNEKA WAVE10 TW10 TRUE WIRELESS WHITE</v>
      </c>
      <c r="J1034" t="str">
        <f>VLOOKUP(E1034,'Data Produk'!$A$2:$E$2517,4,FALSE)</f>
        <v>TWS</v>
      </c>
      <c r="K1034" t="str">
        <f>VLOOKUP(D1034,'Data Outlet'!$A$2:$D$17,4,FALSE)</f>
        <v>Eko Wijaya</v>
      </c>
      <c r="L1034" t="str">
        <f>VLOOKUP(D1034,'Data Outlet'!$A$2:$D$17,2,FALSE)</f>
        <v>KOTA KASABLANKA</v>
      </c>
    </row>
    <row r="1035" spans="1:12" x14ac:dyDescent="0.25">
      <c r="A1035" t="str">
        <f t="shared" si="32"/>
        <v>T-1034</v>
      </c>
      <c r="B1035" s="3" t="s">
        <v>2584</v>
      </c>
      <c r="C1035" s="5">
        <v>45615</v>
      </c>
      <c r="D1035" s="3" t="s">
        <v>39</v>
      </c>
      <c r="E1035" s="4" t="s">
        <v>896</v>
      </c>
      <c r="F1035" s="9">
        <v>3</v>
      </c>
      <c r="G1035">
        <f>VLOOKUP(E1035,'Data Produk'!$A$2:$E$2517,5,FALSE)</f>
        <v>225000</v>
      </c>
      <c r="H1035">
        <f t="shared" si="33"/>
        <v>675000</v>
      </c>
      <c r="I1035" t="str">
        <f>VLOOKUP(E1035,'Data Produk'!$A$2:$E$2517,3,FALSE)</f>
        <v>BHINNEKA POWER CUBE 4 PLUG TYPE TRAVEL MULTI ADAPTER BLACK</v>
      </c>
      <c r="J1035" t="str">
        <f>VLOOKUP(E1035,'Data Produk'!$A$2:$E$2517,4,FALSE)</f>
        <v>CAR &amp; TRAVEL CHARGER</v>
      </c>
      <c r="K1035" t="str">
        <f>VLOOKUP(D1035,'Data Outlet'!$A$2:$D$17,4,FALSE)</f>
        <v>Eko Wijaya</v>
      </c>
      <c r="L1035" t="str">
        <f>VLOOKUP(D1035,'Data Outlet'!$A$2:$D$17,2,FALSE)</f>
        <v>KOTA KASABLANKA</v>
      </c>
    </row>
    <row r="1036" spans="1:12" x14ac:dyDescent="0.25">
      <c r="A1036" t="str">
        <f t="shared" ref="A1036:A1099" si="34">"T-"&amp;ROW()-1</f>
        <v>T-1035</v>
      </c>
      <c r="B1036" s="3" t="s">
        <v>2584</v>
      </c>
      <c r="C1036" s="5">
        <v>45617</v>
      </c>
      <c r="D1036" s="3" t="s">
        <v>43</v>
      </c>
      <c r="E1036" s="4" t="s">
        <v>507</v>
      </c>
      <c r="F1036" s="9">
        <v>1</v>
      </c>
      <c r="G1036">
        <f>VLOOKUP(E1036,'Data Produk'!$A$2:$E$2517,5,FALSE)</f>
        <v>82800</v>
      </c>
      <c r="H1036">
        <f t="shared" si="33"/>
        <v>82800</v>
      </c>
      <c r="I1036" t="str">
        <f>VLOOKUP(E1036,'Data Produk'!$A$2:$E$2517,3,FALSE)</f>
        <v>BHINNEKA W190 OFFICE MOUSE BLACK</v>
      </c>
      <c r="J1036" t="str">
        <f>VLOOKUP(E1036,'Data Produk'!$A$2:$E$2517,4,FALSE)</f>
        <v>OFFICE MOUSE</v>
      </c>
      <c r="K1036" t="str">
        <f>VLOOKUP(D1036,'Data Outlet'!$A$2:$D$17,4,FALSE)</f>
        <v>Gita Rahma</v>
      </c>
      <c r="L1036" t="str">
        <f>VLOOKUP(D1036,'Data Outlet'!$A$2:$D$17,2,FALSE)</f>
        <v>MALL OF INDONESIA</v>
      </c>
    </row>
    <row r="1037" spans="1:12" x14ac:dyDescent="0.25">
      <c r="A1037" t="str">
        <f t="shared" si="34"/>
        <v>T-1036</v>
      </c>
      <c r="B1037" s="3" t="s">
        <v>2584</v>
      </c>
      <c r="C1037" s="5">
        <v>45609</v>
      </c>
      <c r="D1037" s="3" t="s">
        <v>36</v>
      </c>
      <c r="E1037" s="4" t="s">
        <v>897</v>
      </c>
      <c r="F1037" s="9">
        <v>1</v>
      </c>
      <c r="G1037">
        <f>VLOOKUP(E1037,'Data Produk'!$A$2:$E$2517,5,FALSE)</f>
        <v>144000</v>
      </c>
      <c r="H1037">
        <f t="shared" si="33"/>
        <v>144000</v>
      </c>
      <c r="I1037" t="str">
        <f>VLOOKUP(E1037,'Data Produk'!$A$2:$E$2517,3,FALSE)</f>
        <v>BHINNEKA PORTAL 7.1 HG28 GAMING HEADSET BLACK</v>
      </c>
      <c r="J1037" t="str">
        <f>VLOOKUP(E1037,'Data Produk'!$A$2:$E$2517,4,FALSE)</f>
        <v>GAMING HEADSET</v>
      </c>
      <c r="K1037" t="str">
        <f>VLOOKUP(D1037,'Data Outlet'!$A$2:$D$17,4,FALSE)</f>
        <v>Citra Dewi</v>
      </c>
      <c r="L1037" t="str">
        <f>VLOOKUP(D1037,'Data Outlet'!$A$2:$D$17,2,FALSE)</f>
        <v>CENTER POINT MEDAN</v>
      </c>
    </row>
    <row r="1038" spans="1:12" x14ac:dyDescent="0.25">
      <c r="A1038" t="str">
        <f t="shared" si="34"/>
        <v>T-1037</v>
      </c>
      <c r="B1038" s="3" t="s">
        <v>2584</v>
      </c>
      <c r="C1038" s="5">
        <v>45616</v>
      </c>
      <c r="D1038" s="3" t="s">
        <v>40</v>
      </c>
      <c r="E1038" s="4" t="s">
        <v>898</v>
      </c>
      <c r="F1038" s="9">
        <v>1</v>
      </c>
      <c r="G1038">
        <f>VLOOKUP(E1038,'Data Produk'!$A$2:$E$2517,5,FALSE)</f>
        <v>144000</v>
      </c>
      <c r="H1038">
        <f t="shared" si="33"/>
        <v>144000</v>
      </c>
      <c r="I1038" t="str">
        <f>VLOOKUP(E1038,'Data Produk'!$A$2:$E$2517,3,FALSE)</f>
        <v>BHINNEKA CHIEF II HG20 GAMING HEADSET PINK</v>
      </c>
      <c r="J1038" t="str">
        <f>VLOOKUP(E1038,'Data Produk'!$A$2:$E$2517,4,FALSE)</f>
        <v>GAMING HEADSET</v>
      </c>
      <c r="K1038" t="str">
        <f>VLOOKUP(D1038,'Data Outlet'!$A$2:$D$17,4,FALSE)</f>
        <v>Fani Sari</v>
      </c>
      <c r="L1038" t="str">
        <f>VLOOKUP(D1038,'Data Outlet'!$A$2:$D$17,2,FALSE)</f>
        <v>LIPPO MALL KEMANG</v>
      </c>
    </row>
    <row r="1039" spans="1:12" x14ac:dyDescent="0.25">
      <c r="A1039" t="str">
        <f t="shared" si="34"/>
        <v>T-1038</v>
      </c>
      <c r="B1039" s="3" t="s">
        <v>2584</v>
      </c>
      <c r="C1039" s="5">
        <v>45614</v>
      </c>
      <c r="D1039" s="3" t="s">
        <v>41</v>
      </c>
      <c r="E1039" s="4" t="s">
        <v>899</v>
      </c>
      <c r="F1039" s="9">
        <v>4</v>
      </c>
      <c r="G1039">
        <f>VLOOKUP(E1039,'Data Produk'!$A$2:$E$2517,5,FALSE)</f>
        <v>31500</v>
      </c>
      <c r="H1039">
        <f t="shared" si="33"/>
        <v>126000</v>
      </c>
      <c r="I1039" t="str">
        <f>VLOOKUP(E1039,'Data Produk'!$A$2:$E$2517,3,FALSE)</f>
        <v>BHINNEKA HYPERLINK KD60L1501 BLACK</v>
      </c>
      <c r="J1039" t="str">
        <f>VLOOKUP(E1039,'Data Produk'!$A$2:$E$2517,4,FALSE)</f>
        <v>CABLE</v>
      </c>
      <c r="K1039" t="str">
        <f>VLOOKUP(D1039,'Data Outlet'!$A$2:$D$17,4,FALSE)</f>
        <v>Gita Rahma</v>
      </c>
      <c r="L1039" t="str">
        <f>VLOOKUP(D1039,'Data Outlet'!$A$2:$D$17,2,FALSE)</f>
        <v>MALL GANDARIA CITY</v>
      </c>
    </row>
    <row r="1040" spans="1:12" x14ac:dyDescent="0.25">
      <c r="A1040" t="str">
        <f t="shared" si="34"/>
        <v>T-1039</v>
      </c>
      <c r="B1040" s="3" t="s">
        <v>2584</v>
      </c>
      <c r="C1040" s="5">
        <v>45600</v>
      </c>
      <c r="D1040" s="3" t="s">
        <v>41</v>
      </c>
      <c r="E1040" s="4" t="s">
        <v>900</v>
      </c>
      <c r="F1040" s="9">
        <v>1</v>
      </c>
      <c r="G1040">
        <f>VLOOKUP(E1040,'Data Produk'!$A$2:$E$2517,5,FALSE)</f>
        <v>261000</v>
      </c>
      <c r="H1040">
        <f t="shared" si="33"/>
        <v>261000</v>
      </c>
      <c r="I1040" t="str">
        <f>VLOOKUP(E1040,'Data Produk'!$A$2:$E$2517,3,FALSE)</f>
        <v>BHINNEKA ALTO MH91 GAMING HEADSET BLACK</v>
      </c>
      <c r="J1040" t="str">
        <f>VLOOKUP(E1040,'Data Produk'!$A$2:$E$2517,4,FALSE)</f>
        <v>GAMING HEADSET</v>
      </c>
      <c r="K1040" t="str">
        <f>VLOOKUP(D1040,'Data Outlet'!$A$2:$D$17,4,FALSE)</f>
        <v>Gita Rahma</v>
      </c>
      <c r="L1040" t="str">
        <f>VLOOKUP(D1040,'Data Outlet'!$A$2:$D$17,2,FALSE)</f>
        <v>MALL GANDARIA CITY</v>
      </c>
    </row>
    <row r="1041" spans="1:12" x14ac:dyDescent="0.25">
      <c r="A1041" t="str">
        <f t="shared" si="34"/>
        <v>T-1040</v>
      </c>
      <c r="B1041" s="3" t="s">
        <v>2584</v>
      </c>
      <c r="C1041" s="5">
        <v>45617</v>
      </c>
      <c r="D1041" s="3" t="s">
        <v>40</v>
      </c>
      <c r="E1041" s="4" t="s">
        <v>901</v>
      </c>
      <c r="F1041" s="9">
        <v>1</v>
      </c>
      <c r="G1041">
        <f>VLOOKUP(E1041,'Data Produk'!$A$2:$E$2517,5,FALSE)</f>
        <v>314100</v>
      </c>
      <c r="H1041">
        <f t="shared" si="33"/>
        <v>314100</v>
      </c>
      <c r="I1041" t="str">
        <f>VLOOKUP(E1041,'Data Produk'!$A$2:$E$2517,3,FALSE)</f>
        <v>BHINNEKA SMART IP CAM PTZ SC02</v>
      </c>
      <c r="J1041" t="str">
        <f>VLOOKUP(E1041,'Data Produk'!$A$2:$E$2517,4,FALSE)</f>
        <v>SMART LIFE</v>
      </c>
      <c r="K1041" t="str">
        <f>VLOOKUP(D1041,'Data Outlet'!$A$2:$D$17,4,FALSE)</f>
        <v>Fani Sari</v>
      </c>
      <c r="L1041" t="str">
        <f>VLOOKUP(D1041,'Data Outlet'!$A$2:$D$17,2,FALSE)</f>
        <v>LIPPO MALL KEMANG</v>
      </c>
    </row>
    <row r="1042" spans="1:12" x14ac:dyDescent="0.25">
      <c r="A1042" t="str">
        <f t="shared" si="34"/>
        <v>T-1041</v>
      </c>
      <c r="B1042" s="3" t="s">
        <v>2584</v>
      </c>
      <c r="C1042" s="5">
        <v>45616</v>
      </c>
      <c r="D1042" s="3" t="s">
        <v>43</v>
      </c>
      <c r="E1042" s="4" t="s">
        <v>523</v>
      </c>
      <c r="F1042" s="9">
        <v>1</v>
      </c>
      <c r="G1042">
        <f>VLOOKUP(E1042,'Data Produk'!$A$2:$E$2517,5,FALSE)</f>
        <v>39600</v>
      </c>
      <c r="H1042">
        <f t="shared" si="33"/>
        <v>39600</v>
      </c>
      <c r="I1042" t="str">
        <f>VLOOKUP(E1042,'Data Produk'!$A$2:$E$2517,3,FALSE)</f>
        <v>BHINNEKA GO W608 OFFICE MOUSE BLACK</v>
      </c>
      <c r="J1042" t="str">
        <f>VLOOKUP(E1042,'Data Produk'!$A$2:$E$2517,4,FALSE)</f>
        <v>OFFICE MOUSE</v>
      </c>
      <c r="K1042" t="str">
        <f>VLOOKUP(D1042,'Data Outlet'!$A$2:$D$17,4,FALSE)</f>
        <v>Gita Rahma</v>
      </c>
      <c r="L1042" t="str">
        <f>VLOOKUP(D1042,'Data Outlet'!$A$2:$D$17,2,FALSE)</f>
        <v>MALL OF INDONESIA</v>
      </c>
    </row>
    <row r="1043" spans="1:12" x14ac:dyDescent="0.25">
      <c r="A1043" t="str">
        <f t="shared" si="34"/>
        <v>T-1042</v>
      </c>
      <c r="B1043" s="3" t="s">
        <v>2584</v>
      </c>
      <c r="C1043" s="5">
        <v>45619</v>
      </c>
      <c r="D1043" s="3" t="s">
        <v>42</v>
      </c>
      <c r="E1043" s="4" t="s">
        <v>215</v>
      </c>
      <c r="F1043" s="9">
        <v>1</v>
      </c>
      <c r="G1043">
        <f>VLOOKUP(E1043,'Data Produk'!$A$2:$E$2517,5,FALSE)</f>
        <v>162000</v>
      </c>
      <c r="H1043">
        <f t="shared" si="33"/>
        <v>162000</v>
      </c>
      <c r="I1043" t="str">
        <f>VLOOKUP(E1043,'Data Produk'!$A$2:$E$2517,3,FALSE)</f>
        <v>BHINNEKA POWER PLUS 45W 2-PORTS GAN CHARGER (PD+PD) BLACK</v>
      </c>
      <c r="J1043" t="str">
        <f>VLOOKUP(E1043,'Data Produk'!$A$2:$E$2517,4,FALSE)</f>
        <v>CHARGER</v>
      </c>
      <c r="K1043" t="str">
        <f>VLOOKUP(D1043,'Data Outlet'!$A$2:$D$17,4,FALSE)</f>
        <v>Hadi Nugroho</v>
      </c>
      <c r="L1043" t="str">
        <f>VLOOKUP(D1043,'Data Outlet'!$A$2:$D$17,2,FALSE)</f>
        <v>MALL KELAPA GADING</v>
      </c>
    </row>
    <row r="1044" spans="1:12" x14ac:dyDescent="0.25">
      <c r="A1044" t="str">
        <f t="shared" si="34"/>
        <v>T-1043</v>
      </c>
      <c r="B1044" s="3" t="s">
        <v>2584</v>
      </c>
      <c r="C1044" s="5">
        <v>45620</v>
      </c>
      <c r="D1044" s="3" t="s">
        <v>39</v>
      </c>
      <c r="E1044" s="4" t="s">
        <v>902</v>
      </c>
      <c r="F1044" s="9">
        <v>1</v>
      </c>
      <c r="G1044">
        <f>VLOOKUP(E1044,'Data Produk'!$A$2:$E$2517,5,FALSE)</f>
        <v>202500</v>
      </c>
      <c r="H1044">
        <f t="shared" si="33"/>
        <v>202500</v>
      </c>
      <c r="I1044" t="str">
        <f>VLOOKUP(E1044,'Data Produk'!$A$2:$E$2517,3,FALSE)</f>
        <v>BHINNEKA ATOM FULL SIZE MECHANICAL KEYBOARD GREY BLUE SWITCH</v>
      </c>
      <c r="J1044" t="str">
        <f>VLOOKUP(E1044,'Data Produk'!$A$2:$E$2517,4,FALSE)</f>
        <v>KEYBOARD GAMING</v>
      </c>
      <c r="K1044" t="str">
        <f>VLOOKUP(D1044,'Data Outlet'!$A$2:$D$17,4,FALSE)</f>
        <v>Eko Wijaya</v>
      </c>
      <c r="L1044" t="str">
        <f>VLOOKUP(D1044,'Data Outlet'!$A$2:$D$17,2,FALSE)</f>
        <v>KOTA KASABLANKA</v>
      </c>
    </row>
    <row r="1045" spans="1:12" x14ac:dyDescent="0.25">
      <c r="A1045" t="str">
        <f t="shared" si="34"/>
        <v>T-1044</v>
      </c>
      <c r="B1045" s="3" t="s">
        <v>2584</v>
      </c>
      <c r="C1045" s="5">
        <v>45604</v>
      </c>
      <c r="D1045" s="3" t="s">
        <v>40</v>
      </c>
      <c r="E1045" s="4" t="s">
        <v>472</v>
      </c>
      <c r="F1045" s="9">
        <v>1</v>
      </c>
      <c r="G1045">
        <f>VLOOKUP(E1045,'Data Produk'!$A$2:$E$2517,5,FALSE)</f>
        <v>144000</v>
      </c>
      <c r="H1045">
        <f t="shared" si="33"/>
        <v>144000</v>
      </c>
      <c r="I1045" t="str">
        <f>VLOOKUP(E1045,'Data Produk'!$A$2:$E$2517,3,FALSE)</f>
        <v>BHINNEKA CHIEF II HG20 GAMING HEADSET BLACK</v>
      </c>
      <c r="J1045" t="str">
        <f>VLOOKUP(E1045,'Data Produk'!$A$2:$E$2517,4,FALSE)</f>
        <v>GAMING HEADSET</v>
      </c>
      <c r="K1045" t="str">
        <f>VLOOKUP(D1045,'Data Outlet'!$A$2:$D$17,4,FALSE)</f>
        <v>Fani Sari</v>
      </c>
      <c r="L1045" t="str">
        <f>VLOOKUP(D1045,'Data Outlet'!$A$2:$D$17,2,FALSE)</f>
        <v>LIPPO MALL KEMANG</v>
      </c>
    </row>
    <row r="1046" spans="1:12" x14ac:dyDescent="0.25">
      <c r="A1046" t="str">
        <f t="shared" si="34"/>
        <v>T-1045</v>
      </c>
      <c r="B1046" s="3" t="s">
        <v>2584</v>
      </c>
      <c r="C1046" s="5">
        <v>45602</v>
      </c>
      <c r="D1046" s="3" t="s">
        <v>40</v>
      </c>
      <c r="E1046" s="4" t="s">
        <v>453</v>
      </c>
      <c r="F1046" s="9">
        <v>1</v>
      </c>
      <c r="G1046">
        <f>VLOOKUP(E1046,'Data Produk'!$A$2:$E$2517,5,FALSE)</f>
        <v>81900</v>
      </c>
      <c r="H1046">
        <f t="shared" si="33"/>
        <v>81900</v>
      </c>
      <c r="I1046" t="str">
        <f>VLOOKUP(E1046,'Data Produk'!$A$2:$E$2517,3,FALSE)</f>
        <v>BHINNEKA VENOM II VX8 GAMING MOUSE BLACK</v>
      </c>
      <c r="J1046" t="str">
        <f>VLOOKUP(E1046,'Data Produk'!$A$2:$E$2517,4,FALSE)</f>
        <v>MOUSE GAMING</v>
      </c>
      <c r="K1046" t="str">
        <f>VLOOKUP(D1046,'Data Outlet'!$A$2:$D$17,4,FALSE)</f>
        <v>Fani Sari</v>
      </c>
      <c r="L1046" t="str">
        <f>VLOOKUP(D1046,'Data Outlet'!$A$2:$D$17,2,FALSE)</f>
        <v>LIPPO MALL KEMANG</v>
      </c>
    </row>
    <row r="1047" spans="1:12" x14ac:dyDescent="0.25">
      <c r="A1047" t="str">
        <f t="shared" si="34"/>
        <v>T-1046</v>
      </c>
      <c r="B1047" s="3" t="s">
        <v>2584</v>
      </c>
      <c r="C1047" s="5">
        <v>45612</v>
      </c>
      <c r="D1047" s="3" t="s">
        <v>48</v>
      </c>
      <c r="E1047" s="4" t="s">
        <v>903</v>
      </c>
      <c r="F1047" s="9">
        <v>1</v>
      </c>
      <c r="G1047">
        <f>VLOOKUP(E1047,'Data Produk'!$A$2:$E$2517,5,FALSE)</f>
        <v>76500</v>
      </c>
      <c r="H1047">
        <f t="shared" si="33"/>
        <v>76500</v>
      </c>
      <c r="I1047" t="str">
        <f>VLOOKUP(E1047,'Data Produk'!$A$2:$E$2517,3,FALSE)</f>
        <v>BHINNEKA WAVE10 TW10 TRUE WIRELESS BLACK</v>
      </c>
      <c r="J1047" t="str">
        <f>VLOOKUP(E1047,'Data Produk'!$A$2:$E$2517,4,FALSE)</f>
        <v>TWS</v>
      </c>
      <c r="K1047" t="str">
        <f>VLOOKUP(D1047,'Data Outlet'!$A$2:$D$17,4,FALSE)</f>
        <v>Joko Susilo</v>
      </c>
      <c r="L1047" t="str">
        <f>VLOOKUP(D1047,'Data Outlet'!$A$2:$D$17,2,FALSE)</f>
        <v>SUMARECON MALL SERPONG</v>
      </c>
    </row>
    <row r="1048" spans="1:12" x14ac:dyDescent="0.25">
      <c r="A1048" t="str">
        <f t="shared" si="34"/>
        <v>T-1047</v>
      </c>
      <c r="B1048" s="3" t="s">
        <v>2584</v>
      </c>
      <c r="C1048" s="5">
        <v>45609</v>
      </c>
      <c r="D1048" s="3" t="s">
        <v>39</v>
      </c>
      <c r="E1048" s="4" t="s">
        <v>904</v>
      </c>
      <c r="F1048" s="9">
        <v>2</v>
      </c>
      <c r="G1048">
        <f>VLOOKUP(E1048,'Data Produk'!$A$2:$E$2517,5,FALSE)</f>
        <v>98100</v>
      </c>
      <c r="H1048">
        <f t="shared" si="33"/>
        <v>196200</v>
      </c>
      <c r="I1048" t="str">
        <f>VLOOKUP(E1048,'Data Produk'!$A$2:$E$2517,3,FALSE)</f>
        <v>BHINNEKA CW2-Q01 30W 2-PORTS CHARGER (QC) WHITE</v>
      </c>
      <c r="J1048" t="str">
        <f>VLOOKUP(E1048,'Data Produk'!$A$2:$E$2517,4,FALSE)</f>
        <v>CHARGER</v>
      </c>
      <c r="K1048" t="str">
        <f>VLOOKUP(D1048,'Data Outlet'!$A$2:$D$17,4,FALSE)</f>
        <v>Eko Wijaya</v>
      </c>
      <c r="L1048" t="str">
        <f>VLOOKUP(D1048,'Data Outlet'!$A$2:$D$17,2,FALSE)</f>
        <v>KOTA KASABLANKA</v>
      </c>
    </row>
    <row r="1049" spans="1:12" x14ac:dyDescent="0.25">
      <c r="A1049" t="str">
        <f t="shared" si="34"/>
        <v>T-1048</v>
      </c>
      <c r="B1049" s="3" t="s">
        <v>2584</v>
      </c>
      <c r="C1049" s="5">
        <v>45598</v>
      </c>
      <c r="D1049" s="3" t="s">
        <v>40</v>
      </c>
      <c r="E1049" s="4" t="s">
        <v>499</v>
      </c>
      <c r="F1049" s="9">
        <v>6</v>
      </c>
      <c r="G1049">
        <f>VLOOKUP(E1049,'Data Produk'!$A$2:$E$2517,5,FALSE)</f>
        <v>13050</v>
      </c>
      <c r="H1049">
        <f t="shared" si="33"/>
        <v>78300</v>
      </c>
      <c r="I1049" t="str">
        <f>VLOOKUP(E1049,'Data Produk'!$A$2:$E$2517,3,FALSE)</f>
        <v>BHINNEKA DURALINK KCT1201 BLACK</v>
      </c>
      <c r="J1049" t="str">
        <f>VLOOKUP(E1049,'Data Produk'!$A$2:$E$2517,4,FALSE)</f>
        <v>CABLE</v>
      </c>
      <c r="K1049" t="str">
        <f>VLOOKUP(D1049,'Data Outlet'!$A$2:$D$17,4,FALSE)</f>
        <v>Fani Sari</v>
      </c>
      <c r="L1049" t="str">
        <f>VLOOKUP(D1049,'Data Outlet'!$A$2:$D$17,2,FALSE)</f>
        <v>LIPPO MALL KEMANG</v>
      </c>
    </row>
    <row r="1050" spans="1:12" x14ac:dyDescent="0.25">
      <c r="A1050" t="str">
        <f t="shared" si="34"/>
        <v>T-1049</v>
      </c>
      <c r="B1050" s="3" t="s">
        <v>2584</v>
      </c>
      <c r="C1050" s="5">
        <v>45614</v>
      </c>
      <c r="D1050" s="3" t="s">
        <v>48</v>
      </c>
      <c r="E1050" s="4" t="s">
        <v>905</v>
      </c>
      <c r="F1050" s="9">
        <v>3</v>
      </c>
      <c r="G1050">
        <f>VLOOKUP(E1050,'Data Produk'!$A$2:$E$2517,5,FALSE)</f>
        <v>81000</v>
      </c>
      <c r="H1050">
        <f t="shared" si="33"/>
        <v>243000</v>
      </c>
      <c r="I1050" t="str">
        <f>VLOOKUP(E1050,'Data Produk'!$A$2:$E$2517,3,FALSE)</f>
        <v>BHINNEKA THOR X9 GAMING MOUSE BLACK</v>
      </c>
      <c r="J1050" t="str">
        <f>VLOOKUP(E1050,'Data Produk'!$A$2:$E$2517,4,FALSE)</f>
        <v>MOUSE GAMING</v>
      </c>
      <c r="K1050" t="str">
        <f>VLOOKUP(D1050,'Data Outlet'!$A$2:$D$17,4,FALSE)</f>
        <v>Joko Susilo</v>
      </c>
      <c r="L1050" t="str">
        <f>VLOOKUP(D1050,'Data Outlet'!$A$2:$D$17,2,FALSE)</f>
        <v>SUMARECON MALL SERPONG</v>
      </c>
    </row>
    <row r="1051" spans="1:12" x14ac:dyDescent="0.25">
      <c r="A1051" t="str">
        <f t="shared" si="34"/>
        <v>T-1050</v>
      </c>
      <c r="B1051" s="3" t="s">
        <v>2584</v>
      </c>
      <c r="C1051" s="5">
        <v>45605</v>
      </c>
      <c r="D1051" s="3" t="s">
        <v>37</v>
      </c>
      <c r="E1051" s="4" t="s">
        <v>906</v>
      </c>
      <c r="F1051" s="9">
        <v>1</v>
      </c>
      <c r="G1051">
        <f>VLOOKUP(E1051,'Data Produk'!$A$2:$E$2517,5,FALSE)</f>
        <v>27000</v>
      </c>
      <c r="H1051">
        <f t="shared" si="33"/>
        <v>27000</v>
      </c>
      <c r="I1051" t="str">
        <f>VLOOKUP(E1051,'Data Produk'!$A$2:$E$2517,3,FALSE)</f>
        <v>BHINNEKA DURALINK KLB2001 BLACK</v>
      </c>
      <c r="J1051" t="str">
        <f>VLOOKUP(E1051,'Data Produk'!$A$2:$E$2517,4,FALSE)</f>
        <v>CABLE</v>
      </c>
      <c r="K1051" t="str">
        <f>VLOOKUP(D1051,'Data Outlet'!$A$2:$D$17,4,FALSE)</f>
        <v>Dewi Lestari</v>
      </c>
      <c r="L1051" t="str">
        <f>VLOOKUP(D1051,'Data Outlet'!$A$2:$D$17,2,FALSE)</f>
        <v>CIBUBUR JUNCTION</v>
      </c>
    </row>
    <row r="1052" spans="1:12" x14ac:dyDescent="0.25">
      <c r="A1052" t="str">
        <f t="shared" si="34"/>
        <v>T-1051</v>
      </c>
      <c r="B1052" s="3" t="s">
        <v>2584</v>
      </c>
      <c r="C1052" s="5">
        <v>45617</v>
      </c>
      <c r="D1052" s="3" t="s">
        <v>45</v>
      </c>
      <c r="E1052" s="4" t="s">
        <v>100</v>
      </c>
      <c r="F1052" s="9">
        <v>5</v>
      </c>
      <c r="G1052">
        <f>VLOOKUP(E1052,'Data Produk'!$A$2:$E$2517,5,FALSE)</f>
        <v>27000</v>
      </c>
      <c r="H1052">
        <f t="shared" si="33"/>
        <v>135000</v>
      </c>
      <c r="I1052" t="str">
        <f>VLOOKUP(E1052,'Data Produk'!$A$2:$E$2517,3,FALSE)</f>
        <v>BHINNEKA DURALINK KLB2001 BLACK</v>
      </c>
      <c r="J1052" t="str">
        <f>VLOOKUP(E1052,'Data Produk'!$A$2:$E$2517,4,FALSE)</f>
        <v>CABLE</v>
      </c>
      <c r="K1052" t="str">
        <f>VLOOKUP(D1052,'Data Outlet'!$A$2:$D$17,4,FALSE)</f>
        <v>Indah Putri</v>
      </c>
      <c r="L1052" t="str">
        <f>VLOOKUP(D1052,'Data Outlet'!$A$2:$D$17,2,FALSE)</f>
        <v>PIK AVENUE</v>
      </c>
    </row>
    <row r="1053" spans="1:12" x14ac:dyDescent="0.25">
      <c r="A1053" t="str">
        <f t="shared" si="34"/>
        <v>T-1052</v>
      </c>
      <c r="B1053" s="3" t="s">
        <v>2584</v>
      </c>
      <c r="C1053" s="5">
        <v>45602</v>
      </c>
      <c r="D1053" s="3" t="s">
        <v>40</v>
      </c>
      <c r="E1053" s="4" t="s">
        <v>907</v>
      </c>
      <c r="F1053" s="9">
        <v>5</v>
      </c>
      <c r="G1053">
        <f>VLOOKUP(E1053,'Data Produk'!$A$2:$E$2517,5,FALSE)</f>
        <v>39600</v>
      </c>
      <c r="H1053">
        <f t="shared" si="33"/>
        <v>198000</v>
      </c>
      <c r="I1053" t="str">
        <f>VLOOKUP(E1053,'Data Produk'!$A$2:$E$2517,3,FALSE)</f>
        <v>BHINNEKA GO W608 OFFICE MOUSE PINK</v>
      </c>
      <c r="J1053" t="str">
        <f>VLOOKUP(E1053,'Data Produk'!$A$2:$E$2517,4,FALSE)</f>
        <v>OFFICE MOUSE</v>
      </c>
      <c r="K1053" t="str">
        <f>VLOOKUP(D1053,'Data Outlet'!$A$2:$D$17,4,FALSE)</f>
        <v>Fani Sari</v>
      </c>
      <c r="L1053" t="str">
        <f>VLOOKUP(D1053,'Data Outlet'!$A$2:$D$17,2,FALSE)</f>
        <v>LIPPO MALL KEMANG</v>
      </c>
    </row>
    <row r="1054" spans="1:12" x14ac:dyDescent="0.25">
      <c r="A1054" t="str">
        <f t="shared" si="34"/>
        <v>T-1053</v>
      </c>
      <c r="B1054" s="3" t="s">
        <v>2584</v>
      </c>
      <c r="C1054" s="5">
        <v>45626</v>
      </c>
      <c r="D1054" s="3" t="s">
        <v>45</v>
      </c>
      <c r="E1054" s="4" t="s">
        <v>97</v>
      </c>
      <c r="F1054" s="9">
        <v>3</v>
      </c>
      <c r="G1054">
        <f>VLOOKUP(E1054,'Data Produk'!$A$2:$E$2517,5,FALSE)</f>
        <v>22500</v>
      </c>
      <c r="H1054">
        <f t="shared" si="33"/>
        <v>67500</v>
      </c>
      <c r="I1054" t="str">
        <f>VLOOKUP(E1054,'Data Produk'!$A$2:$E$2517,3,FALSE)</f>
        <v>BHINNEKA LINKBUDS ES4 WIRED EARBUDS WHITE</v>
      </c>
      <c r="J1054" t="str">
        <f>VLOOKUP(E1054,'Data Produk'!$A$2:$E$2517,4,FALSE)</f>
        <v>EARPHONE</v>
      </c>
      <c r="K1054" t="str">
        <f>VLOOKUP(D1054,'Data Outlet'!$A$2:$D$17,4,FALSE)</f>
        <v>Indah Putri</v>
      </c>
      <c r="L1054" t="str">
        <f>VLOOKUP(D1054,'Data Outlet'!$A$2:$D$17,2,FALSE)</f>
        <v>PIK AVENUE</v>
      </c>
    </row>
    <row r="1055" spans="1:12" x14ac:dyDescent="0.25">
      <c r="A1055" t="str">
        <f t="shared" si="34"/>
        <v>T-1054</v>
      </c>
      <c r="B1055" s="3" t="s">
        <v>2584</v>
      </c>
      <c r="C1055" s="5">
        <v>45600</v>
      </c>
      <c r="D1055" s="3" t="s">
        <v>45</v>
      </c>
      <c r="E1055" s="4" t="s">
        <v>212</v>
      </c>
      <c r="F1055" s="9">
        <v>1</v>
      </c>
      <c r="G1055">
        <f>VLOOKUP(E1055,'Data Produk'!$A$2:$E$2517,5,FALSE)</f>
        <v>27000</v>
      </c>
      <c r="H1055">
        <f t="shared" si="33"/>
        <v>27000</v>
      </c>
      <c r="I1055" t="str">
        <f>VLOOKUP(E1055,'Data Produk'!$A$2:$E$2517,3,FALSE)</f>
        <v>BHINNEKA DURALINK KCB2001 BLACK</v>
      </c>
      <c r="J1055" t="str">
        <f>VLOOKUP(E1055,'Data Produk'!$A$2:$E$2517,4,FALSE)</f>
        <v>CABLE</v>
      </c>
      <c r="K1055" t="str">
        <f>VLOOKUP(D1055,'Data Outlet'!$A$2:$D$17,4,FALSE)</f>
        <v>Indah Putri</v>
      </c>
      <c r="L1055" t="str">
        <f>VLOOKUP(D1055,'Data Outlet'!$A$2:$D$17,2,FALSE)</f>
        <v>PIK AVENUE</v>
      </c>
    </row>
    <row r="1056" spans="1:12" x14ac:dyDescent="0.25">
      <c r="A1056" t="str">
        <f t="shared" si="34"/>
        <v>T-1055</v>
      </c>
      <c r="B1056" s="3" t="s">
        <v>2584</v>
      </c>
      <c r="C1056" s="5">
        <v>45617</v>
      </c>
      <c r="D1056" s="3" t="s">
        <v>40</v>
      </c>
      <c r="E1056" s="4" t="s">
        <v>485</v>
      </c>
      <c r="F1056" s="9">
        <v>3</v>
      </c>
      <c r="G1056">
        <f>VLOOKUP(E1056,'Data Produk'!$A$2:$E$2517,5,FALSE)</f>
        <v>94500</v>
      </c>
      <c r="H1056">
        <f t="shared" si="33"/>
        <v>283500</v>
      </c>
      <c r="I1056" t="str">
        <f>VLOOKUP(E1056,'Data Produk'!$A$2:$E$2517,3,FALSE)</f>
        <v>BHINNEKA POWER GO 25W 1-PORT TYPE-C USB CHARGER (PD/PPS) WHITE</v>
      </c>
      <c r="J1056" t="str">
        <f>VLOOKUP(E1056,'Data Produk'!$A$2:$E$2517,4,FALSE)</f>
        <v>CHARGER</v>
      </c>
      <c r="K1056" t="str">
        <f>VLOOKUP(D1056,'Data Outlet'!$A$2:$D$17,4,FALSE)</f>
        <v>Fani Sari</v>
      </c>
      <c r="L1056" t="str">
        <f>VLOOKUP(D1056,'Data Outlet'!$A$2:$D$17,2,FALSE)</f>
        <v>LIPPO MALL KEMANG</v>
      </c>
    </row>
    <row r="1057" spans="1:12" x14ac:dyDescent="0.25">
      <c r="A1057" t="str">
        <f t="shared" si="34"/>
        <v>T-1056</v>
      </c>
      <c r="B1057" s="3" t="s">
        <v>2584</v>
      </c>
      <c r="C1057" s="5">
        <v>45624</v>
      </c>
      <c r="D1057" s="3" t="s">
        <v>47</v>
      </c>
      <c r="E1057" s="4" t="s">
        <v>908</v>
      </c>
      <c r="F1057" s="9">
        <v>5</v>
      </c>
      <c r="G1057">
        <f>VLOOKUP(E1057,'Data Produk'!$A$2:$E$2517,5,FALSE)</f>
        <v>18000</v>
      </c>
      <c r="H1057">
        <f t="shared" si="33"/>
        <v>90000</v>
      </c>
      <c r="I1057" t="str">
        <f>VLOOKUP(E1057,'Data Produk'!$A$2:$E$2517,3,FALSE)</f>
        <v>BHINNEKA DURALINK KLB1201 BLACK</v>
      </c>
      <c r="J1057" t="str">
        <f>VLOOKUP(E1057,'Data Produk'!$A$2:$E$2517,4,FALSE)</f>
        <v>CABLE</v>
      </c>
      <c r="K1057" t="str">
        <f>VLOOKUP(D1057,'Data Outlet'!$A$2:$D$17,4,FALSE)</f>
        <v>Joko Susilo</v>
      </c>
      <c r="L1057" t="str">
        <f>VLOOKUP(D1057,'Data Outlet'!$A$2:$D$17,2,FALSE)</f>
        <v>SUMARECON MALL BEKASI</v>
      </c>
    </row>
    <row r="1058" spans="1:12" x14ac:dyDescent="0.25">
      <c r="A1058" t="str">
        <f t="shared" si="34"/>
        <v>T-1057</v>
      </c>
      <c r="B1058" s="3" t="s">
        <v>2584</v>
      </c>
      <c r="C1058" s="5">
        <v>45620</v>
      </c>
      <c r="D1058" s="3" t="s">
        <v>40</v>
      </c>
      <c r="E1058" s="4" t="s">
        <v>483</v>
      </c>
      <c r="F1058" s="9">
        <v>5</v>
      </c>
      <c r="G1058">
        <f>VLOOKUP(E1058,'Data Produk'!$A$2:$E$2517,5,FALSE)</f>
        <v>29700</v>
      </c>
      <c r="H1058">
        <f t="shared" si="33"/>
        <v>148500</v>
      </c>
      <c r="I1058" t="str">
        <f>VLOOKUP(E1058,'Data Produk'!$A$2:$E$2517,3,FALSE)</f>
        <v>KM104 BHINNEKA USB CABLE MICRO</v>
      </c>
      <c r="J1058" t="str">
        <f>VLOOKUP(E1058,'Data Produk'!$A$2:$E$2517,4,FALSE)</f>
        <v>CABLE</v>
      </c>
      <c r="K1058" t="str">
        <f>VLOOKUP(D1058,'Data Outlet'!$A$2:$D$17,4,FALSE)</f>
        <v>Fani Sari</v>
      </c>
      <c r="L1058" t="str">
        <f>VLOOKUP(D1058,'Data Outlet'!$A$2:$D$17,2,FALSE)</f>
        <v>LIPPO MALL KEMANG</v>
      </c>
    </row>
    <row r="1059" spans="1:12" x14ac:dyDescent="0.25">
      <c r="A1059" t="str">
        <f t="shared" si="34"/>
        <v>T-1058</v>
      </c>
      <c r="B1059" s="3" t="s">
        <v>2584</v>
      </c>
      <c r="C1059" s="5">
        <v>45619</v>
      </c>
      <c r="D1059" s="3" t="s">
        <v>43</v>
      </c>
      <c r="E1059" s="4" t="s">
        <v>909</v>
      </c>
      <c r="F1059" s="9">
        <v>1</v>
      </c>
      <c r="G1059">
        <f>VLOOKUP(E1059,'Data Produk'!$A$2:$E$2517,5,FALSE)</f>
        <v>112500</v>
      </c>
      <c r="H1059">
        <f t="shared" si="33"/>
        <v>112500</v>
      </c>
      <c r="I1059" t="str">
        <f>VLOOKUP(E1059,'Data Produk'!$A$2:$E$2517,3,FALSE)</f>
        <v>BHINNEKA GO WH02 WIRELESS HEADSET GREY</v>
      </c>
      <c r="J1059" t="str">
        <f>VLOOKUP(E1059,'Data Produk'!$A$2:$E$2517,4,FALSE)</f>
        <v>WIRELESS HEADSET</v>
      </c>
      <c r="K1059" t="str">
        <f>VLOOKUP(D1059,'Data Outlet'!$A$2:$D$17,4,FALSE)</f>
        <v>Gita Rahma</v>
      </c>
      <c r="L1059" t="str">
        <f>VLOOKUP(D1059,'Data Outlet'!$A$2:$D$17,2,FALSE)</f>
        <v>MALL OF INDONESIA</v>
      </c>
    </row>
    <row r="1060" spans="1:12" x14ac:dyDescent="0.25">
      <c r="A1060" t="str">
        <f t="shared" si="34"/>
        <v>T-1059</v>
      </c>
      <c r="B1060" s="3" t="s">
        <v>2584</v>
      </c>
      <c r="C1060" s="5">
        <v>45610</v>
      </c>
      <c r="D1060" s="3" t="s">
        <v>47</v>
      </c>
      <c r="E1060" s="4" t="s">
        <v>910</v>
      </c>
      <c r="F1060" s="9">
        <v>1</v>
      </c>
      <c r="G1060">
        <f>VLOOKUP(E1060,'Data Produk'!$A$2:$E$2517,5,FALSE)</f>
        <v>14400</v>
      </c>
      <c r="H1060">
        <f t="shared" si="33"/>
        <v>14400</v>
      </c>
      <c r="I1060" t="str">
        <f>VLOOKUP(E1060,'Data Produk'!$A$2:$E$2517,3,FALSE)</f>
        <v>BHINNEKA DURALINK KLT1201 CABLE BLACK</v>
      </c>
      <c r="J1060" t="str">
        <f>VLOOKUP(E1060,'Data Produk'!$A$2:$E$2517,4,FALSE)</f>
        <v>CABLE</v>
      </c>
      <c r="K1060" t="str">
        <f>VLOOKUP(D1060,'Data Outlet'!$A$2:$D$17,4,FALSE)</f>
        <v>Joko Susilo</v>
      </c>
      <c r="L1060" t="str">
        <f>VLOOKUP(D1060,'Data Outlet'!$A$2:$D$17,2,FALSE)</f>
        <v>SUMARECON MALL BEKASI</v>
      </c>
    </row>
    <row r="1061" spans="1:12" x14ac:dyDescent="0.25">
      <c r="A1061" t="str">
        <f t="shared" si="34"/>
        <v>T-1060</v>
      </c>
      <c r="B1061" s="3" t="s">
        <v>2584</v>
      </c>
      <c r="C1061" s="5">
        <v>45616</v>
      </c>
      <c r="D1061" s="3" t="s">
        <v>39</v>
      </c>
      <c r="E1061" s="4" t="s">
        <v>911</v>
      </c>
      <c r="F1061" s="9">
        <v>2</v>
      </c>
      <c r="G1061">
        <f>VLOOKUP(E1061,'Data Produk'!$A$2:$E$2517,5,FALSE)</f>
        <v>107100</v>
      </c>
      <c r="H1061">
        <f t="shared" si="33"/>
        <v>214200</v>
      </c>
      <c r="I1061" t="str">
        <f>VLOOKUP(E1061,'Data Produk'!$A$2:$E$2517,3,FALSE)</f>
        <v>BHINNEKA CW2-Q02 38W 2-PORTS CHARGER (QC) WHITE</v>
      </c>
      <c r="J1061" t="str">
        <f>VLOOKUP(E1061,'Data Produk'!$A$2:$E$2517,4,FALSE)</f>
        <v>CHARGER</v>
      </c>
      <c r="K1061" t="str">
        <f>VLOOKUP(D1061,'Data Outlet'!$A$2:$D$17,4,FALSE)</f>
        <v>Eko Wijaya</v>
      </c>
      <c r="L1061" t="str">
        <f>VLOOKUP(D1061,'Data Outlet'!$A$2:$D$17,2,FALSE)</f>
        <v>KOTA KASABLANKA</v>
      </c>
    </row>
    <row r="1062" spans="1:12" x14ac:dyDescent="0.25">
      <c r="A1062" t="str">
        <f t="shared" si="34"/>
        <v>T-1061</v>
      </c>
      <c r="B1062" s="3" t="s">
        <v>2584</v>
      </c>
      <c r="C1062" s="5">
        <v>45601</v>
      </c>
      <c r="D1062" s="3" t="s">
        <v>39</v>
      </c>
      <c r="E1062" s="4" t="s">
        <v>912</v>
      </c>
      <c r="F1062" s="9">
        <v>2</v>
      </c>
      <c r="G1062">
        <f>VLOOKUP(E1062,'Data Produk'!$A$2:$E$2517,5,FALSE)</f>
        <v>349300</v>
      </c>
      <c r="H1062">
        <f t="shared" si="33"/>
        <v>698600</v>
      </c>
      <c r="I1062" t="str">
        <f>VLOOKUP(E1062,'Data Produk'!$A$2:$E$2517,3,FALSE)</f>
        <v>BHINNEKA ATO MP905 DESKMAT ONE PIECE KAIDO</v>
      </c>
      <c r="J1062" t="str">
        <f>VLOOKUP(E1062,'Data Produk'!$A$2:$E$2517,4,FALSE)</f>
        <v>DESKMAT</v>
      </c>
      <c r="K1062" t="str">
        <f>VLOOKUP(D1062,'Data Outlet'!$A$2:$D$17,4,FALSE)</f>
        <v>Eko Wijaya</v>
      </c>
      <c r="L1062" t="str">
        <f>VLOOKUP(D1062,'Data Outlet'!$A$2:$D$17,2,FALSE)</f>
        <v>KOTA KASABLANKA</v>
      </c>
    </row>
    <row r="1063" spans="1:12" x14ac:dyDescent="0.25">
      <c r="A1063" t="str">
        <f t="shared" si="34"/>
        <v>T-1062</v>
      </c>
      <c r="B1063" s="3" t="s">
        <v>2584</v>
      </c>
      <c r="C1063" s="5">
        <v>45615</v>
      </c>
      <c r="D1063" s="3" t="s">
        <v>47</v>
      </c>
      <c r="E1063" s="4" t="s">
        <v>913</v>
      </c>
      <c r="F1063" s="9">
        <v>2</v>
      </c>
      <c r="G1063">
        <f>VLOOKUP(E1063,'Data Produk'!$A$2:$E$2517,5,FALSE)</f>
        <v>225000</v>
      </c>
      <c r="H1063">
        <f t="shared" si="33"/>
        <v>450000</v>
      </c>
      <c r="I1063" t="str">
        <f>VLOOKUP(E1063,'Data Produk'!$A$2:$E$2517,3,FALSE)</f>
        <v>BHINNEKA POWER CUBE 4 PLUG TYPE TRAVEL MULTI ADAPTER BLACK</v>
      </c>
      <c r="J1063" t="str">
        <f>VLOOKUP(E1063,'Data Produk'!$A$2:$E$2517,4,FALSE)</f>
        <v>CAR &amp; TRAVEL CHARGER</v>
      </c>
      <c r="K1063" t="str">
        <f>VLOOKUP(D1063,'Data Outlet'!$A$2:$D$17,4,FALSE)</f>
        <v>Joko Susilo</v>
      </c>
      <c r="L1063" t="str">
        <f>VLOOKUP(D1063,'Data Outlet'!$A$2:$D$17,2,FALSE)</f>
        <v>SUMARECON MALL BEKASI</v>
      </c>
    </row>
    <row r="1064" spans="1:12" x14ac:dyDescent="0.25">
      <c r="A1064" t="str">
        <f t="shared" si="34"/>
        <v>T-1063</v>
      </c>
      <c r="B1064" s="3" t="s">
        <v>2584</v>
      </c>
      <c r="C1064" s="5">
        <v>45620</v>
      </c>
      <c r="D1064" s="3" t="s">
        <v>42</v>
      </c>
      <c r="E1064" s="4" t="s">
        <v>170</v>
      </c>
      <c r="F1064" s="9">
        <v>1</v>
      </c>
      <c r="G1064">
        <f>VLOOKUP(E1064,'Data Produk'!$A$2:$E$2517,5,FALSE)</f>
        <v>7650</v>
      </c>
      <c r="H1064">
        <f t="shared" si="33"/>
        <v>7650</v>
      </c>
      <c r="I1064" t="str">
        <f>VLOOKUP(E1064,'Data Produk'!$A$2:$E$2517,3,FALSE)</f>
        <v>BHINNEKA VIGIL MP256 BASIC MOUSEPAD BLACK</v>
      </c>
      <c r="J1064" t="str">
        <f>VLOOKUP(E1064,'Data Produk'!$A$2:$E$2517,4,FALSE)</f>
        <v>BASIC MOUSEPAD</v>
      </c>
      <c r="K1064" t="str">
        <f>VLOOKUP(D1064,'Data Outlet'!$A$2:$D$17,4,FALSE)</f>
        <v>Hadi Nugroho</v>
      </c>
      <c r="L1064" t="str">
        <f>VLOOKUP(D1064,'Data Outlet'!$A$2:$D$17,2,FALSE)</f>
        <v>MALL KELAPA GADING</v>
      </c>
    </row>
    <row r="1065" spans="1:12" x14ac:dyDescent="0.25">
      <c r="A1065" t="str">
        <f t="shared" si="34"/>
        <v>T-1064</v>
      </c>
      <c r="B1065" s="3" t="s">
        <v>2584</v>
      </c>
      <c r="C1065" s="5">
        <v>45610</v>
      </c>
      <c r="D1065" s="3" t="s">
        <v>39</v>
      </c>
      <c r="E1065" s="4" t="s">
        <v>424</v>
      </c>
      <c r="F1065" s="9">
        <v>3</v>
      </c>
      <c r="G1065">
        <f>VLOOKUP(E1065,'Data Produk'!$A$2:$E$2517,5,FALSE)</f>
        <v>162000</v>
      </c>
      <c r="H1065">
        <f t="shared" si="33"/>
        <v>486000</v>
      </c>
      <c r="I1065" t="str">
        <f>VLOOKUP(E1065,'Data Produk'!$A$2:$E$2517,3,FALSE)</f>
        <v>BHINNEKA POWER PLUS 45W 2-PORTS GAN CHARGER (PD+PD) BLACK</v>
      </c>
      <c r="J1065" t="str">
        <f>VLOOKUP(E1065,'Data Produk'!$A$2:$E$2517,4,FALSE)</f>
        <v>CHARGER</v>
      </c>
      <c r="K1065" t="str">
        <f>VLOOKUP(D1065,'Data Outlet'!$A$2:$D$17,4,FALSE)</f>
        <v>Eko Wijaya</v>
      </c>
      <c r="L1065" t="str">
        <f>VLOOKUP(D1065,'Data Outlet'!$A$2:$D$17,2,FALSE)</f>
        <v>KOTA KASABLANKA</v>
      </c>
    </row>
    <row r="1066" spans="1:12" x14ac:dyDescent="0.25">
      <c r="A1066" t="str">
        <f t="shared" si="34"/>
        <v>T-1065</v>
      </c>
      <c r="B1066" s="3" t="s">
        <v>2584</v>
      </c>
      <c r="C1066" s="5">
        <v>45626</v>
      </c>
      <c r="D1066" s="3" t="s">
        <v>48</v>
      </c>
      <c r="E1066" s="4" t="s">
        <v>190</v>
      </c>
      <c r="F1066" s="9">
        <v>1</v>
      </c>
      <c r="G1066">
        <f>VLOOKUP(E1066,'Data Produk'!$A$2:$E$2517,5,FALSE)</f>
        <v>17100</v>
      </c>
      <c r="H1066">
        <f t="shared" si="33"/>
        <v>17100</v>
      </c>
      <c r="I1066" t="str">
        <f>VLOOKUP(E1066,'Data Produk'!$A$2:$E$2517,3,FALSE)</f>
        <v>BHINNEKA DURALINK KCB1201 BLACK</v>
      </c>
      <c r="J1066" t="str">
        <f>VLOOKUP(E1066,'Data Produk'!$A$2:$E$2517,4,FALSE)</f>
        <v>CABLE</v>
      </c>
      <c r="K1066" t="str">
        <f>VLOOKUP(D1066,'Data Outlet'!$A$2:$D$17,4,FALSE)</f>
        <v>Joko Susilo</v>
      </c>
      <c r="L1066" t="str">
        <f>VLOOKUP(D1066,'Data Outlet'!$A$2:$D$17,2,FALSE)</f>
        <v>SUMARECON MALL SERPONG</v>
      </c>
    </row>
    <row r="1067" spans="1:12" x14ac:dyDescent="0.25">
      <c r="A1067" t="str">
        <f t="shared" si="34"/>
        <v>T-1066</v>
      </c>
      <c r="B1067" s="3" t="s">
        <v>2584</v>
      </c>
      <c r="C1067" s="5">
        <v>45610</v>
      </c>
      <c r="D1067" s="3" t="s">
        <v>47</v>
      </c>
      <c r="E1067" s="4" t="s">
        <v>914</v>
      </c>
      <c r="F1067" s="9">
        <v>1</v>
      </c>
      <c r="G1067">
        <f>VLOOKUP(E1067,'Data Produk'!$A$2:$E$2517,5,FALSE)</f>
        <v>207000</v>
      </c>
      <c r="H1067">
        <f t="shared" si="33"/>
        <v>207000</v>
      </c>
      <c r="I1067" t="str">
        <f>VLOOKUP(E1067,'Data Produk'!$A$2:$E$2517,3,FALSE)</f>
        <v>WN01 BHINNEKA EARPHONE WIRELESS</v>
      </c>
      <c r="J1067" t="str">
        <f>VLOOKUP(E1067,'Data Produk'!$A$2:$E$2517,4,FALSE)</f>
        <v>EARPHONE</v>
      </c>
      <c r="K1067" t="str">
        <f>VLOOKUP(D1067,'Data Outlet'!$A$2:$D$17,4,FALSE)</f>
        <v>Joko Susilo</v>
      </c>
      <c r="L1067" t="str">
        <f>VLOOKUP(D1067,'Data Outlet'!$A$2:$D$17,2,FALSE)</f>
        <v>SUMARECON MALL BEKASI</v>
      </c>
    </row>
    <row r="1068" spans="1:12" x14ac:dyDescent="0.25">
      <c r="A1068" t="str">
        <f t="shared" si="34"/>
        <v>T-1067</v>
      </c>
      <c r="B1068" s="3" t="s">
        <v>2584</v>
      </c>
      <c r="C1068" s="5">
        <v>45597</v>
      </c>
      <c r="D1068" s="3" t="s">
        <v>36</v>
      </c>
      <c r="E1068" s="4" t="s">
        <v>915</v>
      </c>
      <c r="F1068" s="9">
        <v>1</v>
      </c>
      <c r="G1068">
        <f>VLOOKUP(E1068,'Data Produk'!$A$2:$E$2517,5,FALSE)</f>
        <v>39600</v>
      </c>
      <c r="H1068">
        <f t="shared" si="33"/>
        <v>39600</v>
      </c>
      <c r="I1068" t="str">
        <f>VLOOKUP(E1068,'Data Produk'!$A$2:$E$2517,3,FALSE)</f>
        <v>BHINNEKA GO W608 OFFICE MOUSE BLACK</v>
      </c>
      <c r="J1068" t="str">
        <f>VLOOKUP(E1068,'Data Produk'!$A$2:$E$2517,4,FALSE)</f>
        <v>OFFICE MOUSE</v>
      </c>
      <c r="K1068" t="str">
        <f>VLOOKUP(D1068,'Data Outlet'!$A$2:$D$17,4,FALSE)</f>
        <v>Citra Dewi</v>
      </c>
      <c r="L1068" t="str">
        <f>VLOOKUP(D1068,'Data Outlet'!$A$2:$D$17,2,FALSE)</f>
        <v>CENTER POINT MEDAN</v>
      </c>
    </row>
    <row r="1069" spans="1:12" x14ac:dyDescent="0.25">
      <c r="A1069" t="str">
        <f t="shared" si="34"/>
        <v>T-1068</v>
      </c>
      <c r="B1069" s="3" t="s">
        <v>2584</v>
      </c>
      <c r="C1069" s="5">
        <v>45612</v>
      </c>
      <c r="D1069" s="3" t="s">
        <v>48</v>
      </c>
      <c r="E1069" s="4" t="s">
        <v>167</v>
      </c>
      <c r="F1069" s="9">
        <v>3</v>
      </c>
      <c r="G1069">
        <f>VLOOKUP(E1069,'Data Produk'!$A$2:$E$2517,5,FALSE)</f>
        <v>22500</v>
      </c>
      <c r="H1069">
        <f t="shared" si="33"/>
        <v>67500</v>
      </c>
      <c r="I1069" t="str">
        <f>VLOOKUP(E1069,'Data Produk'!$A$2:$E$2517,3,FALSE)</f>
        <v>BHINNEKA LINKBUDS ES4 WIRED EARBUDS WHITE</v>
      </c>
      <c r="J1069" t="str">
        <f>VLOOKUP(E1069,'Data Produk'!$A$2:$E$2517,4,FALSE)</f>
        <v>EARPHONE</v>
      </c>
      <c r="K1069" t="str">
        <f>VLOOKUP(D1069,'Data Outlet'!$A$2:$D$17,4,FALSE)</f>
        <v>Joko Susilo</v>
      </c>
      <c r="L1069" t="str">
        <f>VLOOKUP(D1069,'Data Outlet'!$A$2:$D$17,2,FALSE)</f>
        <v>SUMARECON MALL SERPONG</v>
      </c>
    </row>
    <row r="1070" spans="1:12" x14ac:dyDescent="0.25">
      <c r="A1070" t="str">
        <f t="shared" si="34"/>
        <v>T-1069</v>
      </c>
      <c r="B1070" s="3" t="s">
        <v>2584</v>
      </c>
      <c r="C1070" s="5">
        <v>45614</v>
      </c>
      <c r="D1070" s="3" t="s">
        <v>36</v>
      </c>
      <c r="E1070" s="4" t="s">
        <v>916</v>
      </c>
      <c r="F1070" s="9">
        <v>1</v>
      </c>
      <c r="G1070">
        <f>VLOOKUP(E1070,'Data Produk'!$A$2:$E$2517,5,FALSE)</f>
        <v>39600</v>
      </c>
      <c r="H1070">
        <f t="shared" si="33"/>
        <v>39600</v>
      </c>
      <c r="I1070" t="str">
        <f>VLOOKUP(E1070,'Data Produk'!$A$2:$E$2517,3,FALSE)</f>
        <v>BHINNEKA GO W606 OFFICE MOUSE WHITE</v>
      </c>
      <c r="J1070" t="str">
        <f>VLOOKUP(E1070,'Data Produk'!$A$2:$E$2517,4,FALSE)</f>
        <v>OFFICE MOUSE</v>
      </c>
      <c r="K1070" t="str">
        <f>VLOOKUP(D1070,'Data Outlet'!$A$2:$D$17,4,FALSE)</f>
        <v>Citra Dewi</v>
      </c>
      <c r="L1070" t="str">
        <f>VLOOKUP(D1070,'Data Outlet'!$A$2:$D$17,2,FALSE)</f>
        <v>CENTER POINT MEDAN</v>
      </c>
    </row>
    <row r="1071" spans="1:12" x14ac:dyDescent="0.25">
      <c r="A1071" t="str">
        <f t="shared" si="34"/>
        <v>T-1070</v>
      </c>
      <c r="B1071" s="3" t="s">
        <v>2584</v>
      </c>
      <c r="C1071" s="5">
        <v>45616</v>
      </c>
      <c r="D1071" s="3" t="s">
        <v>47</v>
      </c>
      <c r="E1071" s="4" t="s">
        <v>917</v>
      </c>
      <c r="F1071" s="9">
        <v>1</v>
      </c>
      <c r="G1071">
        <f>VLOOKUP(E1071,'Data Produk'!$A$2:$E$2517,5,FALSE)</f>
        <v>17100</v>
      </c>
      <c r="H1071">
        <f t="shared" si="33"/>
        <v>17100</v>
      </c>
      <c r="I1071" t="str">
        <f>VLOOKUP(E1071,'Data Produk'!$A$2:$E$2517,3,FALSE)</f>
        <v>BHINNEKA DURALINK KCB1201 BLACK</v>
      </c>
      <c r="J1071" t="str">
        <f>VLOOKUP(E1071,'Data Produk'!$A$2:$E$2517,4,FALSE)</f>
        <v>CABLE</v>
      </c>
      <c r="K1071" t="str">
        <f>VLOOKUP(D1071,'Data Outlet'!$A$2:$D$17,4,FALSE)</f>
        <v>Joko Susilo</v>
      </c>
      <c r="L1071" t="str">
        <f>VLOOKUP(D1071,'Data Outlet'!$A$2:$D$17,2,FALSE)</f>
        <v>SUMARECON MALL BEKASI</v>
      </c>
    </row>
    <row r="1072" spans="1:12" x14ac:dyDescent="0.25">
      <c r="A1072" t="str">
        <f t="shared" si="34"/>
        <v>T-1071</v>
      </c>
      <c r="B1072" s="3" t="s">
        <v>2584</v>
      </c>
      <c r="C1072" s="5">
        <v>45613</v>
      </c>
      <c r="D1072" s="3" t="s">
        <v>37</v>
      </c>
      <c r="E1072" s="4" t="s">
        <v>918</v>
      </c>
      <c r="F1072" s="9">
        <v>2</v>
      </c>
      <c r="G1072">
        <f>VLOOKUP(E1072,'Data Produk'!$A$2:$E$2517,5,FALSE)</f>
        <v>65700</v>
      </c>
      <c r="H1072">
        <f t="shared" si="33"/>
        <v>131400</v>
      </c>
      <c r="I1072" t="str">
        <f>VLOOKUP(E1072,'Data Produk'!$A$2:$E$2517,3,FALSE)</f>
        <v>BHINNEKA RAIGOR III WG12 GAMING MOUSE BLACK</v>
      </c>
      <c r="J1072" t="str">
        <f>VLOOKUP(E1072,'Data Produk'!$A$2:$E$2517,4,FALSE)</f>
        <v>MOUSE GAMING</v>
      </c>
      <c r="K1072" t="str">
        <f>VLOOKUP(D1072,'Data Outlet'!$A$2:$D$17,4,FALSE)</f>
        <v>Dewi Lestari</v>
      </c>
      <c r="L1072" t="str">
        <f>VLOOKUP(D1072,'Data Outlet'!$A$2:$D$17,2,FALSE)</f>
        <v>CIBUBUR JUNCTION</v>
      </c>
    </row>
    <row r="1073" spans="1:12" x14ac:dyDescent="0.25">
      <c r="A1073" t="str">
        <f t="shared" si="34"/>
        <v>T-1072</v>
      </c>
      <c r="B1073" s="3" t="s">
        <v>2584</v>
      </c>
      <c r="C1073" s="5">
        <v>45623</v>
      </c>
      <c r="D1073" s="3" t="s">
        <v>40</v>
      </c>
      <c r="E1073" s="4" t="s">
        <v>492</v>
      </c>
      <c r="F1073" s="9">
        <v>2</v>
      </c>
      <c r="G1073">
        <f>VLOOKUP(E1073,'Data Produk'!$A$2:$E$2517,5,FALSE)</f>
        <v>49500</v>
      </c>
      <c r="H1073">
        <f t="shared" si="33"/>
        <v>99000</v>
      </c>
      <c r="I1073" t="str">
        <f>VLOOKUP(E1073,'Data Produk'!$A$2:$E$2517,3,FALSE)</f>
        <v>BHINNEKA POWER GO 20W 1-PORT TYPE-C USB CHARGER (PD+QC) BLACK</v>
      </c>
      <c r="J1073" t="str">
        <f>VLOOKUP(E1073,'Data Produk'!$A$2:$E$2517,4,FALSE)</f>
        <v>CHARGER</v>
      </c>
      <c r="K1073" t="str">
        <f>VLOOKUP(D1073,'Data Outlet'!$A$2:$D$17,4,FALSE)</f>
        <v>Fani Sari</v>
      </c>
      <c r="L1073" t="str">
        <f>VLOOKUP(D1073,'Data Outlet'!$A$2:$D$17,2,FALSE)</f>
        <v>LIPPO MALL KEMANG</v>
      </c>
    </row>
    <row r="1074" spans="1:12" x14ac:dyDescent="0.25">
      <c r="A1074" t="str">
        <f t="shared" si="34"/>
        <v>T-1073</v>
      </c>
      <c r="B1074" s="3" t="s">
        <v>2584</v>
      </c>
      <c r="C1074" s="5">
        <v>45607</v>
      </c>
      <c r="D1074" s="3" t="s">
        <v>40</v>
      </c>
      <c r="E1074" s="4" t="s">
        <v>919</v>
      </c>
      <c r="F1074" s="9">
        <v>3</v>
      </c>
      <c r="G1074">
        <f>VLOOKUP(E1074,'Data Produk'!$A$2:$E$2517,5,FALSE)</f>
        <v>39600</v>
      </c>
      <c r="H1074">
        <f t="shared" si="33"/>
        <v>118800</v>
      </c>
      <c r="I1074" t="str">
        <f>VLOOKUP(E1074,'Data Produk'!$A$2:$E$2517,3,FALSE)</f>
        <v>BHINNEKA GO W608 OFFICE MOUSE BLACK</v>
      </c>
      <c r="J1074" t="str">
        <f>VLOOKUP(E1074,'Data Produk'!$A$2:$E$2517,4,FALSE)</f>
        <v>OFFICE MOUSE</v>
      </c>
      <c r="K1074" t="str">
        <f>VLOOKUP(D1074,'Data Outlet'!$A$2:$D$17,4,FALSE)</f>
        <v>Fani Sari</v>
      </c>
      <c r="L1074" t="str">
        <f>VLOOKUP(D1074,'Data Outlet'!$A$2:$D$17,2,FALSE)</f>
        <v>LIPPO MALL KEMANG</v>
      </c>
    </row>
    <row r="1075" spans="1:12" x14ac:dyDescent="0.25">
      <c r="A1075" t="str">
        <f t="shared" si="34"/>
        <v>T-1074</v>
      </c>
      <c r="B1075" s="3" t="s">
        <v>2584</v>
      </c>
      <c r="C1075" s="5">
        <v>45618</v>
      </c>
      <c r="D1075" s="3" t="s">
        <v>48</v>
      </c>
      <c r="E1075" s="4" t="s">
        <v>920</v>
      </c>
      <c r="F1075" s="9">
        <v>2</v>
      </c>
      <c r="G1075">
        <f>VLOOKUP(E1075,'Data Produk'!$A$2:$E$2517,5,FALSE)</f>
        <v>39600</v>
      </c>
      <c r="H1075">
        <f t="shared" si="33"/>
        <v>79200</v>
      </c>
      <c r="I1075" t="str">
        <f>VLOOKUP(E1075,'Data Produk'!$A$2:$E$2517,3,FALSE)</f>
        <v>BHINNEKA GO W607 OFFICE MOUSE BLUE</v>
      </c>
      <c r="J1075" t="str">
        <f>VLOOKUP(E1075,'Data Produk'!$A$2:$E$2517,4,FALSE)</f>
        <v>OFFICE MOUSE</v>
      </c>
      <c r="K1075" t="str">
        <f>VLOOKUP(D1075,'Data Outlet'!$A$2:$D$17,4,FALSE)</f>
        <v>Joko Susilo</v>
      </c>
      <c r="L1075" t="str">
        <f>VLOOKUP(D1075,'Data Outlet'!$A$2:$D$17,2,FALSE)</f>
        <v>SUMARECON MALL SERPONG</v>
      </c>
    </row>
    <row r="1076" spans="1:12" x14ac:dyDescent="0.25">
      <c r="A1076" t="str">
        <f t="shared" si="34"/>
        <v>T-1075</v>
      </c>
      <c r="B1076" s="3" t="s">
        <v>2584</v>
      </c>
      <c r="C1076" s="5">
        <v>45611</v>
      </c>
      <c r="D1076" s="3" t="s">
        <v>36</v>
      </c>
      <c r="E1076" s="4" t="s">
        <v>921</v>
      </c>
      <c r="F1076" s="9">
        <v>2</v>
      </c>
      <c r="G1076">
        <f>VLOOKUP(E1076,'Data Produk'!$A$2:$E$2517,5,FALSE)</f>
        <v>15300</v>
      </c>
      <c r="H1076">
        <f t="shared" si="33"/>
        <v>30600</v>
      </c>
      <c r="I1076" t="str">
        <f>VLOOKUP(E1076,'Data Produk'!$A$2:$E$2517,3,FALSE)</f>
        <v>BHINNEKA LINKPODS ES3 WIRED EARBUDS BLACK</v>
      </c>
      <c r="J1076" t="str">
        <f>VLOOKUP(E1076,'Data Produk'!$A$2:$E$2517,4,FALSE)</f>
        <v>EARPHONE</v>
      </c>
      <c r="K1076" t="str">
        <f>VLOOKUP(D1076,'Data Outlet'!$A$2:$D$17,4,FALSE)</f>
        <v>Citra Dewi</v>
      </c>
      <c r="L1076" t="str">
        <f>VLOOKUP(D1076,'Data Outlet'!$A$2:$D$17,2,FALSE)</f>
        <v>CENTER POINT MEDAN</v>
      </c>
    </row>
    <row r="1077" spans="1:12" x14ac:dyDescent="0.25">
      <c r="A1077" t="str">
        <f t="shared" si="34"/>
        <v>T-1076</v>
      </c>
      <c r="B1077" s="3" t="s">
        <v>2584</v>
      </c>
      <c r="C1077" s="5">
        <v>45607</v>
      </c>
      <c r="D1077" s="3" t="s">
        <v>37</v>
      </c>
      <c r="E1077" s="4" t="s">
        <v>922</v>
      </c>
      <c r="F1077" s="9">
        <v>1</v>
      </c>
      <c r="G1077">
        <f>VLOOKUP(E1077,'Data Produk'!$A$2:$E$2517,5,FALSE)</f>
        <v>508500</v>
      </c>
      <c r="H1077">
        <f t="shared" si="33"/>
        <v>508500</v>
      </c>
      <c r="I1077" t="str">
        <f>VLOOKUP(E1077,'Data Produk'!$A$2:$E$2517,3,FALSE)</f>
        <v>BHINNEKA POWER PLUS 120W 4-PORTS GAN CHARGER (PPS/PD+QC) BLACK</v>
      </c>
      <c r="J1077" t="str">
        <f>VLOOKUP(E1077,'Data Produk'!$A$2:$E$2517,4,FALSE)</f>
        <v>CHARGER</v>
      </c>
      <c r="K1077" t="str">
        <f>VLOOKUP(D1077,'Data Outlet'!$A$2:$D$17,4,FALSE)</f>
        <v>Dewi Lestari</v>
      </c>
      <c r="L1077" t="str">
        <f>VLOOKUP(D1077,'Data Outlet'!$A$2:$D$17,2,FALSE)</f>
        <v>CIBUBUR JUNCTION</v>
      </c>
    </row>
    <row r="1078" spans="1:12" x14ac:dyDescent="0.25">
      <c r="A1078" t="str">
        <f t="shared" si="34"/>
        <v>T-1077</v>
      </c>
      <c r="B1078" s="3" t="s">
        <v>2584</v>
      </c>
      <c r="C1078" s="5">
        <v>45615</v>
      </c>
      <c r="D1078" s="3" t="s">
        <v>39</v>
      </c>
      <c r="E1078" s="4" t="s">
        <v>408</v>
      </c>
      <c r="F1078" s="9">
        <v>9</v>
      </c>
      <c r="G1078">
        <f>VLOOKUP(E1078,'Data Produk'!$A$2:$E$2517,5,FALSE)</f>
        <v>27000</v>
      </c>
      <c r="H1078">
        <f t="shared" si="33"/>
        <v>243000</v>
      </c>
      <c r="I1078" t="str">
        <f>VLOOKUP(E1078,'Data Produk'!$A$2:$E$2517,3,FALSE)</f>
        <v>BHINNEKA DURALINK KLB2001 BLACK</v>
      </c>
      <c r="J1078" t="str">
        <f>VLOOKUP(E1078,'Data Produk'!$A$2:$E$2517,4,FALSE)</f>
        <v>CABLE</v>
      </c>
      <c r="K1078" t="str">
        <f>VLOOKUP(D1078,'Data Outlet'!$A$2:$D$17,4,FALSE)</f>
        <v>Eko Wijaya</v>
      </c>
      <c r="L1078" t="str">
        <f>VLOOKUP(D1078,'Data Outlet'!$A$2:$D$17,2,FALSE)</f>
        <v>KOTA KASABLANKA</v>
      </c>
    </row>
    <row r="1079" spans="1:12" x14ac:dyDescent="0.25">
      <c r="A1079" t="str">
        <f t="shared" si="34"/>
        <v>T-1078</v>
      </c>
      <c r="B1079" s="3" t="s">
        <v>2584</v>
      </c>
      <c r="C1079" s="5">
        <v>45623</v>
      </c>
      <c r="D1079" s="3" t="s">
        <v>39</v>
      </c>
      <c r="E1079" s="4" t="s">
        <v>441</v>
      </c>
      <c r="F1079" s="9">
        <v>7</v>
      </c>
      <c r="G1079">
        <f>VLOOKUP(E1079,'Data Produk'!$A$2:$E$2517,5,FALSE)</f>
        <v>15300</v>
      </c>
      <c r="H1079">
        <f t="shared" si="33"/>
        <v>107100</v>
      </c>
      <c r="I1079" t="str">
        <f>VLOOKUP(E1079,'Data Produk'!$A$2:$E$2517,3,FALSE)</f>
        <v>BHINNEKA LINKPODS ES3 WIRED EARBUDS BLACK</v>
      </c>
      <c r="J1079" t="str">
        <f>VLOOKUP(E1079,'Data Produk'!$A$2:$E$2517,4,FALSE)</f>
        <v>EARPHONE</v>
      </c>
      <c r="K1079" t="str">
        <f>VLOOKUP(D1079,'Data Outlet'!$A$2:$D$17,4,FALSE)</f>
        <v>Eko Wijaya</v>
      </c>
      <c r="L1079" t="str">
        <f>VLOOKUP(D1079,'Data Outlet'!$A$2:$D$17,2,FALSE)</f>
        <v>KOTA KASABLANKA</v>
      </c>
    </row>
    <row r="1080" spans="1:12" x14ac:dyDescent="0.25">
      <c r="A1080" t="str">
        <f t="shared" si="34"/>
        <v>T-1079</v>
      </c>
      <c r="B1080" s="3" t="s">
        <v>2584</v>
      </c>
      <c r="C1080" s="5">
        <v>45608</v>
      </c>
      <c r="D1080" s="3" t="s">
        <v>47</v>
      </c>
      <c r="E1080" s="4" t="s">
        <v>923</v>
      </c>
      <c r="F1080" s="9">
        <v>1</v>
      </c>
      <c r="G1080">
        <f>VLOOKUP(E1080,'Data Produk'!$A$2:$E$2517,5,FALSE)</f>
        <v>65700</v>
      </c>
      <c r="H1080">
        <f t="shared" si="33"/>
        <v>65700</v>
      </c>
      <c r="I1080" t="str">
        <f>VLOOKUP(E1080,'Data Produk'!$A$2:$E$2517,3,FALSE)</f>
        <v>BHINNEKA RAIGOR III WG12 GAMING MOUSE BLACK</v>
      </c>
      <c r="J1080" t="str">
        <f>VLOOKUP(E1080,'Data Produk'!$A$2:$E$2517,4,FALSE)</f>
        <v>MOUSE GAMING</v>
      </c>
      <c r="K1080" t="str">
        <f>VLOOKUP(D1080,'Data Outlet'!$A$2:$D$17,4,FALSE)</f>
        <v>Joko Susilo</v>
      </c>
      <c r="L1080" t="str">
        <f>VLOOKUP(D1080,'Data Outlet'!$A$2:$D$17,2,FALSE)</f>
        <v>SUMARECON MALL BEKASI</v>
      </c>
    </row>
    <row r="1081" spans="1:12" x14ac:dyDescent="0.25">
      <c r="A1081" t="str">
        <f t="shared" si="34"/>
        <v>T-1080</v>
      </c>
      <c r="B1081" s="3" t="s">
        <v>2584</v>
      </c>
      <c r="C1081" s="5">
        <v>45603</v>
      </c>
      <c r="D1081" s="3" t="s">
        <v>41</v>
      </c>
      <c r="E1081" s="4" t="s">
        <v>924</v>
      </c>
      <c r="F1081" s="9">
        <v>2</v>
      </c>
      <c r="G1081">
        <f>VLOOKUP(E1081,'Data Produk'!$A$2:$E$2517,5,FALSE)</f>
        <v>47700</v>
      </c>
      <c r="H1081">
        <f t="shared" si="33"/>
        <v>95400</v>
      </c>
      <c r="I1081" t="str">
        <f>VLOOKUP(E1081,'Data Produk'!$A$2:$E$2517,3,FALSE)</f>
        <v>BHINNEKA POWER MOVE 30W 2-PORTS CAR CHARGER (PD+QC) BLACK</v>
      </c>
      <c r="J1081" t="str">
        <f>VLOOKUP(E1081,'Data Produk'!$A$2:$E$2517,4,FALSE)</f>
        <v>CAR &amp; TRAVEL CHARGER</v>
      </c>
      <c r="K1081" t="str">
        <f>VLOOKUP(D1081,'Data Outlet'!$A$2:$D$17,4,FALSE)</f>
        <v>Gita Rahma</v>
      </c>
      <c r="L1081" t="str">
        <f>VLOOKUP(D1081,'Data Outlet'!$A$2:$D$17,2,FALSE)</f>
        <v>MALL GANDARIA CITY</v>
      </c>
    </row>
    <row r="1082" spans="1:12" x14ac:dyDescent="0.25">
      <c r="A1082" t="str">
        <f t="shared" si="34"/>
        <v>T-1081</v>
      </c>
      <c r="B1082" s="3" t="s">
        <v>2584</v>
      </c>
      <c r="C1082" s="5">
        <v>45611</v>
      </c>
      <c r="D1082" s="3" t="s">
        <v>40</v>
      </c>
      <c r="E1082" s="4" t="s">
        <v>449</v>
      </c>
      <c r="F1082" s="9">
        <v>7</v>
      </c>
      <c r="G1082">
        <f>VLOOKUP(E1082,'Data Produk'!$A$2:$E$2517,5,FALSE)</f>
        <v>15300</v>
      </c>
      <c r="H1082">
        <f t="shared" si="33"/>
        <v>107100</v>
      </c>
      <c r="I1082" t="str">
        <f>VLOOKUP(E1082,'Data Produk'!$A$2:$E$2517,3,FALSE)</f>
        <v>BHINNEKA LINKPODS ES3 WIRED EARBUDS BLACK</v>
      </c>
      <c r="J1082" t="str">
        <f>VLOOKUP(E1082,'Data Produk'!$A$2:$E$2517,4,FALSE)</f>
        <v>EARPHONE</v>
      </c>
      <c r="K1082" t="str">
        <f>VLOOKUP(D1082,'Data Outlet'!$A$2:$D$17,4,FALSE)</f>
        <v>Fani Sari</v>
      </c>
      <c r="L1082" t="str">
        <f>VLOOKUP(D1082,'Data Outlet'!$A$2:$D$17,2,FALSE)</f>
        <v>LIPPO MALL KEMANG</v>
      </c>
    </row>
    <row r="1083" spans="1:12" x14ac:dyDescent="0.25">
      <c r="A1083" t="str">
        <f t="shared" si="34"/>
        <v>T-1082</v>
      </c>
      <c r="B1083" s="3" t="s">
        <v>2584</v>
      </c>
      <c r="C1083" s="5">
        <v>45607</v>
      </c>
      <c r="D1083" s="3" t="s">
        <v>40</v>
      </c>
      <c r="E1083" s="4" t="s">
        <v>493</v>
      </c>
      <c r="F1083" s="9">
        <v>1</v>
      </c>
      <c r="G1083">
        <f>VLOOKUP(E1083,'Data Produk'!$A$2:$E$2517,5,FALSE)</f>
        <v>243000</v>
      </c>
      <c r="H1083">
        <f t="shared" si="33"/>
        <v>243000</v>
      </c>
      <c r="I1083" t="str">
        <f>VLOOKUP(E1083,'Data Produk'!$A$2:$E$2517,3,FALSE)</f>
        <v>BHINNEKA LUMINOUS C30 WEBCAM BLACK</v>
      </c>
      <c r="J1083" t="str">
        <f>VLOOKUP(E1083,'Data Produk'!$A$2:$E$2517,4,FALSE)</f>
        <v>STREAMING DEVICES</v>
      </c>
      <c r="K1083" t="str">
        <f>VLOOKUP(D1083,'Data Outlet'!$A$2:$D$17,4,FALSE)</f>
        <v>Fani Sari</v>
      </c>
      <c r="L1083" t="str">
        <f>VLOOKUP(D1083,'Data Outlet'!$A$2:$D$17,2,FALSE)</f>
        <v>LIPPO MALL KEMANG</v>
      </c>
    </row>
    <row r="1084" spans="1:12" x14ac:dyDescent="0.25">
      <c r="A1084" t="str">
        <f t="shared" si="34"/>
        <v>T-1083</v>
      </c>
      <c r="B1084" s="3" t="s">
        <v>2584</v>
      </c>
      <c r="C1084" s="5">
        <v>45604</v>
      </c>
      <c r="D1084" s="3" t="s">
        <v>45</v>
      </c>
      <c r="E1084" s="4" t="s">
        <v>925</v>
      </c>
      <c r="F1084" s="9">
        <v>2</v>
      </c>
      <c r="G1084">
        <f>VLOOKUP(E1084,'Data Produk'!$A$2:$E$2517,5,FALSE)</f>
        <v>82800</v>
      </c>
      <c r="H1084">
        <f t="shared" si="33"/>
        <v>165600</v>
      </c>
      <c r="I1084" t="str">
        <f>VLOOKUP(E1084,'Data Produk'!$A$2:$E$2517,3,FALSE)</f>
        <v>BHINNEKA W190 OFFICE MOUSE BLACK</v>
      </c>
      <c r="J1084" t="str">
        <f>VLOOKUP(E1084,'Data Produk'!$A$2:$E$2517,4,FALSE)</f>
        <v>OFFICE MOUSE</v>
      </c>
      <c r="K1084" t="str">
        <f>VLOOKUP(D1084,'Data Outlet'!$A$2:$D$17,4,FALSE)</f>
        <v>Indah Putri</v>
      </c>
      <c r="L1084" t="str">
        <f>VLOOKUP(D1084,'Data Outlet'!$A$2:$D$17,2,FALSE)</f>
        <v>PIK AVENUE</v>
      </c>
    </row>
    <row r="1085" spans="1:12" x14ac:dyDescent="0.25">
      <c r="A1085" t="str">
        <f t="shared" si="34"/>
        <v>T-1084</v>
      </c>
      <c r="B1085" s="3" t="s">
        <v>2584</v>
      </c>
      <c r="C1085" s="5">
        <v>45621</v>
      </c>
      <c r="D1085" s="3" t="s">
        <v>47</v>
      </c>
      <c r="E1085" s="4" t="s">
        <v>926</v>
      </c>
      <c r="F1085" s="9">
        <v>1</v>
      </c>
      <c r="G1085">
        <f>VLOOKUP(E1085,'Data Produk'!$A$2:$E$2517,5,FALSE)</f>
        <v>82800</v>
      </c>
      <c r="H1085">
        <f t="shared" si="33"/>
        <v>82800</v>
      </c>
      <c r="I1085" t="str">
        <f>VLOOKUP(E1085,'Data Produk'!$A$2:$E$2517,3,FALSE)</f>
        <v>BHINNEKA GO W193 OFFICE MOUSE BLUE</v>
      </c>
      <c r="J1085" t="str">
        <f>VLOOKUP(E1085,'Data Produk'!$A$2:$E$2517,4,FALSE)</f>
        <v>OFFICE MOUSE</v>
      </c>
      <c r="K1085" t="str">
        <f>VLOOKUP(D1085,'Data Outlet'!$A$2:$D$17,4,FALSE)</f>
        <v>Joko Susilo</v>
      </c>
      <c r="L1085" t="str">
        <f>VLOOKUP(D1085,'Data Outlet'!$A$2:$D$17,2,FALSE)</f>
        <v>SUMARECON MALL BEKASI</v>
      </c>
    </row>
    <row r="1086" spans="1:12" x14ac:dyDescent="0.25">
      <c r="A1086" t="str">
        <f t="shared" si="34"/>
        <v>T-1085</v>
      </c>
      <c r="B1086" s="3" t="s">
        <v>2584</v>
      </c>
      <c r="C1086" s="5">
        <v>45599</v>
      </c>
      <c r="D1086" s="3" t="s">
        <v>43</v>
      </c>
      <c r="E1086" s="4" t="s">
        <v>557</v>
      </c>
      <c r="F1086" s="9">
        <v>2</v>
      </c>
      <c r="G1086">
        <f>VLOOKUP(E1086,'Data Produk'!$A$2:$E$2517,5,FALSE)</f>
        <v>108000</v>
      </c>
      <c r="H1086">
        <f t="shared" si="33"/>
        <v>216000</v>
      </c>
      <c r="I1086" t="str">
        <f>VLOOKUP(E1086,'Data Produk'!$A$2:$E$2517,3,FALSE)</f>
        <v>BHINNEKA WAVE13 TW13 TRUE WIRELESS BLACK</v>
      </c>
      <c r="J1086" t="str">
        <f>VLOOKUP(E1086,'Data Produk'!$A$2:$E$2517,4,FALSE)</f>
        <v>TWS</v>
      </c>
      <c r="K1086" t="str">
        <f>VLOOKUP(D1086,'Data Outlet'!$A$2:$D$17,4,FALSE)</f>
        <v>Gita Rahma</v>
      </c>
      <c r="L1086" t="str">
        <f>VLOOKUP(D1086,'Data Outlet'!$A$2:$D$17,2,FALSE)</f>
        <v>MALL OF INDONESIA</v>
      </c>
    </row>
    <row r="1087" spans="1:12" x14ac:dyDescent="0.25">
      <c r="A1087" t="str">
        <f t="shared" si="34"/>
        <v>T-1086</v>
      </c>
      <c r="B1087" s="3" t="s">
        <v>2584</v>
      </c>
      <c r="C1087" s="5">
        <v>45613</v>
      </c>
      <c r="D1087" s="3" t="s">
        <v>42</v>
      </c>
      <c r="E1087" s="4" t="s">
        <v>313</v>
      </c>
      <c r="F1087" s="9">
        <v>1</v>
      </c>
      <c r="G1087">
        <f>VLOOKUP(E1087,'Data Produk'!$A$2:$E$2517,5,FALSE)</f>
        <v>162000</v>
      </c>
      <c r="H1087">
        <f t="shared" si="33"/>
        <v>162000</v>
      </c>
      <c r="I1087" t="str">
        <f>VLOOKUP(E1087,'Data Produk'!$A$2:$E$2517,3,FALSE)</f>
        <v>BHINNEKA POWER PACK T1 10.000 mAh 22,5W POWERBANK WHITE</v>
      </c>
      <c r="J1087" t="str">
        <f>VLOOKUP(E1087,'Data Produk'!$A$2:$E$2517,4,FALSE)</f>
        <v>POWERBANK</v>
      </c>
      <c r="K1087" t="str">
        <f>VLOOKUP(D1087,'Data Outlet'!$A$2:$D$17,4,FALSE)</f>
        <v>Hadi Nugroho</v>
      </c>
      <c r="L1087" t="str">
        <f>VLOOKUP(D1087,'Data Outlet'!$A$2:$D$17,2,FALSE)</f>
        <v>MALL KELAPA GADING</v>
      </c>
    </row>
    <row r="1088" spans="1:12" x14ac:dyDescent="0.25">
      <c r="A1088" t="str">
        <f t="shared" si="34"/>
        <v>T-1087</v>
      </c>
      <c r="B1088" s="3" t="s">
        <v>2584</v>
      </c>
      <c r="C1088" s="5">
        <v>45606</v>
      </c>
      <c r="D1088" s="3" t="s">
        <v>41</v>
      </c>
      <c r="E1088" s="4" t="s">
        <v>927</v>
      </c>
      <c r="F1088" s="9">
        <v>2</v>
      </c>
      <c r="G1088">
        <f>VLOOKUP(E1088,'Data Produk'!$A$2:$E$2517,5,FALSE)</f>
        <v>88200</v>
      </c>
      <c r="H1088">
        <f t="shared" si="33"/>
        <v>176400</v>
      </c>
      <c r="I1088" t="str">
        <f>VLOOKUP(E1088,'Data Produk'!$A$2:$E$2517,3,FALSE)</f>
        <v>BHINNEKA POWER PACK S1 10.000 mAh POWERBANK BLACK</v>
      </c>
      <c r="J1088" t="str">
        <f>VLOOKUP(E1088,'Data Produk'!$A$2:$E$2517,4,FALSE)</f>
        <v>POWERBANK</v>
      </c>
      <c r="K1088" t="str">
        <f>VLOOKUP(D1088,'Data Outlet'!$A$2:$D$17,4,FALSE)</f>
        <v>Gita Rahma</v>
      </c>
      <c r="L1088" t="str">
        <f>VLOOKUP(D1088,'Data Outlet'!$A$2:$D$17,2,FALSE)</f>
        <v>MALL GANDARIA CITY</v>
      </c>
    </row>
    <row r="1089" spans="1:12" x14ac:dyDescent="0.25">
      <c r="A1089" t="str">
        <f t="shared" si="34"/>
        <v>T-1088</v>
      </c>
      <c r="B1089" s="3" t="s">
        <v>2584</v>
      </c>
      <c r="C1089" s="5">
        <v>45597</v>
      </c>
      <c r="D1089" s="3" t="s">
        <v>36</v>
      </c>
      <c r="E1089" s="4" t="s">
        <v>928</v>
      </c>
      <c r="F1089" s="9">
        <v>1</v>
      </c>
      <c r="G1089">
        <f>VLOOKUP(E1089,'Data Produk'!$A$2:$E$2517,5,FALSE)</f>
        <v>34200</v>
      </c>
      <c r="H1089">
        <f t="shared" si="33"/>
        <v>34200</v>
      </c>
      <c r="I1089" t="str">
        <f>VLOOKUP(E1089,'Data Produk'!$A$2:$E$2517,3,FALSE)</f>
        <v>BHINNEKA VIGIL MP452 BASIC MOUSEPAD BLACK</v>
      </c>
      <c r="J1089" t="str">
        <f>VLOOKUP(E1089,'Data Produk'!$A$2:$E$2517,4,FALSE)</f>
        <v>BASIC MOUSEPAD</v>
      </c>
      <c r="K1089" t="str">
        <f>VLOOKUP(D1089,'Data Outlet'!$A$2:$D$17,4,FALSE)</f>
        <v>Citra Dewi</v>
      </c>
      <c r="L1089" t="str">
        <f>VLOOKUP(D1089,'Data Outlet'!$A$2:$D$17,2,FALSE)</f>
        <v>CENTER POINT MEDAN</v>
      </c>
    </row>
    <row r="1090" spans="1:12" x14ac:dyDescent="0.25">
      <c r="A1090" t="str">
        <f t="shared" si="34"/>
        <v>T-1089</v>
      </c>
      <c r="B1090" s="3" t="s">
        <v>2584</v>
      </c>
      <c r="C1090" s="5">
        <v>45615</v>
      </c>
      <c r="D1090" s="3" t="s">
        <v>47</v>
      </c>
      <c r="E1090" s="4" t="s">
        <v>929</v>
      </c>
      <c r="F1090" s="9">
        <v>2</v>
      </c>
      <c r="G1090">
        <f>VLOOKUP(E1090,'Data Produk'!$A$2:$E$2517,5,FALSE)</f>
        <v>108000</v>
      </c>
      <c r="H1090">
        <f t="shared" si="33"/>
        <v>216000</v>
      </c>
      <c r="I1090" t="str">
        <f>VLOOKUP(E1090,'Data Produk'!$A$2:$E$2517,3,FALSE)</f>
        <v>BHINNEKA WAVE13 TW13 TRUE WIRELESS BLACK</v>
      </c>
      <c r="J1090" t="str">
        <f>VLOOKUP(E1090,'Data Produk'!$A$2:$E$2517,4,FALSE)</f>
        <v>TWS</v>
      </c>
      <c r="K1090" t="str">
        <f>VLOOKUP(D1090,'Data Outlet'!$A$2:$D$17,4,FALSE)</f>
        <v>Joko Susilo</v>
      </c>
      <c r="L1090" t="str">
        <f>VLOOKUP(D1090,'Data Outlet'!$A$2:$D$17,2,FALSE)</f>
        <v>SUMARECON MALL BEKASI</v>
      </c>
    </row>
    <row r="1091" spans="1:12" x14ac:dyDescent="0.25">
      <c r="A1091" t="str">
        <f t="shared" si="34"/>
        <v>T-1090</v>
      </c>
      <c r="B1091" s="3" t="s">
        <v>2584</v>
      </c>
      <c r="C1091" s="5">
        <v>45612</v>
      </c>
      <c r="D1091" s="3" t="s">
        <v>45</v>
      </c>
      <c r="E1091" s="4" t="s">
        <v>269</v>
      </c>
      <c r="F1091" s="9">
        <v>1</v>
      </c>
      <c r="G1091">
        <f>VLOOKUP(E1091,'Data Produk'!$A$2:$E$2517,5,FALSE)</f>
        <v>81900</v>
      </c>
      <c r="H1091">
        <f t="shared" ref="H1091:H1154" si="35">G1091*F1091</f>
        <v>81900</v>
      </c>
      <c r="I1091" t="str">
        <f>VLOOKUP(E1091,'Data Produk'!$A$2:$E$2517,3,FALSE)</f>
        <v>BHINNEKA VENOM II VX8 GAMING MOUSE BLACK</v>
      </c>
      <c r="J1091" t="str">
        <f>VLOOKUP(E1091,'Data Produk'!$A$2:$E$2517,4,FALSE)</f>
        <v>MOUSE GAMING</v>
      </c>
      <c r="K1091" t="str">
        <f>VLOOKUP(D1091,'Data Outlet'!$A$2:$D$17,4,FALSE)</f>
        <v>Indah Putri</v>
      </c>
      <c r="L1091" t="str">
        <f>VLOOKUP(D1091,'Data Outlet'!$A$2:$D$17,2,FALSE)</f>
        <v>PIK AVENUE</v>
      </c>
    </row>
    <row r="1092" spans="1:12" x14ac:dyDescent="0.25">
      <c r="A1092" t="str">
        <f t="shared" si="34"/>
        <v>T-1091</v>
      </c>
      <c r="B1092" s="3" t="s">
        <v>2584</v>
      </c>
      <c r="C1092" s="5">
        <v>45610</v>
      </c>
      <c r="D1092" s="3" t="s">
        <v>40</v>
      </c>
      <c r="E1092" s="4" t="s">
        <v>468</v>
      </c>
      <c r="F1092" s="9">
        <v>1</v>
      </c>
      <c r="G1092">
        <f>VLOOKUP(E1092,'Data Produk'!$A$2:$E$2517,5,FALSE)</f>
        <v>60750</v>
      </c>
      <c r="H1092">
        <f t="shared" si="35"/>
        <v>60750</v>
      </c>
      <c r="I1092" t="str">
        <f>VLOOKUP(E1092,'Data Produk'!$A$2:$E$2517,3,FALSE)</f>
        <v>BHINNEKA RAIGOR II WG10 GAMING MOUSE RED</v>
      </c>
      <c r="J1092" t="str">
        <f>VLOOKUP(E1092,'Data Produk'!$A$2:$E$2517,4,FALSE)</f>
        <v>MOUSE GAMING</v>
      </c>
      <c r="K1092" t="str">
        <f>VLOOKUP(D1092,'Data Outlet'!$A$2:$D$17,4,FALSE)</f>
        <v>Fani Sari</v>
      </c>
      <c r="L1092" t="str">
        <f>VLOOKUP(D1092,'Data Outlet'!$A$2:$D$17,2,FALSE)</f>
        <v>LIPPO MALL KEMANG</v>
      </c>
    </row>
    <row r="1093" spans="1:12" x14ac:dyDescent="0.25">
      <c r="A1093" t="str">
        <f t="shared" si="34"/>
        <v>T-1092</v>
      </c>
      <c r="B1093" s="3" t="s">
        <v>2584</v>
      </c>
      <c r="C1093" s="5">
        <v>45623</v>
      </c>
      <c r="D1093" s="3" t="s">
        <v>48</v>
      </c>
      <c r="E1093" s="4" t="s">
        <v>205</v>
      </c>
      <c r="F1093" s="9">
        <v>2</v>
      </c>
      <c r="G1093">
        <f>VLOOKUP(E1093,'Data Produk'!$A$2:$E$2517,5,FALSE)</f>
        <v>90000</v>
      </c>
      <c r="H1093">
        <f t="shared" si="35"/>
        <v>180000</v>
      </c>
      <c r="I1093" t="str">
        <f>VLOOKUP(E1093,'Data Produk'!$A$2:$E$2517,3,FALSE)</f>
        <v>BHINNEKA POWER PURE 33W 2-PORTS USB CHARGER (PD+QC) BLACK</v>
      </c>
      <c r="J1093" t="str">
        <f>VLOOKUP(E1093,'Data Produk'!$A$2:$E$2517,4,FALSE)</f>
        <v>CHARGER</v>
      </c>
      <c r="K1093" t="str">
        <f>VLOOKUP(D1093,'Data Outlet'!$A$2:$D$17,4,FALSE)</f>
        <v>Joko Susilo</v>
      </c>
      <c r="L1093" t="str">
        <f>VLOOKUP(D1093,'Data Outlet'!$A$2:$D$17,2,FALSE)</f>
        <v>SUMARECON MALL SERPONG</v>
      </c>
    </row>
    <row r="1094" spans="1:12" x14ac:dyDescent="0.25">
      <c r="A1094" t="str">
        <f t="shared" si="34"/>
        <v>T-1093</v>
      </c>
      <c r="B1094" s="3" t="s">
        <v>2584</v>
      </c>
      <c r="C1094" s="5">
        <v>45601</v>
      </c>
      <c r="D1094" s="3" t="s">
        <v>43</v>
      </c>
      <c r="E1094" s="4" t="s">
        <v>930</v>
      </c>
      <c r="F1094" s="9">
        <v>1</v>
      </c>
      <c r="G1094">
        <f>VLOOKUP(E1094,'Data Produk'!$A$2:$E$2517,5,FALSE)</f>
        <v>73800</v>
      </c>
      <c r="H1094">
        <f t="shared" si="35"/>
        <v>73800</v>
      </c>
      <c r="I1094" t="str">
        <f>VLOOKUP(E1094,'Data Produk'!$A$2:$E$2517,3,FALSE)</f>
        <v>BHINNEKA SMART LIGHT BUB 9W SLB101</v>
      </c>
      <c r="J1094" t="str">
        <f>VLOOKUP(E1094,'Data Produk'!$A$2:$E$2517,4,FALSE)</f>
        <v>SMART LIFE</v>
      </c>
      <c r="K1094" t="str">
        <f>VLOOKUP(D1094,'Data Outlet'!$A$2:$D$17,4,FALSE)</f>
        <v>Gita Rahma</v>
      </c>
      <c r="L1094" t="str">
        <f>VLOOKUP(D1094,'Data Outlet'!$A$2:$D$17,2,FALSE)</f>
        <v>MALL OF INDONESIA</v>
      </c>
    </row>
    <row r="1095" spans="1:12" x14ac:dyDescent="0.25">
      <c r="A1095" t="str">
        <f t="shared" si="34"/>
        <v>T-1094</v>
      </c>
      <c r="B1095" s="3" t="s">
        <v>2584</v>
      </c>
      <c r="C1095" s="5">
        <v>45620</v>
      </c>
      <c r="D1095" s="3" t="s">
        <v>36</v>
      </c>
      <c r="E1095" s="4" t="s">
        <v>931</v>
      </c>
      <c r="F1095" s="9">
        <v>1</v>
      </c>
      <c r="G1095">
        <f>VLOOKUP(E1095,'Data Produk'!$A$2:$E$2517,5,FALSE)</f>
        <v>243000</v>
      </c>
      <c r="H1095">
        <f t="shared" si="35"/>
        <v>243000</v>
      </c>
      <c r="I1095" t="str">
        <f>VLOOKUP(E1095,'Data Produk'!$A$2:$E$2517,3,FALSE)</f>
        <v>BHINNEKA POWER PLUS 65W 3-PORTS GAN CHARGER (PPS/PD+QC) BLACK</v>
      </c>
      <c r="J1095" t="str">
        <f>VLOOKUP(E1095,'Data Produk'!$A$2:$E$2517,4,FALSE)</f>
        <v>CHARGER</v>
      </c>
      <c r="K1095" t="str">
        <f>VLOOKUP(D1095,'Data Outlet'!$A$2:$D$17,4,FALSE)</f>
        <v>Citra Dewi</v>
      </c>
      <c r="L1095" t="str">
        <f>VLOOKUP(D1095,'Data Outlet'!$A$2:$D$17,2,FALSE)</f>
        <v>CENTER POINT MEDAN</v>
      </c>
    </row>
    <row r="1096" spans="1:12" x14ac:dyDescent="0.25">
      <c r="A1096" t="str">
        <f t="shared" si="34"/>
        <v>T-1095</v>
      </c>
      <c r="B1096" s="3" t="s">
        <v>2584</v>
      </c>
      <c r="C1096" s="5">
        <v>45610</v>
      </c>
      <c r="D1096" s="3" t="s">
        <v>35</v>
      </c>
      <c r="E1096" s="4" t="s">
        <v>340</v>
      </c>
      <c r="F1096" s="9">
        <v>1</v>
      </c>
      <c r="G1096">
        <f>VLOOKUP(E1096,'Data Produk'!$A$2:$E$2517,5,FALSE)</f>
        <v>17100</v>
      </c>
      <c r="H1096">
        <f t="shared" si="35"/>
        <v>17100</v>
      </c>
      <c r="I1096" t="str">
        <f>VLOOKUP(E1096,'Data Produk'!$A$2:$E$2517,3,FALSE)</f>
        <v>BHINNEKA DURALINK KCB1201 BLACK</v>
      </c>
      <c r="J1096" t="str">
        <f>VLOOKUP(E1096,'Data Produk'!$A$2:$E$2517,4,FALSE)</f>
        <v>CABLE</v>
      </c>
      <c r="K1096" t="str">
        <f>VLOOKUP(D1096,'Data Outlet'!$A$2:$D$17,4,FALSE)</f>
        <v>Budi Santoso</v>
      </c>
      <c r="L1096" t="str">
        <f>VLOOKUP(D1096,'Data Outlet'!$A$2:$D$17,2,FALSE)</f>
        <v>BINTARO EXCHANGE</v>
      </c>
    </row>
    <row r="1097" spans="1:12" x14ac:dyDescent="0.25">
      <c r="A1097" t="str">
        <f t="shared" si="34"/>
        <v>T-1096</v>
      </c>
      <c r="B1097" s="3" t="s">
        <v>2584</v>
      </c>
      <c r="C1097" s="5">
        <v>45624</v>
      </c>
      <c r="D1097" s="3" t="s">
        <v>35</v>
      </c>
      <c r="E1097" s="4" t="s">
        <v>348</v>
      </c>
      <c r="F1097" s="9">
        <v>1</v>
      </c>
      <c r="G1097">
        <f>VLOOKUP(E1097,'Data Produk'!$A$2:$E$2517,5,FALSE)</f>
        <v>39600</v>
      </c>
      <c r="H1097">
        <f t="shared" si="35"/>
        <v>39600</v>
      </c>
      <c r="I1097" t="str">
        <f>VLOOKUP(E1097,'Data Produk'!$A$2:$E$2517,3,FALSE)</f>
        <v>BHINNEKA GO W605 OFFICE MOUSE BEIGE</v>
      </c>
      <c r="J1097" t="str">
        <f>VLOOKUP(E1097,'Data Produk'!$A$2:$E$2517,4,FALSE)</f>
        <v>OFFICE MOUSE</v>
      </c>
      <c r="K1097" t="str">
        <f>VLOOKUP(D1097,'Data Outlet'!$A$2:$D$17,4,FALSE)</f>
        <v>Budi Santoso</v>
      </c>
      <c r="L1097" t="str">
        <f>VLOOKUP(D1097,'Data Outlet'!$A$2:$D$17,2,FALSE)</f>
        <v>BINTARO EXCHANGE</v>
      </c>
    </row>
    <row r="1098" spans="1:12" x14ac:dyDescent="0.25">
      <c r="A1098" t="str">
        <f t="shared" si="34"/>
        <v>T-1097</v>
      </c>
      <c r="B1098" s="3" t="s">
        <v>2584</v>
      </c>
      <c r="C1098" s="5">
        <v>45621</v>
      </c>
      <c r="D1098" s="3" t="s">
        <v>35</v>
      </c>
      <c r="E1098" s="4" t="s">
        <v>932</v>
      </c>
      <c r="F1098" s="9">
        <v>1</v>
      </c>
      <c r="G1098">
        <f>VLOOKUP(E1098,'Data Produk'!$A$2:$E$2517,5,FALSE)</f>
        <v>88200</v>
      </c>
      <c r="H1098">
        <f t="shared" si="35"/>
        <v>88200</v>
      </c>
      <c r="I1098" t="str">
        <f>VLOOKUP(E1098,'Data Produk'!$A$2:$E$2517,3,FALSE)</f>
        <v>BHINNEKA POWER PACK S1 10.000 mAh POWERBANK BLACK</v>
      </c>
      <c r="J1098" t="str">
        <f>VLOOKUP(E1098,'Data Produk'!$A$2:$E$2517,4,FALSE)</f>
        <v>POWERBANK</v>
      </c>
      <c r="K1098" t="str">
        <f>VLOOKUP(D1098,'Data Outlet'!$A$2:$D$17,4,FALSE)</f>
        <v>Budi Santoso</v>
      </c>
      <c r="L1098" t="str">
        <f>VLOOKUP(D1098,'Data Outlet'!$A$2:$D$17,2,FALSE)</f>
        <v>BINTARO EXCHANGE</v>
      </c>
    </row>
    <row r="1099" spans="1:12" x14ac:dyDescent="0.25">
      <c r="A1099" t="str">
        <f t="shared" si="34"/>
        <v>T-1098</v>
      </c>
      <c r="B1099" s="3" t="s">
        <v>2584</v>
      </c>
      <c r="C1099" s="5">
        <v>45614</v>
      </c>
      <c r="D1099" s="3" t="s">
        <v>35</v>
      </c>
      <c r="E1099" s="4" t="s">
        <v>933</v>
      </c>
      <c r="F1099" s="9">
        <v>1</v>
      </c>
      <c r="G1099">
        <f>VLOOKUP(E1099,'Data Produk'!$A$2:$E$2517,5,FALSE)</f>
        <v>27000</v>
      </c>
      <c r="H1099">
        <f t="shared" si="35"/>
        <v>27000</v>
      </c>
      <c r="I1099" t="str">
        <f>VLOOKUP(E1099,'Data Produk'!$A$2:$E$2517,3,FALSE)</f>
        <v>BHINNEKA DURALINK KLB2001 BLACK</v>
      </c>
      <c r="J1099" t="str">
        <f>VLOOKUP(E1099,'Data Produk'!$A$2:$E$2517,4,FALSE)</f>
        <v>CABLE</v>
      </c>
      <c r="K1099" t="str">
        <f>VLOOKUP(D1099,'Data Outlet'!$A$2:$D$17,4,FALSE)</f>
        <v>Budi Santoso</v>
      </c>
      <c r="L1099" t="str">
        <f>VLOOKUP(D1099,'Data Outlet'!$A$2:$D$17,2,FALSE)</f>
        <v>BINTARO EXCHANGE</v>
      </c>
    </row>
    <row r="1100" spans="1:12" x14ac:dyDescent="0.25">
      <c r="A1100" t="str">
        <f t="shared" ref="A1100:A1163" si="36">"T-"&amp;ROW()-1</f>
        <v>T-1099</v>
      </c>
      <c r="B1100" s="3" t="s">
        <v>2584</v>
      </c>
      <c r="C1100" s="5">
        <v>45611</v>
      </c>
      <c r="D1100" s="3" t="s">
        <v>35</v>
      </c>
      <c r="E1100" s="4" t="s">
        <v>934</v>
      </c>
      <c r="F1100" s="9">
        <v>2</v>
      </c>
      <c r="G1100">
        <f>VLOOKUP(E1100,'Data Produk'!$A$2:$E$2517,5,FALSE)</f>
        <v>47700</v>
      </c>
      <c r="H1100">
        <f t="shared" si="35"/>
        <v>95400</v>
      </c>
      <c r="I1100" t="str">
        <f>VLOOKUP(E1100,'Data Produk'!$A$2:$E$2517,3,FALSE)</f>
        <v>BHINNEKA POWER MOVE 30W 2-PORTS CAR CHARGER (PD+QC) BLACK</v>
      </c>
      <c r="J1100" t="str">
        <f>VLOOKUP(E1100,'Data Produk'!$A$2:$E$2517,4,FALSE)</f>
        <v>CAR &amp; TRAVEL CHARGER</v>
      </c>
      <c r="K1100" t="str">
        <f>VLOOKUP(D1100,'Data Outlet'!$A$2:$D$17,4,FALSE)</f>
        <v>Budi Santoso</v>
      </c>
      <c r="L1100" t="str">
        <f>VLOOKUP(D1100,'Data Outlet'!$A$2:$D$17,2,FALSE)</f>
        <v>BINTARO EXCHANGE</v>
      </c>
    </row>
    <row r="1101" spans="1:12" x14ac:dyDescent="0.25">
      <c r="A1101" t="str">
        <f t="shared" si="36"/>
        <v>T-1100</v>
      </c>
      <c r="B1101" s="3" t="s">
        <v>2584</v>
      </c>
      <c r="C1101" s="5">
        <v>45616</v>
      </c>
      <c r="D1101" s="3" t="s">
        <v>35</v>
      </c>
      <c r="E1101" s="4" t="s">
        <v>935</v>
      </c>
      <c r="F1101" s="9">
        <v>2</v>
      </c>
      <c r="G1101">
        <f>VLOOKUP(E1101,'Data Produk'!$A$2:$E$2517,5,FALSE)</f>
        <v>243000</v>
      </c>
      <c r="H1101">
        <f t="shared" si="35"/>
        <v>486000</v>
      </c>
      <c r="I1101" t="str">
        <f>VLOOKUP(E1101,'Data Produk'!$A$2:$E$2517,3,FALSE)</f>
        <v>BHINNEKA CRYPTO WGC3 GAMING MOUSE WHITE</v>
      </c>
      <c r="J1101" t="str">
        <f>VLOOKUP(E1101,'Data Produk'!$A$2:$E$2517,4,FALSE)</f>
        <v>MOUSE GAMING</v>
      </c>
      <c r="K1101" t="str">
        <f>VLOOKUP(D1101,'Data Outlet'!$A$2:$D$17,4,FALSE)</f>
        <v>Budi Santoso</v>
      </c>
      <c r="L1101" t="str">
        <f>VLOOKUP(D1101,'Data Outlet'!$A$2:$D$17,2,FALSE)</f>
        <v>BINTARO EXCHANGE</v>
      </c>
    </row>
    <row r="1102" spans="1:12" x14ac:dyDescent="0.25">
      <c r="A1102" t="str">
        <f t="shared" si="36"/>
        <v>T-1101</v>
      </c>
      <c r="B1102" s="3" t="s">
        <v>2584</v>
      </c>
      <c r="C1102" s="5">
        <v>45619</v>
      </c>
      <c r="D1102" s="3" t="s">
        <v>36</v>
      </c>
      <c r="E1102" s="4" t="s">
        <v>99</v>
      </c>
      <c r="F1102" s="9">
        <v>2</v>
      </c>
      <c r="G1102">
        <f>VLOOKUP(E1102,'Data Produk'!$A$2:$E$2517,5,FALSE)</f>
        <v>14400</v>
      </c>
      <c r="H1102">
        <f t="shared" si="35"/>
        <v>28800</v>
      </c>
      <c r="I1102" t="str">
        <f>VLOOKUP(E1102,'Data Produk'!$A$2:$E$2517,3,FALSE)</f>
        <v>BHINNEKA DURALINK KLT1201 CABLE BLACK</v>
      </c>
      <c r="J1102" t="str">
        <f>VLOOKUP(E1102,'Data Produk'!$A$2:$E$2517,4,FALSE)</f>
        <v>CABLE</v>
      </c>
      <c r="K1102" t="str">
        <f>VLOOKUP(D1102,'Data Outlet'!$A$2:$D$17,4,FALSE)</f>
        <v>Citra Dewi</v>
      </c>
      <c r="L1102" t="str">
        <f>VLOOKUP(D1102,'Data Outlet'!$A$2:$D$17,2,FALSE)</f>
        <v>CENTER POINT MEDAN</v>
      </c>
    </row>
    <row r="1103" spans="1:12" x14ac:dyDescent="0.25">
      <c r="A1103" t="str">
        <f t="shared" si="36"/>
        <v>T-1102</v>
      </c>
      <c r="B1103" s="3" t="s">
        <v>2584</v>
      </c>
      <c r="C1103" s="5">
        <v>45624</v>
      </c>
      <c r="D1103" s="3" t="s">
        <v>36</v>
      </c>
      <c r="E1103" s="4" t="s">
        <v>915</v>
      </c>
      <c r="F1103" s="9">
        <v>2</v>
      </c>
      <c r="G1103">
        <f>VLOOKUP(E1103,'Data Produk'!$A$2:$E$2517,5,FALSE)</f>
        <v>39600</v>
      </c>
      <c r="H1103">
        <f t="shared" si="35"/>
        <v>79200</v>
      </c>
      <c r="I1103" t="str">
        <f>VLOOKUP(E1103,'Data Produk'!$A$2:$E$2517,3,FALSE)</f>
        <v>BHINNEKA GO W608 OFFICE MOUSE BLACK</v>
      </c>
      <c r="J1103" t="str">
        <f>VLOOKUP(E1103,'Data Produk'!$A$2:$E$2517,4,FALSE)</f>
        <v>OFFICE MOUSE</v>
      </c>
      <c r="K1103" t="str">
        <f>VLOOKUP(D1103,'Data Outlet'!$A$2:$D$17,4,FALSE)</f>
        <v>Citra Dewi</v>
      </c>
      <c r="L1103" t="str">
        <f>VLOOKUP(D1103,'Data Outlet'!$A$2:$D$17,2,FALSE)</f>
        <v>CENTER POINT MEDAN</v>
      </c>
    </row>
    <row r="1104" spans="1:12" x14ac:dyDescent="0.25">
      <c r="A1104" t="str">
        <f t="shared" si="36"/>
        <v>T-1103</v>
      </c>
      <c r="B1104" s="3" t="s">
        <v>2584</v>
      </c>
      <c r="C1104" s="5">
        <v>45622</v>
      </c>
      <c r="D1104" s="3" t="s">
        <v>36</v>
      </c>
      <c r="E1104" s="4" t="s">
        <v>921</v>
      </c>
      <c r="F1104" s="9">
        <v>2</v>
      </c>
      <c r="G1104">
        <f>VLOOKUP(E1104,'Data Produk'!$A$2:$E$2517,5,FALSE)</f>
        <v>15300</v>
      </c>
      <c r="H1104">
        <f t="shared" si="35"/>
        <v>30600</v>
      </c>
      <c r="I1104" t="str">
        <f>VLOOKUP(E1104,'Data Produk'!$A$2:$E$2517,3,FALSE)</f>
        <v>BHINNEKA LINKPODS ES3 WIRED EARBUDS BLACK</v>
      </c>
      <c r="J1104" t="str">
        <f>VLOOKUP(E1104,'Data Produk'!$A$2:$E$2517,4,FALSE)</f>
        <v>EARPHONE</v>
      </c>
      <c r="K1104" t="str">
        <f>VLOOKUP(D1104,'Data Outlet'!$A$2:$D$17,4,FALSE)</f>
        <v>Citra Dewi</v>
      </c>
      <c r="L1104" t="str">
        <f>VLOOKUP(D1104,'Data Outlet'!$A$2:$D$17,2,FALSE)</f>
        <v>CENTER POINT MEDAN</v>
      </c>
    </row>
    <row r="1105" spans="1:12" x14ac:dyDescent="0.25">
      <c r="A1105" t="str">
        <f t="shared" si="36"/>
        <v>T-1104</v>
      </c>
      <c r="B1105" s="3" t="s">
        <v>2584</v>
      </c>
      <c r="C1105" s="5">
        <v>45610</v>
      </c>
      <c r="D1105" s="3" t="s">
        <v>35</v>
      </c>
      <c r="E1105" s="4" t="s">
        <v>936</v>
      </c>
      <c r="F1105" s="9">
        <v>1</v>
      </c>
      <c r="G1105">
        <f>VLOOKUP(E1105,'Data Produk'!$A$2:$E$2517,5,FALSE)</f>
        <v>243000</v>
      </c>
      <c r="H1105">
        <f t="shared" si="35"/>
        <v>243000</v>
      </c>
      <c r="I1105" t="str">
        <f>VLOOKUP(E1105,'Data Produk'!$A$2:$E$2517,3,FALSE)</f>
        <v>BHINNEKA CRYPTO WGC3 GAMING MOUSE BLACK</v>
      </c>
      <c r="J1105" t="str">
        <f>VLOOKUP(E1105,'Data Produk'!$A$2:$E$2517,4,FALSE)</f>
        <v>MOUSE GAMING</v>
      </c>
      <c r="K1105" t="str">
        <f>VLOOKUP(D1105,'Data Outlet'!$A$2:$D$17,4,FALSE)</f>
        <v>Budi Santoso</v>
      </c>
      <c r="L1105" t="str">
        <f>VLOOKUP(D1105,'Data Outlet'!$A$2:$D$17,2,FALSE)</f>
        <v>BINTARO EXCHANGE</v>
      </c>
    </row>
    <row r="1106" spans="1:12" x14ac:dyDescent="0.25">
      <c r="A1106" t="str">
        <f t="shared" si="36"/>
        <v>T-1105</v>
      </c>
      <c r="B1106" s="3" t="s">
        <v>2584</v>
      </c>
      <c r="C1106" s="5">
        <v>45602</v>
      </c>
      <c r="D1106" s="3" t="s">
        <v>36</v>
      </c>
      <c r="E1106" s="4" t="s">
        <v>221</v>
      </c>
      <c r="F1106" s="9">
        <v>2</v>
      </c>
      <c r="G1106">
        <f>VLOOKUP(E1106,'Data Produk'!$A$2:$E$2517,5,FALSE)</f>
        <v>22500</v>
      </c>
      <c r="H1106">
        <f t="shared" si="35"/>
        <v>45000</v>
      </c>
      <c r="I1106" t="str">
        <f>VLOOKUP(E1106,'Data Produk'!$A$2:$E$2517,3,FALSE)</f>
        <v>BHINNEKA LINKBUDS ES4 WIRED EARBUDS WHITE</v>
      </c>
      <c r="J1106" t="str">
        <f>VLOOKUP(E1106,'Data Produk'!$A$2:$E$2517,4,FALSE)</f>
        <v>EARPHONE</v>
      </c>
      <c r="K1106" t="str">
        <f>VLOOKUP(D1106,'Data Outlet'!$A$2:$D$17,4,FALSE)</f>
        <v>Citra Dewi</v>
      </c>
      <c r="L1106" t="str">
        <f>VLOOKUP(D1106,'Data Outlet'!$A$2:$D$17,2,FALSE)</f>
        <v>CENTER POINT MEDAN</v>
      </c>
    </row>
    <row r="1107" spans="1:12" x14ac:dyDescent="0.25">
      <c r="A1107" t="str">
        <f t="shared" si="36"/>
        <v>T-1106</v>
      </c>
      <c r="B1107" s="3" t="s">
        <v>2584</v>
      </c>
      <c r="C1107" s="5">
        <v>45615</v>
      </c>
      <c r="D1107" s="3" t="s">
        <v>35</v>
      </c>
      <c r="E1107" s="4" t="s">
        <v>336</v>
      </c>
      <c r="F1107" s="9">
        <v>1</v>
      </c>
      <c r="G1107">
        <f>VLOOKUP(E1107,'Data Produk'!$A$2:$E$2517,5,FALSE)</f>
        <v>34200</v>
      </c>
      <c r="H1107">
        <f t="shared" si="35"/>
        <v>34200</v>
      </c>
      <c r="I1107" t="str">
        <f>VLOOKUP(E1107,'Data Produk'!$A$2:$E$2517,3,FALSE)</f>
        <v>KM106 BHINNEKA USB CABLE MICRO</v>
      </c>
      <c r="J1107" t="str">
        <f>VLOOKUP(E1107,'Data Produk'!$A$2:$E$2517,4,FALSE)</f>
        <v>CABLE</v>
      </c>
      <c r="K1107" t="str">
        <f>VLOOKUP(D1107,'Data Outlet'!$A$2:$D$17,4,FALSE)</f>
        <v>Budi Santoso</v>
      </c>
      <c r="L1107" t="str">
        <f>VLOOKUP(D1107,'Data Outlet'!$A$2:$D$17,2,FALSE)</f>
        <v>BINTARO EXCHANGE</v>
      </c>
    </row>
    <row r="1108" spans="1:12" x14ac:dyDescent="0.25">
      <c r="A1108" t="str">
        <f t="shared" si="36"/>
        <v>T-1107</v>
      </c>
      <c r="B1108" s="3" t="s">
        <v>2584</v>
      </c>
      <c r="C1108" s="5">
        <v>45601</v>
      </c>
      <c r="D1108" s="3" t="s">
        <v>35</v>
      </c>
      <c r="E1108" s="4" t="s">
        <v>349</v>
      </c>
      <c r="F1108" s="9">
        <v>1</v>
      </c>
      <c r="G1108">
        <f>VLOOKUP(E1108,'Data Produk'!$A$2:$E$2517,5,FALSE)</f>
        <v>12600</v>
      </c>
      <c r="H1108">
        <f t="shared" si="35"/>
        <v>12600</v>
      </c>
      <c r="I1108" t="str">
        <f>VLOOKUP(E1108,'Data Produk'!$A$2:$E$2517,3,FALSE)</f>
        <v>BHINNEKA BASIC XL MP64 BASIC MOUSEPAD BLACK</v>
      </c>
      <c r="J1108" t="str">
        <f>VLOOKUP(E1108,'Data Produk'!$A$2:$E$2517,4,FALSE)</f>
        <v>BASIC MOUSEPAD</v>
      </c>
      <c r="K1108" t="str">
        <f>VLOOKUP(D1108,'Data Outlet'!$A$2:$D$17,4,FALSE)</f>
        <v>Budi Santoso</v>
      </c>
      <c r="L1108" t="str">
        <f>VLOOKUP(D1108,'Data Outlet'!$A$2:$D$17,2,FALSE)</f>
        <v>BINTARO EXCHANGE</v>
      </c>
    </row>
    <row r="1109" spans="1:12" x14ac:dyDescent="0.25">
      <c r="A1109" t="str">
        <f t="shared" si="36"/>
        <v>T-1108</v>
      </c>
      <c r="B1109" s="3" t="s">
        <v>2584</v>
      </c>
      <c r="C1109" s="5">
        <v>45617</v>
      </c>
      <c r="D1109" s="3" t="s">
        <v>35</v>
      </c>
      <c r="E1109" s="4" t="s">
        <v>937</v>
      </c>
      <c r="F1109" s="9">
        <v>1</v>
      </c>
      <c r="G1109">
        <f>VLOOKUP(E1109,'Data Produk'!$A$2:$E$2517,5,FALSE)</f>
        <v>65700</v>
      </c>
      <c r="H1109">
        <f t="shared" si="35"/>
        <v>65700</v>
      </c>
      <c r="I1109" t="str">
        <f>VLOOKUP(E1109,'Data Produk'!$A$2:$E$2517,3,FALSE)</f>
        <v>BHINNEKA POWER GO 20W 1-PORT TYPE-C USB CHARGER (PD) WHITE</v>
      </c>
      <c r="J1109" t="str">
        <f>VLOOKUP(E1109,'Data Produk'!$A$2:$E$2517,4,FALSE)</f>
        <v>CHARGER</v>
      </c>
      <c r="K1109" t="str">
        <f>VLOOKUP(D1109,'Data Outlet'!$A$2:$D$17,4,FALSE)</f>
        <v>Budi Santoso</v>
      </c>
      <c r="L1109" t="str">
        <f>VLOOKUP(D1109,'Data Outlet'!$A$2:$D$17,2,FALSE)</f>
        <v>BINTARO EXCHANGE</v>
      </c>
    </row>
    <row r="1110" spans="1:12" x14ac:dyDescent="0.25">
      <c r="A1110" t="str">
        <f t="shared" si="36"/>
        <v>T-1109</v>
      </c>
      <c r="B1110" s="3" t="s">
        <v>2584</v>
      </c>
      <c r="C1110" s="5">
        <v>45613</v>
      </c>
      <c r="D1110" s="3" t="s">
        <v>36</v>
      </c>
      <c r="E1110" s="4" t="s">
        <v>938</v>
      </c>
      <c r="F1110" s="9">
        <v>1</v>
      </c>
      <c r="G1110">
        <f>VLOOKUP(E1110,'Data Produk'!$A$2:$E$2517,5,FALSE)</f>
        <v>35100</v>
      </c>
      <c r="H1110">
        <f t="shared" si="35"/>
        <v>35100</v>
      </c>
      <c r="I1110" t="str">
        <f>VLOOKUP(E1110,'Data Produk'!$A$2:$E$2517,3,FALSE)</f>
        <v>BHINNEKA Mouse T533</v>
      </c>
      <c r="J1110" t="str">
        <f>VLOOKUP(E1110,'Data Produk'!$A$2:$E$2517,4,FALSE)</f>
        <v>OFFICE MOUSE</v>
      </c>
      <c r="K1110" t="str">
        <f>VLOOKUP(D1110,'Data Outlet'!$A$2:$D$17,4,FALSE)</f>
        <v>Citra Dewi</v>
      </c>
      <c r="L1110" t="str">
        <f>VLOOKUP(D1110,'Data Outlet'!$A$2:$D$17,2,FALSE)</f>
        <v>CENTER POINT MEDAN</v>
      </c>
    </row>
    <row r="1111" spans="1:12" x14ac:dyDescent="0.25">
      <c r="A1111" t="str">
        <f t="shared" si="36"/>
        <v>T-1110</v>
      </c>
      <c r="B1111" s="3" t="s">
        <v>2584</v>
      </c>
      <c r="C1111" s="5">
        <v>45605</v>
      </c>
      <c r="D1111" s="3" t="s">
        <v>36</v>
      </c>
      <c r="E1111" s="4" t="s">
        <v>583</v>
      </c>
      <c r="F1111" s="9">
        <v>1</v>
      </c>
      <c r="G1111">
        <f>VLOOKUP(E1111,'Data Produk'!$A$2:$E$2517,5,FALSE)</f>
        <v>73800</v>
      </c>
      <c r="H1111">
        <f t="shared" si="35"/>
        <v>73800</v>
      </c>
      <c r="I1111" t="str">
        <f>VLOOKUP(E1111,'Data Produk'!$A$2:$E$2517,3,FALSE)</f>
        <v>BHINNEKA RAIGOR III WG12R GAMING MOUSE BLACK</v>
      </c>
      <c r="J1111" t="str">
        <f>VLOOKUP(E1111,'Data Produk'!$A$2:$E$2517,4,FALSE)</f>
        <v>MOUSE GAMING</v>
      </c>
      <c r="K1111" t="str">
        <f>VLOOKUP(D1111,'Data Outlet'!$A$2:$D$17,4,FALSE)</f>
        <v>Citra Dewi</v>
      </c>
      <c r="L1111" t="str">
        <f>VLOOKUP(D1111,'Data Outlet'!$A$2:$D$17,2,FALSE)</f>
        <v>CENTER POINT MEDAN</v>
      </c>
    </row>
    <row r="1112" spans="1:12" x14ac:dyDescent="0.25">
      <c r="A1112" t="str">
        <f t="shared" si="36"/>
        <v>T-1111</v>
      </c>
      <c r="B1112" s="3" t="s">
        <v>2584</v>
      </c>
      <c r="C1112" s="5">
        <v>45622</v>
      </c>
      <c r="D1112" s="3" t="s">
        <v>35</v>
      </c>
      <c r="E1112" s="4" t="s">
        <v>322</v>
      </c>
      <c r="F1112" s="9">
        <v>1</v>
      </c>
      <c r="G1112">
        <f>VLOOKUP(E1112,'Data Produk'!$A$2:$E$2517,5,FALSE)</f>
        <v>27000</v>
      </c>
      <c r="H1112">
        <f t="shared" si="35"/>
        <v>27000</v>
      </c>
      <c r="I1112" t="str">
        <f>VLOOKUP(E1112,'Data Produk'!$A$2:$E$2517,3,FALSE)</f>
        <v>BHINNEKA DURALINK KCB2001 BLACK</v>
      </c>
      <c r="J1112" t="str">
        <f>VLOOKUP(E1112,'Data Produk'!$A$2:$E$2517,4,FALSE)</f>
        <v>CABLE</v>
      </c>
      <c r="K1112" t="str">
        <f>VLOOKUP(D1112,'Data Outlet'!$A$2:$D$17,4,FALSE)</f>
        <v>Budi Santoso</v>
      </c>
      <c r="L1112" t="str">
        <f>VLOOKUP(D1112,'Data Outlet'!$A$2:$D$17,2,FALSE)</f>
        <v>BINTARO EXCHANGE</v>
      </c>
    </row>
    <row r="1113" spans="1:12" x14ac:dyDescent="0.25">
      <c r="A1113" t="str">
        <f t="shared" si="36"/>
        <v>T-1112</v>
      </c>
      <c r="B1113" s="3" t="s">
        <v>2584</v>
      </c>
      <c r="C1113" s="5">
        <v>45612</v>
      </c>
      <c r="D1113" s="3" t="s">
        <v>35</v>
      </c>
      <c r="E1113" s="4" t="s">
        <v>939</v>
      </c>
      <c r="F1113" s="9">
        <v>1</v>
      </c>
      <c r="G1113">
        <f>VLOOKUP(E1113,'Data Produk'!$A$2:$E$2517,5,FALSE)</f>
        <v>123300</v>
      </c>
      <c r="H1113">
        <f t="shared" si="35"/>
        <v>123300</v>
      </c>
      <c r="I1113" t="str">
        <f>VLOOKUP(E1113,'Data Produk'!$A$2:$E$2517,3,FALSE)</f>
        <v>BHINNEKA GO WK894 OFFICE COMBO BLACK</v>
      </c>
      <c r="J1113" t="str">
        <f>VLOOKUP(E1113,'Data Produk'!$A$2:$E$2517,4,FALSE)</f>
        <v>OFFICE COMBO</v>
      </c>
      <c r="K1113" t="str">
        <f>VLOOKUP(D1113,'Data Outlet'!$A$2:$D$17,4,FALSE)</f>
        <v>Budi Santoso</v>
      </c>
      <c r="L1113" t="str">
        <f>VLOOKUP(D1113,'Data Outlet'!$A$2:$D$17,2,FALSE)</f>
        <v>BINTARO EXCHANGE</v>
      </c>
    </row>
    <row r="1114" spans="1:12" x14ac:dyDescent="0.25">
      <c r="A1114" t="str">
        <f t="shared" si="36"/>
        <v>T-1113</v>
      </c>
      <c r="B1114" s="3" t="s">
        <v>2584</v>
      </c>
      <c r="C1114" s="5">
        <v>45605</v>
      </c>
      <c r="D1114" s="3" t="s">
        <v>35</v>
      </c>
      <c r="E1114" s="4" t="s">
        <v>940</v>
      </c>
      <c r="F1114" s="9">
        <v>1</v>
      </c>
      <c r="G1114">
        <f>VLOOKUP(E1114,'Data Produk'!$A$2:$E$2517,5,FALSE)</f>
        <v>112500</v>
      </c>
      <c r="H1114">
        <f t="shared" si="35"/>
        <v>112500</v>
      </c>
      <c r="I1114" t="str">
        <f>VLOOKUP(E1114,'Data Produk'!$A$2:$E$2517,3,FALSE)</f>
        <v>BHINNEKA GO WH02 WIRELESS HEADSET GREY</v>
      </c>
      <c r="J1114" t="str">
        <f>VLOOKUP(E1114,'Data Produk'!$A$2:$E$2517,4,FALSE)</f>
        <v>WIRELESS HEADSET</v>
      </c>
      <c r="K1114" t="str">
        <f>VLOOKUP(D1114,'Data Outlet'!$A$2:$D$17,4,FALSE)</f>
        <v>Budi Santoso</v>
      </c>
      <c r="L1114" t="str">
        <f>VLOOKUP(D1114,'Data Outlet'!$A$2:$D$17,2,FALSE)</f>
        <v>BINTARO EXCHANGE</v>
      </c>
    </row>
    <row r="1115" spans="1:12" x14ac:dyDescent="0.25">
      <c r="A1115" t="str">
        <f t="shared" si="36"/>
        <v>T-1114</v>
      </c>
      <c r="B1115" s="3" t="s">
        <v>2584</v>
      </c>
      <c r="C1115" s="5">
        <v>45611</v>
      </c>
      <c r="D1115" s="3" t="s">
        <v>35</v>
      </c>
      <c r="E1115" s="4" t="s">
        <v>941</v>
      </c>
      <c r="F1115" s="9">
        <v>1</v>
      </c>
      <c r="G1115">
        <f>VLOOKUP(E1115,'Data Produk'!$A$2:$E$2517,5,FALSE)</f>
        <v>39600</v>
      </c>
      <c r="H1115">
        <f t="shared" si="35"/>
        <v>39600</v>
      </c>
      <c r="I1115" t="str">
        <f>VLOOKUP(E1115,'Data Produk'!$A$2:$E$2517,3,FALSE)</f>
        <v>BHINNEKA GO W607 OFFICE MOUSE GREEN</v>
      </c>
      <c r="J1115" t="str">
        <f>VLOOKUP(E1115,'Data Produk'!$A$2:$E$2517,4,FALSE)</f>
        <v>OFFICE MOUSE</v>
      </c>
      <c r="K1115" t="str">
        <f>VLOOKUP(D1115,'Data Outlet'!$A$2:$D$17,4,FALSE)</f>
        <v>Budi Santoso</v>
      </c>
      <c r="L1115" t="str">
        <f>VLOOKUP(D1115,'Data Outlet'!$A$2:$D$17,2,FALSE)</f>
        <v>BINTARO EXCHANGE</v>
      </c>
    </row>
    <row r="1116" spans="1:12" x14ac:dyDescent="0.25">
      <c r="A1116" t="str">
        <f t="shared" si="36"/>
        <v>T-1115</v>
      </c>
      <c r="B1116" s="3" t="s">
        <v>2584</v>
      </c>
      <c r="C1116" s="5">
        <v>45612</v>
      </c>
      <c r="D1116" s="3" t="s">
        <v>36</v>
      </c>
      <c r="E1116" s="4" t="s">
        <v>716</v>
      </c>
      <c r="F1116" s="9">
        <v>1</v>
      </c>
      <c r="G1116">
        <f>VLOOKUP(E1116,'Data Produk'!$A$2:$E$2517,5,FALSE)</f>
        <v>22500</v>
      </c>
      <c r="H1116">
        <f t="shared" si="35"/>
        <v>22500</v>
      </c>
      <c r="I1116" t="str">
        <f>VLOOKUP(E1116,'Data Produk'!$A$2:$E$2517,3,FALSE)</f>
        <v>BHINNEKA LINKBUDS ES4 WIRED EARBUDS BLACK</v>
      </c>
      <c r="J1116" t="str">
        <f>VLOOKUP(E1116,'Data Produk'!$A$2:$E$2517,4,FALSE)</f>
        <v>EARPHONE</v>
      </c>
      <c r="K1116" t="str">
        <f>VLOOKUP(D1116,'Data Outlet'!$A$2:$D$17,4,FALSE)</f>
        <v>Citra Dewi</v>
      </c>
      <c r="L1116" t="str">
        <f>VLOOKUP(D1116,'Data Outlet'!$A$2:$D$17,2,FALSE)</f>
        <v>CENTER POINT MEDAN</v>
      </c>
    </row>
    <row r="1117" spans="1:12" x14ac:dyDescent="0.25">
      <c r="A1117" t="str">
        <f t="shared" si="36"/>
        <v>T-1116</v>
      </c>
      <c r="B1117" s="3" t="s">
        <v>2584</v>
      </c>
      <c r="C1117" s="5">
        <v>45625</v>
      </c>
      <c r="D1117" s="3" t="s">
        <v>35</v>
      </c>
      <c r="E1117" s="4" t="s">
        <v>330</v>
      </c>
      <c r="F1117" s="9">
        <v>2</v>
      </c>
      <c r="G1117">
        <f>VLOOKUP(E1117,'Data Produk'!$A$2:$E$2517,5,FALSE)</f>
        <v>29700</v>
      </c>
      <c r="H1117">
        <f t="shared" si="35"/>
        <v>59400</v>
      </c>
      <c r="I1117" t="str">
        <f>VLOOKUP(E1117,'Data Produk'!$A$2:$E$2517,3,FALSE)</f>
        <v>KL201 BHINNEKA USB CABLE LIGHTNING</v>
      </c>
      <c r="J1117" t="str">
        <f>VLOOKUP(E1117,'Data Produk'!$A$2:$E$2517,4,FALSE)</f>
        <v>CABLE</v>
      </c>
      <c r="K1117" t="str">
        <f>VLOOKUP(D1117,'Data Outlet'!$A$2:$D$17,4,FALSE)</f>
        <v>Budi Santoso</v>
      </c>
      <c r="L1117" t="str">
        <f>VLOOKUP(D1117,'Data Outlet'!$A$2:$D$17,2,FALSE)</f>
        <v>BINTARO EXCHANGE</v>
      </c>
    </row>
    <row r="1118" spans="1:12" x14ac:dyDescent="0.25">
      <c r="A1118" t="str">
        <f t="shared" si="36"/>
        <v>T-1117</v>
      </c>
      <c r="B1118" s="3" t="s">
        <v>2584</v>
      </c>
      <c r="C1118" s="5">
        <v>45606</v>
      </c>
      <c r="D1118" s="3" t="s">
        <v>35</v>
      </c>
      <c r="E1118" s="4" t="s">
        <v>338</v>
      </c>
      <c r="F1118" s="9">
        <v>1</v>
      </c>
      <c r="G1118">
        <f>VLOOKUP(E1118,'Data Produk'!$A$2:$E$2517,5,FALSE)</f>
        <v>225000</v>
      </c>
      <c r="H1118">
        <f t="shared" si="35"/>
        <v>225000</v>
      </c>
      <c r="I1118" t="str">
        <f>VLOOKUP(E1118,'Data Produk'!$A$2:$E$2517,3,FALSE)</f>
        <v>BHINNEKA POWER CUBE 4 PLUG TYPE TRAVEL MULTI ADAPTER BLACK</v>
      </c>
      <c r="J1118" t="str">
        <f>VLOOKUP(E1118,'Data Produk'!$A$2:$E$2517,4,FALSE)</f>
        <v>CAR &amp; TRAVEL CHARGER</v>
      </c>
      <c r="K1118" t="str">
        <f>VLOOKUP(D1118,'Data Outlet'!$A$2:$D$17,4,FALSE)</f>
        <v>Budi Santoso</v>
      </c>
      <c r="L1118" t="str">
        <f>VLOOKUP(D1118,'Data Outlet'!$A$2:$D$17,2,FALSE)</f>
        <v>BINTARO EXCHANGE</v>
      </c>
    </row>
    <row r="1119" spans="1:12" x14ac:dyDescent="0.25">
      <c r="A1119" t="str">
        <f t="shared" si="36"/>
        <v>T-1118</v>
      </c>
      <c r="B1119" s="3" t="s">
        <v>2584</v>
      </c>
      <c r="C1119" s="5">
        <v>45617</v>
      </c>
      <c r="D1119" s="3" t="s">
        <v>35</v>
      </c>
      <c r="E1119" s="4" t="s">
        <v>352</v>
      </c>
      <c r="F1119" s="9">
        <v>1</v>
      </c>
      <c r="G1119">
        <f>VLOOKUP(E1119,'Data Produk'!$A$2:$E$2517,5,FALSE)</f>
        <v>39600</v>
      </c>
      <c r="H1119">
        <f t="shared" si="35"/>
        <v>39600</v>
      </c>
      <c r="I1119" t="str">
        <f>VLOOKUP(E1119,'Data Produk'!$A$2:$E$2517,3,FALSE)</f>
        <v>BHINNEKA GO W605 OFFICE MOUSE PINK</v>
      </c>
      <c r="J1119" t="str">
        <f>VLOOKUP(E1119,'Data Produk'!$A$2:$E$2517,4,FALSE)</f>
        <v>OFFICE MOUSE</v>
      </c>
      <c r="K1119" t="str">
        <f>VLOOKUP(D1119,'Data Outlet'!$A$2:$D$17,4,FALSE)</f>
        <v>Budi Santoso</v>
      </c>
      <c r="L1119" t="str">
        <f>VLOOKUP(D1119,'Data Outlet'!$A$2:$D$17,2,FALSE)</f>
        <v>BINTARO EXCHANGE</v>
      </c>
    </row>
    <row r="1120" spans="1:12" x14ac:dyDescent="0.25">
      <c r="A1120" t="str">
        <f t="shared" si="36"/>
        <v>T-1119</v>
      </c>
      <c r="B1120" s="3" t="s">
        <v>2584</v>
      </c>
      <c r="C1120" s="5">
        <v>45609</v>
      </c>
      <c r="D1120" s="3" t="s">
        <v>35</v>
      </c>
      <c r="E1120" s="4" t="s">
        <v>320</v>
      </c>
      <c r="F1120" s="9">
        <v>3</v>
      </c>
      <c r="G1120">
        <f>VLOOKUP(E1120,'Data Produk'!$A$2:$E$2517,5,FALSE)</f>
        <v>13050</v>
      </c>
      <c r="H1120">
        <f t="shared" si="35"/>
        <v>39150</v>
      </c>
      <c r="I1120" t="str">
        <f>VLOOKUP(E1120,'Data Produk'!$A$2:$E$2517,3,FALSE)</f>
        <v>BHINNEKA DURALINK KCT1201 BLACK</v>
      </c>
      <c r="J1120" t="str">
        <f>VLOOKUP(E1120,'Data Produk'!$A$2:$E$2517,4,FALSE)</f>
        <v>CABLE</v>
      </c>
      <c r="K1120" t="str">
        <f>VLOOKUP(D1120,'Data Outlet'!$A$2:$D$17,4,FALSE)</f>
        <v>Budi Santoso</v>
      </c>
      <c r="L1120" t="str">
        <f>VLOOKUP(D1120,'Data Outlet'!$A$2:$D$17,2,FALSE)</f>
        <v>BINTARO EXCHANGE</v>
      </c>
    </row>
    <row r="1121" spans="1:12" x14ac:dyDescent="0.25">
      <c r="A1121" t="str">
        <f t="shared" si="36"/>
        <v>T-1120</v>
      </c>
      <c r="B1121" s="3" t="s">
        <v>2584</v>
      </c>
      <c r="C1121" s="5">
        <v>45615</v>
      </c>
      <c r="D1121" s="3" t="s">
        <v>35</v>
      </c>
      <c r="E1121" s="4" t="s">
        <v>334</v>
      </c>
      <c r="F1121" s="9">
        <v>1</v>
      </c>
      <c r="G1121">
        <f>VLOOKUP(E1121,'Data Produk'!$A$2:$E$2517,5,FALSE)</f>
        <v>22500</v>
      </c>
      <c r="H1121">
        <f t="shared" si="35"/>
        <v>22500</v>
      </c>
      <c r="I1121" t="str">
        <f>VLOOKUP(E1121,'Data Produk'!$A$2:$E$2517,3,FALSE)</f>
        <v>BHINNEKA LINKBUDS ES4 WIRED EARBUDS BLACK</v>
      </c>
      <c r="J1121" t="str">
        <f>VLOOKUP(E1121,'Data Produk'!$A$2:$E$2517,4,FALSE)</f>
        <v>EARPHONE</v>
      </c>
      <c r="K1121" t="str">
        <f>VLOOKUP(D1121,'Data Outlet'!$A$2:$D$17,4,FALSE)</f>
        <v>Budi Santoso</v>
      </c>
      <c r="L1121" t="str">
        <f>VLOOKUP(D1121,'Data Outlet'!$A$2:$D$17,2,FALSE)</f>
        <v>BINTARO EXCHANGE</v>
      </c>
    </row>
    <row r="1122" spans="1:12" x14ac:dyDescent="0.25">
      <c r="A1122" t="str">
        <f t="shared" si="36"/>
        <v>T-1121</v>
      </c>
      <c r="B1122" s="3" t="s">
        <v>2584</v>
      </c>
      <c r="C1122" s="5">
        <v>45616</v>
      </c>
      <c r="D1122" s="3" t="s">
        <v>36</v>
      </c>
      <c r="E1122" s="4" t="s">
        <v>942</v>
      </c>
      <c r="F1122" s="9">
        <v>1</v>
      </c>
      <c r="G1122">
        <f>VLOOKUP(E1122,'Data Produk'!$A$2:$E$2517,5,FALSE)</f>
        <v>76500</v>
      </c>
      <c r="H1122">
        <f t="shared" si="35"/>
        <v>76500</v>
      </c>
      <c r="I1122" t="str">
        <f>VLOOKUP(E1122,'Data Produk'!$A$2:$E$2517,3,FALSE)</f>
        <v>BHINNEKA WAVE10 TW10 TRUE WIRELESS BLACK</v>
      </c>
      <c r="J1122" t="str">
        <f>VLOOKUP(E1122,'Data Produk'!$A$2:$E$2517,4,FALSE)</f>
        <v>TWS</v>
      </c>
      <c r="K1122" t="str">
        <f>VLOOKUP(D1122,'Data Outlet'!$A$2:$D$17,4,FALSE)</f>
        <v>Citra Dewi</v>
      </c>
      <c r="L1122" t="str">
        <f>VLOOKUP(D1122,'Data Outlet'!$A$2:$D$17,2,FALSE)</f>
        <v>CENTER POINT MEDAN</v>
      </c>
    </row>
    <row r="1123" spans="1:12" x14ac:dyDescent="0.25">
      <c r="A1123" t="str">
        <f t="shared" si="36"/>
        <v>T-1122</v>
      </c>
      <c r="B1123" s="3" t="s">
        <v>2584</v>
      </c>
      <c r="C1123" s="5">
        <v>45610</v>
      </c>
      <c r="D1123" s="3" t="s">
        <v>35</v>
      </c>
      <c r="E1123" s="4" t="s">
        <v>943</v>
      </c>
      <c r="F1123" s="9">
        <v>1</v>
      </c>
      <c r="G1123">
        <f>VLOOKUP(E1123,'Data Produk'!$A$2:$E$2517,5,FALSE)</f>
        <v>82800</v>
      </c>
      <c r="H1123">
        <f t="shared" si="35"/>
        <v>82800</v>
      </c>
      <c r="I1123" t="str">
        <f>VLOOKUP(E1123,'Data Produk'!$A$2:$E$2517,3,FALSE)</f>
        <v>BHINNEKA GO W193 OFFICE MOUSE PINK</v>
      </c>
      <c r="J1123" t="str">
        <f>VLOOKUP(E1123,'Data Produk'!$A$2:$E$2517,4,FALSE)</f>
        <v>OFFICE MOUSE</v>
      </c>
      <c r="K1123" t="str">
        <f>VLOOKUP(D1123,'Data Outlet'!$A$2:$D$17,4,FALSE)</f>
        <v>Budi Santoso</v>
      </c>
      <c r="L1123" t="str">
        <f>VLOOKUP(D1123,'Data Outlet'!$A$2:$D$17,2,FALSE)</f>
        <v>BINTARO EXCHANGE</v>
      </c>
    </row>
    <row r="1124" spans="1:12" x14ac:dyDescent="0.25">
      <c r="A1124" t="str">
        <f t="shared" si="36"/>
        <v>T-1123</v>
      </c>
      <c r="B1124" s="3" t="s">
        <v>2584</v>
      </c>
      <c r="C1124" s="5">
        <v>45623</v>
      </c>
      <c r="D1124" s="3" t="s">
        <v>36</v>
      </c>
      <c r="E1124" s="4" t="s">
        <v>888</v>
      </c>
      <c r="F1124" s="9">
        <v>1</v>
      </c>
      <c r="G1124">
        <f>VLOOKUP(E1124,'Data Produk'!$A$2:$E$2517,5,FALSE)</f>
        <v>39600</v>
      </c>
      <c r="H1124">
        <f t="shared" si="35"/>
        <v>39600</v>
      </c>
      <c r="I1124" t="str">
        <f>VLOOKUP(E1124,'Data Produk'!$A$2:$E$2517,3,FALSE)</f>
        <v>BHINNEKA GO W608 OFFICE MOUSE PINK</v>
      </c>
      <c r="J1124" t="str">
        <f>VLOOKUP(E1124,'Data Produk'!$A$2:$E$2517,4,FALSE)</f>
        <v>OFFICE MOUSE</v>
      </c>
      <c r="K1124" t="str">
        <f>VLOOKUP(D1124,'Data Outlet'!$A$2:$D$17,4,FALSE)</f>
        <v>Citra Dewi</v>
      </c>
      <c r="L1124" t="str">
        <f>VLOOKUP(D1124,'Data Outlet'!$A$2:$D$17,2,FALSE)</f>
        <v>CENTER POINT MEDAN</v>
      </c>
    </row>
    <row r="1125" spans="1:12" x14ac:dyDescent="0.25">
      <c r="A1125" t="str">
        <f t="shared" si="36"/>
        <v>T-1124</v>
      </c>
      <c r="B1125" s="3" t="s">
        <v>2584</v>
      </c>
      <c r="C1125" s="5">
        <v>45626</v>
      </c>
      <c r="D1125" s="3" t="s">
        <v>35</v>
      </c>
      <c r="E1125" s="4" t="s">
        <v>944</v>
      </c>
      <c r="F1125" s="9">
        <v>3</v>
      </c>
      <c r="G1125">
        <f>VLOOKUP(E1125,'Data Produk'!$A$2:$E$2517,5,FALSE)</f>
        <v>26100</v>
      </c>
      <c r="H1125">
        <f t="shared" si="35"/>
        <v>78300</v>
      </c>
      <c r="I1125" t="str">
        <f>VLOOKUP(E1125,'Data Produk'!$A$2:$E$2517,3,FALSE)</f>
        <v>BHINNEKA GO ES1 WIRED EARBUDS WHITE</v>
      </c>
      <c r="J1125" t="str">
        <f>VLOOKUP(E1125,'Data Produk'!$A$2:$E$2517,4,FALSE)</f>
        <v>EARPHONE</v>
      </c>
      <c r="K1125" t="str">
        <f>VLOOKUP(D1125,'Data Outlet'!$A$2:$D$17,4,FALSE)</f>
        <v>Budi Santoso</v>
      </c>
      <c r="L1125" t="str">
        <f>VLOOKUP(D1125,'Data Outlet'!$A$2:$D$17,2,FALSE)</f>
        <v>BINTARO EXCHANGE</v>
      </c>
    </row>
    <row r="1126" spans="1:12" x14ac:dyDescent="0.25">
      <c r="A1126" t="str">
        <f t="shared" si="36"/>
        <v>T-1125</v>
      </c>
      <c r="B1126" s="3" t="s">
        <v>2584</v>
      </c>
      <c r="C1126" s="5">
        <v>45622</v>
      </c>
      <c r="D1126" s="3" t="s">
        <v>36</v>
      </c>
      <c r="E1126" s="4" t="s">
        <v>945</v>
      </c>
      <c r="F1126" s="9">
        <v>1</v>
      </c>
      <c r="G1126">
        <f>VLOOKUP(E1126,'Data Produk'!$A$2:$E$2517,5,FALSE)</f>
        <v>57600</v>
      </c>
      <c r="H1126">
        <f t="shared" si="35"/>
        <v>57600</v>
      </c>
      <c r="I1126" t="str">
        <f>VLOOKUP(E1126,'Data Produk'!$A$2:$E$2517,3,FALSE)</f>
        <v>BHINNEKA GO W192 OFFICE MOUSE BLACK</v>
      </c>
      <c r="J1126" t="str">
        <f>VLOOKUP(E1126,'Data Produk'!$A$2:$E$2517,4,FALSE)</f>
        <v>OFFICE MOUSE</v>
      </c>
      <c r="K1126" t="str">
        <f>VLOOKUP(D1126,'Data Outlet'!$A$2:$D$17,4,FALSE)</f>
        <v>Citra Dewi</v>
      </c>
      <c r="L1126" t="str">
        <f>VLOOKUP(D1126,'Data Outlet'!$A$2:$D$17,2,FALSE)</f>
        <v>CENTER POINT MEDAN</v>
      </c>
    </row>
    <row r="1127" spans="1:12" x14ac:dyDescent="0.25">
      <c r="A1127" t="str">
        <f t="shared" si="36"/>
        <v>T-1126</v>
      </c>
      <c r="B1127" s="3" t="s">
        <v>2584</v>
      </c>
      <c r="C1127" s="5">
        <v>45617</v>
      </c>
      <c r="D1127" s="3" t="s">
        <v>36</v>
      </c>
      <c r="E1127" s="4" t="s">
        <v>108</v>
      </c>
      <c r="F1127" s="9">
        <v>3</v>
      </c>
      <c r="G1127">
        <f>VLOOKUP(E1127,'Data Produk'!$A$2:$E$2517,5,FALSE)</f>
        <v>81000</v>
      </c>
      <c r="H1127">
        <f t="shared" si="35"/>
        <v>243000</v>
      </c>
      <c r="I1127" t="str">
        <f>VLOOKUP(E1127,'Data Produk'!$A$2:$E$2517,3,FALSE)</f>
        <v>BHINNEKA CRYTO VX7 GAMING MOUSE PINK</v>
      </c>
      <c r="J1127" t="str">
        <f>VLOOKUP(E1127,'Data Produk'!$A$2:$E$2517,4,FALSE)</f>
        <v>MOUSE GAMING</v>
      </c>
      <c r="K1127" t="str">
        <f>VLOOKUP(D1127,'Data Outlet'!$A$2:$D$17,4,FALSE)</f>
        <v>Citra Dewi</v>
      </c>
      <c r="L1127" t="str">
        <f>VLOOKUP(D1127,'Data Outlet'!$A$2:$D$17,2,FALSE)</f>
        <v>CENTER POINT MEDAN</v>
      </c>
    </row>
    <row r="1128" spans="1:12" x14ac:dyDescent="0.25">
      <c r="A1128" t="str">
        <f t="shared" si="36"/>
        <v>T-1127</v>
      </c>
      <c r="B1128" s="3" t="s">
        <v>2584</v>
      </c>
      <c r="C1128" s="5">
        <v>45623</v>
      </c>
      <c r="D1128" s="3" t="s">
        <v>35</v>
      </c>
      <c r="E1128" s="4" t="s">
        <v>946</v>
      </c>
      <c r="F1128" s="9">
        <v>1</v>
      </c>
      <c r="G1128">
        <f>VLOOKUP(E1128,'Data Produk'!$A$2:$E$2517,5,FALSE)</f>
        <v>98100</v>
      </c>
      <c r="H1128">
        <f t="shared" si="35"/>
        <v>98100</v>
      </c>
      <c r="I1128" t="str">
        <f>VLOOKUP(E1128,'Data Produk'!$A$2:$E$2517,3,FALSE)</f>
        <v>BHINNEKA POWER PURE 30W 2-PORTS USB CHARGER (PD+QC) WHITE</v>
      </c>
      <c r="J1128" t="str">
        <f>VLOOKUP(E1128,'Data Produk'!$A$2:$E$2517,4,FALSE)</f>
        <v>CHARGER</v>
      </c>
      <c r="K1128" t="str">
        <f>VLOOKUP(D1128,'Data Outlet'!$A$2:$D$17,4,FALSE)</f>
        <v>Budi Santoso</v>
      </c>
      <c r="L1128" t="str">
        <f>VLOOKUP(D1128,'Data Outlet'!$A$2:$D$17,2,FALSE)</f>
        <v>BINTARO EXCHANGE</v>
      </c>
    </row>
    <row r="1129" spans="1:12" x14ac:dyDescent="0.25">
      <c r="A1129" t="str">
        <f t="shared" si="36"/>
        <v>T-1128</v>
      </c>
      <c r="B1129" s="3" t="s">
        <v>2584</v>
      </c>
      <c r="C1129" s="5">
        <v>45615</v>
      </c>
      <c r="D1129" s="3" t="s">
        <v>36</v>
      </c>
      <c r="E1129" s="4" t="s">
        <v>122</v>
      </c>
      <c r="F1129" s="9">
        <v>2</v>
      </c>
      <c r="G1129">
        <f>VLOOKUP(E1129,'Data Produk'!$A$2:$E$2517,5,FALSE)</f>
        <v>15300</v>
      </c>
      <c r="H1129">
        <f t="shared" si="35"/>
        <v>30600</v>
      </c>
      <c r="I1129" t="str">
        <f>VLOOKUP(E1129,'Data Produk'!$A$2:$E$2517,3,FALSE)</f>
        <v>BHINNEKA LINKPODS ES3 WIRED EARBUDS WHITE</v>
      </c>
      <c r="J1129" t="str">
        <f>VLOOKUP(E1129,'Data Produk'!$A$2:$E$2517,4,FALSE)</f>
        <v>EARPHONE</v>
      </c>
      <c r="K1129" t="str">
        <f>VLOOKUP(D1129,'Data Outlet'!$A$2:$D$17,4,FALSE)</f>
        <v>Citra Dewi</v>
      </c>
      <c r="L1129" t="str">
        <f>VLOOKUP(D1129,'Data Outlet'!$A$2:$D$17,2,FALSE)</f>
        <v>CENTER POINT MEDAN</v>
      </c>
    </row>
    <row r="1130" spans="1:12" x14ac:dyDescent="0.25">
      <c r="A1130" t="str">
        <f t="shared" si="36"/>
        <v>T-1129</v>
      </c>
      <c r="B1130" s="3" t="s">
        <v>2584</v>
      </c>
      <c r="C1130" s="5">
        <v>45613</v>
      </c>
      <c r="D1130" s="3" t="s">
        <v>35</v>
      </c>
      <c r="E1130" s="4" t="s">
        <v>369</v>
      </c>
      <c r="F1130" s="9">
        <v>1</v>
      </c>
      <c r="G1130">
        <f>VLOOKUP(E1130,'Data Produk'!$A$2:$E$2517,5,FALSE)</f>
        <v>57150</v>
      </c>
      <c r="H1130">
        <f t="shared" si="35"/>
        <v>57150</v>
      </c>
      <c r="I1130" t="str">
        <f>VLOOKUP(E1130,'Data Produk'!$A$2:$E$2517,3,FALSE)</f>
        <v>BHINNEKA AGILE MP353 GAMING MOUSEPAD BLACK</v>
      </c>
      <c r="J1130" t="str">
        <f>VLOOKUP(E1130,'Data Produk'!$A$2:$E$2517,4,FALSE)</f>
        <v>GAMING MOUSEPAD</v>
      </c>
      <c r="K1130" t="str">
        <f>VLOOKUP(D1130,'Data Outlet'!$A$2:$D$17,4,FALSE)</f>
        <v>Budi Santoso</v>
      </c>
      <c r="L1130" t="str">
        <f>VLOOKUP(D1130,'Data Outlet'!$A$2:$D$17,2,FALSE)</f>
        <v>BINTARO EXCHANGE</v>
      </c>
    </row>
    <row r="1131" spans="1:12" x14ac:dyDescent="0.25">
      <c r="A1131" t="str">
        <f t="shared" si="36"/>
        <v>T-1130</v>
      </c>
      <c r="B1131" s="3" t="s">
        <v>2584</v>
      </c>
      <c r="C1131" s="5">
        <v>45616</v>
      </c>
      <c r="D1131" s="3" t="s">
        <v>35</v>
      </c>
      <c r="E1131" s="4" t="s">
        <v>947</v>
      </c>
      <c r="F1131" s="9">
        <v>2</v>
      </c>
      <c r="G1131">
        <f>VLOOKUP(E1131,'Data Produk'!$A$2:$E$2517,5,FALSE)</f>
        <v>60750</v>
      </c>
      <c r="H1131">
        <f t="shared" si="35"/>
        <v>121500</v>
      </c>
      <c r="I1131" t="str">
        <f>VLOOKUP(E1131,'Data Produk'!$A$2:$E$2517,3,FALSE)</f>
        <v>BHINNEKA RAIGOR II WG10 GAMING MOUSE GREY</v>
      </c>
      <c r="J1131" t="str">
        <f>VLOOKUP(E1131,'Data Produk'!$A$2:$E$2517,4,FALSE)</f>
        <v>MOUSE GAMING</v>
      </c>
      <c r="K1131" t="str">
        <f>VLOOKUP(D1131,'Data Outlet'!$A$2:$D$17,4,FALSE)</f>
        <v>Budi Santoso</v>
      </c>
      <c r="L1131" t="str">
        <f>VLOOKUP(D1131,'Data Outlet'!$A$2:$D$17,2,FALSE)</f>
        <v>BINTARO EXCHANGE</v>
      </c>
    </row>
    <row r="1132" spans="1:12" x14ac:dyDescent="0.25">
      <c r="A1132" t="str">
        <f t="shared" si="36"/>
        <v>T-1131</v>
      </c>
      <c r="B1132" s="3" t="s">
        <v>2584</v>
      </c>
      <c r="C1132" s="5">
        <v>45617</v>
      </c>
      <c r="D1132" s="3" t="s">
        <v>36</v>
      </c>
      <c r="E1132" s="4" t="s">
        <v>283</v>
      </c>
      <c r="F1132" s="9">
        <v>2</v>
      </c>
      <c r="G1132">
        <f>VLOOKUP(E1132,'Data Produk'!$A$2:$E$2517,5,FALSE)</f>
        <v>47700</v>
      </c>
      <c r="H1132">
        <f t="shared" si="35"/>
        <v>95400</v>
      </c>
      <c r="I1132" t="str">
        <f>VLOOKUP(E1132,'Data Produk'!$A$2:$E$2517,3,FALSE)</f>
        <v>BHINNEKA POWER MOVE 30W 2-PORTS CAR CHARGER (PD+QC) BLACK</v>
      </c>
      <c r="J1132" t="str">
        <f>VLOOKUP(E1132,'Data Produk'!$A$2:$E$2517,4,FALSE)</f>
        <v>CAR &amp; TRAVEL CHARGER</v>
      </c>
      <c r="K1132" t="str">
        <f>VLOOKUP(D1132,'Data Outlet'!$A$2:$D$17,4,FALSE)</f>
        <v>Citra Dewi</v>
      </c>
      <c r="L1132" t="str">
        <f>VLOOKUP(D1132,'Data Outlet'!$A$2:$D$17,2,FALSE)</f>
        <v>CENTER POINT MEDAN</v>
      </c>
    </row>
    <row r="1133" spans="1:12" x14ac:dyDescent="0.25">
      <c r="A1133" t="str">
        <f t="shared" si="36"/>
        <v>T-1132</v>
      </c>
      <c r="B1133" s="3" t="s">
        <v>2584</v>
      </c>
      <c r="C1133" s="5">
        <v>45609</v>
      </c>
      <c r="D1133" s="3" t="s">
        <v>36</v>
      </c>
      <c r="E1133" s="4" t="s">
        <v>948</v>
      </c>
      <c r="F1133" s="9">
        <v>1</v>
      </c>
      <c r="G1133">
        <f>VLOOKUP(E1133,'Data Produk'!$A$2:$E$2517,5,FALSE)</f>
        <v>108000</v>
      </c>
      <c r="H1133">
        <f t="shared" si="35"/>
        <v>108000</v>
      </c>
      <c r="I1133" t="str">
        <f>VLOOKUP(E1133,'Data Produk'!$A$2:$E$2517,3,FALSE)</f>
        <v>BHINNEKA WAVE14 TW14 TRUE WIRELESS MATCHA GREEN</v>
      </c>
      <c r="J1133" t="str">
        <f>VLOOKUP(E1133,'Data Produk'!$A$2:$E$2517,4,FALSE)</f>
        <v>TWS</v>
      </c>
      <c r="K1133" t="str">
        <f>VLOOKUP(D1133,'Data Outlet'!$A$2:$D$17,4,FALSE)</f>
        <v>Citra Dewi</v>
      </c>
      <c r="L1133" t="str">
        <f>VLOOKUP(D1133,'Data Outlet'!$A$2:$D$17,2,FALSE)</f>
        <v>CENTER POINT MEDAN</v>
      </c>
    </row>
    <row r="1134" spans="1:12" x14ac:dyDescent="0.25">
      <c r="A1134" t="str">
        <f t="shared" si="36"/>
        <v>T-1133</v>
      </c>
      <c r="B1134" s="3" t="s">
        <v>2584</v>
      </c>
      <c r="C1134" s="5">
        <v>45606</v>
      </c>
      <c r="D1134" s="3" t="s">
        <v>35</v>
      </c>
      <c r="E1134" s="4" t="s">
        <v>323</v>
      </c>
      <c r="F1134" s="9">
        <v>1</v>
      </c>
      <c r="G1134">
        <f>VLOOKUP(E1134,'Data Produk'!$A$2:$E$2517,5,FALSE)</f>
        <v>108000</v>
      </c>
      <c r="H1134">
        <f t="shared" si="35"/>
        <v>108000</v>
      </c>
      <c r="I1134" t="str">
        <f>VLOOKUP(E1134,'Data Produk'!$A$2:$E$2517,3,FALSE)</f>
        <v>BHINNEKA WAVE14 TW14 TRUE WIRELESS WHITE</v>
      </c>
      <c r="J1134" t="str">
        <f>VLOOKUP(E1134,'Data Produk'!$A$2:$E$2517,4,FALSE)</f>
        <v>TWS</v>
      </c>
      <c r="K1134" t="str">
        <f>VLOOKUP(D1134,'Data Outlet'!$A$2:$D$17,4,FALSE)</f>
        <v>Budi Santoso</v>
      </c>
      <c r="L1134" t="str">
        <f>VLOOKUP(D1134,'Data Outlet'!$A$2:$D$17,2,FALSE)</f>
        <v>BINTARO EXCHANGE</v>
      </c>
    </row>
    <row r="1135" spans="1:12" x14ac:dyDescent="0.25">
      <c r="A1135" t="str">
        <f t="shared" si="36"/>
        <v>T-1134</v>
      </c>
      <c r="B1135" s="3" t="s">
        <v>2584</v>
      </c>
      <c r="C1135" s="5">
        <v>45606</v>
      </c>
      <c r="D1135" s="3" t="s">
        <v>35</v>
      </c>
      <c r="E1135" s="4" t="s">
        <v>365</v>
      </c>
      <c r="F1135" s="9">
        <v>4</v>
      </c>
      <c r="G1135">
        <f>VLOOKUP(E1135,'Data Produk'!$A$2:$E$2517,5,FALSE)</f>
        <v>25200</v>
      </c>
      <c r="H1135">
        <f t="shared" si="35"/>
        <v>100800</v>
      </c>
      <c r="I1135" t="str">
        <f>VLOOKUP(E1135,'Data Produk'!$A$2:$E$2517,3,FALSE)</f>
        <v>BHINNEKA HYPERLINK KD60C1501 BLACK</v>
      </c>
      <c r="J1135" t="str">
        <f>VLOOKUP(E1135,'Data Produk'!$A$2:$E$2517,4,FALSE)</f>
        <v>CABLE</v>
      </c>
      <c r="K1135" t="str">
        <f>VLOOKUP(D1135,'Data Outlet'!$A$2:$D$17,4,FALSE)</f>
        <v>Budi Santoso</v>
      </c>
      <c r="L1135" t="str">
        <f>VLOOKUP(D1135,'Data Outlet'!$A$2:$D$17,2,FALSE)</f>
        <v>BINTARO EXCHANGE</v>
      </c>
    </row>
    <row r="1136" spans="1:12" x14ac:dyDescent="0.25">
      <c r="A1136" t="str">
        <f t="shared" si="36"/>
        <v>T-1135</v>
      </c>
      <c r="B1136" s="3" t="s">
        <v>2584</v>
      </c>
      <c r="C1136" s="5">
        <v>45621</v>
      </c>
      <c r="D1136" s="3" t="s">
        <v>35</v>
      </c>
      <c r="E1136" s="4" t="s">
        <v>949</v>
      </c>
      <c r="F1136" s="9">
        <v>2</v>
      </c>
      <c r="G1136">
        <f>VLOOKUP(E1136,'Data Produk'!$A$2:$E$2517,5,FALSE)</f>
        <v>22500</v>
      </c>
      <c r="H1136">
        <f t="shared" si="35"/>
        <v>45000</v>
      </c>
      <c r="I1136" t="str">
        <f>VLOOKUP(E1136,'Data Produk'!$A$2:$E$2517,3,FALSE)</f>
        <v>BHINNEKA LINKBUDS ES4 WIRED EARBUDS WHITE</v>
      </c>
      <c r="J1136" t="str">
        <f>VLOOKUP(E1136,'Data Produk'!$A$2:$E$2517,4,FALSE)</f>
        <v>EARPHONE</v>
      </c>
      <c r="K1136" t="str">
        <f>VLOOKUP(D1136,'Data Outlet'!$A$2:$D$17,4,FALSE)</f>
        <v>Budi Santoso</v>
      </c>
      <c r="L1136" t="str">
        <f>VLOOKUP(D1136,'Data Outlet'!$A$2:$D$17,2,FALSE)</f>
        <v>BINTARO EXCHANGE</v>
      </c>
    </row>
    <row r="1137" spans="1:12" x14ac:dyDescent="0.25">
      <c r="A1137" t="str">
        <f t="shared" si="36"/>
        <v>T-1136</v>
      </c>
      <c r="B1137" s="3" t="s">
        <v>2584</v>
      </c>
      <c r="C1137" s="5">
        <v>45617</v>
      </c>
      <c r="D1137" s="3" t="s">
        <v>35</v>
      </c>
      <c r="E1137" s="4" t="s">
        <v>950</v>
      </c>
      <c r="F1137" s="9">
        <v>2</v>
      </c>
      <c r="G1137">
        <f>VLOOKUP(E1137,'Data Produk'!$A$2:$E$2517,5,FALSE)</f>
        <v>108000</v>
      </c>
      <c r="H1137">
        <f t="shared" si="35"/>
        <v>216000</v>
      </c>
      <c r="I1137" t="str">
        <f>VLOOKUP(E1137,'Data Produk'!$A$2:$E$2517,3,FALSE)</f>
        <v>BHINNEKA WAVE13 TW13 TRUE WIRELESS WHITE</v>
      </c>
      <c r="J1137" t="str">
        <f>VLOOKUP(E1137,'Data Produk'!$A$2:$E$2517,4,FALSE)</f>
        <v>TWS</v>
      </c>
      <c r="K1137" t="str">
        <f>VLOOKUP(D1137,'Data Outlet'!$A$2:$D$17,4,FALSE)</f>
        <v>Budi Santoso</v>
      </c>
      <c r="L1137" t="str">
        <f>VLOOKUP(D1137,'Data Outlet'!$A$2:$D$17,2,FALSE)</f>
        <v>BINTARO EXCHANGE</v>
      </c>
    </row>
    <row r="1138" spans="1:12" x14ac:dyDescent="0.25">
      <c r="A1138" t="str">
        <f t="shared" si="36"/>
        <v>T-1137</v>
      </c>
      <c r="B1138" s="3" t="s">
        <v>2584</v>
      </c>
      <c r="C1138" s="5">
        <v>45625</v>
      </c>
      <c r="D1138" s="3" t="s">
        <v>36</v>
      </c>
      <c r="E1138" s="4" t="s">
        <v>300</v>
      </c>
      <c r="F1138" s="9">
        <v>1</v>
      </c>
      <c r="G1138">
        <f>VLOOKUP(E1138,'Data Produk'!$A$2:$E$2517,5,FALSE)</f>
        <v>162000</v>
      </c>
      <c r="H1138">
        <f t="shared" si="35"/>
        <v>162000</v>
      </c>
      <c r="I1138" t="str">
        <f>VLOOKUP(E1138,'Data Produk'!$A$2:$E$2517,3,FALSE)</f>
        <v>BHINNEKA POWER PACK T1 10.000 mAh 22,5W POWERBANK WHITE</v>
      </c>
      <c r="J1138" t="str">
        <f>VLOOKUP(E1138,'Data Produk'!$A$2:$E$2517,4,FALSE)</f>
        <v>POWERBANK</v>
      </c>
      <c r="K1138" t="str">
        <f>VLOOKUP(D1138,'Data Outlet'!$A$2:$D$17,4,FALSE)</f>
        <v>Citra Dewi</v>
      </c>
      <c r="L1138" t="str">
        <f>VLOOKUP(D1138,'Data Outlet'!$A$2:$D$17,2,FALSE)</f>
        <v>CENTER POINT MEDAN</v>
      </c>
    </row>
    <row r="1139" spans="1:12" x14ac:dyDescent="0.25">
      <c r="A1139" t="str">
        <f t="shared" si="36"/>
        <v>T-1138</v>
      </c>
      <c r="B1139" s="3" t="s">
        <v>2584</v>
      </c>
      <c r="C1139" s="5">
        <v>45615</v>
      </c>
      <c r="D1139" s="3" t="s">
        <v>35</v>
      </c>
      <c r="E1139" s="4" t="s">
        <v>341</v>
      </c>
      <c r="F1139" s="9">
        <v>1</v>
      </c>
      <c r="G1139">
        <f>VLOOKUP(E1139,'Data Produk'!$A$2:$E$2517,5,FALSE)</f>
        <v>49500</v>
      </c>
      <c r="H1139">
        <f t="shared" si="35"/>
        <v>49500</v>
      </c>
      <c r="I1139" t="str">
        <f>VLOOKUP(E1139,'Data Produk'!$A$2:$E$2517,3,FALSE)</f>
        <v>BHINNEKA POWER PURE 20W 1-PORT TYPE-A USB CHARGER (QC) BLACK</v>
      </c>
      <c r="J1139" t="str">
        <f>VLOOKUP(E1139,'Data Produk'!$A$2:$E$2517,4,FALSE)</f>
        <v>CHARGER</v>
      </c>
      <c r="K1139" t="str">
        <f>VLOOKUP(D1139,'Data Outlet'!$A$2:$D$17,4,FALSE)</f>
        <v>Budi Santoso</v>
      </c>
      <c r="L1139" t="str">
        <f>VLOOKUP(D1139,'Data Outlet'!$A$2:$D$17,2,FALSE)</f>
        <v>BINTARO EXCHANGE</v>
      </c>
    </row>
    <row r="1140" spans="1:12" x14ac:dyDescent="0.25">
      <c r="A1140" t="str">
        <f t="shared" si="36"/>
        <v>T-1139</v>
      </c>
      <c r="B1140" s="3" t="s">
        <v>2584</v>
      </c>
      <c r="C1140" s="5">
        <v>45619</v>
      </c>
      <c r="D1140" s="3" t="s">
        <v>35</v>
      </c>
      <c r="E1140" s="4" t="s">
        <v>356</v>
      </c>
      <c r="F1140" s="9">
        <v>4</v>
      </c>
      <c r="G1140">
        <f>VLOOKUP(E1140,'Data Produk'!$A$2:$E$2517,5,FALSE)</f>
        <v>73800</v>
      </c>
      <c r="H1140">
        <f t="shared" si="35"/>
        <v>295200</v>
      </c>
      <c r="I1140" t="str">
        <f>VLOOKUP(E1140,'Data Produk'!$A$2:$E$2517,3,FALSE)</f>
        <v>BHINNEKA RAIGOR III WG12R GAMING MOUSE BLACK</v>
      </c>
      <c r="J1140" t="str">
        <f>VLOOKUP(E1140,'Data Produk'!$A$2:$E$2517,4,FALSE)</f>
        <v>MOUSE GAMING</v>
      </c>
      <c r="K1140" t="str">
        <f>VLOOKUP(D1140,'Data Outlet'!$A$2:$D$17,4,FALSE)</f>
        <v>Budi Santoso</v>
      </c>
      <c r="L1140" t="str">
        <f>VLOOKUP(D1140,'Data Outlet'!$A$2:$D$17,2,FALSE)</f>
        <v>BINTARO EXCHANGE</v>
      </c>
    </row>
    <row r="1141" spans="1:12" x14ac:dyDescent="0.25">
      <c r="A1141" t="str">
        <f t="shared" si="36"/>
        <v>T-1140</v>
      </c>
      <c r="B1141" s="3" t="s">
        <v>2584</v>
      </c>
      <c r="C1141" s="5">
        <v>45615</v>
      </c>
      <c r="D1141" s="3" t="s">
        <v>35</v>
      </c>
      <c r="E1141" s="4" t="s">
        <v>319</v>
      </c>
      <c r="F1141" s="9">
        <v>6</v>
      </c>
      <c r="G1141">
        <f>VLOOKUP(E1141,'Data Produk'!$A$2:$E$2517,5,FALSE)</f>
        <v>7650</v>
      </c>
      <c r="H1141">
        <f t="shared" si="35"/>
        <v>45900</v>
      </c>
      <c r="I1141" t="str">
        <f>VLOOKUP(E1141,'Data Produk'!$A$2:$E$2517,3,FALSE)</f>
        <v>BHINNEKA VIGIL MP256 BASIC MOUSEPAD BLACK</v>
      </c>
      <c r="J1141" t="str">
        <f>VLOOKUP(E1141,'Data Produk'!$A$2:$E$2517,4,FALSE)</f>
        <v>BASIC MOUSEPAD</v>
      </c>
      <c r="K1141" t="str">
        <f>VLOOKUP(D1141,'Data Outlet'!$A$2:$D$17,4,FALSE)</f>
        <v>Budi Santoso</v>
      </c>
      <c r="L1141" t="str">
        <f>VLOOKUP(D1141,'Data Outlet'!$A$2:$D$17,2,FALSE)</f>
        <v>BINTARO EXCHANGE</v>
      </c>
    </row>
    <row r="1142" spans="1:12" x14ac:dyDescent="0.25">
      <c r="A1142" t="str">
        <f t="shared" si="36"/>
        <v>T-1141</v>
      </c>
      <c r="B1142" s="3" t="s">
        <v>2584</v>
      </c>
      <c r="C1142" s="5">
        <v>45618</v>
      </c>
      <c r="D1142" s="3" t="s">
        <v>36</v>
      </c>
      <c r="E1142" s="4" t="s">
        <v>897</v>
      </c>
      <c r="F1142" s="9">
        <v>1</v>
      </c>
      <c r="G1142">
        <f>VLOOKUP(E1142,'Data Produk'!$A$2:$E$2517,5,FALSE)</f>
        <v>144000</v>
      </c>
      <c r="H1142">
        <f t="shared" si="35"/>
        <v>144000</v>
      </c>
      <c r="I1142" t="str">
        <f>VLOOKUP(E1142,'Data Produk'!$A$2:$E$2517,3,FALSE)</f>
        <v>BHINNEKA PORTAL 7.1 HG28 GAMING HEADSET BLACK</v>
      </c>
      <c r="J1142" t="str">
        <f>VLOOKUP(E1142,'Data Produk'!$A$2:$E$2517,4,FALSE)</f>
        <v>GAMING HEADSET</v>
      </c>
      <c r="K1142" t="str">
        <f>VLOOKUP(D1142,'Data Outlet'!$A$2:$D$17,4,FALSE)</f>
        <v>Citra Dewi</v>
      </c>
      <c r="L1142" t="str">
        <f>VLOOKUP(D1142,'Data Outlet'!$A$2:$D$17,2,FALSE)</f>
        <v>CENTER POINT MEDAN</v>
      </c>
    </row>
    <row r="1143" spans="1:12" x14ac:dyDescent="0.25">
      <c r="A1143" t="str">
        <f t="shared" si="36"/>
        <v>T-1142</v>
      </c>
      <c r="B1143" s="3" t="s">
        <v>2584</v>
      </c>
      <c r="C1143" s="5">
        <v>45605</v>
      </c>
      <c r="D1143" s="3" t="s">
        <v>36</v>
      </c>
      <c r="E1143" s="4" t="s">
        <v>94</v>
      </c>
      <c r="F1143" s="9">
        <v>1</v>
      </c>
      <c r="G1143">
        <f>VLOOKUP(E1143,'Data Produk'!$A$2:$E$2517,5,FALSE)</f>
        <v>39600</v>
      </c>
      <c r="H1143">
        <f t="shared" si="35"/>
        <v>39600</v>
      </c>
      <c r="I1143" t="str">
        <f>VLOOKUP(E1143,'Data Produk'!$A$2:$E$2517,3,FALSE)</f>
        <v>BHINNEKA GO W606 OFFICE MOUSE BLACK</v>
      </c>
      <c r="J1143" t="str">
        <f>VLOOKUP(E1143,'Data Produk'!$A$2:$E$2517,4,FALSE)</f>
        <v>OFFICE MOUSE</v>
      </c>
      <c r="K1143" t="str">
        <f>VLOOKUP(D1143,'Data Outlet'!$A$2:$D$17,4,FALSE)</f>
        <v>Citra Dewi</v>
      </c>
      <c r="L1143" t="str">
        <f>VLOOKUP(D1143,'Data Outlet'!$A$2:$D$17,2,FALSE)</f>
        <v>CENTER POINT MEDAN</v>
      </c>
    </row>
    <row r="1144" spans="1:12" x14ac:dyDescent="0.25">
      <c r="A1144" t="str">
        <f t="shared" si="36"/>
        <v>T-1143</v>
      </c>
      <c r="B1144" s="3" t="s">
        <v>2584</v>
      </c>
      <c r="C1144" s="5">
        <v>45621</v>
      </c>
      <c r="D1144" s="3" t="s">
        <v>35</v>
      </c>
      <c r="E1144" s="4" t="s">
        <v>363</v>
      </c>
      <c r="F1144" s="9">
        <v>2</v>
      </c>
      <c r="G1144">
        <f>VLOOKUP(E1144,'Data Produk'!$A$2:$E$2517,5,FALSE)</f>
        <v>108000</v>
      </c>
      <c r="H1144">
        <f t="shared" si="35"/>
        <v>216000</v>
      </c>
      <c r="I1144" t="str">
        <f>VLOOKUP(E1144,'Data Produk'!$A$2:$E$2517,3,FALSE)</f>
        <v>BHINNEKA WAVE13 TW13 TRUE WIRELESS BLACK</v>
      </c>
      <c r="J1144" t="str">
        <f>VLOOKUP(E1144,'Data Produk'!$A$2:$E$2517,4,FALSE)</f>
        <v>TWS</v>
      </c>
      <c r="K1144" t="str">
        <f>VLOOKUP(D1144,'Data Outlet'!$A$2:$D$17,4,FALSE)</f>
        <v>Budi Santoso</v>
      </c>
      <c r="L1144" t="str">
        <f>VLOOKUP(D1144,'Data Outlet'!$A$2:$D$17,2,FALSE)</f>
        <v>BINTARO EXCHANGE</v>
      </c>
    </row>
    <row r="1145" spans="1:12" x14ac:dyDescent="0.25">
      <c r="A1145" t="str">
        <f t="shared" si="36"/>
        <v>T-1144</v>
      </c>
      <c r="B1145" s="3" t="s">
        <v>2584</v>
      </c>
      <c r="C1145" s="5">
        <v>45605</v>
      </c>
      <c r="D1145" s="3" t="s">
        <v>36</v>
      </c>
      <c r="E1145" s="4" t="s">
        <v>951</v>
      </c>
      <c r="F1145" s="9">
        <v>1</v>
      </c>
      <c r="G1145">
        <f>VLOOKUP(E1145,'Data Produk'!$A$2:$E$2517,5,FALSE)</f>
        <v>57150</v>
      </c>
      <c r="H1145">
        <f t="shared" si="35"/>
        <v>57150</v>
      </c>
      <c r="I1145" t="str">
        <f>VLOOKUP(E1145,'Data Produk'!$A$2:$E$2517,3,FALSE)</f>
        <v>BHINNEKA AGILE MP353 GAMING MOUSEPAD BLACK</v>
      </c>
      <c r="J1145" t="str">
        <f>VLOOKUP(E1145,'Data Produk'!$A$2:$E$2517,4,FALSE)</f>
        <v>GAMING MOUSEPAD</v>
      </c>
      <c r="K1145" t="str">
        <f>VLOOKUP(D1145,'Data Outlet'!$A$2:$D$17,4,FALSE)</f>
        <v>Citra Dewi</v>
      </c>
      <c r="L1145" t="str">
        <f>VLOOKUP(D1145,'Data Outlet'!$A$2:$D$17,2,FALSE)</f>
        <v>CENTER POINT MEDAN</v>
      </c>
    </row>
    <row r="1146" spans="1:12" x14ac:dyDescent="0.25">
      <c r="A1146" t="str">
        <f t="shared" si="36"/>
        <v>T-1145</v>
      </c>
      <c r="B1146" s="3" t="s">
        <v>2584</v>
      </c>
      <c r="C1146" s="5">
        <v>45615</v>
      </c>
      <c r="D1146" s="3" t="s">
        <v>35</v>
      </c>
      <c r="E1146" s="4" t="s">
        <v>350</v>
      </c>
      <c r="F1146" s="9">
        <v>3</v>
      </c>
      <c r="G1146">
        <f>VLOOKUP(E1146,'Data Produk'!$A$2:$E$2517,5,FALSE)</f>
        <v>15300</v>
      </c>
      <c r="H1146">
        <f t="shared" si="35"/>
        <v>45900</v>
      </c>
      <c r="I1146" t="str">
        <f>VLOOKUP(E1146,'Data Produk'!$A$2:$E$2517,3,FALSE)</f>
        <v>BHINNEKA LINKPODS ES3 WIRED EARBUDS WHITE</v>
      </c>
      <c r="J1146" t="str">
        <f>VLOOKUP(E1146,'Data Produk'!$A$2:$E$2517,4,FALSE)</f>
        <v>EARPHONE</v>
      </c>
      <c r="K1146" t="str">
        <f>VLOOKUP(D1146,'Data Outlet'!$A$2:$D$17,4,FALSE)</f>
        <v>Budi Santoso</v>
      </c>
      <c r="L1146" t="str">
        <f>VLOOKUP(D1146,'Data Outlet'!$A$2:$D$17,2,FALSE)</f>
        <v>BINTARO EXCHANGE</v>
      </c>
    </row>
    <row r="1147" spans="1:12" x14ac:dyDescent="0.25">
      <c r="A1147" t="str">
        <f t="shared" si="36"/>
        <v>T-1146</v>
      </c>
      <c r="B1147" s="3" t="s">
        <v>2584</v>
      </c>
      <c r="C1147" s="5">
        <v>45624</v>
      </c>
      <c r="D1147" s="3" t="s">
        <v>35</v>
      </c>
      <c r="E1147" s="4" t="s">
        <v>952</v>
      </c>
      <c r="F1147" s="9">
        <v>1</v>
      </c>
      <c r="G1147">
        <f>VLOOKUP(E1147,'Data Produk'!$A$2:$E$2517,5,FALSE)</f>
        <v>247500</v>
      </c>
      <c r="H1147">
        <f t="shared" si="35"/>
        <v>247500</v>
      </c>
      <c r="I1147" t="str">
        <f>VLOOKUP(E1147,'Data Produk'!$A$2:$E$2517,3,FALSE)</f>
        <v>BHINNEKA SHOOTER II WGP13 GAMEPAD WHITE</v>
      </c>
      <c r="J1147" t="str">
        <f>VLOOKUP(E1147,'Data Produk'!$A$2:$E$2517,4,FALSE)</f>
        <v>GAMEPAD</v>
      </c>
      <c r="K1147" t="str">
        <f>VLOOKUP(D1147,'Data Outlet'!$A$2:$D$17,4,FALSE)</f>
        <v>Budi Santoso</v>
      </c>
      <c r="L1147" t="str">
        <f>VLOOKUP(D1147,'Data Outlet'!$A$2:$D$17,2,FALSE)</f>
        <v>BINTARO EXCHANGE</v>
      </c>
    </row>
    <row r="1148" spans="1:12" x14ac:dyDescent="0.25">
      <c r="A1148" t="str">
        <f t="shared" si="36"/>
        <v>T-1147</v>
      </c>
      <c r="B1148" s="3" t="s">
        <v>2584</v>
      </c>
      <c r="C1148" s="5">
        <v>45616</v>
      </c>
      <c r="D1148" s="3" t="s">
        <v>36</v>
      </c>
      <c r="E1148" s="4" t="s">
        <v>702</v>
      </c>
      <c r="F1148" s="9">
        <v>1</v>
      </c>
      <c r="G1148">
        <f>VLOOKUP(E1148,'Data Produk'!$A$2:$E$2517,5,FALSE)</f>
        <v>13500</v>
      </c>
      <c r="H1148">
        <f t="shared" si="35"/>
        <v>13500</v>
      </c>
      <c r="I1148" t="str">
        <f>VLOOKUP(E1148,'Data Produk'!$A$2:$E$2517,3,FALSE)</f>
        <v>BHINNEKA LINKBUDS ES2 WIRED EARBUDS WHITE</v>
      </c>
      <c r="J1148" t="str">
        <f>VLOOKUP(E1148,'Data Produk'!$A$2:$E$2517,4,FALSE)</f>
        <v>EARPHONE</v>
      </c>
      <c r="K1148" t="str">
        <f>VLOOKUP(D1148,'Data Outlet'!$A$2:$D$17,4,FALSE)</f>
        <v>Citra Dewi</v>
      </c>
      <c r="L1148" t="str">
        <f>VLOOKUP(D1148,'Data Outlet'!$A$2:$D$17,2,FALSE)</f>
        <v>CENTER POINT MEDAN</v>
      </c>
    </row>
    <row r="1149" spans="1:12" x14ac:dyDescent="0.25">
      <c r="A1149" t="str">
        <f t="shared" si="36"/>
        <v>T-1148</v>
      </c>
      <c r="B1149" s="3" t="s">
        <v>2584</v>
      </c>
      <c r="C1149" s="5">
        <v>45620</v>
      </c>
      <c r="D1149" s="3" t="s">
        <v>36</v>
      </c>
      <c r="E1149" s="4" t="s">
        <v>118</v>
      </c>
      <c r="F1149" s="9">
        <v>1</v>
      </c>
      <c r="G1149">
        <f>VLOOKUP(E1149,'Data Produk'!$A$2:$E$2517,5,FALSE)</f>
        <v>65700</v>
      </c>
      <c r="H1149">
        <f t="shared" si="35"/>
        <v>65700</v>
      </c>
      <c r="I1149" t="str">
        <f>VLOOKUP(E1149,'Data Produk'!$A$2:$E$2517,3,FALSE)</f>
        <v>BHINNEKA RAIGOR III WG12 GAMING MOUSE BLACK</v>
      </c>
      <c r="J1149" t="str">
        <f>VLOOKUP(E1149,'Data Produk'!$A$2:$E$2517,4,FALSE)</f>
        <v>MOUSE GAMING</v>
      </c>
      <c r="K1149" t="str">
        <f>VLOOKUP(D1149,'Data Outlet'!$A$2:$D$17,4,FALSE)</f>
        <v>Citra Dewi</v>
      </c>
      <c r="L1149" t="str">
        <f>VLOOKUP(D1149,'Data Outlet'!$A$2:$D$17,2,FALSE)</f>
        <v>CENTER POINT MEDAN</v>
      </c>
    </row>
    <row r="1150" spans="1:12" x14ac:dyDescent="0.25">
      <c r="A1150" t="str">
        <f t="shared" si="36"/>
        <v>T-1149</v>
      </c>
      <c r="B1150" s="3" t="s">
        <v>2584</v>
      </c>
      <c r="C1150" s="5">
        <v>45605</v>
      </c>
      <c r="D1150" s="3" t="s">
        <v>35</v>
      </c>
      <c r="E1150" s="4" t="s">
        <v>953</v>
      </c>
      <c r="F1150" s="9">
        <v>1</v>
      </c>
      <c r="G1150">
        <f>VLOOKUP(E1150,'Data Produk'!$A$2:$E$2517,5,FALSE)</f>
        <v>103500</v>
      </c>
      <c r="H1150">
        <f t="shared" si="35"/>
        <v>103500</v>
      </c>
      <c r="I1150" t="str">
        <f>VLOOKUP(E1150,'Data Produk'!$A$2:$E$2517,3,FALSE)</f>
        <v>BHINNEKA FLASH HQ53 GAMING HEADSET BLACK</v>
      </c>
      <c r="J1150" t="str">
        <f>VLOOKUP(E1150,'Data Produk'!$A$2:$E$2517,4,FALSE)</f>
        <v>GAMING HEADSET</v>
      </c>
      <c r="K1150" t="str">
        <f>VLOOKUP(D1150,'Data Outlet'!$A$2:$D$17,4,FALSE)</f>
        <v>Budi Santoso</v>
      </c>
      <c r="L1150" t="str">
        <f>VLOOKUP(D1150,'Data Outlet'!$A$2:$D$17,2,FALSE)</f>
        <v>BINTARO EXCHANGE</v>
      </c>
    </row>
    <row r="1151" spans="1:12" x14ac:dyDescent="0.25">
      <c r="A1151" t="str">
        <f t="shared" si="36"/>
        <v>T-1150</v>
      </c>
      <c r="B1151" s="3" t="s">
        <v>2584</v>
      </c>
      <c r="C1151" s="5">
        <v>45619</v>
      </c>
      <c r="D1151" s="3" t="s">
        <v>36</v>
      </c>
      <c r="E1151" s="4" t="s">
        <v>954</v>
      </c>
      <c r="F1151" s="9">
        <v>1</v>
      </c>
      <c r="G1151">
        <f>VLOOKUP(E1151,'Data Produk'!$A$2:$E$2517,5,FALSE)</f>
        <v>314100</v>
      </c>
      <c r="H1151">
        <f t="shared" si="35"/>
        <v>314100</v>
      </c>
      <c r="I1151" t="str">
        <f>VLOOKUP(E1151,'Data Produk'!$A$2:$E$2517,3,FALSE)</f>
        <v>BHINNEKA NC20 NOTEBOOK COOLER BLACK</v>
      </c>
      <c r="J1151" t="str">
        <f>VLOOKUP(E1151,'Data Produk'!$A$2:$E$2517,4,FALSE)</f>
        <v>CN COOLER/ PC FAN ACC/ STAND LAPTOP</v>
      </c>
      <c r="K1151" t="str">
        <f>VLOOKUP(D1151,'Data Outlet'!$A$2:$D$17,4,FALSE)</f>
        <v>Citra Dewi</v>
      </c>
      <c r="L1151" t="str">
        <f>VLOOKUP(D1151,'Data Outlet'!$A$2:$D$17,2,FALSE)</f>
        <v>CENTER POINT MEDAN</v>
      </c>
    </row>
    <row r="1152" spans="1:12" x14ac:dyDescent="0.25">
      <c r="A1152" t="str">
        <f t="shared" si="36"/>
        <v>T-1151</v>
      </c>
      <c r="B1152" s="3" t="s">
        <v>2584</v>
      </c>
      <c r="C1152" s="5">
        <v>45614</v>
      </c>
      <c r="D1152" s="3" t="s">
        <v>35</v>
      </c>
      <c r="E1152" s="4" t="s">
        <v>955</v>
      </c>
      <c r="F1152" s="9">
        <v>3</v>
      </c>
      <c r="G1152">
        <f>VLOOKUP(E1152,'Data Produk'!$A$2:$E$2517,5,FALSE)</f>
        <v>82800</v>
      </c>
      <c r="H1152">
        <f t="shared" si="35"/>
        <v>248400</v>
      </c>
      <c r="I1152" t="str">
        <f>VLOOKUP(E1152,'Data Produk'!$A$2:$E$2517,3,FALSE)</f>
        <v>BHINNEKA GO W193 OFFICE MOUSE GREY</v>
      </c>
      <c r="J1152" t="str">
        <f>VLOOKUP(E1152,'Data Produk'!$A$2:$E$2517,4,FALSE)</f>
        <v>OFFICE MOUSE</v>
      </c>
      <c r="K1152" t="str">
        <f>VLOOKUP(D1152,'Data Outlet'!$A$2:$D$17,4,FALSE)</f>
        <v>Budi Santoso</v>
      </c>
      <c r="L1152" t="str">
        <f>VLOOKUP(D1152,'Data Outlet'!$A$2:$D$17,2,FALSE)</f>
        <v>BINTARO EXCHANGE</v>
      </c>
    </row>
    <row r="1153" spans="1:12" x14ac:dyDescent="0.25">
      <c r="A1153" t="str">
        <f t="shared" si="36"/>
        <v>T-1152</v>
      </c>
      <c r="B1153" s="3" t="s">
        <v>2584</v>
      </c>
      <c r="C1153" s="5">
        <v>45599</v>
      </c>
      <c r="D1153" s="3" t="s">
        <v>36</v>
      </c>
      <c r="E1153" s="4" t="s">
        <v>673</v>
      </c>
      <c r="F1153" s="9">
        <v>1</v>
      </c>
      <c r="G1153">
        <f>VLOOKUP(E1153,'Data Produk'!$A$2:$E$2517,5,FALSE)</f>
        <v>49500</v>
      </c>
      <c r="H1153">
        <f t="shared" si="35"/>
        <v>49500</v>
      </c>
      <c r="I1153" t="str">
        <f>VLOOKUP(E1153,'Data Produk'!$A$2:$E$2517,3,FALSE)</f>
        <v>BHINNEKA POWER GO 20W 1-PORT TYPE-C USB CHARGER (PD+QC) BLACK</v>
      </c>
      <c r="J1153" t="str">
        <f>VLOOKUP(E1153,'Data Produk'!$A$2:$E$2517,4,FALSE)</f>
        <v>CHARGER</v>
      </c>
      <c r="K1153" t="str">
        <f>VLOOKUP(D1153,'Data Outlet'!$A$2:$D$17,4,FALSE)</f>
        <v>Citra Dewi</v>
      </c>
      <c r="L1153" t="str">
        <f>VLOOKUP(D1153,'Data Outlet'!$A$2:$D$17,2,FALSE)</f>
        <v>CENTER POINT MEDAN</v>
      </c>
    </row>
    <row r="1154" spans="1:12" x14ac:dyDescent="0.25">
      <c r="A1154" t="str">
        <f t="shared" si="36"/>
        <v>T-1153</v>
      </c>
      <c r="B1154" s="3" t="s">
        <v>2584</v>
      </c>
      <c r="C1154" s="5">
        <v>45625</v>
      </c>
      <c r="D1154" s="3" t="s">
        <v>35</v>
      </c>
      <c r="E1154" s="4" t="s">
        <v>956</v>
      </c>
      <c r="F1154" s="9">
        <v>2</v>
      </c>
      <c r="G1154">
        <f>VLOOKUP(E1154,'Data Produk'!$A$2:$E$2517,5,FALSE)</f>
        <v>65700</v>
      </c>
      <c r="H1154">
        <f t="shared" si="35"/>
        <v>131400</v>
      </c>
      <c r="I1154" t="str">
        <f>VLOOKUP(E1154,'Data Produk'!$A$2:$E$2517,3,FALSE)</f>
        <v>BHINNEKA RAIGOR III WG12 GAMING MOUSE BLACK</v>
      </c>
      <c r="J1154" t="str">
        <f>VLOOKUP(E1154,'Data Produk'!$A$2:$E$2517,4,FALSE)</f>
        <v>MOUSE GAMING</v>
      </c>
      <c r="K1154" t="str">
        <f>VLOOKUP(D1154,'Data Outlet'!$A$2:$D$17,4,FALSE)</f>
        <v>Budi Santoso</v>
      </c>
      <c r="L1154" t="str">
        <f>VLOOKUP(D1154,'Data Outlet'!$A$2:$D$17,2,FALSE)</f>
        <v>BINTARO EXCHANGE</v>
      </c>
    </row>
    <row r="1155" spans="1:12" x14ac:dyDescent="0.25">
      <c r="A1155" t="str">
        <f t="shared" si="36"/>
        <v>T-1154</v>
      </c>
      <c r="B1155" s="3" t="s">
        <v>2584</v>
      </c>
      <c r="C1155" s="5">
        <v>45612</v>
      </c>
      <c r="D1155" s="3" t="s">
        <v>36</v>
      </c>
      <c r="E1155" s="4" t="s">
        <v>957</v>
      </c>
      <c r="F1155" s="9">
        <v>1</v>
      </c>
      <c r="G1155">
        <f>VLOOKUP(E1155,'Data Produk'!$A$2:$E$2517,5,FALSE)</f>
        <v>112500</v>
      </c>
      <c r="H1155">
        <f t="shared" ref="H1155:H1218" si="37">G1155*F1155</f>
        <v>112500</v>
      </c>
      <c r="I1155" t="str">
        <f>VLOOKUP(E1155,'Data Produk'!$A$2:$E$2517,3,FALSE)</f>
        <v>BHINNEKA WAVE11 TW11 TRUE WIRELESS PINK</v>
      </c>
      <c r="J1155" t="str">
        <f>VLOOKUP(E1155,'Data Produk'!$A$2:$E$2517,4,FALSE)</f>
        <v>TWS</v>
      </c>
      <c r="K1155" t="str">
        <f>VLOOKUP(D1155,'Data Outlet'!$A$2:$D$17,4,FALSE)</f>
        <v>Citra Dewi</v>
      </c>
      <c r="L1155" t="str">
        <f>VLOOKUP(D1155,'Data Outlet'!$A$2:$D$17,2,FALSE)</f>
        <v>CENTER POINT MEDAN</v>
      </c>
    </row>
    <row r="1156" spans="1:12" x14ac:dyDescent="0.25">
      <c r="A1156" t="str">
        <f t="shared" si="36"/>
        <v>T-1155</v>
      </c>
      <c r="B1156" s="3" t="s">
        <v>2584</v>
      </c>
      <c r="C1156" s="5">
        <v>45621</v>
      </c>
      <c r="D1156" s="3" t="s">
        <v>36</v>
      </c>
      <c r="E1156" s="4" t="s">
        <v>699</v>
      </c>
      <c r="F1156" s="9">
        <v>1</v>
      </c>
      <c r="G1156">
        <f>VLOOKUP(E1156,'Data Produk'!$A$2:$E$2517,5,FALSE)</f>
        <v>98100</v>
      </c>
      <c r="H1156">
        <f t="shared" si="37"/>
        <v>98100</v>
      </c>
      <c r="I1156" t="str">
        <f>VLOOKUP(E1156,'Data Produk'!$A$2:$E$2517,3,FALSE)</f>
        <v>BHINNEKA CW2-Q01 30W 2-PORTS CHARGER (QC) WHITE</v>
      </c>
      <c r="J1156" t="str">
        <f>VLOOKUP(E1156,'Data Produk'!$A$2:$E$2517,4,FALSE)</f>
        <v>CHARGER</v>
      </c>
      <c r="K1156" t="str">
        <f>VLOOKUP(D1156,'Data Outlet'!$A$2:$D$17,4,FALSE)</f>
        <v>Citra Dewi</v>
      </c>
      <c r="L1156" t="str">
        <f>VLOOKUP(D1156,'Data Outlet'!$A$2:$D$17,2,FALSE)</f>
        <v>CENTER POINT MEDAN</v>
      </c>
    </row>
    <row r="1157" spans="1:12" x14ac:dyDescent="0.25">
      <c r="A1157" t="str">
        <f t="shared" si="36"/>
        <v>T-1156</v>
      </c>
      <c r="B1157" s="3" t="s">
        <v>2584</v>
      </c>
      <c r="C1157" s="5">
        <v>45620</v>
      </c>
      <c r="D1157" s="3" t="s">
        <v>35</v>
      </c>
      <c r="E1157" s="4" t="s">
        <v>337</v>
      </c>
      <c r="F1157" s="9">
        <v>2</v>
      </c>
      <c r="G1157">
        <f>VLOOKUP(E1157,'Data Produk'!$A$2:$E$2517,5,FALSE)</f>
        <v>34200</v>
      </c>
      <c r="H1157">
        <f t="shared" si="37"/>
        <v>68400</v>
      </c>
      <c r="I1157" t="str">
        <f>VLOOKUP(E1157,'Data Produk'!$A$2:$E$2517,3,FALSE)</f>
        <v>BHINNEKA VIGIL MP452 BASIC MOUSEPAD BLACK</v>
      </c>
      <c r="J1157" t="str">
        <f>VLOOKUP(E1157,'Data Produk'!$A$2:$E$2517,4,FALSE)</f>
        <v>BASIC MOUSEPAD</v>
      </c>
      <c r="K1157" t="str">
        <f>VLOOKUP(D1157,'Data Outlet'!$A$2:$D$17,4,FALSE)</f>
        <v>Budi Santoso</v>
      </c>
      <c r="L1157" t="str">
        <f>VLOOKUP(D1157,'Data Outlet'!$A$2:$D$17,2,FALSE)</f>
        <v>BINTARO EXCHANGE</v>
      </c>
    </row>
    <row r="1158" spans="1:12" x14ac:dyDescent="0.25">
      <c r="A1158" t="str">
        <f t="shared" si="36"/>
        <v>T-1157</v>
      </c>
      <c r="B1158" s="3" t="s">
        <v>2584</v>
      </c>
      <c r="C1158" s="5">
        <v>45602</v>
      </c>
      <c r="D1158" s="3" t="s">
        <v>36</v>
      </c>
      <c r="E1158" s="4" t="s">
        <v>958</v>
      </c>
      <c r="F1158" s="9">
        <v>3</v>
      </c>
      <c r="G1158">
        <f>VLOOKUP(E1158,'Data Produk'!$A$2:$E$2517,5,FALSE)</f>
        <v>13500</v>
      </c>
      <c r="H1158">
        <f t="shared" si="37"/>
        <v>40500</v>
      </c>
      <c r="I1158" t="str">
        <f>VLOOKUP(E1158,'Data Produk'!$A$2:$E$2517,3,FALSE)</f>
        <v>BHINNEKA LINKBUDS ES2 WIRED EARBUDS BLACK</v>
      </c>
      <c r="J1158" t="str">
        <f>VLOOKUP(E1158,'Data Produk'!$A$2:$E$2517,4,FALSE)</f>
        <v>EARPHONE</v>
      </c>
      <c r="K1158" t="str">
        <f>VLOOKUP(D1158,'Data Outlet'!$A$2:$D$17,4,FALSE)</f>
        <v>Citra Dewi</v>
      </c>
      <c r="L1158" t="str">
        <f>VLOOKUP(D1158,'Data Outlet'!$A$2:$D$17,2,FALSE)</f>
        <v>CENTER POINT MEDAN</v>
      </c>
    </row>
    <row r="1159" spans="1:12" x14ac:dyDescent="0.25">
      <c r="A1159" t="str">
        <f t="shared" si="36"/>
        <v>T-1158</v>
      </c>
      <c r="B1159" s="3" t="s">
        <v>2584</v>
      </c>
      <c r="C1159" s="5">
        <v>45609</v>
      </c>
      <c r="D1159" s="3" t="s">
        <v>35</v>
      </c>
      <c r="E1159" s="4" t="s">
        <v>328</v>
      </c>
      <c r="F1159" s="9">
        <v>1</v>
      </c>
      <c r="G1159">
        <f>VLOOKUP(E1159,'Data Produk'!$A$2:$E$2517,5,FALSE)</f>
        <v>88200</v>
      </c>
      <c r="H1159">
        <f t="shared" si="37"/>
        <v>88200</v>
      </c>
      <c r="I1159" t="str">
        <f>VLOOKUP(E1159,'Data Produk'!$A$2:$E$2517,3,FALSE)</f>
        <v>BHINNEKA WAVE12 TW12 TRUE WIRELESS BLACK</v>
      </c>
      <c r="J1159" t="str">
        <f>VLOOKUP(E1159,'Data Produk'!$A$2:$E$2517,4,FALSE)</f>
        <v>TWS</v>
      </c>
      <c r="K1159" t="str">
        <f>VLOOKUP(D1159,'Data Outlet'!$A$2:$D$17,4,FALSE)</f>
        <v>Budi Santoso</v>
      </c>
      <c r="L1159" t="str">
        <f>VLOOKUP(D1159,'Data Outlet'!$A$2:$D$17,2,FALSE)</f>
        <v>BINTARO EXCHANGE</v>
      </c>
    </row>
    <row r="1160" spans="1:12" x14ac:dyDescent="0.25">
      <c r="A1160" t="str">
        <f t="shared" si="36"/>
        <v>T-1159</v>
      </c>
      <c r="B1160" s="3" t="s">
        <v>2584</v>
      </c>
      <c r="C1160" s="5">
        <v>45625</v>
      </c>
      <c r="D1160" s="3" t="s">
        <v>36</v>
      </c>
      <c r="E1160" s="4" t="s">
        <v>959</v>
      </c>
      <c r="F1160" s="9">
        <v>2</v>
      </c>
      <c r="G1160">
        <f>VLOOKUP(E1160,'Data Produk'!$A$2:$E$2517,5,FALSE)</f>
        <v>90000</v>
      </c>
      <c r="H1160">
        <f t="shared" si="37"/>
        <v>180000</v>
      </c>
      <c r="I1160" t="str">
        <f>VLOOKUP(E1160,'Data Produk'!$A$2:$E$2517,3,FALSE)</f>
        <v>BHINNEKA POWER PURE 33W 2-PORTS USB CHARGER (PD+QC) BLACK</v>
      </c>
      <c r="J1160" t="str">
        <f>VLOOKUP(E1160,'Data Produk'!$A$2:$E$2517,4,FALSE)</f>
        <v>CHARGER</v>
      </c>
      <c r="K1160" t="str">
        <f>VLOOKUP(D1160,'Data Outlet'!$A$2:$D$17,4,FALSE)</f>
        <v>Citra Dewi</v>
      </c>
      <c r="L1160" t="str">
        <f>VLOOKUP(D1160,'Data Outlet'!$A$2:$D$17,2,FALSE)</f>
        <v>CENTER POINT MEDAN</v>
      </c>
    </row>
    <row r="1161" spans="1:12" x14ac:dyDescent="0.25">
      <c r="A1161" t="str">
        <f t="shared" si="36"/>
        <v>T-1160</v>
      </c>
      <c r="B1161" s="3" t="s">
        <v>2584</v>
      </c>
      <c r="C1161" s="5">
        <v>45623</v>
      </c>
      <c r="D1161" s="3" t="s">
        <v>35</v>
      </c>
      <c r="E1161" s="4" t="s">
        <v>960</v>
      </c>
      <c r="F1161" s="9">
        <v>1</v>
      </c>
      <c r="G1161">
        <f>VLOOKUP(E1161,'Data Produk'!$A$2:$E$2517,5,FALSE)</f>
        <v>112500</v>
      </c>
      <c r="H1161">
        <f t="shared" si="37"/>
        <v>112500</v>
      </c>
      <c r="I1161" t="str">
        <f>VLOOKUP(E1161,'Data Produk'!$A$2:$E$2517,3,FALSE)</f>
        <v>BHINNEKA Gaming Headset Stand Tower AC3001s RGB</v>
      </c>
      <c r="J1161" t="str">
        <f>VLOOKUP(E1161,'Data Produk'!$A$2:$E$2517,4,FALSE)</f>
        <v>OTHER ACCESSORIES</v>
      </c>
      <c r="K1161" t="str">
        <f>VLOOKUP(D1161,'Data Outlet'!$A$2:$D$17,4,FALSE)</f>
        <v>Budi Santoso</v>
      </c>
      <c r="L1161" t="str">
        <f>VLOOKUP(D1161,'Data Outlet'!$A$2:$D$17,2,FALSE)</f>
        <v>BINTARO EXCHANGE</v>
      </c>
    </row>
    <row r="1162" spans="1:12" x14ac:dyDescent="0.25">
      <c r="A1162" t="str">
        <f t="shared" si="36"/>
        <v>T-1161</v>
      </c>
      <c r="B1162" s="3" t="s">
        <v>2584</v>
      </c>
      <c r="C1162" s="5">
        <v>45606</v>
      </c>
      <c r="D1162" s="3" t="s">
        <v>35</v>
      </c>
      <c r="E1162" s="4" t="s">
        <v>372</v>
      </c>
      <c r="F1162" s="9">
        <v>1</v>
      </c>
      <c r="G1162">
        <f>VLOOKUP(E1162,'Data Produk'!$A$2:$E$2517,5,FALSE)</f>
        <v>88200</v>
      </c>
      <c r="H1162">
        <f t="shared" si="37"/>
        <v>88200</v>
      </c>
      <c r="I1162" t="str">
        <f>VLOOKUP(E1162,'Data Produk'!$A$2:$E$2517,3,FALSE)</f>
        <v>BHINNEKA POWER PACK S1 10.000 mAh POWERBANK WHITE</v>
      </c>
      <c r="J1162" t="str">
        <f>VLOOKUP(E1162,'Data Produk'!$A$2:$E$2517,4,FALSE)</f>
        <v>POWERBANK</v>
      </c>
      <c r="K1162" t="str">
        <f>VLOOKUP(D1162,'Data Outlet'!$A$2:$D$17,4,FALSE)</f>
        <v>Budi Santoso</v>
      </c>
      <c r="L1162" t="str">
        <f>VLOOKUP(D1162,'Data Outlet'!$A$2:$D$17,2,FALSE)</f>
        <v>BINTARO EXCHANGE</v>
      </c>
    </row>
    <row r="1163" spans="1:12" x14ac:dyDescent="0.25">
      <c r="A1163" t="str">
        <f t="shared" si="36"/>
        <v>T-1162</v>
      </c>
      <c r="B1163" s="3" t="s">
        <v>2584</v>
      </c>
      <c r="C1163" s="5">
        <v>45601</v>
      </c>
      <c r="D1163" s="3" t="s">
        <v>36</v>
      </c>
      <c r="E1163" s="4" t="s">
        <v>961</v>
      </c>
      <c r="F1163" s="9">
        <v>1</v>
      </c>
      <c r="G1163">
        <f>VLOOKUP(E1163,'Data Produk'!$A$2:$E$2517,5,FALSE)</f>
        <v>18000</v>
      </c>
      <c r="H1163">
        <f t="shared" si="37"/>
        <v>18000</v>
      </c>
      <c r="I1163" t="str">
        <f>VLOOKUP(E1163,'Data Produk'!$A$2:$E$2517,3,FALSE)</f>
        <v>BHINNEKA DURALINK KLB1201 BLACK</v>
      </c>
      <c r="J1163" t="str">
        <f>VLOOKUP(E1163,'Data Produk'!$A$2:$E$2517,4,FALSE)</f>
        <v>CABLE</v>
      </c>
      <c r="K1163" t="str">
        <f>VLOOKUP(D1163,'Data Outlet'!$A$2:$D$17,4,FALSE)</f>
        <v>Citra Dewi</v>
      </c>
      <c r="L1163" t="str">
        <f>VLOOKUP(D1163,'Data Outlet'!$A$2:$D$17,2,FALSE)</f>
        <v>CENTER POINT MEDAN</v>
      </c>
    </row>
    <row r="1164" spans="1:12" x14ac:dyDescent="0.25">
      <c r="A1164" t="str">
        <f t="shared" ref="A1164:A1227" si="38">"T-"&amp;ROW()-1</f>
        <v>T-1163</v>
      </c>
      <c r="B1164" s="3" t="s">
        <v>2584</v>
      </c>
      <c r="C1164" s="5">
        <v>45607</v>
      </c>
      <c r="D1164" s="3" t="s">
        <v>36</v>
      </c>
      <c r="E1164" s="4" t="s">
        <v>962</v>
      </c>
      <c r="F1164" s="9">
        <v>2</v>
      </c>
      <c r="G1164">
        <f>VLOOKUP(E1164,'Data Produk'!$A$2:$E$2517,5,FALSE)</f>
        <v>243000</v>
      </c>
      <c r="H1164">
        <f t="shared" si="37"/>
        <v>486000</v>
      </c>
      <c r="I1164" t="str">
        <f>VLOOKUP(E1164,'Data Produk'!$A$2:$E$2517,3,FALSE)</f>
        <v>BHINNEKA LUMINOUS C30 WEBCAM BLACK</v>
      </c>
      <c r="J1164" t="str">
        <f>VLOOKUP(E1164,'Data Produk'!$A$2:$E$2517,4,FALSE)</f>
        <v>STREAMING DEVICES</v>
      </c>
      <c r="K1164" t="str">
        <f>VLOOKUP(D1164,'Data Outlet'!$A$2:$D$17,4,FALSE)</f>
        <v>Citra Dewi</v>
      </c>
      <c r="L1164" t="str">
        <f>VLOOKUP(D1164,'Data Outlet'!$A$2:$D$17,2,FALSE)</f>
        <v>CENTER POINT MEDAN</v>
      </c>
    </row>
    <row r="1165" spans="1:12" x14ac:dyDescent="0.25">
      <c r="A1165" t="str">
        <f t="shared" si="38"/>
        <v>T-1164</v>
      </c>
      <c r="B1165" s="3" t="s">
        <v>2584</v>
      </c>
      <c r="C1165" s="5">
        <v>45598</v>
      </c>
      <c r="D1165" s="3" t="s">
        <v>36</v>
      </c>
      <c r="E1165" s="4" t="s">
        <v>963</v>
      </c>
      <c r="F1165" s="9">
        <v>1</v>
      </c>
      <c r="G1165">
        <f>VLOOKUP(E1165,'Data Produk'!$A$2:$E$2517,5,FALSE)</f>
        <v>88200</v>
      </c>
      <c r="H1165">
        <f t="shared" si="37"/>
        <v>88200</v>
      </c>
      <c r="I1165" t="str">
        <f>VLOOKUP(E1165,'Data Produk'!$A$2:$E$2517,3,FALSE)</f>
        <v>BHINNEKA POWER PACK S1 10.000 mAh POWERBANK WHITE</v>
      </c>
      <c r="J1165" t="str">
        <f>VLOOKUP(E1165,'Data Produk'!$A$2:$E$2517,4,FALSE)</f>
        <v>POWERBANK</v>
      </c>
      <c r="K1165" t="str">
        <f>VLOOKUP(D1165,'Data Outlet'!$A$2:$D$17,4,FALSE)</f>
        <v>Citra Dewi</v>
      </c>
      <c r="L1165" t="str">
        <f>VLOOKUP(D1165,'Data Outlet'!$A$2:$D$17,2,FALSE)</f>
        <v>CENTER POINT MEDAN</v>
      </c>
    </row>
    <row r="1166" spans="1:12" x14ac:dyDescent="0.25">
      <c r="A1166" t="str">
        <f t="shared" si="38"/>
        <v>T-1165</v>
      </c>
      <c r="B1166" s="3" t="s">
        <v>2584</v>
      </c>
      <c r="C1166" s="5">
        <v>45622</v>
      </c>
      <c r="D1166" s="3" t="s">
        <v>36</v>
      </c>
      <c r="E1166" s="4" t="s">
        <v>964</v>
      </c>
      <c r="F1166" s="9">
        <v>1</v>
      </c>
      <c r="G1166">
        <f>VLOOKUP(E1166,'Data Produk'!$A$2:$E$2517,5,FALSE)</f>
        <v>396000</v>
      </c>
      <c r="H1166">
        <f t="shared" si="37"/>
        <v>396000</v>
      </c>
      <c r="I1166" t="str">
        <f>VLOOKUP(E1166,'Data Produk'!$A$2:$E$2517,3,FALSE)</f>
        <v>BHINNEKA LEVIOSA MCX01 CONDENSER MICROPHONE BLACK</v>
      </c>
      <c r="J1166" t="str">
        <f>VLOOKUP(E1166,'Data Produk'!$A$2:$E$2517,4,FALSE)</f>
        <v>STREAMING DEVICES</v>
      </c>
      <c r="K1166" t="str">
        <f>VLOOKUP(D1166,'Data Outlet'!$A$2:$D$17,4,FALSE)</f>
        <v>Citra Dewi</v>
      </c>
      <c r="L1166" t="str">
        <f>VLOOKUP(D1166,'Data Outlet'!$A$2:$D$17,2,FALSE)</f>
        <v>CENTER POINT MEDAN</v>
      </c>
    </row>
    <row r="1167" spans="1:12" x14ac:dyDescent="0.25">
      <c r="A1167" t="str">
        <f t="shared" si="38"/>
        <v>T-1166</v>
      </c>
      <c r="B1167" s="3" t="s">
        <v>2584</v>
      </c>
      <c r="C1167" s="5">
        <v>45611</v>
      </c>
      <c r="D1167" s="3" t="s">
        <v>35</v>
      </c>
      <c r="E1167" s="4" t="s">
        <v>333</v>
      </c>
      <c r="F1167" s="9">
        <v>2</v>
      </c>
      <c r="G1167">
        <f>VLOOKUP(E1167,'Data Produk'!$A$2:$E$2517,5,FALSE)</f>
        <v>45000</v>
      </c>
      <c r="H1167">
        <f t="shared" si="37"/>
        <v>90000</v>
      </c>
      <c r="I1167" t="str">
        <f>VLOOKUP(E1167,'Data Produk'!$A$2:$E$2517,3,FALSE)</f>
        <v>BHINNEKA HYPERLINK KD10C2001 BLACK</v>
      </c>
      <c r="J1167" t="str">
        <f>VLOOKUP(E1167,'Data Produk'!$A$2:$E$2517,4,FALSE)</f>
        <v>CABLE</v>
      </c>
      <c r="K1167" t="str">
        <f>VLOOKUP(D1167,'Data Outlet'!$A$2:$D$17,4,FALSE)</f>
        <v>Budi Santoso</v>
      </c>
      <c r="L1167" t="str">
        <f>VLOOKUP(D1167,'Data Outlet'!$A$2:$D$17,2,FALSE)</f>
        <v>BINTARO EXCHANGE</v>
      </c>
    </row>
    <row r="1168" spans="1:12" x14ac:dyDescent="0.25">
      <c r="A1168" t="str">
        <f t="shared" si="38"/>
        <v>T-1167</v>
      </c>
      <c r="B1168" s="3" t="s">
        <v>2584</v>
      </c>
      <c r="C1168" s="5">
        <v>45610</v>
      </c>
      <c r="D1168" s="3" t="s">
        <v>35</v>
      </c>
      <c r="E1168" s="4" t="s">
        <v>324</v>
      </c>
      <c r="F1168" s="9">
        <v>1</v>
      </c>
      <c r="G1168">
        <f>VLOOKUP(E1168,'Data Produk'!$A$2:$E$2517,5,FALSE)</f>
        <v>14400</v>
      </c>
      <c r="H1168">
        <f t="shared" si="37"/>
        <v>14400</v>
      </c>
      <c r="I1168" t="str">
        <f>VLOOKUP(E1168,'Data Produk'!$A$2:$E$2517,3,FALSE)</f>
        <v>BHINNEKA DURALINK KLT1201 CABLE BLACK</v>
      </c>
      <c r="J1168" t="str">
        <f>VLOOKUP(E1168,'Data Produk'!$A$2:$E$2517,4,FALSE)</f>
        <v>CABLE</v>
      </c>
      <c r="K1168" t="str">
        <f>VLOOKUP(D1168,'Data Outlet'!$A$2:$D$17,4,FALSE)</f>
        <v>Budi Santoso</v>
      </c>
      <c r="L1168" t="str">
        <f>VLOOKUP(D1168,'Data Outlet'!$A$2:$D$17,2,FALSE)</f>
        <v>BINTARO EXCHANGE</v>
      </c>
    </row>
    <row r="1169" spans="1:12" x14ac:dyDescent="0.25">
      <c r="A1169" t="str">
        <f t="shared" si="38"/>
        <v>T-1168</v>
      </c>
      <c r="B1169" s="3" t="s">
        <v>2584</v>
      </c>
      <c r="C1169" s="5">
        <v>45615</v>
      </c>
      <c r="D1169" s="3" t="s">
        <v>36</v>
      </c>
      <c r="E1169" s="4" t="s">
        <v>307</v>
      </c>
      <c r="F1169" s="9">
        <v>1</v>
      </c>
      <c r="G1169">
        <f>VLOOKUP(E1169,'Data Produk'!$A$2:$E$2517,5,FALSE)</f>
        <v>49500</v>
      </c>
      <c r="H1169">
        <f t="shared" si="37"/>
        <v>49500</v>
      </c>
      <c r="I1169" t="str">
        <f>VLOOKUP(E1169,'Data Produk'!$A$2:$E$2517,3,FALSE)</f>
        <v>BHINNEKA POWER PURE 20W 1-PORT TYPE-A USB CHARGER (QC) BLACK</v>
      </c>
      <c r="J1169" t="str">
        <f>VLOOKUP(E1169,'Data Produk'!$A$2:$E$2517,4,FALSE)</f>
        <v>CHARGER</v>
      </c>
      <c r="K1169" t="str">
        <f>VLOOKUP(D1169,'Data Outlet'!$A$2:$D$17,4,FALSE)</f>
        <v>Citra Dewi</v>
      </c>
      <c r="L1169" t="str">
        <f>VLOOKUP(D1169,'Data Outlet'!$A$2:$D$17,2,FALSE)</f>
        <v>CENTER POINT MEDAN</v>
      </c>
    </row>
    <row r="1170" spans="1:12" x14ac:dyDescent="0.25">
      <c r="A1170" t="str">
        <f t="shared" si="38"/>
        <v>T-1169</v>
      </c>
      <c r="B1170" s="3" t="s">
        <v>2584</v>
      </c>
      <c r="C1170" s="5">
        <v>45619</v>
      </c>
      <c r="D1170" s="3" t="s">
        <v>35</v>
      </c>
      <c r="E1170" s="4" t="s">
        <v>342</v>
      </c>
      <c r="F1170" s="9">
        <v>2</v>
      </c>
      <c r="G1170">
        <f>VLOOKUP(E1170,'Data Produk'!$A$2:$E$2517,5,FALSE)</f>
        <v>60750</v>
      </c>
      <c r="H1170">
        <f t="shared" si="37"/>
        <v>121500</v>
      </c>
      <c r="I1170" t="str">
        <f>VLOOKUP(E1170,'Data Produk'!$A$2:$E$2517,3,FALSE)</f>
        <v>BHINNEKA RAIGOR II WG10 GAMING MOUSE BLACK</v>
      </c>
      <c r="J1170" t="str">
        <f>VLOOKUP(E1170,'Data Produk'!$A$2:$E$2517,4,FALSE)</f>
        <v>MOUSE GAMING</v>
      </c>
      <c r="K1170" t="str">
        <f>VLOOKUP(D1170,'Data Outlet'!$A$2:$D$17,4,FALSE)</f>
        <v>Budi Santoso</v>
      </c>
      <c r="L1170" t="str">
        <f>VLOOKUP(D1170,'Data Outlet'!$A$2:$D$17,2,FALSE)</f>
        <v>BINTARO EXCHANGE</v>
      </c>
    </row>
    <row r="1171" spans="1:12" x14ac:dyDescent="0.25">
      <c r="A1171" t="str">
        <f t="shared" si="38"/>
        <v>T-1170</v>
      </c>
      <c r="B1171" s="3" t="s">
        <v>2584</v>
      </c>
      <c r="C1171" s="5">
        <v>45600</v>
      </c>
      <c r="D1171" s="3" t="s">
        <v>36</v>
      </c>
      <c r="E1171" s="4" t="s">
        <v>89</v>
      </c>
      <c r="F1171" s="9">
        <v>1</v>
      </c>
      <c r="G1171">
        <f>VLOOKUP(E1171,'Data Produk'!$A$2:$E$2517,5,FALSE)</f>
        <v>112500</v>
      </c>
      <c r="H1171">
        <f t="shared" si="37"/>
        <v>112500</v>
      </c>
      <c r="I1171" t="str">
        <f>VLOOKUP(E1171,'Data Produk'!$A$2:$E$2517,3,FALSE)</f>
        <v>BHINNEKA WAVE11 TW11 V2 TRUE WIRELESS BEIGE</v>
      </c>
      <c r="J1171" t="str">
        <f>VLOOKUP(E1171,'Data Produk'!$A$2:$E$2517,4,FALSE)</f>
        <v>TWS</v>
      </c>
      <c r="K1171" t="str">
        <f>VLOOKUP(D1171,'Data Outlet'!$A$2:$D$17,4,FALSE)</f>
        <v>Citra Dewi</v>
      </c>
      <c r="L1171" t="str">
        <f>VLOOKUP(D1171,'Data Outlet'!$A$2:$D$17,2,FALSE)</f>
        <v>CENTER POINT MEDAN</v>
      </c>
    </row>
    <row r="1172" spans="1:12" x14ac:dyDescent="0.25">
      <c r="A1172" t="str">
        <f t="shared" si="38"/>
        <v>T-1171</v>
      </c>
      <c r="B1172" s="3" t="s">
        <v>2584</v>
      </c>
      <c r="C1172" s="5">
        <v>45626</v>
      </c>
      <c r="D1172" s="3" t="s">
        <v>35</v>
      </c>
      <c r="E1172" s="4" t="s">
        <v>339</v>
      </c>
      <c r="F1172" s="9">
        <v>2</v>
      </c>
      <c r="G1172">
        <f>VLOOKUP(E1172,'Data Produk'!$A$2:$E$2517,5,FALSE)</f>
        <v>15300</v>
      </c>
      <c r="H1172">
        <f t="shared" si="37"/>
        <v>30600</v>
      </c>
      <c r="I1172" t="str">
        <f>VLOOKUP(E1172,'Data Produk'!$A$2:$E$2517,3,FALSE)</f>
        <v>BHINNEKA LINKPODS ES3 WIRED EARBUDS BLACK</v>
      </c>
      <c r="J1172" t="str">
        <f>VLOOKUP(E1172,'Data Produk'!$A$2:$E$2517,4,FALSE)</f>
        <v>EARPHONE</v>
      </c>
      <c r="K1172" t="str">
        <f>VLOOKUP(D1172,'Data Outlet'!$A$2:$D$17,4,FALSE)</f>
        <v>Budi Santoso</v>
      </c>
      <c r="L1172" t="str">
        <f>VLOOKUP(D1172,'Data Outlet'!$A$2:$D$17,2,FALSE)</f>
        <v>BINTARO EXCHANGE</v>
      </c>
    </row>
    <row r="1173" spans="1:12" x14ac:dyDescent="0.25">
      <c r="A1173" t="str">
        <f t="shared" si="38"/>
        <v>T-1172</v>
      </c>
      <c r="B1173" s="3" t="s">
        <v>2584</v>
      </c>
      <c r="C1173" s="5">
        <v>45602</v>
      </c>
      <c r="D1173" s="3" t="s">
        <v>36</v>
      </c>
      <c r="E1173" s="4" t="s">
        <v>965</v>
      </c>
      <c r="F1173" s="9">
        <v>1</v>
      </c>
      <c r="G1173">
        <f>VLOOKUP(E1173,'Data Produk'!$A$2:$E$2517,5,FALSE)</f>
        <v>60750</v>
      </c>
      <c r="H1173">
        <f t="shared" si="37"/>
        <v>60750</v>
      </c>
      <c r="I1173" t="str">
        <f>VLOOKUP(E1173,'Data Produk'!$A$2:$E$2517,3,FALSE)</f>
        <v>BHINNEKA RAIGOR II WG10 GAMING MOUSE RED</v>
      </c>
      <c r="J1173" t="str">
        <f>VLOOKUP(E1173,'Data Produk'!$A$2:$E$2517,4,FALSE)</f>
        <v>MOUSE GAMING</v>
      </c>
      <c r="K1173" t="str">
        <f>VLOOKUP(D1173,'Data Outlet'!$A$2:$D$17,4,FALSE)</f>
        <v>Citra Dewi</v>
      </c>
      <c r="L1173" t="str">
        <f>VLOOKUP(D1173,'Data Outlet'!$A$2:$D$17,2,FALSE)</f>
        <v>CENTER POINT MEDAN</v>
      </c>
    </row>
    <row r="1174" spans="1:12" x14ac:dyDescent="0.25">
      <c r="A1174" t="str">
        <f t="shared" si="38"/>
        <v>T-1173</v>
      </c>
      <c r="B1174" s="3" t="s">
        <v>2584</v>
      </c>
      <c r="C1174" s="5">
        <v>45622</v>
      </c>
      <c r="D1174" s="3" t="s">
        <v>36</v>
      </c>
      <c r="E1174" s="4" t="s">
        <v>658</v>
      </c>
      <c r="F1174" s="9">
        <v>1</v>
      </c>
      <c r="G1174">
        <f>VLOOKUP(E1174,'Data Produk'!$A$2:$E$2517,5,FALSE)</f>
        <v>108000</v>
      </c>
      <c r="H1174">
        <f t="shared" si="37"/>
        <v>108000</v>
      </c>
      <c r="I1174" t="str">
        <f>VLOOKUP(E1174,'Data Produk'!$A$2:$E$2517,3,FALSE)</f>
        <v>BHINNEKA WAVE13 TW13 TRUE WIRELESS BLACK</v>
      </c>
      <c r="J1174" t="str">
        <f>VLOOKUP(E1174,'Data Produk'!$A$2:$E$2517,4,FALSE)</f>
        <v>TWS</v>
      </c>
      <c r="K1174" t="str">
        <f>VLOOKUP(D1174,'Data Outlet'!$A$2:$D$17,4,FALSE)</f>
        <v>Citra Dewi</v>
      </c>
      <c r="L1174" t="str">
        <f>VLOOKUP(D1174,'Data Outlet'!$A$2:$D$17,2,FALSE)</f>
        <v>CENTER POINT MEDAN</v>
      </c>
    </row>
    <row r="1175" spans="1:12" x14ac:dyDescent="0.25">
      <c r="A1175" t="str">
        <f t="shared" si="38"/>
        <v>T-1174</v>
      </c>
      <c r="B1175" s="3" t="s">
        <v>2584</v>
      </c>
      <c r="C1175" s="5">
        <v>45614</v>
      </c>
      <c r="D1175" s="3" t="s">
        <v>36</v>
      </c>
      <c r="E1175" s="4" t="s">
        <v>228</v>
      </c>
      <c r="F1175" s="9">
        <v>3</v>
      </c>
      <c r="G1175">
        <f>VLOOKUP(E1175,'Data Produk'!$A$2:$E$2517,5,FALSE)</f>
        <v>25200</v>
      </c>
      <c r="H1175">
        <f t="shared" si="37"/>
        <v>75600</v>
      </c>
      <c r="I1175" t="str">
        <f>VLOOKUP(E1175,'Data Produk'!$A$2:$E$2517,3,FALSE)</f>
        <v>BHINNEKA HYPERLINK KD60C1501 BLACK</v>
      </c>
      <c r="J1175" t="str">
        <f>VLOOKUP(E1175,'Data Produk'!$A$2:$E$2517,4,FALSE)</f>
        <v>CABLE</v>
      </c>
      <c r="K1175" t="str">
        <f>VLOOKUP(D1175,'Data Outlet'!$A$2:$D$17,4,FALSE)</f>
        <v>Citra Dewi</v>
      </c>
      <c r="L1175" t="str">
        <f>VLOOKUP(D1175,'Data Outlet'!$A$2:$D$17,2,FALSE)</f>
        <v>CENTER POINT MEDAN</v>
      </c>
    </row>
    <row r="1176" spans="1:12" x14ac:dyDescent="0.25">
      <c r="A1176" t="str">
        <f t="shared" si="38"/>
        <v>T-1175</v>
      </c>
      <c r="B1176" s="3" t="s">
        <v>2584</v>
      </c>
      <c r="C1176" s="5">
        <v>45605</v>
      </c>
      <c r="D1176" s="3" t="s">
        <v>36</v>
      </c>
      <c r="E1176" s="4" t="s">
        <v>211</v>
      </c>
      <c r="F1176" s="9">
        <v>2</v>
      </c>
      <c r="G1176">
        <f>VLOOKUP(E1176,'Data Produk'!$A$2:$E$2517,5,FALSE)</f>
        <v>17100</v>
      </c>
      <c r="H1176">
        <f t="shared" si="37"/>
        <v>34200</v>
      </c>
      <c r="I1176" t="str">
        <f>VLOOKUP(E1176,'Data Produk'!$A$2:$E$2517,3,FALSE)</f>
        <v>BHINNEKA DURALINK KCB1201 BLACK</v>
      </c>
      <c r="J1176" t="str">
        <f>VLOOKUP(E1176,'Data Produk'!$A$2:$E$2517,4,FALSE)</f>
        <v>CABLE</v>
      </c>
      <c r="K1176" t="str">
        <f>VLOOKUP(D1176,'Data Outlet'!$A$2:$D$17,4,FALSE)</f>
        <v>Citra Dewi</v>
      </c>
      <c r="L1176" t="str">
        <f>VLOOKUP(D1176,'Data Outlet'!$A$2:$D$17,2,FALSE)</f>
        <v>CENTER POINT MEDAN</v>
      </c>
    </row>
    <row r="1177" spans="1:12" x14ac:dyDescent="0.25">
      <c r="A1177" t="str">
        <f t="shared" si="38"/>
        <v>T-1176</v>
      </c>
      <c r="B1177" s="3" t="s">
        <v>2584</v>
      </c>
      <c r="C1177" s="5">
        <v>45618</v>
      </c>
      <c r="D1177" s="3" t="s">
        <v>35</v>
      </c>
      <c r="E1177" s="4" t="s">
        <v>966</v>
      </c>
      <c r="F1177" s="9">
        <v>1</v>
      </c>
      <c r="G1177">
        <f>VLOOKUP(E1177,'Data Produk'!$A$2:$E$2517,5,FALSE)</f>
        <v>90000</v>
      </c>
      <c r="H1177">
        <f t="shared" si="37"/>
        <v>90000</v>
      </c>
      <c r="I1177" t="str">
        <f>VLOOKUP(E1177,'Data Produk'!$A$2:$E$2517,3,FALSE)</f>
        <v>BHINNEKA POWER PURE 33W 2-PORTS USB CHARGER (PD+QC) BLACK</v>
      </c>
      <c r="J1177" t="str">
        <f>VLOOKUP(E1177,'Data Produk'!$A$2:$E$2517,4,FALSE)</f>
        <v>CHARGER</v>
      </c>
      <c r="K1177" t="str">
        <f>VLOOKUP(D1177,'Data Outlet'!$A$2:$D$17,4,FALSE)</f>
        <v>Budi Santoso</v>
      </c>
      <c r="L1177" t="str">
        <f>VLOOKUP(D1177,'Data Outlet'!$A$2:$D$17,2,FALSE)</f>
        <v>BINTARO EXCHANGE</v>
      </c>
    </row>
    <row r="1178" spans="1:12" x14ac:dyDescent="0.25">
      <c r="A1178" t="str">
        <f t="shared" si="38"/>
        <v>T-1177</v>
      </c>
      <c r="B1178" s="3" t="s">
        <v>2584</v>
      </c>
      <c r="C1178" s="5">
        <v>45617</v>
      </c>
      <c r="D1178" s="3" t="s">
        <v>36</v>
      </c>
      <c r="E1178" s="4" t="s">
        <v>572</v>
      </c>
      <c r="F1178" s="9">
        <v>3</v>
      </c>
      <c r="G1178">
        <f>VLOOKUP(E1178,'Data Produk'!$A$2:$E$2517,5,FALSE)</f>
        <v>45000</v>
      </c>
      <c r="H1178">
        <f t="shared" si="37"/>
        <v>135000</v>
      </c>
      <c r="I1178" t="str">
        <f>VLOOKUP(E1178,'Data Produk'!$A$2:$E$2517,3,FALSE)</f>
        <v>BHINNEKA HYPERLINK KD10C2001 BLACK</v>
      </c>
      <c r="J1178" t="str">
        <f>VLOOKUP(E1178,'Data Produk'!$A$2:$E$2517,4,FALSE)</f>
        <v>CABLE</v>
      </c>
      <c r="K1178" t="str">
        <f>VLOOKUP(D1178,'Data Outlet'!$A$2:$D$17,4,FALSE)</f>
        <v>Citra Dewi</v>
      </c>
      <c r="L1178" t="str">
        <f>VLOOKUP(D1178,'Data Outlet'!$A$2:$D$17,2,FALSE)</f>
        <v>CENTER POINT MEDAN</v>
      </c>
    </row>
    <row r="1179" spans="1:12" x14ac:dyDescent="0.25">
      <c r="A1179" t="str">
        <f t="shared" si="38"/>
        <v>T-1178</v>
      </c>
      <c r="B1179" s="3" t="s">
        <v>2584</v>
      </c>
      <c r="C1179" s="5">
        <v>45608</v>
      </c>
      <c r="D1179" s="3" t="s">
        <v>36</v>
      </c>
      <c r="E1179" s="4" t="s">
        <v>289</v>
      </c>
      <c r="F1179" s="9">
        <v>1</v>
      </c>
      <c r="G1179">
        <f>VLOOKUP(E1179,'Data Produk'!$A$2:$E$2517,5,FALSE)</f>
        <v>34200</v>
      </c>
      <c r="H1179">
        <f t="shared" si="37"/>
        <v>34200</v>
      </c>
      <c r="I1179" t="str">
        <f>VLOOKUP(E1179,'Data Produk'!$A$2:$E$2517,3,FALSE)</f>
        <v>KM106 BHINNEKA USB CABLE MICRO</v>
      </c>
      <c r="J1179" t="str">
        <f>VLOOKUP(E1179,'Data Produk'!$A$2:$E$2517,4,FALSE)</f>
        <v>CABLE</v>
      </c>
      <c r="K1179" t="str">
        <f>VLOOKUP(D1179,'Data Outlet'!$A$2:$D$17,4,FALSE)</f>
        <v>Citra Dewi</v>
      </c>
      <c r="L1179" t="str">
        <f>VLOOKUP(D1179,'Data Outlet'!$A$2:$D$17,2,FALSE)</f>
        <v>CENTER POINT MEDAN</v>
      </c>
    </row>
    <row r="1180" spans="1:12" x14ac:dyDescent="0.25">
      <c r="A1180" t="str">
        <f t="shared" si="38"/>
        <v>T-1179</v>
      </c>
      <c r="B1180" s="3" t="s">
        <v>2584</v>
      </c>
      <c r="C1180" s="5">
        <v>45621</v>
      </c>
      <c r="D1180" s="3" t="s">
        <v>35</v>
      </c>
      <c r="E1180" s="4" t="s">
        <v>967</v>
      </c>
      <c r="F1180" s="9">
        <v>1</v>
      </c>
      <c r="G1180">
        <f>VLOOKUP(E1180,'Data Produk'!$A$2:$E$2517,5,FALSE)</f>
        <v>32000</v>
      </c>
      <c r="H1180">
        <f t="shared" si="37"/>
        <v>32000</v>
      </c>
      <c r="I1180" t="str">
        <f>VLOOKUP(E1180,'Data Produk'!$A$2:$E$2517,3,FALSE)</f>
        <v>KC104 BHINNEKA USB CABLE TYPE C</v>
      </c>
      <c r="J1180" t="str">
        <f>VLOOKUP(E1180,'Data Produk'!$A$2:$E$2517,4,FALSE)</f>
        <v>CABLE</v>
      </c>
      <c r="K1180" t="str">
        <f>VLOOKUP(D1180,'Data Outlet'!$A$2:$D$17,4,FALSE)</f>
        <v>Budi Santoso</v>
      </c>
      <c r="L1180" t="str">
        <f>VLOOKUP(D1180,'Data Outlet'!$A$2:$D$17,2,FALSE)</f>
        <v>BINTARO EXCHANGE</v>
      </c>
    </row>
    <row r="1181" spans="1:12" x14ac:dyDescent="0.25">
      <c r="A1181" t="str">
        <f t="shared" si="38"/>
        <v>T-1180</v>
      </c>
      <c r="B1181" s="3" t="s">
        <v>2584</v>
      </c>
      <c r="C1181" s="5">
        <v>45599</v>
      </c>
      <c r="D1181" s="3" t="s">
        <v>35</v>
      </c>
      <c r="E1181" s="4" t="s">
        <v>318</v>
      </c>
      <c r="F1181" s="9">
        <v>1</v>
      </c>
      <c r="G1181">
        <f>VLOOKUP(E1181,'Data Produk'!$A$2:$E$2517,5,FALSE)</f>
        <v>162000</v>
      </c>
      <c r="H1181">
        <f t="shared" si="37"/>
        <v>162000</v>
      </c>
      <c r="I1181" t="str">
        <f>VLOOKUP(E1181,'Data Produk'!$A$2:$E$2517,3,FALSE)</f>
        <v>BHINNEKA POWER PLUS 45W 2-PORTS GAN CHARGER (PD+PD) BLACK</v>
      </c>
      <c r="J1181" t="str">
        <f>VLOOKUP(E1181,'Data Produk'!$A$2:$E$2517,4,FALSE)</f>
        <v>CHARGER</v>
      </c>
      <c r="K1181" t="str">
        <f>VLOOKUP(D1181,'Data Outlet'!$A$2:$D$17,4,FALSE)</f>
        <v>Budi Santoso</v>
      </c>
      <c r="L1181" t="str">
        <f>VLOOKUP(D1181,'Data Outlet'!$A$2:$D$17,2,FALSE)</f>
        <v>BINTARO EXCHANGE</v>
      </c>
    </row>
    <row r="1182" spans="1:12" x14ac:dyDescent="0.25">
      <c r="A1182" t="str">
        <f t="shared" si="38"/>
        <v>T-1181</v>
      </c>
      <c r="B1182" s="3" t="s">
        <v>2584</v>
      </c>
      <c r="C1182" s="5">
        <v>45612</v>
      </c>
      <c r="D1182" s="3" t="s">
        <v>35</v>
      </c>
      <c r="E1182" s="4" t="s">
        <v>968</v>
      </c>
      <c r="F1182" s="9">
        <v>1</v>
      </c>
      <c r="G1182">
        <f>VLOOKUP(E1182,'Data Produk'!$A$2:$E$2517,5,FALSE)</f>
        <v>314100</v>
      </c>
      <c r="H1182">
        <f t="shared" si="37"/>
        <v>314100</v>
      </c>
      <c r="I1182" t="str">
        <f>VLOOKUP(E1182,'Data Produk'!$A$2:$E$2517,3,FALSE)</f>
        <v>BHINNEKA NC20 NOTEBOOK COOLER BLACK</v>
      </c>
      <c r="J1182" t="str">
        <f>VLOOKUP(E1182,'Data Produk'!$A$2:$E$2517,4,FALSE)</f>
        <v>CN COOLER/ PC FAN ACC/ STAND LAPTOP</v>
      </c>
      <c r="K1182" t="str">
        <f>VLOOKUP(D1182,'Data Outlet'!$A$2:$D$17,4,FALSE)</f>
        <v>Budi Santoso</v>
      </c>
      <c r="L1182" t="str">
        <f>VLOOKUP(D1182,'Data Outlet'!$A$2:$D$17,2,FALSE)</f>
        <v>BINTARO EXCHANGE</v>
      </c>
    </row>
    <row r="1183" spans="1:12" x14ac:dyDescent="0.25">
      <c r="A1183" t="str">
        <f t="shared" si="38"/>
        <v>T-1182</v>
      </c>
      <c r="B1183" s="3" t="s">
        <v>2584</v>
      </c>
      <c r="C1183" s="5">
        <v>45602</v>
      </c>
      <c r="D1183" s="3" t="s">
        <v>36</v>
      </c>
      <c r="E1183" s="4" t="s">
        <v>114</v>
      </c>
      <c r="F1183" s="9">
        <v>1</v>
      </c>
      <c r="G1183">
        <f>VLOOKUP(E1183,'Data Produk'!$A$2:$E$2517,5,FALSE)</f>
        <v>22500</v>
      </c>
      <c r="H1183">
        <f t="shared" si="37"/>
        <v>22500</v>
      </c>
      <c r="I1183" t="str">
        <f>VLOOKUP(E1183,'Data Produk'!$A$2:$E$2517,3,FALSE)</f>
        <v>BHINNEKA HYPERLINK KV65C1201 BLACK</v>
      </c>
      <c r="J1183" t="str">
        <f>VLOOKUP(E1183,'Data Produk'!$A$2:$E$2517,4,FALSE)</f>
        <v>CABLE</v>
      </c>
      <c r="K1183" t="str">
        <f>VLOOKUP(D1183,'Data Outlet'!$A$2:$D$17,4,FALSE)</f>
        <v>Citra Dewi</v>
      </c>
      <c r="L1183" t="str">
        <f>VLOOKUP(D1183,'Data Outlet'!$A$2:$D$17,2,FALSE)</f>
        <v>CENTER POINT MEDAN</v>
      </c>
    </row>
    <row r="1184" spans="1:12" x14ac:dyDescent="0.25">
      <c r="A1184" t="str">
        <f t="shared" si="38"/>
        <v>T-1183</v>
      </c>
      <c r="B1184" s="3" t="s">
        <v>2584</v>
      </c>
      <c r="C1184" s="5">
        <v>45625</v>
      </c>
      <c r="D1184" s="3" t="s">
        <v>35</v>
      </c>
      <c r="E1184" s="4" t="s">
        <v>969</v>
      </c>
      <c r="F1184" s="9">
        <v>1</v>
      </c>
      <c r="G1184">
        <f>VLOOKUP(E1184,'Data Produk'!$A$2:$E$2517,5,FALSE)</f>
        <v>247500</v>
      </c>
      <c r="H1184">
        <f t="shared" si="37"/>
        <v>247500</v>
      </c>
      <c r="I1184" t="str">
        <f>VLOOKUP(E1184,'Data Produk'!$A$2:$E$2517,3,FALSE)</f>
        <v>BHINNEKA SHOOTER II WGP13 GAMEPAD BLUE</v>
      </c>
      <c r="J1184" t="str">
        <f>VLOOKUP(E1184,'Data Produk'!$A$2:$E$2517,4,FALSE)</f>
        <v>GAMEPAD</v>
      </c>
      <c r="K1184" t="str">
        <f>VLOOKUP(D1184,'Data Outlet'!$A$2:$D$17,4,FALSE)</f>
        <v>Budi Santoso</v>
      </c>
      <c r="L1184" t="str">
        <f>VLOOKUP(D1184,'Data Outlet'!$A$2:$D$17,2,FALSE)</f>
        <v>BINTARO EXCHANGE</v>
      </c>
    </row>
    <row r="1185" spans="1:12" x14ac:dyDescent="0.25">
      <c r="A1185" t="str">
        <f t="shared" si="38"/>
        <v>T-1184</v>
      </c>
      <c r="B1185" s="3" t="s">
        <v>2584</v>
      </c>
      <c r="C1185" s="5">
        <v>45602</v>
      </c>
      <c r="D1185" s="3" t="s">
        <v>35</v>
      </c>
      <c r="E1185" s="4" t="s">
        <v>362</v>
      </c>
      <c r="F1185" s="9">
        <v>2</v>
      </c>
      <c r="G1185">
        <f>VLOOKUP(E1185,'Data Produk'!$A$2:$E$2517,5,FALSE)</f>
        <v>13500</v>
      </c>
      <c r="H1185">
        <f t="shared" si="37"/>
        <v>27000</v>
      </c>
      <c r="I1185" t="str">
        <f>VLOOKUP(E1185,'Data Produk'!$A$2:$E$2517,3,FALSE)</f>
        <v>BHINNEKA LINKBUDS ES2 WIRED EARBUDS WHITE</v>
      </c>
      <c r="J1185" t="str">
        <f>VLOOKUP(E1185,'Data Produk'!$A$2:$E$2517,4,FALSE)</f>
        <v>EARPHONE</v>
      </c>
      <c r="K1185" t="str">
        <f>VLOOKUP(D1185,'Data Outlet'!$A$2:$D$17,4,FALSE)</f>
        <v>Budi Santoso</v>
      </c>
      <c r="L1185" t="str">
        <f>VLOOKUP(D1185,'Data Outlet'!$A$2:$D$17,2,FALSE)</f>
        <v>BINTARO EXCHANGE</v>
      </c>
    </row>
    <row r="1186" spans="1:12" x14ac:dyDescent="0.25">
      <c r="A1186" t="str">
        <f t="shared" si="38"/>
        <v>T-1185</v>
      </c>
      <c r="B1186" s="3" t="s">
        <v>2584</v>
      </c>
      <c r="C1186" s="5">
        <v>45624</v>
      </c>
      <c r="D1186" s="3" t="s">
        <v>35</v>
      </c>
      <c r="E1186" s="4" t="s">
        <v>325</v>
      </c>
      <c r="F1186" s="9">
        <v>3</v>
      </c>
      <c r="G1186">
        <f>VLOOKUP(E1186,'Data Produk'!$A$2:$E$2517,5,FALSE)</f>
        <v>81900</v>
      </c>
      <c r="H1186">
        <f t="shared" si="37"/>
        <v>245700</v>
      </c>
      <c r="I1186" t="str">
        <f>VLOOKUP(E1186,'Data Produk'!$A$2:$E$2517,3,FALSE)</f>
        <v>BHINNEKA VENOM II VX8 GAMING MOUSE BLACK</v>
      </c>
      <c r="J1186" t="str">
        <f>VLOOKUP(E1186,'Data Produk'!$A$2:$E$2517,4,FALSE)</f>
        <v>MOUSE GAMING</v>
      </c>
      <c r="K1186" t="str">
        <f>VLOOKUP(D1186,'Data Outlet'!$A$2:$D$17,4,FALSE)</f>
        <v>Budi Santoso</v>
      </c>
      <c r="L1186" t="str">
        <f>VLOOKUP(D1186,'Data Outlet'!$A$2:$D$17,2,FALSE)</f>
        <v>BINTARO EXCHANGE</v>
      </c>
    </row>
    <row r="1187" spans="1:12" x14ac:dyDescent="0.25">
      <c r="A1187" t="str">
        <f t="shared" si="38"/>
        <v>T-1186</v>
      </c>
      <c r="B1187" s="3" t="s">
        <v>2584</v>
      </c>
      <c r="C1187" s="5">
        <v>45600</v>
      </c>
      <c r="D1187" s="3" t="s">
        <v>35</v>
      </c>
      <c r="E1187" s="4" t="s">
        <v>970</v>
      </c>
      <c r="F1187" s="9">
        <v>2</v>
      </c>
      <c r="G1187">
        <f>VLOOKUP(E1187,'Data Produk'!$A$2:$E$2517,5,FALSE)</f>
        <v>108000</v>
      </c>
      <c r="H1187">
        <f t="shared" si="37"/>
        <v>216000</v>
      </c>
      <c r="I1187" t="str">
        <f>VLOOKUP(E1187,'Data Produk'!$A$2:$E$2517,3,FALSE)</f>
        <v>BHINNEKA WAVE14 TW14 TRUE WIRELESS BLACK</v>
      </c>
      <c r="J1187" t="str">
        <f>VLOOKUP(E1187,'Data Produk'!$A$2:$E$2517,4,FALSE)</f>
        <v>TWS</v>
      </c>
      <c r="K1187" t="str">
        <f>VLOOKUP(D1187,'Data Outlet'!$A$2:$D$17,4,FALSE)</f>
        <v>Budi Santoso</v>
      </c>
      <c r="L1187" t="str">
        <f>VLOOKUP(D1187,'Data Outlet'!$A$2:$D$17,2,FALSE)</f>
        <v>BINTARO EXCHANGE</v>
      </c>
    </row>
    <row r="1188" spans="1:12" x14ac:dyDescent="0.25">
      <c r="A1188" t="str">
        <f t="shared" si="38"/>
        <v>T-1187</v>
      </c>
      <c r="B1188" s="3" t="s">
        <v>2584</v>
      </c>
      <c r="C1188" s="5">
        <v>45599</v>
      </c>
      <c r="D1188" s="3" t="s">
        <v>36</v>
      </c>
      <c r="E1188" s="4" t="s">
        <v>849</v>
      </c>
      <c r="F1188" s="9">
        <v>2</v>
      </c>
      <c r="G1188">
        <f>VLOOKUP(E1188,'Data Produk'!$A$2:$E$2517,5,FALSE)</f>
        <v>31500</v>
      </c>
      <c r="H1188">
        <f t="shared" si="37"/>
        <v>63000</v>
      </c>
      <c r="I1188" t="str">
        <f>VLOOKUP(E1188,'Data Produk'!$A$2:$E$2517,3,FALSE)</f>
        <v>BHINNEKA HYPERLINK KD60L1501 BLACK</v>
      </c>
      <c r="J1188" t="str">
        <f>VLOOKUP(E1188,'Data Produk'!$A$2:$E$2517,4,FALSE)</f>
        <v>CABLE</v>
      </c>
      <c r="K1188" t="str">
        <f>VLOOKUP(D1188,'Data Outlet'!$A$2:$D$17,4,FALSE)</f>
        <v>Citra Dewi</v>
      </c>
      <c r="L1188" t="str">
        <f>VLOOKUP(D1188,'Data Outlet'!$A$2:$D$17,2,FALSE)</f>
        <v>CENTER POINT MEDAN</v>
      </c>
    </row>
    <row r="1189" spans="1:12" x14ac:dyDescent="0.25">
      <c r="A1189" t="str">
        <f t="shared" si="38"/>
        <v>T-1188</v>
      </c>
      <c r="B1189" s="3" t="s">
        <v>2584</v>
      </c>
      <c r="C1189" s="5">
        <v>45606</v>
      </c>
      <c r="D1189" s="3" t="s">
        <v>36</v>
      </c>
      <c r="E1189" s="4" t="s">
        <v>971</v>
      </c>
      <c r="F1189" s="9">
        <v>1</v>
      </c>
      <c r="G1189">
        <f>VLOOKUP(E1189,'Data Produk'!$A$2:$E$2517,5,FALSE)</f>
        <v>98100</v>
      </c>
      <c r="H1189">
        <f t="shared" si="37"/>
        <v>98100</v>
      </c>
      <c r="I1189" t="str">
        <f>VLOOKUP(E1189,'Data Produk'!$A$2:$E$2517,3,FALSE)</f>
        <v>BHINNEKA POWER PURE 30W 2-PORTS USB CHARGER (PD+QC) WHITE</v>
      </c>
      <c r="J1189" t="str">
        <f>VLOOKUP(E1189,'Data Produk'!$A$2:$E$2517,4,FALSE)</f>
        <v>CHARGER</v>
      </c>
      <c r="K1189" t="str">
        <f>VLOOKUP(D1189,'Data Outlet'!$A$2:$D$17,4,FALSE)</f>
        <v>Citra Dewi</v>
      </c>
      <c r="L1189" t="str">
        <f>VLOOKUP(D1189,'Data Outlet'!$A$2:$D$17,2,FALSE)</f>
        <v>CENTER POINT MEDAN</v>
      </c>
    </row>
    <row r="1190" spans="1:12" x14ac:dyDescent="0.25">
      <c r="A1190" t="str">
        <f t="shared" si="38"/>
        <v>T-1189</v>
      </c>
      <c r="B1190" s="3" t="s">
        <v>2584</v>
      </c>
      <c r="C1190" s="5">
        <v>45607</v>
      </c>
      <c r="D1190" s="3" t="s">
        <v>45</v>
      </c>
      <c r="E1190" s="4" t="s">
        <v>972</v>
      </c>
      <c r="F1190" s="9">
        <v>1</v>
      </c>
      <c r="G1190">
        <f>VLOOKUP(E1190,'Data Produk'!$A$2:$E$2517,5,FALSE)</f>
        <v>225000</v>
      </c>
      <c r="H1190">
        <f t="shared" si="37"/>
        <v>225000</v>
      </c>
      <c r="I1190" t="str">
        <f>VLOOKUP(E1190,'Data Produk'!$A$2:$E$2517,3,FALSE)</f>
        <v>BHINNEKA Gaming Keyboard MK-890 ATOM96 Black Blue Switch</v>
      </c>
      <c r="J1190" t="str">
        <f>VLOOKUP(E1190,'Data Produk'!$A$2:$E$2517,4,FALSE)</f>
        <v>KEYBOARD GAMING</v>
      </c>
      <c r="K1190" t="str">
        <f>VLOOKUP(D1190,'Data Outlet'!$A$2:$D$17,4,FALSE)</f>
        <v>Indah Putri</v>
      </c>
      <c r="L1190" t="str">
        <f>VLOOKUP(D1190,'Data Outlet'!$A$2:$D$17,2,FALSE)</f>
        <v>PIK AVENUE</v>
      </c>
    </row>
    <row r="1191" spans="1:12" x14ac:dyDescent="0.25">
      <c r="A1191" t="str">
        <f t="shared" si="38"/>
        <v>T-1190</v>
      </c>
      <c r="B1191" s="3" t="s">
        <v>2584</v>
      </c>
      <c r="C1191" s="5">
        <v>45598</v>
      </c>
      <c r="D1191" s="3" t="s">
        <v>39</v>
      </c>
      <c r="E1191" s="4" t="s">
        <v>381</v>
      </c>
      <c r="F1191" s="9">
        <v>7</v>
      </c>
      <c r="G1191">
        <f>VLOOKUP(E1191,'Data Produk'!$A$2:$E$2517,5,FALSE)</f>
        <v>12600</v>
      </c>
      <c r="H1191">
        <f t="shared" si="37"/>
        <v>88200</v>
      </c>
      <c r="I1191" t="str">
        <f>VLOOKUP(E1191,'Data Produk'!$A$2:$E$2517,3,FALSE)</f>
        <v>BHINNEKA BASIC XL MP64 BASIC MOUSEPAD BLACK</v>
      </c>
      <c r="J1191" t="str">
        <f>VLOOKUP(E1191,'Data Produk'!$A$2:$E$2517,4,FALSE)</f>
        <v>BASIC MOUSEPAD</v>
      </c>
      <c r="K1191" t="str">
        <f>VLOOKUP(D1191,'Data Outlet'!$A$2:$D$17,4,FALSE)</f>
        <v>Eko Wijaya</v>
      </c>
      <c r="L1191" t="str">
        <f>VLOOKUP(D1191,'Data Outlet'!$A$2:$D$17,2,FALSE)</f>
        <v>KOTA KASABLANKA</v>
      </c>
    </row>
    <row r="1192" spans="1:12" x14ac:dyDescent="0.25">
      <c r="A1192" t="str">
        <f t="shared" si="38"/>
        <v>T-1191</v>
      </c>
      <c r="B1192" s="3" t="s">
        <v>2584</v>
      </c>
      <c r="C1192" s="5">
        <v>45624</v>
      </c>
      <c r="D1192" s="3" t="s">
        <v>45</v>
      </c>
      <c r="E1192" s="4" t="s">
        <v>185</v>
      </c>
      <c r="F1192" s="9">
        <v>4</v>
      </c>
      <c r="G1192">
        <f>VLOOKUP(E1192,'Data Produk'!$A$2:$E$2517,5,FALSE)</f>
        <v>15300</v>
      </c>
      <c r="H1192">
        <f t="shared" si="37"/>
        <v>61200</v>
      </c>
      <c r="I1192" t="str">
        <f>VLOOKUP(E1192,'Data Produk'!$A$2:$E$2517,3,FALSE)</f>
        <v>BHINNEKA LINKPODS ES3 WIRED EARBUDS BLACK</v>
      </c>
      <c r="J1192" t="str">
        <f>VLOOKUP(E1192,'Data Produk'!$A$2:$E$2517,4,FALSE)</f>
        <v>EARPHONE</v>
      </c>
      <c r="K1192" t="str">
        <f>VLOOKUP(D1192,'Data Outlet'!$A$2:$D$17,4,FALSE)</f>
        <v>Indah Putri</v>
      </c>
      <c r="L1192" t="str">
        <f>VLOOKUP(D1192,'Data Outlet'!$A$2:$D$17,2,FALSE)</f>
        <v>PIK AVENUE</v>
      </c>
    </row>
    <row r="1193" spans="1:12" x14ac:dyDescent="0.25">
      <c r="A1193" t="str">
        <f t="shared" si="38"/>
        <v>T-1192</v>
      </c>
      <c r="B1193" s="3" t="s">
        <v>2584</v>
      </c>
      <c r="C1193" s="5">
        <v>45625</v>
      </c>
      <c r="D1193" s="3" t="s">
        <v>42</v>
      </c>
      <c r="E1193" s="4" t="s">
        <v>973</v>
      </c>
      <c r="F1193" s="9">
        <v>1</v>
      </c>
      <c r="G1193">
        <f>VLOOKUP(E1193,'Data Produk'!$A$2:$E$2517,5,FALSE)</f>
        <v>41000</v>
      </c>
      <c r="H1193">
        <f t="shared" si="37"/>
        <v>41000</v>
      </c>
      <c r="I1193" t="str">
        <f>VLOOKUP(E1193,'Data Produk'!$A$2:$E$2517,3,FALSE)</f>
        <v>BHINNEKA Gaming Mousepad MP44</v>
      </c>
      <c r="J1193" t="str">
        <f>VLOOKUP(E1193,'Data Produk'!$A$2:$E$2517,4,FALSE)</f>
        <v>BASIC MOUSEPAD</v>
      </c>
      <c r="K1193" t="str">
        <f>VLOOKUP(D1193,'Data Outlet'!$A$2:$D$17,4,FALSE)</f>
        <v>Hadi Nugroho</v>
      </c>
      <c r="L1193" t="str">
        <f>VLOOKUP(D1193,'Data Outlet'!$A$2:$D$17,2,FALSE)</f>
        <v>MALL KELAPA GADING</v>
      </c>
    </row>
    <row r="1194" spans="1:12" x14ac:dyDescent="0.25">
      <c r="A1194" t="str">
        <f t="shared" si="38"/>
        <v>T-1193</v>
      </c>
      <c r="B1194" s="3" t="s">
        <v>2584</v>
      </c>
      <c r="C1194" s="5">
        <v>45621</v>
      </c>
      <c r="D1194" s="3" t="s">
        <v>42</v>
      </c>
      <c r="E1194" s="4" t="s">
        <v>729</v>
      </c>
      <c r="F1194" s="9">
        <v>1</v>
      </c>
      <c r="G1194">
        <f>VLOOKUP(E1194,'Data Produk'!$A$2:$E$2517,5,FALSE)</f>
        <v>144000</v>
      </c>
      <c r="H1194">
        <f t="shared" si="37"/>
        <v>144000</v>
      </c>
      <c r="I1194" t="str">
        <f>VLOOKUP(E1194,'Data Produk'!$A$2:$E$2517,3,FALSE)</f>
        <v>BHINNEKA PORTAL 7.1 HG28 GAMING HEADSET BLACK</v>
      </c>
      <c r="J1194" t="str">
        <f>VLOOKUP(E1194,'Data Produk'!$A$2:$E$2517,4,FALSE)</f>
        <v>GAMING HEADSET</v>
      </c>
      <c r="K1194" t="str">
        <f>VLOOKUP(D1194,'Data Outlet'!$A$2:$D$17,4,FALSE)</f>
        <v>Hadi Nugroho</v>
      </c>
      <c r="L1194" t="str">
        <f>VLOOKUP(D1194,'Data Outlet'!$A$2:$D$17,2,FALSE)</f>
        <v>MALL KELAPA GADING</v>
      </c>
    </row>
    <row r="1195" spans="1:12" x14ac:dyDescent="0.25">
      <c r="A1195" t="str">
        <f t="shared" si="38"/>
        <v>T-1194</v>
      </c>
      <c r="B1195" s="3" t="s">
        <v>2584</v>
      </c>
      <c r="C1195" s="5">
        <v>45620</v>
      </c>
      <c r="D1195" s="3" t="s">
        <v>42</v>
      </c>
      <c r="E1195" s="4" t="s">
        <v>974</v>
      </c>
      <c r="F1195" s="9">
        <v>12</v>
      </c>
      <c r="G1195">
        <f>VLOOKUP(E1195,'Data Produk'!$A$2:$E$2517,5,FALSE)</f>
        <v>10000</v>
      </c>
      <c r="H1195">
        <f t="shared" si="37"/>
        <v>120000</v>
      </c>
      <c r="I1195" t="str">
        <f>VLOOKUP(E1195,'Data Produk'!$A$2:$E$2517,3,FALSE)</f>
        <v>KM103 BHINNEKA USB CABLE MICRO</v>
      </c>
      <c r="J1195" t="str">
        <f>VLOOKUP(E1195,'Data Produk'!$A$2:$E$2517,4,FALSE)</f>
        <v>CABLE</v>
      </c>
      <c r="K1195" t="str">
        <f>VLOOKUP(D1195,'Data Outlet'!$A$2:$D$17,4,FALSE)</f>
        <v>Hadi Nugroho</v>
      </c>
      <c r="L1195" t="str">
        <f>VLOOKUP(D1195,'Data Outlet'!$A$2:$D$17,2,FALSE)</f>
        <v>MALL KELAPA GADING</v>
      </c>
    </row>
    <row r="1196" spans="1:12" x14ac:dyDescent="0.25">
      <c r="A1196" t="str">
        <f t="shared" si="38"/>
        <v>T-1195</v>
      </c>
      <c r="B1196" s="3" t="s">
        <v>2584</v>
      </c>
      <c r="C1196" s="5">
        <v>45611</v>
      </c>
      <c r="D1196" s="3" t="s">
        <v>42</v>
      </c>
      <c r="E1196" s="4" t="s">
        <v>255</v>
      </c>
      <c r="F1196" s="9">
        <v>1</v>
      </c>
      <c r="G1196">
        <f>VLOOKUP(E1196,'Data Produk'!$A$2:$E$2517,5,FALSE)</f>
        <v>88200</v>
      </c>
      <c r="H1196">
        <f t="shared" si="37"/>
        <v>88200</v>
      </c>
      <c r="I1196" t="str">
        <f>VLOOKUP(E1196,'Data Produk'!$A$2:$E$2517,3,FALSE)</f>
        <v>BHINNEKA POWER PACK S1 10.000 mAh POWERBANK BLACK</v>
      </c>
      <c r="J1196" t="str">
        <f>VLOOKUP(E1196,'Data Produk'!$A$2:$E$2517,4,FALSE)</f>
        <v>POWERBANK</v>
      </c>
      <c r="K1196" t="str">
        <f>VLOOKUP(D1196,'Data Outlet'!$A$2:$D$17,4,FALSE)</f>
        <v>Hadi Nugroho</v>
      </c>
      <c r="L1196" t="str">
        <f>VLOOKUP(D1196,'Data Outlet'!$A$2:$D$17,2,FALSE)</f>
        <v>MALL KELAPA GADING</v>
      </c>
    </row>
    <row r="1197" spans="1:12" x14ac:dyDescent="0.25">
      <c r="A1197" t="str">
        <f t="shared" si="38"/>
        <v>T-1196</v>
      </c>
      <c r="B1197" s="3" t="s">
        <v>2584</v>
      </c>
      <c r="C1197" s="5">
        <v>45598</v>
      </c>
      <c r="D1197" s="3" t="s">
        <v>37</v>
      </c>
      <c r="E1197" s="4" t="s">
        <v>975</v>
      </c>
      <c r="F1197" s="9">
        <v>1</v>
      </c>
      <c r="G1197">
        <f>VLOOKUP(E1197,'Data Produk'!$A$2:$E$2517,5,FALSE)</f>
        <v>98100</v>
      </c>
      <c r="H1197">
        <f t="shared" si="37"/>
        <v>98100</v>
      </c>
      <c r="I1197" t="str">
        <f>VLOOKUP(E1197,'Data Produk'!$A$2:$E$2517,3,FALSE)</f>
        <v>BHINNEKA CW2-Q01 30W 2-PORTS CHARGER (QC) WHITE</v>
      </c>
      <c r="J1197" t="str">
        <f>VLOOKUP(E1197,'Data Produk'!$A$2:$E$2517,4,FALSE)</f>
        <v>CHARGER</v>
      </c>
      <c r="K1197" t="str">
        <f>VLOOKUP(D1197,'Data Outlet'!$A$2:$D$17,4,FALSE)</f>
        <v>Dewi Lestari</v>
      </c>
      <c r="L1197" t="str">
        <f>VLOOKUP(D1197,'Data Outlet'!$A$2:$D$17,2,FALSE)</f>
        <v>CIBUBUR JUNCTION</v>
      </c>
    </row>
    <row r="1198" spans="1:12" x14ac:dyDescent="0.25">
      <c r="A1198" t="str">
        <f t="shared" si="38"/>
        <v>T-1197</v>
      </c>
      <c r="B1198" s="3" t="s">
        <v>2584</v>
      </c>
      <c r="C1198" s="5">
        <v>45621</v>
      </c>
      <c r="D1198" s="3" t="s">
        <v>37</v>
      </c>
      <c r="E1198" s="4" t="s">
        <v>976</v>
      </c>
      <c r="F1198" s="9">
        <v>1</v>
      </c>
      <c r="G1198">
        <f>VLOOKUP(E1198,'Data Produk'!$A$2:$E$2517,5,FALSE)</f>
        <v>160000</v>
      </c>
      <c r="H1198">
        <f t="shared" si="37"/>
        <v>160000</v>
      </c>
      <c r="I1198" t="str">
        <f>VLOOKUP(E1198,'Data Produk'!$A$2:$E$2517,3,FALSE)</f>
        <v>BHINNEKA Gaming Keyboard K-613 TKL II</v>
      </c>
      <c r="J1198" t="str">
        <f>VLOOKUP(E1198,'Data Produk'!$A$2:$E$2517,4,FALSE)</f>
        <v>KEYBOARD GAMING</v>
      </c>
      <c r="K1198" t="str">
        <f>VLOOKUP(D1198,'Data Outlet'!$A$2:$D$17,4,FALSE)</f>
        <v>Dewi Lestari</v>
      </c>
      <c r="L1198" t="str">
        <f>VLOOKUP(D1198,'Data Outlet'!$A$2:$D$17,2,FALSE)</f>
        <v>CIBUBUR JUNCTION</v>
      </c>
    </row>
    <row r="1199" spans="1:12" x14ac:dyDescent="0.25">
      <c r="A1199" t="str">
        <f t="shared" si="38"/>
        <v>T-1198</v>
      </c>
      <c r="B1199" s="3" t="s">
        <v>2584</v>
      </c>
      <c r="C1199" s="5">
        <v>45614</v>
      </c>
      <c r="D1199" s="3" t="s">
        <v>37</v>
      </c>
      <c r="E1199" s="4" t="s">
        <v>267</v>
      </c>
      <c r="F1199" s="9">
        <v>8</v>
      </c>
      <c r="G1199">
        <f>VLOOKUP(E1199,'Data Produk'!$A$2:$E$2517,5,FALSE)</f>
        <v>13050</v>
      </c>
      <c r="H1199">
        <f t="shared" si="37"/>
        <v>104400</v>
      </c>
      <c r="I1199" t="str">
        <f>VLOOKUP(E1199,'Data Produk'!$A$2:$E$2517,3,FALSE)</f>
        <v>BHINNEKA DURALINK KCT1201 BLACK</v>
      </c>
      <c r="J1199" t="str">
        <f>VLOOKUP(E1199,'Data Produk'!$A$2:$E$2517,4,FALSE)</f>
        <v>CABLE</v>
      </c>
      <c r="K1199" t="str">
        <f>VLOOKUP(D1199,'Data Outlet'!$A$2:$D$17,4,FALSE)</f>
        <v>Dewi Lestari</v>
      </c>
      <c r="L1199" t="str">
        <f>VLOOKUP(D1199,'Data Outlet'!$A$2:$D$17,2,FALSE)</f>
        <v>CIBUBUR JUNCTION</v>
      </c>
    </row>
    <row r="1200" spans="1:12" x14ac:dyDescent="0.25">
      <c r="A1200" t="str">
        <f t="shared" si="38"/>
        <v>T-1199</v>
      </c>
      <c r="B1200" s="3" t="s">
        <v>2584</v>
      </c>
      <c r="C1200" s="5">
        <v>45608</v>
      </c>
      <c r="D1200" s="3" t="s">
        <v>42</v>
      </c>
      <c r="E1200" s="4" t="s">
        <v>977</v>
      </c>
      <c r="F1200" s="9">
        <v>15</v>
      </c>
      <c r="G1200">
        <f>VLOOKUP(E1200,'Data Produk'!$A$2:$E$2517,5,FALSE)</f>
        <v>10000</v>
      </c>
      <c r="H1200">
        <f t="shared" si="37"/>
        <v>150000</v>
      </c>
      <c r="I1200" t="str">
        <f>VLOOKUP(E1200,'Data Produk'!$A$2:$E$2517,3,FALSE)</f>
        <v>KM201 BHINNEKA USB CABLE MICRO</v>
      </c>
      <c r="J1200" t="str">
        <f>VLOOKUP(E1200,'Data Produk'!$A$2:$E$2517,4,FALSE)</f>
        <v>CABLE</v>
      </c>
      <c r="K1200" t="str">
        <f>VLOOKUP(D1200,'Data Outlet'!$A$2:$D$17,4,FALSE)</f>
        <v>Hadi Nugroho</v>
      </c>
      <c r="L1200" t="str">
        <f>VLOOKUP(D1200,'Data Outlet'!$A$2:$D$17,2,FALSE)</f>
        <v>MALL KELAPA GADING</v>
      </c>
    </row>
    <row r="1201" spans="1:12" x14ac:dyDescent="0.25">
      <c r="A1201" t="str">
        <f t="shared" si="38"/>
        <v>T-1200</v>
      </c>
      <c r="B1201" s="3" t="s">
        <v>2584</v>
      </c>
      <c r="C1201" s="5">
        <v>45598</v>
      </c>
      <c r="D1201" s="3" t="s">
        <v>48</v>
      </c>
      <c r="E1201" s="4" t="s">
        <v>978</v>
      </c>
      <c r="F1201" s="9">
        <v>1</v>
      </c>
      <c r="G1201">
        <f>VLOOKUP(E1201,'Data Produk'!$A$2:$E$2517,5,FALSE)</f>
        <v>162000</v>
      </c>
      <c r="H1201">
        <f t="shared" si="37"/>
        <v>162000</v>
      </c>
      <c r="I1201" t="str">
        <f>VLOOKUP(E1201,'Data Produk'!$A$2:$E$2517,3,FALSE)</f>
        <v>BHINNEKA GO WH03 WIRELESS HEADSET BEIGE</v>
      </c>
      <c r="J1201" t="str">
        <f>VLOOKUP(E1201,'Data Produk'!$A$2:$E$2517,4,FALSE)</f>
        <v>WIRELESS HEADSET</v>
      </c>
      <c r="K1201" t="str">
        <f>VLOOKUP(D1201,'Data Outlet'!$A$2:$D$17,4,FALSE)</f>
        <v>Joko Susilo</v>
      </c>
      <c r="L1201" t="str">
        <f>VLOOKUP(D1201,'Data Outlet'!$A$2:$D$17,2,FALSE)</f>
        <v>SUMARECON MALL SERPONG</v>
      </c>
    </row>
    <row r="1202" spans="1:12" x14ac:dyDescent="0.25">
      <c r="A1202" t="str">
        <f t="shared" si="38"/>
        <v>T-1201</v>
      </c>
      <c r="B1202" s="3" t="s">
        <v>2584</v>
      </c>
      <c r="C1202" s="5">
        <v>45620</v>
      </c>
      <c r="D1202" s="3" t="s">
        <v>42</v>
      </c>
      <c r="E1202" s="4" t="s">
        <v>979</v>
      </c>
      <c r="F1202" s="9">
        <v>14</v>
      </c>
      <c r="G1202">
        <f>VLOOKUP(E1202,'Data Produk'!$A$2:$E$2517,5,FALSE)</f>
        <v>10000</v>
      </c>
      <c r="H1202">
        <f t="shared" si="37"/>
        <v>140000</v>
      </c>
      <c r="I1202" t="str">
        <f>VLOOKUP(E1202,'Data Produk'!$A$2:$E$2517,3,FALSE)</f>
        <v>KM102 BHINNEKA USB CABLE MICRO</v>
      </c>
      <c r="J1202" t="str">
        <f>VLOOKUP(E1202,'Data Produk'!$A$2:$E$2517,4,FALSE)</f>
        <v>CABLE</v>
      </c>
      <c r="K1202" t="str">
        <f>VLOOKUP(D1202,'Data Outlet'!$A$2:$D$17,4,FALSE)</f>
        <v>Hadi Nugroho</v>
      </c>
      <c r="L1202" t="str">
        <f>VLOOKUP(D1202,'Data Outlet'!$A$2:$D$17,2,FALSE)</f>
        <v>MALL KELAPA GADING</v>
      </c>
    </row>
    <row r="1203" spans="1:12" x14ac:dyDescent="0.25">
      <c r="A1203" t="str">
        <f t="shared" si="38"/>
        <v>T-1202</v>
      </c>
      <c r="B1203" s="3" t="s">
        <v>2584</v>
      </c>
      <c r="C1203" s="5">
        <v>45608</v>
      </c>
      <c r="D1203" s="3" t="s">
        <v>45</v>
      </c>
      <c r="E1203" s="4" t="s">
        <v>980</v>
      </c>
      <c r="F1203" s="9">
        <v>1</v>
      </c>
      <c r="G1203">
        <f>VLOOKUP(E1203,'Data Produk'!$A$2:$E$2517,5,FALSE)</f>
        <v>39600</v>
      </c>
      <c r="H1203">
        <f t="shared" si="37"/>
        <v>39600</v>
      </c>
      <c r="I1203" t="str">
        <f>VLOOKUP(E1203,'Data Produk'!$A$2:$E$2517,3,FALSE)</f>
        <v>BHINNEKA GO W607 OFFICE MOUSE GREEN</v>
      </c>
      <c r="J1203" t="str">
        <f>VLOOKUP(E1203,'Data Produk'!$A$2:$E$2517,4,FALSE)</f>
        <v>OFFICE MOUSE</v>
      </c>
      <c r="K1203" t="str">
        <f>VLOOKUP(D1203,'Data Outlet'!$A$2:$D$17,4,FALSE)</f>
        <v>Indah Putri</v>
      </c>
      <c r="L1203" t="str">
        <f>VLOOKUP(D1203,'Data Outlet'!$A$2:$D$17,2,FALSE)</f>
        <v>PIK AVENUE</v>
      </c>
    </row>
    <row r="1204" spans="1:12" x14ac:dyDescent="0.25">
      <c r="A1204" t="str">
        <f t="shared" si="38"/>
        <v>T-1203</v>
      </c>
      <c r="B1204" s="3" t="s">
        <v>2584</v>
      </c>
      <c r="C1204" s="5">
        <v>45611</v>
      </c>
      <c r="D1204" s="3" t="s">
        <v>42</v>
      </c>
      <c r="E1204" s="4" t="s">
        <v>701</v>
      </c>
      <c r="F1204" s="9">
        <v>1</v>
      </c>
      <c r="G1204">
        <f>VLOOKUP(E1204,'Data Produk'!$A$2:$E$2517,5,FALSE)</f>
        <v>162000</v>
      </c>
      <c r="H1204">
        <f t="shared" si="37"/>
        <v>162000</v>
      </c>
      <c r="I1204" t="str">
        <f>VLOOKUP(E1204,'Data Produk'!$A$2:$E$2517,3,FALSE)</f>
        <v>BHINNEKA POWER PACK T1 10.000 mAh 22,5W POWERBANK BLACK</v>
      </c>
      <c r="J1204" t="str">
        <f>VLOOKUP(E1204,'Data Produk'!$A$2:$E$2517,4,FALSE)</f>
        <v>POWERBANK</v>
      </c>
      <c r="K1204" t="str">
        <f>VLOOKUP(D1204,'Data Outlet'!$A$2:$D$17,4,FALSE)</f>
        <v>Hadi Nugroho</v>
      </c>
      <c r="L1204" t="str">
        <f>VLOOKUP(D1204,'Data Outlet'!$A$2:$D$17,2,FALSE)</f>
        <v>MALL KELAPA GADING</v>
      </c>
    </row>
    <row r="1205" spans="1:12" x14ac:dyDescent="0.25">
      <c r="A1205" t="str">
        <f t="shared" si="38"/>
        <v>T-1204</v>
      </c>
      <c r="B1205" s="3" t="s">
        <v>2584</v>
      </c>
      <c r="C1205" s="5">
        <v>45609</v>
      </c>
      <c r="D1205" s="3" t="s">
        <v>42</v>
      </c>
      <c r="E1205" s="4" t="s">
        <v>202</v>
      </c>
      <c r="F1205" s="9">
        <v>1</v>
      </c>
      <c r="G1205">
        <f>VLOOKUP(E1205,'Data Produk'!$A$2:$E$2517,5,FALSE)</f>
        <v>108000</v>
      </c>
      <c r="H1205">
        <f t="shared" si="37"/>
        <v>108000</v>
      </c>
      <c r="I1205" t="str">
        <f>VLOOKUP(E1205,'Data Produk'!$A$2:$E$2517,3,FALSE)</f>
        <v>BHINNEKA WAVE14 TW14 TRUE WIRELESS MATCHA GREEN</v>
      </c>
      <c r="J1205" t="str">
        <f>VLOOKUP(E1205,'Data Produk'!$A$2:$E$2517,4,FALSE)</f>
        <v>TWS</v>
      </c>
      <c r="K1205" t="str">
        <f>VLOOKUP(D1205,'Data Outlet'!$A$2:$D$17,4,FALSE)</f>
        <v>Hadi Nugroho</v>
      </c>
      <c r="L1205" t="str">
        <f>VLOOKUP(D1205,'Data Outlet'!$A$2:$D$17,2,FALSE)</f>
        <v>MALL KELAPA GADING</v>
      </c>
    </row>
    <row r="1206" spans="1:12" x14ac:dyDescent="0.25">
      <c r="A1206" t="str">
        <f t="shared" si="38"/>
        <v>T-1205</v>
      </c>
      <c r="B1206" s="3" t="s">
        <v>2584</v>
      </c>
      <c r="C1206" s="5">
        <v>45616</v>
      </c>
      <c r="D1206" s="3" t="s">
        <v>37</v>
      </c>
      <c r="E1206" s="4" t="s">
        <v>981</v>
      </c>
      <c r="F1206" s="9">
        <v>2</v>
      </c>
      <c r="G1206">
        <f>VLOOKUP(E1206,'Data Produk'!$A$2:$E$2517,5,FALSE)</f>
        <v>49500</v>
      </c>
      <c r="H1206">
        <f t="shared" si="37"/>
        <v>99000</v>
      </c>
      <c r="I1206" t="str">
        <f>VLOOKUP(E1206,'Data Produk'!$A$2:$E$2517,3,FALSE)</f>
        <v>BHINNEKA POWER PURE 20W 1-PORT TYPE-A USB CHARGER (QC) BLACK</v>
      </c>
      <c r="J1206" t="str">
        <f>VLOOKUP(E1206,'Data Produk'!$A$2:$E$2517,4,FALSE)</f>
        <v>CHARGER</v>
      </c>
      <c r="K1206" t="str">
        <f>VLOOKUP(D1206,'Data Outlet'!$A$2:$D$17,4,FALSE)</f>
        <v>Dewi Lestari</v>
      </c>
      <c r="L1206" t="str">
        <f>VLOOKUP(D1206,'Data Outlet'!$A$2:$D$17,2,FALSE)</f>
        <v>CIBUBUR JUNCTION</v>
      </c>
    </row>
    <row r="1207" spans="1:12" x14ac:dyDescent="0.25">
      <c r="A1207" t="str">
        <f t="shared" si="38"/>
        <v>T-1206</v>
      </c>
      <c r="B1207" s="3" t="s">
        <v>2584</v>
      </c>
      <c r="C1207" s="5">
        <v>45605</v>
      </c>
      <c r="D1207" s="3" t="s">
        <v>40</v>
      </c>
      <c r="E1207" s="4" t="s">
        <v>812</v>
      </c>
      <c r="F1207" s="9">
        <v>1</v>
      </c>
      <c r="G1207">
        <f>VLOOKUP(E1207,'Data Produk'!$A$2:$E$2517,5,FALSE)</f>
        <v>328500</v>
      </c>
      <c r="H1207">
        <f t="shared" si="37"/>
        <v>328500</v>
      </c>
      <c r="I1207" t="str">
        <f>VLOOKUP(E1207,'Data Produk'!$A$2:$E$2517,3,FALSE)</f>
        <v>BHINNEKA GROOVE BUDS+ TX2 TRUE WIRELESS BLACK</v>
      </c>
      <c r="J1207" t="str">
        <f>VLOOKUP(E1207,'Data Produk'!$A$2:$E$2517,4,FALSE)</f>
        <v>TWS</v>
      </c>
      <c r="K1207" t="str">
        <f>VLOOKUP(D1207,'Data Outlet'!$A$2:$D$17,4,FALSE)</f>
        <v>Fani Sari</v>
      </c>
      <c r="L1207" t="str">
        <f>VLOOKUP(D1207,'Data Outlet'!$A$2:$D$17,2,FALSE)</f>
        <v>LIPPO MALL KEMANG</v>
      </c>
    </row>
    <row r="1208" spans="1:12" x14ac:dyDescent="0.25">
      <c r="A1208" t="str">
        <f t="shared" si="38"/>
        <v>T-1207</v>
      </c>
      <c r="B1208" s="3" t="s">
        <v>2584</v>
      </c>
      <c r="C1208" s="5">
        <v>45611</v>
      </c>
      <c r="D1208" s="3" t="s">
        <v>42</v>
      </c>
      <c r="E1208" s="4" t="s">
        <v>982</v>
      </c>
      <c r="F1208" s="9">
        <v>1</v>
      </c>
      <c r="G1208">
        <f>VLOOKUP(E1208,'Data Produk'!$A$2:$E$2517,5,FALSE)</f>
        <v>112500</v>
      </c>
      <c r="H1208">
        <f t="shared" si="37"/>
        <v>112500</v>
      </c>
      <c r="I1208" t="str">
        <f>VLOOKUP(E1208,'Data Produk'!$A$2:$E$2517,3,FALSE)</f>
        <v>BHINNEKA WAVE11 TW11 V2 TRUE WIRELESS RED</v>
      </c>
      <c r="J1208" t="str">
        <f>VLOOKUP(E1208,'Data Produk'!$A$2:$E$2517,4,FALSE)</f>
        <v>TWS</v>
      </c>
      <c r="K1208" t="str">
        <f>VLOOKUP(D1208,'Data Outlet'!$A$2:$D$17,4,FALSE)</f>
        <v>Hadi Nugroho</v>
      </c>
      <c r="L1208" t="str">
        <f>VLOOKUP(D1208,'Data Outlet'!$A$2:$D$17,2,FALSE)</f>
        <v>MALL KELAPA GADING</v>
      </c>
    </row>
    <row r="1209" spans="1:12" x14ac:dyDescent="0.25">
      <c r="A1209" t="str">
        <f t="shared" si="38"/>
        <v>T-1208</v>
      </c>
      <c r="B1209" s="3" t="s">
        <v>2584</v>
      </c>
      <c r="C1209" s="5">
        <v>45603</v>
      </c>
      <c r="D1209" s="3" t="s">
        <v>42</v>
      </c>
      <c r="E1209" s="4" t="s">
        <v>201</v>
      </c>
      <c r="F1209" s="9">
        <v>4</v>
      </c>
      <c r="G1209">
        <f>VLOOKUP(E1209,'Data Produk'!$A$2:$E$2517,5,FALSE)</f>
        <v>37350</v>
      </c>
      <c r="H1209">
        <f t="shared" si="37"/>
        <v>149400</v>
      </c>
      <c r="I1209" t="str">
        <f>VLOOKUP(E1209,'Data Produk'!$A$2:$E$2517,3,FALSE)</f>
        <v>BHINNEKA LAVALIER MV01 MICROPHONE BLACK</v>
      </c>
      <c r="J1209" t="str">
        <f>VLOOKUP(E1209,'Data Produk'!$A$2:$E$2517,4,FALSE)</f>
        <v>STREAMING DEVICES</v>
      </c>
      <c r="K1209" t="str">
        <f>VLOOKUP(D1209,'Data Outlet'!$A$2:$D$17,4,FALSE)</f>
        <v>Hadi Nugroho</v>
      </c>
      <c r="L1209" t="str">
        <f>VLOOKUP(D1209,'Data Outlet'!$A$2:$D$17,2,FALSE)</f>
        <v>MALL KELAPA GADING</v>
      </c>
    </row>
    <row r="1210" spans="1:12" x14ac:dyDescent="0.25">
      <c r="A1210" t="str">
        <f t="shared" si="38"/>
        <v>T-1209</v>
      </c>
      <c r="B1210" s="3" t="s">
        <v>2584</v>
      </c>
      <c r="C1210" s="5">
        <v>45618</v>
      </c>
      <c r="D1210" s="3" t="s">
        <v>40</v>
      </c>
      <c r="E1210" s="4" t="s">
        <v>479</v>
      </c>
      <c r="F1210" s="9">
        <v>4</v>
      </c>
      <c r="G1210">
        <f>VLOOKUP(E1210,'Data Produk'!$A$2:$E$2517,5,FALSE)</f>
        <v>22500</v>
      </c>
      <c r="H1210">
        <f t="shared" si="37"/>
        <v>90000</v>
      </c>
      <c r="I1210" t="str">
        <f>VLOOKUP(E1210,'Data Produk'!$A$2:$E$2517,3,FALSE)</f>
        <v>BHINNEKA HYPERLINK KV65C1201 BLACK</v>
      </c>
      <c r="J1210" t="str">
        <f>VLOOKUP(E1210,'Data Produk'!$A$2:$E$2517,4,FALSE)</f>
        <v>CABLE</v>
      </c>
      <c r="K1210" t="str">
        <f>VLOOKUP(D1210,'Data Outlet'!$A$2:$D$17,4,FALSE)</f>
        <v>Fani Sari</v>
      </c>
      <c r="L1210" t="str">
        <f>VLOOKUP(D1210,'Data Outlet'!$A$2:$D$17,2,FALSE)</f>
        <v>LIPPO MALL KEMANG</v>
      </c>
    </row>
    <row r="1211" spans="1:12" x14ac:dyDescent="0.25">
      <c r="A1211" t="str">
        <f t="shared" si="38"/>
        <v>T-1210</v>
      </c>
      <c r="B1211" s="3" t="s">
        <v>2584</v>
      </c>
      <c r="C1211" s="5">
        <v>45610</v>
      </c>
      <c r="D1211" s="3" t="s">
        <v>40</v>
      </c>
      <c r="E1211" s="4" t="s">
        <v>574</v>
      </c>
      <c r="F1211" s="9">
        <v>1</v>
      </c>
      <c r="G1211">
        <f>VLOOKUP(E1211,'Data Produk'!$A$2:$E$2517,5,FALSE)</f>
        <v>49500</v>
      </c>
      <c r="H1211">
        <f t="shared" si="37"/>
        <v>49500</v>
      </c>
      <c r="I1211" t="str">
        <f>VLOOKUP(E1211,'Data Produk'!$A$2:$E$2517,3,FALSE)</f>
        <v>BHINNEKA POWER PURE 20W 1-PORT TYPE-A USB CHARGER (QC) BLACK</v>
      </c>
      <c r="J1211" t="str">
        <f>VLOOKUP(E1211,'Data Produk'!$A$2:$E$2517,4,FALSE)</f>
        <v>CHARGER</v>
      </c>
      <c r="K1211" t="str">
        <f>VLOOKUP(D1211,'Data Outlet'!$A$2:$D$17,4,FALSE)</f>
        <v>Fani Sari</v>
      </c>
      <c r="L1211" t="str">
        <f>VLOOKUP(D1211,'Data Outlet'!$A$2:$D$17,2,FALSE)</f>
        <v>LIPPO MALL KEMANG</v>
      </c>
    </row>
    <row r="1212" spans="1:12" x14ac:dyDescent="0.25">
      <c r="A1212" t="str">
        <f t="shared" si="38"/>
        <v>T-1211</v>
      </c>
      <c r="B1212" s="3" t="s">
        <v>2584</v>
      </c>
      <c r="C1212" s="5">
        <v>45603</v>
      </c>
      <c r="D1212" s="3" t="s">
        <v>47</v>
      </c>
      <c r="E1212" s="4" t="s">
        <v>929</v>
      </c>
      <c r="F1212" s="9">
        <v>1</v>
      </c>
      <c r="G1212">
        <f>VLOOKUP(E1212,'Data Produk'!$A$2:$E$2517,5,FALSE)</f>
        <v>108000</v>
      </c>
      <c r="H1212">
        <f t="shared" si="37"/>
        <v>108000</v>
      </c>
      <c r="I1212" t="str">
        <f>VLOOKUP(E1212,'Data Produk'!$A$2:$E$2517,3,FALSE)</f>
        <v>BHINNEKA WAVE13 TW13 TRUE WIRELESS BLACK</v>
      </c>
      <c r="J1212" t="str">
        <f>VLOOKUP(E1212,'Data Produk'!$A$2:$E$2517,4,FALSE)</f>
        <v>TWS</v>
      </c>
      <c r="K1212" t="str">
        <f>VLOOKUP(D1212,'Data Outlet'!$A$2:$D$17,4,FALSE)</f>
        <v>Joko Susilo</v>
      </c>
      <c r="L1212" t="str">
        <f>VLOOKUP(D1212,'Data Outlet'!$A$2:$D$17,2,FALSE)</f>
        <v>SUMARECON MALL BEKASI</v>
      </c>
    </row>
    <row r="1213" spans="1:12" x14ac:dyDescent="0.25">
      <c r="A1213" t="str">
        <f t="shared" si="38"/>
        <v>T-1212</v>
      </c>
      <c r="B1213" s="3" t="s">
        <v>2584</v>
      </c>
      <c r="C1213" s="5">
        <v>45607</v>
      </c>
      <c r="D1213" s="3" t="s">
        <v>43</v>
      </c>
      <c r="E1213" s="4" t="s">
        <v>512</v>
      </c>
      <c r="F1213" s="9">
        <v>1</v>
      </c>
      <c r="G1213">
        <f>VLOOKUP(E1213,'Data Produk'!$A$2:$E$2517,5,FALSE)</f>
        <v>162000</v>
      </c>
      <c r="H1213">
        <f t="shared" si="37"/>
        <v>162000</v>
      </c>
      <c r="I1213" t="str">
        <f>VLOOKUP(E1213,'Data Produk'!$A$2:$E$2517,3,FALSE)</f>
        <v>BHINNEKA POWER PACK T1 10.000 mAh 22,5W POWERBANK BLACK</v>
      </c>
      <c r="J1213" t="str">
        <f>VLOOKUP(E1213,'Data Produk'!$A$2:$E$2517,4,FALSE)</f>
        <v>POWERBANK</v>
      </c>
      <c r="K1213" t="str">
        <f>VLOOKUP(D1213,'Data Outlet'!$A$2:$D$17,4,FALSE)</f>
        <v>Gita Rahma</v>
      </c>
      <c r="L1213" t="str">
        <f>VLOOKUP(D1213,'Data Outlet'!$A$2:$D$17,2,FALSE)</f>
        <v>MALL OF INDONESIA</v>
      </c>
    </row>
    <row r="1214" spans="1:12" x14ac:dyDescent="0.25">
      <c r="A1214" t="str">
        <f t="shared" si="38"/>
        <v>T-1213</v>
      </c>
      <c r="B1214" s="3" t="s">
        <v>2584</v>
      </c>
      <c r="C1214" s="5">
        <v>45624</v>
      </c>
      <c r="D1214" s="3" t="s">
        <v>45</v>
      </c>
      <c r="E1214" s="4" t="s">
        <v>983</v>
      </c>
      <c r="F1214" s="9">
        <v>1</v>
      </c>
      <c r="G1214">
        <f>VLOOKUP(E1214,'Data Produk'!$A$2:$E$2517,5,FALSE)</f>
        <v>153000</v>
      </c>
      <c r="H1214">
        <f t="shared" si="37"/>
        <v>153000</v>
      </c>
      <c r="I1214" t="str">
        <f>VLOOKUP(E1214,'Data Produk'!$A$2:$E$2517,3,FALSE)</f>
        <v>BHINNEKA ATO MP905 DESKMAT GEO2</v>
      </c>
      <c r="J1214" t="str">
        <f>VLOOKUP(E1214,'Data Produk'!$A$2:$E$2517,4,FALSE)</f>
        <v>DESKMAT</v>
      </c>
      <c r="K1214" t="str">
        <f>VLOOKUP(D1214,'Data Outlet'!$A$2:$D$17,4,FALSE)</f>
        <v>Indah Putri</v>
      </c>
      <c r="L1214" t="str">
        <f>VLOOKUP(D1214,'Data Outlet'!$A$2:$D$17,2,FALSE)</f>
        <v>PIK AVENUE</v>
      </c>
    </row>
    <row r="1215" spans="1:12" x14ac:dyDescent="0.25">
      <c r="A1215" t="str">
        <f t="shared" si="38"/>
        <v>T-1214</v>
      </c>
      <c r="B1215" s="3" t="s">
        <v>2584</v>
      </c>
      <c r="C1215" s="5">
        <v>45604</v>
      </c>
      <c r="D1215" s="3" t="s">
        <v>43</v>
      </c>
      <c r="E1215" s="4" t="s">
        <v>846</v>
      </c>
      <c r="F1215" s="9">
        <v>1</v>
      </c>
      <c r="G1215">
        <f>VLOOKUP(E1215,'Data Produk'!$A$2:$E$2517,5,FALSE)</f>
        <v>13500</v>
      </c>
      <c r="H1215">
        <f t="shared" si="37"/>
        <v>13500</v>
      </c>
      <c r="I1215" t="str">
        <f>VLOOKUP(E1215,'Data Produk'!$A$2:$E$2517,3,FALSE)</f>
        <v>BHINNEKA LINKBUDS ES2 WIRED EARBUDS BLACK</v>
      </c>
      <c r="J1215" t="str">
        <f>VLOOKUP(E1215,'Data Produk'!$A$2:$E$2517,4,FALSE)</f>
        <v>EARPHONE</v>
      </c>
      <c r="K1215" t="str">
        <f>VLOOKUP(D1215,'Data Outlet'!$A$2:$D$17,4,FALSE)</f>
        <v>Gita Rahma</v>
      </c>
      <c r="L1215" t="str">
        <f>VLOOKUP(D1215,'Data Outlet'!$A$2:$D$17,2,FALSE)</f>
        <v>MALL OF INDONESIA</v>
      </c>
    </row>
    <row r="1216" spans="1:12" x14ac:dyDescent="0.25">
      <c r="A1216" t="str">
        <f t="shared" si="38"/>
        <v>T-1215</v>
      </c>
      <c r="B1216" s="3" t="s">
        <v>2584</v>
      </c>
      <c r="C1216" s="5">
        <v>45597</v>
      </c>
      <c r="D1216" s="3" t="s">
        <v>40</v>
      </c>
      <c r="E1216" s="4" t="s">
        <v>774</v>
      </c>
      <c r="F1216" s="9">
        <v>2</v>
      </c>
      <c r="G1216">
        <f>VLOOKUP(E1216,'Data Produk'!$A$2:$E$2517,5,FALSE)</f>
        <v>76500</v>
      </c>
      <c r="H1216">
        <f t="shared" si="37"/>
        <v>153000</v>
      </c>
      <c r="I1216" t="str">
        <f>VLOOKUP(E1216,'Data Produk'!$A$2:$E$2517,3,FALSE)</f>
        <v>BHINNEKA WAVE10 TW10 TRUE WIRELESS BLACK</v>
      </c>
      <c r="J1216" t="str">
        <f>VLOOKUP(E1216,'Data Produk'!$A$2:$E$2517,4,FALSE)</f>
        <v>TWS</v>
      </c>
      <c r="K1216" t="str">
        <f>VLOOKUP(D1216,'Data Outlet'!$A$2:$D$17,4,FALSE)</f>
        <v>Fani Sari</v>
      </c>
      <c r="L1216" t="str">
        <f>VLOOKUP(D1216,'Data Outlet'!$A$2:$D$17,2,FALSE)</f>
        <v>LIPPO MALL KEMANG</v>
      </c>
    </row>
    <row r="1217" spans="1:12" x14ac:dyDescent="0.25">
      <c r="A1217" t="str">
        <f t="shared" si="38"/>
        <v>T-1216</v>
      </c>
      <c r="B1217" s="3" t="s">
        <v>2584</v>
      </c>
      <c r="C1217" s="5">
        <v>45606</v>
      </c>
      <c r="D1217" s="3" t="s">
        <v>39</v>
      </c>
      <c r="E1217" s="4" t="s">
        <v>984</v>
      </c>
      <c r="F1217" s="9">
        <v>3</v>
      </c>
      <c r="G1217">
        <f>VLOOKUP(E1217,'Data Produk'!$A$2:$E$2517,5,FALSE)</f>
        <v>62100</v>
      </c>
      <c r="H1217">
        <f t="shared" si="37"/>
        <v>186300</v>
      </c>
      <c r="I1217" t="str">
        <f>VLOOKUP(E1217,'Data Produk'!$A$2:$E$2517,3,FALSE)</f>
        <v>BHINNEKA EG3 WIRED EARBUDS WHITE</v>
      </c>
      <c r="J1217" t="str">
        <f>VLOOKUP(E1217,'Data Produk'!$A$2:$E$2517,4,FALSE)</f>
        <v>EARPHONE</v>
      </c>
      <c r="K1217" t="str">
        <f>VLOOKUP(D1217,'Data Outlet'!$A$2:$D$17,4,FALSE)</f>
        <v>Eko Wijaya</v>
      </c>
      <c r="L1217" t="str">
        <f>VLOOKUP(D1217,'Data Outlet'!$A$2:$D$17,2,FALSE)</f>
        <v>KOTA KASABLANKA</v>
      </c>
    </row>
    <row r="1218" spans="1:12" x14ac:dyDescent="0.25">
      <c r="A1218" t="str">
        <f t="shared" si="38"/>
        <v>T-1217</v>
      </c>
      <c r="B1218" s="3" t="s">
        <v>2584</v>
      </c>
      <c r="C1218" s="5">
        <v>45602</v>
      </c>
      <c r="D1218" s="3" t="s">
        <v>48</v>
      </c>
      <c r="E1218" s="4" t="s">
        <v>136</v>
      </c>
      <c r="F1218" s="9">
        <v>1</v>
      </c>
      <c r="G1218">
        <f>VLOOKUP(E1218,'Data Produk'!$A$2:$E$2517,5,FALSE)</f>
        <v>82800</v>
      </c>
      <c r="H1218">
        <f t="shared" si="37"/>
        <v>82800</v>
      </c>
      <c r="I1218" t="str">
        <f>VLOOKUP(E1218,'Data Produk'!$A$2:$E$2517,3,FALSE)</f>
        <v>BHINNEKA W190 OFFICE MOUSE BLACK</v>
      </c>
      <c r="J1218" t="str">
        <f>VLOOKUP(E1218,'Data Produk'!$A$2:$E$2517,4,FALSE)</f>
        <v>OFFICE MOUSE</v>
      </c>
      <c r="K1218" t="str">
        <f>VLOOKUP(D1218,'Data Outlet'!$A$2:$D$17,4,FALSE)</f>
        <v>Joko Susilo</v>
      </c>
      <c r="L1218" t="str">
        <f>VLOOKUP(D1218,'Data Outlet'!$A$2:$D$17,2,FALSE)</f>
        <v>SUMARECON MALL SERPONG</v>
      </c>
    </row>
    <row r="1219" spans="1:12" x14ac:dyDescent="0.25">
      <c r="A1219" t="str">
        <f t="shared" si="38"/>
        <v>T-1218</v>
      </c>
      <c r="B1219" s="3" t="s">
        <v>2584</v>
      </c>
      <c r="C1219" s="5">
        <v>45605</v>
      </c>
      <c r="D1219" s="3" t="s">
        <v>47</v>
      </c>
      <c r="E1219" s="4" t="s">
        <v>917</v>
      </c>
      <c r="F1219" s="9">
        <v>1</v>
      </c>
      <c r="G1219">
        <f>VLOOKUP(E1219,'Data Produk'!$A$2:$E$2517,5,FALSE)</f>
        <v>17100</v>
      </c>
      <c r="H1219">
        <f t="shared" ref="H1219:H1282" si="39">G1219*F1219</f>
        <v>17100</v>
      </c>
      <c r="I1219" t="str">
        <f>VLOOKUP(E1219,'Data Produk'!$A$2:$E$2517,3,FALSE)</f>
        <v>BHINNEKA DURALINK KCB1201 BLACK</v>
      </c>
      <c r="J1219" t="str">
        <f>VLOOKUP(E1219,'Data Produk'!$A$2:$E$2517,4,FALSE)</f>
        <v>CABLE</v>
      </c>
      <c r="K1219" t="str">
        <f>VLOOKUP(D1219,'Data Outlet'!$A$2:$D$17,4,FALSE)</f>
        <v>Joko Susilo</v>
      </c>
      <c r="L1219" t="str">
        <f>VLOOKUP(D1219,'Data Outlet'!$A$2:$D$17,2,FALSE)</f>
        <v>SUMARECON MALL BEKASI</v>
      </c>
    </row>
    <row r="1220" spans="1:12" x14ac:dyDescent="0.25">
      <c r="A1220" t="str">
        <f t="shared" si="38"/>
        <v>T-1219</v>
      </c>
      <c r="B1220" s="3" t="s">
        <v>2584</v>
      </c>
      <c r="C1220" s="5">
        <v>45617</v>
      </c>
      <c r="D1220" s="3" t="s">
        <v>42</v>
      </c>
      <c r="E1220" s="4" t="s">
        <v>115</v>
      </c>
      <c r="F1220" s="9">
        <v>1</v>
      </c>
      <c r="G1220">
        <f>VLOOKUP(E1220,'Data Produk'!$A$2:$E$2517,5,FALSE)</f>
        <v>74700</v>
      </c>
      <c r="H1220">
        <f t="shared" si="39"/>
        <v>74700</v>
      </c>
      <c r="I1220" t="str">
        <f>VLOOKUP(E1220,'Data Produk'!$A$2:$E$2517,3,FALSE)</f>
        <v>BHINNEKA KM100 OFFICE COMBO BLACK</v>
      </c>
      <c r="J1220" t="str">
        <f>VLOOKUP(E1220,'Data Produk'!$A$2:$E$2517,4,FALSE)</f>
        <v>OFFICE COMBO</v>
      </c>
      <c r="K1220" t="str">
        <f>VLOOKUP(D1220,'Data Outlet'!$A$2:$D$17,4,FALSE)</f>
        <v>Hadi Nugroho</v>
      </c>
      <c r="L1220" t="str">
        <f>VLOOKUP(D1220,'Data Outlet'!$A$2:$D$17,2,FALSE)</f>
        <v>MALL KELAPA GADING</v>
      </c>
    </row>
    <row r="1221" spans="1:12" x14ac:dyDescent="0.25">
      <c r="A1221" t="str">
        <f t="shared" si="38"/>
        <v>T-1220</v>
      </c>
      <c r="B1221" s="3" t="s">
        <v>2584</v>
      </c>
      <c r="C1221" s="5">
        <v>45607</v>
      </c>
      <c r="D1221" s="3" t="s">
        <v>37</v>
      </c>
      <c r="E1221" s="4" t="s">
        <v>985</v>
      </c>
      <c r="F1221" s="9">
        <v>1</v>
      </c>
      <c r="G1221">
        <f>VLOOKUP(E1221,'Data Produk'!$A$2:$E$2517,5,FALSE)</f>
        <v>26500</v>
      </c>
      <c r="H1221">
        <f t="shared" si="39"/>
        <v>26500</v>
      </c>
      <c r="I1221" t="str">
        <f>VLOOKUP(E1221,'Data Produk'!$A$2:$E$2517,3,FALSE)</f>
        <v>KC102 BHINNEKA USB CABLE TYPE C</v>
      </c>
      <c r="J1221" t="str">
        <f>VLOOKUP(E1221,'Data Produk'!$A$2:$E$2517,4,FALSE)</f>
        <v>CABLE</v>
      </c>
      <c r="K1221" t="str">
        <f>VLOOKUP(D1221,'Data Outlet'!$A$2:$D$17,4,FALSE)</f>
        <v>Dewi Lestari</v>
      </c>
      <c r="L1221" t="str">
        <f>VLOOKUP(D1221,'Data Outlet'!$A$2:$D$17,2,FALSE)</f>
        <v>CIBUBUR JUNCTION</v>
      </c>
    </row>
    <row r="1222" spans="1:12" x14ac:dyDescent="0.25">
      <c r="A1222" t="str">
        <f t="shared" si="38"/>
        <v>T-1221</v>
      </c>
      <c r="B1222" s="3" t="s">
        <v>2584</v>
      </c>
      <c r="C1222" s="5">
        <v>45618</v>
      </c>
      <c r="D1222" s="3" t="s">
        <v>40</v>
      </c>
      <c r="E1222" s="4" t="s">
        <v>868</v>
      </c>
      <c r="F1222" s="9">
        <v>3</v>
      </c>
      <c r="G1222">
        <f>VLOOKUP(E1222,'Data Produk'!$A$2:$E$2517,5,FALSE)</f>
        <v>73800</v>
      </c>
      <c r="H1222">
        <f t="shared" si="39"/>
        <v>221400</v>
      </c>
      <c r="I1222" t="str">
        <f>VLOOKUP(E1222,'Data Produk'!$A$2:$E$2517,3,FALSE)</f>
        <v>BHINNEKA SMART LIGHT BUB 9W SLB101</v>
      </c>
      <c r="J1222" t="str">
        <f>VLOOKUP(E1222,'Data Produk'!$A$2:$E$2517,4,FALSE)</f>
        <v>SMART LIFE</v>
      </c>
      <c r="K1222" t="str">
        <f>VLOOKUP(D1222,'Data Outlet'!$A$2:$D$17,4,FALSE)</f>
        <v>Fani Sari</v>
      </c>
      <c r="L1222" t="str">
        <f>VLOOKUP(D1222,'Data Outlet'!$A$2:$D$17,2,FALSE)</f>
        <v>LIPPO MALL KEMANG</v>
      </c>
    </row>
    <row r="1223" spans="1:12" x14ac:dyDescent="0.25">
      <c r="A1223" t="str">
        <f t="shared" si="38"/>
        <v>T-1222</v>
      </c>
      <c r="B1223" s="3" t="s">
        <v>2584</v>
      </c>
      <c r="C1223" s="5">
        <v>45625</v>
      </c>
      <c r="D1223" s="3" t="s">
        <v>42</v>
      </c>
      <c r="E1223" s="4" t="s">
        <v>986</v>
      </c>
      <c r="F1223" s="9">
        <v>18</v>
      </c>
      <c r="G1223">
        <f>VLOOKUP(E1223,'Data Produk'!$A$2:$E$2517,5,FALSE)</f>
        <v>26500</v>
      </c>
      <c r="H1223">
        <f t="shared" si="39"/>
        <v>477000</v>
      </c>
      <c r="I1223" t="str">
        <f>VLOOKUP(E1223,'Data Produk'!$A$2:$E$2517,3,FALSE)</f>
        <v>KL102 BHINNEKA USB CABLE LIGHTNING</v>
      </c>
      <c r="J1223" t="str">
        <f>VLOOKUP(E1223,'Data Produk'!$A$2:$E$2517,4,FALSE)</f>
        <v>CABLE</v>
      </c>
      <c r="K1223" t="str">
        <f>VLOOKUP(D1223,'Data Outlet'!$A$2:$D$17,4,FALSE)</f>
        <v>Hadi Nugroho</v>
      </c>
      <c r="L1223" t="str">
        <f>VLOOKUP(D1223,'Data Outlet'!$A$2:$D$17,2,FALSE)</f>
        <v>MALL KELAPA GADING</v>
      </c>
    </row>
    <row r="1224" spans="1:12" x14ac:dyDescent="0.25">
      <c r="A1224" t="str">
        <f t="shared" si="38"/>
        <v>T-1223</v>
      </c>
      <c r="B1224" s="3" t="s">
        <v>2584</v>
      </c>
      <c r="C1224" s="5">
        <v>45606</v>
      </c>
      <c r="D1224" s="3" t="s">
        <v>48</v>
      </c>
      <c r="E1224" s="4" t="s">
        <v>765</v>
      </c>
      <c r="F1224" s="9">
        <v>1</v>
      </c>
      <c r="G1224">
        <f>VLOOKUP(E1224,'Data Produk'!$A$2:$E$2517,5,FALSE)</f>
        <v>243000</v>
      </c>
      <c r="H1224">
        <f t="shared" si="39"/>
        <v>243000</v>
      </c>
      <c r="I1224" t="str">
        <f>VLOOKUP(E1224,'Data Produk'!$A$2:$E$2517,3,FALSE)</f>
        <v>BHINNEKA POWER PLUS 65W 3-PORTS GAN CHARGER (PPS/PD+QC) BLACK</v>
      </c>
      <c r="J1224" t="str">
        <f>VLOOKUP(E1224,'Data Produk'!$A$2:$E$2517,4,FALSE)</f>
        <v>CHARGER</v>
      </c>
      <c r="K1224" t="str">
        <f>VLOOKUP(D1224,'Data Outlet'!$A$2:$D$17,4,FALSE)</f>
        <v>Joko Susilo</v>
      </c>
      <c r="L1224" t="str">
        <f>VLOOKUP(D1224,'Data Outlet'!$A$2:$D$17,2,FALSE)</f>
        <v>SUMARECON MALL SERPONG</v>
      </c>
    </row>
    <row r="1225" spans="1:12" x14ac:dyDescent="0.25">
      <c r="A1225" t="str">
        <f t="shared" si="38"/>
        <v>T-1224</v>
      </c>
      <c r="B1225" s="3" t="s">
        <v>2584</v>
      </c>
      <c r="C1225" s="5">
        <v>45607</v>
      </c>
      <c r="D1225" s="3" t="s">
        <v>37</v>
      </c>
      <c r="E1225" s="4" t="s">
        <v>682</v>
      </c>
      <c r="F1225" s="9">
        <v>5</v>
      </c>
      <c r="G1225">
        <f>VLOOKUP(E1225,'Data Produk'!$A$2:$E$2517,5,FALSE)</f>
        <v>37350</v>
      </c>
      <c r="H1225">
        <f t="shared" si="39"/>
        <v>186750</v>
      </c>
      <c r="I1225" t="str">
        <f>VLOOKUP(E1225,'Data Produk'!$A$2:$E$2517,3,FALSE)</f>
        <v>BHINNEKA LAVALIER MV01 MICROPHONE BLACK</v>
      </c>
      <c r="J1225" t="str">
        <f>VLOOKUP(E1225,'Data Produk'!$A$2:$E$2517,4,FALSE)</f>
        <v>STREAMING DEVICES</v>
      </c>
      <c r="K1225" t="str">
        <f>VLOOKUP(D1225,'Data Outlet'!$A$2:$D$17,4,FALSE)</f>
        <v>Dewi Lestari</v>
      </c>
      <c r="L1225" t="str">
        <f>VLOOKUP(D1225,'Data Outlet'!$A$2:$D$17,2,FALSE)</f>
        <v>CIBUBUR JUNCTION</v>
      </c>
    </row>
    <row r="1226" spans="1:12" x14ac:dyDescent="0.25">
      <c r="A1226" t="str">
        <f t="shared" si="38"/>
        <v>T-1225</v>
      </c>
      <c r="B1226" s="3" t="s">
        <v>2584</v>
      </c>
      <c r="C1226" s="5">
        <v>45610</v>
      </c>
      <c r="D1226" s="3" t="s">
        <v>45</v>
      </c>
      <c r="E1226" s="4" t="s">
        <v>172</v>
      </c>
      <c r="F1226" s="9">
        <v>10</v>
      </c>
      <c r="G1226">
        <f>VLOOKUP(E1226,'Data Produk'!$A$2:$E$2517,5,FALSE)</f>
        <v>45000</v>
      </c>
      <c r="H1226">
        <f t="shared" si="39"/>
        <v>450000</v>
      </c>
      <c r="I1226" t="str">
        <f>VLOOKUP(E1226,'Data Produk'!$A$2:$E$2517,3,FALSE)</f>
        <v>BHINNEKA HYPERLINK KD10C2001 BLACK</v>
      </c>
      <c r="J1226" t="str">
        <f>VLOOKUP(E1226,'Data Produk'!$A$2:$E$2517,4,FALSE)</f>
        <v>CABLE</v>
      </c>
      <c r="K1226" t="str">
        <f>VLOOKUP(D1226,'Data Outlet'!$A$2:$D$17,4,FALSE)</f>
        <v>Indah Putri</v>
      </c>
      <c r="L1226" t="str">
        <f>VLOOKUP(D1226,'Data Outlet'!$A$2:$D$17,2,FALSE)</f>
        <v>PIK AVENUE</v>
      </c>
    </row>
    <row r="1227" spans="1:12" x14ac:dyDescent="0.25">
      <c r="A1227" t="str">
        <f t="shared" si="38"/>
        <v>T-1226</v>
      </c>
      <c r="B1227" s="3" t="s">
        <v>2584</v>
      </c>
      <c r="C1227" s="5">
        <v>45597</v>
      </c>
      <c r="D1227" s="3" t="s">
        <v>45</v>
      </c>
      <c r="E1227" s="4" t="s">
        <v>987</v>
      </c>
      <c r="F1227" s="9">
        <v>1</v>
      </c>
      <c r="G1227">
        <f>VLOOKUP(E1227,'Data Produk'!$A$2:$E$2517,5,FALSE)</f>
        <v>225000</v>
      </c>
      <c r="H1227">
        <f t="shared" si="39"/>
        <v>225000</v>
      </c>
      <c r="I1227" t="str">
        <f>VLOOKUP(E1227,'Data Produk'!$A$2:$E$2517,3,FALSE)</f>
        <v>BHINNEKA Gaming Keyboard MK-890 ATOM96 Grey Blue Switch</v>
      </c>
      <c r="J1227" t="str">
        <f>VLOOKUP(E1227,'Data Produk'!$A$2:$E$2517,4,FALSE)</f>
        <v>KEYBOARD GAMING</v>
      </c>
      <c r="K1227" t="str">
        <f>VLOOKUP(D1227,'Data Outlet'!$A$2:$D$17,4,FALSE)</f>
        <v>Indah Putri</v>
      </c>
      <c r="L1227" t="str">
        <f>VLOOKUP(D1227,'Data Outlet'!$A$2:$D$17,2,FALSE)</f>
        <v>PIK AVENUE</v>
      </c>
    </row>
    <row r="1228" spans="1:12" x14ac:dyDescent="0.25">
      <c r="A1228" t="str">
        <f t="shared" ref="A1228:A1291" si="40">"T-"&amp;ROW()-1</f>
        <v>T-1227</v>
      </c>
      <c r="B1228" s="3" t="s">
        <v>2584</v>
      </c>
      <c r="C1228" s="5">
        <v>45612</v>
      </c>
      <c r="D1228" s="3" t="s">
        <v>43</v>
      </c>
      <c r="E1228" s="4" t="s">
        <v>517</v>
      </c>
      <c r="F1228" s="9">
        <v>1</v>
      </c>
      <c r="G1228">
        <f>VLOOKUP(E1228,'Data Produk'!$A$2:$E$2517,5,FALSE)</f>
        <v>39600</v>
      </c>
      <c r="H1228">
        <f t="shared" si="39"/>
        <v>39600</v>
      </c>
      <c r="I1228" t="str">
        <f>VLOOKUP(E1228,'Data Produk'!$A$2:$E$2517,3,FALSE)</f>
        <v>BHINNEKA GO W605 OFFICE MOUSE BLACK</v>
      </c>
      <c r="J1228" t="str">
        <f>VLOOKUP(E1228,'Data Produk'!$A$2:$E$2517,4,FALSE)</f>
        <v>OFFICE MOUSE</v>
      </c>
      <c r="K1228" t="str">
        <f>VLOOKUP(D1228,'Data Outlet'!$A$2:$D$17,4,FALSE)</f>
        <v>Gita Rahma</v>
      </c>
      <c r="L1228" t="str">
        <f>VLOOKUP(D1228,'Data Outlet'!$A$2:$D$17,2,FALSE)</f>
        <v>MALL OF INDONESIA</v>
      </c>
    </row>
    <row r="1229" spans="1:12" x14ac:dyDescent="0.25">
      <c r="A1229" t="str">
        <f t="shared" si="40"/>
        <v>T-1228</v>
      </c>
      <c r="B1229" s="3" t="s">
        <v>2584</v>
      </c>
      <c r="C1229" s="5">
        <v>45614</v>
      </c>
      <c r="D1229" s="3" t="s">
        <v>47</v>
      </c>
      <c r="E1229" s="4" t="s">
        <v>747</v>
      </c>
      <c r="F1229" s="9">
        <v>1</v>
      </c>
      <c r="G1229">
        <f>VLOOKUP(E1229,'Data Produk'!$A$2:$E$2517,5,FALSE)</f>
        <v>47700</v>
      </c>
      <c r="H1229">
        <f t="shared" si="39"/>
        <v>47700</v>
      </c>
      <c r="I1229" t="str">
        <f>VLOOKUP(E1229,'Data Produk'!$A$2:$E$2517,3,FALSE)</f>
        <v>BHINNEKA POWER MOVE 30W 2-PORTS CAR CHARGER (PD+QC) BLACK</v>
      </c>
      <c r="J1229" t="str">
        <f>VLOOKUP(E1229,'Data Produk'!$A$2:$E$2517,4,FALSE)</f>
        <v>CAR &amp; TRAVEL CHARGER</v>
      </c>
      <c r="K1229" t="str">
        <f>VLOOKUP(D1229,'Data Outlet'!$A$2:$D$17,4,FALSE)</f>
        <v>Joko Susilo</v>
      </c>
      <c r="L1229" t="str">
        <f>VLOOKUP(D1229,'Data Outlet'!$A$2:$D$17,2,FALSE)</f>
        <v>SUMARECON MALL BEKASI</v>
      </c>
    </row>
    <row r="1230" spans="1:12" x14ac:dyDescent="0.25">
      <c r="A1230" t="str">
        <f t="shared" si="40"/>
        <v>T-1229</v>
      </c>
      <c r="B1230" s="3" t="s">
        <v>2584</v>
      </c>
      <c r="C1230" s="5">
        <v>45622</v>
      </c>
      <c r="D1230" s="3" t="s">
        <v>43</v>
      </c>
      <c r="E1230" s="4" t="s">
        <v>556</v>
      </c>
      <c r="F1230" s="9">
        <v>2</v>
      </c>
      <c r="G1230">
        <f>VLOOKUP(E1230,'Data Produk'!$A$2:$E$2517,5,FALSE)</f>
        <v>17100</v>
      </c>
      <c r="H1230">
        <f t="shared" si="39"/>
        <v>34200</v>
      </c>
      <c r="I1230" t="str">
        <f>VLOOKUP(E1230,'Data Produk'!$A$2:$E$2517,3,FALSE)</f>
        <v>BHINNEKA DURALINK KCB1201 BLACK</v>
      </c>
      <c r="J1230" t="str">
        <f>VLOOKUP(E1230,'Data Produk'!$A$2:$E$2517,4,FALSE)</f>
        <v>CABLE</v>
      </c>
      <c r="K1230" t="str">
        <f>VLOOKUP(D1230,'Data Outlet'!$A$2:$D$17,4,FALSE)</f>
        <v>Gita Rahma</v>
      </c>
      <c r="L1230" t="str">
        <f>VLOOKUP(D1230,'Data Outlet'!$A$2:$D$17,2,FALSE)</f>
        <v>MALL OF INDONESIA</v>
      </c>
    </row>
    <row r="1231" spans="1:12" x14ac:dyDescent="0.25">
      <c r="A1231" t="str">
        <f t="shared" si="40"/>
        <v>T-1230</v>
      </c>
      <c r="B1231" s="3" t="s">
        <v>2584</v>
      </c>
      <c r="C1231" s="5">
        <v>45601</v>
      </c>
      <c r="D1231" s="3" t="s">
        <v>40</v>
      </c>
      <c r="E1231" s="4" t="s">
        <v>743</v>
      </c>
      <c r="F1231" s="9">
        <v>1</v>
      </c>
      <c r="G1231">
        <f>VLOOKUP(E1231,'Data Produk'!$A$2:$E$2517,5,FALSE)</f>
        <v>90000</v>
      </c>
      <c r="H1231">
        <f t="shared" si="39"/>
        <v>90000</v>
      </c>
      <c r="I1231" t="str">
        <f>VLOOKUP(E1231,'Data Produk'!$A$2:$E$2517,3,FALSE)</f>
        <v>BHINNEKA POWER PURE 33W 2-PORTS USB CHARGER (PD+QC) BLACK</v>
      </c>
      <c r="J1231" t="str">
        <f>VLOOKUP(E1231,'Data Produk'!$A$2:$E$2517,4,FALSE)</f>
        <v>CHARGER</v>
      </c>
      <c r="K1231" t="str">
        <f>VLOOKUP(D1231,'Data Outlet'!$A$2:$D$17,4,FALSE)</f>
        <v>Fani Sari</v>
      </c>
      <c r="L1231" t="str">
        <f>VLOOKUP(D1231,'Data Outlet'!$A$2:$D$17,2,FALSE)</f>
        <v>LIPPO MALL KEMANG</v>
      </c>
    </row>
    <row r="1232" spans="1:12" x14ac:dyDescent="0.25">
      <c r="A1232" t="str">
        <f t="shared" si="40"/>
        <v>T-1231</v>
      </c>
      <c r="B1232" s="3" t="s">
        <v>2584</v>
      </c>
      <c r="C1232" s="5">
        <v>45621</v>
      </c>
      <c r="D1232" s="3" t="s">
        <v>45</v>
      </c>
      <c r="E1232" s="4" t="s">
        <v>988</v>
      </c>
      <c r="F1232" s="9">
        <v>1</v>
      </c>
      <c r="G1232">
        <f>VLOOKUP(E1232,'Data Produk'!$A$2:$E$2517,5,FALSE)</f>
        <v>41400</v>
      </c>
      <c r="H1232">
        <f t="shared" si="39"/>
        <v>41400</v>
      </c>
      <c r="I1232" t="str">
        <f>VLOOKUP(E1232,'Data Produk'!$A$2:$E$2517,3,FALSE)</f>
        <v>BHINNEKA CW1-Q03 18W 1-PORTS CHARGER (QC) WHITE</v>
      </c>
      <c r="J1232" t="str">
        <f>VLOOKUP(E1232,'Data Produk'!$A$2:$E$2517,4,FALSE)</f>
        <v>CHARGER</v>
      </c>
      <c r="K1232" t="str">
        <f>VLOOKUP(D1232,'Data Outlet'!$A$2:$D$17,4,FALSE)</f>
        <v>Indah Putri</v>
      </c>
      <c r="L1232" t="str">
        <f>VLOOKUP(D1232,'Data Outlet'!$A$2:$D$17,2,FALSE)</f>
        <v>PIK AVENUE</v>
      </c>
    </row>
    <row r="1233" spans="1:12" x14ac:dyDescent="0.25">
      <c r="A1233" t="str">
        <f t="shared" si="40"/>
        <v>T-1232</v>
      </c>
      <c r="B1233" s="3" t="s">
        <v>2584</v>
      </c>
      <c r="C1233" s="5">
        <v>45620</v>
      </c>
      <c r="D1233" s="3" t="s">
        <v>42</v>
      </c>
      <c r="E1233" s="4" t="s">
        <v>989</v>
      </c>
      <c r="F1233" s="9">
        <v>4</v>
      </c>
      <c r="G1233">
        <f>VLOOKUP(E1233,'Data Produk'!$A$2:$E$2517,5,FALSE)</f>
        <v>144000</v>
      </c>
      <c r="H1233">
        <f t="shared" si="39"/>
        <v>576000</v>
      </c>
      <c r="I1233" t="str">
        <f>VLOOKUP(E1233,'Data Produk'!$A$2:$E$2517,3,FALSE)</f>
        <v>BHINNEKA CHIEF II HG20 GAMING HEADSET PINK</v>
      </c>
      <c r="J1233" t="str">
        <f>VLOOKUP(E1233,'Data Produk'!$A$2:$E$2517,4,FALSE)</f>
        <v>GAMING HEADSET</v>
      </c>
      <c r="K1233" t="str">
        <f>VLOOKUP(D1233,'Data Outlet'!$A$2:$D$17,4,FALSE)</f>
        <v>Hadi Nugroho</v>
      </c>
      <c r="L1233" t="str">
        <f>VLOOKUP(D1233,'Data Outlet'!$A$2:$D$17,2,FALSE)</f>
        <v>MALL KELAPA GADING</v>
      </c>
    </row>
    <row r="1234" spans="1:12" x14ac:dyDescent="0.25">
      <c r="A1234" t="str">
        <f t="shared" si="40"/>
        <v>T-1233</v>
      </c>
      <c r="B1234" s="3" t="s">
        <v>2584</v>
      </c>
      <c r="C1234" s="5">
        <v>45616</v>
      </c>
      <c r="D1234" s="3" t="s">
        <v>42</v>
      </c>
      <c r="E1234" s="4" t="s">
        <v>152</v>
      </c>
      <c r="F1234" s="9">
        <v>7</v>
      </c>
      <c r="G1234">
        <f>VLOOKUP(E1234,'Data Produk'!$A$2:$E$2517,5,FALSE)</f>
        <v>18000</v>
      </c>
      <c r="H1234">
        <f t="shared" si="39"/>
        <v>126000</v>
      </c>
      <c r="I1234" t="str">
        <f>VLOOKUP(E1234,'Data Produk'!$A$2:$E$2517,3,FALSE)</f>
        <v>BHINNEKA DURALINK KLB1201 BLACK</v>
      </c>
      <c r="J1234" t="str">
        <f>VLOOKUP(E1234,'Data Produk'!$A$2:$E$2517,4,FALSE)</f>
        <v>CABLE</v>
      </c>
      <c r="K1234" t="str">
        <f>VLOOKUP(D1234,'Data Outlet'!$A$2:$D$17,4,FALSE)</f>
        <v>Hadi Nugroho</v>
      </c>
      <c r="L1234" t="str">
        <f>VLOOKUP(D1234,'Data Outlet'!$A$2:$D$17,2,FALSE)</f>
        <v>MALL KELAPA GADING</v>
      </c>
    </row>
    <row r="1235" spans="1:12" x14ac:dyDescent="0.25">
      <c r="A1235" t="str">
        <f t="shared" si="40"/>
        <v>T-1234</v>
      </c>
      <c r="B1235" s="3" t="s">
        <v>2584</v>
      </c>
      <c r="C1235" s="5">
        <v>45625</v>
      </c>
      <c r="D1235" s="3" t="s">
        <v>42</v>
      </c>
      <c r="E1235" s="4" t="s">
        <v>805</v>
      </c>
      <c r="F1235" s="9">
        <v>2</v>
      </c>
      <c r="G1235">
        <f>VLOOKUP(E1235,'Data Produk'!$A$2:$E$2517,5,FALSE)</f>
        <v>13500</v>
      </c>
      <c r="H1235">
        <f t="shared" si="39"/>
        <v>27000</v>
      </c>
      <c r="I1235" t="str">
        <f>VLOOKUP(E1235,'Data Produk'!$A$2:$E$2517,3,FALSE)</f>
        <v>BHINNEKA LINKBUDS ES2 WIRED EARBUDS BLACK</v>
      </c>
      <c r="J1235" t="str">
        <f>VLOOKUP(E1235,'Data Produk'!$A$2:$E$2517,4,FALSE)</f>
        <v>EARPHONE</v>
      </c>
      <c r="K1235" t="str">
        <f>VLOOKUP(D1235,'Data Outlet'!$A$2:$D$17,4,FALSE)</f>
        <v>Hadi Nugroho</v>
      </c>
      <c r="L1235" t="str">
        <f>VLOOKUP(D1235,'Data Outlet'!$A$2:$D$17,2,FALSE)</f>
        <v>MALL KELAPA GADING</v>
      </c>
    </row>
    <row r="1236" spans="1:12" x14ac:dyDescent="0.25">
      <c r="A1236" t="str">
        <f t="shared" si="40"/>
        <v>T-1235</v>
      </c>
      <c r="B1236" s="3" t="s">
        <v>2584</v>
      </c>
      <c r="C1236" s="5">
        <v>45604</v>
      </c>
      <c r="D1236" s="3" t="s">
        <v>37</v>
      </c>
      <c r="E1236" s="4" t="s">
        <v>990</v>
      </c>
      <c r="F1236" s="9">
        <v>3</v>
      </c>
      <c r="G1236">
        <f>VLOOKUP(E1236,'Data Produk'!$A$2:$E$2517,5,FALSE)</f>
        <v>40000</v>
      </c>
      <c r="H1236">
        <f t="shared" si="39"/>
        <v>120000</v>
      </c>
      <c r="I1236" t="str">
        <f>VLOOKUP(E1236,'Data Produk'!$A$2:$E$2517,3,FALSE)</f>
        <v>BHINNEKA Mouse T533</v>
      </c>
      <c r="J1236" t="str">
        <f>VLOOKUP(E1236,'Data Produk'!$A$2:$E$2517,4,FALSE)</f>
        <v>OFFICE MOUSE</v>
      </c>
      <c r="K1236" t="str">
        <f>VLOOKUP(D1236,'Data Outlet'!$A$2:$D$17,4,FALSE)</f>
        <v>Dewi Lestari</v>
      </c>
      <c r="L1236" t="str">
        <f>VLOOKUP(D1236,'Data Outlet'!$A$2:$D$17,2,FALSE)</f>
        <v>CIBUBUR JUNCTION</v>
      </c>
    </row>
    <row r="1237" spans="1:12" x14ac:dyDescent="0.25">
      <c r="A1237" t="str">
        <f t="shared" si="40"/>
        <v>T-1236</v>
      </c>
      <c r="B1237" s="3" t="s">
        <v>2584</v>
      </c>
      <c r="C1237" s="5">
        <v>45618</v>
      </c>
      <c r="D1237" s="3" t="s">
        <v>47</v>
      </c>
      <c r="E1237" s="4" t="s">
        <v>991</v>
      </c>
      <c r="F1237" s="9">
        <v>1</v>
      </c>
      <c r="G1237">
        <f>VLOOKUP(E1237,'Data Produk'!$A$2:$E$2517,5,FALSE)</f>
        <v>39600</v>
      </c>
      <c r="H1237">
        <f t="shared" si="39"/>
        <v>39600</v>
      </c>
      <c r="I1237" t="str">
        <f>VLOOKUP(E1237,'Data Produk'!$A$2:$E$2517,3,FALSE)</f>
        <v>BHINNEKA GO W608 OFFICE MOUSE BLACK</v>
      </c>
      <c r="J1237" t="str">
        <f>VLOOKUP(E1237,'Data Produk'!$A$2:$E$2517,4,FALSE)</f>
        <v>OFFICE MOUSE</v>
      </c>
      <c r="K1237" t="str">
        <f>VLOOKUP(D1237,'Data Outlet'!$A$2:$D$17,4,FALSE)</f>
        <v>Joko Susilo</v>
      </c>
      <c r="L1237" t="str">
        <f>VLOOKUP(D1237,'Data Outlet'!$A$2:$D$17,2,FALSE)</f>
        <v>SUMARECON MALL BEKASI</v>
      </c>
    </row>
    <row r="1238" spans="1:12" x14ac:dyDescent="0.25">
      <c r="A1238" t="str">
        <f t="shared" si="40"/>
        <v>T-1237</v>
      </c>
      <c r="B1238" s="3" t="s">
        <v>2584</v>
      </c>
      <c r="C1238" s="5">
        <v>45599</v>
      </c>
      <c r="D1238" s="3" t="s">
        <v>45</v>
      </c>
      <c r="E1238" s="4" t="s">
        <v>992</v>
      </c>
      <c r="F1238" s="9">
        <v>1</v>
      </c>
      <c r="G1238">
        <f>VLOOKUP(E1238,'Data Produk'!$A$2:$E$2517,5,FALSE)</f>
        <v>29700</v>
      </c>
      <c r="H1238">
        <f t="shared" si="39"/>
        <v>29700</v>
      </c>
      <c r="I1238" t="str">
        <f>VLOOKUP(E1238,'Data Produk'!$A$2:$E$2517,3,FALSE)</f>
        <v>KM104 BHINNEKA USB CABLE MICRO</v>
      </c>
      <c r="J1238" t="str">
        <f>VLOOKUP(E1238,'Data Produk'!$A$2:$E$2517,4,FALSE)</f>
        <v>CABLE</v>
      </c>
      <c r="K1238" t="str">
        <f>VLOOKUP(D1238,'Data Outlet'!$A$2:$D$17,4,FALSE)</f>
        <v>Indah Putri</v>
      </c>
      <c r="L1238" t="str">
        <f>VLOOKUP(D1238,'Data Outlet'!$A$2:$D$17,2,FALSE)</f>
        <v>PIK AVENUE</v>
      </c>
    </row>
    <row r="1239" spans="1:12" x14ac:dyDescent="0.25">
      <c r="A1239" t="str">
        <f t="shared" si="40"/>
        <v>T-1238</v>
      </c>
      <c r="B1239" s="3" t="s">
        <v>2584</v>
      </c>
      <c r="C1239" s="5">
        <v>45614</v>
      </c>
      <c r="D1239" s="3" t="s">
        <v>40</v>
      </c>
      <c r="E1239" s="4" t="s">
        <v>473</v>
      </c>
      <c r="F1239" s="9">
        <v>1</v>
      </c>
      <c r="G1239">
        <f>VLOOKUP(E1239,'Data Produk'!$A$2:$E$2517,5,FALSE)</f>
        <v>94500</v>
      </c>
      <c r="H1239">
        <f t="shared" si="39"/>
        <v>94500</v>
      </c>
      <c r="I1239" t="str">
        <f>VLOOKUP(E1239,'Data Produk'!$A$2:$E$2517,3,FALSE)</f>
        <v>BHINNEKA SMART LIGHT BUB 12W SLB102</v>
      </c>
      <c r="J1239" t="str">
        <f>VLOOKUP(E1239,'Data Produk'!$A$2:$E$2517,4,FALSE)</f>
        <v>SMART LIFE</v>
      </c>
      <c r="K1239" t="str">
        <f>VLOOKUP(D1239,'Data Outlet'!$A$2:$D$17,4,FALSE)</f>
        <v>Fani Sari</v>
      </c>
      <c r="L1239" t="str">
        <f>VLOOKUP(D1239,'Data Outlet'!$A$2:$D$17,2,FALSE)</f>
        <v>LIPPO MALL KEMANG</v>
      </c>
    </row>
    <row r="1240" spans="1:12" x14ac:dyDescent="0.25">
      <c r="A1240" t="str">
        <f t="shared" si="40"/>
        <v>T-1239</v>
      </c>
      <c r="B1240" s="3" t="s">
        <v>2584</v>
      </c>
      <c r="C1240" s="5">
        <v>45623</v>
      </c>
      <c r="D1240" s="3" t="s">
        <v>37</v>
      </c>
      <c r="E1240" s="4" t="s">
        <v>236</v>
      </c>
      <c r="F1240" s="9">
        <v>2</v>
      </c>
      <c r="G1240">
        <f>VLOOKUP(E1240,'Data Produk'!$A$2:$E$2517,5,FALSE)</f>
        <v>25200</v>
      </c>
      <c r="H1240">
        <f t="shared" si="39"/>
        <v>50400</v>
      </c>
      <c r="I1240" t="str">
        <f>VLOOKUP(E1240,'Data Produk'!$A$2:$E$2517,3,FALSE)</f>
        <v>BHINNEKA HYPERLINK KD60C1501 BLACK</v>
      </c>
      <c r="J1240" t="str">
        <f>VLOOKUP(E1240,'Data Produk'!$A$2:$E$2517,4,FALSE)</f>
        <v>CABLE</v>
      </c>
      <c r="K1240" t="str">
        <f>VLOOKUP(D1240,'Data Outlet'!$A$2:$D$17,4,FALSE)</f>
        <v>Dewi Lestari</v>
      </c>
      <c r="L1240" t="str">
        <f>VLOOKUP(D1240,'Data Outlet'!$A$2:$D$17,2,FALSE)</f>
        <v>CIBUBUR JUNCTION</v>
      </c>
    </row>
    <row r="1241" spans="1:12" x14ac:dyDescent="0.25">
      <c r="A1241" t="str">
        <f t="shared" si="40"/>
        <v>T-1240</v>
      </c>
      <c r="B1241" s="3" t="s">
        <v>2584</v>
      </c>
      <c r="C1241" s="5">
        <v>45608</v>
      </c>
      <c r="D1241" s="3" t="s">
        <v>42</v>
      </c>
      <c r="E1241" s="4" t="s">
        <v>993</v>
      </c>
      <c r="F1241" s="9">
        <v>1</v>
      </c>
      <c r="G1241">
        <f>VLOOKUP(E1241,'Data Produk'!$A$2:$E$2517,5,FALSE)</f>
        <v>272000</v>
      </c>
      <c r="H1241">
        <f t="shared" si="39"/>
        <v>272000</v>
      </c>
      <c r="I1241" t="str">
        <f>VLOOKUP(E1241,'Data Produk'!$A$2:$E$2517,3,FALSE)</f>
        <v>BHINNEKA Gaming Headset HG23 7.1</v>
      </c>
      <c r="J1241" t="str">
        <f>VLOOKUP(E1241,'Data Produk'!$A$2:$E$2517,4,FALSE)</f>
        <v>GAMING HEADSET</v>
      </c>
      <c r="K1241" t="str">
        <f>VLOOKUP(D1241,'Data Outlet'!$A$2:$D$17,4,FALSE)</f>
        <v>Hadi Nugroho</v>
      </c>
      <c r="L1241" t="str">
        <f>VLOOKUP(D1241,'Data Outlet'!$A$2:$D$17,2,FALSE)</f>
        <v>MALL KELAPA GADING</v>
      </c>
    </row>
    <row r="1242" spans="1:12" x14ac:dyDescent="0.25">
      <c r="A1242" t="str">
        <f t="shared" si="40"/>
        <v>T-1241</v>
      </c>
      <c r="B1242" s="3" t="s">
        <v>2584</v>
      </c>
      <c r="C1242" s="5">
        <v>45602</v>
      </c>
      <c r="D1242" s="3" t="s">
        <v>45</v>
      </c>
      <c r="E1242" s="4" t="s">
        <v>994</v>
      </c>
      <c r="F1242" s="9">
        <v>2</v>
      </c>
      <c r="G1242">
        <f>VLOOKUP(E1242,'Data Produk'!$A$2:$E$2517,5,FALSE)</f>
        <v>112500</v>
      </c>
      <c r="H1242">
        <f t="shared" si="39"/>
        <v>225000</v>
      </c>
      <c r="I1242" t="str">
        <f>VLOOKUP(E1242,'Data Produk'!$A$2:$E$2517,3,FALSE)</f>
        <v>BHINNEKA WAVE11 TW11 TRUE WIRELESS PINK</v>
      </c>
      <c r="J1242" t="str">
        <f>VLOOKUP(E1242,'Data Produk'!$A$2:$E$2517,4,FALSE)</f>
        <v>TWS</v>
      </c>
      <c r="K1242" t="str">
        <f>VLOOKUP(D1242,'Data Outlet'!$A$2:$D$17,4,FALSE)</f>
        <v>Indah Putri</v>
      </c>
      <c r="L1242" t="str">
        <f>VLOOKUP(D1242,'Data Outlet'!$A$2:$D$17,2,FALSE)</f>
        <v>PIK AVENUE</v>
      </c>
    </row>
    <row r="1243" spans="1:12" x14ac:dyDescent="0.25">
      <c r="A1243" t="str">
        <f t="shared" si="40"/>
        <v>T-1242</v>
      </c>
      <c r="B1243" s="3" t="s">
        <v>2584</v>
      </c>
      <c r="C1243" s="5">
        <v>45603</v>
      </c>
      <c r="D1243" s="3" t="s">
        <v>42</v>
      </c>
      <c r="E1243" s="4" t="s">
        <v>995</v>
      </c>
      <c r="F1243" s="9">
        <v>2</v>
      </c>
      <c r="G1243">
        <f>VLOOKUP(E1243,'Data Produk'!$A$2:$E$2517,5,FALSE)</f>
        <v>134100</v>
      </c>
      <c r="H1243">
        <f t="shared" si="39"/>
        <v>268200</v>
      </c>
      <c r="I1243" t="str">
        <f>VLOOKUP(E1243,'Data Produk'!$A$2:$E$2517,3,FALSE)</f>
        <v>BHINNEKA Gaming Mousepad MP904 MINT</v>
      </c>
      <c r="J1243" t="str">
        <f>VLOOKUP(E1243,'Data Produk'!$A$2:$E$2517,4,FALSE)</f>
        <v>DESKMAT</v>
      </c>
      <c r="K1243" t="str">
        <f>VLOOKUP(D1243,'Data Outlet'!$A$2:$D$17,4,FALSE)</f>
        <v>Hadi Nugroho</v>
      </c>
      <c r="L1243" t="str">
        <f>VLOOKUP(D1243,'Data Outlet'!$A$2:$D$17,2,FALSE)</f>
        <v>MALL KELAPA GADING</v>
      </c>
    </row>
    <row r="1244" spans="1:12" x14ac:dyDescent="0.25">
      <c r="A1244" t="str">
        <f t="shared" si="40"/>
        <v>T-1243</v>
      </c>
      <c r="B1244" s="3" t="s">
        <v>2584</v>
      </c>
      <c r="C1244" s="5">
        <v>45598</v>
      </c>
      <c r="D1244" s="3" t="s">
        <v>40</v>
      </c>
      <c r="E1244" s="4" t="s">
        <v>503</v>
      </c>
      <c r="F1244" s="9">
        <v>6</v>
      </c>
      <c r="G1244">
        <f>VLOOKUP(E1244,'Data Produk'!$A$2:$E$2517,5,FALSE)</f>
        <v>15300</v>
      </c>
      <c r="H1244">
        <f t="shared" si="39"/>
        <v>91800</v>
      </c>
      <c r="I1244" t="str">
        <f>VLOOKUP(E1244,'Data Produk'!$A$2:$E$2517,3,FALSE)</f>
        <v>BHINNEKA LINKPODS ES3 WIRED EARBUDS WHITE</v>
      </c>
      <c r="J1244" t="str">
        <f>VLOOKUP(E1244,'Data Produk'!$A$2:$E$2517,4,FALSE)</f>
        <v>EARPHONE</v>
      </c>
      <c r="K1244" t="str">
        <f>VLOOKUP(D1244,'Data Outlet'!$A$2:$D$17,4,FALSE)</f>
        <v>Fani Sari</v>
      </c>
      <c r="L1244" t="str">
        <f>VLOOKUP(D1244,'Data Outlet'!$A$2:$D$17,2,FALSE)</f>
        <v>LIPPO MALL KEMANG</v>
      </c>
    </row>
    <row r="1245" spans="1:12" x14ac:dyDescent="0.25">
      <c r="A1245" t="str">
        <f t="shared" si="40"/>
        <v>T-1244</v>
      </c>
      <c r="B1245" s="3" t="s">
        <v>2584</v>
      </c>
      <c r="C1245" s="5">
        <v>45621</v>
      </c>
      <c r="D1245" s="3" t="s">
        <v>39</v>
      </c>
      <c r="E1245" s="4" t="s">
        <v>996</v>
      </c>
      <c r="F1245" s="9">
        <v>1</v>
      </c>
      <c r="G1245">
        <f>VLOOKUP(E1245,'Data Produk'!$A$2:$E$2517,5,FALSE)</f>
        <v>372000</v>
      </c>
      <c r="H1245">
        <f t="shared" si="39"/>
        <v>372000</v>
      </c>
      <c r="I1245" t="str">
        <f>VLOOKUP(E1245,'Data Produk'!$A$2:$E$2517,3,FALSE)</f>
        <v>BHINNEKA Gaming Keyboard MK-853 RGB BLUE SWITCH (PINK)</v>
      </c>
      <c r="J1245" t="str">
        <f>VLOOKUP(E1245,'Data Produk'!$A$2:$E$2517,4,FALSE)</f>
        <v>KEYBOARD GAMING</v>
      </c>
      <c r="K1245" t="str">
        <f>VLOOKUP(D1245,'Data Outlet'!$A$2:$D$17,4,FALSE)</f>
        <v>Eko Wijaya</v>
      </c>
      <c r="L1245" t="str">
        <f>VLOOKUP(D1245,'Data Outlet'!$A$2:$D$17,2,FALSE)</f>
        <v>KOTA KASABLANKA</v>
      </c>
    </row>
    <row r="1246" spans="1:12" x14ac:dyDescent="0.25">
      <c r="A1246" t="str">
        <f t="shared" si="40"/>
        <v>T-1245</v>
      </c>
      <c r="B1246" s="3" t="s">
        <v>2584</v>
      </c>
      <c r="C1246" s="5">
        <v>45621</v>
      </c>
      <c r="D1246" s="3" t="s">
        <v>40</v>
      </c>
      <c r="E1246" s="4" t="s">
        <v>448</v>
      </c>
      <c r="F1246" s="9">
        <v>3</v>
      </c>
      <c r="G1246">
        <f>VLOOKUP(E1246,'Data Produk'!$A$2:$E$2517,5,FALSE)</f>
        <v>65700</v>
      </c>
      <c r="H1246">
        <f t="shared" si="39"/>
        <v>197100</v>
      </c>
      <c r="I1246" t="str">
        <f>VLOOKUP(E1246,'Data Produk'!$A$2:$E$2517,3,FALSE)</f>
        <v>BHINNEKA RAIGOR III WG12 GAMING MOUSE BLACK</v>
      </c>
      <c r="J1246" t="str">
        <f>VLOOKUP(E1246,'Data Produk'!$A$2:$E$2517,4,FALSE)</f>
        <v>MOUSE GAMING</v>
      </c>
      <c r="K1246" t="str">
        <f>VLOOKUP(D1246,'Data Outlet'!$A$2:$D$17,4,FALSE)</f>
        <v>Fani Sari</v>
      </c>
      <c r="L1246" t="str">
        <f>VLOOKUP(D1246,'Data Outlet'!$A$2:$D$17,2,FALSE)</f>
        <v>LIPPO MALL KEMANG</v>
      </c>
    </row>
    <row r="1247" spans="1:12" x14ac:dyDescent="0.25">
      <c r="A1247" t="str">
        <f t="shared" si="40"/>
        <v>T-1246</v>
      </c>
      <c r="B1247" s="3" t="s">
        <v>2584</v>
      </c>
      <c r="C1247" s="5">
        <v>45608</v>
      </c>
      <c r="D1247" s="3" t="s">
        <v>42</v>
      </c>
      <c r="E1247" s="4" t="s">
        <v>294</v>
      </c>
      <c r="F1247" s="9">
        <v>4</v>
      </c>
      <c r="G1247">
        <f>VLOOKUP(E1247,'Data Produk'!$A$2:$E$2517,5,FALSE)</f>
        <v>47700</v>
      </c>
      <c r="H1247">
        <f t="shared" si="39"/>
        <v>190800</v>
      </c>
      <c r="I1247" t="str">
        <f>VLOOKUP(E1247,'Data Produk'!$A$2:$E$2517,3,FALSE)</f>
        <v>BHINNEKA POWER MOVE 30W 2-PORTS CAR CHARGER (PD+QC) BLACK</v>
      </c>
      <c r="J1247" t="str">
        <f>VLOOKUP(E1247,'Data Produk'!$A$2:$E$2517,4,FALSE)</f>
        <v>CAR &amp; TRAVEL CHARGER</v>
      </c>
      <c r="K1247" t="str">
        <f>VLOOKUP(D1247,'Data Outlet'!$A$2:$D$17,4,FALSE)</f>
        <v>Hadi Nugroho</v>
      </c>
      <c r="L1247" t="str">
        <f>VLOOKUP(D1247,'Data Outlet'!$A$2:$D$17,2,FALSE)</f>
        <v>MALL KELAPA GADING</v>
      </c>
    </row>
    <row r="1248" spans="1:12" x14ac:dyDescent="0.25">
      <c r="A1248" t="str">
        <f t="shared" si="40"/>
        <v>T-1247</v>
      </c>
      <c r="B1248" s="3" t="s">
        <v>2584</v>
      </c>
      <c r="C1248" s="5">
        <v>45609</v>
      </c>
      <c r="D1248" s="3" t="s">
        <v>39</v>
      </c>
      <c r="E1248" s="4" t="s">
        <v>997</v>
      </c>
      <c r="F1248" s="9">
        <v>1</v>
      </c>
      <c r="G1248">
        <f>VLOOKUP(E1248,'Data Produk'!$A$2:$E$2517,5,FALSE)</f>
        <v>74700</v>
      </c>
      <c r="H1248">
        <f t="shared" si="39"/>
        <v>74700</v>
      </c>
      <c r="I1248" t="str">
        <f>VLOOKUP(E1248,'Data Produk'!$A$2:$E$2517,3,FALSE)</f>
        <v>BHINNEKA KM100 OFFICE COMBO BLACK</v>
      </c>
      <c r="J1248" t="str">
        <f>VLOOKUP(E1248,'Data Produk'!$A$2:$E$2517,4,FALSE)</f>
        <v>OFFICE COMBO</v>
      </c>
      <c r="K1248" t="str">
        <f>VLOOKUP(D1248,'Data Outlet'!$A$2:$D$17,4,FALSE)</f>
        <v>Eko Wijaya</v>
      </c>
      <c r="L1248" t="str">
        <f>VLOOKUP(D1248,'Data Outlet'!$A$2:$D$17,2,FALSE)</f>
        <v>KOTA KASABLANKA</v>
      </c>
    </row>
    <row r="1249" spans="1:12" x14ac:dyDescent="0.25">
      <c r="A1249" t="str">
        <f t="shared" si="40"/>
        <v>T-1248</v>
      </c>
      <c r="B1249" s="3" t="s">
        <v>2584</v>
      </c>
      <c r="C1249" s="5">
        <v>45622</v>
      </c>
      <c r="D1249" s="3" t="s">
        <v>39</v>
      </c>
      <c r="E1249" s="4" t="s">
        <v>998</v>
      </c>
      <c r="F1249" s="9">
        <v>1</v>
      </c>
      <c r="G1249">
        <f>VLOOKUP(E1249,'Data Produk'!$A$2:$E$2517,5,FALSE)</f>
        <v>41400</v>
      </c>
      <c r="H1249">
        <f t="shared" si="39"/>
        <v>41400</v>
      </c>
      <c r="I1249" t="str">
        <f>VLOOKUP(E1249,'Data Produk'!$A$2:$E$2517,3,FALSE)</f>
        <v>BHINNEKA CW1-Q03 18W 1-PORTS CHARGER (QC) WHITE</v>
      </c>
      <c r="J1249" t="str">
        <f>VLOOKUP(E1249,'Data Produk'!$A$2:$E$2517,4,FALSE)</f>
        <v>CHARGER</v>
      </c>
      <c r="K1249" t="str">
        <f>VLOOKUP(D1249,'Data Outlet'!$A$2:$D$17,4,FALSE)</f>
        <v>Eko Wijaya</v>
      </c>
      <c r="L1249" t="str">
        <f>VLOOKUP(D1249,'Data Outlet'!$A$2:$D$17,2,FALSE)</f>
        <v>KOTA KASABLANKA</v>
      </c>
    </row>
    <row r="1250" spans="1:12" x14ac:dyDescent="0.25">
      <c r="A1250" t="str">
        <f t="shared" si="40"/>
        <v>T-1249</v>
      </c>
      <c r="B1250" s="3" t="s">
        <v>2584</v>
      </c>
      <c r="C1250" s="5">
        <v>45600</v>
      </c>
      <c r="D1250" s="3" t="s">
        <v>37</v>
      </c>
      <c r="E1250" s="4" t="s">
        <v>860</v>
      </c>
      <c r="F1250" s="9">
        <v>1</v>
      </c>
      <c r="G1250">
        <f>VLOOKUP(E1250,'Data Produk'!$A$2:$E$2517,5,FALSE)</f>
        <v>189000</v>
      </c>
      <c r="H1250">
        <f t="shared" si="39"/>
        <v>189000</v>
      </c>
      <c r="I1250" t="str">
        <f>VLOOKUP(E1250,'Data Produk'!$A$2:$E$2517,3,FALSE)</f>
        <v>BHINNEKA GO TUNE WH06 WIRELESS HEADSET BEIGE</v>
      </c>
      <c r="J1250" t="str">
        <f>VLOOKUP(E1250,'Data Produk'!$A$2:$E$2517,4,FALSE)</f>
        <v>WIRELESS HEADSET</v>
      </c>
      <c r="K1250" t="str">
        <f>VLOOKUP(D1250,'Data Outlet'!$A$2:$D$17,4,FALSE)</f>
        <v>Dewi Lestari</v>
      </c>
      <c r="L1250" t="str">
        <f>VLOOKUP(D1250,'Data Outlet'!$A$2:$D$17,2,FALSE)</f>
        <v>CIBUBUR JUNCTION</v>
      </c>
    </row>
    <row r="1251" spans="1:12" x14ac:dyDescent="0.25">
      <c r="A1251" t="str">
        <f t="shared" si="40"/>
        <v>T-1250</v>
      </c>
      <c r="B1251" s="3" t="s">
        <v>2584</v>
      </c>
      <c r="C1251" s="5">
        <v>45615</v>
      </c>
      <c r="D1251" s="3" t="s">
        <v>48</v>
      </c>
      <c r="E1251" s="4" t="s">
        <v>999</v>
      </c>
      <c r="F1251" s="9">
        <v>1</v>
      </c>
      <c r="G1251">
        <f>VLOOKUP(E1251,'Data Produk'!$A$2:$E$2517,5,FALSE)</f>
        <v>112500</v>
      </c>
      <c r="H1251">
        <f t="shared" si="39"/>
        <v>112500</v>
      </c>
      <c r="I1251" t="str">
        <f>VLOOKUP(E1251,'Data Produk'!$A$2:$E$2517,3,FALSE)</f>
        <v>BHINNEKA WAVE11 TW11 TRUE WIRELESS PINK</v>
      </c>
      <c r="J1251" t="str">
        <f>VLOOKUP(E1251,'Data Produk'!$A$2:$E$2517,4,FALSE)</f>
        <v>TWS</v>
      </c>
      <c r="K1251" t="str">
        <f>VLOOKUP(D1251,'Data Outlet'!$A$2:$D$17,4,FALSE)</f>
        <v>Joko Susilo</v>
      </c>
      <c r="L1251" t="str">
        <f>VLOOKUP(D1251,'Data Outlet'!$A$2:$D$17,2,FALSE)</f>
        <v>SUMARECON MALL SERPONG</v>
      </c>
    </row>
    <row r="1252" spans="1:12" x14ac:dyDescent="0.25">
      <c r="A1252" t="str">
        <f t="shared" si="40"/>
        <v>T-1251</v>
      </c>
      <c r="B1252" s="3" t="s">
        <v>2584</v>
      </c>
      <c r="C1252" s="5">
        <v>45624</v>
      </c>
      <c r="D1252" s="3" t="s">
        <v>45</v>
      </c>
      <c r="E1252" s="4" t="s">
        <v>1000</v>
      </c>
      <c r="F1252" s="9">
        <v>1</v>
      </c>
      <c r="G1252">
        <f>VLOOKUP(E1252,'Data Produk'!$A$2:$E$2517,5,FALSE)</f>
        <v>162000</v>
      </c>
      <c r="H1252">
        <f t="shared" si="39"/>
        <v>162000</v>
      </c>
      <c r="I1252" t="str">
        <f>VLOOKUP(E1252,'Data Produk'!$A$2:$E$2517,3,FALSE)</f>
        <v>BHINNEKA GO WH03 WIRELESS HEADSET BEIGE</v>
      </c>
      <c r="J1252" t="str">
        <f>VLOOKUP(E1252,'Data Produk'!$A$2:$E$2517,4,FALSE)</f>
        <v>WIRELESS HEADSET</v>
      </c>
      <c r="K1252" t="str">
        <f>VLOOKUP(D1252,'Data Outlet'!$A$2:$D$17,4,FALSE)</f>
        <v>Indah Putri</v>
      </c>
      <c r="L1252" t="str">
        <f>VLOOKUP(D1252,'Data Outlet'!$A$2:$D$17,2,FALSE)</f>
        <v>PIK AVENUE</v>
      </c>
    </row>
    <row r="1253" spans="1:12" x14ac:dyDescent="0.25">
      <c r="A1253" t="str">
        <f t="shared" si="40"/>
        <v>T-1252</v>
      </c>
      <c r="B1253" s="3" t="s">
        <v>2584</v>
      </c>
      <c r="C1253" s="5">
        <v>45599</v>
      </c>
      <c r="D1253" s="3" t="s">
        <v>43</v>
      </c>
      <c r="E1253" s="4" t="s">
        <v>546</v>
      </c>
      <c r="F1253" s="9">
        <v>2</v>
      </c>
      <c r="G1253">
        <f>VLOOKUP(E1253,'Data Produk'!$A$2:$E$2517,5,FALSE)</f>
        <v>31500</v>
      </c>
      <c r="H1253">
        <f t="shared" si="39"/>
        <v>63000</v>
      </c>
      <c r="I1253" t="str">
        <f>VLOOKUP(E1253,'Data Produk'!$A$2:$E$2517,3,FALSE)</f>
        <v>BHINNEKA HYPERLINK KD60L1501 BLACK</v>
      </c>
      <c r="J1253" t="str">
        <f>VLOOKUP(E1253,'Data Produk'!$A$2:$E$2517,4,FALSE)</f>
        <v>CABLE</v>
      </c>
      <c r="K1253" t="str">
        <f>VLOOKUP(D1253,'Data Outlet'!$A$2:$D$17,4,FALSE)</f>
        <v>Gita Rahma</v>
      </c>
      <c r="L1253" t="str">
        <f>VLOOKUP(D1253,'Data Outlet'!$A$2:$D$17,2,FALSE)</f>
        <v>MALL OF INDONESIA</v>
      </c>
    </row>
    <row r="1254" spans="1:12" x14ac:dyDescent="0.25">
      <c r="A1254" t="str">
        <f t="shared" si="40"/>
        <v>T-1253</v>
      </c>
      <c r="B1254" s="3" t="s">
        <v>2584</v>
      </c>
      <c r="C1254" s="5">
        <v>45611</v>
      </c>
      <c r="D1254" s="3" t="s">
        <v>41</v>
      </c>
      <c r="E1254" s="4" t="s">
        <v>1001</v>
      </c>
      <c r="F1254" s="9">
        <v>1</v>
      </c>
      <c r="G1254">
        <f>VLOOKUP(E1254,'Data Produk'!$A$2:$E$2517,5,FALSE)</f>
        <v>26500</v>
      </c>
      <c r="H1254">
        <f t="shared" si="39"/>
        <v>26500</v>
      </c>
      <c r="I1254" t="str">
        <f>VLOOKUP(E1254,'Data Produk'!$A$2:$E$2517,3,FALSE)</f>
        <v>KL102 BHINNEKA USB CABLE LIGHTNING</v>
      </c>
      <c r="J1254" t="str">
        <f>VLOOKUP(E1254,'Data Produk'!$A$2:$E$2517,4,FALSE)</f>
        <v>CABLE</v>
      </c>
      <c r="K1254" t="str">
        <f>VLOOKUP(D1254,'Data Outlet'!$A$2:$D$17,4,FALSE)</f>
        <v>Gita Rahma</v>
      </c>
      <c r="L1254" t="str">
        <f>VLOOKUP(D1254,'Data Outlet'!$A$2:$D$17,2,FALSE)</f>
        <v>MALL GANDARIA CITY</v>
      </c>
    </row>
    <row r="1255" spans="1:12" x14ac:dyDescent="0.25">
      <c r="A1255" t="str">
        <f t="shared" si="40"/>
        <v>T-1254</v>
      </c>
      <c r="B1255" s="3" t="s">
        <v>2584</v>
      </c>
      <c r="C1255" s="5">
        <v>45612</v>
      </c>
      <c r="D1255" s="3" t="s">
        <v>43</v>
      </c>
      <c r="E1255" s="4" t="s">
        <v>1002</v>
      </c>
      <c r="F1255" s="9">
        <v>1</v>
      </c>
      <c r="G1255">
        <f>VLOOKUP(E1255,'Data Produk'!$A$2:$E$2517,5,FALSE)</f>
        <v>27000</v>
      </c>
      <c r="H1255">
        <f t="shared" si="39"/>
        <v>27000</v>
      </c>
      <c r="I1255" t="str">
        <f>VLOOKUP(E1255,'Data Produk'!$A$2:$E$2517,3,FALSE)</f>
        <v>KM201 BHINNEKA USB CABLE MICRO</v>
      </c>
      <c r="J1255" t="str">
        <f>VLOOKUP(E1255,'Data Produk'!$A$2:$E$2517,4,FALSE)</f>
        <v>CABLE</v>
      </c>
      <c r="K1255" t="str">
        <f>VLOOKUP(D1255,'Data Outlet'!$A$2:$D$17,4,FALSE)</f>
        <v>Gita Rahma</v>
      </c>
      <c r="L1255" t="str">
        <f>VLOOKUP(D1255,'Data Outlet'!$A$2:$D$17,2,FALSE)</f>
        <v>MALL OF INDONESIA</v>
      </c>
    </row>
    <row r="1256" spans="1:12" x14ac:dyDescent="0.25">
      <c r="A1256" t="str">
        <f t="shared" si="40"/>
        <v>T-1255</v>
      </c>
      <c r="B1256" s="3" t="s">
        <v>2584</v>
      </c>
      <c r="C1256" s="5">
        <v>45605</v>
      </c>
      <c r="D1256" s="3" t="s">
        <v>47</v>
      </c>
      <c r="E1256" s="4" t="s">
        <v>1003</v>
      </c>
      <c r="F1256" s="9">
        <v>1</v>
      </c>
      <c r="G1256">
        <f>VLOOKUP(E1256,'Data Produk'!$A$2:$E$2517,5,FALSE)</f>
        <v>29700</v>
      </c>
      <c r="H1256">
        <f t="shared" si="39"/>
        <v>29700</v>
      </c>
      <c r="I1256" t="str">
        <f>VLOOKUP(E1256,'Data Produk'!$A$2:$E$2517,3,FALSE)</f>
        <v>KL201 BHINNEKA USB CABLE LIGHTNING</v>
      </c>
      <c r="J1256" t="str">
        <f>VLOOKUP(E1256,'Data Produk'!$A$2:$E$2517,4,FALSE)</f>
        <v>CABLE</v>
      </c>
      <c r="K1256" t="str">
        <f>VLOOKUP(D1256,'Data Outlet'!$A$2:$D$17,4,FALSE)</f>
        <v>Joko Susilo</v>
      </c>
      <c r="L1256" t="str">
        <f>VLOOKUP(D1256,'Data Outlet'!$A$2:$D$17,2,FALSE)</f>
        <v>SUMARECON MALL BEKASI</v>
      </c>
    </row>
    <row r="1257" spans="1:12" x14ac:dyDescent="0.25">
      <c r="A1257" t="str">
        <f t="shared" si="40"/>
        <v>T-1256</v>
      </c>
      <c r="B1257" s="3" t="s">
        <v>2584</v>
      </c>
      <c r="C1257" s="5">
        <v>45610</v>
      </c>
      <c r="D1257" s="3" t="s">
        <v>39</v>
      </c>
      <c r="E1257" s="4" t="s">
        <v>1004</v>
      </c>
      <c r="F1257" s="9">
        <v>17</v>
      </c>
      <c r="G1257">
        <f>VLOOKUP(E1257,'Data Produk'!$A$2:$E$2517,5,FALSE)</f>
        <v>53100</v>
      </c>
      <c r="H1257">
        <f t="shared" si="39"/>
        <v>902700</v>
      </c>
      <c r="I1257" t="str">
        <f>VLOOKUP(E1257,'Data Produk'!$A$2:$E$2517,3,FALSE)</f>
        <v>BHINNEKA POWER PURE 18W 1-PORT TYPE-A USB CHARGER (QC) WHITE</v>
      </c>
      <c r="J1257" t="str">
        <f>VLOOKUP(E1257,'Data Produk'!$A$2:$E$2517,4,FALSE)</f>
        <v>CHARGER</v>
      </c>
      <c r="K1257" t="str">
        <f>VLOOKUP(D1257,'Data Outlet'!$A$2:$D$17,4,FALSE)</f>
        <v>Eko Wijaya</v>
      </c>
      <c r="L1257" t="str">
        <f>VLOOKUP(D1257,'Data Outlet'!$A$2:$D$17,2,FALSE)</f>
        <v>KOTA KASABLANKA</v>
      </c>
    </row>
    <row r="1258" spans="1:12" x14ac:dyDescent="0.25">
      <c r="A1258" t="str">
        <f t="shared" si="40"/>
        <v>T-1257</v>
      </c>
      <c r="B1258" s="3" t="s">
        <v>2584</v>
      </c>
      <c r="C1258" s="5">
        <v>45619</v>
      </c>
      <c r="D1258" s="3" t="s">
        <v>40</v>
      </c>
      <c r="E1258" s="4" t="s">
        <v>806</v>
      </c>
      <c r="F1258" s="9">
        <v>2</v>
      </c>
      <c r="G1258">
        <f>VLOOKUP(E1258,'Data Produk'!$A$2:$E$2517,5,FALSE)</f>
        <v>76500</v>
      </c>
      <c r="H1258">
        <f t="shared" si="39"/>
        <v>153000</v>
      </c>
      <c r="I1258" t="str">
        <f>VLOOKUP(E1258,'Data Produk'!$A$2:$E$2517,3,FALSE)</f>
        <v>BHINNEKA WAVE10 TW10 TRUE WIRELESS BEIGE</v>
      </c>
      <c r="J1258" t="str">
        <f>VLOOKUP(E1258,'Data Produk'!$A$2:$E$2517,4,FALSE)</f>
        <v>TWS</v>
      </c>
      <c r="K1258" t="str">
        <f>VLOOKUP(D1258,'Data Outlet'!$A$2:$D$17,4,FALSE)</f>
        <v>Fani Sari</v>
      </c>
      <c r="L1258" t="str">
        <f>VLOOKUP(D1258,'Data Outlet'!$A$2:$D$17,2,FALSE)</f>
        <v>LIPPO MALL KEMANG</v>
      </c>
    </row>
    <row r="1259" spans="1:12" x14ac:dyDescent="0.25">
      <c r="A1259" t="str">
        <f t="shared" si="40"/>
        <v>T-1258</v>
      </c>
      <c r="B1259" s="3" t="s">
        <v>2584</v>
      </c>
      <c r="C1259" s="5">
        <v>45620</v>
      </c>
      <c r="D1259" s="3" t="s">
        <v>47</v>
      </c>
      <c r="E1259" s="4" t="s">
        <v>859</v>
      </c>
      <c r="F1259" s="9">
        <v>3</v>
      </c>
      <c r="G1259">
        <f>VLOOKUP(E1259,'Data Produk'!$A$2:$E$2517,5,FALSE)</f>
        <v>13050</v>
      </c>
      <c r="H1259">
        <f t="shared" si="39"/>
        <v>39150</v>
      </c>
      <c r="I1259" t="str">
        <f>VLOOKUP(E1259,'Data Produk'!$A$2:$E$2517,3,FALSE)</f>
        <v>BHINNEKA DURALINK KCT1201 BLACK</v>
      </c>
      <c r="J1259" t="str">
        <f>VLOOKUP(E1259,'Data Produk'!$A$2:$E$2517,4,FALSE)</f>
        <v>CABLE</v>
      </c>
      <c r="K1259" t="str">
        <f>VLOOKUP(D1259,'Data Outlet'!$A$2:$D$17,4,FALSE)</f>
        <v>Joko Susilo</v>
      </c>
      <c r="L1259" t="str">
        <f>VLOOKUP(D1259,'Data Outlet'!$A$2:$D$17,2,FALSE)</f>
        <v>SUMARECON MALL BEKASI</v>
      </c>
    </row>
    <row r="1260" spans="1:12" x14ac:dyDescent="0.25">
      <c r="A1260" t="str">
        <f t="shared" si="40"/>
        <v>T-1259</v>
      </c>
      <c r="B1260" s="3" t="s">
        <v>2584</v>
      </c>
      <c r="C1260" s="5">
        <v>45614</v>
      </c>
      <c r="D1260" s="3" t="s">
        <v>37</v>
      </c>
      <c r="E1260" s="4" t="s">
        <v>1005</v>
      </c>
      <c r="F1260" s="9">
        <v>1</v>
      </c>
      <c r="G1260">
        <f>VLOOKUP(E1260,'Data Produk'!$A$2:$E$2517,5,FALSE)</f>
        <v>41000</v>
      </c>
      <c r="H1260">
        <f t="shared" si="39"/>
        <v>41000</v>
      </c>
      <c r="I1260" t="str">
        <f>VLOOKUP(E1260,'Data Produk'!$A$2:$E$2517,3,FALSE)</f>
        <v>BHINNEKA Gaming Mousepad MP44</v>
      </c>
      <c r="J1260" t="str">
        <f>VLOOKUP(E1260,'Data Produk'!$A$2:$E$2517,4,FALSE)</f>
        <v>BASIC MOUSEPAD</v>
      </c>
      <c r="K1260" t="str">
        <f>VLOOKUP(D1260,'Data Outlet'!$A$2:$D$17,4,FALSE)</f>
        <v>Dewi Lestari</v>
      </c>
      <c r="L1260" t="str">
        <f>VLOOKUP(D1260,'Data Outlet'!$A$2:$D$17,2,FALSE)</f>
        <v>CIBUBUR JUNCTION</v>
      </c>
    </row>
    <row r="1261" spans="1:12" x14ac:dyDescent="0.25">
      <c r="A1261" t="str">
        <f t="shared" si="40"/>
        <v>T-1260</v>
      </c>
      <c r="B1261" s="3" t="s">
        <v>2584</v>
      </c>
      <c r="C1261" s="5">
        <v>45610</v>
      </c>
      <c r="D1261" s="3" t="s">
        <v>42</v>
      </c>
      <c r="E1261" s="4" t="s">
        <v>1006</v>
      </c>
      <c r="F1261" s="9">
        <v>1</v>
      </c>
      <c r="G1261">
        <f>VLOOKUP(E1261,'Data Produk'!$A$2:$E$2517,5,FALSE)</f>
        <v>80100</v>
      </c>
      <c r="H1261">
        <f t="shared" si="39"/>
        <v>80100</v>
      </c>
      <c r="I1261" t="str">
        <f>VLOOKUP(E1261,'Data Produk'!$A$2:$E$2517,3,FALSE)</f>
        <v>BHINNEKA AGILE MP903 GAMING MOUSEPAD BLACK</v>
      </c>
      <c r="J1261" t="str">
        <f>VLOOKUP(E1261,'Data Produk'!$A$2:$E$2517,4,FALSE)</f>
        <v>GAMING MOUSEPAD</v>
      </c>
      <c r="K1261" t="str">
        <f>VLOOKUP(D1261,'Data Outlet'!$A$2:$D$17,4,FALSE)</f>
        <v>Hadi Nugroho</v>
      </c>
      <c r="L1261" t="str">
        <f>VLOOKUP(D1261,'Data Outlet'!$A$2:$D$17,2,FALSE)</f>
        <v>MALL KELAPA GADING</v>
      </c>
    </row>
    <row r="1262" spans="1:12" x14ac:dyDescent="0.25">
      <c r="A1262" t="str">
        <f t="shared" si="40"/>
        <v>T-1261</v>
      </c>
      <c r="B1262" s="3" t="s">
        <v>2584</v>
      </c>
      <c r="C1262" s="5">
        <v>45608</v>
      </c>
      <c r="D1262" s="3" t="s">
        <v>45</v>
      </c>
      <c r="E1262" s="4" t="s">
        <v>1007</v>
      </c>
      <c r="F1262" s="9">
        <v>1</v>
      </c>
      <c r="G1262">
        <f>VLOOKUP(E1262,'Data Produk'!$A$2:$E$2517,5,FALSE)</f>
        <v>125100</v>
      </c>
      <c r="H1262">
        <f t="shared" si="39"/>
        <v>125100</v>
      </c>
      <c r="I1262" t="str">
        <f>VLOOKUP(E1262,'Data Produk'!$A$2:$E$2517,3,FALSE)</f>
        <v>BHINNEKA THOR II X16 GAMING MOUSE BLACK</v>
      </c>
      <c r="J1262" t="str">
        <f>VLOOKUP(E1262,'Data Produk'!$A$2:$E$2517,4,FALSE)</f>
        <v>MOUSE GAMING</v>
      </c>
      <c r="K1262" t="str">
        <f>VLOOKUP(D1262,'Data Outlet'!$A$2:$D$17,4,FALSE)</f>
        <v>Indah Putri</v>
      </c>
      <c r="L1262" t="str">
        <f>VLOOKUP(D1262,'Data Outlet'!$A$2:$D$17,2,FALSE)</f>
        <v>PIK AVENUE</v>
      </c>
    </row>
    <row r="1263" spans="1:12" x14ac:dyDescent="0.25">
      <c r="A1263" t="str">
        <f t="shared" si="40"/>
        <v>T-1262</v>
      </c>
      <c r="B1263" s="3" t="s">
        <v>2584</v>
      </c>
      <c r="C1263" s="5">
        <v>45625</v>
      </c>
      <c r="D1263" s="3" t="s">
        <v>48</v>
      </c>
      <c r="E1263" s="4" t="s">
        <v>861</v>
      </c>
      <c r="F1263" s="9">
        <v>1</v>
      </c>
      <c r="G1263">
        <f>VLOOKUP(E1263,'Data Produk'!$A$2:$E$2517,5,FALSE)</f>
        <v>98100</v>
      </c>
      <c r="H1263">
        <f t="shared" si="39"/>
        <v>98100</v>
      </c>
      <c r="I1263" t="str">
        <f>VLOOKUP(E1263,'Data Produk'!$A$2:$E$2517,3,FALSE)</f>
        <v>BHINNEKA CW2-Q01 30W 2-PORTS CHARGER (QC) WHITE</v>
      </c>
      <c r="J1263" t="str">
        <f>VLOOKUP(E1263,'Data Produk'!$A$2:$E$2517,4,FALSE)</f>
        <v>CHARGER</v>
      </c>
      <c r="K1263" t="str">
        <f>VLOOKUP(D1263,'Data Outlet'!$A$2:$D$17,4,FALSE)</f>
        <v>Joko Susilo</v>
      </c>
      <c r="L1263" t="str">
        <f>VLOOKUP(D1263,'Data Outlet'!$A$2:$D$17,2,FALSE)</f>
        <v>SUMARECON MALL SERPONG</v>
      </c>
    </row>
    <row r="1264" spans="1:12" x14ac:dyDescent="0.25">
      <c r="A1264" t="str">
        <f t="shared" si="40"/>
        <v>T-1263</v>
      </c>
      <c r="B1264" s="3" t="s">
        <v>2584</v>
      </c>
      <c r="C1264" s="5">
        <v>45616</v>
      </c>
      <c r="D1264" s="3" t="s">
        <v>42</v>
      </c>
      <c r="E1264" s="4" t="s">
        <v>1008</v>
      </c>
      <c r="F1264" s="9">
        <v>2</v>
      </c>
      <c r="G1264">
        <f>VLOOKUP(E1264,'Data Produk'!$A$2:$E$2517,5,FALSE)</f>
        <v>108000</v>
      </c>
      <c r="H1264">
        <f t="shared" si="39"/>
        <v>216000</v>
      </c>
      <c r="I1264" t="str">
        <f>VLOOKUP(E1264,'Data Produk'!$A$2:$E$2517,3,FALSE)</f>
        <v>BHINNEKA WAVE14 TW14 TRUE WIRELESS BLACK</v>
      </c>
      <c r="J1264" t="str">
        <f>VLOOKUP(E1264,'Data Produk'!$A$2:$E$2517,4,FALSE)</f>
        <v>TWS</v>
      </c>
      <c r="K1264" t="str">
        <f>VLOOKUP(D1264,'Data Outlet'!$A$2:$D$17,4,FALSE)</f>
        <v>Hadi Nugroho</v>
      </c>
      <c r="L1264" t="str">
        <f>VLOOKUP(D1264,'Data Outlet'!$A$2:$D$17,2,FALSE)</f>
        <v>MALL KELAPA GADING</v>
      </c>
    </row>
    <row r="1265" spans="1:12" x14ac:dyDescent="0.25">
      <c r="A1265" t="str">
        <f t="shared" si="40"/>
        <v>T-1264</v>
      </c>
      <c r="B1265" s="3" t="s">
        <v>2584</v>
      </c>
      <c r="C1265" s="5">
        <v>45614</v>
      </c>
      <c r="D1265" s="3" t="s">
        <v>37</v>
      </c>
      <c r="E1265" s="4" t="s">
        <v>148</v>
      </c>
      <c r="F1265" s="9">
        <v>2</v>
      </c>
      <c r="G1265">
        <f>VLOOKUP(E1265,'Data Produk'!$A$2:$E$2517,5,FALSE)</f>
        <v>14400</v>
      </c>
      <c r="H1265">
        <f t="shared" si="39"/>
        <v>28800</v>
      </c>
      <c r="I1265" t="str">
        <f>VLOOKUP(E1265,'Data Produk'!$A$2:$E$2517,3,FALSE)</f>
        <v>BHINNEKA DURALINK KLT1201 CABLE BLACK</v>
      </c>
      <c r="J1265" t="str">
        <f>VLOOKUP(E1265,'Data Produk'!$A$2:$E$2517,4,FALSE)</f>
        <v>CABLE</v>
      </c>
      <c r="K1265" t="str">
        <f>VLOOKUP(D1265,'Data Outlet'!$A$2:$D$17,4,FALSE)</f>
        <v>Dewi Lestari</v>
      </c>
      <c r="L1265" t="str">
        <f>VLOOKUP(D1265,'Data Outlet'!$A$2:$D$17,2,FALSE)</f>
        <v>CIBUBUR JUNCTION</v>
      </c>
    </row>
    <row r="1266" spans="1:12" x14ac:dyDescent="0.25">
      <c r="A1266" t="str">
        <f t="shared" si="40"/>
        <v>T-1265</v>
      </c>
      <c r="B1266" s="3" t="s">
        <v>2584</v>
      </c>
      <c r="C1266" s="5">
        <v>45614</v>
      </c>
      <c r="D1266" s="3" t="s">
        <v>42</v>
      </c>
      <c r="E1266" s="4" t="s">
        <v>1009</v>
      </c>
      <c r="F1266" s="9">
        <v>1</v>
      </c>
      <c r="G1266">
        <f>VLOOKUP(E1266,'Data Produk'!$A$2:$E$2517,5,FALSE)</f>
        <v>417000</v>
      </c>
      <c r="H1266">
        <f t="shared" si="39"/>
        <v>417000</v>
      </c>
      <c r="I1266" t="str">
        <f>VLOOKUP(E1266,'Data Produk'!$A$2:$E$2517,3,FALSE)</f>
        <v>BHINNEKA Gaming Keyboard MAXFIT 61 MK-857 Black RED SWITCH</v>
      </c>
      <c r="J1266" t="str">
        <f>VLOOKUP(E1266,'Data Produk'!$A$2:$E$2517,4,FALSE)</f>
        <v>KEYBOARD GAMING</v>
      </c>
      <c r="K1266" t="str">
        <f>VLOOKUP(D1266,'Data Outlet'!$A$2:$D$17,4,FALSE)</f>
        <v>Hadi Nugroho</v>
      </c>
      <c r="L1266" t="str">
        <f>VLOOKUP(D1266,'Data Outlet'!$A$2:$D$17,2,FALSE)</f>
        <v>MALL KELAPA GADING</v>
      </c>
    </row>
    <row r="1267" spans="1:12" x14ac:dyDescent="0.25">
      <c r="A1267" t="str">
        <f t="shared" si="40"/>
        <v>T-1266</v>
      </c>
      <c r="B1267" s="3" t="s">
        <v>2584</v>
      </c>
      <c r="C1267" s="5">
        <v>45608</v>
      </c>
      <c r="D1267" s="3" t="s">
        <v>37</v>
      </c>
      <c r="E1267" s="4" t="s">
        <v>276</v>
      </c>
      <c r="F1267" s="9">
        <v>2</v>
      </c>
      <c r="G1267">
        <f>VLOOKUP(E1267,'Data Produk'!$A$2:$E$2517,5,FALSE)</f>
        <v>27000</v>
      </c>
      <c r="H1267">
        <f t="shared" si="39"/>
        <v>54000</v>
      </c>
      <c r="I1267" t="str">
        <f>VLOOKUP(E1267,'Data Produk'!$A$2:$E$2517,3,FALSE)</f>
        <v>BHINNEKA DURALINK KCB2001 BLACK</v>
      </c>
      <c r="J1267" t="str">
        <f>VLOOKUP(E1267,'Data Produk'!$A$2:$E$2517,4,FALSE)</f>
        <v>CABLE</v>
      </c>
      <c r="K1267" t="str">
        <f>VLOOKUP(D1267,'Data Outlet'!$A$2:$D$17,4,FALSE)</f>
        <v>Dewi Lestari</v>
      </c>
      <c r="L1267" t="str">
        <f>VLOOKUP(D1267,'Data Outlet'!$A$2:$D$17,2,FALSE)</f>
        <v>CIBUBUR JUNCTION</v>
      </c>
    </row>
    <row r="1268" spans="1:12" x14ac:dyDescent="0.25">
      <c r="A1268" t="str">
        <f t="shared" si="40"/>
        <v>T-1267</v>
      </c>
      <c r="B1268" s="3" t="s">
        <v>2584</v>
      </c>
      <c r="C1268" s="5">
        <v>45613</v>
      </c>
      <c r="D1268" s="3" t="s">
        <v>47</v>
      </c>
      <c r="E1268" s="4" t="s">
        <v>1010</v>
      </c>
      <c r="F1268" s="9">
        <v>1</v>
      </c>
      <c r="G1268">
        <f>VLOOKUP(E1268,'Data Produk'!$A$2:$E$2517,5,FALSE)</f>
        <v>39600</v>
      </c>
      <c r="H1268">
        <f t="shared" si="39"/>
        <v>39600</v>
      </c>
      <c r="I1268" t="str">
        <f>VLOOKUP(E1268,'Data Produk'!$A$2:$E$2517,3,FALSE)</f>
        <v>BHINNEKA GO W605 OFFICE MOUSE BEIGE</v>
      </c>
      <c r="J1268" t="str">
        <f>VLOOKUP(E1268,'Data Produk'!$A$2:$E$2517,4,FALSE)</f>
        <v>OFFICE MOUSE</v>
      </c>
      <c r="K1268" t="str">
        <f>VLOOKUP(D1268,'Data Outlet'!$A$2:$D$17,4,FALSE)</f>
        <v>Joko Susilo</v>
      </c>
      <c r="L1268" t="str">
        <f>VLOOKUP(D1268,'Data Outlet'!$A$2:$D$17,2,FALSE)</f>
        <v>SUMARECON MALL BEKASI</v>
      </c>
    </row>
    <row r="1269" spans="1:12" x14ac:dyDescent="0.25">
      <c r="A1269" t="str">
        <f t="shared" si="40"/>
        <v>T-1268</v>
      </c>
      <c r="B1269" s="3" t="s">
        <v>2584</v>
      </c>
      <c r="C1269" s="5">
        <v>45611</v>
      </c>
      <c r="D1269" s="3" t="s">
        <v>40</v>
      </c>
      <c r="E1269" s="4" t="s">
        <v>617</v>
      </c>
      <c r="F1269" s="9">
        <v>1</v>
      </c>
      <c r="G1269">
        <f>VLOOKUP(E1269,'Data Produk'!$A$2:$E$2517,5,FALSE)</f>
        <v>39600</v>
      </c>
      <c r="H1269">
        <f t="shared" si="39"/>
        <v>39600</v>
      </c>
      <c r="I1269" t="str">
        <f>VLOOKUP(E1269,'Data Produk'!$A$2:$E$2517,3,FALSE)</f>
        <v>BHINNEKA GO W606 OFFICE MOUSE BLUE</v>
      </c>
      <c r="J1269" t="str">
        <f>VLOOKUP(E1269,'Data Produk'!$A$2:$E$2517,4,FALSE)</f>
        <v>OFFICE MOUSE</v>
      </c>
      <c r="K1269" t="str">
        <f>VLOOKUP(D1269,'Data Outlet'!$A$2:$D$17,4,FALSE)</f>
        <v>Fani Sari</v>
      </c>
      <c r="L1269" t="str">
        <f>VLOOKUP(D1269,'Data Outlet'!$A$2:$D$17,2,FALSE)</f>
        <v>LIPPO MALL KEMANG</v>
      </c>
    </row>
    <row r="1270" spans="1:12" x14ac:dyDescent="0.25">
      <c r="A1270" t="str">
        <f t="shared" si="40"/>
        <v>T-1269</v>
      </c>
      <c r="B1270" s="3" t="s">
        <v>2584</v>
      </c>
      <c r="C1270" s="5">
        <v>45621</v>
      </c>
      <c r="D1270" s="3" t="s">
        <v>39</v>
      </c>
      <c r="E1270" s="4" t="s">
        <v>1011</v>
      </c>
      <c r="F1270" s="9">
        <v>3</v>
      </c>
      <c r="G1270">
        <f>VLOOKUP(E1270,'Data Produk'!$A$2:$E$2517,5,FALSE)</f>
        <v>103500</v>
      </c>
      <c r="H1270">
        <f t="shared" si="39"/>
        <v>310500</v>
      </c>
      <c r="I1270" t="str">
        <f>VLOOKUP(E1270,'Data Produk'!$A$2:$E$2517,3,FALSE)</f>
        <v>BHINNEKA Gaming Earphone EG1</v>
      </c>
      <c r="J1270" t="str">
        <f>VLOOKUP(E1270,'Data Produk'!$A$2:$E$2517,4,FALSE)</f>
        <v>EARPHONE</v>
      </c>
      <c r="K1270" t="str">
        <f>VLOOKUP(D1270,'Data Outlet'!$A$2:$D$17,4,FALSE)</f>
        <v>Eko Wijaya</v>
      </c>
      <c r="L1270" t="str">
        <f>VLOOKUP(D1270,'Data Outlet'!$A$2:$D$17,2,FALSE)</f>
        <v>KOTA KASABLANKA</v>
      </c>
    </row>
    <row r="1271" spans="1:12" x14ac:dyDescent="0.25">
      <c r="A1271" t="str">
        <f t="shared" si="40"/>
        <v>T-1270</v>
      </c>
      <c r="B1271" s="3" t="s">
        <v>2584</v>
      </c>
      <c r="C1271" s="5">
        <v>45622</v>
      </c>
      <c r="D1271" s="3" t="s">
        <v>48</v>
      </c>
      <c r="E1271" s="4" t="s">
        <v>286</v>
      </c>
      <c r="F1271" s="9">
        <v>2</v>
      </c>
      <c r="G1271">
        <f>VLOOKUP(E1271,'Data Produk'!$A$2:$E$2517,5,FALSE)</f>
        <v>27000</v>
      </c>
      <c r="H1271">
        <f t="shared" si="39"/>
        <v>54000</v>
      </c>
      <c r="I1271" t="str">
        <f>VLOOKUP(E1271,'Data Produk'!$A$2:$E$2517,3,FALSE)</f>
        <v>BHINNEKA DURALINK KCB2001 BLACK</v>
      </c>
      <c r="J1271" t="str">
        <f>VLOOKUP(E1271,'Data Produk'!$A$2:$E$2517,4,FALSE)</f>
        <v>CABLE</v>
      </c>
      <c r="K1271" t="str">
        <f>VLOOKUP(D1271,'Data Outlet'!$A$2:$D$17,4,FALSE)</f>
        <v>Joko Susilo</v>
      </c>
      <c r="L1271" t="str">
        <f>VLOOKUP(D1271,'Data Outlet'!$A$2:$D$17,2,FALSE)</f>
        <v>SUMARECON MALL SERPONG</v>
      </c>
    </row>
    <row r="1272" spans="1:12" x14ac:dyDescent="0.25">
      <c r="A1272" t="str">
        <f t="shared" si="40"/>
        <v>T-1271</v>
      </c>
      <c r="B1272" s="3" t="s">
        <v>2584</v>
      </c>
      <c r="C1272" s="5">
        <v>45611</v>
      </c>
      <c r="D1272" s="3" t="s">
        <v>42</v>
      </c>
      <c r="E1272" s="4" t="s">
        <v>313</v>
      </c>
      <c r="F1272" s="9">
        <v>1</v>
      </c>
      <c r="G1272">
        <f>VLOOKUP(E1272,'Data Produk'!$A$2:$E$2517,5,FALSE)</f>
        <v>162000</v>
      </c>
      <c r="H1272">
        <f t="shared" si="39"/>
        <v>162000</v>
      </c>
      <c r="I1272" t="str">
        <f>VLOOKUP(E1272,'Data Produk'!$A$2:$E$2517,3,FALSE)</f>
        <v>BHINNEKA POWER PACK T1 10.000 mAh 22,5W POWERBANK WHITE</v>
      </c>
      <c r="J1272" t="str">
        <f>VLOOKUP(E1272,'Data Produk'!$A$2:$E$2517,4,FALSE)</f>
        <v>POWERBANK</v>
      </c>
      <c r="K1272" t="str">
        <f>VLOOKUP(D1272,'Data Outlet'!$A$2:$D$17,4,FALSE)</f>
        <v>Hadi Nugroho</v>
      </c>
      <c r="L1272" t="str">
        <f>VLOOKUP(D1272,'Data Outlet'!$A$2:$D$17,2,FALSE)</f>
        <v>MALL KELAPA GADING</v>
      </c>
    </row>
    <row r="1273" spans="1:12" x14ac:dyDescent="0.25">
      <c r="A1273" t="str">
        <f t="shared" si="40"/>
        <v>T-1272</v>
      </c>
      <c r="B1273" s="3" t="s">
        <v>2584</v>
      </c>
      <c r="C1273" s="5">
        <v>45609</v>
      </c>
      <c r="D1273" s="3" t="s">
        <v>40</v>
      </c>
      <c r="E1273" s="4" t="s">
        <v>452</v>
      </c>
      <c r="F1273" s="9">
        <v>8</v>
      </c>
      <c r="G1273">
        <f>VLOOKUP(E1273,'Data Produk'!$A$2:$E$2517,5,FALSE)</f>
        <v>27000</v>
      </c>
      <c r="H1273">
        <f t="shared" si="39"/>
        <v>216000</v>
      </c>
      <c r="I1273" t="str">
        <f>VLOOKUP(E1273,'Data Produk'!$A$2:$E$2517,3,FALSE)</f>
        <v>BHINNEKA DURALINK KCB2001 BLACK</v>
      </c>
      <c r="J1273" t="str">
        <f>VLOOKUP(E1273,'Data Produk'!$A$2:$E$2517,4,FALSE)</f>
        <v>CABLE</v>
      </c>
      <c r="K1273" t="str">
        <f>VLOOKUP(D1273,'Data Outlet'!$A$2:$D$17,4,FALSE)</f>
        <v>Fani Sari</v>
      </c>
      <c r="L1273" t="str">
        <f>VLOOKUP(D1273,'Data Outlet'!$A$2:$D$17,2,FALSE)</f>
        <v>LIPPO MALL KEMANG</v>
      </c>
    </row>
    <row r="1274" spans="1:12" x14ac:dyDescent="0.25">
      <c r="A1274" t="str">
        <f t="shared" si="40"/>
        <v>T-1273</v>
      </c>
      <c r="B1274" s="3" t="s">
        <v>2584</v>
      </c>
      <c r="C1274" s="5">
        <v>45621</v>
      </c>
      <c r="D1274" s="3" t="s">
        <v>42</v>
      </c>
      <c r="E1274" s="4" t="s">
        <v>1012</v>
      </c>
      <c r="F1274" s="9">
        <v>1</v>
      </c>
      <c r="G1274">
        <f>VLOOKUP(E1274,'Data Produk'!$A$2:$E$2517,5,FALSE)</f>
        <v>40500</v>
      </c>
      <c r="H1274">
        <f t="shared" si="39"/>
        <v>40500</v>
      </c>
      <c r="I1274" t="str">
        <f>VLOOKUP(E1274,'Data Produk'!$A$2:$E$2517,3,FALSE)</f>
        <v>BHINNEKA MEOW AC5001 HEADSET ACCESSORIES BLACK</v>
      </c>
      <c r="J1274" t="str">
        <f>VLOOKUP(E1274,'Data Produk'!$A$2:$E$2517,4,FALSE)</f>
        <v>OTHER ACCESSORIES</v>
      </c>
      <c r="K1274" t="str">
        <f>VLOOKUP(D1274,'Data Outlet'!$A$2:$D$17,4,FALSE)</f>
        <v>Hadi Nugroho</v>
      </c>
      <c r="L1274" t="str">
        <f>VLOOKUP(D1274,'Data Outlet'!$A$2:$D$17,2,FALSE)</f>
        <v>MALL KELAPA GADING</v>
      </c>
    </row>
    <row r="1275" spans="1:12" x14ac:dyDescent="0.25">
      <c r="A1275" t="str">
        <f t="shared" si="40"/>
        <v>T-1274</v>
      </c>
      <c r="B1275" s="3" t="s">
        <v>2584</v>
      </c>
      <c r="C1275" s="5">
        <v>45602</v>
      </c>
      <c r="D1275" s="3" t="s">
        <v>48</v>
      </c>
      <c r="E1275" s="4" t="s">
        <v>651</v>
      </c>
      <c r="F1275" s="9">
        <v>3</v>
      </c>
      <c r="G1275">
        <f>VLOOKUP(E1275,'Data Produk'!$A$2:$E$2517,5,FALSE)</f>
        <v>26100</v>
      </c>
      <c r="H1275">
        <f t="shared" si="39"/>
        <v>78300</v>
      </c>
      <c r="I1275" t="str">
        <f>VLOOKUP(E1275,'Data Produk'!$A$2:$E$2517,3,FALSE)</f>
        <v>BHINNEKA GO ES1 WIRED EARBUDS BLACK</v>
      </c>
      <c r="J1275" t="str">
        <f>VLOOKUP(E1275,'Data Produk'!$A$2:$E$2517,4,FALSE)</f>
        <v>EARPHONE</v>
      </c>
      <c r="K1275" t="str">
        <f>VLOOKUP(D1275,'Data Outlet'!$A$2:$D$17,4,FALSE)</f>
        <v>Joko Susilo</v>
      </c>
      <c r="L1275" t="str">
        <f>VLOOKUP(D1275,'Data Outlet'!$A$2:$D$17,2,FALSE)</f>
        <v>SUMARECON MALL SERPONG</v>
      </c>
    </row>
    <row r="1276" spans="1:12" x14ac:dyDescent="0.25">
      <c r="A1276" t="str">
        <f t="shared" si="40"/>
        <v>T-1275</v>
      </c>
      <c r="B1276" s="3" t="s">
        <v>2584</v>
      </c>
      <c r="C1276" s="5">
        <v>45621</v>
      </c>
      <c r="D1276" s="3" t="s">
        <v>47</v>
      </c>
      <c r="E1276" s="4" t="s">
        <v>1013</v>
      </c>
      <c r="F1276" s="9">
        <v>1</v>
      </c>
      <c r="G1276">
        <f>VLOOKUP(E1276,'Data Produk'!$A$2:$E$2517,5,FALSE)</f>
        <v>82800</v>
      </c>
      <c r="H1276">
        <f t="shared" si="39"/>
        <v>82800</v>
      </c>
      <c r="I1276" t="str">
        <f>VLOOKUP(E1276,'Data Produk'!$A$2:$E$2517,3,FALSE)</f>
        <v>BHINNEKA W190 OFFICE MOUSE BLACK</v>
      </c>
      <c r="J1276" t="str">
        <f>VLOOKUP(E1276,'Data Produk'!$A$2:$E$2517,4,FALSE)</f>
        <v>OFFICE MOUSE</v>
      </c>
      <c r="K1276" t="str">
        <f>VLOOKUP(D1276,'Data Outlet'!$A$2:$D$17,4,FALSE)</f>
        <v>Joko Susilo</v>
      </c>
      <c r="L1276" t="str">
        <f>VLOOKUP(D1276,'Data Outlet'!$A$2:$D$17,2,FALSE)</f>
        <v>SUMARECON MALL BEKASI</v>
      </c>
    </row>
    <row r="1277" spans="1:12" x14ac:dyDescent="0.25">
      <c r="A1277" t="str">
        <f t="shared" si="40"/>
        <v>T-1276</v>
      </c>
      <c r="B1277" s="3" t="s">
        <v>2584</v>
      </c>
      <c r="C1277" s="5">
        <v>45623</v>
      </c>
      <c r="D1277" s="3" t="s">
        <v>43</v>
      </c>
      <c r="E1277" s="4" t="s">
        <v>788</v>
      </c>
      <c r="F1277" s="9">
        <v>2</v>
      </c>
      <c r="G1277">
        <f>VLOOKUP(E1277,'Data Produk'!$A$2:$E$2517,5,FALSE)</f>
        <v>22500</v>
      </c>
      <c r="H1277">
        <f t="shared" si="39"/>
        <v>45000</v>
      </c>
      <c r="I1277" t="str">
        <f>VLOOKUP(E1277,'Data Produk'!$A$2:$E$2517,3,FALSE)</f>
        <v>BHINNEKA LINKBUDS ES4 WIRED EARBUDS BLACK</v>
      </c>
      <c r="J1277" t="str">
        <f>VLOOKUP(E1277,'Data Produk'!$A$2:$E$2517,4,FALSE)</f>
        <v>EARPHONE</v>
      </c>
      <c r="K1277" t="str">
        <f>VLOOKUP(D1277,'Data Outlet'!$A$2:$D$17,4,FALSE)</f>
        <v>Gita Rahma</v>
      </c>
      <c r="L1277" t="str">
        <f>VLOOKUP(D1277,'Data Outlet'!$A$2:$D$17,2,FALSE)</f>
        <v>MALL OF INDONESIA</v>
      </c>
    </row>
    <row r="1278" spans="1:12" x14ac:dyDescent="0.25">
      <c r="A1278" t="str">
        <f t="shared" si="40"/>
        <v>T-1277</v>
      </c>
      <c r="B1278" s="3" t="s">
        <v>2584</v>
      </c>
      <c r="C1278" s="5">
        <v>45622</v>
      </c>
      <c r="D1278" s="3" t="s">
        <v>42</v>
      </c>
      <c r="E1278" s="4" t="s">
        <v>84</v>
      </c>
      <c r="F1278" s="9">
        <v>4</v>
      </c>
      <c r="G1278">
        <f>VLOOKUP(E1278,'Data Produk'!$A$2:$E$2517,5,FALSE)</f>
        <v>31500</v>
      </c>
      <c r="H1278">
        <f t="shared" si="39"/>
        <v>126000</v>
      </c>
      <c r="I1278" t="str">
        <f>VLOOKUP(E1278,'Data Produk'!$A$2:$E$2517,3,FALSE)</f>
        <v>BHINNEKA HYPERLINK KD60L1501 BLACK</v>
      </c>
      <c r="J1278" t="str">
        <f>VLOOKUP(E1278,'Data Produk'!$A$2:$E$2517,4,FALSE)</f>
        <v>CABLE</v>
      </c>
      <c r="K1278" t="str">
        <f>VLOOKUP(D1278,'Data Outlet'!$A$2:$D$17,4,FALSE)</f>
        <v>Hadi Nugroho</v>
      </c>
      <c r="L1278" t="str">
        <f>VLOOKUP(D1278,'Data Outlet'!$A$2:$D$17,2,FALSE)</f>
        <v>MALL KELAPA GADING</v>
      </c>
    </row>
    <row r="1279" spans="1:12" x14ac:dyDescent="0.25">
      <c r="A1279" t="str">
        <f t="shared" si="40"/>
        <v>T-1278</v>
      </c>
      <c r="B1279" s="3" t="s">
        <v>2584</v>
      </c>
      <c r="C1279" s="5">
        <v>45614</v>
      </c>
      <c r="D1279" s="3" t="s">
        <v>40</v>
      </c>
      <c r="E1279" s="4" t="s">
        <v>1014</v>
      </c>
      <c r="F1279" s="9">
        <v>1</v>
      </c>
      <c r="G1279">
        <f>VLOOKUP(E1279,'Data Produk'!$A$2:$E$2517,5,FALSE)</f>
        <v>65700</v>
      </c>
      <c r="H1279">
        <f t="shared" si="39"/>
        <v>65700</v>
      </c>
      <c r="I1279" t="str">
        <f>VLOOKUP(E1279,'Data Produk'!$A$2:$E$2517,3,FALSE)</f>
        <v>BHINNEKA POWER GO 20W 1-PORT TYPE-C USB CHARGER (PD) WHITE</v>
      </c>
      <c r="J1279" t="str">
        <f>VLOOKUP(E1279,'Data Produk'!$A$2:$E$2517,4,FALSE)</f>
        <v>CHARGER</v>
      </c>
      <c r="K1279" t="str">
        <f>VLOOKUP(D1279,'Data Outlet'!$A$2:$D$17,4,FALSE)</f>
        <v>Fani Sari</v>
      </c>
      <c r="L1279" t="str">
        <f>VLOOKUP(D1279,'Data Outlet'!$A$2:$D$17,2,FALSE)</f>
        <v>LIPPO MALL KEMANG</v>
      </c>
    </row>
    <row r="1280" spans="1:12" x14ac:dyDescent="0.25">
      <c r="A1280" t="str">
        <f t="shared" si="40"/>
        <v>T-1279</v>
      </c>
      <c r="B1280" s="3" t="s">
        <v>2584</v>
      </c>
      <c r="C1280" s="5">
        <v>45598</v>
      </c>
      <c r="D1280" s="3" t="s">
        <v>43</v>
      </c>
      <c r="E1280" s="4" t="s">
        <v>536</v>
      </c>
      <c r="F1280" s="9">
        <v>2</v>
      </c>
      <c r="G1280">
        <f>VLOOKUP(E1280,'Data Produk'!$A$2:$E$2517,5,FALSE)</f>
        <v>27000</v>
      </c>
      <c r="H1280">
        <f t="shared" si="39"/>
        <v>54000</v>
      </c>
      <c r="I1280" t="str">
        <f>VLOOKUP(E1280,'Data Produk'!$A$2:$E$2517,3,FALSE)</f>
        <v>BHINNEKA DURALINK KLB2001 BLACK</v>
      </c>
      <c r="J1280" t="str">
        <f>VLOOKUP(E1280,'Data Produk'!$A$2:$E$2517,4,FALSE)</f>
        <v>CABLE</v>
      </c>
      <c r="K1280" t="str">
        <f>VLOOKUP(D1280,'Data Outlet'!$A$2:$D$17,4,FALSE)</f>
        <v>Gita Rahma</v>
      </c>
      <c r="L1280" t="str">
        <f>VLOOKUP(D1280,'Data Outlet'!$A$2:$D$17,2,FALSE)</f>
        <v>MALL OF INDONESIA</v>
      </c>
    </row>
    <row r="1281" spans="1:12" x14ac:dyDescent="0.25">
      <c r="A1281" t="str">
        <f t="shared" si="40"/>
        <v>T-1280</v>
      </c>
      <c r="B1281" s="3" t="s">
        <v>2584</v>
      </c>
      <c r="C1281" s="5">
        <v>45608</v>
      </c>
      <c r="D1281" s="3" t="s">
        <v>41</v>
      </c>
      <c r="E1281" s="4" t="s">
        <v>1015</v>
      </c>
      <c r="F1281" s="9">
        <v>1</v>
      </c>
      <c r="G1281">
        <f>VLOOKUP(E1281,'Data Produk'!$A$2:$E$2517,5,FALSE)</f>
        <v>80000</v>
      </c>
      <c r="H1281">
        <f t="shared" si="39"/>
        <v>80000</v>
      </c>
      <c r="I1281" t="str">
        <f>VLOOKUP(E1281,'Data Produk'!$A$2:$E$2517,3,FALSE)</f>
        <v>BHINNEKA Gaming Headset Stand Tower AC3001</v>
      </c>
      <c r="J1281" t="str">
        <f>VLOOKUP(E1281,'Data Produk'!$A$2:$E$2517,4,FALSE)</f>
        <v>OTHER ACCESSORIES</v>
      </c>
      <c r="K1281" t="str">
        <f>VLOOKUP(D1281,'Data Outlet'!$A$2:$D$17,4,FALSE)</f>
        <v>Gita Rahma</v>
      </c>
      <c r="L1281" t="str">
        <f>VLOOKUP(D1281,'Data Outlet'!$A$2:$D$17,2,FALSE)</f>
        <v>MALL GANDARIA CITY</v>
      </c>
    </row>
    <row r="1282" spans="1:12" x14ac:dyDescent="0.25">
      <c r="A1282" t="str">
        <f t="shared" si="40"/>
        <v>T-1281</v>
      </c>
      <c r="B1282" s="3" t="s">
        <v>2584</v>
      </c>
      <c r="C1282" s="5">
        <v>45607</v>
      </c>
      <c r="D1282" s="3" t="s">
        <v>37</v>
      </c>
      <c r="E1282" s="4" t="s">
        <v>189</v>
      </c>
      <c r="F1282" s="9">
        <v>2</v>
      </c>
      <c r="G1282">
        <f>VLOOKUP(E1282,'Data Produk'!$A$2:$E$2517,5,FALSE)</f>
        <v>44850</v>
      </c>
      <c r="H1282">
        <f t="shared" si="39"/>
        <v>89700</v>
      </c>
      <c r="I1282" t="str">
        <f>VLOOKUP(E1282,'Data Produk'!$A$2:$E$2517,3,FALSE)</f>
        <v>BHINNEKA POWER GO 20W 1-PORT TYPE-C USB CHARGER (PD+QC) BLACK</v>
      </c>
      <c r="J1282" t="str">
        <f>VLOOKUP(E1282,'Data Produk'!$A$2:$E$2517,4,FALSE)</f>
        <v>CHARGER</v>
      </c>
      <c r="K1282" t="str">
        <f>VLOOKUP(D1282,'Data Outlet'!$A$2:$D$17,4,FALSE)</f>
        <v>Dewi Lestari</v>
      </c>
      <c r="L1282" t="str">
        <f>VLOOKUP(D1282,'Data Outlet'!$A$2:$D$17,2,FALSE)</f>
        <v>CIBUBUR JUNCTION</v>
      </c>
    </row>
    <row r="1283" spans="1:12" x14ac:dyDescent="0.25">
      <c r="A1283" t="str">
        <f t="shared" si="40"/>
        <v>T-1282</v>
      </c>
      <c r="B1283" s="3" t="s">
        <v>2584</v>
      </c>
      <c r="C1283" s="5">
        <v>45602</v>
      </c>
      <c r="D1283" s="3" t="s">
        <v>42</v>
      </c>
      <c r="E1283" s="4" t="s">
        <v>1016</v>
      </c>
      <c r="F1283" s="9">
        <v>2</v>
      </c>
      <c r="G1283">
        <f>VLOOKUP(E1283,'Data Produk'!$A$2:$E$2517,5,FALSE)</f>
        <v>76500</v>
      </c>
      <c r="H1283">
        <f t="shared" ref="H1283:H1346" si="41">G1283*F1283</f>
        <v>153000</v>
      </c>
      <c r="I1283" t="str">
        <f>VLOOKUP(E1283,'Data Produk'!$A$2:$E$2517,3,FALSE)</f>
        <v>BHINNEKA WAVE10 TW10 TRUE WIRELESS WHITE</v>
      </c>
      <c r="J1283" t="str">
        <f>VLOOKUP(E1283,'Data Produk'!$A$2:$E$2517,4,FALSE)</f>
        <v>TWS</v>
      </c>
      <c r="K1283" t="str">
        <f>VLOOKUP(D1283,'Data Outlet'!$A$2:$D$17,4,FALSE)</f>
        <v>Hadi Nugroho</v>
      </c>
      <c r="L1283" t="str">
        <f>VLOOKUP(D1283,'Data Outlet'!$A$2:$D$17,2,FALSE)</f>
        <v>MALL KELAPA GADING</v>
      </c>
    </row>
    <row r="1284" spans="1:12" x14ac:dyDescent="0.25">
      <c r="A1284" t="str">
        <f t="shared" si="40"/>
        <v>T-1283</v>
      </c>
      <c r="B1284" s="3" t="s">
        <v>2584</v>
      </c>
      <c r="C1284" s="5">
        <v>45612</v>
      </c>
      <c r="D1284" s="3" t="s">
        <v>43</v>
      </c>
      <c r="E1284" s="4" t="s">
        <v>535</v>
      </c>
      <c r="F1284" s="9">
        <v>1</v>
      </c>
      <c r="G1284">
        <f>VLOOKUP(E1284,'Data Produk'!$A$2:$E$2517,5,FALSE)</f>
        <v>162000</v>
      </c>
      <c r="H1284">
        <f t="shared" si="41"/>
        <v>162000</v>
      </c>
      <c r="I1284" t="str">
        <f>VLOOKUP(E1284,'Data Produk'!$A$2:$E$2517,3,FALSE)</f>
        <v>BHINNEKA POWER PACK T1 10.000 mAh 22,5W POWERBANK WHITE</v>
      </c>
      <c r="J1284" t="str">
        <f>VLOOKUP(E1284,'Data Produk'!$A$2:$E$2517,4,FALSE)</f>
        <v>POWERBANK</v>
      </c>
      <c r="K1284" t="str">
        <f>VLOOKUP(D1284,'Data Outlet'!$A$2:$D$17,4,FALSE)</f>
        <v>Gita Rahma</v>
      </c>
      <c r="L1284" t="str">
        <f>VLOOKUP(D1284,'Data Outlet'!$A$2:$D$17,2,FALSE)</f>
        <v>MALL OF INDONESIA</v>
      </c>
    </row>
    <row r="1285" spans="1:12" x14ac:dyDescent="0.25">
      <c r="A1285" t="str">
        <f t="shared" si="40"/>
        <v>T-1284</v>
      </c>
      <c r="B1285" s="3" t="s">
        <v>2584</v>
      </c>
      <c r="C1285" s="5">
        <v>45607</v>
      </c>
      <c r="D1285" s="3" t="s">
        <v>37</v>
      </c>
      <c r="E1285" s="4" t="s">
        <v>250</v>
      </c>
      <c r="F1285" s="9">
        <v>2</v>
      </c>
      <c r="G1285">
        <f>VLOOKUP(E1285,'Data Produk'!$A$2:$E$2517,5,FALSE)</f>
        <v>47700</v>
      </c>
      <c r="H1285">
        <f t="shared" si="41"/>
        <v>95400</v>
      </c>
      <c r="I1285" t="str">
        <f>VLOOKUP(E1285,'Data Produk'!$A$2:$E$2517,3,FALSE)</f>
        <v>BHINNEKA POWER MOVE 30W 2-PORTS CAR CHARGER (PD+QC) BLACK</v>
      </c>
      <c r="J1285" t="str">
        <f>VLOOKUP(E1285,'Data Produk'!$A$2:$E$2517,4,FALSE)</f>
        <v>CAR &amp; TRAVEL CHARGER</v>
      </c>
      <c r="K1285" t="str">
        <f>VLOOKUP(D1285,'Data Outlet'!$A$2:$D$17,4,FALSE)</f>
        <v>Dewi Lestari</v>
      </c>
      <c r="L1285" t="str">
        <f>VLOOKUP(D1285,'Data Outlet'!$A$2:$D$17,2,FALSE)</f>
        <v>CIBUBUR JUNCTION</v>
      </c>
    </row>
    <row r="1286" spans="1:12" x14ac:dyDescent="0.25">
      <c r="A1286" t="str">
        <f t="shared" si="40"/>
        <v>T-1285</v>
      </c>
      <c r="B1286" s="3" t="s">
        <v>2584</v>
      </c>
      <c r="C1286" s="5">
        <v>45614</v>
      </c>
      <c r="D1286" s="3" t="s">
        <v>37</v>
      </c>
      <c r="E1286" s="4" t="s">
        <v>1017</v>
      </c>
      <c r="F1286" s="9">
        <v>1</v>
      </c>
      <c r="G1286">
        <f>VLOOKUP(E1286,'Data Produk'!$A$2:$E$2517,5,FALSE)</f>
        <v>1331100</v>
      </c>
      <c r="H1286">
        <f t="shared" si="41"/>
        <v>1331100</v>
      </c>
      <c r="I1286" t="str">
        <f>VLOOKUP(E1286,'Data Produk'!$A$2:$E$2517,3,FALSE)</f>
        <v>BHINNEKA Gaming Keyboard MAXFIT 67 MK-858 White WHITE SWITCH</v>
      </c>
      <c r="J1286" t="str">
        <f>VLOOKUP(E1286,'Data Produk'!$A$2:$E$2517,4,FALSE)</f>
        <v>KEYBOARD GAMING</v>
      </c>
      <c r="K1286" t="str">
        <f>VLOOKUP(D1286,'Data Outlet'!$A$2:$D$17,4,FALSE)</f>
        <v>Dewi Lestari</v>
      </c>
      <c r="L1286" t="str">
        <f>VLOOKUP(D1286,'Data Outlet'!$A$2:$D$17,2,FALSE)</f>
        <v>CIBUBUR JUNCTION</v>
      </c>
    </row>
    <row r="1287" spans="1:12" x14ac:dyDescent="0.25">
      <c r="A1287" t="str">
        <f t="shared" si="40"/>
        <v>T-1286</v>
      </c>
      <c r="B1287" s="3" t="s">
        <v>2584</v>
      </c>
      <c r="C1287" s="5">
        <v>45602</v>
      </c>
      <c r="D1287" s="3" t="s">
        <v>48</v>
      </c>
      <c r="E1287" s="4" t="s">
        <v>1018</v>
      </c>
      <c r="F1287" s="9">
        <v>1</v>
      </c>
      <c r="G1287">
        <f>VLOOKUP(E1287,'Data Produk'!$A$2:$E$2517,5,FALSE)</f>
        <v>76500</v>
      </c>
      <c r="H1287">
        <f t="shared" si="41"/>
        <v>76500</v>
      </c>
      <c r="I1287" t="str">
        <f>VLOOKUP(E1287,'Data Produk'!$A$2:$E$2517,3,FALSE)</f>
        <v>BHINNEKA WAVE10 TW10 TRUE WIRELESS WHITE</v>
      </c>
      <c r="J1287" t="str">
        <f>VLOOKUP(E1287,'Data Produk'!$A$2:$E$2517,4,FALSE)</f>
        <v>TWS</v>
      </c>
      <c r="K1287" t="str">
        <f>VLOOKUP(D1287,'Data Outlet'!$A$2:$D$17,4,FALSE)</f>
        <v>Joko Susilo</v>
      </c>
      <c r="L1287" t="str">
        <f>VLOOKUP(D1287,'Data Outlet'!$A$2:$D$17,2,FALSE)</f>
        <v>SUMARECON MALL SERPONG</v>
      </c>
    </row>
    <row r="1288" spans="1:12" x14ac:dyDescent="0.25">
      <c r="A1288" t="str">
        <f t="shared" si="40"/>
        <v>T-1287</v>
      </c>
      <c r="B1288" s="3" t="s">
        <v>2584</v>
      </c>
      <c r="C1288" s="5">
        <v>45615</v>
      </c>
      <c r="D1288" s="3" t="s">
        <v>40</v>
      </c>
      <c r="E1288" s="4" t="s">
        <v>1019</v>
      </c>
      <c r="F1288" s="9">
        <v>1</v>
      </c>
      <c r="G1288">
        <f>VLOOKUP(E1288,'Data Produk'!$A$2:$E$2517,5,FALSE)</f>
        <v>629300</v>
      </c>
      <c r="H1288">
        <f t="shared" si="41"/>
        <v>629300</v>
      </c>
      <c r="I1288" t="str">
        <f>VLOOKUP(E1288,'Data Produk'!$A$2:$E$2517,3,FALSE)</f>
        <v>BHINNEKA ARIA XD7 GAMING MOUSE SANJI</v>
      </c>
      <c r="J1288" t="str">
        <f>VLOOKUP(E1288,'Data Produk'!$A$2:$E$2517,4,FALSE)</f>
        <v>MOUSE GAMING</v>
      </c>
      <c r="K1288" t="str">
        <f>VLOOKUP(D1288,'Data Outlet'!$A$2:$D$17,4,FALSE)</f>
        <v>Fani Sari</v>
      </c>
      <c r="L1288" t="str">
        <f>VLOOKUP(D1288,'Data Outlet'!$A$2:$D$17,2,FALSE)</f>
        <v>LIPPO MALL KEMANG</v>
      </c>
    </row>
    <row r="1289" spans="1:12" x14ac:dyDescent="0.25">
      <c r="A1289" t="str">
        <f t="shared" si="40"/>
        <v>T-1288</v>
      </c>
      <c r="B1289" s="3" t="s">
        <v>2584</v>
      </c>
      <c r="C1289" s="5">
        <v>45625</v>
      </c>
      <c r="D1289" s="3" t="s">
        <v>48</v>
      </c>
      <c r="E1289" s="4" t="s">
        <v>226</v>
      </c>
      <c r="F1289" s="9">
        <v>1</v>
      </c>
      <c r="G1289">
        <f>VLOOKUP(E1289,'Data Produk'!$A$2:$E$2517,5,FALSE)</f>
        <v>39600</v>
      </c>
      <c r="H1289">
        <f t="shared" si="41"/>
        <v>39600</v>
      </c>
      <c r="I1289" t="str">
        <f>VLOOKUP(E1289,'Data Produk'!$A$2:$E$2517,3,FALSE)</f>
        <v>BHINNEKA GO W605 OFFICE MOUSE PINK</v>
      </c>
      <c r="J1289" t="str">
        <f>VLOOKUP(E1289,'Data Produk'!$A$2:$E$2517,4,FALSE)</f>
        <v>OFFICE MOUSE</v>
      </c>
      <c r="K1289" t="str">
        <f>VLOOKUP(D1289,'Data Outlet'!$A$2:$D$17,4,FALSE)</f>
        <v>Joko Susilo</v>
      </c>
      <c r="L1289" t="str">
        <f>VLOOKUP(D1289,'Data Outlet'!$A$2:$D$17,2,FALSE)</f>
        <v>SUMARECON MALL SERPONG</v>
      </c>
    </row>
    <row r="1290" spans="1:12" x14ac:dyDescent="0.25">
      <c r="A1290" t="str">
        <f t="shared" si="40"/>
        <v>T-1289</v>
      </c>
      <c r="B1290" s="3" t="s">
        <v>2584</v>
      </c>
      <c r="C1290" s="5">
        <v>45601</v>
      </c>
      <c r="D1290" s="3" t="s">
        <v>43</v>
      </c>
      <c r="E1290" s="4" t="s">
        <v>647</v>
      </c>
      <c r="F1290" s="9">
        <v>2</v>
      </c>
      <c r="G1290">
        <f>VLOOKUP(E1290,'Data Produk'!$A$2:$E$2517,5,FALSE)</f>
        <v>26100</v>
      </c>
      <c r="H1290">
        <f t="shared" si="41"/>
        <v>52200</v>
      </c>
      <c r="I1290" t="str">
        <f>VLOOKUP(E1290,'Data Produk'!$A$2:$E$2517,3,FALSE)</f>
        <v>BHINNEKA GO ES1 WIRED EARBUDS BLACK</v>
      </c>
      <c r="J1290" t="str">
        <f>VLOOKUP(E1290,'Data Produk'!$A$2:$E$2517,4,FALSE)</f>
        <v>EARPHONE</v>
      </c>
      <c r="K1290" t="str">
        <f>VLOOKUP(D1290,'Data Outlet'!$A$2:$D$17,4,FALSE)</f>
        <v>Gita Rahma</v>
      </c>
      <c r="L1290" t="str">
        <f>VLOOKUP(D1290,'Data Outlet'!$A$2:$D$17,2,FALSE)</f>
        <v>MALL OF INDONESIA</v>
      </c>
    </row>
    <row r="1291" spans="1:12" x14ac:dyDescent="0.25">
      <c r="A1291" t="str">
        <f t="shared" si="40"/>
        <v>T-1290</v>
      </c>
      <c r="B1291" s="3" t="s">
        <v>2584</v>
      </c>
      <c r="C1291" s="5">
        <v>45625</v>
      </c>
      <c r="D1291" s="3" t="s">
        <v>43</v>
      </c>
      <c r="E1291" s="4" t="s">
        <v>553</v>
      </c>
      <c r="F1291" s="9">
        <v>3</v>
      </c>
      <c r="G1291">
        <f>VLOOKUP(E1291,'Data Produk'!$A$2:$E$2517,5,FALSE)</f>
        <v>45000</v>
      </c>
      <c r="H1291">
        <f t="shared" si="41"/>
        <v>135000</v>
      </c>
      <c r="I1291" t="str">
        <f>VLOOKUP(E1291,'Data Produk'!$A$2:$E$2517,3,FALSE)</f>
        <v>BHINNEKA HYPERLINK KD10C2001 BLACK</v>
      </c>
      <c r="J1291" t="str">
        <f>VLOOKUP(E1291,'Data Produk'!$A$2:$E$2517,4,FALSE)</f>
        <v>CABLE</v>
      </c>
      <c r="K1291" t="str">
        <f>VLOOKUP(D1291,'Data Outlet'!$A$2:$D$17,4,FALSE)</f>
        <v>Gita Rahma</v>
      </c>
      <c r="L1291" t="str">
        <f>VLOOKUP(D1291,'Data Outlet'!$A$2:$D$17,2,FALSE)</f>
        <v>MALL OF INDONESIA</v>
      </c>
    </row>
    <row r="1292" spans="1:12" x14ac:dyDescent="0.25">
      <c r="A1292" t="str">
        <f t="shared" ref="A1292:A1355" si="42">"T-"&amp;ROW()-1</f>
        <v>T-1291</v>
      </c>
      <c r="B1292" s="3" t="s">
        <v>2584</v>
      </c>
      <c r="C1292" s="5">
        <v>45610</v>
      </c>
      <c r="D1292" s="3" t="s">
        <v>40</v>
      </c>
      <c r="E1292" s="4" t="s">
        <v>463</v>
      </c>
      <c r="F1292" s="9">
        <v>1</v>
      </c>
      <c r="G1292">
        <f>VLOOKUP(E1292,'Data Produk'!$A$2:$E$2517,5,FALSE)</f>
        <v>108000</v>
      </c>
      <c r="H1292">
        <f t="shared" si="41"/>
        <v>108000</v>
      </c>
      <c r="I1292" t="str">
        <f>VLOOKUP(E1292,'Data Produk'!$A$2:$E$2517,3,FALSE)</f>
        <v>BHINNEKA WAVE14 TW14 TRUE WIRELESS BLACK</v>
      </c>
      <c r="J1292" t="str">
        <f>VLOOKUP(E1292,'Data Produk'!$A$2:$E$2517,4,FALSE)</f>
        <v>TWS</v>
      </c>
      <c r="K1292" t="str">
        <f>VLOOKUP(D1292,'Data Outlet'!$A$2:$D$17,4,FALSE)</f>
        <v>Fani Sari</v>
      </c>
      <c r="L1292" t="str">
        <f>VLOOKUP(D1292,'Data Outlet'!$A$2:$D$17,2,FALSE)</f>
        <v>LIPPO MALL KEMANG</v>
      </c>
    </row>
    <row r="1293" spans="1:12" x14ac:dyDescent="0.25">
      <c r="A1293" t="str">
        <f t="shared" si="42"/>
        <v>T-1292</v>
      </c>
      <c r="B1293" s="3" t="s">
        <v>2584</v>
      </c>
      <c r="C1293" s="5">
        <v>45625</v>
      </c>
      <c r="D1293" s="3" t="s">
        <v>42</v>
      </c>
      <c r="E1293" s="4" t="s">
        <v>1020</v>
      </c>
      <c r="F1293" s="9">
        <v>20</v>
      </c>
      <c r="G1293">
        <f>VLOOKUP(E1293,'Data Produk'!$A$2:$E$2517,5,FALSE)</f>
        <v>26500</v>
      </c>
      <c r="H1293">
        <f t="shared" si="41"/>
        <v>530000</v>
      </c>
      <c r="I1293" t="str">
        <f>VLOOKUP(E1293,'Data Produk'!$A$2:$E$2517,3,FALSE)</f>
        <v>KC102 BHINNEKA USB CABLE TYPE C</v>
      </c>
      <c r="J1293" t="str">
        <f>VLOOKUP(E1293,'Data Produk'!$A$2:$E$2517,4,FALSE)</f>
        <v>CABLE</v>
      </c>
      <c r="K1293" t="str">
        <f>VLOOKUP(D1293,'Data Outlet'!$A$2:$D$17,4,FALSE)</f>
        <v>Hadi Nugroho</v>
      </c>
      <c r="L1293" t="str">
        <f>VLOOKUP(D1293,'Data Outlet'!$A$2:$D$17,2,FALSE)</f>
        <v>MALL KELAPA GADING</v>
      </c>
    </row>
    <row r="1294" spans="1:12" x14ac:dyDescent="0.25">
      <c r="A1294" t="str">
        <f t="shared" si="42"/>
        <v>T-1293</v>
      </c>
      <c r="B1294" s="3" t="s">
        <v>2584</v>
      </c>
      <c r="C1294" s="5">
        <v>45598</v>
      </c>
      <c r="D1294" s="3" t="s">
        <v>40</v>
      </c>
      <c r="E1294" s="4" t="s">
        <v>648</v>
      </c>
      <c r="F1294" s="9">
        <v>1</v>
      </c>
      <c r="G1294">
        <f>VLOOKUP(E1294,'Data Produk'!$A$2:$E$2517,5,FALSE)</f>
        <v>26100</v>
      </c>
      <c r="H1294">
        <f t="shared" si="41"/>
        <v>26100</v>
      </c>
      <c r="I1294" t="str">
        <f>VLOOKUP(E1294,'Data Produk'!$A$2:$E$2517,3,FALSE)</f>
        <v>BHINNEKA GO ES1 WIRED EARBUDS WHITE</v>
      </c>
      <c r="J1294" t="str">
        <f>VLOOKUP(E1294,'Data Produk'!$A$2:$E$2517,4,FALSE)</f>
        <v>EARPHONE</v>
      </c>
      <c r="K1294" t="str">
        <f>VLOOKUP(D1294,'Data Outlet'!$A$2:$D$17,4,FALSE)</f>
        <v>Fani Sari</v>
      </c>
      <c r="L1294" t="str">
        <f>VLOOKUP(D1294,'Data Outlet'!$A$2:$D$17,2,FALSE)</f>
        <v>LIPPO MALL KEMANG</v>
      </c>
    </row>
    <row r="1295" spans="1:12" x14ac:dyDescent="0.25">
      <c r="A1295" t="str">
        <f t="shared" si="42"/>
        <v>T-1294</v>
      </c>
      <c r="B1295" s="3" t="s">
        <v>2584</v>
      </c>
      <c r="C1295" s="5">
        <v>45619</v>
      </c>
      <c r="D1295" s="3" t="s">
        <v>43</v>
      </c>
      <c r="E1295" s="4" t="s">
        <v>1021</v>
      </c>
      <c r="F1295" s="9">
        <v>1</v>
      </c>
      <c r="G1295">
        <f>VLOOKUP(E1295,'Data Produk'!$A$2:$E$2517,5,FALSE)</f>
        <v>49500</v>
      </c>
      <c r="H1295">
        <f t="shared" si="41"/>
        <v>49500</v>
      </c>
      <c r="I1295" t="str">
        <f>VLOOKUP(E1295,'Data Produk'!$A$2:$E$2517,3,FALSE)</f>
        <v>BHINNEKA POWER PURE 20W 1-PORT TYPE-A USB CHARGER (QC) BLACK</v>
      </c>
      <c r="J1295" t="str">
        <f>VLOOKUP(E1295,'Data Produk'!$A$2:$E$2517,4,FALSE)</f>
        <v>CHARGER</v>
      </c>
      <c r="K1295" t="str">
        <f>VLOOKUP(D1295,'Data Outlet'!$A$2:$D$17,4,FALSE)</f>
        <v>Gita Rahma</v>
      </c>
      <c r="L1295" t="str">
        <f>VLOOKUP(D1295,'Data Outlet'!$A$2:$D$17,2,FALSE)</f>
        <v>MALL OF INDONESIA</v>
      </c>
    </row>
    <row r="1296" spans="1:12" x14ac:dyDescent="0.25">
      <c r="A1296" t="str">
        <f t="shared" si="42"/>
        <v>T-1295</v>
      </c>
      <c r="B1296" s="3" t="s">
        <v>2584</v>
      </c>
      <c r="C1296" s="5">
        <v>45621</v>
      </c>
      <c r="D1296" s="3" t="s">
        <v>39</v>
      </c>
      <c r="E1296" s="4" t="s">
        <v>1022</v>
      </c>
      <c r="F1296" s="9">
        <v>1</v>
      </c>
      <c r="G1296">
        <f>VLOOKUP(E1296,'Data Produk'!$A$2:$E$2517,5,FALSE)</f>
        <v>50000</v>
      </c>
      <c r="H1296">
        <f t="shared" si="41"/>
        <v>50000</v>
      </c>
      <c r="I1296" t="str">
        <f>VLOOKUP(E1296,'Data Produk'!$A$2:$E$2517,3,FALSE)</f>
        <v>BHINNEKA Gaming Headset Stand Model Y</v>
      </c>
      <c r="J1296" t="str">
        <f>VLOOKUP(E1296,'Data Produk'!$A$2:$E$2517,4,FALSE)</f>
        <v>OTHER ACCESSORIES</v>
      </c>
      <c r="K1296" t="str">
        <f>VLOOKUP(D1296,'Data Outlet'!$A$2:$D$17,4,FALSE)</f>
        <v>Eko Wijaya</v>
      </c>
      <c r="L1296" t="str">
        <f>VLOOKUP(D1296,'Data Outlet'!$A$2:$D$17,2,FALSE)</f>
        <v>KOTA KASABLANKA</v>
      </c>
    </row>
    <row r="1297" spans="1:12" x14ac:dyDescent="0.25">
      <c r="A1297" t="str">
        <f t="shared" si="42"/>
        <v>T-1296</v>
      </c>
      <c r="B1297" s="3" t="s">
        <v>2584</v>
      </c>
      <c r="C1297" s="5">
        <v>45603</v>
      </c>
      <c r="D1297" s="3" t="s">
        <v>45</v>
      </c>
      <c r="E1297" s="4" t="s">
        <v>178</v>
      </c>
      <c r="F1297" s="9">
        <v>2</v>
      </c>
      <c r="G1297">
        <f>VLOOKUP(E1297,'Data Produk'!$A$2:$E$2517,5,FALSE)</f>
        <v>162000</v>
      </c>
      <c r="H1297">
        <f t="shared" si="41"/>
        <v>324000</v>
      </c>
      <c r="I1297" t="str">
        <f>VLOOKUP(E1297,'Data Produk'!$A$2:$E$2517,3,FALSE)</f>
        <v>BHINNEKA POWER PLUS 45W 2-PORTS GAN CHARGER (PD+PD) BLACK</v>
      </c>
      <c r="J1297" t="str">
        <f>VLOOKUP(E1297,'Data Produk'!$A$2:$E$2517,4,FALSE)</f>
        <v>CHARGER</v>
      </c>
      <c r="K1297" t="str">
        <f>VLOOKUP(D1297,'Data Outlet'!$A$2:$D$17,4,FALSE)</f>
        <v>Indah Putri</v>
      </c>
      <c r="L1297" t="str">
        <f>VLOOKUP(D1297,'Data Outlet'!$A$2:$D$17,2,FALSE)</f>
        <v>PIK AVENUE</v>
      </c>
    </row>
    <row r="1298" spans="1:12" x14ac:dyDescent="0.25">
      <c r="A1298" t="str">
        <f t="shared" si="42"/>
        <v>T-1297</v>
      </c>
      <c r="B1298" s="3" t="s">
        <v>2584</v>
      </c>
      <c r="C1298" s="5">
        <v>45611</v>
      </c>
      <c r="D1298" s="3" t="s">
        <v>48</v>
      </c>
      <c r="E1298" s="4" t="s">
        <v>676</v>
      </c>
      <c r="F1298" s="9">
        <v>1</v>
      </c>
      <c r="G1298">
        <f>VLOOKUP(E1298,'Data Produk'!$A$2:$E$2517,5,FALSE)</f>
        <v>107100</v>
      </c>
      <c r="H1298">
        <f t="shared" si="41"/>
        <v>107100</v>
      </c>
      <c r="I1298" t="str">
        <f>VLOOKUP(E1298,'Data Produk'!$A$2:$E$2517,3,FALSE)</f>
        <v>BHINNEKA CW2-Q02 38W 2-PORTS CHARGER (QC) WHITE</v>
      </c>
      <c r="J1298" t="str">
        <f>VLOOKUP(E1298,'Data Produk'!$A$2:$E$2517,4,FALSE)</f>
        <v>CHARGER</v>
      </c>
      <c r="K1298" t="str">
        <f>VLOOKUP(D1298,'Data Outlet'!$A$2:$D$17,4,FALSE)</f>
        <v>Joko Susilo</v>
      </c>
      <c r="L1298" t="str">
        <f>VLOOKUP(D1298,'Data Outlet'!$A$2:$D$17,2,FALSE)</f>
        <v>SUMARECON MALL SERPONG</v>
      </c>
    </row>
    <row r="1299" spans="1:12" x14ac:dyDescent="0.25">
      <c r="A1299" t="str">
        <f t="shared" si="42"/>
        <v>T-1298</v>
      </c>
      <c r="B1299" s="3" t="s">
        <v>2584</v>
      </c>
      <c r="C1299" s="5">
        <v>45610</v>
      </c>
      <c r="D1299" s="3" t="s">
        <v>45</v>
      </c>
      <c r="E1299" s="4" t="s">
        <v>1023</v>
      </c>
      <c r="F1299" s="9">
        <v>1</v>
      </c>
      <c r="G1299">
        <f>VLOOKUP(E1299,'Data Produk'!$A$2:$E$2517,5,FALSE)</f>
        <v>144000</v>
      </c>
      <c r="H1299">
        <f t="shared" si="41"/>
        <v>144000</v>
      </c>
      <c r="I1299" t="str">
        <f>VLOOKUP(E1299,'Data Produk'!$A$2:$E$2517,3,FALSE)</f>
        <v>BHINNEKA CHIEF II HG20 GAMING HEADSET PINK</v>
      </c>
      <c r="J1299" t="str">
        <f>VLOOKUP(E1299,'Data Produk'!$A$2:$E$2517,4,FALSE)</f>
        <v>GAMING HEADSET</v>
      </c>
      <c r="K1299" t="str">
        <f>VLOOKUP(D1299,'Data Outlet'!$A$2:$D$17,4,FALSE)</f>
        <v>Indah Putri</v>
      </c>
      <c r="L1299" t="str">
        <f>VLOOKUP(D1299,'Data Outlet'!$A$2:$D$17,2,FALSE)</f>
        <v>PIK AVENUE</v>
      </c>
    </row>
    <row r="1300" spans="1:12" x14ac:dyDescent="0.25">
      <c r="A1300" t="str">
        <f t="shared" si="42"/>
        <v>T-1299</v>
      </c>
      <c r="B1300" s="3" t="s">
        <v>2584</v>
      </c>
      <c r="C1300" s="5">
        <v>45624</v>
      </c>
      <c r="D1300" s="3" t="s">
        <v>42</v>
      </c>
      <c r="E1300" s="4" t="s">
        <v>1024</v>
      </c>
      <c r="F1300" s="9">
        <v>10</v>
      </c>
      <c r="G1300">
        <f>VLOOKUP(E1300,'Data Produk'!$A$2:$E$2517,5,FALSE)</f>
        <v>32000</v>
      </c>
      <c r="H1300">
        <f t="shared" si="41"/>
        <v>320000</v>
      </c>
      <c r="I1300" t="str">
        <f>VLOOKUP(E1300,'Data Produk'!$A$2:$E$2517,3,FALSE)</f>
        <v>KL104 BHINNEKA USB CABLE LIGHTNING</v>
      </c>
      <c r="J1300" t="str">
        <f>VLOOKUP(E1300,'Data Produk'!$A$2:$E$2517,4,FALSE)</f>
        <v>CABLE</v>
      </c>
      <c r="K1300" t="str">
        <f>VLOOKUP(D1300,'Data Outlet'!$A$2:$D$17,4,FALSE)</f>
        <v>Hadi Nugroho</v>
      </c>
      <c r="L1300" t="str">
        <f>VLOOKUP(D1300,'Data Outlet'!$A$2:$D$17,2,FALSE)</f>
        <v>MALL KELAPA GADING</v>
      </c>
    </row>
    <row r="1301" spans="1:12" x14ac:dyDescent="0.25">
      <c r="A1301" t="str">
        <f t="shared" si="42"/>
        <v>T-1300</v>
      </c>
      <c r="B1301" s="3" t="s">
        <v>2584</v>
      </c>
      <c r="C1301" s="5">
        <v>45597</v>
      </c>
      <c r="D1301" s="3" t="s">
        <v>41</v>
      </c>
      <c r="E1301" s="4" t="s">
        <v>1025</v>
      </c>
      <c r="F1301" s="9">
        <v>1</v>
      </c>
      <c r="G1301">
        <f>VLOOKUP(E1301,'Data Produk'!$A$2:$E$2517,5,FALSE)</f>
        <v>90000</v>
      </c>
      <c r="H1301">
        <f t="shared" si="41"/>
        <v>90000</v>
      </c>
      <c r="I1301" t="str">
        <f>VLOOKUP(E1301,'Data Produk'!$A$2:$E$2517,3,FALSE)</f>
        <v>BHINNEKA Gaming Mouse X15</v>
      </c>
      <c r="J1301" t="str">
        <f>VLOOKUP(E1301,'Data Produk'!$A$2:$E$2517,4,FALSE)</f>
        <v>MOUSE GAMING</v>
      </c>
      <c r="K1301" t="str">
        <f>VLOOKUP(D1301,'Data Outlet'!$A$2:$D$17,4,FALSE)</f>
        <v>Gita Rahma</v>
      </c>
      <c r="L1301" t="str">
        <f>VLOOKUP(D1301,'Data Outlet'!$A$2:$D$17,2,FALSE)</f>
        <v>MALL GANDARIA CITY</v>
      </c>
    </row>
    <row r="1302" spans="1:12" x14ac:dyDescent="0.25">
      <c r="A1302" t="str">
        <f t="shared" si="42"/>
        <v>T-1301</v>
      </c>
      <c r="B1302" s="3" t="s">
        <v>2584</v>
      </c>
      <c r="C1302" s="5">
        <v>45608</v>
      </c>
      <c r="D1302" s="3" t="s">
        <v>37</v>
      </c>
      <c r="E1302" s="4" t="s">
        <v>112</v>
      </c>
      <c r="F1302" s="9">
        <v>1</v>
      </c>
      <c r="G1302">
        <f>VLOOKUP(E1302,'Data Produk'!$A$2:$E$2517,5,FALSE)</f>
        <v>15000</v>
      </c>
      <c r="H1302">
        <f t="shared" si="41"/>
        <v>15000</v>
      </c>
      <c r="I1302" t="str">
        <f>VLOOKUP(E1302,'Data Produk'!$A$2:$E$2517,3,FALSE)</f>
        <v>KC103 BHINNEKA USB CABLE TYPE C</v>
      </c>
      <c r="J1302" t="str">
        <f>VLOOKUP(E1302,'Data Produk'!$A$2:$E$2517,4,FALSE)</f>
        <v>CABLE</v>
      </c>
      <c r="K1302" t="str">
        <f>VLOOKUP(D1302,'Data Outlet'!$A$2:$D$17,4,FALSE)</f>
        <v>Dewi Lestari</v>
      </c>
      <c r="L1302" t="str">
        <f>VLOOKUP(D1302,'Data Outlet'!$A$2:$D$17,2,FALSE)</f>
        <v>CIBUBUR JUNCTION</v>
      </c>
    </row>
    <row r="1303" spans="1:12" x14ac:dyDescent="0.25">
      <c r="A1303" t="str">
        <f t="shared" si="42"/>
        <v>T-1302</v>
      </c>
      <c r="B1303" s="3" t="s">
        <v>2584</v>
      </c>
      <c r="C1303" s="5">
        <v>45601</v>
      </c>
      <c r="D1303" s="3" t="s">
        <v>41</v>
      </c>
      <c r="E1303" s="4" t="s">
        <v>1026</v>
      </c>
      <c r="F1303" s="9">
        <v>2</v>
      </c>
      <c r="G1303">
        <f>VLOOKUP(E1303,'Data Produk'!$A$2:$E$2517,5,FALSE)</f>
        <v>29700</v>
      </c>
      <c r="H1303">
        <f t="shared" si="41"/>
        <v>59400</v>
      </c>
      <c r="I1303" t="str">
        <f>VLOOKUP(E1303,'Data Produk'!$A$2:$E$2517,3,FALSE)</f>
        <v>KC201 BHINNEKA USB CABLE TYPE C</v>
      </c>
      <c r="J1303" t="str">
        <f>VLOOKUP(E1303,'Data Produk'!$A$2:$E$2517,4,FALSE)</f>
        <v>CABLE</v>
      </c>
      <c r="K1303" t="str">
        <f>VLOOKUP(D1303,'Data Outlet'!$A$2:$D$17,4,FALSE)</f>
        <v>Gita Rahma</v>
      </c>
      <c r="L1303" t="str">
        <f>VLOOKUP(D1303,'Data Outlet'!$A$2:$D$17,2,FALSE)</f>
        <v>MALL GANDARIA CITY</v>
      </c>
    </row>
    <row r="1304" spans="1:12" x14ac:dyDescent="0.25">
      <c r="A1304" t="str">
        <f t="shared" si="42"/>
        <v>T-1303</v>
      </c>
      <c r="B1304" s="3" t="s">
        <v>2584</v>
      </c>
      <c r="C1304" s="5">
        <v>45608</v>
      </c>
      <c r="D1304" s="3" t="s">
        <v>45</v>
      </c>
      <c r="E1304" s="4" t="s">
        <v>153</v>
      </c>
      <c r="F1304" s="9">
        <v>2</v>
      </c>
      <c r="G1304">
        <f>VLOOKUP(E1304,'Data Produk'!$A$2:$E$2517,5,FALSE)</f>
        <v>108000</v>
      </c>
      <c r="H1304">
        <f t="shared" si="41"/>
        <v>216000</v>
      </c>
      <c r="I1304" t="str">
        <f>VLOOKUP(E1304,'Data Produk'!$A$2:$E$2517,3,FALSE)</f>
        <v>BHINNEKA WAVE14 TW14 TRUE WIRELESS MATCHA GREEN</v>
      </c>
      <c r="J1304" t="str">
        <f>VLOOKUP(E1304,'Data Produk'!$A$2:$E$2517,4,FALSE)</f>
        <v>TWS</v>
      </c>
      <c r="K1304" t="str">
        <f>VLOOKUP(D1304,'Data Outlet'!$A$2:$D$17,4,FALSE)</f>
        <v>Indah Putri</v>
      </c>
      <c r="L1304" t="str">
        <f>VLOOKUP(D1304,'Data Outlet'!$A$2:$D$17,2,FALSE)</f>
        <v>PIK AVENUE</v>
      </c>
    </row>
    <row r="1305" spans="1:12" x14ac:dyDescent="0.25">
      <c r="A1305" t="str">
        <f t="shared" si="42"/>
        <v>T-1304</v>
      </c>
      <c r="B1305" s="3" t="s">
        <v>2584</v>
      </c>
      <c r="C1305" s="5">
        <v>45616</v>
      </c>
      <c r="D1305" s="3" t="s">
        <v>39</v>
      </c>
      <c r="E1305" s="4" t="s">
        <v>1027</v>
      </c>
      <c r="F1305" s="9">
        <v>8</v>
      </c>
      <c r="G1305">
        <f>VLOOKUP(E1305,'Data Produk'!$A$2:$E$2517,5,FALSE)</f>
        <v>112500</v>
      </c>
      <c r="H1305">
        <f t="shared" si="41"/>
        <v>900000</v>
      </c>
      <c r="I1305" t="str">
        <f>VLOOKUP(E1305,'Data Produk'!$A$2:$E$2517,3,FALSE)</f>
        <v>BHINNEKA POWER PURE 38W 2-PORTS USB CHARGER (PD+QC) WHITE</v>
      </c>
      <c r="J1305" t="str">
        <f>VLOOKUP(E1305,'Data Produk'!$A$2:$E$2517,4,FALSE)</f>
        <v>CHARGER</v>
      </c>
      <c r="K1305" t="str">
        <f>VLOOKUP(D1305,'Data Outlet'!$A$2:$D$17,4,FALSE)</f>
        <v>Eko Wijaya</v>
      </c>
      <c r="L1305" t="str">
        <f>VLOOKUP(D1305,'Data Outlet'!$A$2:$D$17,2,FALSE)</f>
        <v>KOTA KASABLANKA</v>
      </c>
    </row>
    <row r="1306" spans="1:12" x14ac:dyDescent="0.25">
      <c r="A1306" t="str">
        <f t="shared" si="42"/>
        <v>T-1305</v>
      </c>
      <c r="B1306" s="3" t="s">
        <v>2584</v>
      </c>
      <c r="C1306" s="5">
        <v>45626</v>
      </c>
      <c r="D1306" s="3" t="s">
        <v>48</v>
      </c>
      <c r="E1306" s="4" t="s">
        <v>191</v>
      </c>
      <c r="F1306" s="9">
        <v>1</v>
      </c>
      <c r="G1306">
        <f>VLOOKUP(E1306,'Data Produk'!$A$2:$E$2517,5,FALSE)</f>
        <v>82800</v>
      </c>
      <c r="H1306">
        <f t="shared" si="41"/>
        <v>82800</v>
      </c>
      <c r="I1306" t="str">
        <f>VLOOKUP(E1306,'Data Produk'!$A$2:$E$2517,3,FALSE)</f>
        <v>BHINNEKA GO W193 OFFICE MOUSE BLUE</v>
      </c>
      <c r="J1306" t="str">
        <f>VLOOKUP(E1306,'Data Produk'!$A$2:$E$2517,4,FALSE)</f>
        <v>OFFICE MOUSE</v>
      </c>
      <c r="K1306" t="str">
        <f>VLOOKUP(D1306,'Data Outlet'!$A$2:$D$17,4,FALSE)</f>
        <v>Joko Susilo</v>
      </c>
      <c r="L1306" t="str">
        <f>VLOOKUP(D1306,'Data Outlet'!$A$2:$D$17,2,FALSE)</f>
        <v>SUMARECON MALL SERPONG</v>
      </c>
    </row>
    <row r="1307" spans="1:12" x14ac:dyDescent="0.25">
      <c r="A1307" t="str">
        <f t="shared" si="42"/>
        <v>T-1306</v>
      </c>
      <c r="B1307" s="3" t="s">
        <v>2584</v>
      </c>
      <c r="C1307" s="5">
        <v>45610</v>
      </c>
      <c r="D1307" s="3" t="s">
        <v>39</v>
      </c>
      <c r="E1307" s="4" t="s">
        <v>1028</v>
      </c>
      <c r="F1307" s="9">
        <v>1</v>
      </c>
      <c r="G1307">
        <f>VLOOKUP(E1307,'Data Produk'!$A$2:$E$2517,5,FALSE)</f>
        <v>148500</v>
      </c>
      <c r="H1307">
        <f t="shared" si="41"/>
        <v>148500</v>
      </c>
      <c r="I1307" t="str">
        <f>VLOOKUP(E1307,'Data Produk'!$A$2:$E$2517,3,FALSE)</f>
        <v>BHINNEKA SMART ADAPTOR LA1A01</v>
      </c>
      <c r="J1307" t="str">
        <f>VLOOKUP(E1307,'Data Produk'!$A$2:$E$2517,4,FALSE)</f>
        <v>SMART LIFE</v>
      </c>
      <c r="K1307" t="str">
        <f>VLOOKUP(D1307,'Data Outlet'!$A$2:$D$17,4,FALSE)</f>
        <v>Eko Wijaya</v>
      </c>
      <c r="L1307" t="str">
        <f>VLOOKUP(D1307,'Data Outlet'!$A$2:$D$17,2,FALSE)</f>
        <v>KOTA KASABLANKA</v>
      </c>
    </row>
    <row r="1308" spans="1:12" x14ac:dyDescent="0.25">
      <c r="A1308" t="str">
        <f t="shared" si="42"/>
        <v>T-1307</v>
      </c>
      <c r="B1308" s="3" t="s">
        <v>2584</v>
      </c>
      <c r="C1308" s="5">
        <v>45610</v>
      </c>
      <c r="D1308" s="3" t="s">
        <v>42</v>
      </c>
      <c r="E1308" s="4" t="s">
        <v>1029</v>
      </c>
      <c r="F1308" s="9">
        <v>3</v>
      </c>
      <c r="G1308">
        <f>VLOOKUP(E1308,'Data Produk'!$A$2:$E$2517,5,FALSE)</f>
        <v>22500</v>
      </c>
      <c r="H1308">
        <f t="shared" si="41"/>
        <v>67500</v>
      </c>
      <c r="I1308" t="str">
        <f>VLOOKUP(E1308,'Data Produk'!$A$2:$E$2517,3,FALSE)</f>
        <v>BHINNEKA LINKBUDS ES4 WIRED EARBUDS BLACK</v>
      </c>
      <c r="J1308" t="str">
        <f>VLOOKUP(E1308,'Data Produk'!$A$2:$E$2517,4,FALSE)</f>
        <v>EARPHONE</v>
      </c>
      <c r="K1308" t="str">
        <f>VLOOKUP(D1308,'Data Outlet'!$A$2:$D$17,4,FALSE)</f>
        <v>Hadi Nugroho</v>
      </c>
      <c r="L1308" t="str">
        <f>VLOOKUP(D1308,'Data Outlet'!$A$2:$D$17,2,FALSE)</f>
        <v>MALL KELAPA GADING</v>
      </c>
    </row>
    <row r="1309" spans="1:12" x14ac:dyDescent="0.25">
      <c r="A1309" t="str">
        <f t="shared" si="42"/>
        <v>T-1308</v>
      </c>
      <c r="B1309" s="3" t="s">
        <v>2584</v>
      </c>
      <c r="C1309" s="5">
        <v>45601</v>
      </c>
      <c r="D1309" s="3" t="s">
        <v>48</v>
      </c>
      <c r="E1309" s="4" t="s">
        <v>855</v>
      </c>
      <c r="F1309" s="9">
        <v>1</v>
      </c>
      <c r="G1309">
        <f>VLOOKUP(E1309,'Data Produk'!$A$2:$E$2517,5,FALSE)</f>
        <v>261000</v>
      </c>
      <c r="H1309">
        <f t="shared" si="41"/>
        <v>261000</v>
      </c>
      <c r="I1309" t="str">
        <f>VLOOKUP(E1309,'Data Produk'!$A$2:$E$2517,3,FALSE)</f>
        <v>BHINNEKA BLAKE WGC5 GAMING MOUSE WHITE</v>
      </c>
      <c r="J1309" t="str">
        <f>VLOOKUP(E1309,'Data Produk'!$A$2:$E$2517,4,FALSE)</f>
        <v>MOUSE GAMING</v>
      </c>
      <c r="K1309" t="str">
        <f>VLOOKUP(D1309,'Data Outlet'!$A$2:$D$17,4,FALSE)</f>
        <v>Joko Susilo</v>
      </c>
      <c r="L1309" t="str">
        <f>VLOOKUP(D1309,'Data Outlet'!$A$2:$D$17,2,FALSE)</f>
        <v>SUMARECON MALL SERPONG</v>
      </c>
    </row>
    <row r="1310" spans="1:12" x14ac:dyDescent="0.25">
      <c r="A1310" t="str">
        <f t="shared" si="42"/>
        <v>T-1309</v>
      </c>
      <c r="B1310" s="3" t="s">
        <v>2584</v>
      </c>
      <c r="C1310" s="5">
        <v>45606</v>
      </c>
      <c r="D1310" s="3" t="s">
        <v>42</v>
      </c>
      <c r="E1310" s="4" t="s">
        <v>811</v>
      </c>
      <c r="F1310" s="9">
        <v>1</v>
      </c>
      <c r="G1310">
        <f>VLOOKUP(E1310,'Data Produk'!$A$2:$E$2517,5,FALSE)</f>
        <v>413100</v>
      </c>
      <c r="H1310">
        <f t="shared" si="41"/>
        <v>413100</v>
      </c>
      <c r="I1310" t="str">
        <f>VLOOKUP(E1310,'Data Produk'!$A$2:$E$2517,3,FALSE)</f>
        <v>BHINNEKA Gaming Mouse UX3 BLACK</v>
      </c>
      <c r="J1310" t="str">
        <f>VLOOKUP(E1310,'Data Produk'!$A$2:$E$2517,4,FALSE)</f>
        <v>MOUSE GAMING</v>
      </c>
      <c r="K1310" t="str">
        <f>VLOOKUP(D1310,'Data Outlet'!$A$2:$D$17,4,FALSE)</f>
        <v>Hadi Nugroho</v>
      </c>
      <c r="L1310" t="str">
        <f>VLOOKUP(D1310,'Data Outlet'!$A$2:$D$17,2,FALSE)</f>
        <v>MALL KELAPA GADING</v>
      </c>
    </row>
    <row r="1311" spans="1:12" x14ac:dyDescent="0.25">
      <c r="A1311" t="str">
        <f t="shared" si="42"/>
        <v>T-1310</v>
      </c>
      <c r="B1311" s="3" t="s">
        <v>2584</v>
      </c>
      <c r="C1311" s="5">
        <v>45604</v>
      </c>
      <c r="D1311" s="3" t="s">
        <v>40</v>
      </c>
      <c r="E1311" s="4" t="s">
        <v>1030</v>
      </c>
      <c r="F1311" s="9">
        <v>1</v>
      </c>
      <c r="G1311">
        <f>VLOOKUP(E1311,'Data Produk'!$A$2:$E$2517,5,FALSE)</f>
        <v>349300</v>
      </c>
      <c r="H1311">
        <f t="shared" si="41"/>
        <v>349300</v>
      </c>
      <c r="I1311" t="str">
        <f>VLOOKUP(E1311,'Data Produk'!$A$2:$E$2517,3,FALSE)</f>
        <v>BHINNEKA ATO MP905 DESKMAT ONE PIECE SANJI</v>
      </c>
      <c r="J1311" t="str">
        <f>VLOOKUP(E1311,'Data Produk'!$A$2:$E$2517,4,FALSE)</f>
        <v>DESKMAT</v>
      </c>
      <c r="K1311" t="str">
        <f>VLOOKUP(D1311,'Data Outlet'!$A$2:$D$17,4,FALSE)</f>
        <v>Fani Sari</v>
      </c>
      <c r="L1311" t="str">
        <f>VLOOKUP(D1311,'Data Outlet'!$A$2:$D$17,2,FALSE)</f>
        <v>LIPPO MALL KEMANG</v>
      </c>
    </row>
    <row r="1312" spans="1:12" x14ac:dyDescent="0.25">
      <c r="A1312" t="str">
        <f t="shared" si="42"/>
        <v>T-1311</v>
      </c>
      <c r="B1312" s="3" t="s">
        <v>2584</v>
      </c>
      <c r="C1312" s="5">
        <v>45601</v>
      </c>
      <c r="D1312" s="3" t="s">
        <v>48</v>
      </c>
      <c r="E1312" s="4" t="s">
        <v>273</v>
      </c>
      <c r="F1312" s="9">
        <v>7</v>
      </c>
      <c r="G1312">
        <f>VLOOKUP(E1312,'Data Produk'!$A$2:$E$2517,5,FALSE)</f>
        <v>13500</v>
      </c>
      <c r="H1312">
        <f t="shared" si="41"/>
        <v>94500</v>
      </c>
      <c r="I1312" t="str">
        <f>VLOOKUP(E1312,'Data Produk'!$A$2:$E$2517,3,FALSE)</f>
        <v>BHINNEKA LINKBUDS ES2 WIRED EARBUDS WHITE</v>
      </c>
      <c r="J1312" t="str">
        <f>VLOOKUP(E1312,'Data Produk'!$A$2:$E$2517,4,FALSE)</f>
        <v>EARPHONE</v>
      </c>
      <c r="K1312" t="str">
        <f>VLOOKUP(D1312,'Data Outlet'!$A$2:$D$17,4,FALSE)</f>
        <v>Joko Susilo</v>
      </c>
      <c r="L1312" t="str">
        <f>VLOOKUP(D1312,'Data Outlet'!$A$2:$D$17,2,FALSE)</f>
        <v>SUMARECON MALL SERPONG</v>
      </c>
    </row>
    <row r="1313" spans="1:12" x14ac:dyDescent="0.25">
      <c r="A1313" t="str">
        <f t="shared" si="42"/>
        <v>T-1312</v>
      </c>
      <c r="B1313" s="3" t="s">
        <v>2584</v>
      </c>
      <c r="C1313" s="5">
        <v>45597</v>
      </c>
      <c r="D1313" s="3" t="s">
        <v>45</v>
      </c>
      <c r="E1313" s="4" t="s">
        <v>1031</v>
      </c>
      <c r="F1313" s="9">
        <v>3</v>
      </c>
      <c r="G1313">
        <f>VLOOKUP(E1313,'Data Produk'!$A$2:$E$2517,5,FALSE)</f>
        <v>65700</v>
      </c>
      <c r="H1313">
        <f t="shared" si="41"/>
        <v>197100</v>
      </c>
      <c r="I1313" t="str">
        <f>VLOOKUP(E1313,'Data Produk'!$A$2:$E$2517,3,FALSE)</f>
        <v>BHINNEKA RAIGOR III WG12 GAMING MOUSE BLACK</v>
      </c>
      <c r="J1313" t="str">
        <f>VLOOKUP(E1313,'Data Produk'!$A$2:$E$2517,4,FALSE)</f>
        <v>MOUSE GAMING</v>
      </c>
      <c r="K1313" t="str">
        <f>VLOOKUP(D1313,'Data Outlet'!$A$2:$D$17,4,FALSE)</f>
        <v>Indah Putri</v>
      </c>
      <c r="L1313" t="str">
        <f>VLOOKUP(D1313,'Data Outlet'!$A$2:$D$17,2,FALSE)</f>
        <v>PIK AVENUE</v>
      </c>
    </row>
    <row r="1314" spans="1:12" x14ac:dyDescent="0.25">
      <c r="A1314" t="str">
        <f t="shared" si="42"/>
        <v>T-1313</v>
      </c>
      <c r="B1314" s="3" t="s">
        <v>2584</v>
      </c>
      <c r="C1314" s="5">
        <v>45600</v>
      </c>
      <c r="D1314" s="3" t="s">
        <v>43</v>
      </c>
      <c r="E1314" s="4" t="s">
        <v>744</v>
      </c>
      <c r="F1314" s="9">
        <v>1</v>
      </c>
      <c r="G1314">
        <f>VLOOKUP(E1314,'Data Produk'!$A$2:$E$2517,5,FALSE)</f>
        <v>81000</v>
      </c>
      <c r="H1314">
        <f t="shared" si="41"/>
        <v>81000</v>
      </c>
      <c r="I1314" t="str">
        <f>VLOOKUP(E1314,'Data Produk'!$A$2:$E$2517,3,FALSE)</f>
        <v>BHINNEKA THOR X9 GAMING MOUSE BLACK</v>
      </c>
      <c r="J1314" t="str">
        <f>VLOOKUP(E1314,'Data Produk'!$A$2:$E$2517,4,FALSE)</f>
        <v>MOUSE GAMING</v>
      </c>
      <c r="K1314" t="str">
        <f>VLOOKUP(D1314,'Data Outlet'!$A$2:$D$17,4,FALSE)</f>
        <v>Gita Rahma</v>
      </c>
      <c r="L1314" t="str">
        <f>VLOOKUP(D1314,'Data Outlet'!$A$2:$D$17,2,FALSE)</f>
        <v>MALL OF INDONESIA</v>
      </c>
    </row>
    <row r="1315" spans="1:12" x14ac:dyDescent="0.25">
      <c r="A1315" t="str">
        <f t="shared" si="42"/>
        <v>T-1314</v>
      </c>
      <c r="B1315" s="3" t="s">
        <v>2584</v>
      </c>
      <c r="C1315" s="5">
        <v>45601</v>
      </c>
      <c r="D1315" s="3" t="s">
        <v>48</v>
      </c>
      <c r="E1315" s="4" t="s">
        <v>1032</v>
      </c>
      <c r="F1315" s="9">
        <v>1</v>
      </c>
      <c r="G1315">
        <f>VLOOKUP(E1315,'Data Produk'!$A$2:$E$2517,5,FALSE)</f>
        <v>144000</v>
      </c>
      <c r="H1315">
        <f t="shared" si="41"/>
        <v>144000</v>
      </c>
      <c r="I1315" t="str">
        <f>VLOOKUP(E1315,'Data Produk'!$A$2:$E$2517,3,FALSE)</f>
        <v>BHINNEKA CHIEF II HG20 GAMING HEADSET PINK</v>
      </c>
      <c r="J1315" t="str">
        <f>VLOOKUP(E1315,'Data Produk'!$A$2:$E$2517,4,FALSE)</f>
        <v>GAMING HEADSET</v>
      </c>
      <c r="K1315" t="str">
        <f>VLOOKUP(D1315,'Data Outlet'!$A$2:$D$17,4,FALSE)</f>
        <v>Joko Susilo</v>
      </c>
      <c r="L1315" t="str">
        <f>VLOOKUP(D1315,'Data Outlet'!$A$2:$D$17,2,FALSE)</f>
        <v>SUMARECON MALL SERPONG</v>
      </c>
    </row>
    <row r="1316" spans="1:12" x14ac:dyDescent="0.25">
      <c r="A1316" t="str">
        <f t="shared" si="42"/>
        <v>T-1315</v>
      </c>
      <c r="B1316" s="3" t="s">
        <v>2584</v>
      </c>
      <c r="C1316" s="5">
        <v>45625</v>
      </c>
      <c r="D1316" s="3" t="s">
        <v>48</v>
      </c>
      <c r="E1316" s="4" t="s">
        <v>293</v>
      </c>
      <c r="F1316" s="9">
        <v>1</v>
      </c>
      <c r="G1316">
        <f>VLOOKUP(E1316,'Data Produk'!$A$2:$E$2517,5,FALSE)</f>
        <v>225000</v>
      </c>
      <c r="H1316">
        <f t="shared" si="41"/>
        <v>225000</v>
      </c>
      <c r="I1316" t="str">
        <f>VLOOKUP(E1316,'Data Produk'!$A$2:$E$2517,3,FALSE)</f>
        <v>BHINNEKA POWER CUBE 4 PLUG TYPE TRAVEL MULTI ADAPTER BLACK</v>
      </c>
      <c r="J1316" t="str">
        <f>VLOOKUP(E1316,'Data Produk'!$A$2:$E$2517,4,FALSE)</f>
        <v>CAR &amp; TRAVEL CHARGER</v>
      </c>
      <c r="K1316" t="str">
        <f>VLOOKUP(D1316,'Data Outlet'!$A$2:$D$17,4,FALSE)</f>
        <v>Joko Susilo</v>
      </c>
      <c r="L1316" t="str">
        <f>VLOOKUP(D1316,'Data Outlet'!$A$2:$D$17,2,FALSE)</f>
        <v>SUMARECON MALL SERPONG</v>
      </c>
    </row>
    <row r="1317" spans="1:12" x14ac:dyDescent="0.25">
      <c r="A1317" t="str">
        <f t="shared" si="42"/>
        <v>T-1316</v>
      </c>
      <c r="B1317" s="3" t="s">
        <v>2584</v>
      </c>
      <c r="C1317" s="5">
        <v>45602</v>
      </c>
      <c r="D1317" s="3" t="s">
        <v>47</v>
      </c>
      <c r="E1317" s="4" t="s">
        <v>1033</v>
      </c>
      <c r="F1317" s="9">
        <v>1</v>
      </c>
      <c r="G1317">
        <f>VLOOKUP(E1317,'Data Produk'!$A$2:$E$2517,5,FALSE)</f>
        <v>35100</v>
      </c>
      <c r="H1317">
        <f t="shared" si="41"/>
        <v>35100</v>
      </c>
      <c r="I1317" t="str">
        <f>VLOOKUP(E1317,'Data Produk'!$A$2:$E$2517,3,FALSE)</f>
        <v>KL104 BHINNEKA USB CABLE LIGHTNING</v>
      </c>
      <c r="J1317" t="str">
        <f>VLOOKUP(E1317,'Data Produk'!$A$2:$E$2517,4,FALSE)</f>
        <v>CABLE</v>
      </c>
      <c r="K1317" t="str">
        <f>VLOOKUP(D1317,'Data Outlet'!$A$2:$D$17,4,FALSE)</f>
        <v>Joko Susilo</v>
      </c>
      <c r="L1317" t="str">
        <f>VLOOKUP(D1317,'Data Outlet'!$A$2:$D$17,2,FALSE)</f>
        <v>SUMARECON MALL BEKASI</v>
      </c>
    </row>
    <row r="1318" spans="1:12" x14ac:dyDescent="0.25">
      <c r="A1318" t="str">
        <f t="shared" si="42"/>
        <v>T-1317</v>
      </c>
      <c r="B1318" s="3" t="s">
        <v>2584</v>
      </c>
      <c r="C1318" s="5">
        <v>45607</v>
      </c>
      <c r="D1318" s="3" t="s">
        <v>41</v>
      </c>
      <c r="E1318" s="4" t="s">
        <v>1034</v>
      </c>
      <c r="F1318" s="9">
        <v>1</v>
      </c>
      <c r="G1318">
        <f>VLOOKUP(E1318,'Data Produk'!$A$2:$E$2517,5,FALSE)</f>
        <v>417000</v>
      </c>
      <c r="H1318">
        <f t="shared" si="41"/>
        <v>417000</v>
      </c>
      <c r="I1318" t="str">
        <f>VLOOKUP(E1318,'Data Produk'!$A$2:$E$2517,3,FALSE)</f>
        <v>BHINNEKA Gaming Keyboard MAXFIT 61 MK-857 Black RED SWITCH</v>
      </c>
      <c r="J1318" t="str">
        <f>VLOOKUP(E1318,'Data Produk'!$A$2:$E$2517,4,FALSE)</f>
        <v>KEYBOARD GAMING</v>
      </c>
      <c r="K1318" t="str">
        <f>VLOOKUP(D1318,'Data Outlet'!$A$2:$D$17,4,FALSE)</f>
        <v>Gita Rahma</v>
      </c>
      <c r="L1318" t="str">
        <f>VLOOKUP(D1318,'Data Outlet'!$A$2:$D$17,2,FALSE)</f>
        <v>MALL GANDARIA CITY</v>
      </c>
    </row>
    <row r="1319" spans="1:12" x14ac:dyDescent="0.25">
      <c r="A1319" t="str">
        <f t="shared" si="42"/>
        <v>T-1318</v>
      </c>
      <c r="B1319" s="3" t="s">
        <v>2584</v>
      </c>
      <c r="C1319" s="5">
        <v>45614</v>
      </c>
      <c r="D1319" s="3" t="s">
        <v>39</v>
      </c>
      <c r="E1319" s="4" t="s">
        <v>1035</v>
      </c>
      <c r="F1319" s="9">
        <v>1</v>
      </c>
      <c r="G1319">
        <f>VLOOKUP(E1319,'Data Produk'!$A$2:$E$2517,5,FALSE)</f>
        <v>78750</v>
      </c>
      <c r="H1319">
        <f t="shared" si="41"/>
        <v>78750</v>
      </c>
      <c r="I1319" t="str">
        <f>VLOOKUP(E1319,'Data Produk'!$A$2:$E$2517,3,FALSE)</f>
        <v>BHINNEKA CRYTO VX7 GAMING MOUSE WHITE</v>
      </c>
      <c r="J1319" t="str">
        <f>VLOOKUP(E1319,'Data Produk'!$A$2:$E$2517,4,FALSE)</f>
        <v>MOUSE GAMING</v>
      </c>
      <c r="K1319" t="str">
        <f>VLOOKUP(D1319,'Data Outlet'!$A$2:$D$17,4,FALSE)</f>
        <v>Eko Wijaya</v>
      </c>
      <c r="L1319" t="str">
        <f>VLOOKUP(D1319,'Data Outlet'!$A$2:$D$17,2,FALSE)</f>
        <v>KOTA KASABLANKA</v>
      </c>
    </row>
    <row r="1320" spans="1:12" x14ac:dyDescent="0.25">
      <c r="A1320" t="str">
        <f t="shared" si="42"/>
        <v>T-1319</v>
      </c>
      <c r="B1320" s="3" t="s">
        <v>2584</v>
      </c>
      <c r="C1320" s="5">
        <v>45624</v>
      </c>
      <c r="D1320" s="3" t="s">
        <v>39</v>
      </c>
      <c r="E1320" s="4" t="s">
        <v>1036</v>
      </c>
      <c r="F1320" s="9">
        <v>23</v>
      </c>
      <c r="G1320">
        <f>VLOOKUP(E1320,'Data Produk'!$A$2:$E$2517,5,FALSE)</f>
        <v>15000</v>
      </c>
      <c r="H1320">
        <f t="shared" si="41"/>
        <v>345000</v>
      </c>
      <c r="I1320" t="str">
        <f>VLOOKUP(E1320,'Data Produk'!$A$2:$E$2517,3,FALSE)</f>
        <v>KL103 BHINNEKA USB CABLE LIGHTNING</v>
      </c>
      <c r="J1320" t="str">
        <f>VLOOKUP(E1320,'Data Produk'!$A$2:$E$2517,4,FALSE)</f>
        <v>CABLE</v>
      </c>
      <c r="K1320" t="str">
        <f>VLOOKUP(D1320,'Data Outlet'!$A$2:$D$17,4,FALSE)</f>
        <v>Eko Wijaya</v>
      </c>
      <c r="L1320" t="str">
        <f>VLOOKUP(D1320,'Data Outlet'!$A$2:$D$17,2,FALSE)</f>
        <v>KOTA KASABLANKA</v>
      </c>
    </row>
    <row r="1321" spans="1:12" x14ac:dyDescent="0.25">
      <c r="A1321" t="str">
        <f t="shared" si="42"/>
        <v>T-1320</v>
      </c>
      <c r="B1321" s="3" t="s">
        <v>2584</v>
      </c>
      <c r="C1321" s="5">
        <v>45624</v>
      </c>
      <c r="D1321" s="3" t="s">
        <v>40</v>
      </c>
      <c r="E1321" s="4" t="s">
        <v>486</v>
      </c>
      <c r="F1321" s="9">
        <v>1</v>
      </c>
      <c r="G1321">
        <f>VLOOKUP(E1321,'Data Produk'!$A$2:$E$2517,5,FALSE)</f>
        <v>31500</v>
      </c>
      <c r="H1321">
        <f t="shared" si="41"/>
        <v>31500</v>
      </c>
      <c r="I1321" t="str">
        <f>VLOOKUP(E1321,'Data Produk'!$A$2:$E$2517,3,FALSE)</f>
        <v>BHINNEKA HYPERLINK KD60L1501 BLACK</v>
      </c>
      <c r="J1321" t="str">
        <f>VLOOKUP(E1321,'Data Produk'!$A$2:$E$2517,4,FALSE)</f>
        <v>CABLE</v>
      </c>
      <c r="K1321" t="str">
        <f>VLOOKUP(D1321,'Data Outlet'!$A$2:$D$17,4,FALSE)</f>
        <v>Fani Sari</v>
      </c>
      <c r="L1321" t="str">
        <f>VLOOKUP(D1321,'Data Outlet'!$A$2:$D$17,2,FALSE)</f>
        <v>LIPPO MALL KEMANG</v>
      </c>
    </row>
    <row r="1322" spans="1:12" x14ac:dyDescent="0.25">
      <c r="A1322" t="str">
        <f t="shared" si="42"/>
        <v>T-1321</v>
      </c>
      <c r="B1322" s="3" t="s">
        <v>2584</v>
      </c>
      <c r="C1322" s="5">
        <v>45626</v>
      </c>
      <c r="D1322" s="3" t="s">
        <v>39</v>
      </c>
      <c r="E1322" s="4" t="s">
        <v>423</v>
      </c>
      <c r="F1322" s="9">
        <v>2</v>
      </c>
      <c r="G1322">
        <f>VLOOKUP(E1322,'Data Produk'!$A$2:$E$2517,5,FALSE)</f>
        <v>78750</v>
      </c>
      <c r="H1322">
        <f t="shared" si="41"/>
        <v>157500</v>
      </c>
      <c r="I1322" t="str">
        <f>VLOOKUP(E1322,'Data Produk'!$A$2:$E$2517,3,FALSE)</f>
        <v>BHINNEKA CRYTO VX7 GAMING MOUSE PINK</v>
      </c>
      <c r="J1322" t="str">
        <f>VLOOKUP(E1322,'Data Produk'!$A$2:$E$2517,4,FALSE)</f>
        <v>MOUSE GAMING</v>
      </c>
      <c r="K1322" t="str">
        <f>VLOOKUP(D1322,'Data Outlet'!$A$2:$D$17,4,FALSE)</f>
        <v>Eko Wijaya</v>
      </c>
      <c r="L1322" t="str">
        <f>VLOOKUP(D1322,'Data Outlet'!$A$2:$D$17,2,FALSE)</f>
        <v>KOTA KASABLANKA</v>
      </c>
    </row>
    <row r="1323" spans="1:12" x14ac:dyDescent="0.25">
      <c r="A1323" t="str">
        <f t="shared" si="42"/>
        <v>T-1322</v>
      </c>
      <c r="B1323" s="3" t="s">
        <v>2584</v>
      </c>
      <c r="C1323" s="5">
        <v>45623</v>
      </c>
      <c r="D1323" s="3" t="s">
        <v>45</v>
      </c>
      <c r="E1323" s="4" t="s">
        <v>1037</v>
      </c>
      <c r="F1323" s="9">
        <v>5</v>
      </c>
      <c r="G1323">
        <f>VLOOKUP(E1323,'Data Produk'!$A$2:$E$2517,5,FALSE)</f>
        <v>25200</v>
      </c>
      <c r="H1323">
        <f t="shared" si="41"/>
        <v>126000</v>
      </c>
      <c r="I1323" t="str">
        <f>VLOOKUP(E1323,'Data Produk'!$A$2:$E$2517,3,FALSE)</f>
        <v>KDC105 BHINNEKA USB CABLE TYPE C</v>
      </c>
      <c r="J1323" t="str">
        <f>VLOOKUP(E1323,'Data Produk'!$A$2:$E$2517,4,FALSE)</f>
        <v>CABLE</v>
      </c>
      <c r="K1323" t="str">
        <f>VLOOKUP(D1323,'Data Outlet'!$A$2:$D$17,4,FALSE)</f>
        <v>Indah Putri</v>
      </c>
      <c r="L1323" t="str">
        <f>VLOOKUP(D1323,'Data Outlet'!$A$2:$D$17,2,FALSE)</f>
        <v>PIK AVENUE</v>
      </c>
    </row>
    <row r="1324" spans="1:12" x14ac:dyDescent="0.25">
      <c r="A1324" t="str">
        <f t="shared" si="42"/>
        <v>T-1323</v>
      </c>
      <c r="B1324" s="3" t="s">
        <v>2584</v>
      </c>
      <c r="C1324" s="5">
        <v>45603</v>
      </c>
      <c r="D1324" s="3" t="s">
        <v>37</v>
      </c>
      <c r="E1324" s="4" t="s">
        <v>1038</v>
      </c>
      <c r="F1324" s="9">
        <v>1</v>
      </c>
      <c r="G1324">
        <f>VLOOKUP(E1324,'Data Produk'!$A$2:$E$2517,5,FALSE)</f>
        <v>500000</v>
      </c>
      <c r="H1324">
        <f t="shared" si="41"/>
        <v>500000</v>
      </c>
      <c r="I1324" t="str">
        <f>VLOOKUP(E1324,'Data Produk'!$A$2:$E$2517,3,FALSE)</f>
        <v>BHINNEKA Gaming Mouse Wireless XD3 BLACK</v>
      </c>
      <c r="J1324" t="str">
        <f>VLOOKUP(E1324,'Data Produk'!$A$2:$E$2517,4,FALSE)</f>
        <v>MOUSE GAMING</v>
      </c>
      <c r="K1324" t="str">
        <f>VLOOKUP(D1324,'Data Outlet'!$A$2:$D$17,4,FALSE)</f>
        <v>Dewi Lestari</v>
      </c>
      <c r="L1324" t="str">
        <f>VLOOKUP(D1324,'Data Outlet'!$A$2:$D$17,2,FALSE)</f>
        <v>CIBUBUR JUNCTION</v>
      </c>
    </row>
    <row r="1325" spans="1:12" x14ac:dyDescent="0.25">
      <c r="A1325" t="str">
        <f t="shared" si="42"/>
        <v>T-1324</v>
      </c>
      <c r="B1325" s="3" t="s">
        <v>2584</v>
      </c>
      <c r="C1325" s="5">
        <v>45622</v>
      </c>
      <c r="D1325" s="3" t="s">
        <v>39</v>
      </c>
      <c r="E1325" s="4" t="s">
        <v>1039</v>
      </c>
      <c r="F1325" s="9">
        <v>3</v>
      </c>
      <c r="G1325">
        <f>VLOOKUP(E1325,'Data Produk'!$A$2:$E$2517,5,FALSE)</f>
        <v>98100</v>
      </c>
      <c r="H1325">
        <f t="shared" si="41"/>
        <v>294300</v>
      </c>
      <c r="I1325" t="str">
        <f>VLOOKUP(E1325,'Data Produk'!$A$2:$E$2517,3,FALSE)</f>
        <v>BHINNEKA POWER PURE 30W 2-PORTS USB CHARGER (PD+QC) WHITE</v>
      </c>
      <c r="J1325" t="str">
        <f>VLOOKUP(E1325,'Data Produk'!$A$2:$E$2517,4,FALSE)</f>
        <v>CHARGER</v>
      </c>
      <c r="K1325" t="str">
        <f>VLOOKUP(D1325,'Data Outlet'!$A$2:$D$17,4,FALSE)</f>
        <v>Eko Wijaya</v>
      </c>
      <c r="L1325" t="str">
        <f>VLOOKUP(D1325,'Data Outlet'!$A$2:$D$17,2,FALSE)</f>
        <v>KOTA KASABLANKA</v>
      </c>
    </row>
    <row r="1326" spans="1:12" x14ac:dyDescent="0.25">
      <c r="A1326" t="str">
        <f t="shared" si="42"/>
        <v>T-1325</v>
      </c>
      <c r="B1326" s="3" t="s">
        <v>2584</v>
      </c>
      <c r="C1326" s="5">
        <v>45601</v>
      </c>
      <c r="D1326" s="3" t="s">
        <v>42</v>
      </c>
      <c r="E1326" s="4" t="s">
        <v>1040</v>
      </c>
      <c r="F1326" s="9">
        <v>1</v>
      </c>
      <c r="G1326">
        <f>VLOOKUP(E1326,'Data Produk'!$A$2:$E$2517,5,FALSE)</f>
        <v>76500</v>
      </c>
      <c r="H1326">
        <f t="shared" si="41"/>
        <v>76500</v>
      </c>
      <c r="I1326" t="str">
        <f>VLOOKUP(E1326,'Data Produk'!$A$2:$E$2517,3,FALSE)</f>
        <v>BHINNEKA Gaming Keyboard K-511.</v>
      </c>
      <c r="J1326" t="str">
        <f>VLOOKUP(E1326,'Data Produk'!$A$2:$E$2517,4,FALSE)</f>
        <v>KEYBOARD GAMING</v>
      </c>
      <c r="K1326" t="str">
        <f>VLOOKUP(D1326,'Data Outlet'!$A$2:$D$17,4,FALSE)</f>
        <v>Hadi Nugroho</v>
      </c>
      <c r="L1326" t="str">
        <f>VLOOKUP(D1326,'Data Outlet'!$A$2:$D$17,2,FALSE)</f>
        <v>MALL KELAPA GADING</v>
      </c>
    </row>
    <row r="1327" spans="1:12" x14ac:dyDescent="0.25">
      <c r="A1327" t="str">
        <f t="shared" si="42"/>
        <v>T-1326</v>
      </c>
      <c r="B1327" s="3" t="s">
        <v>2584</v>
      </c>
      <c r="C1327" s="5">
        <v>45619</v>
      </c>
      <c r="D1327" s="3" t="s">
        <v>39</v>
      </c>
      <c r="E1327" s="4" t="s">
        <v>1041</v>
      </c>
      <c r="F1327" s="9">
        <v>4</v>
      </c>
      <c r="G1327">
        <f>VLOOKUP(E1327,'Data Produk'!$A$2:$E$2517,5,FALSE)</f>
        <v>29700</v>
      </c>
      <c r="H1327">
        <f t="shared" si="41"/>
        <v>118800</v>
      </c>
      <c r="I1327" t="str">
        <f>VLOOKUP(E1327,'Data Produk'!$A$2:$E$2517,3,FALSE)</f>
        <v>KC201 BHINNEKA USB CABLE TYPE C</v>
      </c>
      <c r="J1327" t="str">
        <f>VLOOKUP(E1327,'Data Produk'!$A$2:$E$2517,4,FALSE)</f>
        <v>CABLE</v>
      </c>
      <c r="K1327" t="str">
        <f>VLOOKUP(D1327,'Data Outlet'!$A$2:$D$17,4,FALSE)</f>
        <v>Eko Wijaya</v>
      </c>
      <c r="L1327" t="str">
        <f>VLOOKUP(D1327,'Data Outlet'!$A$2:$D$17,2,FALSE)</f>
        <v>KOTA KASABLANKA</v>
      </c>
    </row>
    <row r="1328" spans="1:12" x14ac:dyDescent="0.25">
      <c r="A1328" t="str">
        <f t="shared" si="42"/>
        <v>T-1327</v>
      </c>
      <c r="B1328" s="3" t="s">
        <v>2584</v>
      </c>
      <c r="C1328" s="5">
        <v>45607</v>
      </c>
      <c r="D1328" s="3" t="s">
        <v>42</v>
      </c>
      <c r="E1328" s="4" t="s">
        <v>1042</v>
      </c>
      <c r="F1328" s="9">
        <v>4</v>
      </c>
      <c r="G1328">
        <f>VLOOKUP(E1328,'Data Produk'!$A$2:$E$2517,5,FALSE)</f>
        <v>170100</v>
      </c>
      <c r="H1328">
        <f t="shared" si="41"/>
        <v>680400</v>
      </c>
      <c r="I1328" t="str">
        <f>VLOOKUP(E1328,'Data Produk'!$A$2:$E$2517,3,FALSE)</f>
        <v>BHINNEKA Gaming Keyboard K-613L FULL SIZE</v>
      </c>
      <c r="J1328" t="str">
        <f>VLOOKUP(E1328,'Data Produk'!$A$2:$E$2517,4,FALSE)</f>
        <v>KEYBOARD GAMING</v>
      </c>
      <c r="K1328" t="str">
        <f>VLOOKUP(D1328,'Data Outlet'!$A$2:$D$17,4,FALSE)</f>
        <v>Hadi Nugroho</v>
      </c>
      <c r="L1328" t="str">
        <f>VLOOKUP(D1328,'Data Outlet'!$A$2:$D$17,2,FALSE)</f>
        <v>MALL KELAPA GADING</v>
      </c>
    </row>
    <row r="1329" spans="1:12" x14ac:dyDescent="0.25">
      <c r="A1329" t="str">
        <f t="shared" si="42"/>
        <v>T-1328</v>
      </c>
      <c r="B1329" s="3" t="s">
        <v>2584</v>
      </c>
      <c r="C1329" s="5">
        <v>45609</v>
      </c>
      <c r="D1329" s="3" t="s">
        <v>40</v>
      </c>
      <c r="E1329" s="4" t="s">
        <v>1043</v>
      </c>
      <c r="F1329" s="9">
        <v>2</v>
      </c>
      <c r="G1329">
        <f>VLOOKUP(E1329,'Data Produk'!$A$2:$E$2517,5,FALSE)</f>
        <v>39600</v>
      </c>
      <c r="H1329">
        <f t="shared" si="41"/>
        <v>79200</v>
      </c>
      <c r="I1329" t="str">
        <f>VLOOKUP(E1329,'Data Produk'!$A$2:$E$2517,3,FALSE)</f>
        <v>BHINNEKA GO W606 OFFICE MOUSE WHITE</v>
      </c>
      <c r="J1329" t="str">
        <f>VLOOKUP(E1329,'Data Produk'!$A$2:$E$2517,4,FALSE)</f>
        <v>OFFICE MOUSE</v>
      </c>
      <c r="K1329" t="str">
        <f>VLOOKUP(D1329,'Data Outlet'!$A$2:$D$17,4,FALSE)</f>
        <v>Fani Sari</v>
      </c>
      <c r="L1329" t="str">
        <f>VLOOKUP(D1329,'Data Outlet'!$A$2:$D$17,2,FALSE)</f>
        <v>LIPPO MALL KEMANG</v>
      </c>
    </row>
    <row r="1330" spans="1:12" x14ac:dyDescent="0.25">
      <c r="A1330" t="str">
        <f t="shared" si="42"/>
        <v>T-1329</v>
      </c>
      <c r="B1330" s="3" t="s">
        <v>2584</v>
      </c>
      <c r="C1330" s="5">
        <v>45603</v>
      </c>
      <c r="D1330" s="3" t="s">
        <v>48</v>
      </c>
      <c r="E1330" s="4" t="s">
        <v>297</v>
      </c>
      <c r="F1330" s="9">
        <v>1</v>
      </c>
      <c r="G1330">
        <f>VLOOKUP(E1330,'Data Produk'!$A$2:$E$2517,5,FALSE)</f>
        <v>34200</v>
      </c>
      <c r="H1330">
        <f t="shared" si="41"/>
        <v>34200</v>
      </c>
      <c r="I1330" t="str">
        <f>VLOOKUP(E1330,'Data Produk'!$A$2:$E$2517,3,FALSE)</f>
        <v>KM106 BHINNEKA USB CABLE MICRO</v>
      </c>
      <c r="J1330" t="str">
        <f>VLOOKUP(E1330,'Data Produk'!$A$2:$E$2517,4,FALSE)</f>
        <v>CABLE</v>
      </c>
      <c r="K1330" t="str">
        <f>VLOOKUP(D1330,'Data Outlet'!$A$2:$D$17,4,FALSE)</f>
        <v>Joko Susilo</v>
      </c>
      <c r="L1330" t="str">
        <f>VLOOKUP(D1330,'Data Outlet'!$A$2:$D$17,2,FALSE)</f>
        <v>SUMARECON MALL SERPONG</v>
      </c>
    </row>
    <row r="1331" spans="1:12" x14ac:dyDescent="0.25">
      <c r="A1331" t="str">
        <f t="shared" si="42"/>
        <v>T-1330</v>
      </c>
      <c r="B1331" s="3" t="s">
        <v>2584</v>
      </c>
      <c r="C1331" s="5">
        <v>45611</v>
      </c>
      <c r="D1331" s="3" t="s">
        <v>43</v>
      </c>
      <c r="E1331" s="4" t="s">
        <v>544</v>
      </c>
      <c r="F1331" s="9">
        <v>2</v>
      </c>
      <c r="G1331">
        <f>VLOOKUP(E1331,'Data Produk'!$A$2:$E$2517,5,FALSE)</f>
        <v>13050</v>
      </c>
      <c r="H1331">
        <f t="shared" si="41"/>
        <v>26100</v>
      </c>
      <c r="I1331" t="str">
        <f>VLOOKUP(E1331,'Data Produk'!$A$2:$E$2517,3,FALSE)</f>
        <v>BHINNEKA DURALINK KCT1201 BLACK</v>
      </c>
      <c r="J1331" t="str">
        <f>VLOOKUP(E1331,'Data Produk'!$A$2:$E$2517,4,FALSE)</f>
        <v>CABLE</v>
      </c>
      <c r="K1331" t="str">
        <f>VLOOKUP(D1331,'Data Outlet'!$A$2:$D$17,4,FALSE)</f>
        <v>Gita Rahma</v>
      </c>
      <c r="L1331" t="str">
        <f>VLOOKUP(D1331,'Data Outlet'!$A$2:$D$17,2,FALSE)</f>
        <v>MALL OF INDONESIA</v>
      </c>
    </row>
    <row r="1332" spans="1:12" x14ac:dyDescent="0.25">
      <c r="A1332" t="str">
        <f t="shared" si="42"/>
        <v>T-1331</v>
      </c>
      <c r="B1332" s="3" t="s">
        <v>2584</v>
      </c>
      <c r="C1332" s="5">
        <v>45609</v>
      </c>
      <c r="D1332" s="3" t="s">
        <v>39</v>
      </c>
      <c r="E1332" s="4" t="s">
        <v>1044</v>
      </c>
      <c r="F1332" s="9">
        <v>1</v>
      </c>
      <c r="G1332">
        <f>VLOOKUP(E1332,'Data Produk'!$A$2:$E$2517,5,FALSE)</f>
        <v>80000</v>
      </c>
      <c r="H1332">
        <f t="shared" si="41"/>
        <v>80000</v>
      </c>
      <c r="I1332" t="str">
        <f>VLOOKUP(E1332,'Data Produk'!$A$2:$E$2517,3,FALSE)</f>
        <v>BHINNEKA Gaming Headset Stand Tower AC3001</v>
      </c>
      <c r="J1332" t="str">
        <f>VLOOKUP(E1332,'Data Produk'!$A$2:$E$2517,4,FALSE)</f>
        <v>OTHER ACCESSORIES</v>
      </c>
      <c r="K1332" t="str">
        <f>VLOOKUP(D1332,'Data Outlet'!$A$2:$D$17,4,FALSE)</f>
        <v>Eko Wijaya</v>
      </c>
      <c r="L1332" t="str">
        <f>VLOOKUP(D1332,'Data Outlet'!$A$2:$D$17,2,FALSE)</f>
        <v>KOTA KASABLANKA</v>
      </c>
    </row>
    <row r="1333" spans="1:12" x14ac:dyDescent="0.25">
      <c r="A1333" t="str">
        <f t="shared" si="42"/>
        <v>T-1332</v>
      </c>
      <c r="B1333" s="3" t="s">
        <v>2584</v>
      </c>
      <c r="C1333" s="5">
        <v>45615</v>
      </c>
      <c r="D1333" s="3" t="s">
        <v>41</v>
      </c>
      <c r="E1333" s="4" t="s">
        <v>1045</v>
      </c>
      <c r="F1333" s="9">
        <v>3</v>
      </c>
      <c r="G1333">
        <f>VLOOKUP(E1333,'Data Produk'!$A$2:$E$2517,5,FALSE)</f>
        <v>40000</v>
      </c>
      <c r="H1333">
        <f t="shared" si="41"/>
        <v>120000</v>
      </c>
      <c r="I1333" t="str">
        <f>VLOOKUP(E1333,'Data Produk'!$A$2:$E$2517,3,FALSE)</f>
        <v>BHINNEKA Mouse T533</v>
      </c>
      <c r="J1333" t="str">
        <f>VLOOKUP(E1333,'Data Produk'!$A$2:$E$2517,4,FALSE)</f>
        <v>OFFICE MOUSE</v>
      </c>
      <c r="K1333" t="str">
        <f>VLOOKUP(D1333,'Data Outlet'!$A$2:$D$17,4,FALSE)</f>
        <v>Gita Rahma</v>
      </c>
      <c r="L1333" t="str">
        <f>VLOOKUP(D1333,'Data Outlet'!$A$2:$D$17,2,FALSE)</f>
        <v>MALL GANDARIA CITY</v>
      </c>
    </row>
    <row r="1334" spans="1:12" x14ac:dyDescent="0.25">
      <c r="A1334" t="str">
        <f t="shared" si="42"/>
        <v>T-1333</v>
      </c>
      <c r="B1334" s="3" t="s">
        <v>2584</v>
      </c>
      <c r="C1334" s="5">
        <v>45601</v>
      </c>
      <c r="D1334" s="3" t="s">
        <v>42</v>
      </c>
      <c r="E1334" s="4" t="s">
        <v>1046</v>
      </c>
      <c r="F1334" s="9">
        <v>4</v>
      </c>
      <c r="G1334">
        <f>VLOOKUP(E1334,'Data Produk'!$A$2:$E$2517,5,FALSE)</f>
        <v>138500</v>
      </c>
      <c r="H1334">
        <f t="shared" si="41"/>
        <v>554000</v>
      </c>
      <c r="I1334" t="str">
        <f>VLOOKUP(E1334,'Data Produk'!$A$2:$E$2517,3,FALSE)</f>
        <v>BHINNEKA REVOLVER GP12 GAMEPAD BLACK</v>
      </c>
      <c r="J1334" t="str">
        <f>VLOOKUP(E1334,'Data Produk'!$A$2:$E$2517,4,FALSE)</f>
        <v>GAMEPAD</v>
      </c>
      <c r="K1334" t="str">
        <f>VLOOKUP(D1334,'Data Outlet'!$A$2:$D$17,4,FALSE)</f>
        <v>Hadi Nugroho</v>
      </c>
      <c r="L1334" t="str">
        <f>VLOOKUP(D1334,'Data Outlet'!$A$2:$D$17,2,FALSE)</f>
        <v>MALL KELAPA GADING</v>
      </c>
    </row>
    <row r="1335" spans="1:12" x14ac:dyDescent="0.25">
      <c r="A1335" t="str">
        <f t="shared" si="42"/>
        <v>T-1334</v>
      </c>
      <c r="B1335" s="3" t="s">
        <v>2584</v>
      </c>
      <c r="C1335" s="5">
        <v>45604</v>
      </c>
      <c r="D1335" s="3" t="s">
        <v>41</v>
      </c>
      <c r="E1335" s="4" t="s">
        <v>1047</v>
      </c>
      <c r="F1335" s="9">
        <v>3</v>
      </c>
      <c r="G1335">
        <f>VLOOKUP(E1335,'Data Produk'!$A$2:$E$2517,5,FALSE)</f>
        <v>29700</v>
      </c>
      <c r="H1335">
        <f t="shared" si="41"/>
        <v>89100</v>
      </c>
      <c r="I1335" t="str">
        <f>VLOOKUP(E1335,'Data Produk'!$A$2:$E$2517,3,FALSE)</f>
        <v>KL201 BHINNEKA USB CABLE LIGHTNING</v>
      </c>
      <c r="J1335" t="str">
        <f>VLOOKUP(E1335,'Data Produk'!$A$2:$E$2517,4,FALSE)</f>
        <v>CABLE</v>
      </c>
      <c r="K1335" t="str">
        <f>VLOOKUP(D1335,'Data Outlet'!$A$2:$D$17,4,FALSE)</f>
        <v>Gita Rahma</v>
      </c>
      <c r="L1335" t="str">
        <f>VLOOKUP(D1335,'Data Outlet'!$A$2:$D$17,2,FALSE)</f>
        <v>MALL GANDARIA CITY</v>
      </c>
    </row>
    <row r="1336" spans="1:12" x14ac:dyDescent="0.25">
      <c r="A1336" t="str">
        <f t="shared" si="42"/>
        <v>T-1335</v>
      </c>
      <c r="B1336" s="3" t="s">
        <v>2584</v>
      </c>
      <c r="C1336" s="5">
        <v>45613</v>
      </c>
      <c r="D1336" s="3" t="s">
        <v>48</v>
      </c>
      <c r="E1336" s="4" t="s">
        <v>645</v>
      </c>
      <c r="F1336" s="9">
        <v>1</v>
      </c>
      <c r="G1336">
        <f>VLOOKUP(E1336,'Data Produk'!$A$2:$E$2517,5,FALSE)</f>
        <v>39600</v>
      </c>
      <c r="H1336">
        <f t="shared" si="41"/>
        <v>39600</v>
      </c>
      <c r="I1336" t="str">
        <f>VLOOKUP(E1336,'Data Produk'!$A$2:$E$2517,3,FALSE)</f>
        <v>BHINNEKA GO W605 OFFICE MOUSE BEIGE</v>
      </c>
      <c r="J1336" t="str">
        <f>VLOOKUP(E1336,'Data Produk'!$A$2:$E$2517,4,FALSE)</f>
        <v>OFFICE MOUSE</v>
      </c>
      <c r="K1336" t="str">
        <f>VLOOKUP(D1336,'Data Outlet'!$A$2:$D$17,4,FALSE)</f>
        <v>Joko Susilo</v>
      </c>
      <c r="L1336" t="str">
        <f>VLOOKUP(D1336,'Data Outlet'!$A$2:$D$17,2,FALSE)</f>
        <v>SUMARECON MALL SERPONG</v>
      </c>
    </row>
    <row r="1337" spans="1:12" x14ac:dyDescent="0.25">
      <c r="A1337" t="str">
        <f t="shared" si="42"/>
        <v>T-1336</v>
      </c>
      <c r="B1337" s="3" t="s">
        <v>2584</v>
      </c>
      <c r="C1337" s="5">
        <v>45619</v>
      </c>
      <c r="D1337" s="3" t="s">
        <v>42</v>
      </c>
      <c r="E1337" s="4" t="s">
        <v>1048</v>
      </c>
      <c r="F1337" s="9">
        <v>19</v>
      </c>
      <c r="G1337">
        <f>VLOOKUP(E1337,'Data Produk'!$A$2:$E$2517,5,FALSE)</f>
        <v>15000</v>
      </c>
      <c r="H1337">
        <f t="shared" si="41"/>
        <v>285000</v>
      </c>
      <c r="I1337" t="str">
        <f>VLOOKUP(E1337,'Data Produk'!$A$2:$E$2517,3,FALSE)</f>
        <v>KC103 BHINNEKA USB CABLE TYPE C</v>
      </c>
      <c r="J1337" t="str">
        <f>VLOOKUP(E1337,'Data Produk'!$A$2:$E$2517,4,FALSE)</f>
        <v>CABLE</v>
      </c>
      <c r="K1337" t="str">
        <f>VLOOKUP(D1337,'Data Outlet'!$A$2:$D$17,4,FALSE)</f>
        <v>Hadi Nugroho</v>
      </c>
      <c r="L1337" t="str">
        <f>VLOOKUP(D1337,'Data Outlet'!$A$2:$D$17,2,FALSE)</f>
        <v>MALL KELAPA GADING</v>
      </c>
    </row>
    <row r="1338" spans="1:12" x14ac:dyDescent="0.25">
      <c r="A1338" t="str">
        <f t="shared" si="42"/>
        <v>T-1337</v>
      </c>
      <c r="B1338" s="3" t="s">
        <v>2584</v>
      </c>
      <c r="C1338" s="5">
        <v>45604</v>
      </c>
      <c r="D1338" s="3" t="s">
        <v>43</v>
      </c>
      <c r="E1338" s="4" t="s">
        <v>1049</v>
      </c>
      <c r="F1338" s="9">
        <v>1</v>
      </c>
      <c r="G1338">
        <f>VLOOKUP(E1338,'Data Produk'!$A$2:$E$2517,5,FALSE)</f>
        <v>39600</v>
      </c>
      <c r="H1338">
        <f t="shared" si="41"/>
        <v>39600</v>
      </c>
      <c r="I1338" t="str">
        <f>VLOOKUP(E1338,'Data Produk'!$A$2:$E$2517,3,FALSE)</f>
        <v>BHINNEKA GO W607 OFFICE MOUSE PINK</v>
      </c>
      <c r="J1338" t="str">
        <f>VLOOKUP(E1338,'Data Produk'!$A$2:$E$2517,4,FALSE)</f>
        <v>OFFICE MOUSE</v>
      </c>
      <c r="K1338" t="str">
        <f>VLOOKUP(D1338,'Data Outlet'!$A$2:$D$17,4,FALSE)</f>
        <v>Gita Rahma</v>
      </c>
      <c r="L1338" t="str">
        <f>VLOOKUP(D1338,'Data Outlet'!$A$2:$D$17,2,FALSE)</f>
        <v>MALL OF INDONESIA</v>
      </c>
    </row>
    <row r="1339" spans="1:12" x14ac:dyDescent="0.25">
      <c r="A1339" t="str">
        <f t="shared" si="42"/>
        <v>T-1338</v>
      </c>
      <c r="B1339" s="3" t="s">
        <v>2584</v>
      </c>
      <c r="C1339" s="5">
        <v>45607</v>
      </c>
      <c r="D1339" s="3" t="s">
        <v>39</v>
      </c>
      <c r="E1339" s="4" t="s">
        <v>1050</v>
      </c>
      <c r="F1339" s="9">
        <v>19</v>
      </c>
      <c r="G1339">
        <f>VLOOKUP(E1339,'Data Produk'!$A$2:$E$2517,5,FALSE)</f>
        <v>25200</v>
      </c>
      <c r="H1339">
        <f t="shared" si="41"/>
        <v>478800</v>
      </c>
      <c r="I1339" t="str">
        <f>VLOOKUP(E1339,'Data Produk'!$A$2:$E$2517,3,FALSE)</f>
        <v>KDC105 BHINNEKA USB CABLE TYPE C</v>
      </c>
      <c r="J1339" t="str">
        <f>VLOOKUP(E1339,'Data Produk'!$A$2:$E$2517,4,FALSE)</f>
        <v>CABLE</v>
      </c>
      <c r="K1339" t="str">
        <f>VLOOKUP(D1339,'Data Outlet'!$A$2:$D$17,4,FALSE)</f>
        <v>Eko Wijaya</v>
      </c>
      <c r="L1339" t="str">
        <f>VLOOKUP(D1339,'Data Outlet'!$A$2:$D$17,2,FALSE)</f>
        <v>KOTA KASABLANKA</v>
      </c>
    </row>
    <row r="1340" spans="1:12" x14ac:dyDescent="0.25">
      <c r="A1340" t="str">
        <f t="shared" si="42"/>
        <v>T-1339</v>
      </c>
      <c r="B1340" s="3" t="s">
        <v>2584</v>
      </c>
      <c r="C1340" s="5">
        <v>45610</v>
      </c>
      <c r="D1340" s="3" t="s">
        <v>39</v>
      </c>
      <c r="E1340" s="4" t="s">
        <v>1051</v>
      </c>
      <c r="F1340" s="9">
        <v>1</v>
      </c>
      <c r="G1340">
        <f>VLOOKUP(E1340,'Data Produk'!$A$2:$E$2517,5,FALSE)</f>
        <v>193000</v>
      </c>
      <c r="H1340">
        <f t="shared" si="41"/>
        <v>193000</v>
      </c>
      <c r="I1340" t="str">
        <f>VLOOKUP(E1340,'Data Produk'!$A$2:$E$2517,3,FALSE)</f>
        <v>BHINNEKA Gaming Keyboard K-613L PINK</v>
      </c>
      <c r="J1340" t="str">
        <f>VLOOKUP(E1340,'Data Produk'!$A$2:$E$2517,4,FALSE)</f>
        <v>KEYBOARD GAMING</v>
      </c>
      <c r="K1340" t="str">
        <f>VLOOKUP(D1340,'Data Outlet'!$A$2:$D$17,4,FALSE)</f>
        <v>Eko Wijaya</v>
      </c>
      <c r="L1340" t="str">
        <f>VLOOKUP(D1340,'Data Outlet'!$A$2:$D$17,2,FALSE)</f>
        <v>KOTA KASABLANKA</v>
      </c>
    </row>
    <row r="1341" spans="1:12" x14ac:dyDescent="0.25">
      <c r="A1341" t="str">
        <f t="shared" si="42"/>
        <v>T-1340</v>
      </c>
      <c r="B1341" s="3" t="s">
        <v>2584</v>
      </c>
      <c r="C1341" s="5">
        <v>45607</v>
      </c>
      <c r="D1341" s="3" t="s">
        <v>42</v>
      </c>
      <c r="E1341" s="4" t="s">
        <v>1052</v>
      </c>
      <c r="F1341" s="9">
        <v>1</v>
      </c>
      <c r="G1341">
        <f>VLOOKUP(E1341,'Data Produk'!$A$2:$E$2517,5,FALSE)</f>
        <v>115200</v>
      </c>
      <c r="H1341">
        <f t="shared" si="41"/>
        <v>115200</v>
      </c>
      <c r="I1341" t="str">
        <f>VLOOKUP(E1341,'Data Produk'!$A$2:$E$2517,3,FALSE)</f>
        <v>BHINNEKA PRISMA+ MBR01 MOUSE ACCESSORIES</v>
      </c>
      <c r="J1341" t="str">
        <f>VLOOKUP(E1341,'Data Produk'!$A$2:$E$2517,4,FALSE)</f>
        <v>OTHER ACCESSORIES</v>
      </c>
      <c r="K1341" t="str">
        <f>VLOOKUP(D1341,'Data Outlet'!$A$2:$D$17,4,FALSE)</f>
        <v>Hadi Nugroho</v>
      </c>
      <c r="L1341" t="str">
        <f>VLOOKUP(D1341,'Data Outlet'!$A$2:$D$17,2,FALSE)</f>
        <v>MALL KELAPA GADING</v>
      </c>
    </row>
    <row r="1342" spans="1:12" x14ac:dyDescent="0.25">
      <c r="A1342" t="str">
        <f t="shared" si="42"/>
        <v>T-1341</v>
      </c>
      <c r="B1342" s="3" t="s">
        <v>2584</v>
      </c>
      <c r="C1342" s="5">
        <v>45607</v>
      </c>
      <c r="D1342" s="3" t="s">
        <v>37</v>
      </c>
      <c r="E1342" s="4" t="s">
        <v>1053</v>
      </c>
      <c r="F1342" s="9">
        <v>1</v>
      </c>
      <c r="G1342">
        <f>VLOOKUP(E1342,'Data Produk'!$A$2:$E$2517,5,FALSE)</f>
        <v>207000</v>
      </c>
      <c r="H1342">
        <f t="shared" si="41"/>
        <v>207000</v>
      </c>
      <c r="I1342" t="str">
        <f>VLOOKUP(E1342,'Data Produk'!$A$2:$E$2517,3,FALSE)</f>
        <v>BHINNEKA Gaming Headset MH86 WHITE</v>
      </c>
      <c r="J1342" t="str">
        <f>VLOOKUP(E1342,'Data Produk'!$A$2:$E$2517,4,FALSE)</f>
        <v>GAMING HEADSET</v>
      </c>
      <c r="K1342" t="str">
        <f>VLOOKUP(D1342,'Data Outlet'!$A$2:$D$17,4,FALSE)</f>
        <v>Dewi Lestari</v>
      </c>
      <c r="L1342" t="str">
        <f>VLOOKUP(D1342,'Data Outlet'!$A$2:$D$17,2,FALSE)</f>
        <v>CIBUBUR JUNCTION</v>
      </c>
    </row>
    <row r="1343" spans="1:12" x14ac:dyDescent="0.25">
      <c r="A1343" t="str">
        <f t="shared" si="42"/>
        <v>T-1342</v>
      </c>
      <c r="B1343" s="3" t="s">
        <v>2584</v>
      </c>
      <c r="C1343" s="5">
        <v>45606</v>
      </c>
      <c r="D1343" s="3" t="s">
        <v>42</v>
      </c>
      <c r="E1343" s="4" t="s">
        <v>82</v>
      </c>
      <c r="F1343" s="9">
        <v>1</v>
      </c>
      <c r="G1343">
        <f>VLOOKUP(E1343,'Data Produk'!$A$2:$E$2517,5,FALSE)</f>
        <v>26100</v>
      </c>
      <c r="H1343">
        <f t="shared" si="41"/>
        <v>26100</v>
      </c>
      <c r="I1343" t="str">
        <f>VLOOKUP(E1343,'Data Produk'!$A$2:$E$2517,3,FALSE)</f>
        <v>BHINNEKA GO ES1 WIRED EARBUDS WHITE</v>
      </c>
      <c r="J1343" t="str">
        <f>VLOOKUP(E1343,'Data Produk'!$A$2:$E$2517,4,FALSE)</f>
        <v>EARPHONE</v>
      </c>
      <c r="K1343" t="str">
        <f>VLOOKUP(D1343,'Data Outlet'!$A$2:$D$17,4,FALSE)</f>
        <v>Hadi Nugroho</v>
      </c>
      <c r="L1343" t="str">
        <f>VLOOKUP(D1343,'Data Outlet'!$A$2:$D$17,2,FALSE)</f>
        <v>MALL KELAPA GADING</v>
      </c>
    </row>
    <row r="1344" spans="1:12" x14ac:dyDescent="0.25">
      <c r="A1344" t="str">
        <f t="shared" si="42"/>
        <v>T-1343</v>
      </c>
      <c r="B1344" s="3" t="s">
        <v>2584</v>
      </c>
      <c r="C1344" s="5">
        <v>45601</v>
      </c>
      <c r="D1344" s="3" t="s">
        <v>39</v>
      </c>
      <c r="E1344" s="4" t="s">
        <v>1054</v>
      </c>
      <c r="F1344" s="9">
        <v>1</v>
      </c>
      <c r="G1344">
        <f>VLOOKUP(E1344,'Data Produk'!$A$2:$E$2517,5,FALSE)</f>
        <v>40500</v>
      </c>
      <c r="H1344">
        <f t="shared" si="41"/>
        <v>40500</v>
      </c>
      <c r="I1344" t="str">
        <f>VLOOKUP(E1344,'Data Produk'!$A$2:$E$2517,3,FALSE)</f>
        <v>BHINNEKA MEOW AC5001 HEADSET ACCESSORIES PINK</v>
      </c>
      <c r="J1344" t="str">
        <f>VLOOKUP(E1344,'Data Produk'!$A$2:$E$2517,4,FALSE)</f>
        <v>OTHER ACCESSORIES</v>
      </c>
      <c r="K1344" t="str">
        <f>VLOOKUP(D1344,'Data Outlet'!$A$2:$D$17,4,FALSE)</f>
        <v>Eko Wijaya</v>
      </c>
      <c r="L1344" t="str">
        <f>VLOOKUP(D1344,'Data Outlet'!$A$2:$D$17,2,FALSE)</f>
        <v>KOTA KASABLANKA</v>
      </c>
    </row>
    <row r="1345" spans="1:12" x14ac:dyDescent="0.25">
      <c r="A1345" t="str">
        <f t="shared" si="42"/>
        <v>T-1344</v>
      </c>
      <c r="B1345" s="3" t="s">
        <v>2584</v>
      </c>
      <c r="C1345" s="5">
        <v>45616</v>
      </c>
      <c r="D1345" s="3" t="s">
        <v>37</v>
      </c>
      <c r="E1345" s="4" t="s">
        <v>1055</v>
      </c>
      <c r="F1345" s="9">
        <v>3</v>
      </c>
      <c r="G1345">
        <f>VLOOKUP(E1345,'Data Produk'!$A$2:$E$2517,5,FALSE)</f>
        <v>40500</v>
      </c>
      <c r="H1345">
        <f t="shared" si="41"/>
        <v>121500</v>
      </c>
      <c r="I1345" t="str">
        <f>VLOOKUP(E1345,'Data Produk'!$A$2:$E$2517,3,FALSE)</f>
        <v>KC106 BHINNEKA USB CABLE TYPE C</v>
      </c>
      <c r="J1345" t="str">
        <f>VLOOKUP(E1345,'Data Produk'!$A$2:$E$2517,4,FALSE)</f>
        <v>CABLE</v>
      </c>
      <c r="K1345" t="str">
        <f>VLOOKUP(D1345,'Data Outlet'!$A$2:$D$17,4,FALSE)</f>
        <v>Dewi Lestari</v>
      </c>
      <c r="L1345" t="str">
        <f>VLOOKUP(D1345,'Data Outlet'!$A$2:$D$17,2,FALSE)</f>
        <v>CIBUBUR JUNCTION</v>
      </c>
    </row>
    <row r="1346" spans="1:12" x14ac:dyDescent="0.25">
      <c r="A1346" t="str">
        <f t="shared" si="42"/>
        <v>T-1345</v>
      </c>
      <c r="B1346" s="3" t="s">
        <v>2584</v>
      </c>
      <c r="C1346" s="5">
        <v>45620</v>
      </c>
      <c r="D1346" s="3" t="s">
        <v>42</v>
      </c>
      <c r="E1346" s="4" t="s">
        <v>1056</v>
      </c>
      <c r="F1346" s="9">
        <v>1</v>
      </c>
      <c r="G1346">
        <f>VLOOKUP(E1346,'Data Produk'!$A$2:$E$2517,5,FALSE)</f>
        <v>39600</v>
      </c>
      <c r="H1346">
        <f t="shared" si="41"/>
        <v>39600</v>
      </c>
      <c r="I1346" t="str">
        <f>VLOOKUP(E1346,'Data Produk'!$A$2:$E$2517,3,FALSE)</f>
        <v>BHINNEKA GO W606 OFFICE MOUSE BLACK</v>
      </c>
      <c r="J1346" t="str">
        <f>VLOOKUP(E1346,'Data Produk'!$A$2:$E$2517,4,FALSE)</f>
        <v>OFFICE MOUSE</v>
      </c>
      <c r="K1346" t="str">
        <f>VLOOKUP(D1346,'Data Outlet'!$A$2:$D$17,4,FALSE)</f>
        <v>Hadi Nugroho</v>
      </c>
      <c r="L1346" t="str">
        <f>VLOOKUP(D1346,'Data Outlet'!$A$2:$D$17,2,FALSE)</f>
        <v>MALL KELAPA GADING</v>
      </c>
    </row>
    <row r="1347" spans="1:12" x14ac:dyDescent="0.25">
      <c r="A1347" t="str">
        <f t="shared" si="42"/>
        <v>T-1346</v>
      </c>
      <c r="B1347" s="3" t="s">
        <v>2584</v>
      </c>
      <c r="C1347" s="5">
        <v>45608</v>
      </c>
      <c r="D1347" s="3" t="s">
        <v>42</v>
      </c>
      <c r="E1347" s="4" t="s">
        <v>245</v>
      </c>
      <c r="F1347" s="9">
        <v>2</v>
      </c>
      <c r="G1347">
        <f>VLOOKUP(E1347,'Data Produk'!$A$2:$E$2517,5,FALSE)</f>
        <v>88200</v>
      </c>
      <c r="H1347">
        <f t="shared" ref="H1347:H1410" si="43">G1347*F1347</f>
        <v>176400</v>
      </c>
      <c r="I1347" t="str">
        <f>VLOOKUP(E1347,'Data Produk'!$A$2:$E$2517,3,FALSE)</f>
        <v>BHINNEKA POWER PACK S1 10.000 mAh POWERBANK WHITE</v>
      </c>
      <c r="J1347" t="str">
        <f>VLOOKUP(E1347,'Data Produk'!$A$2:$E$2517,4,FALSE)</f>
        <v>POWERBANK</v>
      </c>
      <c r="K1347" t="str">
        <f>VLOOKUP(D1347,'Data Outlet'!$A$2:$D$17,4,FALSE)</f>
        <v>Hadi Nugroho</v>
      </c>
      <c r="L1347" t="str">
        <f>VLOOKUP(D1347,'Data Outlet'!$A$2:$D$17,2,FALSE)</f>
        <v>MALL KELAPA GADING</v>
      </c>
    </row>
    <row r="1348" spans="1:12" x14ac:dyDescent="0.25">
      <c r="A1348" t="str">
        <f t="shared" si="42"/>
        <v>T-1347</v>
      </c>
      <c r="B1348" s="3" t="s">
        <v>2584</v>
      </c>
      <c r="C1348" s="5">
        <v>45623</v>
      </c>
      <c r="D1348" s="3" t="s">
        <v>42</v>
      </c>
      <c r="E1348" s="4" t="s">
        <v>302</v>
      </c>
      <c r="F1348" s="9">
        <v>1</v>
      </c>
      <c r="G1348">
        <f>VLOOKUP(E1348,'Data Produk'!$A$2:$E$2517,5,FALSE)</f>
        <v>22500</v>
      </c>
      <c r="H1348">
        <f t="shared" si="43"/>
        <v>22500</v>
      </c>
      <c r="I1348" t="str">
        <f>VLOOKUP(E1348,'Data Produk'!$A$2:$E$2517,3,FALSE)</f>
        <v>BHINNEKA LINKBUDS ES4 WIRED EARBUDS WHITE</v>
      </c>
      <c r="J1348" t="str">
        <f>VLOOKUP(E1348,'Data Produk'!$A$2:$E$2517,4,FALSE)</f>
        <v>EARPHONE</v>
      </c>
      <c r="K1348" t="str">
        <f>VLOOKUP(D1348,'Data Outlet'!$A$2:$D$17,4,FALSE)</f>
        <v>Hadi Nugroho</v>
      </c>
      <c r="L1348" t="str">
        <f>VLOOKUP(D1348,'Data Outlet'!$A$2:$D$17,2,FALSE)</f>
        <v>MALL KELAPA GADING</v>
      </c>
    </row>
    <row r="1349" spans="1:12" x14ac:dyDescent="0.25">
      <c r="A1349" t="str">
        <f t="shared" si="42"/>
        <v>T-1348</v>
      </c>
      <c r="B1349" s="3" t="s">
        <v>2584</v>
      </c>
      <c r="C1349" s="5">
        <v>45617</v>
      </c>
      <c r="D1349" s="3" t="s">
        <v>48</v>
      </c>
      <c r="E1349" s="4" t="s">
        <v>312</v>
      </c>
      <c r="F1349" s="9">
        <v>1</v>
      </c>
      <c r="G1349">
        <f>VLOOKUP(E1349,'Data Produk'!$A$2:$E$2517,5,FALSE)</f>
        <v>13050</v>
      </c>
      <c r="H1349">
        <f t="shared" si="43"/>
        <v>13050</v>
      </c>
      <c r="I1349" t="str">
        <f>VLOOKUP(E1349,'Data Produk'!$A$2:$E$2517,3,FALSE)</f>
        <v>BHINNEKA DURALINK KCT1201 BLACK</v>
      </c>
      <c r="J1349" t="str">
        <f>VLOOKUP(E1349,'Data Produk'!$A$2:$E$2517,4,FALSE)</f>
        <v>CABLE</v>
      </c>
      <c r="K1349" t="str">
        <f>VLOOKUP(D1349,'Data Outlet'!$A$2:$D$17,4,FALSE)</f>
        <v>Joko Susilo</v>
      </c>
      <c r="L1349" t="str">
        <f>VLOOKUP(D1349,'Data Outlet'!$A$2:$D$17,2,FALSE)</f>
        <v>SUMARECON MALL SERPONG</v>
      </c>
    </row>
    <row r="1350" spans="1:12" x14ac:dyDescent="0.25">
      <c r="A1350" t="str">
        <f t="shared" si="42"/>
        <v>T-1349</v>
      </c>
      <c r="B1350" s="3" t="s">
        <v>2584</v>
      </c>
      <c r="C1350" s="5">
        <v>45598</v>
      </c>
      <c r="D1350" s="3" t="s">
        <v>43</v>
      </c>
      <c r="E1350" s="4" t="s">
        <v>507</v>
      </c>
      <c r="F1350" s="9">
        <v>2</v>
      </c>
      <c r="G1350">
        <f>VLOOKUP(E1350,'Data Produk'!$A$2:$E$2517,5,FALSE)</f>
        <v>82800</v>
      </c>
      <c r="H1350">
        <f t="shared" si="43"/>
        <v>165600</v>
      </c>
      <c r="I1350" t="str">
        <f>VLOOKUP(E1350,'Data Produk'!$A$2:$E$2517,3,FALSE)</f>
        <v>BHINNEKA W190 OFFICE MOUSE BLACK</v>
      </c>
      <c r="J1350" t="str">
        <f>VLOOKUP(E1350,'Data Produk'!$A$2:$E$2517,4,FALSE)</f>
        <v>OFFICE MOUSE</v>
      </c>
      <c r="K1350" t="str">
        <f>VLOOKUP(D1350,'Data Outlet'!$A$2:$D$17,4,FALSE)</f>
        <v>Gita Rahma</v>
      </c>
      <c r="L1350" t="str">
        <f>VLOOKUP(D1350,'Data Outlet'!$A$2:$D$17,2,FALSE)</f>
        <v>MALL OF INDONESIA</v>
      </c>
    </row>
    <row r="1351" spans="1:12" x14ac:dyDescent="0.25">
      <c r="A1351" t="str">
        <f t="shared" si="42"/>
        <v>T-1350</v>
      </c>
      <c r="B1351" s="3" t="s">
        <v>2584</v>
      </c>
      <c r="C1351" s="5">
        <v>45613</v>
      </c>
      <c r="D1351" s="3" t="s">
        <v>42</v>
      </c>
      <c r="E1351" s="4" t="s">
        <v>1057</v>
      </c>
      <c r="F1351" s="9">
        <v>1</v>
      </c>
      <c r="G1351">
        <f>VLOOKUP(E1351,'Data Produk'!$A$2:$E$2517,5,FALSE)</f>
        <v>24500</v>
      </c>
      <c r="H1351">
        <f t="shared" si="43"/>
        <v>24500</v>
      </c>
      <c r="I1351" t="str">
        <f>VLOOKUP(E1351,'Data Produk'!$A$2:$E$2517,3,FALSE)</f>
        <v>BHINNEKA Gaming Mousepad MP292 LP</v>
      </c>
      <c r="J1351" t="str">
        <f>VLOOKUP(E1351,'Data Produk'!$A$2:$E$2517,4,FALSE)</f>
        <v>BASIC MOUSEPAD</v>
      </c>
      <c r="K1351" t="str">
        <f>VLOOKUP(D1351,'Data Outlet'!$A$2:$D$17,4,FALSE)</f>
        <v>Hadi Nugroho</v>
      </c>
      <c r="L1351" t="str">
        <f>VLOOKUP(D1351,'Data Outlet'!$A$2:$D$17,2,FALSE)</f>
        <v>MALL KELAPA GADING</v>
      </c>
    </row>
    <row r="1352" spans="1:12" x14ac:dyDescent="0.25">
      <c r="A1352" t="str">
        <f t="shared" si="42"/>
        <v>T-1351</v>
      </c>
      <c r="B1352" s="3" t="s">
        <v>2584</v>
      </c>
      <c r="C1352" s="5">
        <v>45602</v>
      </c>
      <c r="D1352" s="3" t="s">
        <v>45</v>
      </c>
      <c r="E1352" s="4" t="s">
        <v>1058</v>
      </c>
      <c r="F1352" s="9">
        <v>1</v>
      </c>
      <c r="G1352">
        <f>VLOOKUP(E1352,'Data Produk'!$A$2:$E$2517,5,FALSE)</f>
        <v>81000</v>
      </c>
      <c r="H1352">
        <f t="shared" si="43"/>
        <v>81000</v>
      </c>
      <c r="I1352" t="str">
        <f>VLOOKUP(E1352,'Data Produk'!$A$2:$E$2517,3,FALSE)</f>
        <v>BHINNEKA SCAR II EG5C WIRED EARBUDS BLACK</v>
      </c>
      <c r="J1352" t="str">
        <f>VLOOKUP(E1352,'Data Produk'!$A$2:$E$2517,4,FALSE)</f>
        <v>EARPHONE</v>
      </c>
      <c r="K1352" t="str">
        <f>VLOOKUP(D1352,'Data Outlet'!$A$2:$D$17,4,FALSE)</f>
        <v>Indah Putri</v>
      </c>
      <c r="L1352" t="str">
        <f>VLOOKUP(D1352,'Data Outlet'!$A$2:$D$17,2,FALSE)</f>
        <v>PIK AVENUE</v>
      </c>
    </row>
    <row r="1353" spans="1:12" x14ac:dyDescent="0.25">
      <c r="A1353" t="str">
        <f t="shared" si="42"/>
        <v>T-1352</v>
      </c>
      <c r="B1353" s="3" t="s">
        <v>2584</v>
      </c>
      <c r="C1353" s="5">
        <v>45607</v>
      </c>
      <c r="D1353" s="3" t="s">
        <v>39</v>
      </c>
      <c r="E1353" s="4" t="s">
        <v>1059</v>
      </c>
      <c r="F1353" s="9">
        <v>4</v>
      </c>
      <c r="G1353">
        <f>VLOOKUP(E1353,'Data Produk'!$A$2:$E$2517,5,FALSE)</f>
        <v>417000</v>
      </c>
      <c r="H1353">
        <f t="shared" si="43"/>
        <v>1668000</v>
      </c>
      <c r="I1353" t="str">
        <f>VLOOKUP(E1353,'Data Produk'!$A$2:$E$2517,3,FALSE)</f>
        <v>BHINNEKA Gaming Keyboard MAXFIT 61 MK-857 Black RED SWITCH</v>
      </c>
      <c r="J1353" t="str">
        <f>VLOOKUP(E1353,'Data Produk'!$A$2:$E$2517,4,FALSE)</f>
        <v>KEYBOARD GAMING</v>
      </c>
      <c r="K1353" t="str">
        <f>VLOOKUP(D1353,'Data Outlet'!$A$2:$D$17,4,FALSE)</f>
        <v>Eko Wijaya</v>
      </c>
      <c r="L1353" t="str">
        <f>VLOOKUP(D1353,'Data Outlet'!$A$2:$D$17,2,FALSE)</f>
        <v>KOTA KASABLANKA</v>
      </c>
    </row>
    <row r="1354" spans="1:12" x14ac:dyDescent="0.25">
      <c r="A1354" t="str">
        <f t="shared" si="42"/>
        <v>T-1353</v>
      </c>
      <c r="B1354" s="3" t="s">
        <v>2584</v>
      </c>
      <c r="C1354" s="5">
        <v>45622</v>
      </c>
      <c r="D1354" s="3" t="s">
        <v>40</v>
      </c>
      <c r="E1354" s="4" t="s">
        <v>1060</v>
      </c>
      <c r="F1354" s="9">
        <v>4</v>
      </c>
      <c r="G1354">
        <f>VLOOKUP(E1354,'Data Produk'!$A$2:$E$2517,5,FALSE)</f>
        <v>13500</v>
      </c>
      <c r="H1354">
        <f t="shared" si="43"/>
        <v>54000</v>
      </c>
      <c r="I1354" t="str">
        <f>VLOOKUP(E1354,'Data Produk'!$A$2:$E$2517,3,FALSE)</f>
        <v>BHINNEKA LINKBUDS ES2 WIRED EARBUDS BLACK</v>
      </c>
      <c r="J1354" t="str">
        <f>VLOOKUP(E1354,'Data Produk'!$A$2:$E$2517,4,FALSE)</f>
        <v>EARPHONE</v>
      </c>
      <c r="K1354" t="str">
        <f>VLOOKUP(D1354,'Data Outlet'!$A$2:$D$17,4,FALSE)</f>
        <v>Fani Sari</v>
      </c>
      <c r="L1354" t="str">
        <f>VLOOKUP(D1354,'Data Outlet'!$A$2:$D$17,2,FALSE)</f>
        <v>LIPPO MALL KEMANG</v>
      </c>
    </row>
    <row r="1355" spans="1:12" x14ac:dyDescent="0.25">
      <c r="A1355" t="str">
        <f t="shared" si="42"/>
        <v>T-1354</v>
      </c>
      <c r="B1355" s="3" t="s">
        <v>2584</v>
      </c>
      <c r="C1355" s="5">
        <v>45619</v>
      </c>
      <c r="D1355" s="3" t="s">
        <v>48</v>
      </c>
      <c r="E1355" s="4" t="s">
        <v>1061</v>
      </c>
      <c r="F1355" s="9">
        <v>1</v>
      </c>
      <c r="G1355">
        <f>VLOOKUP(E1355,'Data Produk'!$A$2:$E$2517,5,FALSE)</f>
        <v>144000</v>
      </c>
      <c r="H1355">
        <f t="shared" si="43"/>
        <v>144000</v>
      </c>
      <c r="I1355" t="str">
        <f>VLOOKUP(E1355,'Data Produk'!$A$2:$E$2517,3,FALSE)</f>
        <v>BHINNEKA CHIEF II HG20 GAMING HEADSET BLACK</v>
      </c>
      <c r="J1355" t="str">
        <f>VLOOKUP(E1355,'Data Produk'!$A$2:$E$2517,4,FALSE)</f>
        <v>GAMING HEADSET</v>
      </c>
      <c r="K1355" t="str">
        <f>VLOOKUP(D1355,'Data Outlet'!$A$2:$D$17,4,FALSE)</f>
        <v>Joko Susilo</v>
      </c>
      <c r="L1355" t="str">
        <f>VLOOKUP(D1355,'Data Outlet'!$A$2:$D$17,2,FALSE)</f>
        <v>SUMARECON MALL SERPONG</v>
      </c>
    </row>
    <row r="1356" spans="1:12" x14ac:dyDescent="0.25">
      <c r="A1356" t="str">
        <f t="shared" ref="A1356:A1419" si="44">"T-"&amp;ROW()-1</f>
        <v>T-1355</v>
      </c>
      <c r="B1356" s="3" t="s">
        <v>2584</v>
      </c>
      <c r="C1356" s="5">
        <v>45602</v>
      </c>
      <c r="D1356" s="3" t="s">
        <v>47</v>
      </c>
      <c r="E1356" s="4" t="s">
        <v>1062</v>
      </c>
      <c r="F1356" s="9">
        <v>1</v>
      </c>
      <c r="G1356">
        <f>VLOOKUP(E1356,'Data Produk'!$A$2:$E$2517,5,FALSE)</f>
        <v>123300</v>
      </c>
      <c r="H1356">
        <f t="shared" si="43"/>
        <v>123300</v>
      </c>
      <c r="I1356" t="str">
        <f>VLOOKUP(E1356,'Data Produk'!$A$2:$E$2517,3,FALSE)</f>
        <v>BHINNEKA GO WK894 OFFICE COMBO BLACK</v>
      </c>
      <c r="J1356" t="str">
        <f>VLOOKUP(E1356,'Data Produk'!$A$2:$E$2517,4,FALSE)</f>
        <v>OFFICE COMBO</v>
      </c>
      <c r="K1356" t="str">
        <f>VLOOKUP(D1356,'Data Outlet'!$A$2:$D$17,4,FALSE)</f>
        <v>Joko Susilo</v>
      </c>
      <c r="L1356" t="str">
        <f>VLOOKUP(D1356,'Data Outlet'!$A$2:$D$17,2,FALSE)</f>
        <v>SUMARECON MALL BEKASI</v>
      </c>
    </row>
    <row r="1357" spans="1:12" x14ac:dyDescent="0.25">
      <c r="A1357" t="str">
        <f t="shared" si="44"/>
        <v>T-1356</v>
      </c>
      <c r="B1357" s="3" t="s">
        <v>2584</v>
      </c>
      <c r="C1357" s="5">
        <v>45601</v>
      </c>
      <c r="D1357" s="3" t="s">
        <v>37</v>
      </c>
      <c r="E1357" s="4" t="s">
        <v>1063</v>
      </c>
      <c r="F1357" s="9">
        <v>1</v>
      </c>
      <c r="G1357">
        <f>VLOOKUP(E1357,'Data Produk'!$A$2:$E$2517,5,FALSE)</f>
        <v>138500</v>
      </c>
      <c r="H1357">
        <f t="shared" si="43"/>
        <v>138500</v>
      </c>
      <c r="I1357" t="str">
        <f>VLOOKUP(E1357,'Data Produk'!$A$2:$E$2517,3,FALSE)</f>
        <v>BHINNEKA REVOLVER GP12 GAMEPAD BLACK</v>
      </c>
      <c r="J1357" t="str">
        <f>VLOOKUP(E1357,'Data Produk'!$A$2:$E$2517,4,FALSE)</f>
        <v>GAMEPAD</v>
      </c>
      <c r="K1357" t="str">
        <f>VLOOKUP(D1357,'Data Outlet'!$A$2:$D$17,4,FALSE)</f>
        <v>Dewi Lestari</v>
      </c>
      <c r="L1357" t="str">
        <f>VLOOKUP(D1357,'Data Outlet'!$A$2:$D$17,2,FALSE)</f>
        <v>CIBUBUR JUNCTION</v>
      </c>
    </row>
    <row r="1358" spans="1:12" x14ac:dyDescent="0.25">
      <c r="A1358" t="str">
        <f t="shared" si="44"/>
        <v>T-1357</v>
      </c>
      <c r="B1358" s="3" t="s">
        <v>2584</v>
      </c>
      <c r="C1358" s="5">
        <v>45612</v>
      </c>
      <c r="D1358" s="3" t="s">
        <v>37</v>
      </c>
      <c r="E1358" s="4" t="s">
        <v>1064</v>
      </c>
      <c r="F1358" s="9">
        <v>1</v>
      </c>
      <c r="G1358">
        <f>VLOOKUP(E1358,'Data Produk'!$A$2:$E$2517,5,FALSE)</f>
        <v>247500</v>
      </c>
      <c r="H1358">
        <f t="shared" si="43"/>
        <v>247500</v>
      </c>
      <c r="I1358" t="str">
        <f>VLOOKUP(E1358,'Data Produk'!$A$2:$E$2517,3,FALSE)</f>
        <v>BHINNEKA SHOOTER II WGP13 GAMEPAD WHITE</v>
      </c>
      <c r="J1358" t="str">
        <f>VLOOKUP(E1358,'Data Produk'!$A$2:$E$2517,4,FALSE)</f>
        <v>GAMEPAD</v>
      </c>
      <c r="K1358" t="str">
        <f>VLOOKUP(D1358,'Data Outlet'!$A$2:$D$17,4,FALSE)</f>
        <v>Dewi Lestari</v>
      </c>
      <c r="L1358" t="str">
        <f>VLOOKUP(D1358,'Data Outlet'!$A$2:$D$17,2,FALSE)</f>
        <v>CIBUBUR JUNCTION</v>
      </c>
    </row>
    <row r="1359" spans="1:12" x14ac:dyDescent="0.25">
      <c r="A1359" t="str">
        <f t="shared" si="44"/>
        <v>T-1358</v>
      </c>
      <c r="B1359" s="3" t="s">
        <v>2584</v>
      </c>
      <c r="C1359" s="5">
        <v>45617</v>
      </c>
      <c r="D1359" s="3" t="s">
        <v>39</v>
      </c>
      <c r="E1359" s="4" t="s">
        <v>791</v>
      </c>
      <c r="F1359" s="9">
        <v>1</v>
      </c>
      <c r="G1359">
        <f>VLOOKUP(E1359,'Data Produk'!$A$2:$E$2517,5,FALSE)</f>
        <v>144000</v>
      </c>
      <c r="H1359">
        <f t="shared" si="43"/>
        <v>144000</v>
      </c>
      <c r="I1359" t="str">
        <f>VLOOKUP(E1359,'Data Produk'!$A$2:$E$2517,3,FALSE)</f>
        <v>BHINNEKA CHIEF II HG20 GAMING HEADSET BLACK</v>
      </c>
      <c r="J1359" t="str">
        <f>VLOOKUP(E1359,'Data Produk'!$A$2:$E$2517,4,FALSE)</f>
        <v>GAMING HEADSET</v>
      </c>
      <c r="K1359" t="str">
        <f>VLOOKUP(D1359,'Data Outlet'!$A$2:$D$17,4,FALSE)</f>
        <v>Eko Wijaya</v>
      </c>
      <c r="L1359" t="str">
        <f>VLOOKUP(D1359,'Data Outlet'!$A$2:$D$17,2,FALSE)</f>
        <v>KOTA KASABLANKA</v>
      </c>
    </row>
    <row r="1360" spans="1:12" x14ac:dyDescent="0.25">
      <c r="A1360" t="str">
        <f t="shared" si="44"/>
        <v>T-1359</v>
      </c>
      <c r="B1360" s="3" t="s">
        <v>2584</v>
      </c>
      <c r="C1360" s="5">
        <v>45597</v>
      </c>
      <c r="D1360" s="3" t="s">
        <v>37</v>
      </c>
      <c r="E1360" s="4" t="s">
        <v>1065</v>
      </c>
      <c r="F1360" s="9">
        <v>1</v>
      </c>
      <c r="G1360">
        <f>VLOOKUP(E1360,'Data Produk'!$A$2:$E$2517,5,FALSE)</f>
        <v>34200</v>
      </c>
      <c r="H1360">
        <f t="shared" si="43"/>
        <v>34200</v>
      </c>
      <c r="I1360" t="str">
        <f>VLOOKUP(E1360,'Data Produk'!$A$2:$E$2517,3,FALSE)</f>
        <v>KM106 BHINNEKA USB CABLE MICRO</v>
      </c>
      <c r="J1360" t="str">
        <f>VLOOKUP(E1360,'Data Produk'!$A$2:$E$2517,4,FALSE)</f>
        <v>CABLE</v>
      </c>
      <c r="K1360" t="str">
        <f>VLOOKUP(D1360,'Data Outlet'!$A$2:$D$17,4,FALSE)</f>
        <v>Dewi Lestari</v>
      </c>
      <c r="L1360" t="str">
        <f>VLOOKUP(D1360,'Data Outlet'!$A$2:$D$17,2,FALSE)</f>
        <v>CIBUBUR JUNCTION</v>
      </c>
    </row>
    <row r="1361" spans="1:12" x14ac:dyDescent="0.25">
      <c r="A1361" t="str">
        <f t="shared" si="44"/>
        <v>T-1360</v>
      </c>
      <c r="B1361" s="3" t="s">
        <v>2584</v>
      </c>
      <c r="C1361" s="5">
        <v>45597</v>
      </c>
      <c r="D1361" s="3" t="s">
        <v>40</v>
      </c>
      <c r="E1361" s="4" t="s">
        <v>449</v>
      </c>
      <c r="F1361" s="9">
        <v>1</v>
      </c>
      <c r="G1361">
        <f>VLOOKUP(E1361,'Data Produk'!$A$2:$E$2517,5,FALSE)</f>
        <v>15300</v>
      </c>
      <c r="H1361">
        <f t="shared" si="43"/>
        <v>15300</v>
      </c>
      <c r="I1361" t="str">
        <f>VLOOKUP(E1361,'Data Produk'!$A$2:$E$2517,3,FALSE)</f>
        <v>BHINNEKA LINKPODS ES3 WIRED EARBUDS BLACK</v>
      </c>
      <c r="J1361" t="str">
        <f>VLOOKUP(E1361,'Data Produk'!$A$2:$E$2517,4,FALSE)</f>
        <v>EARPHONE</v>
      </c>
      <c r="K1361" t="str">
        <f>VLOOKUP(D1361,'Data Outlet'!$A$2:$D$17,4,FALSE)</f>
        <v>Fani Sari</v>
      </c>
      <c r="L1361" t="str">
        <f>VLOOKUP(D1361,'Data Outlet'!$A$2:$D$17,2,FALSE)</f>
        <v>LIPPO MALL KEMANG</v>
      </c>
    </row>
    <row r="1362" spans="1:12" x14ac:dyDescent="0.25">
      <c r="A1362" t="str">
        <f t="shared" si="44"/>
        <v>T-1361</v>
      </c>
      <c r="B1362" s="3" t="s">
        <v>2584</v>
      </c>
      <c r="C1362" s="5">
        <v>45621</v>
      </c>
      <c r="D1362" s="3" t="s">
        <v>41</v>
      </c>
      <c r="E1362" s="4" t="s">
        <v>1066</v>
      </c>
      <c r="F1362" s="9">
        <v>1</v>
      </c>
      <c r="G1362">
        <f>VLOOKUP(E1362,'Data Produk'!$A$2:$E$2517,5,FALSE)</f>
        <v>41400</v>
      </c>
      <c r="H1362">
        <f t="shared" si="43"/>
        <v>41400</v>
      </c>
      <c r="I1362" t="str">
        <f>VLOOKUP(E1362,'Data Produk'!$A$2:$E$2517,3,FALSE)</f>
        <v>BHINNEKA CW1-Q03 18W 1-PORTS CHARGER (QC) WHITE</v>
      </c>
      <c r="J1362" t="str">
        <f>VLOOKUP(E1362,'Data Produk'!$A$2:$E$2517,4,FALSE)</f>
        <v>CHARGER</v>
      </c>
      <c r="K1362" t="str">
        <f>VLOOKUP(D1362,'Data Outlet'!$A$2:$D$17,4,FALSE)</f>
        <v>Gita Rahma</v>
      </c>
      <c r="L1362" t="str">
        <f>VLOOKUP(D1362,'Data Outlet'!$A$2:$D$17,2,FALSE)</f>
        <v>MALL GANDARIA CITY</v>
      </c>
    </row>
    <row r="1363" spans="1:12" x14ac:dyDescent="0.25">
      <c r="A1363" t="str">
        <f t="shared" si="44"/>
        <v>T-1362</v>
      </c>
      <c r="B1363" s="3" t="s">
        <v>2584</v>
      </c>
      <c r="C1363" s="5">
        <v>45614</v>
      </c>
      <c r="D1363" s="3" t="s">
        <v>47</v>
      </c>
      <c r="E1363" s="4" t="s">
        <v>1067</v>
      </c>
      <c r="F1363" s="9">
        <v>1</v>
      </c>
      <c r="G1363">
        <f>VLOOKUP(E1363,'Data Produk'!$A$2:$E$2517,5,FALSE)</f>
        <v>45000</v>
      </c>
      <c r="H1363">
        <f t="shared" si="43"/>
        <v>45000</v>
      </c>
      <c r="I1363" t="str">
        <f>VLOOKUP(E1363,'Data Produk'!$A$2:$E$2517,3,FALSE)</f>
        <v>BHINNEKA HYPERLINK KD10C2001 BLACK</v>
      </c>
      <c r="J1363" t="str">
        <f>VLOOKUP(E1363,'Data Produk'!$A$2:$E$2517,4,FALSE)</f>
        <v>CABLE</v>
      </c>
      <c r="K1363" t="str">
        <f>VLOOKUP(D1363,'Data Outlet'!$A$2:$D$17,4,FALSE)</f>
        <v>Joko Susilo</v>
      </c>
      <c r="L1363" t="str">
        <f>VLOOKUP(D1363,'Data Outlet'!$A$2:$D$17,2,FALSE)</f>
        <v>SUMARECON MALL BEKASI</v>
      </c>
    </row>
    <row r="1364" spans="1:12" x14ac:dyDescent="0.25">
      <c r="A1364" t="str">
        <f t="shared" si="44"/>
        <v>T-1363</v>
      </c>
      <c r="B1364" s="3" t="s">
        <v>2584</v>
      </c>
      <c r="C1364" s="5">
        <v>45608</v>
      </c>
      <c r="D1364" s="3" t="s">
        <v>39</v>
      </c>
      <c r="E1364" s="4" t="s">
        <v>397</v>
      </c>
      <c r="F1364" s="9">
        <v>17</v>
      </c>
      <c r="G1364">
        <f>VLOOKUP(E1364,'Data Produk'!$A$2:$E$2517,5,FALSE)</f>
        <v>36900</v>
      </c>
      <c r="H1364">
        <f t="shared" si="43"/>
        <v>627300</v>
      </c>
      <c r="I1364" t="str">
        <f>VLOOKUP(E1364,'Data Produk'!$A$2:$E$2517,3,FALSE)</f>
        <v>KL106 BHINNEKA USB CABLE LIGHTNING</v>
      </c>
      <c r="J1364" t="str">
        <f>VLOOKUP(E1364,'Data Produk'!$A$2:$E$2517,4,FALSE)</f>
        <v>CABLE</v>
      </c>
      <c r="K1364" t="str">
        <f>VLOOKUP(D1364,'Data Outlet'!$A$2:$D$17,4,FALSE)</f>
        <v>Eko Wijaya</v>
      </c>
      <c r="L1364" t="str">
        <f>VLOOKUP(D1364,'Data Outlet'!$A$2:$D$17,2,FALSE)</f>
        <v>KOTA KASABLANKA</v>
      </c>
    </row>
    <row r="1365" spans="1:12" x14ac:dyDescent="0.25">
      <c r="A1365" t="str">
        <f t="shared" si="44"/>
        <v>T-1364</v>
      </c>
      <c r="B1365" s="3" t="s">
        <v>2584</v>
      </c>
      <c r="C1365" s="5">
        <v>45610</v>
      </c>
      <c r="D1365" s="3" t="s">
        <v>42</v>
      </c>
      <c r="E1365" s="4" t="s">
        <v>1068</v>
      </c>
      <c r="F1365" s="9">
        <v>3</v>
      </c>
      <c r="G1365">
        <f>VLOOKUP(E1365,'Data Produk'!$A$2:$E$2517,5,FALSE)</f>
        <v>10000</v>
      </c>
      <c r="H1365">
        <f t="shared" si="43"/>
        <v>30000</v>
      </c>
      <c r="I1365" t="str">
        <f>VLOOKUP(E1365,'Data Produk'!$A$2:$E$2517,3,FALSE)</f>
        <v>KM104 BHINNEKA USB CABLE MICRO</v>
      </c>
      <c r="J1365" t="str">
        <f>VLOOKUP(E1365,'Data Produk'!$A$2:$E$2517,4,FALSE)</f>
        <v>CABLE</v>
      </c>
      <c r="K1365" t="str">
        <f>VLOOKUP(D1365,'Data Outlet'!$A$2:$D$17,4,FALSE)</f>
        <v>Hadi Nugroho</v>
      </c>
      <c r="L1365" t="str">
        <f>VLOOKUP(D1365,'Data Outlet'!$A$2:$D$17,2,FALSE)</f>
        <v>MALL KELAPA GADING</v>
      </c>
    </row>
    <row r="1366" spans="1:12" x14ac:dyDescent="0.25">
      <c r="A1366" t="str">
        <f t="shared" si="44"/>
        <v>T-1365</v>
      </c>
      <c r="B1366" s="3" t="s">
        <v>2584</v>
      </c>
      <c r="C1366" s="5">
        <v>45602</v>
      </c>
      <c r="D1366" s="3" t="s">
        <v>45</v>
      </c>
      <c r="E1366" s="4" t="s">
        <v>1069</v>
      </c>
      <c r="F1366" s="9">
        <v>2</v>
      </c>
      <c r="G1366">
        <f>VLOOKUP(E1366,'Data Produk'!$A$2:$E$2517,5,FALSE)</f>
        <v>80100</v>
      </c>
      <c r="H1366">
        <f t="shared" si="43"/>
        <v>160200</v>
      </c>
      <c r="I1366" t="str">
        <f>VLOOKUP(E1366,'Data Produk'!$A$2:$E$2517,3,FALSE)</f>
        <v>BHINNEKA AGILE MP903 GAMING MOUSEPAD BLACK</v>
      </c>
      <c r="J1366" t="str">
        <f>VLOOKUP(E1366,'Data Produk'!$A$2:$E$2517,4,FALSE)</f>
        <v>GAMING MOUSEPAD</v>
      </c>
      <c r="K1366" t="str">
        <f>VLOOKUP(D1366,'Data Outlet'!$A$2:$D$17,4,FALSE)</f>
        <v>Indah Putri</v>
      </c>
      <c r="L1366" t="str">
        <f>VLOOKUP(D1366,'Data Outlet'!$A$2:$D$17,2,FALSE)</f>
        <v>PIK AVENUE</v>
      </c>
    </row>
    <row r="1367" spans="1:12" x14ac:dyDescent="0.25">
      <c r="A1367" t="str">
        <f t="shared" si="44"/>
        <v>T-1366</v>
      </c>
      <c r="B1367" s="3" t="s">
        <v>2584</v>
      </c>
      <c r="C1367" s="5">
        <v>45612</v>
      </c>
      <c r="D1367" s="3" t="s">
        <v>48</v>
      </c>
      <c r="E1367" s="4" t="s">
        <v>243</v>
      </c>
      <c r="F1367" s="9">
        <v>1</v>
      </c>
      <c r="G1367">
        <f>VLOOKUP(E1367,'Data Produk'!$A$2:$E$2517,5,FALSE)</f>
        <v>36900</v>
      </c>
      <c r="H1367">
        <f t="shared" si="43"/>
        <v>36900</v>
      </c>
      <c r="I1367" t="str">
        <f>VLOOKUP(E1367,'Data Produk'!$A$2:$E$2517,3,FALSE)</f>
        <v>KL106 BHINNEKA USB CABLE LIGHTNING</v>
      </c>
      <c r="J1367" t="str">
        <f>VLOOKUP(E1367,'Data Produk'!$A$2:$E$2517,4,FALSE)</f>
        <v>CABLE</v>
      </c>
      <c r="K1367" t="str">
        <f>VLOOKUP(D1367,'Data Outlet'!$A$2:$D$17,4,FALSE)</f>
        <v>Joko Susilo</v>
      </c>
      <c r="L1367" t="str">
        <f>VLOOKUP(D1367,'Data Outlet'!$A$2:$D$17,2,FALSE)</f>
        <v>SUMARECON MALL SERPONG</v>
      </c>
    </row>
    <row r="1368" spans="1:12" x14ac:dyDescent="0.25">
      <c r="A1368" t="str">
        <f t="shared" si="44"/>
        <v>T-1367</v>
      </c>
      <c r="B1368" s="3" t="s">
        <v>2584</v>
      </c>
      <c r="C1368" s="5">
        <v>45615</v>
      </c>
      <c r="D1368" s="3" t="s">
        <v>39</v>
      </c>
      <c r="E1368" s="4" t="s">
        <v>1070</v>
      </c>
      <c r="F1368" s="9">
        <v>2</v>
      </c>
      <c r="G1368">
        <f>VLOOKUP(E1368,'Data Produk'!$A$2:$E$2517,5,FALSE)</f>
        <v>80000</v>
      </c>
      <c r="H1368">
        <f t="shared" si="43"/>
        <v>160000</v>
      </c>
      <c r="I1368" t="str">
        <f>VLOOKUP(E1368,'Data Produk'!$A$2:$E$2517,3,FALSE)</f>
        <v>BHINNEKA Gaming WristPad AC4101L (PILO FULL SIZE)</v>
      </c>
      <c r="J1368" t="str">
        <f>VLOOKUP(E1368,'Data Produk'!$A$2:$E$2517,4,FALSE)</f>
        <v>OTHER ACCESSORIES</v>
      </c>
      <c r="K1368" t="str">
        <f>VLOOKUP(D1368,'Data Outlet'!$A$2:$D$17,4,FALSE)</f>
        <v>Eko Wijaya</v>
      </c>
      <c r="L1368" t="str">
        <f>VLOOKUP(D1368,'Data Outlet'!$A$2:$D$17,2,FALSE)</f>
        <v>KOTA KASABLANKA</v>
      </c>
    </row>
    <row r="1369" spans="1:12" x14ac:dyDescent="0.25">
      <c r="A1369" t="str">
        <f t="shared" si="44"/>
        <v>T-1368</v>
      </c>
      <c r="B1369" s="3" t="s">
        <v>2584</v>
      </c>
      <c r="C1369" s="5">
        <v>45617</v>
      </c>
      <c r="D1369" s="3" t="s">
        <v>42</v>
      </c>
      <c r="E1369" s="4" t="s">
        <v>163</v>
      </c>
      <c r="F1369" s="9">
        <v>2</v>
      </c>
      <c r="G1369">
        <f>VLOOKUP(E1369,'Data Produk'!$A$2:$E$2517,5,FALSE)</f>
        <v>49500</v>
      </c>
      <c r="H1369">
        <f t="shared" si="43"/>
        <v>99000</v>
      </c>
      <c r="I1369" t="str">
        <f>VLOOKUP(E1369,'Data Produk'!$A$2:$E$2517,3,FALSE)</f>
        <v>BHINNEKA POWER PURE 20W 1-PORT TYPE-A USB CHARGER (QC) BLACK</v>
      </c>
      <c r="J1369" t="str">
        <f>VLOOKUP(E1369,'Data Produk'!$A$2:$E$2517,4,FALSE)</f>
        <v>CHARGER</v>
      </c>
      <c r="K1369" t="str">
        <f>VLOOKUP(D1369,'Data Outlet'!$A$2:$D$17,4,FALSE)</f>
        <v>Hadi Nugroho</v>
      </c>
      <c r="L1369" t="str">
        <f>VLOOKUP(D1369,'Data Outlet'!$A$2:$D$17,2,FALSE)</f>
        <v>MALL KELAPA GADING</v>
      </c>
    </row>
    <row r="1370" spans="1:12" x14ac:dyDescent="0.25">
      <c r="A1370" t="str">
        <f t="shared" si="44"/>
        <v>T-1369</v>
      </c>
      <c r="B1370" s="3" t="s">
        <v>2584</v>
      </c>
      <c r="C1370" s="5">
        <v>45599</v>
      </c>
      <c r="D1370" s="3" t="s">
        <v>37</v>
      </c>
      <c r="E1370" s="4" t="s">
        <v>595</v>
      </c>
      <c r="F1370" s="9">
        <v>1</v>
      </c>
      <c r="G1370">
        <f>VLOOKUP(E1370,'Data Produk'!$A$2:$E$2517,5,FALSE)</f>
        <v>13500</v>
      </c>
      <c r="H1370">
        <f t="shared" si="43"/>
        <v>13500</v>
      </c>
      <c r="I1370" t="str">
        <f>VLOOKUP(E1370,'Data Produk'!$A$2:$E$2517,3,FALSE)</f>
        <v>BHINNEKA LINKBUDS ES2 WIRED EARBUDS WHITE</v>
      </c>
      <c r="J1370" t="str">
        <f>VLOOKUP(E1370,'Data Produk'!$A$2:$E$2517,4,FALSE)</f>
        <v>EARPHONE</v>
      </c>
      <c r="K1370" t="str">
        <f>VLOOKUP(D1370,'Data Outlet'!$A$2:$D$17,4,FALSE)</f>
        <v>Dewi Lestari</v>
      </c>
      <c r="L1370" t="str">
        <f>VLOOKUP(D1370,'Data Outlet'!$A$2:$D$17,2,FALSE)</f>
        <v>CIBUBUR JUNCTION</v>
      </c>
    </row>
    <row r="1371" spans="1:12" x14ac:dyDescent="0.25">
      <c r="A1371" t="str">
        <f t="shared" si="44"/>
        <v>T-1370</v>
      </c>
      <c r="B1371" s="3" t="s">
        <v>2584</v>
      </c>
      <c r="C1371" s="5">
        <v>45624</v>
      </c>
      <c r="D1371" s="3" t="s">
        <v>40</v>
      </c>
      <c r="E1371" s="4" t="s">
        <v>1071</v>
      </c>
      <c r="F1371" s="9">
        <v>3</v>
      </c>
      <c r="G1371">
        <f>VLOOKUP(E1371,'Data Produk'!$A$2:$E$2517,5,FALSE)</f>
        <v>396000</v>
      </c>
      <c r="H1371">
        <f t="shared" si="43"/>
        <v>1188000</v>
      </c>
      <c r="I1371" t="str">
        <f>VLOOKUP(E1371,'Data Produk'!$A$2:$E$2517,3,FALSE)</f>
        <v>BHINNEKA LEVIOSA MCX01 CONDENSER MICROPHONE BLACK</v>
      </c>
      <c r="J1371" t="str">
        <f>VLOOKUP(E1371,'Data Produk'!$A$2:$E$2517,4,FALSE)</f>
        <v>STREAMING DEVICES</v>
      </c>
      <c r="K1371" t="str">
        <f>VLOOKUP(D1371,'Data Outlet'!$A$2:$D$17,4,FALSE)</f>
        <v>Fani Sari</v>
      </c>
      <c r="L1371" t="str">
        <f>VLOOKUP(D1371,'Data Outlet'!$A$2:$D$17,2,FALSE)</f>
        <v>LIPPO MALL KEMANG</v>
      </c>
    </row>
    <row r="1372" spans="1:12" x14ac:dyDescent="0.25">
      <c r="A1372" t="str">
        <f t="shared" si="44"/>
        <v>T-1371</v>
      </c>
      <c r="B1372" s="3" t="s">
        <v>2584</v>
      </c>
      <c r="C1372" s="5">
        <v>45608</v>
      </c>
      <c r="D1372" s="3" t="s">
        <v>45</v>
      </c>
      <c r="E1372" s="4" t="s">
        <v>1072</v>
      </c>
      <c r="F1372" s="9">
        <v>1</v>
      </c>
      <c r="G1372">
        <f>VLOOKUP(E1372,'Data Produk'!$A$2:$E$2517,5,FALSE)</f>
        <v>130000</v>
      </c>
      <c r="H1372">
        <f t="shared" si="43"/>
        <v>130000</v>
      </c>
      <c r="I1372" t="str">
        <f>VLOOKUP(E1372,'Data Produk'!$A$2:$E$2517,3,FALSE)</f>
        <v>BHINNEKA TRINITY MH88 GAMING HEADSET WHITE</v>
      </c>
      <c r="J1372" t="str">
        <f>VLOOKUP(E1372,'Data Produk'!$A$2:$E$2517,4,FALSE)</f>
        <v>GAMING HEADSET</v>
      </c>
      <c r="K1372" t="str">
        <f>VLOOKUP(D1372,'Data Outlet'!$A$2:$D$17,4,FALSE)</f>
        <v>Indah Putri</v>
      </c>
      <c r="L1372" t="str">
        <f>VLOOKUP(D1372,'Data Outlet'!$A$2:$D$17,2,FALSE)</f>
        <v>PIK AVENUE</v>
      </c>
    </row>
    <row r="1373" spans="1:12" x14ac:dyDescent="0.25">
      <c r="A1373" t="str">
        <f t="shared" si="44"/>
        <v>T-1372</v>
      </c>
      <c r="B1373" s="3" t="s">
        <v>2584</v>
      </c>
      <c r="C1373" s="5">
        <v>45604</v>
      </c>
      <c r="D1373" s="3" t="s">
        <v>47</v>
      </c>
      <c r="E1373" s="4" t="s">
        <v>1073</v>
      </c>
      <c r="F1373" s="9">
        <v>1</v>
      </c>
      <c r="G1373">
        <f>VLOOKUP(E1373,'Data Produk'!$A$2:$E$2517,5,FALSE)</f>
        <v>39600</v>
      </c>
      <c r="H1373">
        <f t="shared" si="43"/>
        <v>39600</v>
      </c>
      <c r="I1373" t="str">
        <f>VLOOKUP(E1373,'Data Produk'!$A$2:$E$2517,3,FALSE)</f>
        <v>BHINNEKA GO W607 OFFICE MOUSE BLACK</v>
      </c>
      <c r="J1373" t="str">
        <f>VLOOKUP(E1373,'Data Produk'!$A$2:$E$2517,4,FALSE)</f>
        <v>OFFICE MOUSE</v>
      </c>
      <c r="K1373" t="str">
        <f>VLOOKUP(D1373,'Data Outlet'!$A$2:$D$17,4,FALSE)</f>
        <v>Joko Susilo</v>
      </c>
      <c r="L1373" t="str">
        <f>VLOOKUP(D1373,'Data Outlet'!$A$2:$D$17,2,FALSE)</f>
        <v>SUMARECON MALL BEKASI</v>
      </c>
    </row>
    <row r="1374" spans="1:12" x14ac:dyDescent="0.25">
      <c r="A1374" t="str">
        <f t="shared" si="44"/>
        <v>T-1373</v>
      </c>
      <c r="B1374" s="3" t="s">
        <v>2584</v>
      </c>
      <c r="C1374" s="5">
        <v>45609</v>
      </c>
      <c r="D1374" s="3" t="s">
        <v>42</v>
      </c>
      <c r="E1374" s="4" t="s">
        <v>636</v>
      </c>
      <c r="F1374" s="9">
        <v>2</v>
      </c>
      <c r="G1374">
        <f>VLOOKUP(E1374,'Data Produk'!$A$2:$E$2517,5,FALSE)</f>
        <v>39600</v>
      </c>
      <c r="H1374">
        <f t="shared" si="43"/>
        <v>79200</v>
      </c>
      <c r="I1374" t="str">
        <f>VLOOKUP(E1374,'Data Produk'!$A$2:$E$2517,3,FALSE)</f>
        <v>BHINNEKA GO W606 OFFICE MOUSE BLUE</v>
      </c>
      <c r="J1374" t="str">
        <f>VLOOKUP(E1374,'Data Produk'!$A$2:$E$2517,4,FALSE)</f>
        <v>OFFICE MOUSE</v>
      </c>
      <c r="K1374" t="str">
        <f>VLOOKUP(D1374,'Data Outlet'!$A$2:$D$17,4,FALSE)</f>
        <v>Hadi Nugroho</v>
      </c>
      <c r="L1374" t="str">
        <f>VLOOKUP(D1374,'Data Outlet'!$A$2:$D$17,2,FALSE)</f>
        <v>MALL KELAPA GADING</v>
      </c>
    </row>
    <row r="1375" spans="1:12" x14ac:dyDescent="0.25">
      <c r="A1375" t="str">
        <f t="shared" si="44"/>
        <v>T-1374</v>
      </c>
      <c r="B1375" s="3" t="s">
        <v>2584</v>
      </c>
      <c r="C1375" s="5">
        <v>45615</v>
      </c>
      <c r="D1375" s="3" t="s">
        <v>42</v>
      </c>
      <c r="E1375" s="4" t="s">
        <v>133</v>
      </c>
      <c r="F1375" s="9">
        <v>7</v>
      </c>
      <c r="G1375">
        <f>VLOOKUP(E1375,'Data Produk'!$A$2:$E$2517,5,FALSE)</f>
        <v>10000</v>
      </c>
      <c r="H1375">
        <f t="shared" si="43"/>
        <v>70000</v>
      </c>
      <c r="I1375" t="str">
        <f>VLOOKUP(E1375,'Data Produk'!$A$2:$E$2517,3,FALSE)</f>
        <v>KM106 BHINNEKA USB CABLE MICRO</v>
      </c>
      <c r="J1375" t="str">
        <f>VLOOKUP(E1375,'Data Produk'!$A$2:$E$2517,4,FALSE)</f>
        <v>CABLE</v>
      </c>
      <c r="K1375" t="str">
        <f>VLOOKUP(D1375,'Data Outlet'!$A$2:$D$17,4,FALSE)</f>
        <v>Hadi Nugroho</v>
      </c>
      <c r="L1375" t="str">
        <f>VLOOKUP(D1375,'Data Outlet'!$A$2:$D$17,2,FALSE)</f>
        <v>MALL KELAPA GADING</v>
      </c>
    </row>
    <row r="1376" spans="1:12" x14ac:dyDescent="0.25">
      <c r="A1376" t="str">
        <f t="shared" si="44"/>
        <v>T-1375</v>
      </c>
      <c r="B1376" s="3" t="s">
        <v>2584</v>
      </c>
      <c r="C1376" s="5">
        <v>45609</v>
      </c>
      <c r="D1376" s="3" t="s">
        <v>43</v>
      </c>
      <c r="E1376" s="4" t="s">
        <v>1074</v>
      </c>
      <c r="F1376" s="9">
        <v>1</v>
      </c>
      <c r="G1376">
        <f>VLOOKUP(E1376,'Data Produk'!$A$2:$E$2517,5,FALSE)</f>
        <v>65700</v>
      </c>
      <c r="H1376">
        <f t="shared" si="43"/>
        <v>65700</v>
      </c>
      <c r="I1376" t="str">
        <f>VLOOKUP(E1376,'Data Produk'!$A$2:$E$2517,3,FALSE)</f>
        <v>BHINNEKA POWER GO 20W 1-PORT TYPE-C USB CHARGER (PD) WHITE</v>
      </c>
      <c r="J1376" t="str">
        <f>VLOOKUP(E1376,'Data Produk'!$A$2:$E$2517,4,FALSE)</f>
        <v>CHARGER</v>
      </c>
      <c r="K1376" t="str">
        <f>VLOOKUP(D1376,'Data Outlet'!$A$2:$D$17,4,FALSE)</f>
        <v>Gita Rahma</v>
      </c>
      <c r="L1376" t="str">
        <f>VLOOKUP(D1376,'Data Outlet'!$A$2:$D$17,2,FALSE)</f>
        <v>MALL OF INDONESIA</v>
      </c>
    </row>
    <row r="1377" spans="1:12" x14ac:dyDescent="0.25">
      <c r="A1377" t="str">
        <f t="shared" si="44"/>
        <v>T-1376</v>
      </c>
      <c r="B1377" s="3" t="s">
        <v>2584</v>
      </c>
      <c r="C1377" s="5">
        <v>45610</v>
      </c>
      <c r="D1377" s="3" t="s">
        <v>39</v>
      </c>
      <c r="E1377" s="4" t="s">
        <v>1075</v>
      </c>
      <c r="F1377" s="9">
        <v>1</v>
      </c>
      <c r="G1377">
        <f>VLOOKUP(E1377,'Data Produk'!$A$2:$E$2517,5,FALSE)</f>
        <v>116100</v>
      </c>
      <c r="H1377">
        <f t="shared" si="43"/>
        <v>116100</v>
      </c>
      <c r="I1377" t="str">
        <f>VLOOKUP(E1377,'Data Produk'!$A$2:$E$2517,3,FALSE)</f>
        <v>BHINNEKA SMART LED STRIP SL0103</v>
      </c>
      <c r="J1377" t="str">
        <f>VLOOKUP(E1377,'Data Produk'!$A$2:$E$2517,4,FALSE)</f>
        <v>SMART LIFE</v>
      </c>
      <c r="K1377" t="str">
        <f>VLOOKUP(D1377,'Data Outlet'!$A$2:$D$17,4,FALSE)</f>
        <v>Eko Wijaya</v>
      </c>
      <c r="L1377" t="str">
        <f>VLOOKUP(D1377,'Data Outlet'!$A$2:$D$17,2,FALSE)</f>
        <v>KOTA KASABLANKA</v>
      </c>
    </row>
    <row r="1378" spans="1:12" x14ac:dyDescent="0.25">
      <c r="A1378" t="str">
        <f t="shared" si="44"/>
        <v>T-1377</v>
      </c>
      <c r="B1378" s="3" t="s">
        <v>2584</v>
      </c>
      <c r="C1378" s="5">
        <v>45619</v>
      </c>
      <c r="D1378" s="3" t="s">
        <v>45</v>
      </c>
      <c r="E1378" s="4" t="s">
        <v>173</v>
      </c>
      <c r="F1378" s="9">
        <v>1</v>
      </c>
      <c r="G1378">
        <f>VLOOKUP(E1378,'Data Produk'!$A$2:$E$2517,5,FALSE)</f>
        <v>162000</v>
      </c>
      <c r="H1378">
        <f t="shared" si="43"/>
        <v>162000</v>
      </c>
      <c r="I1378" t="str">
        <f>VLOOKUP(E1378,'Data Produk'!$A$2:$E$2517,3,FALSE)</f>
        <v>BHINNEKA POWER PACK T1 10.000 mAh 22,5W POWERBANK WHITE</v>
      </c>
      <c r="J1378" t="str">
        <f>VLOOKUP(E1378,'Data Produk'!$A$2:$E$2517,4,FALSE)</f>
        <v>POWERBANK</v>
      </c>
      <c r="K1378" t="str">
        <f>VLOOKUP(D1378,'Data Outlet'!$A$2:$D$17,4,FALSE)</f>
        <v>Indah Putri</v>
      </c>
      <c r="L1378" t="str">
        <f>VLOOKUP(D1378,'Data Outlet'!$A$2:$D$17,2,FALSE)</f>
        <v>PIK AVENUE</v>
      </c>
    </row>
    <row r="1379" spans="1:12" x14ac:dyDescent="0.25">
      <c r="A1379" t="str">
        <f t="shared" si="44"/>
        <v>T-1378</v>
      </c>
      <c r="B1379" s="3" t="s">
        <v>2584</v>
      </c>
      <c r="C1379" s="5">
        <v>45603</v>
      </c>
      <c r="D1379" s="3" t="s">
        <v>47</v>
      </c>
      <c r="E1379" s="4" t="s">
        <v>1076</v>
      </c>
      <c r="F1379" s="9">
        <v>1</v>
      </c>
      <c r="G1379">
        <f>VLOOKUP(E1379,'Data Produk'!$A$2:$E$2517,5,FALSE)</f>
        <v>81000</v>
      </c>
      <c r="H1379">
        <f t="shared" si="43"/>
        <v>81000</v>
      </c>
      <c r="I1379" t="str">
        <f>VLOOKUP(E1379,'Data Produk'!$A$2:$E$2517,3,FALSE)</f>
        <v>BHINNEKA SCAR II EG5C WIRED EARBUDS BLACK</v>
      </c>
      <c r="J1379" t="str">
        <f>VLOOKUP(E1379,'Data Produk'!$A$2:$E$2517,4,FALSE)</f>
        <v>EARPHONE</v>
      </c>
      <c r="K1379" t="str">
        <f>VLOOKUP(D1379,'Data Outlet'!$A$2:$D$17,4,FALSE)</f>
        <v>Joko Susilo</v>
      </c>
      <c r="L1379" t="str">
        <f>VLOOKUP(D1379,'Data Outlet'!$A$2:$D$17,2,FALSE)</f>
        <v>SUMARECON MALL BEKASI</v>
      </c>
    </row>
    <row r="1380" spans="1:12" x14ac:dyDescent="0.25">
      <c r="A1380" t="str">
        <f t="shared" si="44"/>
        <v>T-1379</v>
      </c>
      <c r="B1380" s="3" t="s">
        <v>2584</v>
      </c>
      <c r="C1380" s="5">
        <v>45624</v>
      </c>
      <c r="D1380" s="3" t="s">
        <v>45</v>
      </c>
      <c r="E1380" s="4" t="s">
        <v>143</v>
      </c>
      <c r="F1380" s="9">
        <v>1</v>
      </c>
      <c r="G1380">
        <f>VLOOKUP(E1380,'Data Produk'!$A$2:$E$2517,5,FALSE)</f>
        <v>108000</v>
      </c>
      <c r="H1380">
        <f t="shared" si="43"/>
        <v>108000</v>
      </c>
      <c r="I1380" t="str">
        <f>VLOOKUP(E1380,'Data Produk'!$A$2:$E$2517,3,FALSE)</f>
        <v>BHINNEKA WAVE14 TW14 TRUE WIRELESS WHITE</v>
      </c>
      <c r="J1380" t="str">
        <f>VLOOKUP(E1380,'Data Produk'!$A$2:$E$2517,4,FALSE)</f>
        <v>TWS</v>
      </c>
      <c r="K1380" t="str">
        <f>VLOOKUP(D1380,'Data Outlet'!$A$2:$D$17,4,FALSE)</f>
        <v>Indah Putri</v>
      </c>
      <c r="L1380" t="str">
        <f>VLOOKUP(D1380,'Data Outlet'!$A$2:$D$17,2,FALSE)</f>
        <v>PIK AVENUE</v>
      </c>
    </row>
    <row r="1381" spans="1:12" x14ac:dyDescent="0.25">
      <c r="A1381" t="str">
        <f t="shared" si="44"/>
        <v>T-1380</v>
      </c>
      <c r="B1381" s="3" t="s">
        <v>2584</v>
      </c>
      <c r="C1381" s="5">
        <v>45606</v>
      </c>
      <c r="D1381" s="3" t="s">
        <v>45</v>
      </c>
      <c r="E1381" s="4" t="s">
        <v>281</v>
      </c>
      <c r="F1381" s="9">
        <v>2</v>
      </c>
      <c r="G1381">
        <f>VLOOKUP(E1381,'Data Produk'!$A$2:$E$2517,5,FALSE)</f>
        <v>112500</v>
      </c>
      <c r="H1381">
        <f t="shared" si="43"/>
        <v>225000</v>
      </c>
      <c r="I1381" t="str">
        <f>VLOOKUP(E1381,'Data Produk'!$A$2:$E$2517,3,FALSE)</f>
        <v>BHINNEKA GO WH02 WIRELESS HEADSET GREY</v>
      </c>
      <c r="J1381" t="str">
        <f>VLOOKUP(E1381,'Data Produk'!$A$2:$E$2517,4,FALSE)</f>
        <v>WIRELESS HEADSET</v>
      </c>
      <c r="K1381" t="str">
        <f>VLOOKUP(D1381,'Data Outlet'!$A$2:$D$17,4,FALSE)</f>
        <v>Indah Putri</v>
      </c>
      <c r="L1381" t="str">
        <f>VLOOKUP(D1381,'Data Outlet'!$A$2:$D$17,2,FALSE)</f>
        <v>PIK AVENUE</v>
      </c>
    </row>
    <row r="1382" spans="1:12" x14ac:dyDescent="0.25">
      <c r="A1382" t="str">
        <f t="shared" si="44"/>
        <v>T-1381</v>
      </c>
      <c r="B1382" s="3" t="s">
        <v>2584</v>
      </c>
      <c r="C1382" s="5">
        <v>45623</v>
      </c>
      <c r="D1382" s="3" t="s">
        <v>40</v>
      </c>
      <c r="E1382" s="4" t="s">
        <v>750</v>
      </c>
      <c r="F1382" s="9">
        <v>1</v>
      </c>
      <c r="G1382">
        <f>VLOOKUP(E1382,'Data Produk'!$A$2:$E$2517,5,FALSE)</f>
        <v>29700</v>
      </c>
      <c r="H1382">
        <f t="shared" si="43"/>
        <v>29700</v>
      </c>
      <c r="I1382" t="str">
        <f>VLOOKUP(E1382,'Data Produk'!$A$2:$E$2517,3,FALSE)</f>
        <v>KL201 BHINNEKA USB CABLE LIGHTNING</v>
      </c>
      <c r="J1382" t="str">
        <f>VLOOKUP(E1382,'Data Produk'!$A$2:$E$2517,4,FALSE)</f>
        <v>CABLE</v>
      </c>
      <c r="K1382" t="str">
        <f>VLOOKUP(D1382,'Data Outlet'!$A$2:$D$17,4,FALSE)</f>
        <v>Fani Sari</v>
      </c>
      <c r="L1382" t="str">
        <f>VLOOKUP(D1382,'Data Outlet'!$A$2:$D$17,2,FALSE)</f>
        <v>LIPPO MALL KEMANG</v>
      </c>
    </row>
    <row r="1383" spans="1:12" x14ac:dyDescent="0.25">
      <c r="A1383" t="str">
        <f t="shared" si="44"/>
        <v>T-1382</v>
      </c>
      <c r="B1383" s="3" t="s">
        <v>2584</v>
      </c>
      <c r="C1383" s="5">
        <v>45620</v>
      </c>
      <c r="D1383" s="3" t="s">
        <v>42</v>
      </c>
      <c r="E1383" s="4" t="s">
        <v>773</v>
      </c>
      <c r="F1383" s="9">
        <v>1</v>
      </c>
      <c r="G1383">
        <f>VLOOKUP(E1383,'Data Produk'!$A$2:$E$2517,5,FALSE)</f>
        <v>73800</v>
      </c>
      <c r="H1383">
        <f t="shared" si="43"/>
        <v>73800</v>
      </c>
      <c r="I1383" t="str">
        <f>VLOOKUP(E1383,'Data Produk'!$A$2:$E$2517,3,FALSE)</f>
        <v>BHINNEKA RAIGOR III WG12R GAMING MOUSE BLACK</v>
      </c>
      <c r="J1383" t="str">
        <f>VLOOKUP(E1383,'Data Produk'!$A$2:$E$2517,4,FALSE)</f>
        <v>MOUSE GAMING</v>
      </c>
      <c r="K1383" t="str">
        <f>VLOOKUP(D1383,'Data Outlet'!$A$2:$D$17,4,FALSE)</f>
        <v>Hadi Nugroho</v>
      </c>
      <c r="L1383" t="str">
        <f>VLOOKUP(D1383,'Data Outlet'!$A$2:$D$17,2,FALSE)</f>
        <v>MALL KELAPA GADING</v>
      </c>
    </row>
    <row r="1384" spans="1:12" x14ac:dyDescent="0.25">
      <c r="A1384" t="str">
        <f t="shared" si="44"/>
        <v>T-1383</v>
      </c>
      <c r="B1384" s="3" t="s">
        <v>2584</v>
      </c>
      <c r="C1384" s="5">
        <v>45613</v>
      </c>
      <c r="D1384" s="3" t="s">
        <v>47</v>
      </c>
      <c r="E1384" s="4" t="s">
        <v>1077</v>
      </c>
      <c r="F1384" s="9">
        <v>1</v>
      </c>
      <c r="G1384">
        <f>VLOOKUP(E1384,'Data Produk'!$A$2:$E$2517,5,FALSE)</f>
        <v>78750</v>
      </c>
      <c r="H1384">
        <f t="shared" si="43"/>
        <v>78750</v>
      </c>
      <c r="I1384" t="str">
        <f>VLOOKUP(E1384,'Data Produk'!$A$2:$E$2517,3,FALSE)</f>
        <v>BHINNEKA CRYTO VX7 GAMING MOUSE WHITE</v>
      </c>
      <c r="J1384" t="str">
        <f>VLOOKUP(E1384,'Data Produk'!$A$2:$E$2517,4,FALSE)</f>
        <v>MOUSE GAMING</v>
      </c>
      <c r="K1384" t="str">
        <f>VLOOKUP(D1384,'Data Outlet'!$A$2:$D$17,4,FALSE)</f>
        <v>Joko Susilo</v>
      </c>
      <c r="L1384" t="str">
        <f>VLOOKUP(D1384,'Data Outlet'!$A$2:$D$17,2,FALSE)</f>
        <v>SUMARECON MALL BEKASI</v>
      </c>
    </row>
    <row r="1385" spans="1:12" x14ac:dyDescent="0.25">
      <c r="A1385" t="str">
        <f t="shared" si="44"/>
        <v>T-1384</v>
      </c>
      <c r="B1385" s="3" t="s">
        <v>2584</v>
      </c>
      <c r="C1385" s="5">
        <v>45617</v>
      </c>
      <c r="D1385" s="3" t="s">
        <v>40</v>
      </c>
      <c r="E1385" s="4" t="s">
        <v>490</v>
      </c>
      <c r="F1385" s="9">
        <v>1</v>
      </c>
      <c r="G1385">
        <f>VLOOKUP(E1385,'Data Produk'!$A$2:$E$2517,5,FALSE)</f>
        <v>81000</v>
      </c>
      <c r="H1385">
        <f t="shared" si="43"/>
        <v>81000</v>
      </c>
      <c r="I1385" t="str">
        <f>VLOOKUP(E1385,'Data Produk'!$A$2:$E$2517,3,FALSE)</f>
        <v>BHINNEKA THOR X9 GAMING MOUSE BLACK</v>
      </c>
      <c r="J1385" t="str">
        <f>VLOOKUP(E1385,'Data Produk'!$A$2:$E$2517,4,FALSE)</f>
        <v>MOUSE GAMING</v>
      </c>
      <c r="K1385" t="str">
        <f>VLOOKUP(D1385,'Data Outlet'!$A$2:$D$17,4,FALSE)</f>
        <v>Fani Sari</v>
      </c>
      <c r="L1385" t="str">
        <f>VLOOKUP(D1385,'Data Outlet'!$A$2:$D$17,2,FALSE)</f>
        <v>LIPPO MALL KEMANG</v>
      </c>
    </row>
    <row r="1386" spans="1:12" x14ac:dyDescent="0.25">
      <c r="A1386" t="str">
        <f t="shared" si="44"/>
        <v>T-1385</v>
      </c>
      <c r="B1386" s="3" t="s">
        <v>2584</v>
      </c>
      <c r="C1386" s="5">
        <v>45616</v>
      </c>
      <c r="D1386" s="3" t="s">
        <v>47</v>
      </c>
      <c r="E1386" s="4" t="s">
        <v>1078</v>
      </c>
      <c r="F1386" s="9">
        <v>1</v>
      </c>
      <c r="G1386">
        <f>VLOOKUP(E1386,'Data Produk'!$A$2:$E$2517,5,FALSE)</f>
        <v>81000</v>
      </c>
      <c r="H1386">
        <f t="shared" si="43"/>
        <v>81000</v>
      </c>
      <c r="I1386" t="str">
        <f>VLOOKUP(E1386,'Data Produk'!$A$2:$E$2517,3,FALSE)</f>
        <v>BHINNEKA THOR X9 GAMING MOUSE BLACK</v>
      </c>
      <c r="J1386" t="str">
        <f>VLOOKUP(E1386,'Data Produk'!$A$2:$E$2517,4,FALSE)</f>
        <v>MOUSE GAMING</v>
      </c>
      <c r="K1386" t="str">
        <f>VLOOKUP(D1386,'Data Outlet'!$A$2:$D$17,4,FALSE)</f>
        <v>Joko Susilo</v>
      </c>
      <c r="L1386" t="str">
        <f>VLOOKUP(D1386,'Data Outlet'!$A$2:$D$17,2,FALSE)</f>
        <v>SUMARECON MALL BEKASI</v>
      </c>
    </row>
    <row r="1387" spans="1:12" x14ac:dyDescent="0.25">
      <c r="A1387" t="str">
        <f t="shared" si="44"/>
        <v>T-1386</v>
      </c>
      <c r="B1387" s="3" t="s">
        <v>2584</v>
      </c>
      <c r="C1387" s="5">
        <v>45604</v>
      </c>
      <c r="D1387" s="3" t="s">
        <v>37</v>
      </c>
      <c r="E1387" s="4" t="s">
        <v>1079</v>
      </c>
      <c r="F1387" s="9">
        <v>1</v>
      </c>
      <c r="G1387">
        <f>VLOOKUP(E1387,'Data Produk'!$A$2:$E$2517,5,FALSE)</f>
        <v>22500</v>
      </c>
      <c r="H1387">
        <f t="shared" si="43"/>
        <v>22500</v>
      </c>
      <c r="I1387" t="str">
        <f>VLOOKUP(E1387,'Data Produk'!$A$2:$E$2517,3,FALSE)</f>
        <v>BHINNEKA LINKBUDS ES4 WIRED EARBUDS BLACK</v>
      </c>
      <c r="J1387" t="str">
        <f>VLOOKUP(E1387,'Data Produk'!$A$2:$E$2517,4,FALSE)</f>
        <v>EARPHONE</v>
      </c>
      <c r="K1387" t="str">
        <f>VLOOKUP(D1387,'Data Outlet'!$A$2:$D$17,4,FALSE)</f>
        <v>Dewi Lestari</v>
      </c>
      <c r="L1387" t="str">
        <f>VLOOKUP(D1387,'Data Outlet'!$A$2:$D$17,2,FALSE)</f>
        <v>CIBUBUR JUNCTION</v>
      </c>
    </row>
    <row r="1388" spans="1:12" x14ac:dyDescent="0.25">
      <c r="A1388" t="str">
        <f t="shared" si="44"/>
        <v>T-1387</v>
      </c>
      <c r="B1388" s="3" t="s">
        <v>2584</v>
      </c>
      <c r="C1388" s="5">
        <v>45597</v>
      </c>
      <c r="D1388" s="3" t="s">
        <v>42</v>
      </c>
      <c r="E1388" s="4" t="s">
        <v>232</v>
      </c>
      <c r="F1388" s="9">
        <v>1</v>
      </c>
      <c r="G1388">
        <f>VLOOKUP(E1388,'Data Produk'!$A$2:$E$2517,5,FALSE)</f>
        <v>65700</v>
      </c>
      <c r="H1388">
        <f t="shared" si="43"/>
        <v>65700</v>
      </c>
      <c r="I1388" t="str">
        <f>VLOOKUP(E1388,'Data Produk'!$A$2:$E$2517,3,FALSE)</f>
        <v>BHINNEKA RAIGOR III WG12 GAMING MOUSE BLACK</v>
      </c>
      <c r="J1388" t="str">
        <f>VLOOKUP(E1388,'Data Produk'!$A$2:$E$2517,4,FALSE)</f>
        <v>MOUSE GAMING</v>
      </c>
      <c r="K1388" t="str">
        <f>VLOOKUP(D1388,'Data Outlet'!$A$2:$D$17,4,FALSE)</f>
        <v>Hadi Nugroho</v>
      </c>
      <c r="L1388" t="str">
        <f>VLOOKUP(D1388,'Data Outlet'!$A$2:$D$17,2,FALSE)</f>
        <v>MALL KELAPA GADING</v>
      </c>
    </row>
    <row r="1389" spans="1:12" x14ac:dyDescent="0.25">
      <c r="A1389" t="str">
        <f t="shared" si="44"/>
        <v>T-1388</v>
      </c>
      <c r="B1389" s="3" t="s">
        <v>2584</v>
      </c>
      <c r="C1389" s="5">
        <v>45614</v>
      </c>
      <c r="D1389" s="3" t="s">
        <v>39</v>
      </c>
      <c r="E1389" s="4" t="s">
        <v>1080</v>
      </c>
      <c r="F1389" s="9">
        <v>1</v>
      </c>
      <c r="G1389">
        <f>VLOOKUP(E1389,'Data Produk'!$A$2:$E$2517,5,FALSE)</f>
        <v>170100</v>
      </c>
      <c r="H1389">
        <f t="shared" si="43"/>
        <v>170100</v>
      </c>
      <c r="I1389" t="str">
        <f>VLOOKUP(E1389,'Data Produk'!$A$2:$E$2517,3,FALSE)</f>
        <v>BHINNEKA Gaming Deskmat ATO MP905 PLUM</v>
      </c>
      <c r="J1389" t="str">
        <f>VLOOKUP(E1389,'Data Produk'!$A$2:$E$2517,4,FALSE)</f>
        <v>DESKMAT</v>
      </c>
      <c r="K1389" t="str">
        <f>VLOOKUP(D1389,'Data Outlet'!$A$2:$D$17,4,FALSE)</f>
        <v>Eko Wijaya</v>
      </c>
      <c r="L1389" t="str">
        <f>VLOOKUP(D1389,'Data Outlet'!$A$2:$D$17,2,FALSE)</f>
        <v>KOTA KASABLANKA</v>
      </c>
    </row>
    <row r="1390" spans="1:12" x14ac:dyDescent="0.25">
      <c r="A1390" t="str">
        <f t="shared" si="44"/>
        <v>T-1389</v>
      </c>
      <c r="B1390" s="3" t="s">
        <v>2584</v>
      </c>
      <c r="C1390" s="5">
        <v>45607</v>
      </c>
      <c r="D1390" s="3" t="s">
        <v>42</v>
      </c>
      <c r="E1390" s="4" t="s">
        <v>1081</v>
      </c>
      <c r="F1390" s="9">
        <v>4</v>
      </c>
      <c r="G1390">
        <f>VLOOKUP(E1390,'Data Produk'!$A$2:$E$2517,5,FALSE)</f>
        <v>100000</v>
      </c>
      <c r="H1390">
        <f t="shared" si="43"/>
        <v>400000</v>
      </c>
      <c r="I1390" t="str">
        <f>VLOOKUP(E1390,'Data Produk'!$A$2:$E$2517,3,FALSE)</f>
        <v>BHINNEKA Gaming Headset HG17s Black</v>
      </c>
      <c r="J1390" t="str">
        <f>VLOOKUP(E1390,'Data Produk'!$A$2:$E$2517,4,FALSE)</f>
        <v>GAMING HEADSET</v>
      </c>
      <c r="K1390" t="str">
        <f>VLOOKUP(D1390,'Data Outlet'!$A$2:$D$17,4,FALSE)</f>
        <v>Hadi Nugroho</v>
      </c>
      <c r="L1390" t="str">
        <f>VLOOKUP(D1390,'Data Outlet'!$A$2:$D$17,2,FALSE)</f>
        <v>MALL KELAPA GADING</v>
      </c>
    </row>
    <row r="1391" spans="1:12" x14ac:dyDescent="0.25">
      <c r="A1391" t="str">
        <f t="shared" si="44"/>
        <v>T-1390</v>
      </c>
      <c r="B1391" s="3" t="s">
        <v>2584</v>
      </c>
      <c r="C1391" s="5">
        <v>45608</v>
      </c>
      <c r="D1391" s="3" t="s">
        <v>41</v>
      </c>
      <c r="E1391" s="4" t="s">
        <v>1082</v>
      </c>
      <c r="F1391" s="9">
        <v>1</v>
      </c>
      <c r="G1391">
        <f>VLOOKUP(E1391,'Data Produk'!$A$2:$E$2517,5,FALSE)</f>
        <v>57150</v>
      </c>
      <c r="H1391">
        <f t="shared" si="43"/>
        <v>57150</v>
      </c>
      <c r="I1391" t="str">
        <f>VLOOKUP(E1391,'Data Produk'!$A$2:$E$2517,3,FALSE)</f>
        <v>BHINNEKA AGILE MP353 GAMING MOUSEPAD BLACK</v>
      </c>
      <c r="J1391" t="str">
        <f>VLOOKUP(E1391,'Data Produk'!$A$2:$E$2517,4,FALSE)</f>
        <v>GAMING MOUSEPAD</v>
      </c>
      <c r="K1391" t="str">
        <f>VLOOKUP(D1391,'Data Outlet'!$A$2:$D$17,4,FALSE)</f>
        <v>Gita Rahma</v>
      </c>
      <c r="L1391" t="str">
        <f>VLOOKUP(D1391,'Data Outlet'!$A$2:$D$17,2,FALSE)</f>
        <v>MALL GANDARIA CITY</v>
      </c>
    </row>
    <row r="1392" spans="1:12" x14ac:dyDescent="0.25">
      <c r="A1392" t="str">
        <f t="shared" si="44"/>
        <v>T-1391</v>
      </c>
      <c r="B1392" s="3" t="s">
        <v>2584</v>
      </c>
      <c r="C1392" s="5">
        <v>45613</v>
      </c>
      <c r="D1392" s="3" t="s">
        <v>42</v>
      </c>
      <c r="E1392" s="4" t="s">
        <v>166</v>
      </c>
      <c r="F1392" s="9">
        <v>1</v>
      </c>
      <c r="G1392">
        <f>VLOOKUP(E1392,'Data Produk'!$A$2:$E$2517,5,FALSE)</f>
        <v>98100</v>
      </c>
      <c r="H1392">
        <f t="shared" si="43"/>
        <v>98100</v>
      </c>
      <c r="I1392" t="str">
        <f>VLOOKUP(E1392,'Data Produk'!$A$2:$E$2517,3,FALSE)</f>
        <v>BHINNEKA CW2-Q01 30W 2-PORTS CHARGER (QC) WHITE</v>
      </c>
      <c r="J1392" t="str">
        <f>VLOOKUP(E1392,'Data Produk'!$A$2:$E$2517,4,FALSE)</f>
        <v>CHARGER</v>
      </c>
      <c r="K1392" t="str">
        <f>VLOOKUP(D1392,'Data Outlet'!$A$2:$D$17,4,FALSE)</f>
        <v>Hadi Nugroho</v>
      </c>
      <c r="L1392" t="str">
        <f>VLOOKUP(D1392,'Data Outlet'!$A$2:$D$17,2,FALSE)</f>
        <v>MALL KELAPA GADING</v>
      </c>
    </row>
    <row r="1393" spans="1:12" x14ac:dyDescent="0.25">
      <c r="A1393" t="str">
        <f t="shared" si="44"/>
        <v>T-1392</v>
      </c>
      <c r="B1393" s="3" t="s">
        <v>2584</v>
      </c>
      <c r="C1393" s="5">
        <v>45625</v>
      </c>
      <c r="D1393" s="3" t="s">
        <v>48</v>
      </c>
      <c r="E1393" s="4" t="s">
        <v>167</v>
      </c>
      <c r="F1393" s="9">
        <v>2</v>
      </c>
      <c r="G1393">
        <f>VLOOKUP(E1393,'Data Produk'!$A$2:$E$2517,5,FALSE)</f>
        <v>22500</v>
      </c>
      <c r="H1393">
        <f t="shared" si="43"/>
        <v>45000</v>
      </c>
      <c r="I1393" t="str">
        <f>VLOOKUP(E1393,'Data Produk'!$A$2:$E$2517,3,FALSE)</f>
        <v>BHINNEKA LINKBUDS ES4 WIRED EARBUDS WHITE</v>
      </c>
      <c r="J1393" t="str">
        <f>VLOOKUP(E1393,'Data Produk'!$A$2:$E$2517,4,FALSE)</f>
        <v>EARPHONE</v>
      </c>
      <c r="K1393" t="str">
        <f>VLOOKUP(D1393,'Data Outlet'!$A$2:$D$17,4,FALSE)</f>
        <v>Joko Susilo</v>
      </c>
      <c r="L1393" t="str">
        <f>VLOOKUP(D1393,'Data Outlet'!$A$2:$D$17,2,FALSE)</f>
        <v>SUMARECON MALL SERPONG</v>
      </c>
    </row>
    <row r="1394" spans="1:12" x14ac:dyDescent="0.25">
      <c r="A1394" t="str">
        <f t="shared" si="44"/>
        <v>T-1393</v>
      </c>
      <c r="B1394" s="3" t="s">
        <v>2584</v>
      </c>
      <c r="C1394" s="5">
        <v>45597</v>
      </c>
      <c r="D1394" s="3" t="s">
        <v>37</v>
      </c>
      <c r="E1394" s="4" t="s">
        <v>113</v>
      </c>
      <c r="F1394" s="9">
        <v>2</v>
      </c>
      <c r="G1394">
        <f>VLOOKUP(E1394,'Data Produk'!$A$2:$E$2517,5,FALSE)</f>
        <v>230750</v>
      </c>
      <c r="H1394">
        <f t="shared" si="43"/>
        <v>461500</v>
      </c>
      <c r="I1394" t="str">
        <f>VLOOKUP(E1394,'Data Produk'!$A$2:$E$2517,3,FALSE)</f>
        <v>BHINNEKA POWER PLUS 65W 3-PORTS GAN CHARGER (PPS/PD+QC) BLACK</v>
      </c>
      <c r="J1394" t="str">
        <f>VLOOKUP(E1394,'Data Produk'!$A$2:$E$2517,4,FALSE)</f>
        <v>CHARGER</v>
      </c>
      <c r="K1394" t="str">
        <f>VLOOKUP(D1394,'Data Outlet'!$A$2:$D$17,4,FALSE)</f>
        <v>Dewi Lestari</v>
      </c>
      <c r="L1394" t="str">
        <f>VLOOKUP(D1394,'Data Outlet'!$A$2:$D$17,2,FALSE)</f>
        <v>CIBUBUR JUNCTION</v>
      </c>
    </row>
    <row r="1395" spans="1:12" x14ac:dyDescent="0.25">
      <c r="A1395" t="str">
        <f t="shared" si="44"/>
        <v>T-1394</v>
      </c>
      <c r="B1395" s="3" t="s">
        <v>2584</v>
      </c>
      <c r="C1395" s="5">
        <v>45617</v>
      </c>
      <c r="D1395" s="3" t="s">
        <v>48</v>
      </c>
      <c r="E1395" s="4" t="s">
        <v>190</v>
      </c>
      <c r="F1395" s="9">
        <v>3</v>
      </c>
      <c r="G1395">
        <f>VLOOKUP(E1395,'Data Produk'!$A$2:$E$2517,5,FALSE)</f>
        <v>17100</v>
      </c>
      <c r="H1395">
        <f t="shared" si="43"/>
        <v>51300</v>
      </c>
      <c r="I1395" t="str">
        <f>VLOOKUP(E1395,'Data Produk'!$A$2:$E$2517,3,FALSE)</f>
        <v>BHINNEKA DURALINK KCB1201 BLACK</v>
      </c>
      <c r="J1395" t="str">
        <f>VLOOKUP(E1395,'Data Produk'!$A$2:$E$2517,4,FALSE)</f>
        <v>CABLE</v>
      </c>
      <c r="K1395" t="str">
        <f>VLOOKUP(D1395,'Data Outlet'!$A$2:$D$17,4,FALSE)</f>
        <v>Joko Susilo</v>
      </c>
      <c r="L1395" t="str">
        <f>VLOOKUP(D1395,'Data Outlet'!$A$2:$D$17,2,FALSE)</f>
        <v>SUMARECON MALL SERPONG</v>
      </c>
    </row>
    <row r="1396" spans="1:12" x14ac:dyDescent="0.25">
      <c r="A1396" t="str">
        <f t="shared" si="44"/>
        <v>T-1395</v>
      </c>
      <c r="B1396" s="3" t="s">
        <v>2584</v>
      </c>
      <c r="C1396" s="5">
        <v>45620</v>
      </c>
      <c r="D1396" s="3" t="s">
        <v>43</v>
      </c>
      <c r="E1396" s="4" t="s">
        <v>1083</v>
      </c>
      <c r="F1396" s="9">
        <v>1</v>
      </c>
      <c r="G1396">
        <f>VLOOKUP(E1396,'Data Produk'!$A$2:$E$2517,5,FALSE)</f>
        <v>78750</v>
      </c>
      <c r="H1396">
        <f t="shared" si="43"/>
        <v>78750</v>
      </c>
      <c r="I1396" t="str">
        <f>VLOOKUP(E1396,'Data Produk'!$A$2:$E$2517,3,FALSE)</f>
        <v>BHINNEKA CRYTO VX7 GAMING MOUSE PINK</v>
      </c>
      <c r="J1396" t="str">
        <f>VLOOKUP(E1396,'Data Produk'!$A$2:$E$2517,4,FALSE)</f>
        <v>MOUSE GAMING</v>
      </c>
      <c r="K1396" t="str">
        <f>VLOOKUP(D1396,'Data Outlet'!$A$2:$D$17,4,FALSE)</f>
        <v>Gita Rahma</v>
      </c>
      <c r="L1396" t="str">
        <f>VLOOKUP(D1396,'Data Outlet'!$A$2:$D$17,2,FALSE)</f>
        <v>MALL OF INDONESIA</v>
      </c>
    </row>
    <row r="1397" spans="1:12" x14ac:dyDescent="0.25">
      <c r="A1397" t="str">
        <f t="shared" si="44"/>
        <v>T-1396</v>
      </c>
      <c r="B1397" s="3" t="s">
        <v>2584</v>
      </c>
      <c r="C1397" s="5">
        <v>45607</v>
      </c>
      <c r="D1397" s="3" t="s">
        <v>43</v>
      </c>
      <c r="E1397" s="4" t="s">
        <v>554</v>
      </c>
      <c r="F1397" s="9">
        <v>4</v>
      </c>
      <c r="G1397">
        <f>VLOOKUP(E1397,'Data Produk'!$A$2:$E$2517,5,FALSE)</f>
        <v>18000</v>
      </c>
      <c r="H1397">
        <f t="shared" si="43"/>
        <v>72000</v>
      </c>
      <c r="I1397" t="str">
        <f>VLOOKUP(E1397,'Data Produk'!$A$2:$E$2517,3,FALSE)</f>
        <v>BHINNEKA DURALINK KLB1201 BLACK</v>
      </c>
      <c r="J1397" t="str">
        <f>VLOOKUP(E1397,'Data Produk'!$A$2:$E$2517,4,FALSE)</f>
        <v>CABLE</v>
      </c>
      <c r="K1397" t="str">
        <f>VLOOKUP(D1397,'Data Outlet'!$A$2:$D$17,4,FALSE)</f>
        <v>Gita Rahma</v>
      </c>
      <c r="L1397" t="str">
        <f>VLOOKUP(D1397,'Data Outlet'!$A$2:$D$17,2,FALSE)</f>
        <v>MALL OF INDONESIA</v>
      </c>
    </row>
    <row r="1398" spans="1:12" x14ac:dyDescent="0.25">
      <c r="A1398" t="str">
        <f t="shared" si="44"/>
        <v>T-1397</v>
      </c>
      <c r="B1398" s="3" t="s">
        <v>2584</v>
      </c>
      <c r="C1398" s="5">
        <v>45625</v>
      </c>
      <c r="D1398" s="3" t="s">
        <v>47</v>
      </c>
      <c r="E1398" s="4" t="s">
        <v>1084</v>
      </c>
      <c r="F1398" s="9">
        <v>1</v>
      </c>
      <c r="G1398">
        <f>VLOOKUP(E1398,'Data Produk'!$A$2:$E$2517,5,FALSE)</f>
        <v>89100</v>
      </c>
      <c r="H1398">
        <f t="shared" si="43"/>
        <v>89100</v>
      </c>
      <c r="I1398" t="str">
        <f>VLOOKUP(E1398,'Data Produk'!$A$2:$E$2517,3,FALSE)</f>
        <v>BHINNEKA POWER PURE 33W 2-PORTS USB CHARGER (PD+QC) BLACK</v>
      </c>
      <c r="J1398" t="str">
        <f>VLOOKUP(E1398,'Data Produk'!$A$2:$E$2517,4,FALSE)</f>
        <v>CHARGER</v>
      </c>
      <c r="K1398" t="str">
        <f>VLOOKUP(D1398,'Data Outlet'!$A$2:$D$17,4,FALSE)</f>
        <v>Joko Susilo</v>
      </c>
      <c r="L1398" t="str">
        <f>VLOOKUP(D1398,'Data Outlet'!$A$2:$D$17,2,FALSE)</f>
        <v>SUMARECON MALL BEKASI</v>
      </c>
    </row>
    <row r="1399" spans="1:12" x14ac:dyDescent="0.25">
      <c r="A1399" t="str">
        <f t="shared" si="44"/>
        <v>T-1398</v>
      </c>
      <c r="B1399" s="3" t="s">
        <v>2584</v>
      </c>
      <c r="C1399" s="5">
        <v>45614</v>
      </c>
      <c r="D1399" s="3" t="s">
        <v>43</v>
      </c>
      <c r="E1399" s="4" t="s">
        <v>552</v>
      </c>
      <c r="F1399" s="9">
        <v>1</v>
      </c>
      <c r="G1399">
        <f>VLOOKUP(E1399,'Data Produk'!$A$2:$E$2517,5,FALSE)</f>
        <v>57600</v>
      </c>
      <c r="H1399">
        <f t="shared" si="43"/>
        <v>57600</v>
      </c>
      <c r="I1399" t="str">
        <f>VLOOKUP(E1399,'Data Produk'!$A$2:$E$2517,3,FALSE)</f>
        <v>BHINNEKA GO W192 OFFICE MOUSE BLACK</v>
      </c>
      <c r="J1399" t="str">
        <f>VLOOKUP(E1399,'Data Produk'!$A$2:$E$2517,4,FALSE)</f>
        <v>OFFICE MOUSE</v>
      </c>
      <c r="K1399" t="str">
        <f>VLOOKUP(D1399,'Data Outlet'!$A$2:$D$17,4,FALSE)</f>
        <v>Gita Rahma</v>
      </c>
      <c r="L1399" t="str">
        <f>VLOOKUP(D1399,'Data Outlet'!$A$2:$D$17,2,FALSE)</f>
        <v>MALL OF INDONESIA</v>
      </c>
    </row>
    <row r="1400" spans="1:12" x14ac:dyDescent="0.25">
      <c r="A1400" t="str">
        <f t="shared" si="44"/>
        <v>T-1399</v>
      </c>
      <c r="B1400" s="3" t="s">
        <v>2584</v>
      </c>
      <c r="C1400" s="5">
        <v>45607</v>
      </c>
      <c r="D1400" s="3" t="s">
        <v>41</v>
      </c>
      <c r="E1400" s="4" t="s">
        <v>1085</v>
      </c>
      <c r="F1400" s="9">
        <v>2</v>
      </c>
      <c r="G1400">
        <f>VLOOKUP(E1400,'Data Produk'!$A$2:$E$2517,5,FALSE)</f>
        <v>26100</v>
      </c>
      <c r="H1400">
        <f t="shared" si="43"/>
        <v>52200</v>
      </c>
      <c r="I1400" t="str">
        <f>VLOOKUP(E1400,'Data Produk'!$A$2:$E$2517,3,FALSE)</f>
        <v>KC102 BHINNEKA USB CABLE TYPE C</v>
      </c>
      <c r="J1400" t="str">
        <f>VLOOKUP(E1400,'Data Produk'!$A$2:$E$2517,4,FALSE)</f>
        <v>CABLE</v>
      </c>
      <c r="K1400" t="str">
        <f>VLOOKUP(D1400,'Data Outlet'!$A$2:$D$17,4,FALSE)</f>
        <v>Gita Rahma</v>
      </c>
      <c r="L1400" t="str">
        <f>VLOOKUP(D1400,'Data Outlet'!$A$2:$D$17,2,FALSE)</f>
        <v>MALL GANDARIA CITY</v>
      </c>
    </row>
    <row r="1401" spans="1:12" x14ac:dyDescent="0.25">
      <c r="A1401" t="str">
        <f t="shared" si="44"/>
        <v>T-1400</v>
      </c>
      <c r="B1401" s="3" t="s">
        <v>2584</v>
      </c>
      <c r="C1401" s="5">
        <v>45602</v>
      </c>
      <c r="D1401" s="3" t="s">
        <v>41</v>
      </c>
      <c r="E1401" s="4" t="s">
        <v>1086</v>
      </c>
      <c r="F1401" s="9">
        <v>2</v>
      </c>
      <c r="G1401">
        <f>VLOOKUP(E1401,'Data Produk'!$A$2:$E$2517,5,FALSE)</f>
        <v>80100</v>
      </c>
      <c r="H1401">
        <f t="shared" si="43"/>
        <v>160200</v>
      </c>
      <c r="I1401" t="str">
        <f>VLOOKUP(E1401,'Data Produk'!$A$2:$E$2517,3,FALSE)</f>
        <v>BHINNEKA AGILE MP903 GAMING MOUSEPAD BLACK</v>
      </c>
      <c r="J1401" t="str">
        <f>VLOOKUP(E1401,'Data Produk'!$A$2:$E$2517,4,FALSE)</f>
        <v>GAMING MOUSEPAD</v>
      </c>
      <c r="K1401" t="str">
        <f>VLOOKUP(D1401,'Data Outlet'!$A$2:$D$17,4,FALSE)</f>
        <v>Gita Rahma</v>
      </c>
      <c r="L1401" t="str">
        <f>VLOOKUP(D1401,'Data Outlet'!$A$2:$D$17,2,FALSE)</f>
        <v>MALL GANDARIA CITY</v>
      </c>
    </row>
    <row r="1402" spans="1:12" x14ac:dyDescent="0.25">
      <c r="A1402" t="str">
        <f t="shared" si="44"/>
        <v>T-1401</v>
      </c>
      <c r="B1402" s="3" t="s">
        <v>2584</v>
      </c>
      <c r="C1402" s="5">
        <v>45609</v>
      </c>
      <c r="D1402" s="3" t="s">
        <v>47</v>
      </c>
      <c r="E1402" s="4" t="s">
        <v>603</v>
      </c>
      <c r="F1402" s="9">
        <v>2</v>
      </c>
      <c r="G1402">
        <f>VLOOKUP(E1402,'Data Produk'!$A$2:$E$2517,5,FALSE)</f>
        <v>22500</v>
      </c>
      <c r="H1402">
        <f t="shared" si="43"/>
        <v>45000</v>
      </c>
      <c r="I1402" t="str">
        <f>VLOOKUP(E1402,'Data Produk'!$A$2:$E$2517,3,FALSE)</f>
        <v>BHINNEKA HYPERLINK KV65C1201 BLACK</v>
      </c>
      <c r="J1402" t="str">
        <f>VLOOKUP(E1402,'Data Produk'!$A$2:$E$2517,4,FALSE)</f>
        <v>CABLE</v>
      </c>
      <c r="K1402" t="str">
        <f>VLOOKUP(D1402,'Data Outlet'!$A$2:$D$17,4,FALSE)</f>
        <v>Joko Susilo</v>
      </c>
      <c r="L1402" t="str">
        <f>VLOOKUP(D1402,'Data Outlet'!$A$2:$D$17,2,FALSE)</f>
        <v>SUMARECON MALL BEKASI</v>
      </c>
    </row>
    <row r="1403" spans="1:12" x14ac:dyDescent="0.25">
      <c r="A1403" t="str">
        <f t="shared" si="44"/>
        <v>T-1402</v>
      </c>
      <c r="B1403" s="3" t="s">
        <v>2584</v>
      </c>
      <c r="C1403" s="5">
        <v>45601</v>
      </c>
      <c r="D1403" s="3" t="s">
        <v>45</v>
      </c>
      <c r="E1403" s="4" t="s">
        <v>777</v>
      </c>
      <c r="F1403" s="9">
        <v>3</v>
      </c>
      <c r="G1403">
        <f>VLOOKUP(E1403,'Data Produk'!$A$2:$E$2517,5,FALSE)</f>
        <v>35100</v>
      </c>
      <c r="H1403">
        <f t="shared" si="43"/>
        <v>105300</v>
      </c>
      <c r="I1403" t="str">
        <f>VLOOKUP(E1403,'Data Produk'!$A$2:$E$2517,3,FALSE)</f>
        <v>KL104 BHINNEKA USB CABLE LIGHTNING</v>
      </c>
      <c r="J1403" t="str">
        <f>VLOOKUP(E1403,'Data Produk'!$A$2:$E$2517,4,FALSE)</f>
        <v>CABLE</v>
      </c>
      <c r="K1403" t="str">
        <f>VLOOKUP(D1403,'Data Outlet'!$A$2:$D$17,4,FALSE)</f>
        <v>Indah Putri</v>
      </c>
      <c r="L1403" t="str">
        <f>VLOOKUP(D1403,'Data Outlet'!$A$2:$D$17,2,FALSE)</f>
        <v>PIK AVENUE</v>
      </c>
    </row>
    <row r="1404" spans="1:12" x14ac:dyDescent="0.25">
      <c r="A1404" t="str">
        <f t="shared" si="44"/>
        <v>T-1403</v>
      </c>
      <c r="B1404" s="3" t="s">
        <v>2584</v>
      </c>
      <c r="C1404" s="5">
        <v>45611</v>
      </c>
      <c r="D1404" s="3" t="s">
        <v>43</v>
      </c>
      <c r="E1404" s="4" t="s">
        <v>1087</v>
      </c>
      <c r="F1404" s="9">
        <v>2</v>
      </c>
      <c r="G1404">
        <f>VLOOKUP(E1404,'Data Produk'!$A$2:$E$2517,5,FALSE)</f>
        <v>73800</v>
      </c>
      <c r="H1404">
        <f t="shared" si="43"/>
        <v>147600</v>
      </c>
      <c r="I1404" t="str">
        <f>VLOOKUP(E1404,'Data Produk'!$A$2:$E$2517,3,FALSE)</f>
        <v>BHINNEKA RAIGOR III WG12R GAMING MOUSE BEIGE</v>
      </c>
      <c r="J1404" t="str">
        <f>VLOOKUP(E1404,'Data Produk'!$A$2:$E$2517,4,FALSE)</f>
        <v>MOUSE GAMING</v>
      </c>
      <c r="K1404" t="str">
        <f>VLOOKUP(D1404,'Data Outlet'!$A$2:$D$17,4,FALSE)</f>
        <v>Gita Rahma</v>
      </c>
      <c r="L1404" t="str">
        <f>VLOOKUP(D1404,'Data Outlet'!$A$2:$D$17,2,FALSE)</f>
        <v>MALL OF INDONESIA</v>
      </c>
    </row>
    <row r="1405" spans="1:12" x14ac:dyDescent="0.25">
      <c r="A1405" t="str">
        <f t="shared" si="44"/>
        <v>T-1404</v>
      </c>
      <c r="B1405" s="3" t="s">
        <v>2584</v>
      </c>
      <c r="C1405" s="5">
        <v>45613</v>
      </c>
      <c r="D1405" s="3" t="s">
        <v>45</v>
      </c>
      <c r="E1405" s="4" t="s">
        <v>1088</v>
      </c>
      <c r="F1405" s="9">
        <v>1</v>
      </c>
      <c r="G1405">
        <f>VLOOKUP(E1405,'Data Produk'!$A$2:$E$2517,5,FALSE)</f>
        <v>103500</v>
      </c>
      <c r="H1405">
        <f t="shared" si="43"/>
        <v>103500</v>
      </c>
      <c r="I1405" t="str">
        <f>VLOOKUP(E1405,'Data Produk'!$A$2:$E$2517,3,FALSE)</f>
        <v>BHINNEKA FLASH HQ53 GAMING HEADSET BLACK</v>
      </c>
      <c r="J1405" t="str">
        <f>VLOOKUP(E1405,'Data Produk'!$A$2:$E$2517,4,FALSE)</f>
        <v>GAMING HEADSET</v>
      </c>
      <c r="K1405" t="str">
        <f>VLOOKUP(D1405,'Data Outlet'!$A$2:$D$17,4,FALSE)</f>
        <v>Indah Putri</v>
      </c>
      <c r="L1405" t="str">
        <f>VLOOKUP(D1405,'Data Outlet'!$A$2:$D$17,2,FALSE)</f>
        <v>PIK AVENUE</v>
      </c>
    </row>
    <row r="1406" spans="1:12" x14ac:dyDescent="0.25">
      <c r="A1406" t="str">
        <f t="shared" si="44"/>
        <v>T-1405</v>
      </c>
      <c r="B1406" s="3" t="s">
        <v>2584</v>
      </c>
      <c r="C1406" s="5">
        <v>45614</v>
      </c>
      <c r="D1406" s="3" t="s">
        <v>45</v>
      </c>
      <c r="E1406" s="4" t="s">
        <v>1089</v>
      </c>
      <c r="F1406" s="9">
        <v>1</v>
      </c>
      <c r="G1406">
        <f>VLOOKUP(E1406,'Data Produk'!$A$2:$E$2517,5,FALSE)</f>
        <v>76500</v>
      </c>
      <c r="H1406">
        <f t="shared" si="43"/>
        <v>76500</v>
      </c>
      <c r="I1406" t="str">
        <f>VLOOKUP(E1406,'Data Produk'!$A$2:$E$2517,3,FALSE)</f>
        <v>BHINNEKA WAVE10 TW10 TRUE WIRELESS WHITE</v>
      </c>
      <c r="J1406" t="str">
        <f>VLOOKUP(E1406,'Data Produk'!$A$2:$E$2517,4,FALSE)</f>
        <v>TWS</v>
      </c>
      <c r="K1406" t="str">
        <f>VLOOKUP(D1406,'Data Outlet'!$A$2:$D$17,4,FALSE)</f>
        <v>Indah Putri</v>
      </c>
      <c r="L1406" t="str">
        <f>VLOOKUP(D1406,'Data Outlet'!$A$2:$D$17,2,FALSE)</f>
        <v>PIK AVENUE</v>
      </c>
    </row>
    <row r="1407" spans="1:12" x14ac:dyDescent="0.25">
      <c r="A1407" t="str">
        <f t="shared" si="44"/>
        <v>T-1406</v>
      </c>
      <c r="B1407" s="3" t="s">
        <v>2584</v>
      </c>
      <c r="C1407" s="5">
        <v>45624</v>
      </c>
      <c r="D1407" s="3" t="s">
        <v>48</v>
      </c>
      <c r="E1407" s="4" t="s">
        <v>204</v>
      </c>
      <c r="F1407" s="9">
        <v>3</v>
      </c>
      <c r="G1407">
        <f>VLOOKUP(E1407,'Data Produk'!$A$2:$E$2517,5,FALSE)</f>
        <v>14400</v>
      </c>
      <c r="H1407">
        <f t="shared" si="43"/>
        <v>43200</v>
      </c>
      <c r="I1407" t="str">
        <f>VLOOKUP(E1407,'Data Produk'!$A$2:$E$2517,3,FALSE)</f>
        <v>BHINNEKA DURALINK KLT1201 CABLE BLACK</v>
      </c>
      <c r="J1407" t="str">
        <f>VLOOKUP(E1407,'Data Produk'!$A$2:$E$2517,4,FALSE)</f>
        <v>CABLE</v>
      </c>
      <c r="K1407" t="str">
        <f>VLOOKUP(D1407,'Data Outlet'!$A$2:$D$17,4,FALSE)</f>
        <v>Joko Susilo</v>
      </c>
      <c r="L1407" t="str">
        <f>VLOOKUP(D1407,'Data Outlet'!$A$2:$D$17,2,FALSE)</f>
        <v>SUMARECON MALL SERPONG</v>
      </c>
    </row>
    <row r="1408" spans="1:12" x14ac:dyDescent="0.25">
      <c r="A1408" t="str">
        <f t="shared" si="44"/>
        <v>T-1407</v>
      </c>
      <c r="B1408" s="3" t="s">
        <v>2584</v>
      </c>
      <c r="C1408" s="5">
        <v>45616</v>
      </c>
      <c r="D1408" s="3" t="s">
        <v>43</v>
      </c>
      <c r="E1408" s="4" t="s">
        <v>1090</v>
      </c>
      <c r="F1408" s="9">
        <v>1</v>
      </c>
      <c r="G1408">
        <f>VLOOKUP(E1408,'Data Produk'!$A$2:$E$2517,5,FALSE)</f>
        <v>130000</v>
      </c>
      <c r="H1408">
        <f t="shared" si="43"/>
        <v>130000</v>
      </c>
      <c r="I1408" t="str">
        <f>VLOOKUP(E1408,'Data Produk'!$A$2:$E$2517,3,FALSE)</f>
        <v>BHINNEKA TRINITY MH88 GAMING HEADSET WHITE</v>
      </c>
      <c r="J1408" t="str">
        <f>VLOOKUP(E1408,'Data Produk'!$A$2:$E$2517,4,FALSE)</f>
        <v>GAMING HEADSET</v>
      </c>
      <c r="K1408" t="str">
        <f>VLOOKUP(D1408,'Data Outlet'!$A$2:$D$17,4,FALSE)</f>
        <v>Gita Rahma</v>
      </c>
      <c r="L1408" t="str">
        <f>VLOOKUP(D1408,'Data Outlet'!$A$2:$D$17,2,FALSE)</f>
        <v>MALL OF INDONESIA</v>
      </c>
    </row>
    <row r="1409" spans="1:12" x14ac:dyDescent="0.25">
      <c r="A1409" t="str">
        <f t="shared" si="44"/>
        <v>T-1408</v>
      </c>
      <c r="B1409" s="3" t="s">
        <v>2584</v>
      </c>
      <c r="C1409" s="5">
        <v>45601</v>
      </c>
      <c r="D1409" s="3" t="s">
        <v>39</v>
      </c>
      <c r="E1409" s="4" t="s">
        <v>1091</v>
      </c>
      <c r="F1409" s="9">
        <v>2</v>
      </c>
      <c r="G1409">
        <f>VLOOKUP(E1409,'Data Produk'!$A$2:$E$2517,5,FALSE)</f>
        <v>240000</v>
      </c>
      <c r="H1409">
        <f t="shared" si="43"/>
        <v>480000</v>
      </c>
      <c r="I1409" t="str">
        <f>VLOOKUP(E1409,'Data Produk'!$A$2:$E$2517,3,FALSE)</f>
        <v>BHINNEKA LUMINOUS C30 WEBCAM BLACK</v>
      </c>
      <c r="J1409" t="str">
        <f>VLOOKUP(E1409,'Data Produk'!$A$2:$E$2517,4,FALSE)</f>
        <v>STREAMING DEVICES</v>
      </c>
      <c r="K1409" t="str">
        <f>VLOOKUP(D1409,'Data Outlet'!$A$2:$D$17,4,FALSE)</f>
        <v>Eko Wijaya</v>
      </c>
      <c r="L1409" t="str">
        <f>VLOOKUP(D1409,'Data Outlet'!$A$2:$D$17,2,FALSE)</f>
        <v>KOTA KASABLANKA</v>
      </c>
    </row>
    <row r="1410" spans="1:12" x14ac:dyDescent="0.25">
      <c r="A1410" t="str">
        <f t="shared" si="44"/>
        <v>T-1409</v>
      </c>
      <c r="B1410" s="3" t="s">
        <v>2584</v>
      </c>
      <c r="C1410" s="5">
        <v>45624</v>
      </c>
      <c r="D1410" s="3" t="s">
        <v>39</v>
      </c>
      <c r="E1410" s="4" t="s">
        <v>1092</v>
      </c>
      <c r="F1410" s="9">
        <v>3</v>
      </c>
      <c r="G1410">
        <f>VLOOKUP(E1410,'Data Produk'!$A$2:$E$2517,5,FALSE)</f>
        <v>172000</v>
      </c>
      <c r="H1410">
        <f t="shared" si="43"/>
        <v>516000</v>
      </c>
      <c r="I1410" t="str">
        <f>VLOOKUP(E1410,'Data Produk'!$A$2:$E$2517,3,FALSE)</f>
        <v>BHINNEKA Gaming Headset HG24</v>
      </c>
      <c r="J1410" t="str">
        <f>VLOOKUP(E1410,'Data Produk'!$A$2:$E$2517,4,FALSE)</f>
        <v>GAMING HEADSET</v>
      </c>
      <c r="K1410" t="str">
        <f>VLOOKUP(D1410,'Data Outlet'!$A$2:$D$17,4,FALSE)</f>
        <v>Eko Wijaya</v>
      </c>
      <c r="L1410" t="str">
        <f>VLOOKUP(D1410,'Data Outlet'!$A$2:$D$17,2,FALSE)</f>
        <v>KOTA KASABLANKA</v>
      </c>
    </row>
    <row r="1411" spans="1:12" x14ac:dyDescent="0.25">
      <c r="A1411" t="str">
        <f t="shared" si="44"/>
        <v>T-1410</v>
      </c>
      <c r="B1411" s="3" t="s">
        <v>2584</v>
      </c>
      <c r="C1411" s="5">
        <v>45608</v>
      </c>
      <c r="D1411" s="3" t="s">
        <v>45</v>
      </c>
      <c r="E1411" s="4" t="s">
        <v>1093</v>
      </c>
      <c r="F1411" s="9">
        <v>1</v>
      </c>
      <c r="G1411">
        <f>VLOOKUP(E1411,'Data Produk'!$A$2:$E$2517,5,FALSE)</f>
        <v>37350</v>
      </c>
      <c r="H1411">
        <f t="shared" ref="H1411:H1474" si="45">G1411*F1411</f>
        <v>37350</v>
      </c>
      <c r="I1411" t="str">
        <f>VLOOKUP(E1411,'Data Produk'!$A$2:$E$2517,3,FALSE)</f>
        <v>BHINNEKA LAVALIER MV01 MICROPHONE BLACK</v>
      </c>
      <c r="J1411" t="str">
        <f>VLOOKUP(E1411,'Data Produk'!$A$2:$E$2517,4,FALSE)</f>
        <v>STREAMING DEVICES</v>
      </c>
      <c r="K1411" t="str">
        <f>VLOOKUP(D1411,'Data Outlet'!$A$2:$D$17,4,FALSE)</f>
        <v>Indah Putri</v>
      </c>
      <c r="L1411" t="str">
        <f>VLOOKUP(D1411,'Data Outlet'!$A$2:$D$17,2,FALSE)</f>
        <v>PIK AVENUE</v>
      </c>
    </row>
    <row r="1412" spans="1:12" x14ac:dyDescent="0.25">
      <c r="A1412" t="str">
        <f t="shared" si="44"/>
        <v>T-1411</v>
      </c>
      <c r="B1412" s="3" t="s">
        <v>2584</v>
      </c>
      <c r="C1412" s="5">
        <v>45598</v>
      </c>
      <c r="D1412" s="3" t="s">
        <v>42</v>
      </c>
      <c r="E1412" s="4" t="s">
        <v>77</v>
      </c>
      <c r="F1412" s="9">
        <v>1</v>
      </c>
      <c r="G1412">
        <f>VLOOKUP(E1412,'Data Produk'!$A$2:$E$2517,5,FALSE)</f>
        <v>189000</v>
      </c>
      <c r="H1412">
        <f t="shared" si="45"/>
        <v>189000</v>
      </c>
      <c r="I1412" t="str">
        <f>VLOOKUP(E1412,'Data Produk'!$A$2:$E$2517,3,FALSE)</f>
        <v>BHINNEKA GO TUNE WH06 WIRELESS HEADSET BEIGE</v>
      </c>
      <c r="J1412" t="str">
        <f>VLOOKUP(E1412,'Data Produk'!$A$2:$E$2517,4,FALSE)</f>
        <v>WIRELESS HEADSET</v>
      </c>
      <c r="K1412" t="str">
        <f>VLOOKUP(D1412,'Data Outlet'!$A$2:$D$17,4,FALSE)</f>
        <v>Hadi Nugroho</v>
      </c>
      <c r="L1412" t="str">
        <f>VLOOKUP(D1412,'Data Outlet'!$A$2:$D$17,2,FALSE)</f>
        <v>MALL KELAPA GADING</v>
      </c>
    </row>
    <row r="1413" spans="1:12" x14ac:dyDescent="0.25">
      <c r="A1413" t="str">
        <f t="shared" si="44"/>
        <v>T-1412</v>
      </c>
      <c r="B1413" s="3" t="s">
        <v>2584</v>
      </c>
      <c r="C1413" s="5">
        <v>45598</v>
      </c>
      <c r="D1413" s="3" t="s">
        <v>37</v>
      </c>
      <c r="E1413" s="4" t="s">
        <v>568</v>
      </c>
      <c r="F1413" s="9">
        <v>2</v>
      </c>
      <c r="G1413">
        <f>VLOOKUP(E1413,'Data Produk'!$A$2:$E$2517,5,FALSE)</f>
        <v>60750</v>
      </c>
      <c r="H1413">
        <f t="shared" si="45"/>
        <v>121500</v>
      </c>
      <c r="I1413" t="str">
        <f>VLOOKUP(E1413,'Data Produk'!$A$2:$E$2517,3,FALSE)</f>
        <v>BHINNEKA RAIGOR II WG10 GAMING MOUSE BLACK</v>
      </c>
      <c r="J1413" t="str">
        <f>VLOOKUP(E1413,'Data Produk'!$A$2:$E$2517,4,FALSE)</f>
        <v>MOUSE GAMING</v>
      </c>
      <c r="K1413" t="str">
        <f>VLOOKUP(D1413,'Data Outlet'!$A$2:$D$17,4,FALSE)</f>
        <v>Dewi Lestari</v>
      </c>
      <c r="L1413" t="str">
        <f>VLOOKUP(D1413,'Data Outlet'!$A$2:$D$17,2,FALSE)</f>
        <v>CIBUBUR JUNCTION</v>
      </c>
    </row>
    <row r="1414" spans="1:12" x14ac:dyDescent="0.25">
      <c r="A1414" t="str">
        <f t="shared" si="44"/>
        <v>T-1413</v>
      </c>
      <c r="B1414" s="3" t="s">
        <v>2584</v>
      </c>
      <c r="C1414" s="5">
        <v>45617</v>
      </c>
      <c r="D1414" s="3" t="s">
        <v>37</v>
      </c>
      <c r="E1414" s="4" t="s">
        <v>1094</v>
      </c>
      <c r="F1414" s="9">
        <v>1</v>
      </c>
      <c r="G1414">
        <f>VLOOKUP(E1414,'Data Produk'!$A$2:$E$2517,5,FALSE)</f>
        <v>243000</v>
      </c>
      <c r="H1414">
        <f t="shared" si="45"/>
        <v>243000</v>
      </c>
      <c r="I1414" t="str">
        <f>VLOOKUP(E1414,'Data Produk'!$A$2:$E$2517,3,FALSE)</f>
        <v>BHINNEKA CRYPTO WGC3 GAMING MOUSE BLACK</v>
      </c>
      <c r="J1414" t="str">
        <f>VLOOKUP(E1414,'Data Produk'!$A$2:$E$2517,4,FALSE)</f>
        <v>MOUSE GAMING</v>
      </c>
      <c r="K1414" t="str">
        <f>VLOOKUP(D1414,'Data Outlet'!$A$2:$D$17,4,FALSE)</f>
        <v>Dewi Lestari</v>
      </c>
      <c r="L1414" t="str">
        <f>VLOOKUP(D1414,'Data Outlet'!$A$2:$D$17,2,FALSE)</f>
        <v>CIBUBUR JUNCTION</v>
      </c>
    </row>
    <row r="1415" spans="1:12" x14ac:dyDescent="0.25">
      <c r="A1415" t="str">
        <f t="shared" si="44"/>
        <v>T-1414</v>
      </c>
      <c r="B1415" s="3" t="s">
        <v>2584</v>
      </c>
      <c r="C1415" s="5">
        <v>45603</v>
      </c>
      <c r="D1415" s="3" t="s">
        <v>37</v>
      </c>
      <c r="E1415" s="4" t="s">
        <v>104</v>
      </c>
      <c r="F1415" s="9">
        <v>2</v>
      </c>
      <c r="G1415">
        <f>VLOOKUP(E1415,'Data Produk'!$A$2:$E$2517,5,FALSE)</f>
        <v>77350</v>
      </c>
      <c r="H1415">
        <f t="shared" si="45"/>
        <v>154700</v>
      </c>
      <c r="I1415" t="str">
        <f>VLOOKUP(E1415,'Data Produk'!$A$2:$E$2517,3,FALSE)</f>
        <v>BHINNEKA GO W193 OFFICE MOUSE GREY</v>
      </c>
      <c r="J1415" t="str">
        <f>VLOOKUP(E1415,'Data Produk'!$A$2:$E$2517,4,FALSE)</f>
        <v>OFFICE MOUSE</v>
      </c>
      <c r="K1415" t="str">
        <f>VLOOKUP(D1415,'Data Outlet'!$A$2:$D$17,4,FALSE)</f>
        <v>Dewi Lestari</v>
      </c>
      <c r="L1415" t="str">
        <f>VLOOKUP(D1415,'Data Outlet'!$A$2:$D$17,2,FALSE)</f>
        <v>CIBUBUR JUNCTION</v>
      </c>
    </row>
    <row r="1416" spans="1:12" x14ac:dyDescent="0.25">
      <c r="A1416" t="str">
        <f t="shared" si="44"/>
        <v>T-1415</v>
      </c>
      <c r="B1416" s="3" t="s">
        <v>2584</v>
      </c>
      <c r="C1416" s="5">
        <v>45598</v>
      </c>
      <c r="D1416" s="3" t="s">
        <v>48</v>
      </c>
      <c r="E1416" s="4" t="s">
        <v>581</v>
      </c>
      <c r="F1416" s="9">
        <v>2</v>
      </c>
      <c r="G1416">
        <f>VLOOKUP(E1416,'Data Produk'!$A$2:$E$2517,5,FALSE)</f>
        <v>39600</v>
      </c>
      <c r="H1416">
        <f t="shared" si="45"/>
        <v>79200</v>
      </c>
      <c r="I1416" t="str">
        <f>VLOOKUP(E1416,'Data Produk'!$A$2:$E$2517,3,FALSE)</f>
        <v>BHINNEKA GO W606 OFFICE MOUSE BLACK</v>
      </c>
      <c r="J1416" t="str">
        <f>VLOOKUP(E1416,'Data Produk'!$A$2:$E$2517,4,FALSE)</f>
        <v>OFFICE MOUSE</v>
      </c>
      <c r="K1416" t="str">
        <f>VLOOKUP(D1416,'Data Outlet'!$A$2:$D$17,4,FALSE)</f>
        <v>Joko Susilo</v>
      </c>
      <c r="L1416" t="str">
        <f>VLOOKUP(D1416,'Data Outlet'!$A$2:$D$17,2,FALSE)</f>
        <v>SUMARECON MALL SERPONG</v>
      </c>
    </row>
    <row r="1417" spans="1:12" x14ac:dyDescent="0.25">
      <c r="A1417" t="str">
        <f t="shared" si="44"/>
        <v>T-1416</v>
      </c>
      <c r="B1417" s="3" t="s">
        <v>2584</v>
      </c>
      <c r="C1417" s="5">
        <v>45624</v>
      </c>
      <c r="D1417" s="3" t="s">
        <v>42</v>
      </c>
      <c r="E1417" s="4" t="s">
        <v>822</v>
      </c>
      <c r="F1417" s="9">
        <v>4</v>
      </c>
      <c r="G1417">
        <f>VLOOKUP(E1417,'Data Produk'!$A$2:$E$2517,5,FALSE)</f>
        <v>0</v>
      </c>
      <c r="H1417">
        <f t="shared" si="45"/>
        <v>0</v>
      </c>
      <c r="I1417" t="str">
        <f>VLOOKUP(E1417,'Data Produk'!$A$2:$E$2517,3,FALSE)</f>
        <v>BHINNEKA SMART ADAPTOR LA1A01</v>
      </c>
      <c r="J1417" t="str">
        <f>VLOOKUP(E1417,'Data Produk'!$A$2:$E$2517,4,FALSE)</f>
        <v>SMART LIFE</v>
      </c>
      <c r="K1417" t="str">
        <f>VLOOKUP(D1417,'Data Outlet'!$A$2:$D$17,4,FALSE)</f>
        <v>Hadi Nugroho</v>
      </c>
      <c r="L1417" t="str">
        <f>VLOOKUP(D1417,'Data Outlet'!$A$2:$D$17,2,FALSE)</f>
        <v>MALL KELAPA GADING</v>
      </c>
    </row>
    <row r="1418" spans="1:12" x14ac:dyDescent="0.25">
      <c r="A1418" t="str">
        <f t="shared" si="44"/>
        <v>T-1417</v>
      </c>
      <c r="B1418" s="3" t="s">
        <v>2584</v>
      </c>
      <c r="C1418" s="5">
        <v>45598</v>
      </c>
      <c r="D1418" s="3" t="s">
        <v>42</v>
      </c>
      <c r="E1418" s="4" t="s">
        <v>287</v>
      </c>
      <c r="F1418" s="9">
        <v>3</v>
      </c>
      <c r="G1418">
        <f>VLOOKUP(E1418,'Data Produk'!$A$2:$E$2517,5,FALSE)</f>
        <v>27000</v>
      </c>
      <c r="H1418">
        <f t="shared" si="45"/>
        <v>81000</v>
      </c>
      <c r="I1418" t="str">
        <f>VLOOKUP(E1418,'Data Produk'!$A$2:$E$2517,3,FALSE)</f>
        <v>BHINNEKA DURALINK KLB2001 BLACK</v>
      </c>
      <c r="J1418" t="str">
        <f>VLOOKUP(E1418,'Data Produk'!$A$2:$E$2517,4,FALSE)</f>
        <v>CABLE</v>
      </c>
      <c r="K1418" t="str">
        <f>VLOOKUP(D1418,'Data Outlet'!$A$2:$D$17,4,FALSE)</f>
        <v>Hadi Nugroho</v>
      </c>
      <c r="L1418" t="str">
        <f>VLOOKUP(D1418,'Data Outlet'!$A$2:$D$17,2,FALSE)</f>
        <v>MALL KELAPA GADING</v>
      </c>
    </row>
    <row r="1419" spans="1:12" x14ac:dyDescent="0.25">
      <c r="A1419" t="str">
        <f t="shared" si="44"/>
        <v>T-1418</v>
      </c>
      <c r="B1419" s="3" t="s">
        <v>2584</v>
      </c>
      <c r="C1419" s="5">
        <v>45618</v>
      </c>
      <c r="D1419" s="3" t="s">
        <v>37</v>
      </c>
      <c r="E1419" s="4" t="s">
        <v>1095</v>
      </c>
      <c r="F1419" s="9">
        <v>2</v>
      </c>
      <c r="G1419">
        <f>VLOOKUP(E1419,'Data Produk'!$A$2:$E$2517,5,FALSE)</f>
        <v>15300</v>
      </c>
      <c r="H1419">
        <f t="shared" si="45"/>
        <v>30600</v>
      </c>
      <c r="I1419" t="str">
        <f>VLOOKUP(E1419,'Data Produk'!$A$2:$E$2517,3,FALSE)</f>
        <v>BHINNEKA LINKPODS ES3 WIRED EARBUDS WHITE</v>
      </c>
      <c r="J1419" t="str">
        <f>VLOOKUP(E1419,'Data Produk'!$A$2:$E$2517,4,FALSE)</f>
        <v>EARPHONE</v>
      </c>
      <c r="K1419" t="str">
        <f>VLOOKUP(D1419,'Data Outlet'!$A$2:$D$17,4,FALSE)</f>
        <v>Dewi Lestari</v>
      </c>
      <c r="L1419" t="str">
        <f>VLOOKUP(D1419,'Data Outlet'!$A$2:$D$17,2,FALSE)</f>
        <v>CIBUBUR JUNCTION</v>
      </c>
    </row>
    <row r="1420" spans="1:12" x14ac:dyDescent="0.25">
      <c r="A1420" t="str">
        <f t="shared" ref="A1420:A1483" si="46">"T-"&amp;ROW()-1</f>
        <v>T-1419</v>
      </c>
      <c r="B1420" s="3" t="s">
        <v>2584</v>
      </c>
      <c r="C1420" s="5">
        <v>45613</v>
      </c>
      <c r="D1420" s="3" t="s">
        <v>37</v>
      </c>
      <c r="E1420" s="4" t="s">
        <v>889</v>
      </c>
      <c r="F1420" s="9">
        <v>2</v>
      </c>
      <c r="G1420">
        <f>VLOOKUP(E1420,'Data Produk'!$A$2:$E$2517,5,FALSE)</f>
        <v>22500</v>
      </c>
      <c r="H1420">
        <f t="shared" si="45"/>
        <v>45000</v>
      </c>
      <c r="I1420" t="str">
        <f>VLOOKUP(E1420,'Data Produk'!$A$2:$E$2517,3,FALSE)</f>
        <v>BHINNEKA LINKBUDS ES4 WIRED EARBUDS WHITE</v>
      </c>
      <c r="J1420" t="str">
        <f>VLOOKUP(E1420,'Data Produk'!$A$2:$E$2517,4,FALSE)</f>
        <v>EARPHONE</v>
      </c>
      <c r="K1420" t="str">
        <f>VLOOKUP(D1420,'Data Outlet'!$A$2:$D$17,4,FALSE)</f>
        <v>Dewi Lestari</v>
      </c>
      <c r="L1420" t="str">
        <f>VLOOKUP(D1420,'Data Outlet'!$A$2:$D$17,2,FALSE)</f>
        <v>CIBUBUR JUNCTION</v>
      </c>
    </row>
    <row r="1421" spans="1:12" x14ac:dyDescent="0.25">
      <c r="A1421" t="str">
        <f t="shared" si="46"/>
        <v>T-1420</v>
      </c>
      <c r="B1421" s="3" t="s">
        <v>2584</v>
      </c>
      <c r="C1421" s="5">
        <v>45620</v>
      </c>
      <c r="D1421" s="3" t="s">
        <v>48</v>
      </c>
      <c r="E1421" s="4" t="s">
        <v>1096</v>
      </c>
      <c r="F1421" s="9">
        <v>2</v>
      </c>
      <c r="G1421">
        <f>VLOOKUP(E1421,'Data Produk'!$A$2:$E$2517,5,FALSE)</f>
        <v>81000</v>
      </c>
      <c r="H1421">
        <f t="shared" si="45"/>
        <v>162000</v>
      </c>
      <c r="I1421" t="str">
        <f>VLOOKUP(E1421,'Data Produk'!$A$2:$E$2517,3,FALSE)</f>
        <v>BHINNEKA CRYTO VX7 GAMING MOUSE PINK</v>
      </c>
      <c r="J1421" t="str">
        <f>VLOOKUP(E1421,'Data Produk'!$A$2:$E$2517,4,FALSE)</f>
        <v>MOUSE GAMING</v>
      </c>
      <c r="K1421" t="str">
        <f>VLOOKUP(D1421,'Data Outlet'!$A$2:$D$17,4,FALSE)</f>
        <v>Joko Susilo</v>
      </c>
      <c r="L1421" t="str">
        <f>VLOOKUP(D1421,'Data Outlet'!$A$2:$D$17,2,FALSE)</f>
        <v>SUMARECON MALL SERPONG</v>
      </c>
    </row>
    <row r="1422" spans="1:12" x14ac:dyDescent="0.25">
      <c r="A1422" t="str">
        <f t="shared" si="46"/>
        <v>T-1421</v>
      </c>
      <c r="B1422" s="3" t="s">
        <v>2584</v>
      </c>
      <c r="C1422" s="5">
        <v>45621</v>
      </c>
      <c r="D1422" s="3" t="s">
        <v>42</v>
      </c>
      <c r="E1422" s="4" t="s">
        <v>1097</v>
      </c>
      <c r="F1422" s="9">
        <v>1</v>
      </c>
      <c r="G1422">
        <f>VLOOKUP(E1422,'Data Produk'!$A$2:$E$2517,5,FALSE)</f>
        <v>314100</v>
      </c>
      <c r="H1422">
        <f t="shared" si="45"/>
        <v>314100</v>
      </c>
      <c r="I1422" t="str">
        <f>VLOOKUP(E1422,'Data Produk'!$A$2:$E$2517,3,FALSE)</f>
        <v>BHINNEKA SMART IP CAM PTZ SC02</v>
      </c>
      <c r="J1422" t="str">
        <f>VLOOKUP(E1422,'Data Produk'!$A$2:$E$2517,4,FALSE)</f>
        <v>SMART LIFE</v>
      </c>
      <c r="K1422" t="str">
        <f>VLOOKUP(D1422,'Data Outlet'!$A$2:$D$17,4,FALSE)</f>
        <v>Hadi Nugroho</v>
      </c>
      <c r="L1422" t="str">
        <f>VLOOKUP(D1422,'Data Outlet'!$A$2:$D$17,2,FALSE)</f>
        <v>MALL KELAPA GADING</v>
      </c>
    </row>
    <row r="1423" spans="1:12" x14ac:dyDescent="0.25">
      <c r="A1423" t="str">
        <f t="shared" si="46"/>
        <v>T-1422</v>
      </c>
      <c r="B1423" s="3" t="s">
        <v>2584</v>
      </c>
      <c r="C1423" s="5">
        <v>45619</v>
      </c>
      <c r="D1423" s="3" t="s">
        <v>39</v>
      </c>
      <c r="E1423" s="4" t="s">
        <v>1098</v>
      </c>
      <c r="F1423" s="9">
        <v>9</v>
      </c>
      <c r="G1423">
        <f>VLOOKUP(E1423,'Data Produk'!$A$2:$E$2517,5,FALSE)</f>
        <v>10900</v>
      </c>
      <c r="H1423">
        <f t="shared" si="45"/>
        <v>98100</v>
      </c>
      <c r="I1423" t="str">
        <f>VLOOKUP(E1423,'Data Produk'!$A$2:$E$2517,3,FALSE)</f>
        <v>BHINNEKA Gaming Mousepad MP25</v>
      </c>
      <c r="J1423" t="str">
        <f>VLOOKUP(E1423,'Data Produk'!$A$2:$E$2517,4,FALSE)</f>
        <v>BASIC MOUSEPAD</v>
      </c>
      <c r="K1423" t="str">
        <f>VLOOKUP(D1423,'Data Outlet'!$A$2:$D$17,4,FALSE)</f>
        <v>Eko Wijaya</v>
      </c>
      <c r="L1423" t="str">
        <f>VLOOKUP(D1423,'Data Outlet'!$A$2:$D$17,2,FALSE)</f>
        <v>KOTA KASABLANKA</v>
      </c>
    </row>
    <row r="1424" spans="1:12" x14ac:dyDescent="0.25">
      <c r="A1424" t="str">
        <f t="shared" si="46"/>
        <v>T-1423</v>
      </c>
      <c r="B1424" s="3" t="s">
        <v>2584</v>
      </c>
      <c r="C1424" s="5">
        <v>45597</v>
      </c>
      <c r="D1424" s="3" t="s">
        <v>39</v>
      </c>
      <c r="E1424" s="4" t="s">
        <v>1099</v>
      </c>
      <c r="F1424" s="9">
        <v>4</v>
      </c>
      <c r="G1424">
        <f>VLOOKUP(E1424,'Data Produk'!$A$2:$E$2517,5,FALSE)</f>
        <v>32000</v>
      </c>
      <c r="H1424">
        <f t="shared" si="45"/>
        <v>128000</v>
      </c>
      <c r="I1424" t="str">
        <f>VLOOKUP(E1424,'Data Produk'!$A$2:$E$2517,3,FALSE)</f>
        <v>KC104 BHINNEKA USB CABLE TYPE C</v>
      </c>
      <c r="J1424" t="str">
        <f>VLOOKUP(E1424,'Data Produk'!$A$2:$E$2517,4,FALSE)</f>
        <v>CABLE</v>
      </c>
      <c r="K1424" t="str">
        <f>VLOOKUP(D1424,'Data Outlet'!$A$2:$D$17,4,FALSE)</f>
        <v>Eko Wijaya</v>
      </c>
      <c r="L1424" t="str">
        <f>VLOOKUP(D1424,'Data Outlet'!$A$2:$D$17,2,FALSE)</f>
        <v>KOTA KASABLANKA</v>
      </c>
    </row>
    <row r="1425" spans="1:12" x14ac:dyDescent="0.25">
      <c r="A1425" t="str">
        <f t="shared" si="46"/>
        <v>T-1424</v>
      </c>
      <c r="B1425" s="3" t="s">
        <v>2584</v>
      </c>
      <c r="C1425" s="5">
        <v>45620</v>
      </c>
      <c r="D1425" s="3" t="s">
        <v>40</v>
      </c>
      <c r="E1425" s="4" t="s">
        <v>1100</v>
      </c>
      <c r="F1425" s="9">
        <v>1</v>
      </c>
      <c r="G1425">
        <f>VLOOKUP(E1425,'Data Produk'!$A$2:$E$2517,5,FALSE)</f>
        <v>112500</v>
      </c>
      <c r="H1425">
        <f t="shared" si="45"/>
        <v>112500</v>
      </c>
      <c r="I1425" t="str">
        <f>VLOOKUP(E1425,'Data Produk'!$A$2:$E$2517,3,FALSE)</f>
        <v>BHINNEKA WAVE11 TW11 TRUE WIRELESS PINK</v>
      </c>
      <c r="J1425" t="str">
        <f>VLOOKUP(E1425,'Data Produk'!$A$2:$E$2517,4,FALSE)</f>
        <v>TWS</v>
      </c>
      <c r="K1425" t="str">
        <f>VLOOKUP(D1425,'Data Outlet'!$A$2:$D$17,4,FALSE)</f>
        <v>Fani Sari</v>
      </c>
      <c r="L1425" t="str">
        <f>VLOOKUP(D1425,'Data Outlet'!$A$2:$D$17,2,FALSE)</f>
        <v>LIPPO MALL KEMANG</v>
      </c>
    </row>
    <row r="1426" spans="1:12" x14ac:dyDescent="0.25">
      <c r="A1426" t="str">
        <f t="shared" si="46"/>
        <v>T-1425</v>
      </c>
      <c r="B1426" s="3" t="s">
        <v>2584</v>
      </c>
      <c r="C1426" s="5">
        <v>45603</v>
      </c>
      <c r="D1426" s="3" t="s">
        <v>39</v>
      </c>
      <c r="E1426" s="4" t="s">
        <v>388</v>
      </c>
      <c r="F1426" s="9">
        <v>12</v>
      </c>
      <c r="G1426">
        <f>VLOOKUP(E1426,'Data Produk'!$A$2:$E$2517,5,FALSE)</f>
        <v>82800</v>
      </c>
      <c r="H1426">
        <f t="shared" si="45"/>
        <v>993600</v>
      </c>
      <c r="I1426" t="str">
        <f>VLOOKUP(E1426,'Data Produk'!$A$2:$E$2517,3,FALSE)</f>
        <v>BHINNEKA W190 OFFICE MOUSE MINT</v>
      </c>
      <c r="J1426" t="str">
        <f>VLOOKUP(E1426,'Data Produk'!$A$2:$E$2517,4,FALSE)</f>
        <v>OFFICE MOUSE</v>
      </c>
      <c r="K1426" t="str">
        <f>VLOOKUP(D1426,'Data Outlet'!$A$2:$D$17,4,FALSE)</f>
        <v>Eko Wijaya</v>
      </c>
      <c r="L1426" t="str">
        <f>VLOOKUP(D1426,'Data Outlet'!$A$2:$D$17,2,FALSE)</f>
        <v>KOTA KASABLANKA</v>
      </c>
    </row>
    <row r="1427" spans="1:12" x14ac:dyDescent="0.25">
      <c r="A1427" t="str">
        <f t="shared" si="46"/>
        <v>T-1426</v>
      </c>
      <c r="B1427" s="3" t="s">
        <v>2584</v>
      </c>
      <c r="C1427" s="5">
        <v>45601</v>
      </c>
      <c r="D1427" s="3" t="s">
        <v>48</v>
      </c>
      <c r="E1427" s="4" t="s">
        <v>1101</v>
      </c>
      <c r="F1427" s="9">
        <v>2</v>
      </c>
      <c r="G1427">
        <f>VLOOKUP(E1427,'Data Produk'!$A$2:$E$2517,5,FALSE)</f>
        <v>112500</v>
      </c>
      <c r="H1427">
        <f t="shared" si="45"/>
        <v>225000</v>
      </c>
      <c r="I1427" t="str">
        <f>VLOOKUP(E1427,'Data Produk'!$A$2:$E$2517,3,FALSE)</f>
        <v>BHINNEKA WAVE11 TW11 V2 TRUE WIRELESS RED</v>
      </c>
      <c r="J1427" t="str">
        <f>VLOOKUP(E1427,'Data Produk'!$A$2:$E$2517,4,FALSE)</f>
        <v>TWS</v>
      </c>
      <c r="K1427" t="str">
        <f>VLOOKUP(D1427,'Data Outlet'!$A$2:$D$17,4,FALSE)</f>
        <v>Joko Susilo</v>
      </c>
      <c r="L1427" t="str">
        <f>VLOOKUP(D1427,'Data Outlet'!$A$2:$D$17,2,FALSE)</f>
        <v>SUMARECON MALL SERPONG</v>
      </c>
    </row>
    <row r="1428" spans="1:12" x14ac:dyDescent="0.25">
      <c r="A1428" t="str">
        <f t="shared" si="46"/>
        <v>T-1427</v>
      </c>
      <c r="B1428" s="3" t="s">
        <v>2584</v>
      </c>
      <c r="C1428" s="5">
        <v>45623</v>
      </c>
      <c r="D1428" s="3" t="s">
        <v>43</v>
      </c>
      <c r="E1428" s="4" t="s">
        <v>515</v>
      </c>
      <c r="F1428" s="9">
        <v>2</v>
      </c>
      <c r="G1428">
        <f>VLOOKUP(E1428,'Data Produk'!$A$2:$E$2517,5,FALSE)</f>
        <v>47700</v>
      </c>
      <c r="H1428">
        <f t="shared" si="45"/>
        <v>95400</v>
      </c>
      <c r="I1428" t="str">
        <f>VLOOKUP(E1428,'Data Produk'!$A$2:$E$2517,3,FALSE)</f>
        <v>BHINNEKA POWER MOVE 30W 2-PORTS CAR CHARGER (PD+QC) BLACK</v>
      </c>
      <c r="J1428" t="str">
        <f>VLOOKUP(E1428,'Data Produk'!$A$2:$E$2517,4,FALSE)</f>
        <v>CAR &amp; TRAVEL CHARGER</v>
      </c>
      <c r="K1428" t="str">
        <f>VLOOKUP(D1428,'Data Outlet'!$A$2:$D$17,4,FALSE)</f>
        <v>Gita Rahma</v>
      </c>
      <c r="L1428" t="str">
        <f>VLOOKUP(D1428,'Data Outlet'!$A$2:$D$17,2,FALSE)</f>
        <v>MALL OF INDONESIA</v>
      </c>
    </row>
    <row r="1429" spans="1:12" x14ac:dyDescent="0.25">
      <c r="A1429" t="str">
        <f t="shared" si="46"/>
        <v>T-1428</v>
      </c>
      <c r="B1429" s="3" t="s">
        <v>2584</v>
      </c>
      <c r="C1429" s="5">
        <v>45597</v>
      </c>
      <c r="D1429" s="3" t="s">
        <v>37</v>
      </c>
      <c r="E1429" s="4" t="s">
        <v>752</v>
      </c>
      <c r="F1429" s="9">
        <v>1</v>
      </c>
      <c r="G1429">
        <f>VLOOKUP(E1429,'Data Produk'!$A$2:$E$2517,5,FALSE)</f>
        <v>17100</v>
      </c>
      <c r="H1429">
        <f t="shared" si="45"/>
        <v>17100</v>
      </c>
      <c r="I1429" t="str">
        <f>VLOOKUP(E1429,'Data Produk'!$A$2:$E$2517,3,FALSE)</f>
        <v>BHINNEKA DURALINK KCB1201 BLACK</v>
      </c>
      <c r="J1429" t="str">
        <f>VLOOKUP(E1429,'Data Produk'!$A$2:$E$2517,4,FALSE)</f>
        <v>CABLE</v>
      </c>
      <c r="K1429" t="str">
        <f>VLOOKUP(D1429,'Data Outlet'!$A$2:$D$17,4,FALSE)</f>
        <v>Dewi Lestari</v>
      </c>
      <c r="L1429" t="str">
        <f>VLOOKUP(D1429,'Data Outlet'!$A$2:$D$17,2,FALSE)</f>
        <v>CIBUBUR JUNCTION</v>
      </c>
    </row>
    <row r="1430" spans="1:12" x14ac:dyDescent="0.25">
      <c r="A1430" t="str">
        <f t="shared" si="46"/>
        <v>T-1429</v>
      </c>
      <c r="B1430" s="3" t="s">
        <v>2584</v>
      </c>
      <c r="C1430" s="5">
        <v>45617</v>
      </c>
      <c r="D1430" s="3" t="s">
        <v>40</v>
      </c>
      <c r="E1430" s="4" t="s">
        <v>858</v>
      </c>
      <c r="F1430" s="9">
        <v>1</v>
      </c>
      <c r="G1430">
        <f>VLOOKUP(E1430,'Data Produk'!$A$2:$E$2517,5,FALSE)</f>
        <v>88200</v>
      </c>
      <c r="H1430">
        <f t="shared" si="45"/>
        <v>88200</v>
      </c>
      <c r="I1430" t="str">
        <f>VLOOKUP(E1430,'Data Produk'!$A$2:$E$2517,3,FALSE)</f>
        <v>BHINNEKA POWER PACK S1 10.000 mAh POWERBANK BLACK</v>
      </c>
      <c r="J1430" t="str">
        <f>VLOOKUP(E1430,'Data Produk'!$A$2:$E$2517,4,FALSE)</f>
        <v>POWERBANK</v>
      </c>
      <c r="K1430" t="str">
        <f>VLOOKUP(D1430,'Data Outlet'!$A$2:$D$17,4,FALSE)</f>
        <v>Fani Sari</v>
      </c>
      <c r="L1430" t="str">
        <f>VLOOKUP(D1430,'Data Outlet'!$A$2:$D$17,2,FALSE)</f>
        <v>LIPPO MALL KEMANG</v>
      </c>
    </row>
    <row r="1431" spans="1:12" x14ac:dyDescent="0.25">
      <c r="A1431" t="str">
        <f t="shared" si="46"/>
        <v>T-1430</v>
      </c>
      <c r="B1431" s="3" t="s">
        <v>2584</v>
      </c>
      <c r="C1431" s="5">
        <v>45603</v>
      </c>
      <c r="D1431" s="3" t="s">
        <v>48</v>
      </c>
      <c r="E1431" s="4" t="s">
        <v>1102</v>
      </c>
      <c r="F1431" s="9">
        <v>1</v>
      </c>
      <c r="G1431">
        <f>VLOOKUP(E1431,'Data Produk'!$A$2:$E$2517,5,FALSE)</f>
        <v>39600</v>
      </c>
      <c r="H1431">
        <f t="shared" si="45"/>
        <v>39600</v>
      </c>
      <c r="I1431" t="str">
        <f>VLOOKUP(E1431,'Data Produk'!$A$2:$E$2517,3,FALSE)</f>
        <v>BHINNEKA GO W607 OFFICE MOUSE PINK</v>
      </c>
      <c r="J1431" t="str">
        <f>VLOOKUP(E1431,'Data Produk'!$A$2:$E$2517,4,FALSE)</f>
        <v>OFFICE MOUSE</v>
      </c>
      <c r="K1431" t="str">
        <f>VLOOKUP(D1431,'Data Outlet'!$A$2:$D$17,4,FALSE)</f>
        <v>Joko Susilo</v>
      </c>
      <c r="L1431" t="str">
        <f>VLOOKUP(D1431,'Data Outlet'!$A$2:$D$17,2,FALSE)</f>
        <v>SUMARECON MALL SERPONG</v>
      </c>
    </row>
    <row r="1432" spans="1:12" x14ac:dyDescent="0.25">
      <c r="A1432" t="str">
        <f t="shared" si="46"/>
        <v>T-1431</v>
      </c>
      <c r="B1432" s="3" t="s">
        <v>2584</v>
      </c>
      <c r="C1432" s="5">
        <v>45610</v>
      </c>
      <c r="D1432" s="3" t="s">
        <v>43</v>
      </c>
      <c r="E1432" s="4" t="s">
        <v>871</v>
      </c>
      <c r="F1432" s="9">
        <v>1</v>
      </c>
      <c r="G1432">
        <f>VLOOKUP(E1432,'Data Produk'!$A$2:$E$2517,5,FALSE)</f>
        <v>34200</v>
      </c>
      <c r="H1432">
        <f t="shared" si="45"/>
        <v>34200</v>
      </c>
      <c r="I1432" t="str">
        <f>VLOOKUP(E1432,'Data Produk'!$A$2:$E$2517,3,FALSE)</f>
        <v>KDL105 BHINNEKA USB CABLE LIGHTNING</v>
      </c>
      <c r="J1432" t="str">
        <f>VLOOKUP(E1432,'Data Produk'!$A$2:$E$2517,4,FALSE)</f>
        <v>CABLE</v>
      </c>
      <c r="K1432" t="str">
        <f>VLOOKUP(D1432,'Data Outlet'!$A$2:$D$17,4,FALSE)</f>
        <v>Gita Rahma</v>
      </c>
      <c r="L1432" t="str">
        <f>VLOOKUP(D1432,'Data Outlet'!$A$2:$D$17,2,FALSE)</f>
        <v>MALL OF INDONESIA</v>
      </c>
    </row>
    <row r="1433" spans="1:12" x14ac:dyDescent="0.25">
      <c r="A1433" t="str">
        <f t="shared" si="46"/>
        <v>T-1432</v>
      </c>
      <c r="B1433" s="3" t="s">
        <v>2584</v>
      </c>
      <c r="C1433" s="5">
        <v>45623</v>
      </c>
      <c r="D1433" s="3" t="s">
        <v>45</v>
      </c>
      <c r="E1433" s="4" t="s">
        <v>186</v>
      </c>
      <c r="F1433" s="9">
        <v>1</v>
      </c>
      <c r="G1433">
        <f>VLOOKUP(E1433,'Data Produk'!$A$2:$E$2517,5,FALSE)</f>
        <v>39600</v>
      </c>
      <c r="H1433">
        <f t="shared" si="45"/>
        <v>39600</v>
      </c>
      <c r="I1433" t="str">
        <f>VLOOKUP(E1433,'Data Produk'!$A$2:$E$2517,3,FALSE)</f>
        <v>BHINNEKA GO W606 OFFICE MOUSE WHITE</v>
      </c>
      <c r="J1433" t="str">
        <f>VLOOKUP(E1433,'Data Produk'!$A$2:$E$2517,4,FALSE)</f>
        <v>OFFICE MOUSE</v>
      </c>
      <c r="K1433" t="str">
        <f>VLOOKUP(D1433,'Data Outlet'!$A$2:$D$17,4,FALSE)</f>
        <v>Indah Putri</v>
      </c>
      <c r="L1433" t="str">
        <f>VLOOKUP(D1433,'Data Outlet'!$A$2:$D$17,2,FALSE)</f>
        <v>PIK AVENUE</v>
      </c>
    </row>
    <row r="1434" spans="1:12" x14ac:dyDescent="0.25">
      <c r="A1434" t="str">
        <f t="shared" si="46"/>
        <v>T-1433</v>
      </c>
      <c r="B1434" s="3" t="s">
        <v>2584</v>
      </c>
      <c r="C1434" s="5">
        <v>45614</v>
      </c>
      <c r="D1434" s="3" t="s">
        <v>45</v>
      </c>
      <c r="E1434" s="4" t="s">
        <v>199</v>
      </c>
      <c r="F1434" s="9">
        <v>15</v>
      </c>
      <c r="G1434">
        <f>VLOOKUP(E1434,'Data Produk'!$A$2:$E$2517,5,FALSE)</f>
        <v>22500</v>
      </c>
      <c r="H1434">
        <f t="shared" si="45"/>
        <v>337500</v>
      </c>
      <c r="I1434" t="str">
        <f>VLOOKUP(E1434,'Data Produk'!$A$2:$E$2517,3,FALSE)</f>
        <v>BHINNEKA HYPERLINK KV65C1201 BLACK</v>
      </c>
      <c r="J1434" t="str">
        <f>VLOOKUP(E1434,'Data Produk'!$A$2:$E$2517,4,FALSE)</f>
        <v>CABLE</v>
      </c>
      <c r="K1434" t="str">
        <f>VLOOKUP(D1434,'Data Outlet'!$A$2:$D$17,4,FALSE)</f>
        <v>Indah Putri</v>
      </c>
      <c r="L1434" t="str">
        <f>VLOOKUP(D1434,'Data Outlet'!$A$2:$D$17,2,FALSE)</f>
        <v>PIK AVENUE</v>
      </c>
    </row>
    <row r="1435" spans="1:12" x14ac:dyDescent="0.25">
      <c r="A1435" t="str">
        <f t="shared" si="46"/>
        <v>T-1434</v>
      </c>
      <c r="B1435" s="3" t="s">
        <v>2584</v>
      </c>
      <c r="C1435" s="5">
        <v>45601</v>
      </c>
      <c r="D1435" s="3" t="s">
        <v>43</v>
      </c>
      <c r="E1435" s="4" t="s">
        <v>1103</v>
      </c>
      <c r="F1435" s="9">
        <v>1</v>
      </c>
      <c r="G1435">
        <f>VLOOKUP(E1435,'Data Produk'!$A$2:$E$2517,5,FALSE)</f>
        <v>153000</v>
      </c>
      <c r="H1435">
        <f t="shared" si="45"/>
        <v>153000</v>
      </c>
      <c r="I1435" t="str">
        <f>VLOOKUP(E1435,'Data Produk'!$A$2:$E$2517,3,FALSE)</f>
        <v>BHINNEKA ATO MP905 DESKMAT GEO2</v>
      </c>
      <c r="J1435" t="str">
        <f>VLOOKUP(E1435,'Data Produk'!$A$2:$E$2517,4,FALSE)</f>
        <v>DESKMAT</v>
      </c>
      <c r="K1435" t="str">
        <f>VLOOKUP(D1435,'Data Outlet'!$A$2:$D$17,4,FALSE)</f>
        <v>Gita Rahma</v>
      </c>
      <c r="L1435" t="str">
        <f>VLOOKUP(D1435,'Data Outlet'!$A$2:$D$17,2,FALSE)</f>
        <v>MALL OF INDONESIA</v>
      </c>
    </row>
    <row r="1436" spans="1:12" x14ac:dyDescent="0.25">
      <c r="A1436" t="str">
        <f t="shared" si="46"/>
        <v>T-1435</v>
      </c>
      <c r="B1436" s="3" t="s">
        <v>2584</v>
      </c>
      <c r="C1436" s="5">
        <v>45617</v>
      </c>
      <c r="D1436" s="3" t="s">
        <v>39</v>
      </c>
      <c r="E1436" s="4" t="s">
        <v>1104</v>
      </c>
      <c r="F1436" s="9">
        <v>2</v>
      </c>
      <c r="G1436">
        <f>VLOOKUP(E1436,'Data Produk'!$A$2:$E$2517,5,FALSE)</f>
        <v>80000</v>
      </c>
      <c r="H1436">
        <f t="shared" si="45"/>
        <v>160000</v>
      </c>
      <c r="I1436" t="str">
        <f>VLOOKUP(E1436,'Data Produk'!$A$2:$E$2517,3,FALSE)</f>
        <v>BHINNEKA Gaming WristPad AC4101M (PILO TKL)</v>
      </c>
      <c r="J1436" t="str">
        <f>VLOOKUP(E1436,'Data Produk'!$A$2:$E$2517,4,FALSE)</f>
        <v>OTHER ACCESSORIES</v>
      </c>
      <c r="K1436" t="str">
        <f>VLOOKUP(D1436,'Data Outlet'!$A$2:$D$17,4,FALSE)</f>
        <v>Eko Wijaya</v>
      </c>
      <c r="L1436" t="str">
        <f>VLOOKUP(D1436,'Data Outlet'!$A$2:$D$17,2,FALSE)</f>
        <v>KOTA KASABLANKA</v>
      </c>
    </row>
    <row r="1437" spans="1:12" x14ac:dyDescent="0.25">
      <c r="A1437" t="str">
        <f t="shared" si="46"/>
        <v>T-1436</v>
      </c>
      <c r="B1437" s="3" t="s">
        <v>2584</v>
      </c>
      <c r="C1437" s="5">
        <v>45604</v>
      </c>
      <c r="D1437" s="3" t="s">
        <v>45</v>
      </c>
      <c r="E1437" s="4" t="s">
        <v>1105</v>
      </c>
      <c r="F1437" s="9">
        <v>1</v>
      </c>
      <c r="G1437">
        <f>VLOOKUP(E1437,'Data Produk'!$A$2:$E$2517,5,FALSE)</f>
        <v>40500</v>
      </c>
      <c r="H1437">
        <f t="shared" si="45"/>
        <v>40500</v>
      </c>
      <c r="I1437" t="str">
        <f>VLOOKUP(E1437,'Data Produk'!$A$2:$E$2517,3,FALSE)</f>
        <v>BHINNEKA MEOW AC5001 HEADSET ACCESSORIES WHITE</v>
      </c>
      <c r="J1437" t="str">
        <f>VLOOKUP(E1437,'Data Produk'!$A$2:$E$2517,4,FALSE)</f>
        <v>OTHER ACCESSORIES</v>
      </c>
      <c r="K1437" t="str">
        <f>VLOOKUP(D1437,'Data Outlet'!$A$2:$D$17,4,FALSE)</f>
        <v>Indah Putri</v>
      </c>
      <c r="L1437" t="str">
        <f>VLOOKUP(D1437,'Data Outlet'!$A$2:$D$17,2,FALSE)</f>
        <v>PIK AVENUE</v>
      </c>
    </row>
    <row r="1438" spans="1:12" x14ac:dyDescent="0.25">
      <c r="A1438" t="str">
        <f t="shared" si="46"/>
        <v>T-1437</v>
      </c>
      <c r="B1438" s="3" t="s">
        <v>2584</v>
      </c>
      <c r="C1438" s="5">
        <v>45620</v>
      </c>
      <c r="D1438" s="3" t="s">
        <v>42</v>
      </c>
      <c r="E1438" s="4" t="s">
        <v>1106</v>
      </c>
      <c r="F1438" s="9">
        <v>1</v>
      </c>
      <c r="G1438">
        <f>VLOOKUP(E1438,'Data Produk'!$A$2:$E$2517,5,FALSE)</f>
        <v>251100</v>
      </c>
      <c r="H1438">
        <f t="shared" si="45"/>
        <v>251100</v>
      </c>
      <c r="I1438" t="str">
        <f>VLOOKUP(E1438,'Data Produk'!$A$2:$E$2517,3,FALSE)</f>
        <v>LA1ALS BHINNEKA Smart Flowing RGB Led Strip Controller</v>
      </c>
      <c r="J1438" t="str">
        <f>VLOOKUP(E1438,'Data Produk'!$A$2:$E$2517,4,FALSE)</f>
        <v>SMART LIFE</v>
      </c>
      <c r="K1438" t="str">
        <f>VLOOKUP(D1438,'Data Outlet'!$A$2:$D$17,4,FALSE)</f>
        <v>Hadi Nugroho</v>
      </c>
      <c r="L1438" t="str">
        <f>VLOOKUP(D1438,'Data Outlet'!$A$2:$D$17,2,FALSE)</f>
        <v>MALL KELAPA GADING</v>
      </c>
    </row>
    <row r="1439" spans="1:12" x14ac:dyDescent="0.25">
      <c r="A1439" t="str">
        <f t="shared" si="46"/>
        <v>T-1438</v>
      </c>
      <c r="B1439" s="3" t="s">
        <v>2584</v>
      </c>
      <c r="C1439" s="5">
        <v>45598</v>
      </c>
      <c r="D1439" s="3" t="s">
        <v>39</v>
      </c>
      <c r="E1439" s="4" t="s">
        <v>391</v>
      </c>
      <c r="F1439" s="9">
        <v>3</v>
      </c>
      <c r="G1439">
        <f>VLOOKUP(E1439,'Data Produk'!$A$2:$E$2517,5,FALSE)</f>
        <v>57150</v>
      </c>
      <c r="H1439">
        <f t="shared" si="45"/>
        <v>171450</v>
      </c>
      <c r="I1439" t="str">
        <f>VLOOKUP(E1439,'Data Produk'!$A$2:$E$2517,3,FALSE)</f>
        <v>BHINNEKA AGILE MP353 GAMING MOUSEPAD BLACK</v>
      </c>
      <c r="J1439" t="str">
        <f>VLOOKUP(E1439,'Data Produk'!$A$2:$E$2517,4,FALSE)</f>
        <v>GAMING MOUSEPAD</v>
      </c>
      <c r="K1439" t="str">
        <f>VLOOKUP(D1439,'Data Outlet'!$A$2:$D$17,4,FALSE)</f>
        <v>Eko Wijaya</v>
      </c>
      <c r="L1439" t="str">
        <f>VLOOKUP(D1439,'Data Outlet'!$A$2:$D$17,2,FALSE)</f>
        <v>KOTA KASABLANKA</v>
      </c>
    </row>
    <row r="1440" spans="1:12" x14ac:dyDescent="0.25">
      <c r="A1440" t="str">
        <f t="shared" si="46"/>
        <v>T-1439</v>
      </c>
      <c r="B1440" s="3" t="s">
        <v>2584</v>
      </c>
      <c r="C1440" s="5">
        <v>45621</v>
      </c>
      <c r="D1440" s="3" t="s">
        <v>45</v>
      </c>
      <c r="E1440" s="4" t="s">
        <v>1107</v>
      </c>
      <c r="F1440" s="9">
        <v>2</v>
      </c>
      <c r="G1440">
        <f>VLOOKUP(E1440,'Data Produk'!$A$2:$E$2517,5,FALSE)</f>
        <v>112500</v>
      </c>
      <c r="H1440">
        <f t="shared" si="45"/>
        <v>225000</v>
      </c>
      <c r="I1440" t="str">
        <f>VLOOKUP(E1440,'Data Produk'!$A$2:$E$2517,3,FALSE)</f>
        <v>BHINNEKA WAVE11 TW11 TRUE WIRELESS BLACK</v>
      </c>
      <c r="J1440" t="str">
        <f>VLOOKUP(E1440,'Data Produk'!$A$2:$E$2517,4,FALSE)</f>
        <v>TWS</v>
      </c>
      <c r="K1440" t="str">
        <f>VLOOKUP(D1440,'Data Outlet'!$A$2:$D$17,4,FALSE)</f>
        <v>Indah Putri</v>
      </c>
      <c r="L1440" t="str">
        <f>VLOOKUP(D1440,'Data Outlet'!$A$2:$D$17,2,FALSE)</f>
        <v>PIK AVENUE</v>
      </c>
    </row>
    <row r="1441" spans="1:12" x14ac:dyDescent="0.25">
      <c r="A1441" t="str">
        <f t="shared" si="46"/>
        <v>T-1440</v>
      </c>
      <c r="B1441" s="3" t="s">
        <v>2584</v>
      </c>
      <c r="C1441" s="5">
        <v>45618</v>
      </c>
      <c r="D1441" s="3" t="s">
        <v>42</v>
      </c>
      <c r="E1441" s="4" t="s">
        <v>776</v>
      </c>
      <c r="F1441" s="9">
        <v>1</v>
      </c>
      <c r="G1441">
        <f>VLOOKUP(E1441,'Data Produk'!$A$2:$E$2517,5,FALSE)</f>
        <v>360000</v>
      </c>
      <c r="H1441">
        <f t="shared" si="45"/>
        <v>360000</v>
      </c>
      <c r="I1441" t="str">
        <f>VLOOKUP(E1441,'Data Produk'!$A$2:$E$2517,3,FALSE)</f>
        <v>BHINNEKA Gaming Gamepad USB WGP14 PK</v>
      </c>
      <c r="J1441" t="str">
        <f>VLOOKUP(E1441,'Data Produk'!$A$2:$E$2517,4,FALSE)</f>
        <v>GAMEPAD</v>
      </c>
      <c r="K1441" t="str">
        <f>VLOOKUP(D1441,'Data Outlet'!$A$2:$D$17,4,FALSE)</f>
        <v>Hadi Nugroho</v>
      </c>
      <c r="L1441" t="str">
        <f>VLOOKUP(D1441,'Data Outlet'!$A$2:$D$17,2,FALSE)</f>
        <v>MALL KELAPA GADING</v>
      </c>
    </row>
    <row r="1442" spans="1:12" x14ac:dyDescent="0.25">
      <c r="A1442" t="str">
        <f t="shared" si="46"/>
        <v>T-1441</v>
      </c>
      <c r="B1442" s="3" t="s">
        <v>2584</v>
      </c>
      <c r="C1442" s="5">
        <v>45625</v>
      </c>
      <c r="D1442" s="3" t="s">
        <v>37</v>
      </c>
      <c r="E1442" s="4" t="s">
        <v>1108</v>
      </c>
      <c r="F1442" s="9">
        <v>1</v>
      </c>
      <c r="G1442">
        <f>VLOOKUP(E1442,'Data Produk'!$A$2:$E$2517,5,FALSE)</f>
        <v>243000</v>
      </c>
      <c r="H1442">
        <f t="shared" si="45"/>
        <v>243000</v>
      </c>
      <c r="I1442" t="str">
        <f>VLOOKUP(E1442,'Data Produk'!$A$2:$E$2517,3,FALSE)</f>
        <v>BHINNEKA CRYPTO WGC3 GAMING MOUSE WHITE</v>
      </c>
      <c r="J1442" t="str">
        <f>VLOOKUP(E1442,'Data Produk'!$A$2:$E$2517,4,FALSE)</f>
        <v>MOUSE GAMING</v>
      </c>
      <c r="K1442" t="str">
        <f>VLOOKUP(D1442,'Data Outlet'!$A$2:$D$17,4,FALSE)</f>
        <v>Dewi Lestari</v>
      </c>
      <c r="L1442" t="str">
        <f>VLOOKUP(D1442,'Data Outlet'!$A$2:$D$17,2,FALSE)</f>
        <v>CIBUBUR JUNCTION</v>
      </c>
    </row>
    <row r="1443" spans="1:12" x14ac:dyDescent="0.25">
      <c r="A1443" t="str">
        <f t="shared" si="46"/>
        <v>T-1442</v>
      </c>
      <c r="B1443" s="3" t="s">
        <v>2584</v>
      </c>
      <c r="C1443" s="5">
        <v>45615</v>
      </c>
      <c r="D1443" s="3" t="s">
        <v>39</v>
      </c>
      <c r="E1443" s="4" t="s">
        <v>1109</v>
      </c>
      <c r="F1443" s="9">
        <v>1</v>
      </c>
      <c r="G1443">
        <f>VLOOKUP(E1443,'Data Produk'!$A$2:$E$2517,5,FALSE)</f>
        <v>354000</v>
      </c>
      <c r="H1443">
        <f t="shared" si="45"/>
        <v>354000</v>
      </c>
      <c r="I1443" t="str">
        <f>VLOOKUP(E1443,'Data Produk'!$A$2:$E$2517,3,FALSE)</f>
        <v>BHINNEKA Gaming Keyboard MK-853 RGB BLUE SWITCH (BLACK)</v>
      </c>
      <c r="J1443" t="str">
        <f>VLOOKUP(E1443,'Data Produk'!$A$2:$E$2517,4,FALSE)</f>
        <v>KEYBOARD GAMING</v>
      </c>
      <c r="K1443" t="str">
        <f>VLOOKUP(D1443,'Data Outlet'!$A$2:$D$17,4,FALSE)</f>
        <v>Eko Wijaya</v>
      </c>
      <c r="L1443" t="str">
        <f>VLOOKUP(D1443,'Data Outlet'!$A$2:$D$17,2,FALSE)</f>
        <v>KOTA KASABLANKA</v>
      </c>
    </row>
    <row r="1444" spans="1:12" x14ac:dyDescent="0.25">
      <c r="A1444" t="str">
        <f t="shared" si="46"/>
        <v>T-1443</v>
      </c>
      <c r="B1444" s="3" t="s">
        <v>2584</v>
      </c>
      <c r="C1444" s="5">
        <v>45610</v>
      </c>
      <c r="D1444" s="3" t="s">
        <v>45</v>
      </c>
      <c r="E1444" s="4" t="s">
        <v>1110</v>
      </c>
      <c r="F1444" s="9">
        <v>1</v>
      </c>
      <c r="G1444">
        <f>VLOOKUP(E1444,'Data Produk'!$A$2:$E$2517,5,FALSE)</f>
        <v>39600</v>
      </c>
      <c r="H1444">
        <f t="shared" si="45"/>
        <v>39600</v>
      </c>
      <c r="I1444" t="str">
        <f>VLOOKUP(E1444,'Data Produk'!$A$2:$E$2517,3,FALSE)</f>
        <v>BHINNEKA GO W605 OFFICE MOUSE PINK</v>
      </c>
      <c r="J1444" t="str">
        <f>VLOOKUP(E1444,'Data Produk'!$A$2:$E$2517,4,FALSE)</f>
        <v>OFFICE MOUSE</v>
      </c>
      <c r="K1444" t="str">
        <f>VLOOKUP(D1444,'Data Outlet'!$A$2:$D$17,4,FALSE)</f>
        <v>Indah Putri</v>
      </c>
      <c r="L1444" t="str">
        <f>VLOOKUP(D1444,'Data Outlet'!$A$2:$D$17,2,FALSE)</f>
        <v>PIK AVENUE</v>
      </c>
    </row>
    <row r="1445" spans="1:12" x14ac:dyDescent="0.25">
      <c r="A1445" t="str">
        <f t="shared" si="46"/>
        <v>T-1444</v>
      </c>
      <c r="B1445" s="3" t="s">
        <v>2584</v>
      </c>
      <c r="C1445" s="5">
        <v>45597</v>
      </c>
      <c r="D1445" s="3" t="s">
        <v>45</v>
      </c>
      <c r="E1445" s="4" t="s">
        <v>147</v>
      </c>
      <c r="F1445" s="9">
        <v>5</v>
      </c>
      <c r="G1445">
        <f>VLOOKUP(E1445,'Data Produk'!$A$2:$E$2517,5,FALSE)</f>
        <v>47700</v>
      </c>
      <c r="H1445">
        <f t="shared" si="45"/>
        <v>238500</v>
      </c>
      <c r="I1445" t="str">
        <f>VLOOKUP(E1445,'Data Produk'!$A$2:$E$2517,3,FALSE)</f>
        <v>BHINNEKA POWER MOVE 30W 2-PORTS CAR CHARGER (PD+QC) BLACK</v>
      </c>
      <c r="J1445" t="str">
        <f>VLOOKUP(E1445,'Data Produk'!$A$2:$E$2517,4,FALSE)</f>
        <v>CAR &amp; TRAVEL CHARGER</v>
      </c>
      <c r="K1445" t="str">
        <f>VLOOKUP(D1445,'Data Outlet'!$A$2:$D$17,4,FALSE)</f>
        <v>Indah Putri</v>
      </c>
      <c r="L1445" t="str">
        <f>VLOOKUP(D1445,'Data Outlet'!$A$2:$D$17,2,FALSE)</f>
        <v>PIK AVENUE</v>
      </c>
    </row>
    <row r="1446" spans="1:12" x14ac:dyDescent="0.25">
      <c r="A1446" t="str">
        <f t="shared" si="46"/>
        <v>T-1445</v>
      </c>
      <c r="B1446" s="3" t="s">
        <v>2584</v>
      </c>
      <c r="C1446" s="5">
        <v>45626</v>
      </c>
      <c r="D1446" s="3" t="s">
        <v>45</v>
      </c>
      <c r="E1446" s="4" t="s">
        <v>1111</v>
      </c>
      <c r="F1446" s="9">
        <v>2</v>
      </c>
      <c r="G1446">
        <f>VLOOKUP(E1446,'Data Produk'!$A$2:$E$2517,5,FALSE)</f>
        <v>29700</v>
      </c>
      <c r="H1446">
        <f t="shared" si="45"/>
        <v>59400</v>
      </c>
      <c r="I1446" t="str">
        <f>VLOOKUP(E1446,'Data Produk'!$A$2:$E$2517,3,FALSE)</f>
        <v>KC201 BHINNEKA USB CABLE TYPE C</v>
      </c>
      <c r="J1446" t="str">
        <f>VLOOKUP(E1446,'Data Produk'!$A$2:$E$2517,4,FALSE)</f>
        <v>CABLE</v>
      </c>
      <c r="K1446" t="str">
        <f>VLOOKUP(D1446,'Data Outlet'!$A$2:$D$17,4,FALSE)</f>
        <v>Indah Putri</v>
      </c>
      <c r="L1446" t="str">
        <f>VLOOKUP(D1446,'Data Outlet'!$A$2:$D$17,2,FALSE)</f>
        <v>PIK AVENUE</v>
      </c>
    </row>
    <row r="1447" spans="1:12" x14ac:dyDescent="0.25">
      <c r="A1447" t="str">
        <f t="shared" si="46"/>
        <v>T-1446</v>
      </c>
      <c r="B1447" s="3" t="s">
        <v>2584</v>
      </c>
      <c r="C1447" s="5">
        <v>45598</v>
      </c>
      <c r="D1447" s="3" t="s">
        <v>45</v>
      </c>
      <c r="E1447" s="4" t="s">
        <v>261</v>
      </c>
      <c r="F1447" s="9">
        <v>26</v>
      </c>
      <c r="G1447">
        <f>VLOOKUP(E1447,'Data Produk'!$A$2:$E$2517,5,FALSE)</f>
        <v>17100</v>
      </c>
      <c r="H1447">
        <f t="shared" si="45"/>
        <v>444600</v>
      </c>
      <c r="I1447" t="str">
        <f>VLOOKUP(E1447,'Data Produk'!$A$2:$E$2517,3,FALSE)</f>
        <v>BHINNEKA DURALINK KCB1201 BLACK</v>
      </c>
      <c r="J1447" t="str">
        <f>VLOOKUP(E1447,'Data Produk'!$A$2:$E$2517,4,FALSE)</f>
        <v>CABLE</v>
      </c>
      <c r="K1447" t="str">
        <f>VLOOKUP(D1447,'Data Outlet'!$A$2:$D$17,4,FALSE)</f>
        <v>Indah Putri</v>
      </c>
      <c r="L1447" t="str">
        <f>VLOOKUP(D1447,'Data Outlet'!$A$2:$D$17,2,FALSE)</f>
        <v>PIK AVENUE</v>
      </c>
    </row>
    <row r="1448" spans="1:12" x14ac:dyDescent="0.25">
      <c r="A1448" t="str">
        <f t="shared" si="46"/>
        <v>T-1447</v>
      </c>
      <c r="B1448" s="3" t="s">
        <v>2584</v>
      </c>
      <c r="C1448" s="5">
        <v>45599</v>
      </c>
      <c r="D1448" s="3" t="s">
        <v>41</v>
      </c>
      <c r="E1448" s="4" t="s">
        <v>1112</v>
      </c>
      <c r="F1448" s="9">
        <v>2</v>
      </c>
      <c r="G1448">
        <f>VLOOKUP(E1448,'Data Produk'!$A$2:$E$2517,5,FALSE)</f>
        <v>78750</v>
      </c>
      <c r="H1448">
        <f t="shared" si="45"/>
        <v>157500</v>
      </c>
      <c r="I1448" t="str">
        <f>VLOOKUP(E1448,'Data Produk'!$A$2:$E$2517,3,FALSE)</f>
        <v>BHINNEKA CRYTO VX7 GAMING MOUSE PINK</v>
      </c>
      <c r="J1448" t="str">
        <f>VLOOKUP(E1448,'Data Produk'!$A$2:$E$2517,4,FALSE)</f>
        <v>MOUSE GAMING</v>
      </c>
      <c r="K1448" t="str">
        <f>VLOOKUP(D1448,'Data Outlet'!$A$2:$D$17,4,FALSE)</f>
        <v>Gita Rahma</v>
      </c>
      <c r="L1448" t="str">
        <f>VLOOKUP(D1448,'Data Outlet'!$A$2:$D$17,2,FALSE)</f>
        <v>MALL GANDARIA CITY</v>
      </c>
    </row>
    <row r="1449" spans="1:12" x14ac:dyDescent="0.25">
      <c r="A1449" t="str">
        <f t="shared" si="46"/>
        <v>T-1448</v>
      </c>
      <c r="B1449" s="3" t="s">
        <v>2584</v>
      </c>
      <c r="C1449" s="5">
        <v>45613</v>
      </c>
      <c r="D1449" s="3" t="s">
        <v>39</v>
      </c>
      <c r="E1449" s="4" t="s">
        <v>375</v>
      </c>
      <c r="F1449" s="9">
        <v>2</v>
      </c>
      <c r="G1449">
        <f>VLOOKUP(E1449,'Data Produk'!$A$2:$E$2517,5,FALSE)</f>
        <v>73800</v>
      </c>
      <c r="H1449">
        <f t="shared" si="45"/>
        <v>147600</v>
      </c>
      <c r="I1449" t="str">
        <f>VLOOKUP(E1449,'Data Produk'!$A$2:$E$2517,3,FALSE)</f>
        <v>BHINNEKA SMART LIGHT BUB 9W SLB101</v>
      </c>
      <c r="J1449" t="str">
        <f>VLOOKUP(E1449,'Data Produk'!$A$2:$E$2517,4,FALSE)</f>
        <v>SMART LIFE</v>
      </c>
      <c r="K1449" t="str">
        <f>VLOOKUP(D1449,'Data Outlet'!$A$2:$D$17,4,FALSE)</f>
        <v>Eko Wijaya</v>
      </c>
      <c r="L1449" t="str">
        <f>VLOOKUP(D1449,'Data Outlet'!$A$2:$D$17,2,FALSE)</f>
        <v>KOTA KASABLANKA</v>
      </c>
    </row>
    <row r="1450" spans="1:12" x14ac:dyDescent="0.25">
      <c r="A1450" t="str">
        <f t="shared" si="46"/>
        <v>T-1449</v>
      </c>
      <c r="B1450" s="3" t="s">
        <v>2584</v>
      </c>
      <c r="C1450" s="5">
        <v>45619</v>
      </c>
      <c r="D1450" s="3" t="s">
        <v>42</v>
      </c>
      <c r="E1450" s="4" t="s">
        <v>210</v>
      </c>
      <c r="F1450" s="9">
        <v>1</v>
      </c>
      <c r="G1450">
        <f>VLOOKUP(E1450,'Data Produk'!$A$2:$E$2517,5,FALSE)</f>
        <v>60750</v>
      </c>
      <c r="H1450">
        <f t="shared" si="45"/>
        <v>60750</v>
      </c>
      <c r="I1450" t="str">
        <f>VLOOKUP(E1450,'Data Produk'!$A$2:$E$2517,3,FALSE)</f>
        <v>BHINNEKA RAIGOR II WG10 GAMING MOUSE BLACK</v>
      </c>
      <c r="J1450" t="str">
        <f>VLOOKUP(E1450,'Data Produk'!$A$2:$E$2517,4,FALSE)</f>
        <v>MOUSE GAMING</v>
      </c>
      <c r="K1450" t="str">
        <f>VLOOKUP(D1450,'Data Outlet'!$A$2:$D$17,4,FALSE)</f>
        <v>Hadi Nugroho</v>
      </c>
      <c r="L1450" t="str">
        <f>VLOOKUP(D1450,'Data Outlet'!$A$2:$D$17,2,FALSE)</f>
        <v>MALL KELAPA GADING</v>
      </c>
    </row>
    <row r="1451" spans="1:12" x14ac:dyDescent="0.25">
      <c r="A1451" t="str">
        <f t="shared" si="46"/>
        <v>T-1450</v>
      </c>
      <c r="B1451" s="3" t="s">
        <v>2584</v>
      </c>
      <c r="C1451" s="5">
        <v>45620</v>
      </c>
      <c r="D1451" s="3" t="s">
        <v>37</v>
      </c>
      <c r="E1451" s="4" t="s">
        <v>1113</v>
      </c>
      <c r="F1451" s="9">
        <v>3</v>
      </c>
      <c r="G1451">
        <f>VLOOKUP(E1451,'Data Produk'!$A$2:$E$2517,5,FALSE)</f>
        <v>13500</v>
      </c>
      <c r="H1451">
        <f t="shared" si="45"/>
        <v>40500</v>
      </c>
      <c r="I1451" t="str">
        <f>VLOOKUP(E1451,'Data Produk'!$A$2:$E$2517,3,FALSE)</f>
        <v>BHINNEKA BASIC XL MP64 BASIC MOUSEPAD BLACK</v>
      </c>
      <c r="J1451" t="str">
        <f>VLOOKUP(E1451,'Data Produk'!$A$2:$E$2517,4,FALSE)</f>
        <v>BASIC MOUSEPAD</v>
      </c>
      <c r="K1451" t="str">
        <f>VLOOKUP(D1451,'Data Outlet'!$A$2:$D$17,4,FALSE)</f>
        <v>Dewi Lestari</v>
      </c>
      <c r="L1451" t="str">
        <f>VLOOKUP(D1451,'Data Outlet'!$A$2:$D$17,2,FALSE)</f>
        <v>CIBUBUR JUNCTION</v>
      </c>
    </row>
    <row r="1452" spans="1:12" x14ac:dyDescent="0.25">
      <c r="A1452" t="str">
        <f t="shared" si="46"/>
        <v>T-1451</v>
      </c>
      <c r="B1452" s="3" t="s">
        <v>2584</v>
      </c>
      <c r="C1452" s="5">
        <v>45615</v>
      </c>
      <c r="D1452" s="3" t="s">
        <v>37</v>
      </c>
      <c r="E1452" s="4" t="s">
        <v>1114</v>
      </c>
      <c r="F1452" s="9">
        <v>2</v>
      </c>
      <c r="G1452">
        <f>VLOOKUP(E1452,'Data Produk'!$A$2:$E$2517,5,FALSE)</f>
        <v>75000</v>
      </c>
      <c r="H1452">
        <f t="shared" si="45"/>
        <v>150000</v>
      </c>
      <c r="I1452" t="str">
        <f>VLOOKUP(E1452,'Data Produk'!$A$2:$E$2517,3,FALSE)</f>
        <v>BHINNEKA Gaming Earphone EG1</v>
      </c>
      <c r="J1452" t="str">
        <f>VLOOKUP(E1452,'Data Produk'!$A$2:$E$2517,4,FALSE)</f>
        <v>EARPHONE</v>
      </c>
      <c r="K1452" t="str">
        <f>VLOOKUP(D1452,'Data Outlet'!$A$2:$D$17,4,FALSE)</f>
        <v>Dewi Lestari</v>
      </c>
      <c r="L1452" t="str">
        <f>VLOOKUP(D1452,'Data Outlet'!$A$2:$D$17,2,FALSE)</f>
        <v>CIBUBUR JUNCTION</v>
      </c>
    </row>
    <row r="1453" spans="1:12" x14ac:dyDescent="0.25">
      <c r="A1453" t="str">
        <f t="shared" si="46"/>
        <v>T-1452</v>
      </c>
      <c r="B1453" s="3" t="s">
        <v>2584</v>
      </c>
      <c r="C1453" s="5">
        <v>45624</v>
      </c>
      <c r="D1453" s="3" t="s">
        <v>42</v>
      </c>
      <c r="E1453" s="4" t="s">
        <v>86</v>
      </c>
      <c r="F1453" s="9">
        <v>2</v>
      </c>
      <c r="G1453">
        <f>VLOOKUP(E1453,'Data Produk'!$A$2:$E$2517,5,FALSE)</f>
        <v>12600</v>
      </c>
      <c r="H1453">
        <f t="shared" si="45"/>
        <v>25200</v>
      </c>
      <c r="I1453" t="str">
        <f>VLOOKUP(E1453,'Data Produk'!$A$2:$E$2517,3,FALSE)</f>
        <v>BHINNEKA BASIC XL MP64 BASIC MOUSEPAD BLACK</v>
      </c>
      <c r="J1453" t="str">
        <f>VLOOKUP(E1453,'Data Produk'!$A$2:$E$2517,4,FALSE)</f>
        <v>BASIC MOUSEPAD</v>
      </c>
      <c r="K1453" t="str">
        <f>VLOOKUP(D1453,'Data Outlet'!$A$2:$D$17,4,FALSE)</f>
        <v>Hadi Nugroho</v>
      </c>
      <c r="L1453" t="str">
        <f>VLOOKUP(D1453,'Data Outlet'!$A$2:$D$17,2,FALSE)</f>
        <v>MALL KELAPA GADING</v>
      </c>
    </row>
    <row r="1454" spans="1:12" x14ac:dyDescent="0.25">
      <c r="A1454" t="str">
        <f t="shared" si="46"/>
        <v>T-1453</v>
      </c>
      <c r="B1454" s="3" t="s">
        <v>2584</v>
      </c>
      <c r="C1454" s="5">
        <v>45605</v>
      </c>
      <c r="D1454" s="3" t="s">
        <v>42</v>
      </c>
      <c r="E1454" s="4" t="s">
        <v>1115</v>
      </c>
      <c r="F1454" s="9">
        <v>3</v>
      </c>
      <c r="G1454">
        <f>VLOOKUP(E1454,'Data Produk'!$A$2:$E$2517,5,FALSE)</f>
        <v>89100</v>
      </c>
      <c r="H1454">
        <f t="shared" si="45"/>
        <v>267300</v>
      </c>
      <c r="I1454" t="str">
        <f>VLOOKUP(E1454,'Data Produk'!$A$2:$E$2517,3,FALSE)</f>
        <v>BHINNEKA W190 OFFICE MOUSE MINT</v>
      </c>
      <c r="J1454" t="str">
        <f>VLOOKUP(E1454,'Data Produk'!$A$2:$E$2517,4,FALSE)</f>
        <v>OFFICE MOUSE</v>
      </c>
      <c r="K1454" t="str">
        <f>VLOOKUP(D1454,'Data Outlet'!$A$2:$D$17,4,FALSE)</f>
        <v>Hadi Nugroho</v>
      </c>
      <c r="L1454" t="str">
        <f>VLOOKUP(D1454,'Data Outlet'!$A$2:$D$17,2,FALSE)</f>
        <v>MALL KELAPA GADING</v>
      </c>
    </row>
    <row r="1455" spans="1:12" x14ac:dyDescent="0.25">
      <c r="A1455" t="str">
        <f t="shared" si="46"/>
        <v>T-1454</v>
      </c>
      <c r="B1455" s="3" t="s">
        <v>2584</v>
      </c>
      <c r="C1455" s="5">
        <v>45612</v>
      </c>
      <c r="D1455" s="3" t="s">
        <v>39</v>
      </c>
      <c r="E1455" s="4" t="s">
        <v>1116</v>
      </c>
      <c r="F1455" s="9">
        <v>4</v>
      </c>
      <c r="G1455">
        <f>VLOOKUP(E1455,'Data Produk'!$A$2:$E$2517,5,FALSE)</f>
        <v>44100</v>
      </c>
      <c r="H1455">
        <f t="shared" si="45"/>
        <v>176400</v>
      </c>
      <c r="I1455" t="str">
        <f>VLOOKUP(E1455,'Data Produk'!$A$2:$E$2517,3,FALSE)</f>
        <v>BHINNEKA RHASTA II G13 GAMING MOUSE BLACK</v>
      </c>
      <c r="J1455" t="str">
        <f>VLOOKUP(E1455,'Data Produk'!$A$2:$E$2517,4,FALSE)</f>
        <v>MOUSE GAMING</v>
      </c>
      <c r="K1455" t="str">
        <f>VLOOKUP(D1455,'Data Outlet'!$A$2:$D$17,4,FALSE)</f>
        <v>Eko Wijaya</v>
      </c>
      <c r="L1455" t="str">
        <f>VLOOKUP(D1455,'Data Outlet'!$A$2:$D$17,2,FALSE)</f>
        <v>KOTA KASABLANKA</v>
      </c>
    </row>
    <row r="1456" spans="1:12" x14ac:dyDescent="0.25">
      <c r="A1456" t="str">
        <f t="shared" si="46"/>
        <v>T-1455</v>
      </c>
      <c r="B1456" s="3" t="s">
        <v>2584</v>
      </c>
      <c r="C1456" s="5">
        <v>45625</v>
      </c>
      <c r="D1456" s="3" t="s">
        <v>39</v>
      </c>
      <c r="E1456" s="4" t="s">
        <v>1117</v>
      </c>
      <c r="F1456" s="9">
        <v>1</v>
      </c>
      <c r="G1456">
        <f>VLOOKUP(E1456,'Data Produk'!$A$2:$E$2517,5,FALSE)</f>
        <v>90000</v>
      </c>
      <c r="H1456">
        <f t="shared" si="45"/>
        <v>90000</v>
      </c>
      <c r="I1456" t="str">
        <f>VLOOKUP(E1456,'Data Produk'!$A$2:$E$2517,3,FALSE)</f>
        <v>BHINNEKA Gaming Mouse X15</v>
      </c>
      <c r="J1456" t="str">
        <f>VLOOKUP(E1456,'Data Produk'!$A$2:$E$2517,4,FALSE)</f>
        <v>MOUSE GAMING</v>
      </c>
      <c r="K1456" t="str">
        <f>VLOOKUP(D1456,'Data Outlet'!$A$2:$D$17,4,FALSE)</f>
        <v>Eko Wijaya</v>
      </c>
      <c r="L1456" t="str">
        <f>VLOOKUP(D1456,'Data Outlet'!$A$2:$D$17,2,FALSE)</f>
        <v>KOTA KASABLANKA</v>
      </c>
    </row>
    <row r="1457" spans="1:12" x14ac:dyDescent="0.25">
      <c r="A1457" t="str">
        <f t="shared" si="46"/>
        <v>T-1456</v>
      </c>
      <c r="B1457" s="3" t="s">
        <v>2584</v>
      </c>
      <c r="C1457" s="5">
        <v>45622</v>
      </c>
      <c r="D1457" s="3" t="s">
        <v>42</v>
      </c>
      <c r="E1457" s="4" t="s">
        <v>1118</v>
      </c>
      <c r="F1457" s="9">
        <v>1</v>
      </c>
      <c r="G1457">
        <f>VLOOKUP(E1457,'Data Produk'!$A$2:$E$2517,5,FALSE)</f>
        <v>396000</v>
      </c>
      <c r="H1457">
        <f t="shared" si="45"/>
        <v>396000</v>
      </c>
      <c r="I1457" t="str">
        <f>VLOOKUP(E1457,'Data Produk'!$A$2:$E$2517,3,FALSE)</f>
        <v>BHINNEKA LEVIOSA MCX01 CONDENSER MICROPHONE BLACK</v>
      </c>
      <c r="J1457" t="str">
        <f>VLOOKUP(E1457,'Data Produk'!$A$2:$E$2517,4,FALSE)</f>
        <v>STREAMING DEVICES</v>
      </c>
      <c r="K1457" t="str">
        <f>VLOOKUP(D1457,'Data Outlet'!$A$2:$D$17,4,FALSE)</f>
        <v>Hadi Nugroho</v>
      </c>
      <c r="L1457" t="str">
        <f>VLOOKUP(D1457,'Data Outlet'!$A$2:$D$17,2,FALSE)</f>
        <v>MALL KELAPA GADING</v>
      </c>
    </row>
    <row r="1458" spans="1:12" x14ac:dyDescent="0.25">
      <c r="A1458" t="str">
        <f t="shared" si="46"/>
        <v>T-1457</v>
      </c>
      <c r="B1458" s="3" t="s">
        <v>2584</v>
      </c>
      <c r="C1458" s="5">
        <v>45626</v>
      </c>
      <c r="D1458" s="3" t="s">
        <v>42</v>
      </c>
      <c r="E1458" s="4" t="s">
        <v>292</v>
      </c>
      <c r="F1458" s="9">
        <v>1</v>
      </c>
      <c r="G1458">
        <f>VLOOKUP(E1458,'Data Produk'!$A$2:$E$2517,5,FALSE)</f>
        <v>240000</v>
      </c>
      <c r="H1458">
        <f t="shared" si="45"/>
        <v>240000</v>
      </c>
      <c r="I1458" t="str">
        <f>VLOOKUP(E1458,'Data Produk'!$A$2:$E$2517,3,FALSE)</f>
        <v>BHINNEKA LUMINOUS C30 WEBCAM BLACK</v>
      </c>
      <c r="J1458" t="str">
        <f>VLOOKUP(E1458,'Data Produk'!$A$2:$E$2517,4,FALSE)</f>
        <v>STREAMING DEVICES</v>
      </c>
      <c r="K1458" t="str">
        <f>VLOOKUP(D1458,'Data Outlet'!$A$2:$D$17,4,FALSE)</f>
        <v>Hadi Nugroho</v>
      </c>
      <c r="L1458" t="str">
        <f>VLOOKUP(D1458,'Data Outlet'!$A$2:$D$17,2,FALSE)</f>
        <v>MALL KELAPA GADING</v>
      </c>
    </row>
    <row r="1459" spans="1:12" x14ac:dyDescent="0.25">
      <c r="A1459" t="str">
        <f t="shared" si="46"/>
        <v>T-1458</v>
      </c>
      <c r="B1459" s="3" t="s">
        <v>2584</v>
      </c>
      <c r="C1459" s="5">
        <v>45597</v>
      </c>
      <c r="D1459" s="3" t="s">
        <v>42</v>
      </c>
      <c r="E1459" s="4" t="s">
        <v>1119</v>
      </c>
      <c r="F1459" s="9">
        <v>2</v>
      </c>
      <c r="G1459">
        <f>VLOOKUP(E1459,'Data Produk'!$A$2:$E$2517,5,FALSE)</f>
        <v>216000</v>
      </c>
      <c r="H1459">
        <f t="shared" si="45"/>
        <v>432000</v>
      </c>
      <c r="I1459" t="str">
        <f>VLOOKUP(E1459,'Data Produk'!$A$2:$E$2517,3,FALSE)</f>
        <v>BHINNEKA Gaming Keyboard MK-890 ATOM96 Grey Blue Switch</v>
      </c>
      <c r="J1459" t="str">
        <f>VLOOKUP(E1459,'Data Produk'!$A$2:$E$2517,4,FALSE)</f>
        <v>KEYBOARD GAMING</v>
      </c>
      <c r="K1459" t="str">
        <f>VLOOKUP(D1459,'Data Outlet'!$A$2:$D$17,4,FALSE)</f>
        <v>Hadi Nugroho</v>
      </c>
      <c r="L1459" t="str">
        <f>VLOOKUP(D1459,'Data Outlet'!$A$2:$D$17,2,FALSE)</f>
        <v>MALL KELAPA GADING</v>
      </c>
    </row>
    <row r="1460" spans="1:12" x14ac:dyDescent="0.25">
      <c r="A1460" t="str">
        <f t="shared" si="46"/>
        <v>T-1459</v>
      </c>
      <c r="B1460" s="3" t="s">
        <v>2584</v>
      </c>
      <c r="C1460" s="5">
        <v>45605</v>
      </c>
      <c r="D1460" s="3" t="s">
        <v>37</v>
      </c>
      <c r="E1460" s="4" t="s">
        <v>96</v>
      </c>
      <c r="F1460" s="9">
        <v>2</v>
      </c>
      <c r="G1460">
        <f>VLOOKUP(E1460,'Data Produk'!$A$2:$E$2517,5,FALSE)</f>
        <v>44850</v>
      </c>
      <c r="H1460">
        <f t="shared" si="45"/>
        <v>89700</v>
      </c>
      <c r="I1460" t="str">
        <f>VLOOKUP(E1460,'Data Produk'!$A$2:$E$2517,3,FALSE)</f>
        <v>BHINNEKA HYPERLINK KD10C2001 BLACK</v>
      </c>
      <c r="J1460" t="str">
        <f>VLOOKUP(E1460,'Data Produk'!$A$2:$E$2517,4,FALSE)</f>
        <v>CABLE</v>
      </c>
      <c r="K1460" t="str">
        <f>VLOOKUP(D1460,'Data Outlet'!$A$2:$D$17,4,FALSE)</f>
        <v>Dewi Lestari</v>
      </c>
      <c r="L1460" t="str">
        <f>VLOOKUP(D1460,'Data Outlet'!$A$2:$D$17,2,FALSE)</f>
        <v>CIBUBUR JUNCTION</v>
      </c>
    </row>
    <row r="1461" spans="1:12" x14ac:dyDescent="0.25">
      <c r="A1461" t="str">
        <f t="shared" si="46"/>
        <v>T-1460</v>
      </c>
      <c r="B1461" s="3" t="s">
        <v>2584</v>
      </c>
      <c r="C1461" s="5">
        <v>45597</v>
      </c>
      <c r="D1461" s="3" t="s">
        <v>42</v>
      </c>
      <c r="E1461" s="4" t="s">
        <v>1120</v>
      </c>
      <c r="F1461" s="9">
        <v>3</v>
      </c>
      <c r="G1461">
        <f>VLOOKUP(E1461,'Data Produk'!$A$2:$E$2517,5,FALSE)</f>
        <v>98100</v>
      </c>
      <c r="H1461">
        <f t="shared" si="45"/>
        <v>294300</v>
      </c>
      <c r="I1461" t="str">
        <f>VLOOKUP(E1461,'Data Produk'!$A$2:$E$2517,3,FALSE)</f>
        <v>BHINNEKA POWER PURE 30W 2-PORTS USB CHARGER (PD+QC) WHITE</v>
      </c>
      <c r="J1461" t="str">
        <f>VLOOKUP(E1461,'Data Produk'!$A$2:$E$2517,4,FALSE)</f>
        <v>CHARGER</v>
      </c>
      <c r="K1461" t="str">
        <f>VLOOKUP(D1461,'Data Outlet'!$A$2:$D$17,4,FALSE)</f>
        <v>Hadi Nugroho</v>
      </c>
      <c r="L1461" t="str">
        <f>VLOOKUP(D1461,'Data Outlet'!$A$2:$D$17,2,FALSE)</f>
        <v>MALL KELAPA GADING</v>
      </c>
    </row>
    <row r="1462" spans="1:12" x14ac:dyDescent="0.25">
      <c r="A1462" t="str">
        <f t="shared" si="46"/>
        <v>T-1461</v>
      </c>
      <c r="B1462" s="3" t="s">
        <v>2584</v>
      </c>
      <c r="C1462" s="5">
        <v>45614</v>
      </c>
      <c r="D1462" s="3" t="s">
        <v>39</v>
      </c>
      <c r="E1462" s="4" t="s">
        <v>1121</v>
      </c>
      <c r="F1462" s="9">
        <v>4</v>
      </c>
      <c r="G1462">
        <f>VLOOKUP(E1462,'Data Produk'!$A$2:$E$2517,5,FALSE)</f>
        <v>43200</v>
      </c>
      <c r="H1462">
        <f t="shared" si="45"/>
        <v>172800</v>
      </c>
      <c r="I1462" t="str">
        <f>VLOOKUP(E1462,'Data Produk'!$A$2:$E$2517,3,FALSE)</f>
        <v>BHINNEKA Mouse Wireless W188 WHITE</v>
      </c>
      <c r="J1462" t="str">
        <f>VLOOKUP(E1462,'Data Produk'!$A$2:$E$2517,4,FALSE)</f>
        <v>OFFICE MOUSE</v>
      </c>
      <c r="K1462" t="str">
        <f>VLOOKUP(D1462,'Data Outlet'!$A$2:$D$17,4,FALSE)</f>
        <v>Eko Wijaya</v>
      </c>
      <c r="L1462" t="str">
        <f>VLOOKUP(D1462,'Data Outlet'!$A$2:$D$17,2,FALSE)</f>
        <v>KOTA KASABLANKA</v>
      </c>
    </row>
    <row r="1463" spans="1:12" x14ac:dyDescent="0.25">
      <c r="A1463" t="str">
        <f t="shared" si="46"/>
        <v>T-1462</v>
      </c>
      <c r="B1463" s="3" t="s">
        <v>2584</v>
      </c>
      <c r="C1463" s="5">
        <v>45598</v>
      </c>
      <c r="D1463" s="3" t="s">
        <v>40</v>
      </c>
      <c r="E1463" s="4" t="s">
        <v>740</v>
      </c>
      <c r="F1463" s="9">
        <v>2</v>
      </c>
      <c r="G1463">
        <f>VLOOKUP(E1463,'Data Produk'!$A$2:$E$2517,5,FALSE)</f>
        <v>108000</v>
      </c>
      <c r="H1463">
        <f t="shared" si="45"/>
        <v>216000</v>
      </c>
      <c r="I1463" t="str">
        <f>VLOOKUP(E1463,'Data Produk'!$A$2:$E$2517,3,FALSE)</f>
        <v>BHINNEKA WAVE13 TW13 TRUE WIRELESS BLACK</v>
      </c>
      <c r="J1463" t="str">
        <f>VLOOKUP(E1463,'Data Produk'!$A$2:$E$2517,4,FALSE)</f>
        <v>TWS</v>
      </c>
      <c r="K1463" t="str">
        <f>VLOOKUP(D1463,'Data Outlet'!$A$2:$D$17,4,FALSE)</f>
        <v>Fani Sari</v>
      </c>
      <c r="L1463" t="str">
        <f>VLOOKUP(D1463,'Data Outlet'!$A$2:$D$17,2,FALSE)</f>
        <v>LIPPO MALL KEMANG</v>
      </c>
    </row>
    <row r="1464" spans="1:12" x14ac:dyDescent="0.25">
      <c r="A1464" t="str">
        <f t="shared" si="46"/>
        <v>T-1463</v>
      </c>
      <c r="B1464" s="3" t="s">
        <v>2584</v>
      </c>
      <c r="C1464" s="5">
        <v>45601</v>
      </c>
      <c r="D1464" s="3" t="s">
        <v>42</v>
      </c>
      <c r="E1464" s="4" t="s">
        <v>1122</v>
      </c>
      <c r="F1464" s="9">
        <v>3</v>
      </c>
      <c r="G1464">
        <f>VLOOKUP(E1464,'Data Produk'!$A$2:$E$2517,5,FALSE)</f>
        <v>354000</v>
      </c>
      <c r="H1464">
        <f t="shared" si="45"/>
        <v>1062000</v>
      </c>
      <c r="I1464" t="str">
        <f>VLOOKUP(E1464,'Data Produk'!$A$2:$E$2517,3,FALSE)</f>
        <v>BHINNEKA Gaming Keyboard MK-853 V2 BLUE SWITCH (BLACK)</v>
      </c>
      <c r="J1464" t="str">
        <f>VLOOKUP(E1464,'Data Produk'!$A$2:$E$2517,4,FALSE)</f>
        <v>KEYBOARD GAMING</v>
      </c>
      <c r="K1464" t="str">
        <f>VLOOKUP(D1464,'Data Outlet'!$A$2:$D$17,4,FALSE)</f>
        <v>Hadi Nugroho</v>
      </c>
      <c r="L1464" t="str">
        <f>VLOOKUP(D1464,'Data Outlet'!$A$2:$D$17,2,FALSE)</f>
        <v>MALL KELAPA GADING</v>
      </c>
    </row>
    <row r="1465" spans="1:12" x14ac:dyDescent="0.25">
      <c r="A1465" t="str">
        <f t="shared" si="46"/>
        <v>T-1464</v>
      </c>
      <c r="B1465" s="3" t="s">
        <v>2584</v>
      </c>
      <c r="C1465" s="5">
        <v>45606</v>
      </c>
      <c r="D1465" s="3" t="s">
        <v>45</v>
      </c>
      <c r="E1465" s="4" t="s">
        <v>1123</v>
      </c>
      <c r="F1465" s="9">
        <v>11</v>
      </c>
      <c r="G1465">
        <f>VLOOKUP(E1465,'Data Produk'!$A$2:$E$2517,5,FALSE)</f>
        <v>34200</v>
      </c>
      <c r="H1465">
        <f t="shared" si="45"/>
        <v>376200</v>
      </c>
      <c r="I1465" t="str">
        <f>VLOOKUP(E1465,'Data Produk'!$A$2:$E$2517,3,FALSE)</f>
        <v>KDL105 BHINNEKA USB CABLE LIGHTNING</v>
      </c>
      <c r="J1465" t="str">
        <f>VLOOKUP(E1465,'Data Produk'!$A$2:$E$2517,4,FALSE)</f>
        <v>CABLE</v>
      </c>
      <c r="K1465" t="str">
        <f>VLOOKUP(D1465,'Data Outlet'!$A$2:$D$17,4,FALSE)</f>
        <v>Indah Putri</v>
      </c>
      <c r="L1465" t="str">
        <f>VLOOKUP(D1465,'Data Outlet'!$A$2:$D$17,2,FALSE)</f>
        <v>PIK AVENUE</v>
      </c>
    </row>
    <row r="1466" spans="1:12" x14ac:dyDescent="0.25">
      <c r="A1466" t="str">
        <f t="shared" si="46"/>
        <v>T-1465</v>
      </c>
      <c r="B1466" s="3" t="s">
        <v>2584</v>
      </c>
      <c r="C1466" s="5">
        <v>45625</v>
      </c>
      <c r="D1466" s="3" t="s">
        <v>43</v>
      </c>
      <c r="E1466" s="4" t="s">
        <v>578</v>
      </c>
      <c r="F1466" s="9">
        <v>1</v>
      </c>
      <c r="G1466">
        <f>VLOOKUP(E1466,'Data Produk'!$A$2:$E$2517,5,FALSE)</f>
        <v>29700</v>
      </c>
      <c r="H1466">
        <f t="shared" si="45"/>
        <v>29700</v>
      </c>
      <c r="I1466" t="str">
        <f>VLOOKUP(E1466,'Data Produk'!$A$2:$E$2517,3,FALSE)</f>
        <v>KL201 BHINNEKA USB CABLE LIGHTNING</v>
      </c>
      <c r="J1466" t="str">
        <f>VLOOKUP(E1466,'Data Produk'!$A$2:$E$2517,4,FALSE)</f>
        <v>CABLE</v>
      </c>
      <c r="K1466" t="str">
        <f>VLOOKUP(D1466,'Data Outlet'!$A$2:$D$17,4,FALSE)</f>
        <v>Gita Rahma</v>
      </c>
      <c r="L1466" t="str">
        <f>VLOOKUP(D1466,'Data Outlet'!$A$2:$D$17,2,FALSE)</f>
        <v>MALL OF INDONESIA</v>
      </c>
    </row>
    <row r="1467" spans="1:12" x14ac:dyDescent="0.25">
      <c r="A1467" t="str">
        <f t="shared" si="46"/>
        <v>T-1466</v>
      </c>
      <c r="B1467" s="3" t="s">
        <v>2584</v>
      </c>
      <c r="C1467" s="5">
        <v>45624</v>
      </c>
      <c r="D1467" s="3" t="s">
        <v>40</v>
      </c>
      <c r="E1467" s="4" t="s">
        <v>1124</v>
      </c>
      <c r="F1467" s="9">
        <v>1</v>
      </c>
      <c r="G1467">
        <f>VLOOKUP(E1467,'Data Produk'!$A$2:$E$2517,5,FALSE)</f>
        <v>13500</v>
      </c>
      <c r="H1467">
        <f t="shared" si="45"/>
        <v>13500</v>
      </c>
      <c r="I1467" t="str">
        <f>VLOOKUP(E1467,'Data Produk'!$A$2:$E$2517,3,FALSE)</f>
        <v>BHINNEKA BASIC XL MP64 BASIC MOUSEPAD BLACK</v>
      </c>
      <c r="J1467" t="str">
        <f>VLOOKUP(E1467,'Data Produk'!$A$2:$E$2517,4,FALSE)</f>
        <v>BASIC MOUSEPAD</v>
      </c>
      <c r="K1467" t="str">
        <f>VLOOKUP(D1467,'Data Outlet'!$A$2:$D$17,4,FALSE)</f>
        <v>Fani Sari</v>
      </c>
      <c r="L1467" t="str">
        <f>VLOOKUP(D1467,'Data Outlet'!$A$2:$D$17,2,FALSE)</f>
        <v>LIPPO MALL KEMANG</v>
      </c>
    </row>
    <row r="1468" spans="1:12" x14ac:dyDescent="0.25">
      <c r="A1468" t="str">
        <f t="shared" si="46"/>
        <v>T-1467</v>
      </c>
      <c r="B1468" s="3" t="s">
        <v>2584</v>
      </c>
      <c r="C1468" s="5">
        <v>45623</v>
      </c>
      <c r="D1468" s="3" t="s">
        <v>40</v>
      </c>
      <c r="E1468" s="4" t="s">
        <v>804</v>
      </c>
      <c r="F1468" s="9">
        <v>1</v>
      </c>
      <c r="G1468">
        <f>VLOOKUP(E1468,'Data Produk'!$A$2:$E$2517,5,FALSE)</f>
        <v>40500</v>
      </c>
      <c r="H1468">
        <f t="shared" si="45"/>
        <v>40500</v>
      </c>
      <c r="I1468" t="str">
        <f>VLOOKUP(E1468,'Data Produk'!$A$2:$E$2517,3,FALSE)</f>
        <v>BHINNEKA MEOW AC5001 HEADSET ACCESSORIES PINK</v>
      </c>
      <c r="J1468" t="str">
        <f>VLOOKUP(E1468,'Data Produk'!$A$2:$E$2517,4,FALSE)</f>
        <v>OTHER ACCESSORIES</v>
      </c>
      <c r="K1468" t="str">
        <f>VLOOKUP(D1468,'Data Outlet'!$A$2:$D$17,4,FALSE)</f>
        <v>Fani Sari</v>
      </c>
      <c r="L1468" t="str">
        <f>VLOOKUP(D1468,'Data Outlet'!$A$2:$D$17,2,FALSE)</f>
        <v>LIPPO MALL KEMANG</v>
      </c>
    </row>
    <row r="1469" spans="1:12" x14ac:dyDescent="0.25">
      <c r="A1469" t="str">
        <f t="shared" si="46"/>
        <v>T-1468</v>
      </c>
      <c r="B1469" s="3" t="s">
        <v>2584</v>
      </c>
      <c r="C1469" s="5">
        <v>45597</v>
      </c>
      <c r="D1469" s="3" t="s">
        <v>40</v>
      </c>
      <c r="E1469" s="4" t="s">
        <v>621</v>
      </c>
      <c r="F1469" s="9">
        <v>1</v>
      </c>
      <c r="G1469">
        <f>VLOOKUP(E1469,'Data Produk'!$A$2:$E$2517,5,FALSE)</f>
        <v>34200</v>
      </c>
      <c r="H1469">
        <f t="shared" si="45"/>
        <v>34200</v>
      </c>
      <c r="I1469" t="str">
        <f>VLOOKUP(E1469,'Data Produk'!$A$2:$E$2517,3,FALSE)</f>
        <v>BHINNEKA VIGIL MP452 BASIC MOUSEPAD BLACK</v>
      </c>
      <c r="J1469" t="str">
        <f>VLOOKUP(E1469,'Data Produk'!$A$2:$E$2517,4,FALSE)</f>
        <v>BASIC MOUSEPAD</v>
      </c>
      <c r="K1469" t="str">
        <f>VLOOKUP(D1469,'Data Outlet'!$A$2:$D$17,4,FALSE)</f>
        <v>Fani Sari</v>
      </c>
      <c r="L1469" t="str">
        <f>VLOOKUP(D1469,'Data Outlet'!$A$2:$D$17,2,FALSE)</f>
        <v>LIPPO MALL KEMANG</v>
      </c>
    </row>
    <row r="1470" spans="1:12" x14ac:dyDescent="0.25">
      <c r="A1470" t="str">
        <f t="shared" si="46"/>
        <v>T-1469</v>
      </c>
      <c r="B1470" s="3" t="s">
        <v>2584</v>
      </c>
      <c r="C1470" s="5">
        <v>45599</v>
      </c>
      <c r="D1470" s="3" t="s">
        <v>43</v>
      </c>
      <c r="E1470" s="4" t="s">
        <v>1125</v>
      </c>
      <c r="F1470" s="9">
        <v>1</v>
      </c>
      <c r="G1470">
        <f>VLOOKUP(E1470,'Data Produk'!$A$2:$E$2517,5,FALSE)</f>
        <v>125100</v>
      </c>
      <c r="H1470">
        <f t="shared" si="45"/>
        <v>125100</v>
      </c>
      <c r="I1470" t="str">
        <f>VLOOKUP(E1470,'Data Produk'!$A$2:$E$2517,3,FALSE)</f>
        <v>BHINNEKA THOR II X16 GAMING MOUSE BLACK</v>
      </c>
      <c r="J1470" t="str">
        <f>VLOOKUP(E1470,'Data Produk'!$A$2:$E$2517,4,FALSE)</f>
        <v>MOUSE GAMING</v>
      </c>
      <c r="K1470" t="str">
        <f>VLOOKUP(D1470,'Data Outlet'!$A$2:$D$17,4,FALSE)</f>
        <v>Gita Rahma</v>
      </c>
      <c r="L1470" t="str">
        <f>VLOOKUP(D1470,'Data Outlet'!$A$2:$D$17,2,FALSE)</f>
        <v>MALL OF INDONESIA</v>
      </c>
    </row>
    <row r="1471" spans="1:12" x14ac:dyDescent="0.25">
      <c r="A1471" t="str">
        <f t="shared" si="46"/>
        <v>T-1470</v>
      </c>
      <c r="B1471" s="3" t="s">
        <v>2584</v>
      </c>
      <c r="C1471" s="5">
        <v>45621</v>
      </c>
      <c r="D1471" s="3" t="s">
        <v>45</v>
      </c>
      <c r="E1471" s="4" t="s">
        <v>1126</v>
      </c>
      <c r="F1471" s="9">
        <v>14</v>
      </c>
      <c r="G1471">
        <f>VLOOKUP(E1471,'Data Produk'!$A$2:$E$2517,5,FALSE)</f>
        <v>36900</v>
      </c>
      <c r="H1471">
        <f t="shared" si="45"/>
        <v>516600</v>
      </c>
      <c r="I1471" t="str">
        <f>VLOOKUP(E1471,'Data Produk'!$A$2:$E$2517,3,FALSE)</f>
        <v>KL106 BHINNEKA USB CABLE LIGHTNING</v>
      </c>
      <c r="J1471" t="str">
        <f>VLOOKUP(E1471,'Data Produk'!$A$2:$E$2517,4,FALSE)</f>
        <v>CABLE</v>
      </c>
      <c r="K1471" t="str">
        <f>VLOOKUP(D1471,'Data Outlet'!$A$2:$D$17,4,FALSE)</f>
        <v>Indah Putri</v>
      </c>
      <c r="L1471" t="str">
        <f>VLOOKUP(D1471,'Data Outlet'!$A$2:$D$17,2,FALSE)</f>
        <v>PIK AVENUE</v>
      </c>
    </row>
    <row r="1472" spans="1:12" x14ac:dyDescent="0.25">
      <c r="A1472" t="str">
        <f t="shared" si="46"/>
        <v>T-1471</v>
      </c>
      <c r="B1472" s="3" t="s">
        <v>2584</v>
      </c>
      <c r="C1472" s="5">
        <v>45611</v>
      </c>
      <c r="D1472" s="3" t="s">
        <v>43</v>
      </c>
      <c r="E1472" s="4" t="s">
        <v>1127</v>
      </c>
      <c r="F1472" s="9">
        <v>1</v>
      </c>
      <c r="G1472">
        <f>VLOOKUP(E1472,'Data Produk'!$A$2:$E$2517,5,FALSE)</f>
        <v>198000</v>
      </c>
      <c r="H1472">
        <f t="shared" si="45"/>
        <v>198000</v>
      </c>
      <c r="I1472" t="str">
        <f>VLOOKUP(E1472,'Data Produk'!$A$2:$E$2517,3,FALSE)</f>
        <v>BHINNEKA ATOM TKL MECHANICAL KEYBOARD GREY BLUE SWITCH</v>
      </c>
      <c r="J1472" t="str">
        <f>VLOOKUP(E1472,'Data Produk'!$A$2:$E$2517,4,FALSE)</f>
        <v>KEYBOARD GAMING</v>
      </c>
      <c r="K1472" t="str">
        <f>VLOOKUP(D1472,'Data Outlet'!$A$2:$D$17,4,FALSE)</f>
        <v>Gita Rahma</v>
      </c>
      <c r="L1472" t="str">
        <f>VLOOKUP(D1472,'Data Outlet'!$A$2:$D$17,2,FALSE)</f>
        <v>MALL OF INDONESIA</v>
      </c>
    </row>
    <row r="1473" spans="1:12" x14ac:dyDescent="0.25">
      <c r="A1473" t="str">
        <f t="shared" si="46"/>
        <v>T-1472</v>
      </c>
      <c r="B1473" s="3" t="s">
        <v>2584</v>
      </c>
      <c r="C1473" s="5">
        <v>45612</v>
      </c>
      <c r="D1473" s="3" t="s">
        <v>37</v>
      </c>
      <c r="E1473" s="4" t="s">
        <v>1128</v>
      </c>
      <c r="F1473" s="9">
        <v>1</v>
      </c>
      <c r="G1473">
        <f>VLOOKUP(E1473,'Data Produk'!$A$2:$E$2517,5,FALSE)</f>
        <v>125100</v>
      </c>
      <c r="H1473">
        <f t="shared" si="45"/>
        <v>125100</v>
      </c>
      <c r="I1473" t="str">
        <f>VLOOKUP(E1473,'Data Produk'!$A$2:$E$2517,3,FALSE)</f>
        <v>BHINNEKA THOR II X16 GAMING MOUSE BLACK</v>
      </c>
      <c r="J1473" t="str">
        <f>VLOOKUP(E1473,'Data Produk'!$A$2:$E$2517,4,FALSE)</f>
        <v>MOUSE GAMING</v>
      </c>
      <c r="K1473" t="str">
        <f>VLOOKUP(D1473,'Data Outlet'!$A$2:$D$17,4,FALSE)</f>
        <v>Dewi Lestari</v>
      </c>
      <c r="L1473" t="str">
        <f>VLOOKUP(D1473,'Data Outlet'!$A$2:$D$17,2,FALSE)</f>
        <v>CIBUBUR JUNCTION</v>
      </c>
    </row>
    <row r="1474" spans="1:12" x14ac:dyDescent="0.25">
      <c r="A1474" t="str">
        <f t="shared" si="46"/>
        <v>T-1473</v>
      </c>
      <c r="B1474" s="3" t="s">
        <v>2584</v>
      </c>
      <c r="C1474" s="5">
        <v>45599</v>
      </c>
      <c r="D1474" s="3" t="s">
        <v>42</v>
      </c>
      <c r="E1474" s="4" t="s">
        <v>810</v>
      </c>
      <c r="F1474" s="9">
        <v>13</v>
      </c>
      <c r="G1474">
        <f>VLOOKUP(E1474,'Data Produk'!$A$2:$E$2517,5,FALSE)</f>
        <v>116100</v>
      </c>
      <c r="H1474">
        <f t="shared" si="45"/>
        <v>1509300</v>
      </c>
      <c r="I1474" t="str">
        <f>VLOOKUP(E1474,'Data Produk'!$A$2:$E$2517,3,FALSE)</f>
        <v>BHINNEKA SMART LED STRIP SL0103</v>
      </c>
      <c r="J1474" t="str">
        <f>VLOOKUP(E1474,'Data Produk'!$A$2:$E$2517,4,FALSE)</f>
        <v>SMART LIFE</v>
      </c>
      <c r="K1474" t="str">
        <f>VLOOKUP(D1474,'Data Outlet'!$A$2:$D$17,4,FALSE)</f>
        <v>Hadi Nugroho</v>
      </c>
      <c r="L1474" t="str">
        <f>VLOOKUP(D1474,'Data Outlet'!$A$2:$D$17,2,FALSE)</f>
        <v>MALL KELAPA GADING</v>
      </c>
    </row>
    <row r="1475" spans="1:12" x14ac:dyDescent="0.25">
      <c r="A1475" t="str">
        <f t="shared" si="46"/>
        <v>T-1474</v>
      </c>
      <c r="B1475" s="3" t="s">
        <v>2584</v>
      </c>
      <c r="C1475" s="5">
        <v>45614</v>
      </c>
      <c r="D1475" s="3" t="s">
        <v>42</v>
      </c>
      <c r="E1475" s="4" t="s">
        <v>1129</v>
      </c>
      <c r="F1475" s="9">
        <v>7</v>
      </c>
      <c r="G1475">
        <f>VLOOKUP(E1475,'Data Produk'!$A$2:$E$2517,5,FALSE)</f>
        <v>44100</v>
      </c>
      <c r="H1475">
        <f t="shared" ref="H1475:H1538" si="47">G1475*F1475</f>
        <v>308700</v>
      </c>
      <c r="I1475" t="str">
        <f>VLOOKUP(E1475,'Data Produk'!$A$2:$E$2517,3,FALSE)</f>
        <v>BHINNEKA POWER PURE 18W 1-PORT TYPE-A USB CHARGER (QC) WHITE</v>
      </c>
      <c r="J1475" t="str">
        <f>VLOOKUP(E1475,'Data Produk'!$A$2:$E$2517,4,FALSE)</f>
        <v>CHARGER</v>
      </c>
      <c r="K1475" t="str">
        <f>VLOOKUP(D1475,'Data Outlet'!$A$2:$D$17,4,FALSE)</f>
        <v>Hadi Nugroho</v>
      </c>
      <c r="L1475" t="str">
        <f>VLOOKUP(D1475,'Data Outlet'!$A$2:$D$17,2,FALSE)</f>
        <v>MALL KELAPA GADING</v>
      </c>
    </row>
    <row r="1476" spans="1:12" x14ac:dyDescent="0.25">
      <c r="A1476" t="str">
        <f t="shared" si="46"/>
        <v>T-1475</v>
      </c>
      <c r="B1476" s="3" t="s">
        <v>2584</v>
      </c>
      <c r="C1476" s="5">
        <v>45600</v>
      </c>
      <c r="D1476" s="3" t="s">
        <v>43</v>
      </c>
      <c r="E1476" s="4" t="s">
        <v>864</v>
      </c>
      <c r="F1476" s="9">
        <v>1</v>
      </c>
      <c r="G1476">
        <f>VLOOKUP(E1476,'Data Produk'!$A$2:$E$2517,5,FALSE)</f>
        <v>37350</v>
      </c>
      <c r="H1476">
        <f t="shared" si="47"/>
        <v>37350</v>
      </c>
      <c r="I1476" t="str">
        <f>VLOOKUP(E1476,'Data Produk'!$A$2:$E$2517,3,FALSE)</f>
        <v>BHINNEKA LAVALIER MV01 MICROPHONE BLACK</v>
      </c>
      <c r="J1476" t="str">
        <f>VLOOKUP(E1476,'Data Produk'!$A$2:$E$2517,4,FALSE)</f>
        <v>STREAMING DEVICES</v>
      </c>
      <c r="K1476" t="str">
        <f>VLOOKUP(D1476,'Data Outlet'!$A$2:$D$17,4,FALSE)</f>
        <v>Gita Rahma</v>
      </c>
      <c r="L1476" t="str">
        <f>VLOOKUP(D1476,'Data Outlet'!$A$2:$D$17,2,FALSE)</f>
        <v>MALL OF INDONESIA</v>
      </c>
    </row>
    <row r="1477" spans="1:12" x14ac:dyDescent="0.25">
      <c r="A1477" t="str">
        <f t="shared" si="46"/>
        <v>T-1476</v>
      </c>
      <c r="B1477" s="3" t="s">
        <v>2584</v>
      </c>
      <c r="C1477" s="5">
        <v>45617</v>
      </c>
      <c r="D1477" s="3" t="s">
        <v>39</v>
      </c>
      <c r="E1477" s="4" t="s">
        <v>720</v>
      </c>
      <c r="F1477" s="9">
        <v>13</v>
      </c>
      <c r="G1477">
        <f>VLOOKUP(E1477,'Data Produk'!$A$2:$E$2517,5,FALSE)</f>
        <v>60750</v>
      </c>
      <c r="H1477">
        <f t="shared" si="47"/>
        <v>789750</v>
      </c>
      <c r="I1477" t="str">
        <f>VLOOKUP(E1477,'Data Produk'!$A$2:$E$2517,3,FALSE)</f>
        <v>BHINNEKA RAIGOR II WG10 GAMING MOUSE BLACK</v>
      </c>
      <c r="J1477" t="str">
        <f>VLOOKUP(E1477,'Data Produk'!$A$2:$E$2517,4,FALSE)</f>
        <v>MOUSE GAMING</v>
      </c>
      <c r="K1477" t="str">
        <f>VLOOKUP(D1477,'Data Outlet'!$A$2:$D$17,4,FALSE)</f>
        <v>Eko Wijaya</v>
      </c>
      <c r="L1477" t="str">
        <f>VLOOKUP(D1477,'Data Outlet'!$A$2:$D$17,2,FALSE)</f>
        <v>KOTA KASABLANKA</v>
      </c>
    </row>
    <row r="1478" spans="1:12" x14ac:dyDescent="0.25">
      <c r="A1478" t="str">
        <f t="shared" si="46"/>
        <v>T-1477</v>
      </c>
      <c r="B1478" s="3" t="s">
        <v>2584</v>
      </c>
      <c r="C1478" s="5">
        <v>45626</v>
      </c>
      <c r="D1478" s="3" t="s">
        <v>37</v>
      </c>
      <c r="E1478" s="4" t="s">
        <v>1130</v>
      </c>
      <c r="F1478" s="9">
        <v>1</v>
      </c>
      <c r="G1478">
        <f>VLOOKUP(E1478,'Data Produk'!$A$2:$E$2517,5,FALSE)</f>
        <v>39600</v>
      </c>
      <c r="H1478">
        <f t="shared" si="47"/>
        <v>39600</v>
      </c>
      <c r="I1478" t="str">
        <f>VLOOKUP(E1478,'Data Produk'!$A$2:$E$2517,3,FALSE)</f>
        <v>BHINNEKA GO W607 OFFICE MOUSE PINK</v>
      </c>
      <c r="J1478" t="str">
        <f>VLOOKUP(E1478,'Data Produk'!$A$2:$E$2517,4,FALSE)</f>
        <v>OFFICE MOUSE</v>
      </c>
      <c r="K1478" t="str">
        <f>VLOOKUP(D1478,'Data Outlet'!$A$2:$D$17,4,FALSE)</f>
        <v>Dewi Lestari</v>
      </c>
      <c r="L1478" t="str">
        <f>VLOOKUP(D1478,'Data Outlet'!$A$2:$D$17,2,FALSE)</f>
        <v>CIBUBUR JUNCTION</v>
      </c>
    </row>
    <row r="1479" spans="1:12" x14ac:dyDescent="0.25">
      <c r="A1479" t="str">
        <f t="shared" si="46"/>
        <v>T-1478</v>
      </c>
      <c r="B1479" s="3" t="s">
        <v>2584</v>
      </c>
      <c r="C1479" s="5">
        <v>45604</v>
      </c>
      <c r="D1479" s="3" t="s">
        <v>43</v>
      </c>
      <c r="E1479" s="4" t="s">
        <v>523</v>
      </c>
      <c r="F1479" s="9">
        <v>1</v>
      </c>
      <c r="G1479">
        <f>VLOOKUP(E1479,'Data Produk'!$A$2:$E$2517,5,FALSE)</f>
        <v>39600</v>
      </c>
      <c r="H1479">
        <f t="shared" si="47"/>
        <v>39600</v>
      </c>
      <c r="I1479" t="str">
        <f>VLOOKUP(E1479,'Data Produk'!$A$2:$E$2517,3,FALSE)</f>
        <v>BHINNEKA GO W608 OFFICE MOUSE BLACK</v>
      </c>
      <c r="J1479" t="str">
        <f>VLOOKUP(E1479,'Data Produk'!$A$2:$E$2517,4,FALSE)</f>
        <v>OFFICE MOUSE</v>
      </c>
      <c r="K1479" t="str">
        <f>VLOOKUP(D1479,'Data Outlet'!$A$2:$D$17,4,FALSE)</f>
        <v>Gita Rahma</v>
      </c>
      <c r="L1479" t="str">
        <f>VLOOKUP(D1479,'Data Outlet'!$A$2:$D$17,2,FALSE)</f>
        <v>MALL OF INDONESIA</v>
      </c>
    </row>
    <row r="1480" spans="1:12" x14ac:dyDescent="0.25">
      <c r="A1480" t="str">
        <f t="shared" si="46"/>
        <v>T-1479</v>
      </c>
      <c r="B1480" s="3" t="s">
        <v>2584</v>
      </c>
      <c r="C1480" s="5">
        <v>45603</v>
      </c>
      <c r="D1480" s="3" t="s">
        <v>41</v>
      </c>
      <c r="E1480" s="4" t="s">
        <v>1131</v>
      </c>
      <c r="F1480" s="9">
        <v>1</v>
      </c>
      <c r="G1480">
        <f>VLOOKUP(E1480,'Data Produk'!$A$2:$E$2517,5,FALSE)</f>
        <v>53100</v>
      </c>
      <c r="H1480">
        <f t="shared" si="47"/>
        <v>53100</v>
      </c>
      <c r="I1480" t="str">
        <f>VLOOKUP(E1480,'Data Produk'!$A$2:$E$2517,3,FALSE)</f>
        <v>BHINNEKA POWER PURE 18W 1-PORT TYPE-A USB CHARGER (QC) WHITE</v>
      </c>
      <c r="J1480" t="str">
        <f>VLOOKUP(E1480,'Data Produk'!$A$2:$E$2517,4,FALSE)</f>
        <v>CHARGER</v>
      </c>
      <c r="K1480" t="str">
        <f>VLOOKUP(D1480,'Data Outlet'!$A$2:$D$17,4,FALSE)</f>
        <v>Gita Rahma</v>
      </c>
      <c r="L1480" t="str">
        <f>VLOOKUP(D1480,'Data Outlet'!$A$2:$D$17,2,FALSE)</f>
        <v>MALL GANDARIA CITY</v>
      </c>
    </row>
    <row r="1481" spans="1:12" x14ac:dyDescent="0.25">
      <c r="A1481" t="str">
        <f t="shared" si="46"/>
        <v>T-1480</v>
      </c>
      <c r="B1481" s="3" t="s">
        <v>2584</v>
      </c>
      <c r="C1481" s="5">
        <v>45623</v>
      </c>
      <c r="D1481" s="3" t="s">
        <v>42</v>
      </c>
      <c r="E1481" s="4" t="s">
        <v>1132</v>
      </c>
      <c r="F1481" s="9">
        <v>3</v>
      </c>
      <c r="G1481">
        <f>VLOOKUP(E1481,'Data Produk'!$A$2:$E$2517,5,FALSE)</f>
        <v>65700</v>
      </c>
      <c r="H1481">
        <f t="shared" si="47"/>
        <v>197100</v>
      </c>
      <c r="I1481" t="str">
        <f>VLOOKUP(E1481,'Data Produk'!$A$2:$E$2517,3,FALSE)</f>
        <v>BHINNEKA AGILE MP453 GAMING MOUSEPAD BLACK</v>
      </c>
      <c r="J1481" t="str">
        <f>VLOOKUP(E1481,'Data Produk'!$A$2:$E$2517,4,FALSE)</f>
        <v>GAMING MOUSEPAD</v>
      </c>
      <c r="K1481" t="str">
        <f>VLOOKUP(D1481,'Data Outlet'!$A$2:$D$17,4,FALSE)</f>
        <v>Hadi Nugroho</v>
      </c>
      <c r="L1481" t="str">
        <f>VLOOKUP(D1481,'Data Outlet'!$A$2:$D$17,2,FALSE)</f>
        <v>MALL KELAPA GADING</v>
      </c>
    </row>
    <row r="1482" spans="1:12" x14ac:dyDescent="0.25">
      <c r="A1482" t="str">
        <f t="shared" si="46"/>
        <v>T-1481</v>
      </c>
      <c r="B1482" s="3" t="s">
        <v>2584</v>
      </c>
      <c r="C1482" s="5">
        <v>45619</v>
      </c>
      <c r="D1482" s="3" t="s">
        <v>48</v>
      </c>
      <c r="E1482" s="4" t="s">
        <v>252</v>
      </c>
      <c r="F1482" s="9">
        <v>2</v>
      </c>
      <c r="G1482">
        <f>VLOOKUP(E1482,'Data Produk'!$A$2:$E$2517,5,FALSE)</f>
        <v>15300</v>
      </c>
      <c r="H1482">
        <f t="shared" si="47"/>
        <v>30600</v>
      </c>
      <c r="I1482" t="str">
        <f>VLOOKUP(E1482,'Data Produk'!$A$2:$E$2517,3,FALSE)</f>
        <v>BHINNEKA LINKPODS ES3 WIRED EARBUDS BLACK</v>
      </c>
      <c r="J1482" t="str">
        <f>VLOOKUP(E1482,'Data Produk'!$A$2:$E$2517,4,FALSE)</f>
        <v>EARPHONE</v>
      </c>
      <c r="K1482" t="str">
        <f>VLOOKUP(D1482,'Data Outlet'!$A$2:$D$17,4,FALSE)</f>
        <v>Joko Susilo</v>
      </c>
      <c r="L1482" t="str">
        <f>VLOOKUP(D1482,'Data Outlet'!$A$2:$D$17,2,FALSE)</f>
        <v>SUMARECON MALL SERPONG</v>
      </c>
    </row>
    <row r="1483" spans="1:12" x14ac:dyDescent="0.25">
      <c r="A1483" t="str">
        <f t="shared" si="46"/>
        <v>T-1482</v>
      </c>
      <c r="B1483" s="3" t="s">
        <v>2584</v>
      </c>
      <c r="C1483" s="5">
        <v>45605</v>
      </c>
      <c r="D1483" s="3" t="s">
        <v>40</v>
      </c>
      <c r="E1483" s="4" t="s">
        <v>483</v>
      </c>
      <c r="F1483" s="9">
        <v>1</v>
      </c>
      <c r="G1483">
        <f>VLOOKUP(E1483,'Data Produk'!$A$2:$E$2517,5,FALSE)</f>
        <v>29700</v>
      </c>
      <c r="H1483">
        <f t="shared" si="47"/>
        <v>29700</v>
      </c>
      <c r="I1483" t="str">
        <f>VLOOKUP(E1483,'Data Produk'!$A$2:$E$2517,3,FALSE)</f>
        <v>KM104 BHINNEKA USB CABLE MICRO</v>
      </c>
      <c r="J1483" t="str">
        <f>VLOOKUP(E1483,'Data Produk'!$A$2:$E$2517,4,FALSE)</f>
        <v>CABLE</v>
      </c>
      <c r="K1483" t="str">
        <f>VLOOKUP(D1483,'Data Outlet'!$A$2:$D$17,4,FALSE)</f>
        <v>Fani Sari</v>
      </c>
      <c r="L1483" t="str">
        <f>VLOOKUP(D1483,'Data Outlet'!$A$2:$D$17,2,FALSE)</f>
        <v>LIPPO MALL KEMANG</v>
      </c>
    </row>
    <row r="1484" spans="1:12" x14ac:dyDescent="0.25">
      <c r="A1484" t="str">
        <f t="shared" ref="A1484:A1547" si="48">"T-"&amp;ROW()-1</f>
        <v>T-1483</v>
      </c>
      <c r="B1484" s="3" t="s">
        <v>2584</v>
      </c>
      <c r="C1484" s="5">
        <v>45603</v>
      </c>
      <c r="D1484" s="3" t="s">
        <v>43</v>
      </c>
      <c r="E1484" s="4" t="s">
        <v>542</v>
      </c>
      <c r="F1484" s="9">
        <v>4</v>
      </c>
      <c r="G1484">
        <f>VLOOKUP(E1484,'Data Produk'!$A$2:$E$2517,5,FALSE)</f>
        <v>14400</v>
      </c>
      <c r="H1484">
        <f t="shared" si="47"/>
        <v>57600</v>
      </c>
      <c r="I1484" t="str">
        <f>VLOOKUP(E1484,'Data Produk'!$A$2:$E$2517,3,FALSE)</f>
        <v>BHINNEKA DURALINK KLT1201 CABLE BLACK</v>
      </c>
      <c r="J1484" t="str">
        <f>VLOOKUP(E1484,'Data Produk'!$A$2:$E$2517,4,FALSE)</f>
        <v>CABLE</v>
      </c>
      <c r="K1484" t="str">
        <f>VLOOKUP(D1484,'Data Outlet'!$A$2:$D$17,4,FALSE)</f>
        <v>Gita Rahma</v>
      </c>
      <c r="L1484" t="str">
        <f>VLOOKUP(D1484,'Data Outlet'!$A$2:$D$17,2,FALSE)</f>
        <v>MALL OF INDONESIA</v>
      </c>
    </row>
    <row r="1485" spans="1:12" x14ac:dyDescent="0.25">
      <c r="A1485" t="str">
        <f t="shared" si="48"/>
        <v>T-1484</v>
      </c>
      <c r="B1485" s="3" t="s">
        <v>2584</v>
      </c>
      <c r="C1485" s="5">
        <v>45614</v>
      </c>
      <c r="D1485" s="3" t="s">
        <v>39</v>
      </c>
      <c r="E1485" s="4" t="s">
        <v>560</v>
      </c>
      <c r="F1485" s="9">
        <v>1</v>
      </c>
      <c r="G1485">
        <f>VLOOKUP(E1485,'Data Produk'!$A$2:$E$2517,5,FALSE)</f>
        <v>93150</v>
      </c>
      <c r="H1485">
        <f t="shared" si="47"/>
        <v>93150</v>
      </c>
      <c r="I1485" t="str">
        <f>VLOOKUP(E1485,'Data Produk'!$A$2:$E$2517,3,FALSE)</f>
        <v>BHINNEKA POWER GO 25W 1-PORT TYPE-C USB CHARGER (PD/PPS) WHITE</v>
      </c>
      <c r="J1485" t="str">
        <f>VLOOKUP(E1485,'Data Produk'!$A$2:$E$2517,4,FALSE)</f>
        <v>CHARGER</v>
      </c>
      <c r="K1485" t="str">
        <f>VLOOKUP(D1485,'Data Outlet'!$A$2:$D$17,4,FALSE)</f>
        <v>Eko Wijaya</v>
      </c>
      <c r="L1485" t="str">
        <f>VLOOKUP(D1485,'Data Outlet'!$A$2:$D$17,2,FALSE)</f>
        <v>KOTA KASABLANKA</v>
      </c>
    </row>
    <row r="1486" spans="1:12" x14ac:dyDescent="0.25">
      <c r="A1486" t="str">
        <f t="shared" si="48"/>
        <v>T-1485</v>
      </c>
      <c r="B1486" s="3" t="s">
        <v>2584</v>
      </c>
      <c r="C1486" s="5">
        <v>45609</v>
      </c>
      <c r="D1486" s="3" t="s">
        <v>48</v>
      </c>
      <c r="E1486" s="4" t="s">
        <v>248</v>
      </c>
      <c r="F1486" s="9">
        <v>2</v>
      </c>
      <c r="G1486">
        <f>VLOOKUP(E1486,'Data Produk'!$A$2:$E$2517,5,FALSE)</f>
        <v>76500</v>
      </c>
      <c r="H1486">
        <f t="shared" si="47"/>
        <v>153000</v>
      </c>
      <c r="I1486" t="str">
        <f>VLOOKUP(E1486,'Data Produk'!$A$2:$E$2517,3,FALSE)</f>
        <v>BHINNEKA WAVE10 TW10 TRUE WIRELESS BEIGE</v>
      </c>
      <c r="J1486" t="str">
        <f>VLOOKUP(E1486,'Data Produk'!$A$2:$E$2517,4,FALSE)</f>
        <v>TWS</v>
      </c>
      <c r="K1486" t="str">
        <f>VLOOKUP(D1486,'Data Outlet'!$A$2:$D$17,4,FALSE)</f>
        <v>Joko Susilo</v>
      </c>
      <c r="L1486" t="str">
        <f>VLOOKUP(D1486,'Data Outlet'!$A$2:$D$17,2,FALSE)</f>
        <v>SUMARECON MALL SERPONG</v>
      </c>
    </row>
    <row r="1487" spans="1:12" x14ac:dyDescent="0.25">
      <c r="A1487" t="str">
        <f t="shared" si="48"/>
        <v>T-1486</v>
      </c>
      <c r="B1487" s="3" t="s">
        <v>2584</v>
      </c>
      <c r="C1487" s="5">
        <v>45613</v>
      </c>
      <c r="D1487" s="3" t="s">
        <v>42</v>
      </c>
      <c r="E1487" s="4" t="s">
        <v>85</v>
      </c>
      <c r="F1487" s="9">
        <v>2</v>
      </c>
      <c r="G1487">
        <f>VLOOKUP(E1487,'Data Produk'!$A$2:$E$2517,5,FALSE)</f>
        <v>89100</v>
      </c>
      <c r="H1487">
        <f t="shared" si="47"/>
        <v>178200</v>
      </c>
      <c r="I1487" t="str">
        <f>VLOOKUP(E1487,'Data Produk'!$A$2:$E$2517,3,FALSE)</f>
        <v>BHINNEKA POWER PURE 33W 2-PORTS USB CHARGER (PD+QC) BLACK</v>
      </c>
      <c r="J1487" t="str">
        <f>VLOOKUP(E1487,'Data Produk'!$A$2:$E$2517,4,FALSE)</f>
        <v>CHARGER</v>
      </c>
      <c r="K1487" t="str">
        <f>VLOOKUP(D1487,'Data Outlet'!$A$2:$D$17,4,FALSE)</f>
        <v>Hadi Nugroho</v>
      </c>
      <c r="L1487" t="str">
        <f>VLOOKUP(D1487,'Data Outlet'!$A$2:$D$17,2,FALSE)</f>
        <v>MALL KELAPA GADING</v>
      </c>
    </row>
    <row r="1488" spans="1:12" x14ac:dyDescent="0.25">
      <c r="A1488" t="str">
        <f t="shared" si="48"/>
        <v>T-1487</v>
      </c>
      <c r="B1488" s="3" t="s">
        <v>2584</v>
      </c>
      <c r="C1488" s="5">
        <v>45619</v>
      </c>
      <c r="D1488" s="3" t="s">
        <v>47</v>
      </c>
      <c r="E1488" s="4" t="s">
        <v>1133</v>
      </c>
      <c r="F1488" s="9">
        <v>1</v>
      </c>
      <c r="G1488">
        <f>VLOOKUP(E1488,'Data Produk'!$A$2:$E$2517,5,FALSE)</f>
        <v>39600</v>
      </c>
      <c r="H1488">
        <f t="shared" si="47"/>
        <v>39600</v>
      </c>
      <c r="I1488" t="str">
        <f>VLOOKUP(E1488,'Data Produk'!$A$2:$E$2517,3,FALSE)</f>
        <v>BHINNEKA GO W606 OFFICE MOUSE BLACK</v>
      </c>
      <c r="J1488" t="str">
        <f>VLOOKUP(E1488,'Data Produk'!$A$2:$E$2517,4,FALSE)</f>
        <v>OFFICE MOUSE</v>
      </c>
      <c r="K1488" t="str">
        <f>VLOOKUP(D1488,'Data Outlet'!$A$2:$D$17,4,FALSE)</f>
        <v>Joko Susilo</v>
      </c>
      <c r="L1488" t="str">
        <f>VLOOKUP(D1488,'Data Outlet'!$A$2:$D$17,2,FALSE)</f>
        <v>SUMARECON MALL BEKASI</v>
      </c>
    </row>
    <row r="1489" spans="1:12" x14ac:dyDescent="0.25">
      <c r="A1489" t="str">
        <f t="shared" si="48"/>
        <v>T-1488</v>
      </c>
      <c r="B1489" s="3" t="s">
        <v>2584</v>
      </c>
      <c r="C1489" s="5">
        <v>45608</v>
      </c>
      <c r="D1489" s="3" t="s">
        <v>43</v>
      </c>
      <c r="E1489" s="4" t="s">
        <v>1134</v>
      </c>
      <c r="F1489" s="9">
        <v>1</v>
      </c>
      <c r="G1489">
        <f>VLOOKUP(E1489,'Data Produk'!$A$2:$E$2517,5,FALSE)</f>
        <v>261000</v>
      </c>
      <c r="H1489">
        <f t="shared" si="47"/>
        <v>261000</v>
      </c>
      <c r="I1489" t="str">
        <f>VLOOKUP(E1489,'Data Produk'!$A$2:$E$2517,3,FALSE)</f>
        <v>BHINNEKA ALTO MH91 GAMING HEADSET BLACK</v>
      </c>
      <c r="J1489" t="str">
        <f>VLOOKUP(E1489,'Data Produk'!$A$2:$E$2517,4,FALSE)</f>
        <v>GAMING HEADSET</v>
      </c>
      <c r="K1489" t="str">
        <f>VLOOKUP(D1489,'Data Outlet'!$A$2:$D$17,4,FALSE)</f>
        <v>Gita Rahma</v>
      </c>
      <c r="L1489" t="str">
        <f>VLOOKUP(D1489,'Data Outlet'!$A$2:$D$17,2,FALSE)</f>
        <v>MALL OF INDONESIA</v>
      </c>
    </row>
    <row r="1490" spans="1:12" x14ac:dyDescent="0.25">
      <c r="A1490" t="str">
        <f t="shared" si="48"/>
        <v>T-1489</v>
      </c>
      <c r="B1490" s="3" t="s">
        <v>2584</v>
      </c>
      <c r="C1490" s="5">
        <v>45605</v>
      </c>
      <c r="D1490" s="3" t="s">
        <v>40</v>
      </c>
      <c r="E1490" s="4" t="s">
        <v>596</v>
      </c>
      <c r="F1490" s="9">
        <v>1</v>
      </c>
      <c r="G1490">
        <f>VLOOKUP(E1490,'Data Produk'!$A$2:$E$2517,5,FALSE)</f>
        <v>15000</v>
      </c>
      <c r="H1490">
        <f t="shared" si="47"/>
        <v>15000</v>
      </c>
      <c r="I1490" t="str">
        <f>VLOOKUP(E1490,'Data Produk'!$A$2:$E$2517,3,FALSE)</f>
        <v>KC103 BHINNEKA USB CABLE TYPE C</v>
      </c>
      <c r="J1490" t="str">
        <f>VLOOKUP(E1490,'Data Produk'!$A$2:$E$2517,4,FALSE)</f>
        <v>CABLE</v>
      </c>
      <c r="K1490" t="str">
        <f>VLOOKUP(D1490,'Data Outlet'!$A$2:$D$17,4,FALSE)</f>
        <v>Fani Sari</v>
      </c>
      <c r="L1490" t="str">
        <f>VLOOKUP(D1490,'Data Outlet'!$A$2:$D$17,2,FALSE)</f>
        <v>LIPPO MALL KEMANG</v>
      </c>
    </row>
    <row r="1491" spans="1:12" x14ac:dyDescent="0.25">
      <c r="A1491" t="str">
        <f t="shared" si="48"/>
        <v>T-1490</v>
      </c>
      <c r="B1491" s="3" t="s">
        <v>2584</v>
      </c>
      <c r="C1491" s="5">
        <v>45602</v>
      </c>
      <c r="D1491" s="3" t="s">
        <v>45</v>
      </c>
      <c r="E1491" s="4" t="s">
        <v>584</v>
      </c>
      <c r="F1491" s="9">
        <v>1</v>
      </c>
      <c r="G1491">
        <f>VLOOKUP(E1491,'Data Produk'!$A$2:$E$2517,5,FALSE)</f>
        <v>78750</v>
      </c>
      <c r="H1491">
        <f t="shared" si="47"/>
        <v>78750</v>
      </c>
      <c r="I1491" t="str">
        <f>VLOOKUP(E1491,'Data Produk'!$A$2:$E$2517,3,FALSE)</f>
        <v>BHINNEKA CRYTO VX7 GAMING MOUSE PINK</v>
      </c>
      <c r="J1491" t="str">
        <f>VLOOKUP(E1491,'Data Produk'!$A$2:$E$2517,4,FALSE)</f>
        <v>MOUSE GAMING</v>
      </c>
      <c r="K1491" t="str">
        <f>VLOOKUP(D1491,'Data Outlet'!$A$2:$D$17,4,FALSE)</f>
        <v>Indah Putri</v>
      </c>
      <c r="L1491" t="str">
        <f>VLOOKUP(D1491,'Data Outlet'!$A$2:$D$17,2,FALSE)</f>
        <v>PIK AVENUE</v>
      </c>
    </row>
    <row r="1492" spans="1:12" x14ac:dyDescent="0.25">
      <c r="A1492" t="str">
        <f t="shared" si="48"/>
        <v>T-1491</v>
      </c>
      <c r="B1492" s="3" t="s">
        <v>2584</v>
      </c>
      <c r="C1492" s="5">
        <v>45598</v>
      </c>
      <c r="D1492" s="3" t="s">
        <v>42</v>
      </c>
      <c r="E1492" s="4" t="s">
        <v>1135</v>
      </c>
      <c r="F1492" s="9">
        <v>3</v>
      </c>
      <c r="G1492">
        <f>VLOOKUP(E1492,'Data Produk'!$A$2:$E$2517,5,FALSE)</f>
        <v>89100</v>
      </c>
      <c r="H1492">
        <f t="shared" si="47"/>
        <v>267300</v>
      </c>
      <c r="I1492" t="str">
        <f>VLOOKUP(E1492,'Data Produk'!$A$2:$E$2517,3,FALSE)</f>
        <v>BHINNEKA Gaming Headset Stand Tower AC3004 MINT</v>
      </c>
      <c r="J1492" t="str">
        <f>VLOOKUP(E1492,'Data Produk'!$A$2:$E$2517,4,FALSE)</f>
        <v>OTHER ACCESSORIES</v>
      </c>
      <c r="K1492" t="str">
        <f>VLOOKUP(D1492,'Data Outlet'!$A$2:$D$17,4,FALSE)</f>
        <v>Hadi Nugroho</v>
      </c>
      <c r="L1492" t="str">
        <f>VLOOKUP(D1492,'Data Outlet'!$A$2:$D$17,2,FALSE)</f>
        <v>MALL KELAPA GADING</v>
      </c>
    </row>
    <row r="1493" spans="1:12" x14ac:dyDescent="0.25">
      <c r="A1493" t="str">
        <f t="shared" si="48"/>
        <v>T-1492</v>
      </c>
      <c r="B1493" s="3" t="s">
        <v>2584</v>
      </c>
      <c r="C1493" s="5">
        <v>45625</v>
      </c>
      <c r="D1493" s="3" t="s">
        <v>42</v>
      </c>
      <c r="E1493" s="4" t="s">
        <v>288</v>
      </c>
      <c r="F1493" s="9">
        <v>4</v>
      </c>
      <c r="G1493">
        <f>VLOOKUP(E1493,'Data Produk'!$A$2:$E$2517,5,FALSE)</f>
        <v>17100</v>
      </c>
      <c r="H1493">
        <f t="shared" si="47"/>
        <v>68400</v>
      </c>
      <c r="I1493" t="str">
        <f>VLOOKUP(E1493,'Data Produk'!$A$2:$E$2517,3,FALSE)</f>
        <v>BHINNEKA DURALINK KCB1201 BLACK</v>
      </c>
      <c r="J1493" t="str">
        <f>VLOOKUP(E1493,'Data Produk'!$A$2:$E$2517,4,FALSE)</f>
        <v>CABLE</v>
      </c>
      <c r="K1493" t="str">
        <f>VLOOKUP(D1493,'Data Outlet'!$A$2:$D$17,4,FALSE)</f>
        <v>Hadi Nugroho</v>
      </c>
      <c r="L1493" t="str">
        <f>VLOOKUP(D1493,'Data Outlet'!$A$2:$D$17,2,FALSE)</f>
        <v>MALL KELAPA GADING</v>
      </c>
    </row>
    <row r="1494" spans="1:12" x14ac:dyDescent="0.25">
      <c r="A1494" t="str">
        <f t="shared" si="48"/>
        <v>T-1493</v>
      </c>
      <c r="B1494" s="3" t="s">
        <v>2584</v>
      </c>
      <c r="C1494" s="5">
        <v>45620</v>
      </c>
      <c r="D1494" s="3" t="s">
        <v>37</v>
      </c>
      <c r="E1494" s="4" t="s">
        <v>1136</v>
      </c>
      <c r="F1494" s="9">
        <v>4</v>
      </c>
      <c r="G1494">
        <f>VLOOKUP(E1494,'Data Produk'!$A$2:$E$2517,5,FALSE)</f>
        <v>29700</v>
      </c>
      <c r="H1494">
        <f t="shared" si="47"/>
        <v>118800</v>
      </c>
      <c r="I1494" t="str">
        <f>VLOOKUP(E1494,'Data Produk'!$A$2:$E$2517,3,FALSE)</f>
        <v>KL201 BHINNEKA USB CABLE LIGHTNING</v>
      </c>
      <c r="J1494" t="str">
        <f>VLOOKUP(E1494,'Data Produk'!$A$2:$E$2517,4,FALSE)</f>
        <v>CABLE</v>
      </c>
      <c r="K1494" t="str">
        <f>VLOOKUP(D1494,'Data Outlet'!$A$2:$D$17,4,FALSE)</f>
        <v>Dewi Lestari</v>
      </c>
      <c r="L1494" t="str">
        <f>VLOOKUP(D1494,'Data Outlet'!$A$2:$D$17,2,FALSE)</f>
        <v>CIBUBUR JUNCTION</v>
      </c>
    </row>
    <row r="1495" spans="1:12" x14ac:dyDescent="0.25">
      <c r="A1495" t="str">
        <f t="shared" si="48"/>
        <v>T-1494</v>
      </c>
      <c r="B1495" s="3" t="s">
        <v>2584</v>
      </c>
      <c r="C1495" s="5">
        <v>45601</v>
      </c>
      <c r="D1495" s="3" t="s">
        <v>45</v>
      </c>
      <c r="E1495" s="4" t="s">
        <v>635</v>
      </c>
      <c r="F1495" s="9">
        <v>5</v>
      </c>
      <c r="G1495">
        <f>VLOOKUP(E1495,'Data Produk'!$A$2:$E$2517,5,FALSE)</f>
        <v>22500</v>
      </c>
      <c r="H1495">
        <f t="shared" si="47"/>
        <v>112500</v>
      </c>
      <c r="I1495" t="str">
        <f>VLOOKUP(E1495,'Data Produk'!$A$2:$E$2517,3,FALSE)</f>
        <v>BHINNEKA LINKBUDS ES4 WIRED EARBUDS BLACK</v>
      </c>
      <c r="J1495" t="str">
        <f>VLOOKUP(E1495,'Data Produk'!$A$2:$E$2517,4,FALSE)</f>
        <v>EARPHONE</v>
      </c>
      <c r="K1495" t="str">
        <f>VLOOKUP(D1495,'Data Outlet'!$A$2:$D$17,4,FALSE)</f>
        <v>Indah Putri</v>
      </c>
      <c r="L1495" t="str">
        <f>VLOOKUP(D1495,'Data Outlet'!$A$2:$D$17,2,FALSE)</f>
        <v>PIK AVENUE</v>
      </c>
    </row>
    <row r="1496" spans="1:12" x14ac:dyDescent="0.25">
      <c r="A1496" t="str">
        <f t="shared" si="48"/>
        <v>T-1495</v>
      </c>
      <c r="B1496" s="3" t="s">
        <v>2584</v>
      </c>
      <c r="C1496" s="5">
        <v>45603</v>
      </c>
      <c r="D1496" s="3" t="s">
        <v>39</v>
      </c>
      <c r="E1496" s="4" t="s">
        <v>1137</v>
      </c>
      <c r="F1496" s="9">
        <v>5</v>
      </c>
      <c r="G1496">
        <f>VLOOKUP(E1496,'Data Produk'!$A$2:$E$2517,5,FALSE)</f>
        <v>113000</v>
      </c>
      <c r="H1496">
        <f t="shared" si="47"/>
        <v>565000</v>
      </c>
      <c r="I1496" t="str">
        <f>VLOOKUP(E1496,'Data Produk'!$A$2:$E$2517,3,FALSE)</f>
        <v>BHINNEKA Gaming Keyboard K-511.</v>
      </c>
      <c r="J1496" t="str">
        <f>VLOOKUP(E1496,'Data Produk'!$A$2:$E$2517,4,FALSE)</f>
        <v>KEYBOARD GAMING</v>
      </c>
      <c r="K1496" t="str">
        <f>VLOOKUP(D1496,'Data Outlet'!$A$2:$D$17,4,FALSE)</f>
        <v>Eko Wijaya</v>
      </c>
      <c r="L1496" t="str">
        <f>VLOOKUP(D1496,'Data Outlet'!$A$2:$D$17,2,FALSE)</f>
        <v>KOTA KASABLANKA</v>
      </c>
    </row>
    <row r="1497" spans="1:12" x14ac:dyDescent="0.25">
      <c r="A1497" t="str">
        <f t="shared" si="48"/>
        <v>T-1496</v>
      </c>
      <c r="B1497" s="3" t="s">
        <v>2584</v>
      </c>
      <c r="C1497" s="5">
        <v>45622</v>
      </c>
      <c r="D1497" s="3" t="s">
        <v>42</v>
      </c>
      <c r="E1497" s="4" t="s">
        <v>254</v>
      </c>
      <c r="F1497" s="9">
        <v>4</v>
      </c>
      <c r="G1497">
        <f>VLOOKUP(E1497,'Data Produk'!$A$2:$E$2517,5,FALSE)</f>
        <v>45000</v>
      </c>
      <c r="H1497">
        <f t="shared" si="47"/>
        <v>180000</v>
      </c>
      <c r="I1497" t="str">
        <f>VLOOKUP(E1497,'Data Produk'!$A$2:$E$2517,3,FALSE)</f>
        <v>BHINNEKA HYPERLINK KD10C2001 BLACK</v>
      </c>
      <c r="J1497" t="str">
        <f>VLOOKUP(E1497,'Data Produk'!$A$2:$E$2517,4,FALSE)</f>
        <v>CABLE</v>
      </c>
      <c r="K1497" t="str">
        <f>VLOOKUP(D1497,'Data Outlet'!$A$2:$D$17,4,FALSE)</f>
        <v>Hadi Nugroho</v>
      </c>
      <c r="L1497" t="str">
        <f>VLOOKUP(D1497,'Data Outlet'!$A$2:$D$17,2,FALSE)</f>
        <v>MALL KELAPA GADING</v>
      </c>
    </row>
    <row r="1498" spans="1:12" x14ac:dyDescent="0.25">
      <c r="A1498" t="str">
        <f t="shared" si="48"/>
        <v>T-1497</v>
      </c>
      <c r="B1498" s="3" t="s">
        <v>2584</v>
      </c>
      <c r="C1498" s="5">
        <v>45601</v>
      </c>
      <c r="D1498" s="3" t="s">
        <v>45</v>
      </c>
      <c r="E1498" s="4" t="s">
        <v>1138</v>
      </c>
      <c r="F1498" s="9">
        <v>2</v>
      </c>
      <c r="G1498">
        <f>VLOOKUP(E1498,'Data Produk'!$A$2:$E$2517,5,FALSE)</f>
        <v>34200</v>
      </c>
      <c r="H1498">
        <f t="shared" si="47"/>
        <v>68400</v>
      </c>
      <c r="I1498" t="str">
        <f>VLOOKUP(E1498,'Data Produk'!$A$2:$E$2517,3,FALSE)</f>
        <v>KM106 BHINNEKA USB CABLE MICRO</v>
      </c>
      <c r="J1498" t="str">
        <f>VLOOKUP(E1498,'Data Produk'!$A$2:$E$2517,4,FALSE)</f>
        <v>CABLE</v>
      </c>
      <c r="K1498" t="str">
        <f>VLOOKUP(D1498,'Data Outlet'!$A$2:$D$17,4,FALSE)</f>
        <v>Indah Putri</v>
      </c>
      <c r="L1498" t="str">
        <f>VLOOKUP(D1498,'Data Outlet'!$A$2:$D$17,2,FALSE)</f>
        <v>PIK AVENUE</v>
      </c>
    </row>
    <row r="1499" spans="1:12" x14ac:dyDescent="0.25">
      <c r="A1499" t="str">
        <f t="shared" si="48"/>
        <v>T-1498</v>
      </c>
      <c r="B1499" s="3" t="s">
        <v>2584</v>
      </c>
      <c r="C1499" s="5">
        <v>45615</v>
      </c>
      <c r="D1499" s="3" t="s">
        <v>48</v>
      </c>
      <c r="E1499" s="4" t="s">
        <v>291</v>
      </c>
      <c r="F1499" s="9">
        <v>1</v>
      </c>
      <c r="G1499">
        <f>VLOOKUP(E1499,'Data Produk'!$A$2:$E$2517,5,FALSE)</f>
        <v>189000</v>
      </c>
      <c r="H1499">
        <f t="shared" si="47"/>
        <v>189000</v>
      </c>
      <c r="I1499" t="str">
        <f>VLOOKUP(E1499,'Data Produk'!$A$2:$E$2517,3,FALSE)</f>
        <v>BHINNEKA GO TUNE WH06 WIRELESS HEADSET BEIGE</v>
      </c>
      <c r="J1499" t="str">
        <f>VLOOKUP(E1499,'Data Produk'!$A$2:$E$2517,4,FALSE)</f>
        <v>WIRELESS HEADSET</v>
      </c>
      <c r="K1499" t="str">
        <f>VLOOKUP(D1499,'Data Outlet'!$A$2:$D$17,4,FALSE)</f>
        <v>Joko Susilo</v>
      </c>
      <c r="L1499" t="str">
        <f>VLOOKUP(D1499,'Data Outlet'!$A$2:$D$17,2,FALSE)</f>
        <v>SUMARECON MALL SERPONG</v>
      </c>
    </row>
    <row r="1500" spans="1:12" x14ac:dyDescent="0.25">
      <c r="A1500" t="str">
        <f t="shared" si="48"/>
        <v>T-1499</v>
      </c>
      <c r="B1500" s="3" t="s">
        <v>2584</v>
      </c>
      <c r="C1500" s="5">
        <v>45617</v>
      </c>
      <c r="D1500" s="3" t="s">
        <v>43</v>
      </c>
      <c r="E1500" s="4" t="s">
        <v>815</v>
      </c>
      <c r="F1500" s="9">
        <v>2</v>
      </c>
      <c r="G1500">
        <f>VLOOKUP(E1500,'Data Produk'!$A$2:$E$2517,5,FALSE)</f>
        <v>39600</v>
      </c>
      <c r="H1500">
        <f t="shared" si="47"/>
        <v>79200</v>
      </c>
      <c r="I1500" t="str">
        <f>VLOOKUP(E1500,'Data Produk'!$A$2:$E$2517,3,FALSE)</f>
        <v>BHINNEKA GO W608 OFFICE MOUSE PINK</v>
      </c>
      <c r="J1500" t="str">
        <f>VLOOKUP(E1500,'Data Produk'!$A$2:$E$2517,4,FALSE)</f>
        <v>OFFICE MOUSE</v>
      </c>
      <c r="K1500" t="str">
        <f>VLOOKUP(D1500,'Data Outlet'!$A$2:$D$17,4,FALSE)</f>
        <v>Gita Rahma</v>
      </c>
      <c r="L1500" t="str">
        <f>VLOOKUP(D1500,'Data Outlet'!$A$2:$D$17,2,FALSE)</f>
        <v>MALL OF INDONESIA</v>
      </c>
    </row>
    <row r="1501" spans="1:12" x14ac:dyDescent="0.25">
      <c r="A1501" t="str">
        <f t="shared" si="48"/>
        <v>T-1500</v>
      </c>
      <c r="B1501" s="3" t="s">
        <v>2584</v>
      </c>
      <c r="C1501" s="5">
        <v>45612</v>
      </c>
      <c r="D1501" s="3" t="s">
        <v>41</v>
      </c>
      <c r="E1501" s="4" t="s">
        <v>1139</v>
      </c>
      <c r="F1501" s="9">
        <v>1</v>
      </c>
      <c r="G1501">
        <f>VLOOKUP(E1501,'Data Produk'!$A$2:$E$2517,5,FALSE)</f>
        <v>73800</v>
      </c>
      <c r="H1501">
        <f t="shared" si="47"/>
        <v>73800</v>
      </c>
      <c r="I1501" t="str">
        <f>VLOOKUP(E1501,'Data Produk'!$A$2:$E$2517,3,FALSE)</f>
        <v>BHINNEKA SMART LIGHT BUB 9W SLB101</v>
      </c>
      <c r="J1501" t="str">
        <f>VLOOKUP(E1501,'Data Produk'!$A$2:$E$2517,4,FALSE)</f>
        <v>SMART LIFE</v>
      </c>
      <c r="K1501" t="str">
        <f>VLOOKUP(D1501,'Data Outlet'!$A$2:$D$17,4,FALSE)</f>
        <v>Gita Rahma</v>
      </c>
      <c r="L1501" t="str">
        <f>VLOOKUP(D1501,'Data Outlet'!$A$2:$D$17,2,FALSE)</f>
        <v>MALL GANDARIA CITY</v>
      </c>
    </row>
    <row r="1502" spans="1:12" x14ac:dyDescent="0.25">
      <c r="A1502" t="str">
        <f t="shared" si="48"/>
        <v>T-1501</v>
      </c>
      <c r="B1502" s="3" t="s">
        <v>2584</v>
      </c>
      <c r="C1502" s="5">
        <v>45614</v>
      </c>
      <c r="D1502" s="3" t="s">
        <v>47</v>
      </c>
      <c r="E1502" s="4" t="s">
        <v>800</v>
      </c>
      <c r="F1502" s="9">
        <v>2</v>
      </c>
      <c r="G1502">
        <f>VLOOKUP(E1502,'Data Produk'!$A$2:$E$2517,5,FALSE)</f>
        <v>34200</v>
      </c>
      <c r="H1502">
        <f t="shared" si="47"/>
        <v>68400</v>
      </c>
      <c r="I1502" t="str">
        <f>VLOOKUP(E1502,'Data Produk'!$A$2:$E$2517,3,FALSE)</f>
        <v>KC104 BHINNEKA USB CABLE TYPE C</v>
      </c>
      <c r="J1502" t="str">
        <f>VLOOKUP(E1502,'Data Produk'!$A$2:$E$2517,4,FALSE)</f>
        <v>CABLE</v>
      </c>
      <c r="K1502" t="str">
        <f>VLOOKUP(D1502,'Data Outlet'!$A$2:$D$17,4,FALSE)</f>
        <v>Joko Susilo</v>
      </c>
      <c r="L1502" t="str">
        <f>VLOOKUP(D1502,'Data Outlet'!$A$2:$D$17,2,FALSE)</f>
        <v>SUMARECON MALL BEKASI</v>
      </c>
    </row>
    <row r="1503" spans="1:12" x14ac:dyDescent="0.25">
      <c r="A1503" t="str">
        <f t="shared" si="48"/>
        <v>T-1502</v>
      </c>
      <c r="B1503" s="3" t="s">
        <v>2584</v>
      </c>
      <c r="C1503" s="5">
        <v>45598</v>
      </c>
      <c r="D1503" s="3" t="s">
        <v>37</v>
      </c>
      <c r="E1503" s="4" t="s">
        <v>1140</v>
      </c>
      <c r="F1503" s="9">
        <v>2</v>
      </c>
      <c r="G1503">
        <f>VLOOKUP(E1503,'Data Produk'!$A$2:$E$2517,5,FALSE)</f>
        <v>82800</v>
      </c>
      <c r="H1503">
        <f t="shared" si="47"/>
        <v>165600</v>
      </c>
      <c r="I1503" t="str">
        <f>VLOOKUP(E1503,'Data Produk'!$A$2:$E$2517,3,FALSE)</f>
        <v>BHINNEKA GO W193 OFFICE MOUSE PINK</v>
      </c>
      <c r="J1503" t="str">
        <f>VLOOKUP(E1503,'Data Produk'!$A$2:$E$2517,4,FALSE)</f>
        <v>OFFICE MOUSE</v>
      </c>
      <c r="K1503" t="str">
        <f>VLOOKUP(D1503,'Data Outlet'!$A$2:$D$17,4,FALSE)</f>
        <v>Dewi Lestari</v>
      </c>
      <c r="L1503" t="str">
        <f>VLOOKUP(D1503,'Data Outlet'!$A$2:$D$17,2,FALSE)</f>
        <v>CIBUBUR JUNCTION</v>
      </c>
    </row>
    <row r="1504" spans="1:12" x14ac:dyDescent="0.25">
      <c r="A1504" t="str">
        <f t="shared" si="48"/>
        <v>T-1503</v>
      </c>
      <c r="B1504" s="3" t="s">
        <v>2584</v>
      </c>
      <c r="C1504" s="5">
        <v>45625</v>
      </c>
      <c r="D1504" s="3" t="s">
        <v>47</v>
      </c>
      <c r="E1504" s="4" t="s">
        <v>1141</v>
      </c>
      <c r="F1504" s="9">
        <v>1</v>
      </c>
      <c r="G1504">
        <f>VLOOKUP(E1504,'Data Produk'!$A$2:$E$2517,5,FALSE)</f>
        <v>209300</v>
      </c>
      <c r="H1504">
        <f t="shared" si="47"/>
        <v>209300</v>
      </c>
      <c r="I1504" t="str">
        <f>VLOOKUP(E1504,'Data Produk'!$A$2:$E$2517,3,FALSE)</f>
        <v>BHINNEKA CRYPTO WGC3 GAMING MOUSE BLACK</v>
      </c>
      <c r="J1504" t="str">
        <f>VLOOKUP(E1504,'Data Produk'!$A$2:$E$2517,4,FALSE)</f>
        <v>MOUSE GAMING</v>
      </c>
      <c r="K1504" t="str">
        <f>VLOOKUP(D1504,'Data Outlet'!$A$2:$D$17,4,FALSE)</f>
        <v>Joko Susilo</v>
      </c>
      <c r="L1504" t="str">
        <f>VLOOKUP(D1504,'Data Outlet'!$A$2:$D$17,2,FALSE)</f>
        <v>SUMARECON MALL BEKASI</v>
      </c>
    </row>
    <row r="1505" spans="1:12" x14ac:dyDescent="0.25">
      <c r="A1505" t="str">
        <f t="shared" si="48"/>
        <v>T-1504</v>
      </c>
      <c r="B1505" s="3" t="s">
        <v>2584</v>
      </c>
      <c r="C1505" s="5">
        <v>45616</v>
      </c>
      <c r="D1505" s="3" t="s">
        <v>42</v>
      </c>
      <c r="E1505" s="4" t="s">
        <v>1142</v>
      </c>
      <c r="F1505" s="9">
        <v>1</v>
      </c>
      <c r="G1505">
        <f>VLOOKUP(E1505,'Data Produk'!$A$2:$E$2517,5,FALSE)</f>
        <v>372000</v>
      </c>
      <c r="H1505">
        <f t="shared" si="47"/>
        <v>372000</v>
      </c>
      <c r="I1505" t="str">
        <f>VLOOKUP(E1505,'Data Produk'!$A$2:$E$2517,3,FALSE)</f>
        <v>BHINNEKA Gaming Keyboard MK-853 RGB BLUE SWITCH (PINK)</v>
      </c>
      <c r="J1505" t="str">
        <f>VLOOKUP(E1505,'Data Produk'!$A$2:$E$2517,4,FALSE)</f>
        <v>KEYBOARD GAMING</v>
      </c>
      <c r="K1505" t="str">
        <f>VLOOKUP(D1505,'Data Outlet'!$A$2:$D$17,4,FALSE)</f>
        <v>Hadi Nugroho</v>
      </c>
      <c r="L1505" t="str">
        <f>VLOOKUP(D1505,'Data Outlet'!$A$2:$D$17,2,FALSE)</f>
        <v>MALL KELAPA GADING</v>
      </c>
    </row>
    <row r="1506" spans="1:12" x14ac:dyDescent="0.25">
      <c r="A1506" t="str">
        <f t="shared" si="48"/>
        <v>T-1505</v>
      </c>
      <c r="B1506" s="3" t="s">
        <v>2584</v>
      </c>
      <c r="C1506" s="5">
        <v>45618</v>
      </c>
      <c r="D1506" s="3" t="s">
        <v>45</v>
      </c>
      <c r="E1506" s="4" t="s">
        <v>1143</v>
      </c>
      <c r="F1506" s="9">
        <v>1</v>
      </c>
      <c r="G1506">
        <f>VLOOKUP(E1506,'Data Produk'!$A$2:$E$2517,5,FALSE)</f>
        <v>115200</v>
      </c>
      <c r="H1506">
        <f t="shared" si="47"/>
        <v>115200</v>
      </c>
      <c r="I1506" t="str">
        <f>VLOOKUP(E1506,'Data Produk'!$A$2:$E$2517,3,FALSE)</f>
        <v>BHINNEKA PRISMA+ MBR01 MOUSE ACCESSORIES</v>
      </c>
      <c r="J1506" t="str">
        <f>VLOOKUP(E1506,'Data Produk'!$A$2:$E$2517,4,FALSE)</f>
        <v>OTHER ACCESSORIES</v>
      </c>
      <c r="K1506" t="str">
        <f>VLOOKUP(D1506,'Data Outlet'!$A$2:$D$17,4,FALSE)</f>
        <v>Indah Putri</v>
      </c>
      <c r="L1506" t="str">
        <f>VLOOKUP(D1506,'Data Outlet'!$A$2:$D$17,2,FALSE)</f>
        <v>PIK AVENUE</v>
      </c>
    </row>
    <row r="1507" spans="1:12" x14ac:dyDescent="0.25">
      <c r="A1507" t="str">
        <f t="shared" si="48"/>
        <v>T-1506</v>
      </c>
      <c r="B1507" s="3" t="s">
        <v>2584</v>
      </c>
      <c r="C1507" s="5">
        <v>45621</v>
      </c>
      <c r="D1507" s="3" t="s">
        <v>40</v>
      </c>
      <c r="E1507" s="4" t="s">
        <v>489</v>
      </c>
      <c r="F1507" s="9">
        <v>1</v>
      </c>
      <c r="G1507">
        <f>VLOOKUP(E1507,'Data Produk'!$A$2:$E$2517,5,FALSE)</f>
        <v>57600</v>
      </c>
      <c r="H1507">
        <f t="shared" si="47"/>
        <v>57600</v>
      </c>
      <c r="I1507" t="str">
        <f>VLOOKUP(E1507,'Data Produk'!$A$2:$E$2517,3,FALSE)</f>
        <v>BHINNEKA GO W192 OFFICE MOUSE BLACK</v>
      </c>
      <c r="J1507" t="str">
        <f>VLOOKUP(E1507,'Data Produk'!$A$2:$E$2517,4,FALSE)</f>
        <v>OFFICE MOUSE</v>
      </c>
      <c r="K1507" t="str">
        <f>VLOOKUP(D1507,'Data Outlet'!$A$2:$D$17,4,FALSE)</f>
        <v>Fani Sari</v>
      </c>
      <c r="L1507" t="str">
        <f>VLOOKUP(D1507,'Data Outlet'!$A$2:$D$17,2,FALSE)</f>
        <v>LIPPO MALL KEMANG</v>
      </c>
    </row>
    <row r="1508" spans="1:12" x14ac:dyDescent="0.25">
      <c r="A1508" t="str">
        <f t="shared" si="48"/>
        <v>T-1507</v>
      </c>
      <c r="B1508" s="3" t="s">
        <v>2584</v>
      </c>
      <c r="C1508" s="5">
        <v>45623</v>
      </c>
      <c r="D1508" s="3" t="s">
        <v>40</v>
      </c>
      <c r="E1508" s="4" t="s">
        <v>661</v>
      </c>
      <c r="F1508" s="9">
        <v>5</v>
      </c>
      <c r="G1508">
        <f>VLOOKUP(E1508,'Data Produk'!$A$2:$E$2517,5,FALSE)</f>
        <v>26100</v>
      </c>
      <c r="H1508">
        <f t="shared" si="47"/>
        <v>130500</v>
      </c>
      <c r="I1508" t="str">
        <f>VLOOKUP(E1508,'Data Produk'!$A$2:$E$2517,3,FALSE)</f>
        <v>BHINNEKA GO ES1 WIRED EARBUDS BLACK</v>
      </c>
      <c r="J1508" t="str">
        <f>VLOOKUP(E1508,'Data Produk'!$A$2:$E$2517,4,FALSE)</f>
        <v>EARPHONE</v>
      </c>
      <c r="K1508" t="str">
        <f>VLOOKUP(D1508,'Data Outlet'!$A$2:$D$17,4,FALSE)</f>
        <v>Fani Sari</v>
      </c>
      <c r="L1508" t="str">
        <f>VLOOKUP(D1508,'Data Outlet'!$A$2:$D$17,2,FALSE)</f>
        <v>LIPPO MALL KEMANG</v>
      </c>
    </row>
    <row r="1509" spans="1:12" x14ac:dyDescent="0.25">
      <c r="A1509" t="str">
        <f t="shared" si="48"/>
        <v>T-1508</v>
      </c>
      <c r="B1509" s="3" t="s">
        <v>2584</v>
      </c>
      <c r="C1509" s="5">
        <v>45612</v>
      </c>
      <c r="D1509" s="3" t="s">
        <v>39</v>
      </c>
      <c r="E1509" s="4" t="s">
        <v>1144</v>
      </c>
      <c r="F1509" s="9">
        <v>3</v>
      </c>
      <c r="G1509">
        <f>VLOOKUP(E1509,'Data Produk'!$A$2:$E$2517,5,FALSE)</f>
        <v>112500</v>
      </c>
      <c r="H1509">
        <f t="shared" si="47"/>
        <v>337500</v>
      </c>
      <c r="I1509" t="str">
        <f>VLOOKUP(E1509,'Data Produk'!$A$2:$E$2517,3,FALSE)</f>
        <v>BHINNEKA Gaming Headset Stand Tower AC3001s RGB</v>
      </c>
      <c r="J1509" t="str">
        <f>VLOOKUP(E1509,'Data Produk'!$A$2:$E$2517,4,FALSE)</f>
        <v>OTHER ACCESSORIES</v>
      </c>
      <c r="K1509" t="str">
        <f>VLOOKUP(D1509,'Data Outlet'!$A$2:$D$17,4,FALSE)</f>
        <v>Eko Wijaya</v>
      </c>
      <c r="L1509" t="str">
        <f>VLOOKUP(D1509,'Data Outlet'!$A$2:$D$17,2,FALSE)</f>
        <v>KOTA KASABLANKA</v>
      </c>
    </row>
    <row r="1510" spans="1:12" x14ac:dyDescent="0.25">
      <c r="A1510" t="str">
        <f t="shared" si="48"/>
        <v>T-1509</v>
      </c>
      <c r="B1510" s="3" t="s">
        <v>2584</v>
      </c>
      <c r="C1510" s="5">
        <v>45602</v>
      </c>
      <c r="D1510" s="3" t="s">
        <v>45</v>
      </c>
      <c r="E1510" s="4" t="s">
        <v>102</v>
      </c>
      <c r="F1510" s="9">
        <v>2</v>
      </c>
      <c r="G1510">
        <f>VLOOKUP(E1510,'Data Produk'!$A$2:$E$2517,5,FALSE)</f>
        <v>247500</v>
      </c>
      <c r="H1510">
        <f t="shared" si="47"/>
        <v>495000</v>
      </c>
      <c r="I1510" t="str">
        <f>VLOOKUP(E1510,'Data Produk'!$A$2:$E$2517,3,FALSE)</f>
        <v>BHINNEKA POWER PLUS 65W 3-PORTS GAN CHARGER (PD/PPS+QC) BLACK</v>
      </c>
      <c r="J1510" t="str">
        <f>VLOOKUP(E1510,'Data Produk'!$A$2:$E$2517,4,FALSE)</f>
        <v>CHARGER</v>
      </c>
      <c r="K1510" t="str">
        <f>VLOOKUP(D1510,'Data Outlet'!$A$2:$D$17,4,FALSE)</f>
        <v>Indah Putri</v>
      </c>
      <c r="L1510" t="str">
        <f>VLOOKUP(D1510,'Data Outlet'!$A$2:$D$17,2,FALSE)</f>
        <v>PIK AVENUE</v>
      </c>
    </row>
    <row r="1511" spans="1:12" x14ac:dyDescent="0.25">
      <c r="A1511" t="str">
        <f t="shared" si="48"/>
        <v>T-1510</v>
      </c>
      <c r="B1511" s="3" t="s">
        <v>2584</v>
      </c>
      <c r="C1511" s="5">
        <v>45626</v>
      </c>
      <c r="D1511" s="3" t="s">
        <v>47</v>
      </c>
      <c r="E1511" s="4" t="s">
        <v>1145</v>
      </c>
      <c r="F1511" s="9">
        <v>1</v>
      </c>
      <c r="G1511">
        <f>VLOOKUP(E1511,'Data Produk'!$A$2:$E$2517,5,FALSE)</f>
        <v>81000</v>
      </c>
      <c r="H1511">
        <f t="shared" si="47"/>
        <v>81000</v>
      </c>
      <c r="I1511" t="str">
        <f>VLOOKUP(E1511,'Data Produk'!$A$2:$E$2517,3,FALSE)</f>
        <v>BHINNEKA AGILE MP903 GAMING MOUSEPAD BLACK</v>
      </c>
      <c r="J1511" t="str">
        <f>VLOOKUP(E1511,'Data Produk'!$A$2:$E$2517,4,FALSE)</f>
        <v>GAMING MOUSEPAD</v>
      </c>
      <c r="K1511" t="str">
        <f>VLOOKUP(D1511,'Data Outlet'!$A$2:$D$17,4,FALSE)</f>
        <v>Joko Susilo</v>
      </c>
      <c r="L1511" t="str">
        <f>VLOOKUP(D1511,'Data Outlet'!$A$2:$D$17,2,FALSE)</f>
        <v>SUMARECON MALL BEKASI</v>
      </c>
    </row>
    <row r="1512" spans="1:12" x14ac:dyDescent="0.25">
      <c r="A1512" t="str">
        <f t="shared" si="48"/>
        <v>T-1511</v>
      </c>
      <c r="B1512" s="3" t="s">
        <v>2584</v>
      </c>
      <c r="C1512" s="5">
        <v>45605</v>
      </c>
      <c r="D1512" s="3" t="s">
        <v>42</v>
      </c>
      <c r="E1512" s="4" t="s">
        <v>182</v>
      </c>
      <c r="F1512" s="9">
        <v>6</v>
      </c>
      <c r="G1512">
        <f>VLOOKUP(E1512,'Data Produk'!$A$2:$E$2517,5,FALSE)</f>
        <v>22500</v>
      </c>
      <c r="H1512">
        <f t="shared" si="47"/>
        <v>135000</v>
      </c>
      <c r="I1512" t="str">
        <f>VLOOKUP(E1512,'Data Produk'!$A$2:$E$2517,3,FALSE)</f>
        <v>BHINNEKA HYPERLINK KV65C1201 BLACK</v>
      </c>
      <c r="J1512" t="str">
        <f>VLOOKUP(E1512,'Data Produk'!$A$2:$E$2517,4,FALSE)</f>
        <v>CABLE</v>
      </c>
      <c r="K1512" t="str">
        <f>VLOOKUP(D1512,'Data Outlet'!$A$2:$D$17,4,FALSE)</f>
        <v>Hadi Nugroho</v>
      </c>
      <c r="L1512" t="str">
        <f>VLOOKUP(D1512,'Data Outlet'!$A$2:$D$17,2,FALSE)</f>
        <v>MALL KELAPA GADING</v>
      </c>
    </row>
    <row r="1513" spans="1:12" x14ac:dyDescent="0.25">
      <c r="A1513" t="str">
        <f t="shared" si="48"/>
        <v>T-1512</v>
      </c>
      <c r="B1513" s="3" t="s">
        <v>2584</v>
      </c>
      <c r="C1513" s="5">
        <v>45597</v>
      </c>
      <c r="D1513" s="3" t="s">
        <v>48</v>
      </c>
      <c r="E1513" s="4" t="s">
        <v>169</v>
      </c>
      <c r="F1513" s="9">
        <v>1</v>
      </c>
      <c r="G1513">
        <f>VLOOKUP(E1513,'Data Produk'!$A$2:$E$2517,5,FALSE)</f>
        <v>26100</v>
      </c>
      <c r="H1513">
        <f t="shared" si="47"/>
        <v>26100</v>
      </c>
      <c r="I1513" t="str">
        <f>VLOOKUP(E1513,'Data Produk'!$A$2:$E$2517,3,FALSE)</f>
        <v>BHINNEKA GO ES1 WIRED EARBUDS WHITE</v>
      </c>
      <c r="J1513" t="str">
        <f>VLOOKUP(E1513,'Data Produk'!$A$2:$E$2517,4,FALSE)</f>
        <v>EARPHONE</v>
      </c>
      <c r="K1513" t="str">
        <f>VLOOKUP(D1513,'Data Outlet'!$A$2:$D$17,4,FALSE)</f>
        <v>Joko Susilo</v>
      </c>
      <c r="L1513" t="str">
        <f>VLOOKUP(D1513,'Data Outlet'!$A$2:$D$17,2,FALSE)</f>
        <v>SUMARECON MALL SERPONG</v>
      </c>
    </row>
    <row r="1514" spans="1:12" x14ac:dyDescent="0.25">
      <c r="A1514" t="str">
        <f t="shared" si="48"/>
        <v>T-1513</v>
      </c>
      <c r="B1514" s="3" t="s">
        <v>2584</v>
      </c>
      <c r="C1514" s="5">
        <v>45608</v>
      </c>
      <c r="D1514" s="3" t="s">
        <v>48</v>
      </c>
      <c r="E1514" s="4" t="s">
        <v>1146</v>
      </c>
      <c r="F1514" s="9">
        <v>2</v>
      </c>
      <c r="G1514">
        <f>VLOOKUP(E1514,'Data Produk'!$A$2:$E$2517,5,FALSE)</f>
        <v>39600</v>
      </c>
      <c r="H1514">
        <f t="shared" si="47"/>
        <v>79200</v>
      </c>
      <c r="I1514" t="str">
        <f>VLOOKUP(E1514,'Data Produk'!$A$2:$E$2517,3,FALSE)</f>
        <v>BHINNEKA GO W606 OFFICE MOUSE BLUE</v>
      </c>
      <c r="J1514" t="str">
        <f>VLOOKUP(E1514,'Data Produk'!$A$2:$E$2517,4,FALSE)</f>
        <v>OFFICE MOUSE</v>
      </c>
      <c r="K1514" t="str">
        <f>VLOOKUP(D1514,'Data Outlet'!$A$2:$D$17,4,FALSE)</f>
        <v>Joko Susilo</v>
      </c>
      <c r="L1514" t="str">
        <f>VLOOKUP(D1514,'Data Outlet'!$A$2:$D$17,2,FALSE)</f>
        <v>SUMARECON MALL SERPONG</v>
      </c>
    </row>
    <row r="1515" spans="1:12" x14ac:dyDescent="0.25">
      <c r="A1515" t="str">
        <f t="shared" si="48"/>
        <v>T-1514</v>
      </c>
      <c r="B1515" s="3" t="s">
        <v>2584</v>
      </c>
      <c r="C1515" s="5">
        <v>45615</v>
      </c>
      <c r="D1515" s="3" t="s">
        <v>48</v>
      </c>
      <c r="E1515" s="4" t="s">
        <v>95</v>
      </c>
      <c r="F1515" s="9">
        <v>7</v>
      </c>
      <c r="G1515">
        <f>VLOOKUP(E1515,'Data Produk'!$A$2:$E$2517,5,FALSE)</f>
        <v>15300</v>
      </c>
      <c r="H1515">
        <f t="shared" si="47"/>
        <v>107100</v>
      </c>
      <c r="I1515" t="str">
        <f>VLOOKUP(E1515,'Data Produk'!$A$2:$E$2517,3,FALSE)</f>
        <v>BHINNEKA LINKPODS ES3 WIRED EARBUDS WHITE</v>
      </c>
      <c r="J1515" t="str">
        <f>VLOOKUP(E1515,'Data Produk'!$A$2:$E$2517,4,FALSE)</f>
        <v>EARPHONE</v>
      </c>
      <c r="K1515" t="str">
        <f>VLOOKUP(D1515,'Data Outlet'!$A$2:$D$17,4,FALSE)</f>
        <v>Joko Susilo</v>
      </c>
      <c r="L1515" t="str">
        <f>VLOOKUP(D1515,'Data Outlet'!$A$2:$D$17,2,FALSE)</f>
        <v>SUMARECON MALL SERPONG</v>
      </c>
    </row>
    <row r="1516" spans="1:12" x14ac:dyDescent="0.25">
      <c r="A1516" t="str">
        <f t="shared" si="48"/>
        <v>T-1515</v>
      </c>
      <c r="B1516" s="3" t="s">
        <v>2584</v>
      </c>
      <c r="C1516" s="5">
        <v>45613</v>
      </c>
      <c r="D1516" s="3" t="s">
        <v>39</v>
      </c>
      <c r="E1516" s="4" t="s">
        <v>402</v>
      </c>
      <c r="F1516" s="9">
        <v>1</v>
      </c>
      <c r="G1516">
        <f>VLOOKUP(E1516,'Data Produk'!$A$2:$E$2517,5,FALSE)</f>
        <v>396000</v>
      </c>
      <c r="H1516">
        <f t="shared" si="47"/>
        <v>396000</v>
      </c>
      <c r="I1516" t="str">
        <f>VLOOKUP(E1516,'Data Produk'!$A$2:$E$2517,3,FALSE)</f>
        <v>BHINNEKA LEVIOSA MCX01 CONDENSER MICROPHONE BLACK</v>
      </c>
      <c r="J1516" t="str">
        <f>VLOOKUP(E1516,'Data Produk'!$A$2:$E$2517,4,FALSE)</f>
        <v>STREAMING DEVICES</v>
      </c>
      <c r="K1516" t="str">
        <f>VLOOKUP(D1516,'Data Outlet'!$A$2:$D$17,4,FALSE)</f>
        <v>Eko Wijaya</v>
      </c>
      <c r="L1516" t="str">
        <f>VLOOKUP(D1516,'Data Outlet'!$A$2:$D$17,2,FALSE)</f>
        <v>KOTA KASABLANKA</v>
      </c>
    </row>
    <row r="1517" spans="1:12" x14ac:dyDescent="0.25">
      <c r="A1517" t="str">
        <f t="shared" si="48"/>
        <v>T-1516</v>
      </c>
      <c r="B1517" s="3" t="s">
        <v>2584</v>
      </c>
      <c r="C1517" s="5">
        <v>45623</v>
      </c>
      <c r="D1517" s="3" t="s">
        <v>42</v>
      </c>
      <c r="E1517" s="4" t="s">
        <v>1147</v>
      </c>
      <c r="F1517" s="9">
        <v>7</v>
      </c>
      <c r="G1517">
        <f>VLOOKUP(E1517,'Data Produk'!$A$2:$E$2517,5,FALSE)</f>
        <v>32000</v>
      </c>
      <c r="H1517">
        <f t="shared" si="47"/>
        <v>224000</v>
      </c>
      <c r="I1517" t="str">
        <f>VLOOKUP(E1517,'Data Produk'!$A$2:$E$2517,3,FALSE)</f>
        <v>KC104 BHINNEKA USB CABLE TYPE C</v>
      </c>
      <c r="J1517" t="str">
        <f>VLOOKUP(E1517,'Data Produk'!$A$2:$E$2517,4,FALSE)</f>
        <v>CABLE</v>
      </c>
      <c r="K1517" t="str">
        <f>VLOOKUP(D1517,'Data Outlet'!$A$2:$D$17,4,FALSE)</f>
        <v>Hadi Nugroho</v>
      </c>
      <c r="L1517" t="str">
        <f>VLOOKUP(D1517,'Data Outlet'!$A$2:$D$17,2,FALSE)</f>
        <v>MALL KELAPA GADING</v>
      </c>
    </row>
    <row r="1518" spans="1:12" x14ac:dyDescent="0.25">
      <c r="A1518" t="str">
        <f t="shared" si="48"/>
        <v>T-1517</v>
      </c>
      <c r="B1518" s="3" t="s">
        <v>2584</v>
      </c>
      <c r="C1518" s="5">
        <v>45615</v>
      </c>
      <c r="D1518" s="3" t="s">
        <v>48</v>
      </c>
      <c r="E1518" s="4" t="s">
        <v>1148</v>
      </c>
      <c r="F1518" s="9">
        <v>1</v>
      </c>
      <c r="G1518">
        <f>VLOOKUP(E1518,'Data Produk'!$A$2:$E$2517,5,FALSE)</f>
        <v>108000</v>
      </c>
      <c r="H1518">
        <f t="shared" si="47"/>
        <v>108000</v>
      </c>
      <c r="I1518" t="str">
        <f>VLOOKUP(E1518,'Data Produk'!$A$2:$E$2517,3,FALSE)</f>
        <v>BHINNEKA WAVE14 TW14 TRUE WIRELESS MATCHA GREEN</v>
      </c>
      <c r="J1518" t="str">
        <f>VLOOKUP(E1518,'Data Produk'!$A$2:$E$2517,4,FALSE)</f>
        <v>TWS</v>
      </c>
      <c r="K1518" t="str">
        <f>VLOOKUP(D1518,'Data Outlet'!$A$2:$D$17,4,FALSE)</f>
        <v>Joko Susilo</v>
      </c>
      <c r="L1518" t="str">
        <f>VLOOKUP(D1518,'Data Outlet'!$A$2:$D$17,2,FALSE)</f>
        <v>SUMARECON MALL SERPONG</v>
      </c>
    </row>
    <row r="1519" spans="1:12" x14ac:dyDescent="0.25">
      <c r="A1519" t="str">
        <f t="shared" si="48"/>
        <v>T-1518</v>
      </c>
      <c r="B1519" s="3" t="s">
        <v>2584</v>
      </c>
      <c r="C1519" s="5">
        <v>45612</v>
      </c>
      <c r="D1519" s="3" t="s">
        <v>45</v>
      </c>
      <c r="E1519" s="4" t="s">
        <v>644</v>
      </c>
      <c r="F1519" s="9">
        <v>6</v>
      </c>
      <c r="G1519">
        <f>VLOOKUP(E1519,'Data Produk'!$A$2:$E$2517,5,FALSE)</f>
        <v>13500</v>
      </c>
      <c r="H1519">
        <f t="shared" si="47"/>
        <v>81000</v>
      </c>
      <c r="I1519" t="str">
        <f>VLOOKUP(E1519,'Data Produk'!$A$2:$E$2517,3,FALSE)</f>
        <v>BHINNEKA LINKBUDS ES2 WIRED EARBUDS BLACK</v>
      </c>
      <c r="J1519" t="str">
        <f>VLOOKUP(E1519,'Data Produk'!$A$2:$E$2517,4,FALSE)</f>
        <v>EARPHONE</v>
      </c>
      <c r="K1519" t="str">
        <f>VLOOKUP(D1519,'Data Outlet'!$A$2:$D$17,4,FALSE)</f>
        <v>Indah Putri</v>
      </c>
      <c r="L1519" t="str">
        <f>VLOOKUP(D1519,'Data Outlet'!$A$2:$D$17,2,FALSE)</f>
        <v>PIK AVENUE</v>
      </c>
    </row>
    <row r="1520" spans="1:12" x14ac:dyDescent="0.25">
      <c r="A1520" t="str">
        <f t="shared" si="48"/>
        <v>T-1519</v>
      </c>
      <c r="B1520" s="3" t="s">
        <v>2584</v>
      </c>
      <c r="C1520" s="5">
        <v>45607</v>
      </c>
      <c r="D1520" s="3" t="s">
        <v>42</v>
      </c>
      <c r="E1520" s="4" t="s">
        <v>1149</v>
      </c>
      <c r="F1520" s="9">
        <v>5</v>
      </c>
      <c r="G1520">
        <f>VLOOKUP(E1520,'Data Produk'!$A$2:$E$2517,5,FALSE)</f>
        <v>40500</v>
      </c>
      <c r="H1520">
        <f t="shared" si="47"/>
        <v>202500</v>
      </c>
      <c r="I1520" t="str">
        <f>VLOOKUP(E1520,'Data Produk'!$A$2:$E$2517,3,FALSE)</f>
        <v>KC106 BHINNEKA USB CABLE TYPE C</v>
      </c>
      <c r="J1520" t="str">
        <f>VLOOKUP(E1520,'Data Produk'!$A$2:$E$2517,4,FALSE)</f>
        <v>CABLE</v>
      </c>
      <c r="K1520" t="str">
        <f>VLOOKUP(D1520,'Data Outlet'!$A$2:$D$17,4,FALSE)</f>
        <v>Hadi Nugroho</v>
      </c>
      <c r="L1520" t="str">
        <f>VLOOKUP(D1520,'Data Outlet'!$A$2:$D$17,2,FALSE)</f>
        <v>MALL KELAPA GADING</v>
      </c>
    </row>
    <row r="1521" spans="1:12" x14ac:dyDescent="0.25">
      <c r="A1521" t="str">
        <f t="shared" si="48"/>
        <v>T-1520</v>
      </c>
      <c r="B1521" s="3" t="s">
        <v>2584</v>
      </c>
      <c r="C1521" s="5">
        <v>45622</v>
      </c>
      <c r="D1521" s="3" t="s">
        <v>48</v>
      </c>
      <c r="E1521" s="4" t="s">
        <v>1150</v>
      </c>
      <c r="F1521" s="9">
        <v>1</v>
      </c>
      <c r="G1521">
        <f>VLOOKUP(E1521,'Data Produk'!$A$2:$E$2517,5,FALSE)</f>
        <v>116100</v>
      </c>
      <c r="H1521">
        <f t="shared" si="47"/>
        <v>116100</v>
      </c>
      <c r="I1521" t="str">
        <f>VLOOKUP(E1521,'Data Produk'!$A$2:$E$2517,3,FALSE)</f>
        <v>BHINNEKA SMART LED STRIP SL0103</v>
      </c>
      <c r="J1521" t="str">
        <f>VLOOKUP(E1521,'Data Produk'!$A$2:$E$2517,4,FALSE)</f>
        <v>SMART LIFE</v>
      </c>
      <c r="K1521" t="str">
        <f>VLOOKUP(D1521,'Data Outlet'!$A$2:$D$17,4,FALSE)</f>
        <v>Joko Susilo</v>
      </c>
      <c r="L1521" t="str">
        <f>VLOOKUP(D1521,'Data Outlet'!$A$2:$D$17,2,FALSE)</f>
        <v>SUMARECON MALL SERPONG</v>
      </c>
    </row>
    <row r="1522" spans="1:12" x14ac:dyDescent="0.25">
      <c r="A1522" t="str">
        <f t="shared" si="48"/>
        <v>T-1521</v>
      </c>
      <c r="B1522" s="3" t="s">
        <v>2584</v>
      </c>
      <c r="C1522" s="5">
        <v>45620</v>
      </c>
      <c r="D1522" s="3" t="s">
        <v>47</v>
      </c>
      <c r="E1522" s="4" t="s">
        <v>598</v>
      </c>
      <c r="F1522" s="9">
        <v>1</v>
      </c>
      <c r="G1522">
        <f>VLOOKUP(E1522,'Data Produk'!$A$2:$E$2517,5,FALSE)</f>
        <v>49500</v>
      </c>
      <c r="H1522">
        <f t="shared" si="47"/>
        <v>49500</v>
      </c>
      <c r="I1522" t="str">
        <f>VLOOKUP(E1522,'Data Produk'!$A$2:$E$2517,3,FALSE)</f>
        <v>BHINNEKA POWER GO 20W 1-PORT TYPE-C USB CHARGER (PD+QC) BLACK</v>
      </c>
      <c r="J1522" t="str">
        <f>VLOOKUP(E1522,'Data Produk'!$A$2:$E$2517,4,FALSE)</f>
        <v>CHARGER</v>
      </c>
      <c r="K1522" t="str">
        <f>VLOOKUP(D1522,'Data Outlet'!$A$2:$D$17,4,FALSE)</f>
        <v>Joko Susilo</v>
      </c>
      <c r="L1522" t="str">
        <f>VLOOKUP(D1522,'Data Outlet'!$A$2:$D$17,2,FALSE)</f>
        <v>SUMARECON MALL BEKASI</v>
      </c>
    </row>
    <row r="1523" spans="1:12" x14ac:dyDescent="0.25">
      <c r="A1523" t="str">
        <f t="shared" si="48"/>
        <v>T-1522</v>
      </c>
      <c r="B1523" s="3" t="s">
        <v>2584</v>
      </c>
      <c r="C1523" s="5">
        <v>45607</v>
      </c>
      <c r="D1523" s="3" t="s">
        <v>37</v>
      </c>
      <c r="E1523" s="4" t="s">
        <v>1151</v>
      </c>
      <c r="F1523" s="9">
        <v>1</v>
      </c>
      <c r="G1523">
        <f>VLOOKUP(E1523,'Data Produk'!$A$2:$E$2517,5,FALSE)</f>
        <v>112500</v>
      </c>
      <c r="H1523">
        <f t="shared" si="47"/>
        <v>112500</v>
      </c>
      <c r="I1523" t="str">
        <f>VLOOKUP(E1523,'Data Produk'!$A$2:$E$2517,3,FALSE)</f>
        <v>BHINNEKA WAVE11 TW11 V2 TRUE WIRELESS BLACK</v>
      </c>
      <c r="J1523" t="str">
        <f>VLOOKUP(E1523,'Data Produk'!$A$2:$E$2517,4,FALSE)</f>
        <v>TWS</v>
      </c>
      <c r="K1523" t="str">
        <f>VLOOKUP(D1523,'Data Outlet'!$A$2:$D$17,4,FALSE)</f>
        <v>Dewi Lestari</v>
      </c>
      <c r="L1523" t="str">
        <f>VLOOKUP(D1523,'Data Outlet'!$A$2:$D$17,2,FALSE)</f>
        <v>CIBUBUR JUNCTION</v>
      </c>
    </row>
    <row r="1524" spans="1:12" x14ac:dyDescent="0.25">
      <c r="A1524" t="str">
        <f t="shared" si="48"/>
        <v>T-1523</v>
      </c>
      <c r="B1524" s="3" t="s">
        <v>2584</v>
      </c>
      <c r="C1524" s="5">
        <v>45601</v>
      </c>
      <c r="D1524" s="3" t="s">
        <v>42</v>
      </c>
      <c r="E1524" s="4" t="s">
        <v>1152</v>
      </c>
      <c r="F1524" s="9">
        <v>2</v>
      </c>
      <c r="G1524">
        <f>VLOOKUP(E1524,'Data Produk'!$A$2:$E$2517,5,FALSE)</f>
        <v>40000</v>
      </c>
      <c r="H1524">
        <f t="shared" si="47"/>
        <v>80000</v>
      </c>
      <c r="I1524" t="str">
        <f>VLOOKUP(E1524,'Data Produk'!$A$2:$E$2517,3,FALSE)</f>
        <v>BHINNEKA Mouse T533</v>
      </c>
      <c r="J1524" t="str">
        <f>VLOOKUP(E1524,'Data Produk'!$A$2:$E$2517,4,FALSE)</f>
        <v>OFFICE MOUSE</v>
      </c>
      <c r="K1524" t="str">
        <f>VLOOKUP(D1524,'Data Outlet'!$A$2:$D$17,4,FALSE)</f>
        <v>Hadi Nugroho</v>
      </c>
      <c r="L1524" t="str">
        <f>VLOOKUP(D1524,'Data Outlet'!$A$2:$D$17,2,FALSE)</f>
        <v>MALL KELAPA GADING</v>
      </c>
    </row>
    <row r="1525" spans="1:12" x14ac:dyDescent="0.25">
      <c r="A1525" t="str">
        <f t="shared" si="48"/>
        <v>T-1524</v>
      </c>
      <c r="B1525" s="3" t="s">
        <v>2584</v>
      </c>
      <c r="C1525" s="5">
        <v>45620</v>
      </c>
      <c r="D1525" s="3" t="s">
        <v>40</v>
      </c>
      <c r="E1525" s="4" t="s">
        <v>460</v>
      </c>
      <c r="F1525" s="9">
        <v>2</v>
      </c>
      <c r="G1525">
        <f>VLOOKUP(E1525,'Data Produk'!$A$2:$E$2517,5,FALSE)</f>
        <v>82800</v>
      </c>
      <c r="H1525">
        <f t="shared" si="47"/>
        <v>165600</v>
      </c>
      <c r="I1525" t="str">
        <f>VLOOKUP(E1525,'Data Produk'!$A$2:$E$2517,3,FALSE)</f>
        <v>BHINNEKA GO W193 OFFICE MOUSE GREY</v>
      </c>
      <c r="J1525" t="str">
        <f>VLOOKUP(E1525,'Data Produk'!$A$2:$E$2517,4,FALSE)</f>
        <v>OFFICE MOUSE</v>
      </c>
      <c r="K1525" t="str">
        <f>VLOOKUP(D1525,'Data Outlet'!$A$2:$D$17,4,FALSE)</f>
        <v>Fani Sari</v>
      </c>
      <c r="L1525" t="str">
        <f>VLOOKUP(D1525,'Data Outlet'!$A$2:$D$17,2,FALSE)</f>
        <v>LIPPO MALL KEMANG</v>
      </c>
    </row>
    <row r="1526" spans="1:12" x14ac:dyDescent="0.25">
      <c r="A1526" t="str">
        <f t="shared" si="48"/>
        <v>T-1525</v>
      </c>
      <c r="B1526" s="3" t="s">
        <v>2584</v>
      </c>
      <c r="C1526" s="5">
        <v>45617</v>
      </c>
      <c r="D1526" s="3" t="s">
        <v>45</v>
      </c>
      <c r="E1526" s="4" t="s">
        <v>230</v>
      </c>
      <c r="F1526" s="9">
        <v>1</v>
      </c>
      <c r="G1526">
        <f>VLOOKUP(E1526,'Data Produk'!$A$2:$E$2517,5,FALSE)</f>
        <v>144000</v>
      </c>
      <c r="H1526">
        <f t="shared" si="47"/>
        <v>144000</v>
      </c>
      <c r="I1526" t="str">
        <f>VLOOKUP(E1526,'Data Produk'!$A$2:$E$2517,3,FALSE)</f>
        <v>BHINNEKA CHIEF II HG20 GAMING HEADSET BLACK</v>
      </c>
      <c r="J1526" t="str">
        <f>VLOOKUP(E1526,'Data Produk'!$A$2:$E$2517,4,FALSE)</f>
        <v>GAMING HEADSET</v>
      </c>
      <c r="K1526" t="str">
        <f>VLOOKUP(D1526,'Data Outlet'!$A$2:$D$17,4,FALSE)</f>
        <v>Indah Putri</v>
      </c>
      <c r="L1526" t="str">
        <f>VLOOKUP(D1526,'Data Outlet'!$A$2:$D$17,2,FALSE)</f>
        <v>PIK AVENUE</v>
      </c>
    </row>
    <row r="1527" spans="1:12" x14ac:dyDescent="0.25">
      <c r="A1527" t="str">
        <f t="shared" si="48"/>
        <v>T-1526</v>
      </c>
      <c r="B1527" s="3" t="s">
        <v>2584</v>
      </c>
      <c r="C1527" s="5">
        <v>45604</v>
      </c>
      <c r="D1527" s="3" t="s">
        <v>43</v>
      </c>
      <c r="E1527" s="4" t="s">
        <v>524</v>
      </c>
      <c r="F1527" s="9">
        <v>1</v>
      </c>
      <c r="G1527">
        <f>VLOOKUP(E1527,'Data Produk'!$A$2:$E$2517,5,FALSE)</f>
        <v>12600</v>
      </c>
      <c r="H1527">
        <f t="shared" si="47"/>
        <v>12600</v>
      </c>
      <c r="I1527" t="str">
        <f>VLOOKUP(E1527,'Data Produk'!$A$2:$E$2517,3,FALSE)</f>
        <v>BHINNEKA BASIC XL MP64 BASIC MOUSEPAD BLACK</v>
      </c>
      <c r="J1527" t="str">
        <f>VLOOKUP(E1527,'Data Produk'!$A$2:$E$2517,4,FALSE)</f>
        <v>BASIC MOUSEPAD</v>
      </c>
      <c r="K1527" t="str">
        <f>VLOOKUP(D1527,'Data Outlet'!$A$2:$D$17,4,FALSE)</f>
        <v>Gita Rahma</v>
      </c>
      <c r="L1527" t="str">
        <f>VLOOKUP(D1527,'Data Outlet'!$A$2:$D$17,2,FALSE)</f>
        <v>MALL OF INDONESIA</v>
      </c>
    </row>
    <row r="1528" spans="1:12" x14ac:dyDescent="0.25">
      <c r="A1528" t="str">
        <f t="shared" si="48"/>
        <v>T-1527</v>
      </c>
      <c r="B1528" s="3" t="s">
        <v>2584</v>
      </c>
      <c r="C1528" s="5">
        <v>45606</v>
      </c>
      <c r="D1528" s="3" t="s">
        <v>41</v>
      </c>
      <c r="E1528" s="4" t="s">
        <v>1153</v>
      </c>
      <c r="F1528" s="9">
        <v>2</v>
      </c>
      <c r="G1528">
        <f>VLOOKUP(E1528,'Data Produk'!$A$2:$E$2517,5,FALSE)</f>
        <v>75000</v>
      </c>
      <c r="H1528">
        <f t="shared" si="47"/>
        <v>150000</v>
      </c>
      <c r="I1528" t="str">
        <f>VLOOKUP(E1528,'Data Produk'!$A$2:$E$2517,3,FALSE)</f>
        <v>BHINNEKA Gaming Earphone EG1</v>
      </c>
      <c r="J1528" t="str">
        <f>VLOOKUP(E1528,'Data Produk'!$A$2:$E$2517,4,FALSE)</f>
        <v>EARPHONE</v>
      </c>
      <c r="K1528" t="str">
        <f>VLOOKUP(D1528,'Data Outlet'!$A$2:$D$17,4,FALSE)</f>
        <v>Gita Rahma</v>
      </c>
      <c r="L1528" t="str">
        <f>VLOOKUP(D1528,'Data Outlet'!$A$2:$D$17,2,FALSE)</f>
        <v>MALL GANDARIA CITY</v>
      </c>
    </row>
    <row r="1529" spans="1:12" x14ac:dyDescent="0.25">
      <c r="A1529" t="str">
        <f t="shared" si="48"/>
        <v>T-1528</v>
      </c>
      <c r="B1529" s="3" t="s">
        <v>2584</v>
      </c>
      <c r="C1529" s="5">
        <v>45620</v>
      </c>
      <c r="D1529" s="3" t="s">
        <v>48</v>
      </c>
      <c r="E1529" s="4" t="s">
        <v>1154</v>
      </c>
      <c r="F1529" s="9">
        <v>1</v>
      </c>
      <c r="G1529">
        <f>VLOOKUP(E1529,'Data Produk'!$A$2:$E$2517,5,FALSE)</f>
        <v>243000</v>
      </c>
      <c r="H1529">
        <f t="shared" si="47"/>
        <v>243000</v>
      </c>
      <c r="I1529" t="str">
        <f>VLOOKUP(E1529,'Data Produk'!$A$2:$E$2517,3,FALSE)</f>
        <v>BHINNEKA CRYPTO WGC3 GAMING MOUSE BLACK</v>
      </c>
      <c r="J1529" t="str">
        <f>VLOOKUP(E1529,'Data Produk'!$A$2:$E$2517,4,FALSE)</f>
        <v>MOUSE GAMING</v>
      </c>
      <c r="K1529" t="str">
        <f>VLOOKUP(D1529,'Data Outlet'!$A$2:$D$17,4,FALSE)</f>
        <v>Joko Susilo</v>
      </c>
      <c r="L1529" t="str">
        <f>VLOOKUP(D1529,'Data Outlet'!$A$2:$D$17,2,FALSE)</f>
        <v>SUMARECON MALL SERPONG</v>
      </c>
    </row>
    <row r="1530" spans="1:12" x14ac:dyDescent="0.25">
      <c r="A1530" t="str">
        <f t="shared" si="48"/>
        <v>T-1529</v>
      </c>
      <c r="B1530" s="3" t="s">
        <v>2584</v>
      </c>
      <c r="C1530" s="5">
        <v>45609</v>
      </c>
      <c r="D1530" s="3" t="s">
        <v>40</v>
      </c>
      <c r="E1530" s="4" t="s">
        <v>1155</v>
      </c>
      <c r="F1530" s="9">
        <v>1</v>
      </c>
      <c r="G1530">
        <f>VLOOKUP(E1530,'Data Produk'!$A$2:$E$2517,5,FALSE)</f>
        <v>112500</v>
      </c>
      <c r="H1530">
        <f t="shared" si="47"/>
        <v>112500</v>
      </c>
      <c r="I1530" t="str">
        <f>VLOOKUP(E1530,'Data Produk'!$A$2:$E$2517,3,FALSE)</f>
        <v>BHINNEKA GO WH02 WIRELESS HEADSET GREY</v>
      </c>
      <c r="J1530" t="str">
        <f>VLOOKUP(E1530,'Data Produk'!$A$2:$E$2517,4,FALSE)</f>
        <v>WIRELESS HEADSET</v>
      </c>
      <c r="K1530" t="str">
        <f>VLOOKUP(D1530,'Data Outlet'!$A$2:$D$17,4,FALSE)</f>
        <v>Fani Sari</v>
      </c>
      <c r="L1530" t="str">
        <f>VLOOKUP(D1530,'Data Outlet'!$A$2:$D$17,2,FALSE)</f>
        <v>LIPPO MALL KEMANG</v>
      </c>
    </row>
    <row r="1531" spans="1:12" x14ac:dyDescent="0.25">
      <c r="A1531" t="str">
        <f t="shared" si="48"/>
        <v>T-1530</v>
      </c>
      <c r="B1531" s="3" t="s">
        <v>2584</v>
      </c>
      <c r="C1531" s="5">
        <v>45609</v>
      </c>
      <c r="D1531" s="3" t="s">
        <v>45</v>
      </c>
      <c r="E1531" s="4" t="s">
        <v>192</v>
      </c>
      <c r="F1531" s="9">
        <v>21</v>
      </c>
      <c r="G1531">
        <f>VLOOKUP(E1531,'Data Produk'!$A$2:$E$2517,5,FALSE)</f>
        <v>18000</v>
      </c>
      <c r="H1531">
        <f t="shared" si="47"/>
        <v>378000</v>
      </c>
      <c r="I1531" t="str">
        <f>VLOOKUP(E1531,'Data Produk'!$A$2:$E$2517,3,FALSE)</f>
        <v>BHINNEKA DURALINK KLB1201 BLACK</v>
      </c>
      <c r="J1531" t="str">
        <f>VLOOKUP(E1531,'Data Produk'!$A$2:$E$2517,4,FALSE)</f>
        <v>CABLE</v>
      </c>
      <c r="K1531" t="str">
        <f>VLOOKUP(D1531,'Data Outlet'!$A$2:$D$17,4,FALSE)</f>
        <v>Indah Putri</v>
      </c>
      <c r="L1531" t="str">
        <f>VLOOKUP(D1531,'Data Outlet'!$A$2:$D$17,2,FALSE)</f>
        <v>PIK AVENUE</v>
      </c>
    </row>
    <row r="1532" spans="1:12" x14ac:dyDescent="0.25">
      <c r="A1532" t="str">
        <f t="shared" si="48"/>
        <v>T-1531</v>
      </c>
      <c r="B1532" s="3" t="s">
        <v>2584</v>
      </c>
      <c r="C1532" s="5">
        <v>45624</v>
      </c>
      <c r="D1532" s="3" t="s">
        <v>45</v>
      </c>
      <c r="E1532" s="4" t="s">
        <v>1156</v>
      </c>
      <c r="F1532" s="9">
        <v>3</v>
      </c>
      <c r="G1532">
        <f>VLOOKUP(E1532,'Data Produk'!$A$2:$E$2517,5,FALSE)</f>
        <v>76500</v>
      </c>
      <c r="H1532">
        <f t="shared" si="47"/>
        <v>229500</v>
      </c>
      <c r="I1532" t="str">
        <f>VLOOKUP(E1532,'Data Produk'!$A$2:$E$2517,3,FALSE)</f>
        <v>BHINNEKA WAVE10 TW10 TRUE WIRELESS BEIGE</v>
      </c>
      <c r="J1532" t="str">
        <f>VLOOKUP(E1532,'Data Produk'!$A$2:$E$2517,4,FALSE)</f>
        <v>TWS</v>
      </c>
      <c r="K1532" t="str">
        <f>VLOOKUP(D1532,'Data Outlet'!$A$2:$D$17,4,FALSE)</f>
        <v>Indah Putri</v>
      </c>
      <c r="L1532" t="str">
        <f>VLOOKUP(D1532,'Data Outlet'!$A$2:$D$17,2,FALSE)</f>
        <v>PIK AVENUE</v>
      </c>
    </row>
    <row r="1533" spans="1:12" x14ac:dyDescent="0.25">
      <c r="A1533" t="str">
        <f t="shared" si="48"/>
        <v>T-1532</v>
      </c>
      <c r="B1533" s="3" t="s">
        <v>2584</v>
      </c>
      <c r="C1533" s="5">
        <v>45618</v>
      </c>
      <c r="D1533" s="3" t="s">
        <v>42</v>
      </c>
      <c r="E1533" s="4" t="s">
        <v>1157</v>
      </c>
      <c r="F1533" s="9">
        <v>4</v>
      </c>
      <c r="G1533">
        <f>VLOOKUP(E1533,'Data Produk'!$A$2:$E$2517,5,FALSE)</f>
        <v>75000</v>
      </c>
      <c r="H1533">
        <f t="shared" si="47"/>
        <v>300000</v>
      </c>
      <c r="I1533" t="str">
        <f>VLOOKUP(E1533,'Data Produk'!$A$2:$E$2517,3,FALSE)</f>
        <v>BHINNEKA Gaming Earphone EG1</v>
      </c>
      <c r="J1533" t="str">
        <f>VLOOKUP(E1533,'Data Produk'!$A$2:$E$2517,4,FALSE)</f>
        <v>EARPHONE</v>
      </c>
      <c r="K1533" t="str">
        <f>VLOOKUP(D1533,'Data Outlet'!$A$2:$D$17,4,FALSE)</f>
        <v>Hadi Nugroho</v>
      </c>
      <c r="L1533" t="str">
        <f>VLOOKUP(D1533,'Data Outlet'!$A$2:$D$17,2,FALSE)</f>
        <v>MALL KELAPA GADING</v>
      </c>
    </row>
    <row r="1534" spans="1:12" x14ac:dyDescent="0.25">
      <c r="A1534" t="str">
        <f t="shared" si="48"/>
        <v>T-1533</v>
      </c>
      <c r="B1534" s="3" t="s">
        <v>2584</v>
      </c>
      <c r="C1534" s="5">
        <v>45610</v>
      </c>
      <c r="D1534" s="3" t="s">
        <v>37</v>
      </c>
      <c r="E1534" s="4" t="s">
        <v>183</v>
      </c>
      <c r="F1534" s="9">
        <v>2</v>
      </c>
      <c r="G1534">
        <f>VLOOKUP(E1534,'Data Produk'!$A$2:$E$2517,5,FALSE)</f>
        <v>71500</v>
      </c>
      <c r="H1534">
        <f t="shared" si="47"/>
        <v>143000</v>
      </c>
      <c r="I1534" t="str">
        <f>VLOOKUP(E1534,'Data Produk'!$A$2:$E$2517,3,FALSE)</f>
        <v>BHINNEKA WAVE10 TW10 TRUE WIRELESS BLACK</v>
      </c>
      <c r="J1534" t="str">
        <f>VLOOKUP(E1534,'Data Produk'!$A$2:$E$2517,4,FALSE)</f>
        <v>TWS</v>
      </c>
      <c r="K1534" t="str">
        <f>VLOOKUP(D1534,'Data Outlet'!$A$2:$D$17,4,FALSE)</f>
        <v>Dewi Lestari</v>
      </c>
      <c r="L1534" t="str">
        <f>VLOOKUP(D1534,'Data Outlet'!$A$2:$D$17,2,FALSE)</f>
        <v>CIBUBUR JUNCTION</v>
      </c>
    </row>
    <row r="1535" spans="1:12" x14ac:dyDescent="0.25">
      <c r="A1535" t="str">
        <f t="shared" si="48"/>
        <v>T-1534</v>
      </c>
      <c r="B1535" s="3" t="s">
        <v>2584</v>
      </c>
      <c r="C1535" s="5">
        <v>45611</v>
      </c>
      <c r="D1535" s="3" t="s">
        <v>39</v>
      </c>
      <c r="E1535" s="4" t="s">
        <v>436</v>
      </c>
      <c r="F1535" s="9">
        <v>5</v>
      </c>
      <c r="G1535">
        <f>VLOOKUP(E1535,'Data Produk'!$A$2:$E$2517,5,FALSE)</f>
        <v>80100</v>
      </c>
      <c r="H1535">
        <f t="shared" si="47"/>
        <v>400500</v>
      </c>
      <c r="I1535" t="str">
        <f>VLOOKUP(E1535,'Data Produk'!$A$2:$E$2517,3,FALSE)</f>
        <v>BHINNEKA AGILE MP903 GAMING MOUSEPAD BLACK</v>
      </c>
      <c r="J1535" t="str">
        <f>VLOOKUP(E1535,'Data Produk'!$A$2:$E$2517,4,FALSE)</f>
        <v>GAMING MOUSEPAD</v>
      </c>
      <c r="K1535" t="str">
        <f>VLOOKUP(D1535,'Data Outlet'!$A$2:$D$17,4,FALSE)</f>
        <v>Eko Wijaya</v>
      </c>
      <c r="L1535" t="str">
        <f>VLOOKUP(D1535,'Data Outlet'!$A$2:$D$17,2,FALSE)</f>
        <v>KOTA KASABLANKA</v>
      </c>
    </row>
    <row r="1536" spans="1:12" x14ac:dyDescent="0.25">
      <c r="A1536" t="str">
        <f t="shared" si="48"/>
        <v>T-1535</v>
      </c>
      <c r="B1536" s="3" t="s">
        <v>2584</v>
      </c>
      <c r="C1536" s="5">
        <v>45601</v>
      </c>
      <c r="D1536" s="3" t="s">
        <v>40</v>
      </c>
      <c r="E1536" s="4" t="s">
        <v>1158</v>
      </c>
      <c r="F1536" s="9">
        <v>2</v>
      </c>
      <c r="G1536">
        <f>VLOOKUP(E1536,'Data Produk'!$A$2:$E$2517,5,FALSE)</f>
        <v>198000</v>
      </c>
      <c r="H1536">
        <f t="shared" si="47"/>
        <v>396000</v>
      </c>
      <c r="I1536" t="str">
        <f>VLOOKUP(E1536,'Data Produk'!$A$2:$E$2517,3,FALSE)</f>
        <v>BHINNEKA ATOM TKL MECHANICAL KEYBOARD GREY BLUE SWITCH</v>
      </c>
      <c r="J1536" t="str">
        <f>VLOOKUP(E1536,'Data Produk'!$A$2:$E$2517,4,FALSE)</f>
        <v>KEYBOARD GAMING</v>
      </c>
      <c r="K1536" t="str">
        <f>VLOOKUP(D1536,'Data Outlet'!$A$2:$D$17,4,FALSE)</f>
        <v>Fani Sari</v>
      </c>
      <c r="L1536" t="str">
        <f>VLOOKUP(D1536,'Data Outlet'!$A$2:$D$17,2,FALSE)</f>
        <v>LIPPO MALL KEMANG</v>
      </c>
    </row>
    <row r="1537" spans="1:12" x14ac:dyDescent="0.25">
      <c r="A1537" t="str">
        <f t="shared" si="48"/>
        <v>T-1536</v>
      </c>
      <c r="B1537" s="3" t="s">
        <v>2584</v>
      </c>
      <c r="C1537" s="5">
        <v>45611</v>
      </c>
      <c r="D1537" s="3" t="s">
        <v>42</v>
      </c>
      <c r="E1537" s="4" t="s">
        <v>1159</v>
      </c>
      <c r="F1537" s="9">
        <v>4</v>
      </c>
      <c r="G1537">
        <f>VLOOKUP(E1537,'Data Produk'!$A$2:$E$2517,5,FALSE)</f>
        <v>40500</v>
      </c>
      <c r="H1537">
        <f t="shared" si="47"/>
        <v>162000</v>
      </c>
      <c r="I1537" t="str">
        <f>VLOOKUP(E1537,'Data Produk'!$A$2:$E$2517,3,FALSE)</f>
        <v>BHINNEKA Mouse Wireless W188 WHITE</v>
      </c>
      <c r="J1537" t="str">
        <f>VLOOKUP(E1537,'Data Produk'!$A$2:$E$2517,4,FALSE)</f>
        <v>OFFICE MOUSE</v>
      </c>
      <c r="K1537" t="str">
        <f>VLOOKUP(D1537,'Data Outlet'!$A$2:$D$17,4,FALSE)</f>
        <v>Hadi Nugroho</v>
      </c>
      <c r="L1537" t="str">
        <f>VLOOKUP(D1537,'Data Outlet'!$A$2:$D$17,2,FALSE)</f>
        <v>MALL KELAPA GADING</v>
      </c>
    </row>
    <row r="1538" spans="1:12" x14ac:dyDescent="0.25">
      <c r="A1538" t="str">
        <f t="shared" si="48"/>
        <v>T-1537</v>
      </c>
      <c r="B1538" s="3" t="s">
        <v>2584</v>
      </c>
      <c r="C1538" s="5">
        <v>45617</v>
      </c>
      <c r="D1538" s="3" t="s">
        <v>37</v>
      </c>
      <c r="E1538" s="4" t="s">
        <v>1160</v>
      </c>
      <c r="F1538" s="9">
        <v>1</v>
      </c>
      <c r="G1538">
        <f>VLOOKUP(E1538,'Data Produk'!$A$2:$E$2517,5,FALSE)</f>
        <v>225000</v>
      </c>
      <c r="H1538">
        <f t="shared" si="47"/>
        <v>225000</v>
      </c>
      <c r="I1538" t="str">
        <f>VLOOKUP(E1538,'Data Produk'!$A$2:$E$2517,3,FALSE)</f>
        <v>BHINNEKA GROOVE AURORA TX3 TRUE WIRELESS BLACK</v>
      </c>
      <c r="J1538" t="str">
        <f>VLOOKUP(E1538,'Data Produk'!$A$2:$E$2517,4,FALSE)</f>
        <v>TWS</v>
      </c>
      <c r="K1538" t="str">
        <f>VLOOKUP(D1538,'Data Outlet'!$A$2:$D$17,4,FALSE)</f>
        <v>Dewi Lestari</v>
      </c>
      <c r="L1538" t="str">
        <f>VLOOKUP(D1538,'Data Outlet'!$A$2:$D$17,2,FALSE)</f>
        <v>CIBUBUR JUNCTION</v>
      </c>
    </row>
    <row r="1539" spans="1:12" x14ac:dyDescent="0.25">
      <c r="A1539" t="str">
        <f t="shared" si="48"/>
        <v>T-1538</v>
      </c>
      <c r="B1539" s="3" t="s">
        <v>2584</v>
      </c>
      <c r="C1539" s="5">
        <v>45614</v>
      </c>
      <c r="D1539" s="3" t="s">
        <v>45</v>
      </c>
      <c r="E1539" s="4" t="s">
        <v>838</v>
      </c>
      <c r="F1539" s="9">
        <v>1</v>
      </c>
      <c r="G1539">
        <f>VLOOKUP(E1539,'Data Produk'!$A$2:$E$2517,5,FALSE)</f>
        <v>57150</v>
      </c>
      <c r="H1539">
        <f t="shared" ref="H1539:H1602" si="49">G1539*F1539</f>
        <v>57150</v>
      </c>
      <c r="I1539" t="str">
        <f>VLOOKUP(E1539,'Data Produk'!$A$2:$E$2517,3,FALSE)</f>
        <v>BHINNEKA AGILE MP353 GAMING MOUSEPAD BLACK</v>
      </c>
      <c r="J1539" t="str">
        <f>VLOOKUP(E1539,'Data Produk'!$A$2:$E$2517,4,FALSE)</f>
        <v>GAMING MOUSEPAD</v>
      </c>
      <c r="K1539" t="str">
        <f>VLOOKUP(D1539,'Data Outlet'!$A$2:$D$17,4,FALSE)</f>
        <v>Indah Putri</v>
      </c>
      <c r="L1539" t="str">
        <f>VLOOKUP(D1539,'Data Outlet'!$A$2:$D$17,2,FALSE)</f>
        <v>PIK AVENUE</v>
      </c>
    </row>
    <row r="1540" spans="1:12" x14ac:dyDescent="0.25">
      <c r="A1540" t="str">
        <f t="shared" si="48"/>
        <v>T-1539</v>
      </c>
      <c r="B1540" s="3" t="s">
        <v>2584</v>
      </c>
      <c r="C1540" s="5">
        <v>45625</v>
      </c>
      <c r="D1540" s="3" t="s">
        <v>47</v>
      </c>
      <c r="E1540" s="4" t="s">
        <v>1161</v>
      </c>
      <c r="F1540" s="9">
        <v>1</v>
      </c>
      <c r="G1540">
        <f>VLOOKUP(E1540,'Data Produk'!$A$2:$E$2517,5,FALSE)</f>
        <v>261000</v>
      </c>
      <c r="H1540">
        <f t="shared" si="49"/>
        <v>261000</v>
      </c>
      <c r="I1540" t="str">
        <f>VLOOKUP(E1540,'Data Produk'!$A$2:$E$2517,3,FALSE)</f>
        <v>BHINNEKA ALTO MH91 GAMING HEADSET BLACK</v>
      </c>
      <c r="J1540" t="str">
        <f>VLOOKUP(E1540,'Data Produk'!$A$2:$E$2517,4,FALSE)</f>
        <v>GAMING HEADSET</v>
      </c>
      <c r="K1540" t="str">
        <f>VLOOKUP(D1540,'Data Outlet'!$A$2:$D$17,4,FALSE)</f>
        <v>Joko Susilo</v>
      </c>
      <c r="L1540" t="str">
        <f>VLOOKUP(D1540,'Data Outlet'!$A$2:$D$17,2,FALSE)</f>
        <v>SUMARECON MALL BEKASI</v>
      </c>
    </row>
    <row r="1541" spans="1:12" x14ac:dyDescent="0.25">
      <c r="A1541" t="str">
        <f t="shared" si="48"/>
        <v>T-1540</v>
      </c>
      <c r="B1541" s="3" t="s">
        <v>2584</v>
      </c>
      <c r="C1541" s="5">
        <v>45621</v>
      </c>
      <c r="D1541" s="3" t="s">
        <v>45</v>
      </c>
      <c r="E1541" s="4" t="s">
        <v>135</v>
      </c>
      <c r="F1541" s="9">
        <v>12</v>
      </c>
      <c r="G1541">
        <f>VLOOKUP(E1541,'Data Produk'!$A$2:$E$2517,5,FALSE)</f>
        <v>13050</v>
      </c>
      <c r="H1541">
        <f t="shared" si="49"/>
        <v>156600</v>
      </c>
      <c r="I1541" t="str">
        <f>VLOOKUP(E1541,'Data Produk'!$A$2:$E$2517,3,FALSE)</f>
        <v>BHINNEKA DURALINK KCT1201 BLACK</v>
      </c>
      <c r="J1541" t="str">
        <f>VLOOKUP(E1541,'Data Produk'!$A$2:$E$2517,4,FALSE)</f>
        <v>CABLE</v>
      </c>
      <c r="K1541" t="str">
        <f>VLOOKUP(D1541,'Data Outlet'!$A$2:$D$17,4,FALSE)</f>
        <v>Indah Putri</v>
      </c>
      <c r="L1541" t="str">
        <f>VLOOKUP(D1541,'Data Outlet'!$A$2:$D$17,2,FALSE)</f>
        <v>PIK AVENUE</v>
      </c>
    </row>
    <row r="1542" spans="1:12" x14ac:dyDescent="0.25">
      <c r="A1542" t="str">
        <f t="shared" si="48"/>
        <v>T-1541</v>
      </c>
      <c r="B1542" s="3" t="s">
        <v>2584</v>
      </c>
      <c r="C1542" s="5">
        <v>45623</v>
      </c>
      <c r="D1542" s="3" t="s">
        <v>42</v>
      </c>
      <c r="E1542" s="4" t="s">
        <v>869</v>
      </c>
      <c r="F1542" s="9">
        <v>4</v>
      </c>
      <c r="G1542">
        <f>VLOOKUP(E1542,'Data Produk'!$A$2:$E$2517,5,FALSE)</f>
        <v>26100</v>
      </c>
      <c r="H1542">
        <f t="shared" si="49"/>
        <v>104400</v>
      </c>
      <c r="I1542" t="str">
        <f>VLOOKUP(E1542,'Data Produk'!$A$2:$E$2517,3,FALSE)</f>
        <v>BHINNEKA GO ES1 WIRED EARBUDS BLACK</v>
      </c>
      <c r="J1542" t="str">
        <f>VLOOKUP(E1542,'Data Produk'!$A$2:$E$2517,4,FALSE)</f>
        <v>EARPHONE</v>
      </c>
      <c r="K1542" t="str">
        <f>VLOOKUP(D1542,'Data Outlet'!$A$2:$D$17,4,FALSE)</f>
        <v>Hadi Nugroho</v>
      </c>
      <c r="L1542" t="str">
        <f>VLOOKUP(D1542,'Data Outlet'!$A$2:$D$17,2,FALSE)</f>
        <v>MALL KELAPA GADING</v>
      </c>
    </row>
    <row r="1543" spans="1:12" x14ac:dyDescent="0.25">
      <c r="A1543" t="str">
        <f t="shared" si="48"/>
        <v>T-1542</v>
      </c>
      <c r="B1543" s="3" t="s">
        <v>2584</v>
      </c>
      <c r="C1543" s="5">
        <v>45625</v>
      </c>
      <c r="D1543" s="3" t="s">
        <v>43</v>
      </c>
      <c r="E1543" s="4" t="s">
        <v>1162</v>
      </c>
      <c r="F1543" s="9">
        <v>2</v>
      </c>
      <c r="G1543">
        <f>VLOOKUP(E1543,'Data Produk'!$A$2:$E$2517,5,FALSE)</f>
        <v>225000</v>
      </c>
      <c r="H1543">
        <f t="shared" si="49"/>
        <v>450000</v>
      </c>
      <c r="I1543" t="str">
        <f>VLOOKUP(E1543,'Data Produk'!$A$2:$E$2517,3,FALSE)</f>
        <v>BHINNEKA POWER CUBE 4 PLUG TYPE TRAVEL MULTI ADAPTER BLACK</v>
      </c>
      <c r="J1543" t="str">
        <f>VLOOKUP(E1543,'Data Produk'!$A$2:$E$2517,4,FALSE)</f>
        <v>CAR &amp; TRAVEL CHARGER</v>
      </c>
      <c r="K1543" t="str">
        <f>VLOOKUP(D1543,'Data Outlet'!$A$2:$D$17,4,FALSE)</f>
        <v>Gita Rahma</v>
      </c>
      <c r="L1543" t="str">
        <f>VLOOKUP(D1543,'Data Outlet'!$A$2:$D$17,2,FALSE)</f>
        <v>MALL OF INDONESIA</v>
      </c>
    </row>
    <row r="1544" spans="1:12" x14ac:dyDescent="0.25">
      <c r="A1544" t="str">
        <f t="shared" si="48"/>
        <v>T-1543</v>
      </c>
      <c r="B1544" s="3" t="s">
        <v>2584</v>
      </c>
      <c r="C1544" s="5">
        <v>45621</v>
      </c>
      <c r="D1544" s="3" t="s">
        <v>45</v>
      </c>
      <c r="E1544" s="4" t="s">
        <v>72</v>
      </c>
      <c r="F1544" s="9">
        <v>6</v>
      </c>
      <c r="G1544">
        <f>VLOOKUP(E1544,'Data Produk'!$A$2:$E$2517,5,FALSE)</f>
        <v>90000</v>
      </c>
      <c r="H1544">
        <f t="shared" si="49"/>
        <v>540000</v>
      </c>
      <c r="I1544" t="str">
        <f>VLOOKUP(E1544,'Data Produk'!$A$2:$E$2517,3,FALSE)</f>
        <v>BHINNEKA POWER PURE 33W 2-PORTS USB CHARGER (PD+QC) BLACK</v>
      </c>
      <c r="J1544" t="str">
        <f>VLOOKUP(E1544,'Data Produk'!$A$2:$E$2517,4,FALSE)</f>
        <v>CHARGER</v>
      </c>
      <c r="K1544" t="str">
        <f>VLOOKUP(D1544,'Data Outlet'!$A$2:$D$17,4,FALSE)</f>
        <v>Indah Putri</v>
      </c>
      <c r="L1544" t="str">
        <f>VLOOKUP(D1544,'Data Outlet'!$A$2:$D$17,2,FALSE)</f>
        <v>PIK AVENUE</v>
      </c>
    </row>
    <row r="1545" spans="1:12" x14ac:dyDescent="0.25">
      <c r="A1545" t="str">
        <f t="shared" si="48"/>
        <v>T-1544</v>
      </c>
      <c r="B1545" s="3" t="s">
        <v>2584</v>
      </c>
      <c r="C1545" s="5">
        <v>45619</v>
      </c>
      <c r="D1545" s="3" t="s">
        <v>43</v>
      </c>
      <c r="E1545" s="4" t="s">
        <v>528</v>
      </c>
      <c r="F1545" s="9">
        <v>1</v>
      </c>
      <c r="G1545">
        <f>VLOOKUP(E1545,'Data Produk'!$A$2:$E$2517,5,FALSE)</f>
        <v>78750</v>
      </c>
      <c r="H1545">
        <f t="shared" si="49"/>
        <v>78750</v>
      </c>
      <c r="I1545" t="str">
        <f>VLOOKUP(E1545,'Data Produk'!$A$2:$E$2517,3,FALSE)</f>
        <v>BHINNEKA CRYTO VX7 GAMING MOUSE WHITE</v>
      </c>
      <c r="J1545" t="str">
        <f>VLOOKUP(E1545,'Data Produk'!$A$2:$E$2517,4,FALSE)</f>
        <v>MOUSE GAMING</v>
      </c>
      <c r="K1545" t="str">
        <f>VLOOKUP(D1545,'Data Outlet'!$A$2:$D$17,4,FALSE)</f>
        <v>Gita Rahma</v>
      </c>
      <c r="L1545" t="str">
        <f>VLOOKUP(D1545,'Data Outlet'!$A$2:$D$17,2,FALSE)</f>
        <v>MALL OF INDONESIA</v>
      </c>
    </row>
    <row r="1546" spans="1:12" x14ac:dyDescent="0.25">
      <c r="A1546" t="str">
        <f t="shared" si="48"/>
        <v>T-1545</v>
      </c>
      <c r="B1546" s="3" t="s">
        <v>2584</v>
      </c>
      <c r="C1546" s="5">
        <v>45597</v>
      </c>
      <c r="D1546" s="3" t="s">
        <v>37</v>
      </c>
      <c r="E1546" s="4" t="s">
        <v>175</v>
      </c>
      <c r="F1546" s="9">
        <v>1</v>
      </c>
      <c r="G1546">
        <f>VLOOKUP(E1546,'Data Produk'!$A$2:$E$2517,5,FALSE)</f>
        <v>31500</v>
      </c>
      <c r="H1546">
        <f t="shared" si="49"/>
        <v>31500</v>
      </c>
      <c r="I1546" t="str">
        <f>VLOOKUP(E1546,'Data Produk'!$A$2:$E$2517,3,FALSE)</f>
        <v>BHINNEKA HYPERLINK KD60L1501 BLACK</v>
      </c>
      <c r="J1546" t="str">
        <f>VLOOKUP(E1546,'Data Produk'!$A$2:$E$2517,4,FALSE)</f>
        <v>CABLE</v>
      </c>
      <c r="K1546" t="str">
        <f>VLOOKUP(D1546,'Data Outlet'!$A$2:$D$17,4,FALSE)</f>
        <v>Dewi Lestari</v>
      </c>
      <c r="L1546" t="str">
        <f>VLOOKUP(D1546,'Data Outlet'!$A$2:$D$17,2,FALSE)</f>
        <v>CIBUBUR JUNCTION</v>
      </c>
    </row>
    <row r="1547" spans="1:12" x14ac:dyDescent="0.25">
      <c r="A1547" t="str">
        <f t="shared" si="48"/>
        <v>T-1546</v>
      </c>
      <c r="B1547" s="3" t="s">
        <v>2584</v>
      </c>
      <c r="C1547" s="5">
        <v>45624</v>
      </c>
      <c r="D1547" s="3" t="s">
        <v>42</v>
      </c>
      <c r="E1547" s="4" t="s">
        <v>1163</v>
      </c>
      <c r="F1547" s="9">
        <v>1</v>
      </c>
      <c r="G1547">
        <f>VLOOKUP(E1547,'Data Produk'!$A$2:$E$2517,5,FALSE)</f>
        <v>130500</v>
      </c>
      <c r="H1547">
        <f t="shared" si="49"/>
        <v>130500</v>
      </c>
      <c r="I1547" t="str">
        <f>VLOOKUP(E1547,'Data Produk'!$A$2:$E$2517,3,FALSE)</f>
        <v>BHINNEKA TRINITY MH88 GAMING HEADSET WHITE</v>
      </c>
      <c r="J1547" t="str">
        <f>VLOOKUP(E1547,'Data Produk'!$A$2:$E$2517,4,FALSE)</f>
        <v>GAMING HEADSET</v>
      </c>
      <c r="K1547" t="str">
        <f>VLOOKUP(D1547,'Data Outlet'!$A$2:$D$17,4,FALSE)</f>
        <v>Hadi Nugroho</v>
      </c>
      <c r="L1547" t="str">
        <f>VLOOKUP(D1547,'Data Outlet'!$A$2:$D$17,2,FALSE)</f>
        <v>MALL KELAPA GADING</v>
      </c>
    </row>
    <row r="1548" spans="1:12" x14ac:dyDescent="0.25">
      <c r="A1548" t="str">
        <f t="shared" ref="A1548:A1611" si="50">"T-"&amp;ROW()-1</f>
        <v>T-1547</v>
      </c>
      <c r="B1548" s="3" t="s">
        <v>2584</v>
      </c>
      <c r="C1548" s="5">
        <v>45620</v>
      </c>
      <c r="D1548" s="3" t="s">
        <v>39</v>
      </c>
      <c r="E1548" s="4" t="s">
        <v>623</v>
      </c>
      <c r="F1548" s="9">
        <v>2</v>
      </c>
      <c r="G1548">
        <f>VLOOKUP(E1548,'Data Produk'!$A$2:$E$2517,5,FALSE)</f>
        <v>144000</v>
      </c>
      <c r="H1548">
        <f t="shared" si="49"/>
        <v>288000</v>
      </c>
      <c r="I1548" t="str">
        <f>VLOOKUP(E1548,'Data Produk'!$A$2:$E$2517,3,FALSE)</f>
        <v>BHINNEKA CHIEF II HG20 GAMING HEADSET PINK</v>
      </c>
      <c r="J1548" t="str">
        <f>VLOOKUP(E1548,'Data Produk'!$A$2:$E$2517,4,FALSE)</f>
        <v>GAMING HEADSET</v>
      </c>
      <c r="K1548" t="str">
        <f>VLOOKUP(D1548,'Data Outlet'!$A$2:$D$17,4,FALSE)</f>
        <v>Eko Wijaya</v>
      </c>
      <c r="L1548" t="str">
        <f>VLOOKUP(D1548,'Data Outlet'!$A$2:$D$17,2,FALSE)</f>
        <v>KOTA KASABLANKA</v>
      </c>
    </row>
    <row r="1549" spans="1:12" x14ac:dyDescent="0.25">
      <c r="A1549" t="str">
        <f t="shared" si="50"/>
        <v>T-1548</v>
      </c>
      <c r="B1549" s="3" t="s">
        <v>2584</v>
      </c>
      <c r="C1549" s="5">
        <v>45600</v>
      </c>
      <c r="D1549" s="3" t="s">
        <v>47</v>
      </c>
      <c r="E1549" s="4" t="s">
        <v>1164</v>
      </c>
      <c r="F1549" s="9">
        <v>2</v>
      </c>
      <c r="G1549">
        <f>VLOOKUP(E1549,'Data Produk'!$A$2:$E$2517,5,FALSE)</f>
        <v>330300</v>
      </c>
      <c r="H1549">
        <f t="shared" si="49"/>
        <v>660600</v>
      </c>
      <c r="I1549" t="str">
        <f>VLOOKUP(E1549,'Data Produk'!$A$2:$E$2517,3,FALSE)</f>
        <v>BHINNEKA SMART POWER STRIP SPS01</v>
      </c>
      <c r="J1549" t="str">
        <f>VLOOKUP(E1549,'Data Produk'!$A$2:$E$2517,4,FALSE)</f>
        <v>SMART LIFE</v>
      </c>
      <c r="K1549" t="str">
        <f>VLOOKUP(D1549,'Data Outlet'!$A$2:$D$17,4,FALSE)</f>
        <v>Joko Susilo</v>
      </c>
      <c r="L1549" t="str">
        <f>VLOOKUP(D1549,'Data Outlet'!$A$2:$D$17,2,FALSE)</f>
        <v>SUMARECON MALL BEKASI</v>
      </c>
    </row>
    <row r="1550" spans="1:12" x14ac:dyDescent="0.25">
      <c r="A1550" t="str">
        <f t="shared" si="50"/>
        <v>T-1549</v>
      </c>
      <c r="B1550" s="3" t="s">
        <v>2584</v>
      </c>
      <c r="C1550" s="5">
        <v>45604</v>
      </c>
      <c r="D1550" s="3" t="s">
        <v>43</v>
      </c>
      <c r="E1550" s="4" t="s">
        <v>1165</v>
      </c>
      <c r="F1550" s="9">
        <v>1</v>
      </c>
      <c r="G1550">
        <f>VLOOKUP(E1550,'Data Produk'!$A$2:$E$2517,5,FALSE)</f>
        <v>34200</v>
      </c>
      <c r="H1550">
        <f t="shared" si="49"/>
        <v>34200</v>
      </c>
      <c r="I1550" t="str">
        <f>VLOOKUP(E1550,'Data Produk'!$A$2:$E$2517,3,FALSE)</f>
        <v>BHINNEKA VIGIL MP452 BASIC MOUSEPAD BLACK</v>
      </c>
      <c r="J1550" t="str">
        <f>VLOOKUP(E1550,'Data Produk'!$A$2:$E$2517,4,FALSE)</f>
        <v>BASIC MOUSEPAD</v>
      </c>
      <c r="K1550" t="str">
        <f>VLOOKUP(D1550,'Data Outlet'!$A$2:$D$17,4,FALSE)</f>
        <v>Gita Rahma</v>
      </c>
      <c r="L1550" t="str">
        <f>VLOOKUP(D1550,'Data Outlet'!$A$2:$D$17,2,FALSE)</f>
        <v>MALL OF INDONESIA</v>
      </c>
    </row>
    <row r="1551" spans="1:12" x14ac:dyDescent="0.25">
      <c r="A1551" t="str">
        <f t="shared" si="50"/>
        <v>T-1550</v>
      </c>
      <c r="B1551" s="3" t="s">
        <v>2584</v>
      </c>
      <c r="C1551" s="5">
        <v>45614</v>
      </c>
      <c r="D1551" s="3" t="s">
        <v>37</v>
      </c>
      <c r="E1551" s="4" t="s">
        <v>1166</v>
      </c>
      <c r="F1551" s="9">
        <v>1</v>
      </c>
      <c r="G1551">
        <f>VLOOKUP(E1551,'Data Produk'!$A$2:$E$2517,5,FALSE)</f>
        <v>177500</v>
      </c>
      <c r="H1551">
        <f t="shared" si="49"/>
        <v>177500</v>
      </c>
      <c r="I1551" t="str">
        <f>VLOOKUP(E1551,'Data Produk'!$A$2:$E$2517,3,FALSE)</f>
        <v>BHINNEKA Gaming Keyboard K-613L FULL SIZE</v>
      </c>
      <c r="J1551" t="str">
        <f>VLOOKUP(E1551,'Data Produk'!$A$2:$E$2517,4,FALSE)</f>
        <v>KEYBOARD GAMING</v>
      </c>
      <c r="K1551" t="str">
        <f>VLOOKUP(D1551,'Data Outlet'!$A$2:$D$17,4,FALSE)</f>
        <v>Dewi Lestari</v>
      </c>
      <c r="L1551" t="str">
        <f>VLOOKUP(D1551,'Data Outlet'!$A$2:$D$17,2,FALSE)</f>
        <v>CIBUBUR JUNCTION</v>
      </c>
    </row>
    <row r="1552" spans="1:12" x14ac:dyDescent="0.25">
      <c r="A1552" t="str">
        <f t="shared" si="50"/>
        <v>T-1551</v>
      </c>
      <c r="B1552" s="3" t="s">
        <v>2584</v>
      </c>
      <c r="C1552" s="5">
        <v>45603</v>
      </c>
      <c r="D1552" s="3" t="s">
        <v>45</v>
      </c>
      <c r="E1552" s="4" t="s">
        <v>239</v>
      </c>
      <c r="F1552" s="9">
        <v>12</v>
      </c>
      <c r="G1552">
        <f>VLOOKUP(E1552,'Data Produk'!$A$2:$E$2517,5,FALSE)</f>
        <v>15300</v>
      </c>
      <c r="H1552">
        <f t="shared" si="49"/>
        <v>183600</v>
      </c>
      <c r="I1552" t="str">
        <f>VLOOKUP(E1552,'Data Produk'!$A$2:$E$2517,3,FALSE)</f>
        <v>BHINNEKA LINKPODS ES3 WIRED EARBUDS WHITE</v>
      </c>
      <c r="J1552" t="str">
        <f>VLOOKUP(E1552,'Data Produk'!$A$2:$E$2517,4,FALSE)</f>
        <v>EARPHONE</v>
      </c>
      <c r="K1552" t="str">
        <f>VLOOKUP(D1552,'Data Outlet'!$A$2:$D$17,4,FALSE)</f>
        <v>Indah Putri</v>
      </c>
      <c r="L1552" t="str">
        <f>VLOOKUP(D1552,'Data Outlet'!$A$2:$D$17,2,FALSE)</f>
        <v>PIK AVENUE</v>
      </c>
    </row>
    <row r="1553" spans="1:12" x14ac:dyDescent="0.25">
      <c r="A1553" t="str">
        <f t="shared" si="50"/>
        <v>T-1552</v>
      </c>
      <c r="B1553" s="3" t="s">
        <v>2584</v>
      </c>
      <c r="C1553" s="5">
        <v>45621</v>
      </c>
      <c r="D1553" s="3" t="s">
        <v>37</v>
      </c>
      <c r="E1553" s="4" t="s">
        <v>918</v>
      </c>
      <c r="F1553" s="9">
        <v>1</v>
      </c>
      <c r="G1553">
        <f>VLOOKUP(E1553,'Data Produk'!$A$2:$E$2517,5,FALSE)</f>
        <v>65700</v>
      </c>
      <c r="H1553">
        <f t="shared" si="49"/>
        <v>65700</v>
      </c>
      <c r="I1553" t="str">
        <f>VLOOKUP(E1553,'Data Produk'!$A$2:$E$2517,3,FALSE)</f>
        <v>BHINNEKA RAIGOR III WG12 GAMING MOUSE BLACK</v>
      </c>
      <c r="J1553" t="str">
        <f>VLOOKUP(E1553,'Data Produk'!$A$2:$E$2517,4,FALSE)</f>
        <v>MOUSE GAMING</v>
      </c>
      <c r="K1553" t="str">
        <f>VLOOKUP(D1553,'Data Outlet'!$A$2:$D$17,4,FALSE)</f>
        <v>Dewi Lestari</v>
      </c>
      <c r="L1553" t="str">
        <f>VLOOKUP(D1553,'Data Outlet'!$A$2:$D$17,2,FALSE)</f>
        <v>CIBUBUR JUNCTION</v>
      </c>
    </row>
    <row r="1554" spans="1:12" x14ac:dyDescent="0.25">
      <c r="A1554" t="str">
        <f t="shared" si="50"/>
        <v>T-1553</v>
      </c>
      <c r="B1554" s="3" t="s">
        <v>2584</v>
      </c>
      <c r="C1554" s="5">
        <v>45624</v>
      </c>
      <c r="D1554" s="3" t="s">
        <v>40</v>
      </c>
      <c r="E1554" s="4" t="s">
        <v>735</v>
      </c>
      <c r="F1554" s="9">
        <v>1</v>
      </c>
      <c r="G1554">
        <f>VLOOKUP(E1554,'Data Produk'!$A$2:$E$2517,5,FALSE)</f>
        <v>108000</v>
      </c>
      <c r="H1554">
        <f t="shared" si="49"/>
        <v>108000</v>
      </c>
      <c r="I1554" t="str">
        <f>VLOOKUP(E1554,'Data Produk'!$A$2:$E$2517,3,FALSE)</f>
        <v>BHINNEKA WAVE14 TW14 TRUE WIRELESS MATCHA GREEN</v>
      </c>
      <c r="J1554" t="str">
        <f>VLOOKUP(E1554,'Data Produk'!$A$2:$E$2517,4,FALSE)</f>
        <v>TWS</v>
      </c>
      <c r="K1554" t="str">
        <f>VLOOKUP(D1554,'Data Outlet'!$A$2:$D$17,4,FALSE)</f>
        <v>Fani Sari</v>
      </c>
      <c r="L1554" t="str">
        <f>VLOOKUP(D1554,'Data Outlet'!$A$2:$D$17,2,FALSE)</f>
        <v>LIPPO MALL KEMANG</v>
      </c>
    </row>
    <row r="1555" spans="1:12" x14ac:dyDescent="0.25">
      <c r="A1555" t="str">
        <f t="shared" si="50"/>
        <v>T-1554</v>
      </c>
      <c r="B1555" s="3" t="s">
        <v>2584</v>
      </c>
      <c r="C1555" s="5">
        <v>45620</v>
      </c>
      <c r="D1555" s="3" t="s">
        <v>39</v>
      </c>
      <c r="E1555" s="4" t="s">
        <v>911</v>
      </c>
      <c r="F1555" s="9">
        <v>3</v>
      </c>
      <c r="G1555">
        <f>VLOOKUP(E1555,'Data Produk'!$A$2:$E$2517,5,FALSE)</f>
        <v>107100</v>
      </c>
      <c r="H1555">
        <f t="shared" si="49"/>
        <v>321300</v>
      </c>
      <c r="I1555" t="str">
        <f>VLOOKUP(E1555,'Data Produk'!$A$2:$E$2517,3,FALSE)</f>
        <v>BHINNEKA CW2-Q02 38W 2-PORTS CHARGER (QC) WHITE</v>
      </c>
      <c r="J1555" t="str">
        <f>VLOOKUP(E1555,'Data Produk'!$A$2:$E$2517,4,FALSE)</f>
        <v>CHARGER</v>
      </c>
      <c r="K1555" t="str">
        <f>VLOOKUP(D1555,'Data Outlet'!$A$2:$D$17,4,FALSE)</f>
        <v>Eko Wijaya</v>
      </c>
      <c r="L1555" t="str">
        <f>VLOOKUP(D1555,'Data Outlet'!$A$2:$D$17,2,FALSE)</f>
        <v>KOTA KASABLANKA</v>
      </c>
    </row>
    <row r="1556" spans="1:12" x14ac:dyDescent="0.25">
      <c r="A1556" t="str">
        <f t="shared" si="50"/>
        <v>T-1555</v>
      </c>
      <c r="B1556" s="3" t="s">
        <v>2584</v>
      </c>
      <c r="C1556" s="5">
        <v>45620</v>
      </c>
      <c r="D1556" s="3" t="s">
        <v>42</v>
      </c>
      <c r="E1556" s="4" t="s">
        <v>1167</v>
      </c>
      <c r="F1556" s="9">
        <v>1</v>
      </c>
      <c r="G1556">
        <f>VLOOKUP(E1556,'Data Produk'!$A$2:$E$2517,5,FALSE)</f>
        <v>500000</v>
      </c>
      <c r="H1556">
        <f t="shared" si="49"/>
        <v>500000</v>
      </c>
      <c r="I1556" t="str">
        <f>VLOOKUP(E1556,'Data Produk'!$A$2:$E$2517,3,FALSE)</f>
        <v>BHINNEKA Gaming Mouse Wireless XD3 WHITE</v>
      </c>
      <c r="J1556" t="str">
        <f>VLOOKUP(E1556,'Data Produk'!$A$2:$E$2517,4,FALSE)</f>
        <v>MOUSE GAMING</v>
      </c>
      <c r="K1556" t="str">
        <f>VLOOKUP(D1556,'Data Outlet'!$A$2:$D$17,4,FALSE)</f>
        <v>Hadi Nugroho</v>
      </c>
      <c r="L1556" t="str">
        <f>VLOOKUP(D1556,'Data Outlet'!$A$2:$D$17,2,FALSE)</f>
        <v>MALL KELAPA GADING</v>
      </c>
    </row>
    <row r="1557" spans="1:12" x14ac:dyDescent="0.25">
      <c r="A1557" t="str">
        <f t="shared" si="50"/>
        <v>T-1556</v>
      </c>
      <c r="B1557" s="3" t="s">
        <v>2584</v>
      </c>
      <c r="C1557" s="5">
        <v>45622</v>
      </c>
      <c r="D1557" s="3" t="s">
        <v>37</v>
      </c>
      <c r="E1557" s="4" t="s">
        <v>156</v>
      </c>
      <c r="F1557" s="9">
        <v>2</v>
      </c>
      <c r="G1557">
        <f>VLOOKUP(E1557,'Data Produk'!$A$2:$E$2517,5,FALSE)</f>
        <v>39600</v>
      </c>
      <c r="H1557">
        <f t="shared" si="49"/>
        <v>79200</v>
      </c>
      <c r="I1557" t="str">
        <f>VLOOKUP(E1557,'Data Produk'!$A$2:$E$2517,3,FALSE)</f>
        <v>BHINNEKA GO W608 OFFICE MOUSE PINK</v>
      </c>
      <c r="J1557" t="str">
        <f>VLOOKUP(E1557,'Data Produk'!$A$2:$E$2517,4,FALSE)</f>
        <v>OFFICE MOUSE</v>
      </c>
      <c r="K1557" t="str">
        <f>VLOOKUP(D1557,'Data Outlet'!$A$2:$D$17,4,FALSE)</f>
        <v>Dewi Lestari</v>
      </c>
      <c r="L1557" t="str">
        <f>VLOOKUP(D1557,'Data Outlet'!$A$2:$D$17,2,FALSE)</f>
        <v>CIBUBUR JUNCTION</v>
      </c>
    </row>
    <row r="1558" spans="1:12" x14ac:dyDescent="0.25">
      <c r="A1558" t="str">
        <f t="shared" si="50"/>
        <v>T-1557</v>
      </c>
      <c r="B1558" s="3" t="s">
        <v>2584</v>
      </c>
      <c r="C1558" s="5">
        <v>45602</v>
      </c>
      <c r="D1558" s="3" t="s">
        <v>39</v>
      </c>
      <c r="E1558" s="4" t="s">
        <v>380</v>
      </c>
      <c r="F1558" s="9">
        <v>3</v>
      </c>
      <c r="G1558">
        <f>VLOOKUP(E1558,'Data Produk'!$A$2:$E$2517,5,FALSE)</f>
        <v>83100</v>
      </c>
      <c r="H1558">
        <f t="shared" si="49"/>
        <v>249300</v>
      </c>
      <c r="I1558" t="str">
        <f>VLOOKUP(E1558,'Data Produk'!$A$2:$E$2517,3,FALSE)</f>
        <v>BHINNEKA Gaming Headset Stand Tower AC3004 MINT</v>
      </c>
      <c r="J1558" t="str">
        <f>VLOOKUP(E1558,'Data Produk'!$A$2:$E$2517,4,FALSE)</f>
        <v>OTHER ACCESSORIES</v>
      </c>
      <c r="K1558" t="str">
        <f>VLOOKUP(D1558,'Data Outlet'!$A$2:$D$17,4,FALSE)</f>
        <v>Eko Wijaya</v>
      </c>
      <c r="L1558" t="str">
        <f>VLOOKUP(D1558,'Data Outlet'!$A$2:$D$17,2,FALSE)</f>
        <v>KOTA KASABLANKA</v>
      </c>
    </row>
    <row r="1559" spans="1:12" x14ac:dyDescent="0.25">
      <c r="A1559" t="str">
        <f t="shared" si="50"/>
        <v>T-1558</v>
      </c>
      <c r="B1559" s="3" t="s">
        <v>2584</v>
      </c>
      <c r="C1559" s="5">
        <v>45611</v>
      </c>
      <c r="D1559" s="3" t="s">
        <v>48</v>
      </c>
      <c r="E1559" s="4" t="s">
        <v>260</v>
      </c>
      <c r="F1559" s="9">
        <v>1</v>
      </c>
      <c r="G1559">
        <f>VLOOKUP(E1559,'Data Produk'!$A$2:$E$2517,5,FALSE)</f>
        <v>39600</v>
      </c>
      <c r="H1559">
        <f t="shared" si="49"/>
        <v>39600</v>
      </c>
      <c r="I1559" t="str">
        <f>VLOOKUP(E1559,'Data Produk'!$A$2:$E$2517,3,FALSE)</f>
        <v>BHINNEKA GO W608 OFFICE MOUSE GREEN</v>
      </c>
      <c r="J1559" t="str">
        <f>VLOOKUP(E1559,'Data Produk'!$A$2:$E$2517,4,FALSE)</f>
        <v>OFFICE MOUSE</v>
      </c>
      <c r="K1559" t="str">
        <f>VLOOKUP(D1559,'Data Outlet'!$A$2:$D$17,4,FALSE)</f>
        <v>Joko Susilo</v>
      </c>
      <c r="L1559" t="str">
        <f>VLOOKUP(D1559,'Data Outlet'!$A$2:$D$17,2,FALSE)</f>
        <v>SUMARECON MALL SERPONG</v>
      </c>
    </row>
    <row r="1560" spans="1:12" x14ac:dyDescent="0.25">
      <c r="A1560" t="str">
        <f t="shared" si="50"/>
        <v>T-1559</v>
      </c>
      <c r="B1560" s="3" t="s">
        <v>2584</v>
      </c>
      <c r="C1560" s="5">
        <v>45610</v>
      </c>
      <c r="D1560" s="3" t="s">
        <v>42</v>
      </c>
      <c r="E1560" s="4" t="s">
        <v>1168</v>
      </c>
      <c r="F1560" s="9">
        <v>1</v>
      </c>
      <c r="G1560">
        <f>VLOOKUP(E1560,'Data Produk'!$A$2:$E$2517,5,FALSE)</f>
        <v>82800</v>
      </c>
      <c r="H1560">
        <f t="shared" si="49"/>
        <v>82800</v>
      </c>
      <c r="I1560" t="str">
        <f>VLOOKUP(E1560,'Data Produk'!$A$2:$E$2517,3,FALSE)</f>
        <v>BHINNEKA W190 OFFICE MOUSE BLACK</v>
      </c>
      <c r="J1560" t="str">
        <f>VLOOKUP(E1560,'Data Produk'!$A$2:$E$2517,4,FALSE)</f>
        <v>OFFICE MOUSE</v>
      </c>
      <c r="K1560" t="str">
        <f>VLOOKUP(D1560,'Data Outlet'!$A$2:$D$17,4,FALSE)</f>
        <v>Hadi Nugroho</v>
      </c>
      <c r="L1560" t="str">
        <f>VLOOKUP(D1560,'Data Outlet'!$A$2:$D$17,2,FALSE)</f>
        <v>MALL KELAPA GADING</v>
      </c>
    </row>
    <row r="1561" spans="1:12" x14ac:dyDescent="0.25">
      <c r="A1561" t="str">
        <f t="shared" si="50"/>
        <v>T-1560</v>
      </c>
      <c r="B1561" s="3" t="s">
        <v>2584</v>
      </c>
      <c r="C1561" s="5">
        <v>45599</v>
      </c>
      <c r="D1561" s="3" t="s">
        <v>39</v>
      </c>
      <c r="E1561" s="4" t="s">
        <v>1169</v>
      </c>
      <c r="F1561" s="9">
        <v>4</v>
      </c>
      <c r="G1561">
        <f>VLOOKUP(E1561,'Data Produk'!$A$2:$E$2517,5,FALSE)</f>
        <v>29700</v>
      </c>
      <c r="H1561">
        <f t="shared" si="49"/>
        <v>118800</v>
      </c>
      <c r="I1561" t="str">
        <f>VLOOKUP(E1561,'Data Produk'!$A$2:$E$2517,3,FALSE)</f>
        <v>KL201 BHINNEKA USB CABLE LIGHTNING</v>
      </c>
      <c r="J1561" t="str">
        <f>VLOOKUP(E1561,'Data Produk'!$A$2:$E$2517,4,FALSE)</f>
        <v>CABLE</v>
      </c>
      <c r="K1561" t="str">
        <f>VLOOKUP(D1561,'Data Outlet'!$A$2:$D$17,4,FALSE)</f>
        <v>Eko Wijaya</v>
      </c>
      <c r="L1561" t="str">
        <f>VLOOKUP(D1561,'Data Outlet'!$A$2:$D$17,2,FALSE)</f>
        <v>KOTA KASABLANKA</v>
      </c>
    </row>
    <row r="1562" spans="1:12" x14ac:dyDescent="0.25">
      <c r="A1562" t="str">
        <f t="shared" si="50"/>
        <v>T-1561</v>
      </c>
      <c r="B1562" s="3" t="s">
        <v>2584</v>
      </c>
      <c r="C1562" s="5">
        <v>45598</v>
      </c>
      <c r="D1562" s="3" t="s">
        <v>48</v>
      </c>
      <c r="E1562" s="4" t="s">
        <v>91</v>
      </c>
      <c r="F1562" s="9">
        <v>1</v>
      </c>
      <c r="G1562">
        <f>VLOOKUP(E1562,'Data Produk'!$A$2:$E$2517,5,FALSE)</f>
        <v>88200</v>
      </c>
      <c r="H1562">
        <f t="shared" si="49"/>
        <v>88200</v>
      </c>
      <c r="I1562" t="str">
        <f>VLOOKUP(E1562,'Data Produk'!$A$2:$E$2517,3,FALSE)</f>
        <v>BHINNEKA POWER PACK S1 10.000 mAh POWERBANK BLACK</v>
      </c>
      <c r="J1562" t="str">
        <f>VLOOKUP(E1562,'Data Produk'!$A$2:$E$2517,4,FALSE)</f>
        <v>POWERBANK</v>
      </c>
      <c r="K1562" t="str">
        <f>VLOOKUP(D1562,'Data Outlet'!$A$2:$D$17,4,FALSE)</f>
        <v>Joko Susilo</v>
      </c>
      <c r="L1562" t="str">
        <f>VLOOKUP(D1562,'Data Outlet'!$A$2:$D$17,2,FALSE)</f>
        <v>SUMARECON MALL SERPONG</v>
      </c>
    </row>
    <row r="1563" spans="1:12" x14ac:dyDescent="0.25">
      <c r="A1563" t="str">
        <f t="shared" si="50"/>
        <v>T-1562</v>
      </c>
      <c r="B1563" s="3" t="s">
        <v>2584</v>
      </c>
      <c r="C1563" s="5">
        <v>45610</v>
      </c>
      <c r="D1563" s="3" t="s">
        <v>42</v>
      </c>
      <c r="E1563" s="4" t="s">
        <v>1170</v>
      </c>
      <c r="F1563" s="9">
        <v>1</v>
      </c>
      <c r="G1563">
        <f>VLOOKUP(E1563,'Data Produk'!$A$2:$E$2517,5,FALSE)</f>
        <v>314100</v>
      </c>
      <c r="H1563">
        <f t="shared" si="49"/>
        <v>314100</v>
      </c>
      <c r="I1563" t="str">
        <f>VLOOKUP(E1563,'Data Produk'!$A$2:$E$2517,3,FALSE)</f>
        <v>BHINNEKA NC20 NOTEBOOK COOLER BLACK</v>
      </c>
      <c r="J1563" t="str">
        <f>VLOOKUP(E1563,'Data Produk'!$A$2:$E$2517,4,FALSE)</f>
        <v>CN COOLER/ PC FAN ACC/ STAND LAPTOP</v>
      </c>
      <c r="K1563" t="str">
        <f>VLOOKUP(D1563,'Data Outlet'!$A$2:$D$17,4,FALSE)</f>
        <v>Hadi Nugroho</v>
      </c>
      <c r="L1563" t="str">
        <f>VLOOKUP(D1563,'Data Outlet'!$A$2:$D$17,2,FALSE)</f>
        <v>MALL KELAPA GADING</v>
      </c>
    </row>
    <row r="1564" spans="1:12" x14ac:dyDescent="0.25">
      <c r="A1564" t="str">
        <f t="shared" si="50"/>
        <v>T-1563</v>
      </c>
      <c r="B1564" s="3" t="s">
        <v>2584</v>
      </c>
      <c r="C1564" s="5">
        <v>45605</v>
      </c>
      <c r="D1564" s="3" t="s">
        <v>40</v>
      </c>
      <c r="E1564" s="4" t="s">
        <v>485</v>
      </c>
      <c r="F1564" s="9">
        <v>1</v>
      </c>
      <c r="G1564">
        <f>VLOOKUP(E1564,'Data Produk'!$A$2:$E$2517,5,FALSE)</f>
        <v>94500</v>
      </c>
      <c r="H1564">
        <f t="shared" si="49"/>
        <v>94500</v>
      </c>
      <c r="I1564" t="str">
        <f>VLOOKUP(E1564,'Data Produk'!$A$2:$E$2517,3,FALSE)</f>
        <v>BHINNEKA POWER GO 25W 1-PORT TYPE-C USB CHARGER (PD/PPS) WHITE</v>
      </c>
      <c r="J1564" t="str">
        <f>VLOOKUP(E1564,'Data Produk'!$A$2:$E$2517,4,FALSE)</f>
        <v>CHARGER</v>
      </c>
      <c r="K1564" t="str">
        <f>VLOOKUP(D1564,'Data Outlet'!$A$2:$D$17,4,FALSE)</f>
        <v>Fani Sari</v>
      </c>
      <c r="L1564" t="str">
        <f>VLOOKUP(D1564,'Data Outlet'!$A$2:$D$17,2,FALSE)</f>
        <v>LIPPO MALL KEMANG</v>
      </c>
    </row>
    <row r="1565" spans="1:12" x14ac:dyDescent="0.25">
      <c r="A1565" t="str">
        <f t="shared" si="50"/>
        <v>T-1564</v>
      </c>
      <c r="B1565" s="3" t="s">
        <v>2584</v>
      </c>
      <c r="C1565" s="5">
        <v>45617</v>
      </c>
      <c r="D1565" s="3" t="s">
        <v>39</v>
      </c>
      <c r="E1565" s="4" t="s">
        <v>1171</v>
      </c>
      <c r="F1565" s="9">
        <v>1</v>
      </c>
      <c r="G1565">
        <f>VLOOKUP(E1565,'Data Produk'!$A$2:$E$2517,5,FALSE)</f>
        <v>170100</v>
      </c>
      <c r="H1565">
        <f t="shared" si="49"/>
        <v>170100</v>
      </c>
      <c r="I1565" t="str">
        <f>VLOOKUP(E1565,'Data Produk'!$A$2:$E$2517,3,FALSE)</f>
        <v>BHINNEKA Gaming Deskmat ATO MP905 AQUA</v>
      </c>
      <c r="J1565" t="str">
        <f>VLOOKUP(E1565,'Data Produk'!$A$2:$E$2517,4,FALSE)</f>
        <v>DESKMAT</v>
      </c>
      <c r="K1565" t="str">
        <f>VLOOKUP(D1565,'Data Outlet'!$A$2:$D$17,4,FALSE)</f>
        <v>Eko Wijaya</v>
      </c>
      <c r="L1565" t="str">
        <f>VLOOKUP(D1565,'Data Outlet'!$A$2:$D$17,2,FALSE)</f>
        <v>KOTA KASABLANKA</v>
      </c>
    </row>
    <row r="1566" spans="1:12" x14ac:dyDescent="0.25">
      <c r="A1566" t="str">
        <f t="shared" si="50"/>
        <v>T-1565</v>
      </c>
      <c r="B1566" s="3" t="s">
        <v>2584</v>
      </c>
      <c r="C1566" s="5">
        <v>45601</v>
      </c>
      <c r="D1566" s="3" t="s">
        <v>39</v>
      </c>
      <c r="E1566" s="4" t="s">
        <v>1172</v>
      </c>
      <c r="F1566" s="9">
        <v>4</v>
      </c>
      <c r="G1566">
        <f>VLOOKUP(E1566,'Data Produk'!$A$2:$E$2517,5,FALSE)</f>
        <v>100000</v>
      </c>
      <c r="H1566">
        <f t="shared" si="49"/>
        <v>400000</v>
      </c>
      <c r="I1566" t="str">
        <f>VLOOKUP(E1566,'Data Produk'!$A$2:$E$2517,3,FALSE)</f>
        <v>BHINNEKA Gaming Headset HG17s Black</v>
      </c>
      <c r="J1566" t="str">
        <f>VLOOKUP(E1566,'Data Produk'!$A$2:$E$2517,4,FALSE)</f>
        <v>GAMING HEADSET</v>
      </c>
      <c r="K1566" t="str">
        <f>VLOOKUP(D1566,'Data Outlet'!$A$2:$D$17,4,FALSE)</f>
        <v>Eko Wijaya</v>
      </c>
      <c r="L1566" t="str">
        <f>VLOOKUP(D1566,'Data Outlet'!$A$2:$D$17,2,FALSE)</f>
        <v>KOTA KASABLANKA</v>
      </c>
    </row>
    <row r="1567" spans="1:12" x14ac:dyDescent="0.25">
      <c r="A1567" t="str">
        <f t="shared" si="50"/>
        <v>T-1566</v>
      </c>
      <c r="B1567" s="3" t="s">
        <v>2584</v>
      </c>
      <c r="C1567" s="5">
        <v>45601</v>
      </c>
      <c r="D1567" s="3" t="s">
        <v>39</v>
      </c>
      <c r="E1567" s="4" t="s">
        <v>1173</v>
      </c>
      <c r="F1567" s="9">
        <v>2</v>
      </c>
      <c r="G1567">
        <f>VLOOKUP(E1567,'Data Produk'!$A$2:$E$2517,5,FALSE)</f>
        <v>134100</v>
      </c>
      <c r="H1567">
        <f t="shared" si="49"/>
        <v>268200</v>
      </c>
      <c r="I1567" t="str">
        <f>VLOOKUP(E1567,'Data Produk'!$A$2:$E$2517,3,FALSE)</f>
        <v>BHINNEKA Gaming Mousepad MP904 MINT</v>
      </c>
      <c r="J1567" t="str">
        <f>VLOOKUP(E1567,'Data Produk'!$A$2:$E$2517,4,FALSE)</f>
        <v>DESKMAT</v>
      </c>
      <c r="K1567" t="str">
        <f>VLOOKUP(D1567,'Data Outlet'!$A$2:$D$17,4,FALSE)</f>
        <v>Eko Wijaya</v>
      </c>
      <c r="L1567" t="str">
        <f>VLOOKUP(D1567,'Data Outlet'!$A$2:$D$17,2,FALSE)</f>
        <v>KOTA KASABLANKA</v>
      </c>
    </row>
    <row r="1568" spans="1:12" x14ac:dyDescent="0.25">
      <c r="A1568" t="str">
        <f t="shared" si="50"/>
        <v>T-1567</v>
      </c>
      <c r="B1568" s="3" t="s">
        <v>2584</v>
      </c>
      <c r="C1568" s="5">
        <v>45597</v>
      </c>
      <c r="D1568" s="3" t="s">
        <v>41</v>
      </c>
      <c r="E1568" s="4" t="s">
        <v>1174</v>
      </c>
      <c r="F1568" s="9">
        <v>1</v>
      </c>
      <c r="G1568">
        <f>VLOOKUP(E1568,'Data Produk'!$A$2:$E$2517,5,FALSE)</f>
        <v>372000</v>
      </c>
      <c r="H1568">
        <f t="shared" si="49"/>
        <v>372000</v>
      </c>
      <c r="I1568" t="str">
        <f>VLOOKUP(E1568,'Data Produk'!$A$2:$E$2517,3,FALSE)</f>
        <v>BHINNEKA Gaming Keyboard MK-853 RGB BLUE SWITCH (PINK)</v>
      </c>
      <c r="J1568" t="str">
        <f>VLOOKUP(E1568,'Data Produk'!$A$2:$E$2517,4,FALSE)</f>
        <v>KEYBOARD GAMING</v>
      </c>
      <c r="K1568" t="str">
        <f>VLOOKUP(D1568,'Data Outlet'!$A$2:$D$17,4,FALSE)</f>
        <v>Gita Rahma</v>
      </c>
      <c r="L1568" t="str">
        <f>VLOOKUP(D1568,'Data Outlet'!$A$2:$D$17,2,FALSE)</f>
        <v>MALL GANDARIA CITY</v>
      </c>
    </row>
    <row r="1569" spans="1:12" x14ac:dyDescent="0.25">
      <c r="A1569" t="str">
        <f t="shared" si="50"/>
        <v>T-1568</v>
      </c>
      <c r="B1569" s="3" t="s">
        <v>2584</v>
      </c>
      <c r="C1569" s="5">
        <v>45623</v>
      </c>
      <c r="D1569" s="3" t="s">
        <v>40</v>
      </c>
      <c r="E1569" s="4" t="s">
        <v>667</v>
      </c>
      <c r="F1569" s="9">
        <v>1</v>
      </c>
      <c r="G1569">
        <f>VLOOKUP(E1569,'Data Produk'!$A$2:$E$2517,5,FALSE)</f>
        <v>34200</v>
      </c>
      <c r="H1569">
        <f t="shared" si="49"/>
        <v>34200</v>
      </c>
      <c r="I1569" t="str">
        <f>VLOOKUP(E1569,'Data Produk'!$A$2:$E$2517,3,FALSE)</f>
        <v>KDL105 BHINNEKA USB CABLE LIGHTNING</v>
      </c>
      <c r="J1569" t="str">
        <f>VLOOKUP(E1569,'Data Produk'!$A$2:$E$2517,4,FALSE)</f>
        <v>CABLE</v>
      </c>
      <c r="K1569" t="str">
        <f>VLOOKUP(D1569,'Data Outlet'!$A$2:$D$17,4,FALSE)</f>
        <v>Fani Sari</v>
      </c>
      <c r="L1569" t="str">
        <f>VLOOKUP(D1569,'Data Outlet'!$A$2:$D$17,2,FALSE)</f>
        <v>LIPPO MALL KEMANG</v>
      </c>
    </row>
    <row r="1570" spans="1:12" x14ac:dyDescent="0.25">
      <c r="A1570" t="str">
        <f t="shared" si="50"/>
        <v>T-1569</v>
      </c>
      <c r="B1570" s="3" t="s">
        <v>2584</v>
      </c>
      <c r="C1570" s="5">
        <v>45614</v>
      </c>
      <c r="D1570" s="3" t="s">
        <v>42</v>
      </c>
      <c r="E1570" s="4" t="s">
        <v>282</v>
      </c>
      <c r="F1570" s="9">
        <v>1</v>
      </c>
      <c r="G1570">
        <f>VLOOKUP(E1570,'Data Produk'!$A$2:$E$2517,5,FALSE)</f>
        <v>107100</v>
      </c>
      <c r="H1570">
        <f t="shared" si="49"/>
        <v>107100</v>
      </c>
      <c r="I1570" t="str">
        <f>VLOOKUP(E1570,'Data Produk'!$A$2:$E$2517,3,FALSE)</f>
        <v>BHINNEKA CW2-Q02 38W 2-PORTS CHARGER (QC) WHITE</v>
      </c>
      <c r="J1570" t="str">
        <f>VLOOKUP(E1570,'Data Produk'!$A$2:$E$2517,4,FALSE)</f>
        <v>CHARGER</v>
      </c>
      <c r="K1570" t="str">
        <f>VLOOKUP(D1570,'Data Outlet'!$A$2:$D$17,4,FALSE)</f>
        <v>Hadi Nugroho</v>
      </c>
      <c r="L1570" t="str">
        <f>VLOOKUP(D1570,'Data Outlet'!$A$2:$D$17,2,FALSE)</f>
        <v>MALL KELAPA GADING</v>
      </c>
    </row>
    <row r="1571" spans="1:12" x14ac:dyDescent="0.25">
      <c r="A1571" t="str">
        <f t="shared" si="50"/>
        <v>T-1570</v>
      </c>
      <c r="B1571" s="3" t="s">
        <v>2584</v>
      </c>
      <c r="C1571" s="5">
        <v>45600</v>
      </c>
      <c r="D1571" s="3" t="s">
        <v>45</v>
      </c>
      <c r="E1571" s="4" t="s">
        <v>241</v>
      </c>
      <c r="F1571" s="9">
        <v>2</v>
      </c>
      <c r="G1571">
        <f>VLOOKUP(E1571,'Data Produk'!$A$2:$E$2517,5,FALSE)</f>
        <v>243000</v>
      </c>
      <c r="H1571">
        <f t="shared" si="49"/>
        <v>486000</v>
      </c>
      <c r="I1571" t="str">
        <f>VLOOKUP(E1571,'Data Produk'!$A$2:$E$2517,3,FALSE)</f>
        <v>BHINNEKA POWER PLUS 65W 3-PORTS GAN CHARGER (PPS/PD+QC) BLACK</v>
      </c>
      <c r="J1571" t="str">
        <f>VLOOKUP(E1571,'Data Produk'!$A$2:$E$2517,4,FALSE)</f>
        <v>CHARGER</v>
      </c>
      <c r="K1571" t="str">
        <f>VLOOKUP(D1571,'Data Outlet'!$A$2:$D$17,4,FALSE)</f>
        <v>Indah Putri</v>
      </c>
      <c r="L1571" t="str">
        <f>VLOOKUP(D1571,'Data Outlet'!$A$2:$D$17,2,FALSE)</f>
        <v>PIK AVENUE</v>
      </c>
    </row>
    <row r="1572" spans="1:12" x14ac:dyDescent="0.25">
      <c r="A1572" t="str">
        <f t="shared" si="50"/>
        <v>T-1571</v>
      </c>
      <c r="B1572" s="3" t="s">
        <v>2584</v>
      </c>
      <c r="C1572" s="5">
        <v>45610</v>
      </c>
      <c r="D1572" s="3" t="s">
        <v>48</v>
      </c>
      <c r="E1572" s="4" t="s">
        <v>222</v>
      </c>
      <c r="F1572" s="9">
        <v>1</v>
      </c>
      <c r="G1572">
        <f>VLOOKUP(E1572,'Data Produk'!$A$2:$E$2517,5,FALSE)</f>
        <v>12600</v>
      </c>
      <c r="H1572">
        <f t="shared" si="49"/>
        <v>12600</v>
      </c>
      <c r="I1572" t="str">
        <f>VLOOKUP(E1572,'Data Produk'!$A$2:$E$2517,3,FALSE)</f>
        <v>BHINNEKA BASIC XL MP64 BASIC MOUSEPAD BLACK</v>
      </c>
      <c r="J1572" t="str">
        <f>VLOOKUP(E1572,'Data Produk'!$A$2:$E$2517,4,FALSE)</f>
        <v>BASIC MOUSEPAD</v>
      </c>
      <c r="K1572" t="str">
        <f>VLOOKUP(D1572,'Data Outlet'!$A$2:$D$17,4,FALSE)</f>
        <v>Joko Susilo</v>
      </c>
      <c r="L1572" t="str">
        <f>VLOOKUP(D1572,'Data Outlet'!$A$2:$D$17,2,FALSE)</f>
        <v>SUMARECON MALL SERPONG</v>
      </c>
    </row>
    <row r="1573" spans="1:12" x14ac:dyDescent="0.25">
      <c r="A1573" t="str">
        <f t="shared" si="50"/>
        <v>T-1572</v>
      </c>
      <c r="B1573" s="3" t="s">
        <v>2584</v>
      </c>
      <c r="C1573" s="5">
        <v>45625</v>
      </c>
      <c r="D1573" s="3" t="s">
        <v>48</v>
      </c>
      <c r="E1573" s="4" t="s">
        <v>315</v>
      </c>
      <c r="F1573" s="9">
        <v>3</v>
      </c>
      <c r="G1573">
        <f>VLOOKUP(E1573,'Data Produk'!$A$2:$E$2517,5,FALSE)</f>
        <v>39600</v>
      </c>
      <c r="H1573">
        <f t="shared" si="49"/>
        <v>118800</v>
      </c>
      <c r="I1573" t="str">
        <f>VLOOKUP(E1573,'Data Produk'!$A$2:$E$2517,3,FALSE)</f>
        <v>BHINNEKA GO W608 OFFICE MOUSE BLACK</v>
      </c>
      <c r="J1573" t="str">
        <f>VLOOKUP(E1573,'Data Produk'!$A$2:$E$2517,4,FALSE)</f>
        <v>OFFICE MOUSE</v>
      </c>
      <c r="K1573" t="str">
        <f>VLOOKUP(D1573,'Data Outlet'!$A$2:$D$17,4,FALSE)</f>
        <v>Joko Susilo</v>
      </c>
      <c r="L1573" t="str">
        <f>VLOOKUP(D1573,'Data Outlet'!$A$2:$D$17,2,FALSE)</f>
        <v>SUMARECON MALL SERPONG</v>
      </c>
    </row>
    <row r="1574" spans="1:12" x14ac:dyDescent="0.25">
      <c r="A1574" t="str">
        <f t="shared" si="50"/>
        <v>T-1573</v>
      </c>
      <c r="B1574" s="3" t="s">
        <v>2584</v>
      </c>
      <c r="C1574" s="5">
        <v>45606</v>
      </c>
      <c r="D1574" s="3" t="s">
        <v>42</v>
      </c>
      <c r="E1574" s="4" t="s">
        <v>303</v>
      </c>
      <c r="F1574" s="9">
        <v>6</v>
      </c>
      <c r="G1574">
        <f>VLOOKUP(E1574,'Data Produk'!$A$2:$E$2517,5,FALSE)</f>
        <v>14400</v>
      </c>
      <c r="H1574">
        <f t="shared" si="49"/>
        <v>86400</v>
      </c>
      <c r="I1574" t="str">
        <f>VLOOKUP(E1574,'Data Produk'!$A$2:$E$2517,3,FALSE)</f>
        <v>BHINNEKA DURALINK KLT1201 CABLE BLACK</v>
      </c>
      <c r="J1574" t="str">
        <f>VLOOKUP(E1574,'Data Produk'!$A$2:$E$2517,4,FALSE)</f>
        <v>CABLE</v>
      </c>
      <c r="K1574" t="str">
        <f>VLOOKUP(D1574,'Data Outlet'!$A$2:$D$17,4,FALSE)</f>
        <v>Hadi Nugroho</v>
      </c>
      <c r="L1574" t="str">
        <f>VLOOKUP(D1574,'Data Outlet'!$A$2:$D$17,2,FALSE)</f>
        <v>MALL KELAPA GADING</v>
      </c>
    </row>
    <row r="1575" spans="1:12" x14ac:dyDescent="0.25">
      <c r="A1575" t="str">
        <f t="shared" si="50"/>
        <v>T-1574</v>
      </c>
      <c r="B1575" s="3" t="s">
        <v>2584</v>
      </c>
      <c r="C1575" s="5">
        <v>45620</v>
      </c>
      <c r="D1575" s="3" t="s">
        <v>43</v>
      </c>
      <c r="E1575" s="4" t="s">
        <v>909</v>
      </c>
      <c r="F1575" s="9">
        <v>2</v>
      </c>
      <c r="G1575">
        <f>VLOOKUP(E1575,'Data Produk'!$A$2:$E$2517,5,FALSE)</f>
        <v>112500</v>
      </c>
      <c r="H1575">
        <f t="shared" si="49"/>
        <v>225000</v>
      </c>
      <c r="I1575" t="str">
        <f>VLOOKUP(E1575,'Data Produk'!$A$2:$E$2517,3,FALSE)</f>
        <v>BHINNEKA GO WH02 WIRELESS HEADSET GREY</v>
      </c>
      <c r="J1575" t="str">
        <f>VLOOKUP(E1575,'Data Produk'!$A$2:$E$2517,4,FALSE)</f>
        <v>WIRELESS HEADSET</v>
      </c>
      <c r="K1575" t="str">
        <f>VLOOKUP(D1575,'Data Outlet'!$A$2:$D$17,4,FALSE)</f>
        <v>Gita Rahma</v>
      </c>
      <c r="L1575" t="str">
        <f>VLOOKUP(D1575,'Data Outlet'!$A$2:$D$17,2,FALSE)</f>
        <v>MALL OF INDONESIA</v>
      </c>
    </row>
    <row r="1576" spans="1:12" x14ac:dyDescent="0.25">
      <c r="A1576" t="str">
        <f t="shared" si="50"/>
        <v>T-1575</v>
      </c>
      <c r="B1576" s="3" t="s">
        <v>2584</v>
      </c>
      <c r="C1576" s="5">
        <v>45597</v>
      </c>
      <c r="D1576" s="3" t="s">
        <v>43</v>
      </c>
      <c r="E1576" s="4" t="s">
        <v>538</v>
      </c>
      <c r="F1576" s="9">
        <v>4</v>
      </c>
      <c r="G1576">
        <f>VLOOKUP(E1576,'Data Produk'!$A$2:$E$2517,5,FALSE)</f>
        <v>25200</v>
      </c>
      <c r="H1576">
        <f t="shared" si="49"/>
        <v>100800</v>
      </c>
      <c r="I1576" t="str">
        <f>VLOOKUP(E1576,'Data Produk'!$A$2:$E$2517,3,FALSE)</f>
        <v>BHINNEKA HYPERLINK KD60C1501 BLACK</v>
      </c>
      <c r="J1576" t="str">
        <f>VLOOKUP(E1576,'Data Produk'!$A$2:$E$2517,4,FALSE)</f>
        <v>CABLE</v>
      </c>
      <c r="K1576" t="str">
        <f>VLOOKUP(D1576,'Data Outlet'!$A$2:$D$17,4,FALSE)</f>
        <v>Gita Rahma</v>
      </c>
      <c r="L1576" t="str">
        <f>VLOOKUP(D1576,'Data Outlet'!$A$2:$D$17,2,FALSE)</f>
        <v>MALL OF INDONESIA</v>
      </c>
    </row>
    <row r="1577" spans="1:12" x14ac:dyDescent="0.25">
      <c r="A1577" t="str">
        <f t="shared" si="50"/>
        <v>T-1576</v>
      </c>
      <c r="B1577" s="3" t="s">
        <v>2584</v>
      </c>
      <c r="C1577" s="5">
        <v>45617</v>
      </c>
      <c r="D1577" s="3" t="s">
        <v>39</v>
      </c>
      <c r="E1577" s="4" t="s">
        <v>1175</v>
      </c>
      <c r="F1577" s="9">
        <v>3</v>
      </c>
      <c r="G1577">
        <f>VLOOKUP(E1577,'Data Produk'!$A$2:$E$2517,5,FALSE)</f>
        <v>62100</v>
      </c>
      <c r="H1577">
        <f t="shared" si="49"/>
        <v>186300</v>
      </c>
      <c r="I1577" t="str">
        <f>VLOOKUP(E1577,'Data Produk'!$A$2:$E$2517,3,FALSE)</f>
        <v>BHINNEKA Numeric Keyboard Office K801</v>
      </c>
      <c r="J1577" t="str">
        <f>VLOOKUP(E1577,'Data Produk'!$A$2:$E$2517,4,FALSE)</f>
        <v>OFFICE COMBO</v>
      </c>
      <c r="K1577" t="str">
        <f>VLOOKUP(D1577,'Data Outlet'!$A$2:$D$17,4,FALSE)</f>
        <v>Eko Wijaya</v>
      </c>
      <c r="L1577" t="str">
        <f>VLOOKUP(D1577,'Data Outlet'!$A$2:$D$17,2,FALSE)</f>
        <v>KOTA KASABLANKA</v>
      </c>
    </row>
    <row r="1578" spans="1:12" x14ac:dyDescent="0.25">
      <c r="A1578" t="str">
        <f t="shared" si="50"/>
        <v>T-1577</v>
      </c>
      <c r="B1578" s="3" t="s">
        <v>2584</v>
      </c>
      <c r="C1578" s="5">
        <v>45615</v>
      </c>
      <c r="D1578" s="3" t="s">
        <v>42</v>
      </c>
      <c r="E1578" s="4" t="s">
        <v>1176</v>
      </c>
      <c r="F1578" s="9">
        <v>7</v>
      </c>
      <c r="G1578">
        <f>VLOOKUP(E1578,'Data Produk'!$A$2:$E$2517,5,FALSE)</f>
        <v>29700</v>
      </c>
      <c r="H1578">
        <f t="shared" si="49"/>
        <v>207900</v>
      </c>
      <c r="I1578" t="str">
        <f>VLOOKUP(E1578,'Data Produk'!$A$2:$E$2517,3,FALSE)</f>
        <v>KC201 BHINNEKA USB CABLE TYPE C</v>
      </c>
      <c r="J1578" t="str">
        <f>VLOOKUP(E1578,'Data Produk'!$A$2:$E$2517,4,FALSE)</f>
        <v>CABLE</v>
      </c>
      <c r="K1578" t="str">
        <f>VLOOKUP(D1578,'Data Outlet'!$A$2:$D$17,4,FALSE)</f>
        <v>Hadi Nugroho</v>
      </c>
      <c r="L1578" t="str">
        <f>VLOOKUP(D1578,'Data Outlet'!$A$2:$D$17,2,FALSE)</f>
        <v>MALL KELAPA GADING</v>
      </c>
    </row>
    <row r="1579" spans="1:12" x14ac:dyDescent="0.25">
      <c r="A1579" t="str">
        <f t="shared" si="50"/>
        <v>T-1578</v>
      </c>
      <c r="B1579" s="3" t="s">
        <v>2584</v>
      </c>
      <c r="C1579" s="5">
        <v>45626</v>
      </c>
      <c r="D1579" s="3" t="s">
        <v>40</v>
      </c>
      <c r="E1579" s="4" t="s">
        <v>481</v>
      </c>
      <c r="F1579" s="9">
        <v>2</v>
      </c>
      <c r="G1579">
        <f>VLOOKUP(E1579,'Data Produk'!$A$2:$E$2517,5,FALSE)</f>
        <v>22500</v>
      </c>
      <c r="H1579">
        <f t="shared" si="49"/>
        <v>45000</v>
      </c>
      <c r="I1579" t="str">
        <f>VLOOKUP(E1579,'Data Produk'!$A$2:$E$2517,3,FALSE)</f>
        <v>BHINNEKA LINKBUDS ES4 WIRED EARBUDS WHITE</v>
      </c>
      <c r="J1579" t="str">
        <f>VLOOKUP(E1579,'Data Produk'!$A$2:$E$2517,4,FALSE)</f>
        <v>EARPHONE</v>
      </c>
      <c r="K1579" t="str">
        <f>VLOOKUP(D1579,'Data Outlet'!$A$2:$D$17,4,FALSE)</f>
        <v>Fani Sari</v>
      </c>
      <c r="L1579" t="str">
        <f>VLOOKUP(D1579,'Data Outlet'!$A$2:$D$17,2,FALSE)</f>
        <v>LIPPO MALL KEMANG</v>
      </c>
    </row>
    <row r="1580" spans="1:12" x14ac:dyDescent="0.25">
      <c r="A1580" t="str">
        <f t="shared" si="50"/>
        <v>T-1579</v>
      </c>
      <c r="B1580" s="3" t="s">
        <v>2584</v>
      </c>
      <c r="C1580" s="5">
        <v>45604</v>
      </c>
      <c r="D1580" s="3" t="s">
        <v>39</v>
      </c>
      <c r="E1580" s="4" t="s">
        <v>1177</v>
      </c>
      <c r="F1580" s="9">
        <v>26</v>
      </c>
      <c r="G1580">
        <f>VLOOKUP(E1580,'Data Produk'!$A$2:$E$2517,5,FALSE)</f>
        <v>40500</v>
      </c>
      <c r="H1580">
        <f t="shared" si="49"/>
        <v>1053000</v>
      </c>
      <c r="I1580" t="str">
        <f>VLOOKUP(E1580,'Data Produk'!$A$2:$E$2517,3,FALSE)</f>
        <v>KC106 BHINNEKA USB CABLE TYPE C</v>
      </c>
      <c r="J1580" t="str">
        <f>VLOOKUP(E1580,'Data Produk'!$A$2:$E$2517,4,FALSE)</f>
        <v>CABLE</v>
      </c>
      <c r="K1580" t="str">
        <f>VLOOKUP(D1580,'Data Outlet'!$A$2:$D$17,4,FALSE)</f>
        <v>Eko Wijaya</v>
      </c>
      <c r="L1580" t="str">
        <f>VLOOKUP(D1580,'Data Outlet'!$A$2:$D$17,2,FALSE)</f>
        <v>KOTA KASABLANKA</v>
      </c>
    </row>
    <row r="1581" spans="1:12" x14ac:dyDescent="0.25">
      <c r="A1581" t="str">
        <f t="shared" si="50"/>
        <v>T-1580</v>
      </c>
      <c r="B1581" s="3" t="s">
        <v>2584</v>
      </c>
      <c r="C1581" s="5">
        <v>45606</v>
      </c>
      <c r="D1581" s="3" t="s">
        <v>39</v>
      </c>
      <c r="E1581" s="4" t="s">
        <v>1178</v>
      </c>
      <c r="F1581" s="9">
        <v>1</v>
      </c>
      <c r="G1581">
        <f>VLOOKUP(E1581,'Data Produk'!$A$2:$E$2517,5,FALSE)</f>
        <v>138500</v>
      </c>
      <c r="H1581">
        <f t="shared" si="49"/>
        <v>138500</v>
      </c>
      <c r="I1581" t="str">
        <f>VLOOKUP(E1581,'Data Produk'!$A$2:$E$2517,3,FALSE)</f>
        <v>BHINNEKA REVOLVER GP12 GAMEPAD BLACK</v>
      </c>
      <c r="J1581" t="str">
        <f>VLOOKUP(E1581,'Data Produk'!$A$2:$E$2517,4,FALSE)</f>
        <v>GAMEPAD</v>
      </c>
      <c r="K1581" t="str">
        <f>VLOOKUP(D1581,'Data Outlet'!$A$2:$D$17,4,FALSE)</f>
        <v>Eko Wijaya</v>
      </c>
      <c r="L1581" t="str">
        <f>VLOOKUP(D1581,'Data Outlet'!$A$2:$D$17,2,FALSE)</f>
        <v>KOTA KASABLANKA</v>
      </c>
    </row>
    <row r="1582" spans="1:12" x14ac:dyDescent="0.25">
      <c r="A1582" t="str">
        <f t="shared" si="50"/>
        <v>T-1581</v>
      </c>
      <c r="B1582" s="3" t="s">
        <v>2584</v>
      </c>
      <c r="C1582" s="5">
        <v>45600</v>
      </c>
      <c r="D1582" s="3" t="s">
        <v>47</v>
      </c>
      <c r="E1582" s="4" t="s">
        <v>1179</v>
      </c>
      <c r="F1582" s="9">
        <v>2</v>
      </c>
      <c r="G1582">
        <f>VLOOKUP(E1582,'Data Produk'!$A$2:$E$2517,5,FALSE)</f>
        <v>112500</v>
      </c>
      <c r="H1582">
        <f t="shared" si="49"/>
        <v>225000</v>
      </c>
      <c r="I1582" t="str">
        <f>VLOOKUP(E1582,'Data Produk'!$A$2:$E$2517,3,FALSE)</f>
        <v>BHINNEKA WAVE11 TW11 V2 TRUE WIRELESS BLACK</v>
      </c>
      <c r="J1582" t="str">
        <f>VLOOKUP(E1582,'Data Produk'!$A$2:$E$2517,4,FALSE)</f>
        <v>TWS</v>
      </c>
      <c r="K1582" t="str">
        <f>VLOOKUP(D1582,'Data Outlet'!$A$2:$D$17,4,FALSE)</f>
        <v>Joko Susilo</v>
      </c>
      <c r="L1582" t="str">
        <f>VLOOKUP(D1582,'Data Outlet'!$A$2:$D$17,2,FALSE)</f>
        <v>SUMARECON MALL BEKASI</v>
      </c>
    </row>
    <row r="1583" spans="1:12" x14ac:dyDescent="0.25">
      <c r="A1583" t="str">
        <f t="shared" si="50"/>
        <v>T-1582</v>
      </c>
      <c r="B1583" s="3" t="s">
        <v>2584</v>
      </c>
      <c r="C1583" s="5">
        <v>45615</v>
      </c>
      <c r="D1583" s="3" t="s">
        <v>45</v>
      </c>
      <c r="E1583" s="4" t="s">
        <v>1180</v>
      </c>
      <c r="F1583" s="9">
        <v>4</v>
      </c>
      <c r="G1583">
        <f>VLOOKUP(E1583,'Data Produk'!$A$2:$E$2517,5,FALSE)</f>
        <v>65700</v>
      </c>
      <c r="H1583">
        <f t="shared" si="49"/>
        <v>262800</v>
      </c>
      <c r="I1583" t="str">
        <f>VLOOKUP(E1583,'Data Produk'!$A$2:$E$2517,3,FALSE)</f>
        <v>BHINNEKA POWER GO 20W 1-PORT TYPE-C USB CHARGER (PD) WHITE</v>
      </c>
      <c r="J1583" t="str">
        <f>VLOOKUP(E1583,'Data Produk'!$A$2:$E$2517,4,FALSE)</f>
        <v>CHARGER</v>
      </c>
      <c r="K1583" t="str">
        <f>VLOOKUP(D1583,'Data Outlet'!$A$2:$D$17,4,FALSE)</f>
        <v>Indah Putri</v>
      </c>
      <c r="L1583" t="str">
        <f>VLOOKUP(D1583,'Data Outlet'!$A$2:$D$17,2,FALSE)</f>
        <v>PIK AVENUE</v>
      </c>
    </row>
    <row r="1584" spans="1:12" x14ac:dyDescent="0.25">
      <c r="A1584" t="str">
        <f t="shared" si="50"/>
        <v>T-1583</v>
      </c>
      <c r="B1584" s="3" t="s">
        <v>2584</v>
      </c>
      <c r="C1584" s="5">
        <v>45599</v>
      </c>
      <c r="D1584" s="3" t="s">
        <v>47</v>
      </c>
      <c r="E1584" s="4" t="s">
        <v>1181</v>
      </c>
      <c r="F1584" s="9">
        <v>1</v>
      </c>
      <c r="G1584">
        <f>VLOOKUP(E1584,'Data Produk'!$A$2:$E$2517,5,FALSE)</f>
        <v>39600</v>
      </c>
      <c r="H1584">
        <f t="shared" si="49"/>
        <v>39600</v>
      </c>
      <c r="I1584" t="str">
        <f>VLOOKUP(E1584,'Data Produk'!$A$2:$E$2517,3,FALSE)</f>
        <v>BHINNEKA GO W605 OFFICE MOUSE PINK</v>
      </c>
      <c r="J1584" t="str">
        <f>VLOOKUP(E1584,'Data Produk'!$A$2:$E$2517,4,FALSE)</f>
        <v>OFFICE MOUSE</v>
      </c>
      <c r="K1584" t="str">
        <f>VLOOKUP(D1584,'Data Outlet'!$A$2:$D$17,4,FALSE)</f>
        <v>Joko Susilo</v>
      </c>
      <c r="L1584" t="str">
        <f>VLOOKUP(D1584,'Data Outlet'!$A$2:$D$17,2,FALSE)</f>
        <v>SUMARECON MALL BEKASI</v>
      </c>
    </row>
    <row r="1585" spans="1:12" x14ac:dyDescent="0.25">
      <c r="A1585" t="str">
        <f t="shared" si="50"/>
        <v>T-1584</v>
      </c>
      <c r="B1585" s="3" t="s">
        <v>2584</v>
      </c>
      <c r="C1585" s="5">
        <v>45598</v>
      </c>
      <c r="D1585" s="3" t="s">
        <v>39</v>
      </c>
      <c r="E1585" s="4" t="s">
        <v>1182</v>
      </c>
      <c r="F1585" s="9">
        <v>3</v>
      </c>
      <c r="G1585">
        <f>VLOOKUP(E1585,'Data Produk'!$A$2:$E$2517,5,FALSE)</f>
        <v>100000</v>
      </c>
      <c r="H1585">
        <f t="shared" si="49"/>
        <v>300000</v>
      </c>
      <c r="I1585" t="str">
        <f>VLOOKUP(E1585,'Data Produk'!$A$2:$E$2517,3,FALSE)</f>
        <v>BHINNEKA Gaming Mousepad RGB MPR800s PINK</v>
      </c>
      <c r="J1585" t="str">
        <f>VLOOKUP(E1585,'Data Produk'!$A$2:$E$2517,4,FALSE)</f>
        <v>GAMING MOUSEPAD</v>
      </c>
      <c r="K1585" t="str">
        <f>VLOOKUP(D1585,'Data Outlet'!$A$2:$D$17,4,FALSE)</f>
        <v>Eko Wijaya</v>
      </c>
      <c r="L1585" t="str">
        <f>VLOOKUP(D1585,'Data Outlet'!$A$2:$D$17,2,FALSE)</f>
        <v>KOTA KASABLANKA</v>
      </c>
    </row>
    <row r="1586" spans="1:12" x14ac:dyDescent="0.25">
      <c r="A1586" t="str">
        <f t="shared" si="50"/>
        <v>T-1585</v>
      </c>
      <c r="B1586" s="3" t="s">
        <v>2584</v>
      </c>
      <c r="C1586" s="5">
        <v>45616</v>
      </c>
      <c r="D1586" s="3" t="s">
        <v>37</v>
      </c>
      <c r="E1586" s="4" t="s">
        <v>1183</v>
      </c>
      <c r="F1586" s="9">
        <v>1</v>
      </c>
      <c r="G1586">
        <f>VLOOKUP(E1586,'Data Produk'!$A$2:$E$2517,5,FALSE)</f>
        <v>34200</v>
      </c>
      <c r="H1586">
        <f t="shared" si="49"/>
        <v>34200</v>
      </c>
      <c r="I1586" t="str">
        <f>VLOOKUP(E1586,'Data Produk'!$A$2:$E$2517,3,FALSE)</f>
        <v>KDL105 BHINNEKA USB CABLE LIGHTNING</v>
      </c>
      <c r="J1586" t="str">
        <f>VLOOKUP(E1586,'Data Produk'!$A$2:$E$2517,4,FALSE)</f>
        <v>CABLE</v>
      </c>
      <c r="K1586" t="str">
        <f>VLOOKUP(D1586,'Data Outlet'!$A$2:$D$17,4,FALSE)</f>
        <v>Dewi Lestari</v>
      </c>
      <c r="L1586" t="str">
        <f>VLOOKUP(D1586,'Data Outlet'!$A$2:$D$17,2,FALSE)</f>
        <v>CIBUBUR JUNCTION</v>
      </c>
    </row>
    <row r="1587" spans="1:12" x14ac:dyDescent="0.25">
      <c r="A1587" t="str">
        <f t="shared" si="50"/>
        <v>T-1586</v>
      </c>
      <c r="B1587" s="3" t="s">
        <v>2584</v>
      </c>
      <c r="C1587" s="5">
        <v>45618</v>
      </c>
      <c r="D1587" s="3" t="s">
        <v>37</v>
      </c>
      <c r="E1587" s="4" t="s">
        <v>1184</v>
      </c>
      <c r="F1587" s="9">
        <v>1</v>
      </c>
      <c r="G1587">
        <f>VLOOKUP(E1587,'Data Produk'!$A$2:$E$2517,5,FALSE)</f>
        <v>98100</v>
      </c>
      <c r="H1587">
        <f t="shared" si="49"/>
        <v>98100</v>
      </c>
      <c r="I1587" t="str">
        <f>VLOOKUP(E1587,'Data Produk'!$A$2:$E$2517,3,FALSE)</f>
        <v>BHINNEKA POWER PURE 30W 2-PORTS USB CHARGER (PD+QC) WHITE</v>
      </c>
      <c r="J1587" t="str">
        <f>VLOOKUP(E1587,'Data Produk'!$A$2:$E$2517,4,FALSE)</f>
        <v>CHARGER</v>
      </c>
      <c r="K1587" t="str">
        <f>VLOOKUP(D1587,'Data Outlet'!$A$2:$D$17,4,FALSE)</f>
        <v>Dewi Lestari</v>
      </c>
      <c r="L1587" t="str">
        <f>VLOOKUP(D1587,'Data Outlet'!$A$2:$D$17,2,FALSE)</f>
        <v>CIBUBUR JUNCTION</v>
      </c>
    </row>
    <row r="1588" spans="1:12" x14ac:dyDescent="0.25">
      <c r="A1588" t="str">
        <f t="shared" si="50"/>
        <v>T-1587</v>
      </c>
      <c r="B1588" s="3" t="s">
        <v>2584</v>
      </c>
      <c r="C1588" s="5">
        <v>45600</v>
      </c>
      <c r="D1588" s="3" t="s">
        <v>39</v>
      </c>
      <c r="E1588" s="4" t="s">
        <v>1185</v>
      </c>
      <c r="F1588" s="9">
        <v>1</v>
      </c>
      <c r="G1588">
        <f>VLOOKUP(E1588,'Data Produk'!$A$2:$E$2517,5,FALSE)</f>
        <v>224100</v>
      </c>
      <c r="H1588">
        <f t="shared" si="49"/>
        <v>224100</v>
      </c>
      <c r="I1588" t="str">
        <f>VLOOKUP(E1588,'Data Produk'!$A$2:$E$2517,3,FALSE)</f>
        <v>BHINNEKA Gaming Headset MH86 MINT</v>
      </c>
      <c r="J1588" t="str">
        <f>VLOOKUP(E1588,'Data Produk'!$A$2:$E$2517,4,FALSE)</f>
        <v>GAMING HEADSET</v>
      </c>
      <c r="K1588" t="str">
        <f>VLOOKUP(D1588,'Data Outlet'!$A$2:$D$17,4,FALSE)</f>
        <v>Eko Wijaya</v>
      </c>
      <c r="L1588" t="str">
        <f>VLOOKUP(D1588,'Data Outlet'!$A$2:$D$17,2,FALSE)</f>
        <v>KOTA KASABLANKA</v>
      </c>
    </row>
    <row r="1589" spans="1:12" x14ac:dyDescent="0.25">
      <c r="A1589" t="str">
        <f t="shared" si="50"/>
        <v>T-1588</v>
      </c>
      <c r="B1589" s="3" t="s">
        <v>2584</v>
      </c>
      <c r="C1589" s="5">
        <v>45626</v>
      </c>
      <c r="D1589" s="3" t="s">
        <v>39</v>
      </c>
      <c r="E1589" s="4" t="s">
        <v>605</v>
      </c>
      <c r="F1589" s="9">
        <v>1</v>
      </c>
      <c r="G1589">
        <f>VLOOKUP(E1589,'Data Produk'!$A$2:$E$2517,5,FALSE)</f>
        <v>207000</v>
      </c>
      <c r="H1589">
        <f t="shared" si="49"/>
        <v>207000</v>
      </c>
      <c r="I1589" t="str">
        <f>VLOOKUP(E1589,'Data Produk'!$A$2:$E$2517,3,FALSE)</f>
        <v>WN01 BHINNEKA EARPHONE WIRELESS</v>
      </c>
      <c r="J1589" t="str">
        <f>VLOOKUP(E1589,'Data Produk'!$A$2:$E$2517,4,FALSE)</f>
        <v>EARPHONE</v>
      </c>
      <c r="K1589" t="str">
        <f>VLOOKUP(D1589,'Data Outlet'!$A$2:$D$17,4,FALSE)</f>
        <v>Eko Wijaya</v>
      </c>
      <c r="L1589" t="str">
        <f>VLOOKUP(D1589,'Data Outlet'!$A$2:$D$17,2,FALSE)</f>
        <v>KOTA KASABLANKA</v>
      </c>
    </row>
    <row r="1590" spans="1:12" x14ac:dyDescent="0.25">
      <c r="A1590" t="str">
        <f t="shared" si="50"/>
        <v>T-1589</v>
      </c>
      <c r="B1590" s="3" t="s">
        <v>2584</v>
      </c>
      <c r="C1590" s="5">
        <v>45601</v>
      </c>
      <c r="D1590" s="3" t="s">
        <v>45</v>
      </c>
      <c r="E1590" s="4" t="s">
        <v>218</v>
      </c>
      <c r="F1590" s="9">
        <v>2</v>
      </c>
      <c r="G1590">
        <f>VLOOKUP(E1590,'Data Produk'!$A$2:$E$2517,5,FALSE)</f>
        <v>76500</v>
      </c>
      <c r="H1590">
        <f t="shared" si="49"/>
        <v>153000</v>
      </c>
      <c r="I1590" t="str">
        <f>VLOOKUP(E1590,'Data Produk'!$A$2:$E$2517,3,FALSE)</f>
        <v>BHINNEKA WAVE10 TW10 TRUE WIRELESS BLACK</v>
      </c>
      <c r="J1590" t="str">
        <f>VLOOKUP(E1590,'Data Produk'!$A$2:$E$2517,4,FALSE)</f>
        <v>TWS</v>
      </c>
      <c r="K1590" t="str">
        <f>VLOOKUP(D1590,'Data Outlet'!$A$2:$D$17,4,FALSE)</f>
        <v>Indah Putri</v>
      </c>
      <c r="L1590" t="str">
        <f>VLOOKUP(D1590,'Data Outlet'!$A$2:$D$17,2,FALSE)</f>
        <v>PIK AVENUE</v>
      </c>
    </row>
    <row r="1591" spans="1:12" x14ac:dyDescent="0.25">
      <c r="A1591" t="str">
        <f t="shared" si="50"/>
        <v>T-1590</v>
      </c>
      <c r="B1591" s="3" t="s">
        <v>2584</v>
      </c>
      <c r="C1591" s="5">
        <v>45606</v>
      </c>
      <c r="D1591" s="3" t="s">
        <v>42</v>
      </c>
      <c r="E1591" s="4" t="s">
        <v>216</v>
      </c>
      <c r="F1591" s="9">
        <v>1</v>
      </c>
      <c r="G1591">
        <f>VLOOKUP(E1591,'Data Produk'!$A$2:$E$2517,5,FALSE)</f>
        <v>153000</v>
      </c>
      <c r="H1591">
        <f t="shared" si="49"/>
        <v>153000</v>
      </c>
      <c r="I1591" t="str">
        <f>VLOOKUP(E1591,'Data Produk'!$A$2:$E$2517,3,FALSE)</f>
        <v>BHINNEKA ATO MP905 DESKMAT GEO1</v>
      </c>
      <c r="J1591" t="str">
        <f>VLOOKUP(E1591,'Data Produk'!$A$2:$E$2517,4,FALSE)</f>
        <v>DESKMAT</v>
      </c>
      <c r="K1591" t="str">
        <f>VLOOKUP(D1591,'Data Outlet'!$A$2:$D$17,4,FALSE)</f>
        <v>Hadi Nugroho</v>
      </c>
      <c r="L1591" t="str">
        <f>VLOOKUP(D1591,'Data Outlet'!$A$2:$D$17,2,FALSE)</f>
        <v>MALL KELAPA GADING</v>
      </c>
    </row>
    <row r="1592" spans="1:12" x14ac:dyDescent="0.25">
      <c r="A1592" t="str">
        <f t="shared" si="50"/>
        <v>T-1591</v>
      </c>
      <c r="B1592" s="3" t="s">
        <v>2584</v>
      </c>
      <c r="C1592" s="5">
        <v>45620</v>
      </c>
      <c r="D1592" s="3" t="s">
        <v>39</v>
      </c>
      <c r="E1592" s="4" t="s">
        <v>1186</v>
      </c>
      <c r="F1592" s="9">
        <v>1</v>
      </c>
      <c r="G1592">
        <f>VLOOKUP(E1592,'Data Produk'!$A$2:$E$2517,5,FALSE)</f>
        <v>314100</v>
      </c>
      <c r="H1592">
        <f t="shared" si="49"/>
        <v>314100</v>
      </c>
      <c r="I1592" t="str">
        <f>VLOOKUP(E1592,'Data Produk'!$A$2:$E$2517,3,FALSE)</f>
        <v>BHINNEKA NC20 NOTEBOOK COOLER BLACK</v>
      </c>
      <c r="J1592" t="str">
        <f>VLOOKUP(E1592,'Data Produk'!$A$2:$E$2517,4,FALSE)</f>
        <v>CN COOLER/ PC FAN ACC/ STAND LAPTOP</v>
      </c>
      <c r="K1592" t="str">
        <f>VLOOKUP(D1592,'Data Outlet'!$A$2:$D$17,4,FALSE)</f>
        <v>Eko Wijaya</v>
      </c>
      <c r="L1592" t="str">
        <f>VLOOKUP(D1592,'Data Outlet'!$A$2:$D$17,2,FALSE)</f>
        <v>KOTA KASABLANKA</v>
      </c>
    </row>
    <row r="1593" spans="1:12" x14ac:dyDescent="0.25">
      <c r="A1593" t="str">
        <f t="shared" si="50"/>
        <v>T-1592</v>
      </c>
      <c r="B1593" s="3" t="s">
        <v>2584</v>
      </c>
      <c r="C1593" s="5">
        <v>45622</v>
      </c>
      <c r="D1593" s="3" t="s">
        <v>39</v>
      </c>
      <c r="E1593" s="4" t="s">
        <v>1187</v>
      </c>
      <c r="F1593" s="9">
        <v>1</v>
      </c>
      <c r="G1593">
        <f>VLOOKUP(E1593,'Data Produk'!$A$2:$E$2517,5,FALSE)</f>
        <v>260100</v>
      </c>
      <c r="H1593">
        <f t="shared" si="49"/>
        <v>260100</v>
      </c>
      <c r="I1593" t="str">
        <f>VLOOKUP(E1593,'Data Produk'!$A$2:$E$2517,3,FALSE)</f>
        <v>BHINNEKA SMART IP CAM INDOOR SC01</v>
      </c>
      <c r="J1593" t="str">
        <f>VLOOKUP(E1593,'Data Produk'!$A$2:$E$2517,4,FALSE)</f>
        <v>SMART LIFE</v>
      </c>
      <c r="K1593" t="str">
        <f>VLOOKUP(D1593,'Data Outlet'!$A$2:$D$17,4,FALSE)</f>
        <v>Eko Wijaya</v>
      </c>
      <c r="L1593" t="str">
        <f>VLOOKUP(D1593,'Data Outlet'!$A$2:$D$17,2,FALSE)</f>
        <v>KOTA KASABLANKA</v>
      </c>
    </row>
    <row r="1594" spans="1:12" x14ac:dyDescent="0.25">
      <c r="A1594" t="str">
        <f t="shared" si="50"/>
        <v>T-1593</v>
      </c>
      <c r="B1594" s="3" t="s">
        <v>2584</v>
      </c>
      <c r="C1594" s="5">
        <v>45606</v>
      </c>
      <c r="D1594" s="3" t="s">
        <v>39</v>
      </c>
      <c r="E1594" s="4" t="s">
        <v>1188</v>
      </c>
      <c r="F1594" s="9">
        <v>1</v>
      </c>
      <c r="G1594">
        <f>VLOOKUP(E1594,'Data Produk'!$A$2:$E$2517,5,FALSE)</f>
        <v>138000</v>
      </c>
      <c r="H1594">
        <f t="shared" si="49"/>
        <v>138000</v>
      </c>
      <c r="I1594" t="str">
        <f>VLOOKUP(E1594,'Data Produk'!$A$2:$E$2517,3,FALSE)</f>
        <v>BHINNEKA GO Keyboard Mouse Wireless Office WK893</v>
      </c>
      <c r="J1594" t="str">
        <f>VLOOKUP(E1594,'Data Produk'!$A$2:$E$2517,4,FALSE)</f>
        <v>OFFICE COMBO</v>
      </c>
      <c r="K1594" t="str">
        <f>VLOOKUP(D1594,'Data Outlet'!$A$2:$D$17,4,FALSE)</f>
        <v>Eko Wijaya</v>
      </c>
      <c r="L1594" t="str">
        <f>VLOOKUP(D1594,'Data Outlet'!$A$2:$D$17,2,FALSE)</f>
        <v>KOTA KASABLANKA</v>
      </c>
    </row>
    <row r="1595" spans="1:12" x14ac:dyDescent="0.25">
      <c r="A1595" t="str">
        <f t="shared" si="50"/>
        <v>T-1594</v>
      </c>
      <c r="B1595" s="3" t="s">
        <v>2584</v>
      </c>
      <c r="C1595" s="5">
        <v>45625</v>
      </c>
      <c r="D1595" s="3" t="s">
        <v>45</v>
      </c>
      <c r="E1595" s="4" t="s">
        <v>1189</v>
      </c>
      <c r="F1595" s="9">
        <v>1</v>
      </c>
      <c r="G1595">
        <f>VLOOKUP(E1595,'Data Produk'!$A$2:$E$2517,5,FALSE)</f>
        <v>82800</v>
      </c>
      <c r="H1595">
        <f t="shared" si="49"/>
        <v>82800</v>
      </c>
      <c r="I1595" t="str">
        <f>VLOOKUP(E1595,'Data Produk'!$A$2:$E$2517,3,FALSE)</f>
        <v>BHINNEKA GO W193 OFFICE MOUSE BLUE</v>
      </c>
      <c r="J1595" t="str">
        <f>VLOOKUP(E1595,'Data Produk'!$A$2:$E$2517,4,FALSE)</f>
        <v>OFFICE MOUSE</v>
      </c>
      <c r="K1595" t="str">
        <f>VLOOKUP(D1595,'Data Outlet'!$A$2:$D$17,4,FALSE)</f>
        <v>Indah Putri</v>
      </c>
      <c r="L1595" t="str">
        <f>VLOOKUP(D1595,'Data Outlet'!$A$2:$D$17,2,FALSE)</f>
        <v>PIK AVENUE</v>
      </c>
    </row>
    <row r="1596" spans="1:12" x14ac:dyDescent="0.25">
      <c r="A1596" t="str">
        <f t="shared" si="50"/>
        <v>T-1595</v>
      </c>
      <c r="B1596" s="3" t="s">
        <v>2584</v>
      </c>
      <c r="C1596" s="5">
        <v>45600</v>
      </c>
      <c r="D1596" s="3" t="s">
        <v>40</v>
      </c>
      <c r="E1596" s="4" t="s">
        <v>907</v>
      </c>
      <c r="F1596" s="9">
        <v>1</v>
      </c>
      <c r="G1596">
        <f>VLOOKUP(E1596,'Data Produk'!$A$2:$E$2517,5,FALSE)</f>
        <v>39600</v>
      </c>
      <c r="H1596">
        <f t="shared" si="49"/>
        <v>39600</v>
      </c>
      <c r="I1596" t="str">
        <f>VLOOKUP(E1596,'Data Produk'!$A$2:$E$2517,3,FALSE)</f>
        <v>BHINNEKA GO W608 OFFICE MOUSE PINK</v>
      </c>
      <c r="J1596" t="str">
        <f>VLOOKUP(E1596,'Data Produk'!$A$2:$E$2517,4,FALSE)</f>
        <v>OFFICE MOUSE</v>
      </c>
      <c r="K1596" t="str">
        <f>VLOOKUP(D1596,'Data Outlet'!$A$2:$D$17,4,FALSE)</f>
        <v>Fani Sari</v>
      </c>
      <c r="L1596" t="str">
        <f>VLOOKUP(D1596,'Data Outlet'!$A$2:$D$17,2,FALSE)</f>
        <v>LIPPO MALL KEMANG</v>
      </c>
    </row>
    <row r="1597" spans="1:12" x14ac:dyDescent="0.25">
      <c r="A1597" t="str">
        <f t="shared" si="50"/>
        <v>T-1596</v>
      </c>
      <c r="B1597" s="3" t="s">
        <v>2584</v>
      </c>
      <c r="C1597" s="5">
        <v>45599</v>
      </c>
      <c r="D1597" s="3" t="s">
        <v>43</v>
      </c>
      <c r="E1597" s="4" t="s">
        <v>1190</v>
      </c>
      <c r="F1597" s="9">
        <v>1</v>
      </c>
      <c r="G1597">
        <f>VLOOKUP(E1597,'Data Produk'!$A$2:$E$2517,5,FALSE)</f>
        <v>115200</v>
      </c>
      <c r="H1597">
        <f t="shared" si="49"/>
        <v>115200</v>
      </c>
      <c r="I1597" t="str">
        <f>VLOOKUP(E1597,'Data Produk'!$A$2:$E$2517,3,FALSE)</f>
        <v>BHINNEKA PRISMA+ MBR01 MOUSE ACCESSORIES</v>
      </c>
      <c r="J1597" t="str">
        <f>VLOOKUP(E1597,'Data Produk'!$A$2:$E$2517,4,FALSE)</f>
        <v>OTHER ACCESSORIES</v>
      </c>
      <c r="K1597" t="str">
        <f>VLOOKUP(D1597,'Data Outlet'!$A$2:$D$17,4,FALSE)</f>
        <v>Gita Rahma</v>
      </c>
      <c r="L1597" t="str">
        <f>VLOOKUP(D1597,'Data Outlet'!$A$2:$D$17,2,FALSE)</f>
        <v>MALL OF INDONESIA</v>
      </c>
    </row>
    <row r="1598" spans="1:12" x14ac:dyDescent="0.25">
      <c r="A1598" t="str">
        <f t="shared" si="50"/>
        <v>T-1597</v>
      </c>
      <c r="B1598" s="3" t="s">
        <v>2584</v>
      </c>
      <c r="C1598" s="5">
        <v>45597</v>
      </c>
      <c r="D1598" s="3" t="s">
        <v>42</v>
      </c>
      <c r="E1598" s="4" t="s">
        <v>1191</v>
      </c>
      <c r="F1598" s="9">
        <v>4</v>
      </c>
      <c r="G1598">
        <f>VLOOKUP(E1598,'Data Produk'!$A$2:$E$2517,5,FALSE)</f>
        <v>100000</v>
      </c>
      <c r="H1598">
        <f t="shared" si="49"/>
        <v>400000</v>
      </c>
      <c r="I1598" t="str">
        <f>VLOOKUP(E1598,'Data Produk'!$A$2:$E$2517,3,FALSE)</f>
        <v>BHINNEKA Gaming Mousepad RGB MPR800s PINK</v>
      </c>
      <c r="J1598" t="str">
        <f>VLOOKUP(E1598,'Data Produk'!$A$2:$E$2517,4,FALSE)</f>
        <v>GAMING MOUSEPAD</v>
      </c>
      <c r="K1598" t="str">
        <f>VLOOKUP(D1598,'Data Outlet'!$A$2:$D$17,4,FALSE)</f>
        <v>Hadi Nugroho</v>
      </c>
      <c r="L1598" t="str">
        <f>VLOOKUP(D1598,'Data Outlet'!$A$2:$D$17,2,FALSE)</f>
        <v>MALL KELAPA GADING</v>
      </c>
    </row>
    <row r="1599" spans="1:12" x14ac:dyDescent="0.25">
      <c r="A1599" t="str">
        <f t="shared" si="50"/>
        <v>T-1598</v>
      </c>
      <c r="B1599" s="3" t="s">
        <v>2584</v>
      </c>
      <c r="C1599" s="5">
        <v>45621</v>
      </c>
      <c r="D1599" s="3" t="s">
        <v>45</v>
      </c>
      <c r="E1599" s="4" t="s">
        <v>1192</v>
      </c>
      <c r="F1599" s="9">
        <v>1</v>
      </c>
      <c r="G1599">
        <f>VLOOKUP(E1599,'Data Produk'!$A$2:$E$2517,5,FALSE)</f>
        <v>26100</v>
      </c>
      <c r="H1599">
        <f t="shared" si="49"/>
        <v>26100</v>
      </c>
      <c r="I1599" t="str">
        <f>VLOOKUP(E1599,'Data Produk'!$A$2:$E$2517,3,FALSE)</f>
        <v>BHINNEKA GO ES1 WIRED EARBUDS WHITE</v>
      </c>
      <c r="J1599" t="str">
        <f>VLOOKUP(E1599,'Data Produk'!$A$2:$E$2517,4,FALSE)</f>
        <v>EARPHONE</v>
      </c>
      <c r="K1599" t="str">
        <f>VLOOKUP(D1599,'Data Outlet'!$A$2:$D$17,4,FALSE)</f>
        <v>Indah Putri</v>
      </c>
      <c r="L1599" t="str">
        <f>VLOOKUP(D1599,'Data Outlet'!$A$2:$D$17,2,FALSE)</f>
        <v>PIK AVENUE</v>
      </c>
    </row>
    <row r="1600" spans="1:12" x14ac:dyDescent="0.25">
      <c r="A1600" t="str">
        <f t="shared" si="50"/>
        <v>T-1599</v>
      </c>
      <c r="B1600" s="3" t="s">
        <v>2584</v>
      </c>
      <c r="C1600" s="5">
        <v>45601</v>
      </c>
      <c r="D1600" s="3" t="s">
        <v>40</v>
      </c>
      <c r="E1600" s="4" t="s">
        <v>1193</v>
      </c>
      <c r="F1600" s="9">
        <v>2</v>
      </c>
      <c r="G1600">
        <f>VLOOKUP(E1600,'Data Produk'!$A$2:$E$2517,5,FALSE)</f>
        <v>98100</v>
      </c>
      <c r="H1600">
        <f t="shared" si="49"/>
        <v>196200</v>
      </c>
      <c r="I1600" t="str">
        <f>VLOOKUP(E1600,'Data Produk'!$A$2:$E$2517,3,FALSE)</f>
        <v>BHINNEKA POWER PURE 30W 2-PORTS USB CHARGER (PD+QC) WHITE</v>
      </c>
      <c r="J1600" t="str">
        <f>VLOOKUP(E1600,'Data Produk'!$A$2:$E$2517,4,FALSE)</f>
        <v>CHARGER</v>
      </c>
      <c r="K1600" t="str">
        <f>VLOOKUP(D1600,'Data Outlet'!$A$2:$D$17,4,FALSE)</f>
        <v>Fani Sari</v>
      </c>
      <c r="L1600" t="str">
        <f>VLOOKUP(D1600,'Data Outlet'!$A$2:$D$17,2,FALSE)</f>
        <v>LIPPO MALL KEMANG</v>
      </c>
    </row>
    <row r="1601" spans="1:12" x14ac:dyDescent="0.25">
      <c r="A1601" t="str">
        <f t="shared" si="50"/>
        <v>T-1600</v>
      </c>
      <c r="B1601" s="3" t="s">
        <v>2584</v>
      </c>
      <c r="C1601" s="5">
        <v>45615</v>
      </c>
      <c r="D1601" s="3" t="s">
        <v>45</v>
      </c>
      <c r="E1601" s="4" t="s">
        <v>1194</v>
      </c>
      <c r="F1601" s="9">
        <v>1</v>
      </c>
      <c r="G1601">
        <f>VLOOKUP(E1601,'Data Produk'!$A$2:$E$2517,5,FALSE)</f>
        <v>39600</v>
      </c>
      <c r="H1601">
        <f t="shared" si="49"/>
        <v>39600</v>
      </c>
      <c r="I1601" t="str">
        <f>VLOOKUP(E1601,'Data Produk'!$A$2:$E$2517,3,FALSE)</f>
        <v>BHINNEKA GO W605 OFFICE MOUSE BEIGE</v>
      </c>
      <c r="J1601" t="str">
        <f>VLOOKUP(E1601,'Data Produk'!$A$2:$E$2517,4,FALSE)</f>
        <v>OFFICE MOUSE</v>
      </c>
      <c r="K1601" t="str">
        <f>VLOOKUP(D1601,'Data Outlet'!$A$2:$D$17,4,FALSE)</f>
        <v>Indah Putri</v>
      </c>
      <c r="L1601" t="str">
        <f>VLOOKUP(D1601,'Data Outlet'!$A$2:$D$17,2,FALSE)</f>
        <v>PIK AVENUE</v>
      </c>
    </row>
    <row r="1602" spans="1:12" x14ac:dyDescent="0.25">
      <c r="A1602" t="str">
        <f t="shared" si="50"/>
        <v>T-1601</v>
      </c>
      <c r="B1602" s="3" t="s">
        <v>2584</v>
      </c>
      <c r="C1602" s="5">
        <v>45600</v>
      </c>
      <c r="D1602" s="3" t="s">
        <v>37</v>
      </c>
      <c r="E1602" s="4" t="s">
        <v>1195</v>
      </c>
      <c r="F1602" s="9">
        <v>1</v>
      </c>
      <c r="G1602">
        <f>VLOOKUP(E1602,'Data Produk'!$A$2:$E$2517,5,FALSE)</f>
        <v>170100</v>
      </c>
      <c r="H1602">
        <f t="shared" si="49"/>
        <v>170100</v>
      </c>
      <c r="I1602" t="str">
        <f>VLOOKUP(E1602,'Data Produk'!$A$2:$E$2517,3,FALSE)</f>
        <v>BHINNEKA Gaming Deskmat ATO MP905 AQUA</v>
      </c>
      <c r="J1602" t="str">
        <f>VLOOKUP(E1602,'Data Produk'!$A$2:$E$2517,4,FALSE)</f>
        <v>DESKMAT</v>
      </c>
      <c r="K1602" t="str">
        <f>VLOOKUP(D1602,'Data Outlet'!$A$2:$D$17,4,FALSE)</f>
        <v>Dewi Lestari</v>
      </c>
      <c r="L1602" t="str">
        <f>VLOOKUP(D1602,'Data Outlet'!$A$2:$D$17,2,FALSE)</f>
        <v>CIBUBUR JUNCTION</v>
      </c>
    </row>
    <row r="1603" spans="1:12" x14ac:dyDescent="0.25">
      <c r="A1603" t="str">
        <f t="shared" si="50"/>
        <v>T-1602</v>
      </c>
      <c r="B1603" s="3" t="s">
        <v>2584</v>
      </c>
      <c r="C1603" s="5">
        <v>45624</v>
      </c>
      <c r="D1603" s="3" t="s">
        <v>45</v>
      </c>
      <c r="E1603" s="4" t="s">
        <v>206</v>
      </c>
      <c r="F1603" s="9">
        <v>1</v>
      </c>
      <c r="G1603">
        <f>VLOOKUP(E1603,'Data Produk'!$A$2:$E$2517,5,FALSE)</f>
        <v>225000</v>
      </c>
      <c r="H1603">
        <f t="shared" ref="H1603:H1666" si="51">G1603*F1603</f>
        <v>225000</v>
      </c>
      <c r="I1603" t="str">
        <f>VLOOKUP(E1603,'Data Produk'!$A$2:$E$2517,3,FALSE)</f>
        <v>BHINNEKA POWER CUBE 4 PLUG TYPE TRAVEL MULTI ADAPTER BLACK</v>
      </c>
      <c r="J1603" t="str">
        <f>VLOOKUP(E1603,'Data Produk'!$A$2:$E$2517,4,FALSE)</f>
        <v>CAR &amp; TRAVEL CHARGER</v>
      </c>
      <c r="K1603" t="str">
        <f>VLOOKUP(D1603,'Data Outlet'!$A$2:$D$17,4,FALSE)</f>
        <v>Indah Putri</v>
      </c>
      <c r="L1603" t="str">
        <f>VLOOKUP(D1603,'Data Outlet'!$A$2:$D$17,2,FALSE)</f>
        <v>PIK AVENUE</v>
      </c>
    </row>
    <row r="1604" spans="1:12" x14ac:dyDescent="0.25">
      <c r="A1604" t="str">
        <f t="shared" si="50"/>
        <v>T-1603</v>
      </c>
      <c r="B1604" s="3" t="s">
        <v>2584</v>
      </c>
      <c r="C1604" s="5">
        <v>45605</v>
      </c>
      <c r="D1604" s="3" t="s">
        <v>45</v>
      </c>
      <c r="E1604" s="4" t="s">
        <v>305</v>
      </c>
      <c r="F1604" s="9">
        <v>1</v>
      </c>
      <c r="G1604">
        <f>VLOOKUP(E1604,'Data Produk'!$A$2:$E$2517,5,FALSE)</f>
        <v>78750</v>
      </c>
      <c r="H1604">
        <f t="shared" si="51"/>
        <v>78750</v>
      </c>
      <c r="I1604" t="str">
        <f>VLOOKUP(E1604,'Data Produk'!$A$2:$E$2517,3,FALSE)</f>
        <v>BHINNEKA CRYTO VX7 GAMING MOUSE WHITE</v>
      </c>
      <c r="J1604" t="str">
        <f>VLOOKUP(E1604,'Data Produk'!$A$2:$E$2517,4,FALSE)</f>
        <v>MOUSE GAMING</v>
      </c>
      <c r="K1604" t="str">
        <f>VLOOKUP(D1604,'Data Outlet'!$A$2:$D$17,4,FALSE)</f>
        <v>Indah Putri</v>
      </c>
      <c r="L1604" t="str">
        <f>VLOOKUP(D1604,'Data Outlet'!$A$2:$D$17,2,FALSE)</f>
        <v>PIK AVENUE</v>
      </c>
    </row>
    <row r="1605" spans="1:12" x14ac:dyDescent="0.25">
      <c r="A1605" t="str">
        <f t="shared" si="50"/>
        <v>T-1604</v>
      </c>
      <c r="B1605" s="3" t="s">
        <v>2584</v>
      </c>
      <c r="C1605" s="5">
        <v>45602</v>
      </c>
      <c r="D1605" s="3" t="s">
        <v>42</v>
      </c>
      <c r="E1605" s="4" t="s">
        <v>1196</v>
      </c>
      <c r="F1605" s="9">
        <v>2</v>
      </c>
      <c r="G1605">
        <f>VLOOKUP(E1605,'Data Produk'!$A$2:$E$2517,5,FALSE)</f>
        <v>80000</v>
      </c>
      <c r="H1605">
        <f t="shared" si="51"/>
        <v>160000</v>
      </c>
      <c r="I1605" t="str">
        <f>VLOOKUP(E1605,'Data Produk'!$A$2:$E$2517,3,FALSE)</f>
        <v>BHINNEKA Gaming WristPad AC4101M (PILO TKL)</v>
      </c>
      <c r="J1605" t="str">
        <f>VLOOKUP(E1605,'Data Produk'!$A$2:$E$2517,4,FALSE)</f>
        <v>OTHER ACCESSORIES</v>
      </c>
      <c r="K1605" t="str">
        <f>VLOOKUP(D1605,'Data Outlet'!$A$2:$D$17,4,FALSE)</f>
        <v>Hadi Nugroho</v>
      </c>
      <c r="L1605" t="str">
        <f>VLOOKUP(D1605,'Data Outlet'!$A$2:$D$17,2,FALSE)</f>
        <v>MALL KELAPA GADING</v>
      </c>
    </row>
    <row r="1606" spans="1:12" x14ac:dyDescent="0.25">
      <c r="A1606" t="str">
        <f t="shared" si="50"/>
        <v>T-1605</v>
      </c>
      <c r="B1606" s="3" t="s">
        <v>2584</v>
      </c>
      <c r="C1606" s="5">
        <v>45620</v>
      </c>
      <c r="D1606" s="3" t="s">
        <v>45</v>
      </c>
      <c r="E1606" s="4" t="s">
        <v>1197</v>
      </c>
      <c r="F1606" s="9">
        <v>7</v>
      </c>
      <c r="G1606">
        <f>VLOOKUP(E1606,'Data Produk'!$A$2:$E$2517,5,FALSE)</f>
        <v>29700</v>
      </c>
      <c r="H1606">
        <f t="shared" si="51"/>
        <v>207900</v>
      </c>
      <c r="I1606" t="str">
        <f>VLOOKUP(E1606,'Data Produk'!$A$2:$E$2517,3,FALSE)</f>
        <v>KL201 BHINNEKA USB CABLE LIGHTNING</v>
      </c>
      <c r="J1606" t="str">
        <f>VLOOKUP(E1606,'Data Produk'!$A$2:$E$2517,4,FALSE)</f>
        <v>CABLE</v>
      </c>
      <c r="K1606" t="str">
        <f>VLOOKUP(D1606,'Data Outlet'!$A$2:$D$17,4,FALSE)</f>
        <v>Indah Putri</v>
      </c>
      <c r="L1606" t="str">
        <f>VLOOKUP(D1606,'Data Outlet'!$A$2:$D$17,2,FALSE)</f>
        <v>PIK AVENUE</v>
      </c>
    </row>
    <row r="1607" spans="1:12" x14ac:dyDescent="0.25">
      <c r="A1607" t="str">
        <f t="shared" si="50"/>
        <v>T-1606</v>
      </c>
      <c r="B1607" s="3" t="s">
        <v>2584</v>
      </c>
      <c r="C1607" s="5">
        <v>45604</v>
      </c>
      <c r="D1607" s="3" t="s">
        <v>48</v>
      </c>
      <c r="E1607" s="4" t="s">
        <v>90</v>
      </c>
      <c r="F1607" s="9">
        <v>3</v>
      </c>
      <c r="G1607">
        <f>VLOOKUP(E1607,'Data Produk'!$A$2:$E$2517,5,FALSE)</f>
        <v>25200</v>
      </c>
      <c r="H1607">
        <f t="shared" si="51"/>
        <v>75600</v>
      </c>
      <c r="I1607" t="str">
        <f>VLOOKUP(E1607,'Data Produk'!$A$2:$E$2517,3,FALSE)</f>
        <v>BHINNEKA HYPERLINK KD60C1501 BLACK</v>
      </c>
      <c r="J1607" t="str">
        <f>VLOOKUP(E1607,'Data Produk'!$A$2:$E$2517,4,FALSE)</f>
        <v>CABLE</v>
      </c>
      <c r="K1607" t="str">
        <f>VLOOKUP(D1607,'Data Outlet'!$A$2:$D$17,4,FALSE)</f>
        <v>Joko Susilo</v>
      </c>
      <c r="L1607" t="str">
        <f>VLOOKUP(D1607,'Data Outlet'!$A$2:$D$17,2,FALSE)</f>
        <v>SUMARECON MALL SERPONG</v>
      </c>
    </row>
    <row r="1608" spans="1:12" x14ac:dyDescent="0.25">
      <c r="A1608" t="str">
        <f t="shared" si="50"/>
        <v>T-1607</v>
      </c>
      <c r="B1608" s="3" t="s">
        <v>2584</v>
      </c>
      <c r="C1608" s="5">
        <v>45611</v>
      </c>
      <c r="D1608" s="3" t="s">
        <v>47</v>
      </c>
      <c r="E1608" s="4" t="s">
        <v>926</v>
      </c>
      <c r="F1608" s="9">
        <v>1</v>
      </c>
      <c r="G1608">
        <f>VLOOKUP(E1608,'Data Produk'!$A$2:$E$2517,5,FALSE)</f>
        <v>82800</v>
      </c>
      <c r="H1608">
        <f t="shared" si="51"/>
        <v>82800</v>
      </c>
      <c r="I1608" t="str">
        <f>VLOOKUP(E1608,'Data Produk'!$A$2:$E$2517,3,FALSE)</f>
        <v>BHINNEKA GO W193 OFFICE MOUSE BLUE</v>
      </c>
      <c r="J1608" t="str">
        <f>VLOOKUP(E1608,'Data Produk'!$A$2:$E$2517,4,FALSE)</f>
        <v>OFFICE MOUSE</v>
      </c>
      <c r="K1608" t="str">
        <f>VLOOKUP(D1608,'Data Outlet'!$A$2:$D$17,4,FALSE)</f>
        <v>Joko Susilo</v>
      </c>
      <c r="L1608" t="str">
        <f>VLOOKUP(D1608,'Data Outlet'!$A$2:$D$17,2,FALSE)</f>
        <v>SUMARECON MALL BEKASI</v>
      </c>
    </row>
    <row r="1609" spans="1:12" x14ac:dyDescent="0.25">
      <c r="A1609" t="str">
        <f t="shared" si="50"/>
        <v>T-1608</v>
      </c>
      <c r="B1609" s="3" t="s">
        <v>2584</v>
      </c>
      <c r="C1609" s="5">
        <v>45599</v>
      </c>
      <c r="D1609" s="3" t="s">
        <v>42</v>
      </c>
      <c r="E1609" s="4" t="s">
        <v>314</v>
      </c>
      <c r="F1609" s="9">
        <v>1</v>
      </c>
      <c r="G1609">
        <f>VLOOKUP(E1609,'Data Produk'!$A$2:$E$2517,5,FALSE)</f>
        <v>349300</v>
      </c>
      <c r="H1609">
        <f t="shared" si="51"/>
        <v>349300</v>
      </c>
      <c r="I1609" t="str">
        <f>VLOOKUP(E1609,'Data Produk'!$A$2:$E$2517,3,FALSE)</f>
        <v>BHINNEKA ATO MP905 DESKMAT ONE PIECE ZORO</v>
      </c>
      <c r="J1609" t="str">
        <f>VLOOKUP(E1609,'Data Produk'!$A$2:$E$2517,4,FALSE)</f>
        <v>DESKMAT</v>
      </c>
      <c r="K1609" t="str">
        <f>VLOOKUP(D1609,'Data Outlet'!$A$2:$D$17,4,FALSE)</f>
        <v>Hadi Nugroho</v>
      </c>
      <c r="L1609" t="str">
        <f>VLOOKUP(D1609,'Data Outlet'!$A$2:$D$17,2,FALSE)</f>
        <v>MALL KELAPA GADING</v>
      </c>
    </row>
    <row r="1610" spans="1:12" x14ac:dyDescent="0.25">
      <c r="A1610" t="str">
        <f t="shared" si="50"/>
        <v>T-1609</v>
      </c>
      <c r="B1610" s="3" t="s">
        <v>2584</v>
      </c>
      <c r="C1610" s="5">
        <v>45611</v>
      </c>
      <c r="D1610" s="3" t="s">
        <v>37</v>
      </c>
      <c r="E1610" s="4" t="s">
        <v>93</v>
      </c>
      <c r="F1610" s="9">
        <v>1</v>
      </c>
      <c r="G1610">
        <f>VLOOKUP(E1610,'Data Produk'!$A$2:$E$2517,5,FALSE)</f>
        <v>18000</v>
      </c>
      <c r="H1610">
        <f t="shared" si="51"/>
        <v>18000</v>
      </c>
      <c r="I1610" t="str">
        <f>VLOOKUP(E1610,'Data Produk'!$A$2:$E$2517,3,FALSE)</f>
        <v>BHINNEKA DURALINK KLB1201 BLACK</v>
      </c>
      <c r="J1610" t="str">
        <f>VLOOKUP(E1610,'Data Produk'!$A$2:$E$2517,4,FALSE)</f>
        <v>CABLE</v>
      </c>
      <c r="K1610" t="str">
        <f>VLOOKUP(D1610,'Data Outlet'!$A$2:$D$17,4,FALSE)</f>
        <v>Dewi Lestari</v>
      </c>
      <c r="L1610" t="str">
        <f>VLOOKUP(D1610,'Data Outlet'!$A$2:$D$17,2,FALSE)</f>
        <v>CIBUBUR JUNCTION</v>
      </c>
    </row>
    <row r="1611" spans="1:12" x14ac:dyDescent="0.25">
      <c r="A1611" t="str">
        <f t="shared" si="50"/>
        <v>T-1610</v>
      </c>
      <c r="B1611" s="3" t="s">
        <v>2584</v>
      </c>
      <c r="C1611" s="5">
        <v>45612</v>
      </c>
      <c r="D1611" s="3" t="s">
        <v>42</v>
      </c>
      <c r="E1611" s="4" t="s">
        <v>1198</v>
      </c>
      <c r="F1611" s="9">
        <v>2</v>
      </c>
      <c r="G1611">
        <f>VLOOKUP(E1611,'Data Produk'!$A$2:$E$2517,5,FALSE)</f>
        <v>73800</v>
      </c>
      <c r="H1611">
        <f t="shared" si="51"/>
        <v>147600</v>
      </c>
      <c r="I1611" t="str">
        <f>VLOOKUP(E1611,'Data Produk'!$A$2:$E$2517,3,FALSE)</f>
        <v>BHINNEKA SMART LIGHT BUB 9W SLB101</v>
      </c>
      <c r="J1611" t="str">
        <f>VLOOKUP(E1611,'Data Produk'!$A$2:$E$2517,4,FALSE)</f>
        <v>SMART LIFE</v>
      </c>
      <c r="K1611" t="str">
        <f>VLOOKUP(D1611,'Data Outlet'!$A$2:$D$17,4,FALSE)</f>
        <v>Hadi Nugroho</v>
      </c>
      <c r="L1611" t="str">
        <f>VLOOKUP(D1611,'Data Outlet'!$A$2:$D$17,2,FALSE)</f>
        <v>MALL KELAPA GADING</v>
      </c>
    </row>
    <row r="1612" spans="1:12" x14ac:dyDescent="0.25">
      <c r="A1612" t="str">
        <f t="shared" ref="A1612:A1675" si="52">"T-"&amp;ROW()-1</f>
        <v>T-1611</v>
      </c>
      <c r="B1612" s="3" t="s">
        <v>2584</v>
      </c>
      <c r="C1612" s="5">
        <v>45610</v>
      </c>
      <c r="D1612" s="3" t="s">
        <v>42</v>
      </c>
      <c r="E1612" s="4" t="s">
        <v>1199</v>
      </c>
      <c r="F1612" s="9">
        <v>14</v>
      </c>
      <c r="G1612">
        <f>VLOOKUP(E1612,'Data Produk'!$A$2:$E$2517,5,FALSE)</f>
        <v>29700</v>
      </c>
      <c r="H1612">
        <f t="shared" si="51"/>
        <v>415800</v>
      </c>
      <c r="I1612" t="str">
        <f>VLOOKUP(E1612,'Data Produk'!$A$2:$E$2517,3,FALSE)</f>
        <v>KL201 BHINNEKA USB CABLE LIGHTNING</v>
      </c>
      <c r="J1612" t="str">
        <f>VLOOKUP(E1612,'Data Produk'!$A$2:$E$2517,4,FALSE)</f>
        <v>CABLE</v>
      </c>
      <c r="K1612" t="str">
        <f>VLOOKUP(D1612,'Data Outlet'!$A$2:$D$17,4,FALSE)</f>
        <v>Hadi Nugroho</v>
      </c>
      <c r="L1612" t="str">
        <f>VLOOKUP(D1612,'Data Outlet'!$A$2:$D$17,2,FALSE)</f>
        <v>MALL KELAPA GADING</v>
      </c>
    </row>
    <row r="1613" spans="1:12" x14ac:dyDescent="0.25">
      <c r="A1613" t="str">
        <f t="shared" si="52"/>
        <v>T-1612</v>
      </c>
      <c r="B1613" s="3" t="s">
        <v>2584</v>
      </c>
      <c r="C1613" s="5">
        <v>45613</v>
      </c>
      <c r="D1613" s="3" t="s">
        <v>37</v>
      </c>
      <c r="E1613" s="4" t="s">
        <v>1200</v>
      </c>
      <c r="F1613" s="9">
        <v>1</v>
      </c>
      <c r="G1613">
        <f>VLOOKUP(E1613,'Data Produk'!$A$2:$E$2517,5,FALSE)</f>
        <v>138000</v>
      </c>
      <c r="H1613">
        <f t="shared" si="51"/>
        <v>138000</v>
      </c>
      <c r="I1613" t="str">
        <f>VLOOKUP(E1613,'Data Produk'!$A$2:$E$2517,3,FALSE)</f>
        <v>BHINNEKA GO Keyboard Mouse Wireless Office WK893</v>
      </c>
      <c r="J1613" t="str">
        <f>VLOOKUP(E1613,'Data Produk'!$A$2:$E$2517,4,FALSE)</f>
        <v>OFFICE COMBO</v>
      </c>
      <c r="K1613" t="str">
        <f>VLOOKUP(D1613,'Data Outlet'!$A$2:$D$17,4,FALSE)</f>
        <v>Dewi Lestari</v>
      </c>
      <c r="L1613" t="str">
        <f>VLOOKUP(D1613,'Data Outlet'!$A$2:$D$17,2,FALSE)</f>
        <v>CIBUBUR JUNCTION</v>
      </c>
    </row>
    <row r="1614" spans="1:12" x14ac:dyDescent="0.25">
      <c r="A1614" t="str">
        <f t="shared" si="52"/>
        <v>T-1613</v>
      </c>
      <c r="B1614" s="3" t="s">
        <v>2584</v>
      </c>
      <c r="C1614" s="5">
        <v>45607</v>
      </c>
      <c r="D1614" s="3" t="s">
        <v>41</v>
      </c>
      <c r="E1614" s="4" t="s">
        <v>1201</v>
      </c>
      <c r="F1614" s="9">
        <v>2</v>
      </c>
      <c r="G1614">
        <f>VLOOKUP(E1614,'Data Produk'!$A$2:$E$2517,5,FALSE)</f>
        <v>34200</v>
      </c>
      <c r="H1614">
        <f t="shared" si="51"/>
        <v>68400</v>
      </c>
      <c r="I1614" t="str">
        <f>VLOOKUP(E1614,'Data Produk'!$A$2:$E$2517,3,FALSE)</f>
        <v>KDL105 BHINNEKA USB CABLE LIGHTNING</v>
      </c>
      <c r="J1614" t="str">
        <f>VLOOKUP(E1614,'Data Produk'!$A$2:$E$2517,4,FALSE)</f>
        <v>CABLE</v>
      </c>
      <c r="K1614" t="str">
        <f>VLOOKUP(D1614,'Data Outlet'!$A$2:$D$17,4,FALSE)</f>
        <v>Gita Rahma</v>
      </c>
      <c r="L1614" t="str">
        <f>VLOOKUP(D1614,'Data Outlet'!$A$2:$D$17,2,FALSE)</f>
        <v>MALL GANDARIA CITY</v>
      </c>
    </row>
    <row r="1615" spans="1:12" x14ac:dyDescent="0.25">
      <c r="A1615" t="str">
        <f t="shared" si="52"/>
        <v>T-1614</v>
      </c>
      <c r="B1615" s="3" t="s">
        <v>2584</v>
      </c>
      <c r="C1615" s="5">
        <v>45612</v>
      </c>
      <c r="D1615" s="3" t="s">
        <v>39</v>
      </c>
      <c r="E1615" s="4" t="s">
        <v>1202</v>
      </c>
      <c r="F1615" s="9">
        <v>3</v>
      </c>
      <c r="G1615">
        <f>VLOOKUP(E1615,'Data Produk'!$A$2:$E$2517,5,FALSE)</f>
        <v>410000</v>
      </c>
      <c r="H1615">
        <f t="shared" si="51"/>
        <v>1230000</v>
      </c>
      <c r="I1615" t="str">
        <f>VLOOKUP(E1615,'Data Produk'!$A$2:$E$2517,3,FALSE)</f>
        <v>WH01 BHINNEKA HEADSET WIRELESS Black</v>
      </c>
      <c r="J1615" t="str">
        <f>VLOOKUP(E1615,'Data Produk'!$A$2:$E$2517,4,FALSE)</f>
        <v>WIRELESS HEADSET</v>
      </c>
      <c r="K1615" t="str">
        <f>VLOOKUP(D1615,'Data Outlet'!$A$2:$D$17,4,FALSE)</f>
        <v>Eko Wijaya</v>
      </c>
      <c r="L1615" t="str">
        <f>VLOOKUP(D1615,'Data Outlet'!$A$2:$D$17,2,FALSE)</f>
        <v>KOTA KASABLANKA</v>
      </c>
    </row>
    <row r="1616" spans="1:12" x14ac:dyDescent="0.25">
      <c r="A1616" t="str">
        <f t="shared" si="52"/>
        <v>T-1615</v>
      </c>
      <c r="B1616" s="3" t="s">
        <v>2584</v>
      </c>
      <c r="C1616" s="5">
        <v>45611</v>
      </c>
      <c r="D1616" s="3" t="s">
        <v>45</v>
      </c>
      <c r="E1616" s="4" t="s">
        <v>796</v>
      </c>
      <c r="F1616" s="9">
        <v>5</v>
      </c>
      <c r="G1616">
        <f>VLOOKUP(E1616,'Data Produk'!$A$2:$E$2517,5,FALSE)</f>
        <v>81000</v>
      </c>
      <c r="H1616">
        <f t="shared" si="51"/>
        <v>405000</v>
      </c>
      <c r="I1616" t="str">
        <f>VLOOKUP(E1616,'Data Produk'!$A$2:$E$2517,3,FALSE)</f>
        <v>BHINNEKA THOR X9 GAMING MOUSE BLACK</v>
      </c>
      <c r="J1616" t="str">
        <f>VLOOKUP(E1616,'Data Produk'!$A$2:$E$2517,4,FALSE)</f>
        <v>MOUSE GAMING</v>
      </c>
      <c r="K1616" t="str">
        <f>VLOOKUP(D1616,'Data Outlet'!$A$2:$D$17,4,FALSE)</f>
        <v>Indah Putri</v>
      </c>
      <c r="L1616" t="str">
        <f>VLOOKUP(D1616,'Data Outlet'!$A$2:$D$17,2,FALSE)</f>
        <v>PIK AVENUE</v>
      </c>
    </row>
    <row r="1617" spans="1:12" x14ac:dyDescent="0.25">
      <c r="A1617" t="str">
        <f t="shared" si="52"/>
        <v>T-1616</v>
      </c>
      <c r="B1617" s="3" t="s">
        <v>2584</v>
      </c>
      <c r="C1617" s="5">
        <v>45597</v>
      </c>
      <c r="D1617" s="3" t="s">
        <v>45</v>
      </c>
      <c r="E1617" s="4" t="s">
        <v>97</v>
      </c>
      <c r="F1617" s="9">
        <v>1</v>
      </c>
      <c r="G1617">
        <f>VLOOKUP(E1617,'Data Produk'!$A$2:$E$2517,5,FALSE)</f>
        <v>22500</v>
      </c>
      <c r="H1617">
        <f t="shared" si="51"/>
        <v>22500</v>
      </c>
      <c r="I1617" t="str">
        <f>VLOOKUP(E1617,'Data Produk'!$A$2:$E$2517,3,FALSE)</f>
        <v>BHINNEKA LINKBUDS ES4 WIRED EARBUDS WHITE</v>
      </c>
      <c r="J1617" t="str">
        <f>VLOOKUP(E1617,'Data Produk'!$A$2:$E$2517,4,FALSE)</f>
        <v>EARPHONE</v>
      </c>
      <c r="K1617" t="str">
        <f>VLOOKUP(D1617,'Data Outlet'!$A$2:$D$17,4,FALSE)</f>
        <v>Indah Putri</v>
      </c>
      <c r="L1617" t="str">
        <f>VLOOKUP(D1617,'Data Outlet'!$A$2:$D$17,2,FALSE)</f>
        <v>PIK AVENUE</v>
      </c>
    </row>
    <row r="1618" spans="1:12" x14ac:dyDescent="0.25">
      <c r="A1618" t="str">
        <f t="shared" si="52"/>
        <v>T-1617</v>
      </c>
      <c r="B1618" s="3" t="s">
        <v>2584</v>
      </c>
      <c r="C1618" s="5">
        <v>45610</v>
      </c>
      <c r="D1618" s="3" t="s">
        <v>43</v>
      </c>
      <c r="E1618" s="4" t="s">
        <v>522</v>
      </c>
      <c r="F1618" s="9">
        <v>2</v>
      </c>
      <c r="G1618">
        <f>VLOOKUP(E1618,'Data Produk'!$A$2:$E$2517,5,FALSE)</f>
        <v>82800</v>
      </c>
      <c r="H1618">
        <f t="shared" si="51"/>
        <v>165600</v>
      </c>
      <c r="I1618" t="str">
        <f>VLOOKUP(E1618,'Data Produk'!$A$2:$E$2517,3,FALSE)</f>
        <v>BHINNEKA GO W193 OFFICE MOUSE PINK</v>
      </c>
      <c r="J1618" t="str">
        <f>VLOOKUP(E1618,'Data Produk'!$A$2:$E$2517,4,FALSE)</f>
        <v>OFFICE MOUSE</v>
      </c>
      <c r="K1618" t="str">
        <f>VLOOKUP(D1618,'Data Outlet'!$A$2:$D$17,4,FALSE)</f>
        <v>Gita Rahma</v>
      </c>
      <c r="L1618" t="str">
        <f>VLOOKUP(D1618,'Data Outlet'!$A$2:$D$17,2,FALSE)</f>
        <v>MALL OF INDONESIA</v>
      </c>
    </row>
    <row r="1619" spans="1:12" x14ac:dyDescent="0.25">
      <c r="A1619" t="str">
        <f t="shared" si="52"/>
        <v>T-1618</v>
      </c>
      <c r="B1619" s="3" t="s">
        <v>2584</v>
      </c>
      <c r="C1619" s="5">
        <v>45625</v>
      </c>
      <c r="D1619" s="3" t="s">
        <v>40</v>
      </c>
      <c r="E1619" s="4" t="s">
        <v>771</v>
      </c>
      <c r="F1619" s="9">
        <v>1</v>
      </c>
      <c r="G1619">
        <f>VLOOKUP(E1619,'Data Produk'!$A$2:$E$2517,5,FALSE)</f>
        <v>103500</v>
      </c>
      <c r="H1619">
        <f t="shared" si="51"/>
        <v>103500</v>
      </c>
      <c r="I1619" t="str">
        <f>VLOOKUP(E1619,'Data Produk'!$A$2:$E$2517,3,FALSE)</f>
        <v>BHINNEKA FLASH HQ53 GAMING HEADSET BLACK</v>
      </c>
      <c r="J1619" t="str">
        <f>VLOOKUP(E1619,'Data Produk'!$A$2:$E$2517,4,FALSE)</f>
        <v>GAMING HEADSET</v>
      </c>
      <c r="K1619" t="str">
        <f>VLOOKUP(D1619,'Data Outlet'!$A$2:$D$17,4,FALSE)</f>
        <v>Fani Sari</v>
      </c>
      <c r="L1619" t="str">
        <f>VLOOKUP(D1619,'Data Outlet'!$A$2:$D$17,2,FALSE)</f>
        <v>LIPPO MALL KEMANG</v>
      </c>
    </row>
    <row r="1620" spans="1:12" x14ac:dyDescent="0.25">
      <c r="A1620" t="str">
        <f t="shared" si="52"/>
        <v>T-1619</v>
      </c>
      <c r="B1620" s="3" t="s">
        <v>2584</v>
      </c>
      <c r="C1620" s="5">
        <v>45612</v>
      </c>
      <c r="D1620" s="3" t="s">
        <v>41</v>
      </c>
      <c r="E1620" s="4" t="s">
        <v>1203</v>
      </c>
      <c r="F1620" s="9">
        <v>1</v>
      </c>
      <c r="G1620">
        <f>VLOOKUP(E1620,'Data Produk'!$A$2:$E$2517,5,FALSE)</f>
        <v>36900</v>
      </c>
      <c r="H1620">
        <f t="shared" si="51"/>
        <v>36900</v>
      </c>
      <c r="I1620" t="str">
        <f>VLOOKUP(E1620,'Data Produk'!$A$2:$E$2517,3,FALSE)</f>
        <v>KL106 BHINNEKA USB CABLE LIGHTNING</v>
      </c>
      <c r="J1620" t="str">
        <f>VLOOKUP(E1620,'Data Produk'!$A$2:$E$2517,4,FALSE)</f>
        <v>CABLE</v>
      </c>
      <c r="K1620" t="str">
        <f>VLOOKUP(D1620,'Data Outlet'!$A$2:$D$17,4,FALSE)</f>
        <v>Gita Rahma</v>
      </c>
      <c r="L1620" t="str">
        <f>VLOOKUP(D1620,'Data Outlet'!$A$2:$D$17,2,FALSE)</f>
        <v>MALL GANDARIA CITY</v>
      </c>
    </row>
    <row r="1621" spans="1:12" x14ac:dyDescent="0.25">
      <c r="A1621" t="str">
        <f t="shared" si="52"/>
        <v>T-1620</v>
      </c>
      <c r="B1621" s="3" t="s">
        <v>2584</v>
      </c>
      <c r="C1621" s="5">
        <v>45626</v>
      </c>
      <c r="D1621" s="3" t="s">
        <v>42</v>
      </c>
      <c r="E1621" s="4" t="s">
        <v>149</v>
      </c>
      <c r="F1621" s="9">
        <v>2</v>
      </c>
      <c r="G1621">
        <f>VLOOKUP(E1621,'Data Produk'!$A$2:$E$2517,5,FALSE)</f>
        <v>108000</v>
      </c>
      <c r="H1621">
        <f t="shared" si="51"/>
        <v>216000</v>
      </c>
      <c r="I1621" t="str">
        <f>VLOOKUP(E1621,'Data Produk'!$A$2:$E$2517,3,FALSE)</f>
        <v>BHINNEKA WAVE13 TW13 TRUE WIRELESS BLACK</v>
      </c>
      <c r="J1621" t="str">
        <f>VLOOKUP(E1621,'Data Produk'!$A$2:$E$2517,4,FALSE)</f>
        <v>TWS</v>
      </c>
      <c r="K1621" t="str">
        <f>VLOOKUP(D1621,'Data Outlet'!$A$2:$D$17,4,FALSE)</f>
        <v>Hadi Nugroho</v>
      </c>
      <c r="L1621" t="str">
        <f>VLOOKUP(D1621,'Data Outlet'!$A$2:$D$17,2,FALSE)</f>
        <v>MALL KELAPA GADING</v>
      </c>
    </row>
    <row r="1622" spans="1:12" x14ac:dyDescent="0.25">
      <c r="A1622" t="str">
        <f t="shared" si="52"/>
        <v>T-1621</v>
      </c>
      <c r="B1622" s="3" t="s">
        <v>2584</v>
      </c>
      <c r="C1622" s="5">
        <v>45614</v>
      </c>
      <c r="D1622" s="3" t="s">
        <v>45</v>
      </c>
      <c r="E1622" s="4" t="s">
        <v>227</v>
      </c>
      <c r="F1622" s="9">
        <v>1</v>
      </c>
      <c r="G1622">
        <f>VLOOKUP(E1622,'Data Produk'!$A$2:$E$2517,5,FALSE)</f>
        <v>508500</v>
      </c>
      <c r="H1622">
        <f t="shared" si="51"/>
        <v>508500</v>
      </c>
      <c r="I1622" t="str">
        <f>VLOOKUP(E1622,'Data Produk'!$A$2:$E$2517,3,FALSE)</f>
        <v>BHINNEKA POWER PLUS 120W 4-PORTS GAN CHARGER (PPS/PD+QC) BLACK</v>
      </c>
      <c r="J1622" t="str">
        <f>VLOOKUP(E1622,'Data Produk'!$A$2:$E$2517,4,FALSE)</f>
        <v>CHARGER</v>
      </c>
      <c r="K1622" t="str">
        <f>VLOOKUP(D1622,'Data Outlet'!$A$2:$D$17,4,FALSE)</f>
        <v>Indah Putri</v>
      </c>
      <c r="L1622" t="str">
        <f>VLOOKUP(D1622,'Data Outlet'!$A$2:$D$17,2,FALSE)</f>
        <v>PIK AVENUE</v>
      </c>
    </row>
    <row r="1623" spans="1:12" x14ac:dyDescent="0.25">
      <c r="A1623" t="str">
        <f t="shared" si="52"/>
        <v>T-1622</v>
      </c>
      <c r="B1623" s="3" t="s">
        <v>2584</v>
      </c>
      <c r="C1623" s="5">
        <v>45618</v>
      </c>
      <c r="D1623" s="3" t="s">
        <v>45</v>
      </c>
      <c r="E1623" s="4" t="s">
        <v>120</v>
      </c>
      <c r="F1623" s="9">
        <v>2</v>
      </c>
      <c r="G1623">
        <f>VLOOKUP(E1623,'Data Produk'!$A$2:$E$2517,5,FALSE)</f>
        <v>82800</v>
      </c>
      <c r="H1623">
        <f t="shared" si="51"/>
        <v>165600</v>
      </c>
      <c r="I1623" t="str">
        <f>VLOOKUP(E1623,'Data Produk'!$A$2:$E$2517,3,FALSE)</f>
        <v>BHINNEKA GO W193 OFFICE MOUSE GREY</v>
      </c>
      <c r="J1623" t="str">
        <f>VLOOKUP(E1623,'Data Produk'!$A$2:$E$2517,4,FALSE)</f>
        <v>OFFICE MOUSE</v>
      </c>
      <c r="K1623" t="str">
        <f>VLOOKUP(D1623,'Data Outlet'!$A$2:$D$17,4,FALSE)</f>
        <v>Indah Putri</v>
      </c>
      <c r="L1623" t="str">
        <f>VLOOKUP(D1623,'Data Outlet'!$A$2:$D$17,2,FALSE)</f>
        <v>PIK AVENUE</v>
      </c>
    </row>
    <row r="1624" spans="1:12" x14ac:dyDescent="0.25">
      <c r="A1624" t="str">
        <f t="shared" si="52"/>
        <v>T-1623</v>
      </c>
      <c r="B1624" s="3" t="s">
        <v>2584</v>
      </c>
      <c r="C1624" s="5">
        <v>45605</v>
      </c>
      <c r="D1624" s="3" t="s">
        <v>39</v>
      </c>
      <c r="E1624" s="4" t="s">
        <v>422</v>
      </c>
      <c r="F1624" s="9">
        <v>3</v>
      </c>
      <c r="G1624">
        <f>VLOOKUP(E1624,'Data Produk'!$A$2:$E$2517,5,FALSE)</f>
        <v>30333.333333333332</v>
      </c>
      <c r="H1624">
        <f t="shared" si="51"/>
        <v>91000</v>
      </c>
      <c r="I1624" t="str">
        <f>VLOOKUP(E1624,'Data Produk'!$A$2:$E$2517,3,FALSE)</f>
        <v>KM106 BHINNEKA USB CABLE MICRO</v>
      </c>
      <c r="J1624" t="str">
        <f>VLOOKUP(E1624,'Data Produk'!$A$2:$E$2517,4,FALSE)</f>
        <v>CABLE</v>
      </c>
      <c r="K1624" t="str">
        <f>VLOOKUP(D1624,'Data Outlet'!$A$2:$D$17,4,FALSE)</f>
        <v>Eko Wijaya</v>
      </c>
      <c r="L1624" t="str">
        <f>VLOOKUP(D1624,'Data Outlet'!$A$2:$D$17,2,FALSE)</f>
        <v>KOTA KASABLANKA</v>
      </c>
    </row>
    <row r="1625" spans="1:12" x14ac:dyDescent="0.25">
      <c r="A1625" t="str">
        <f t="shared" si="52"/>
        <v>T-1624</v>
      </c>
      <c r="B1625" s="3" t="s">
        <v>2584</v>
      </c>
      <c r="C1625" s="5">
        <v>45612</v>
      </c>
      <c r="D1625" s="3" t="s">
        <v>42</v>
      </c>
      <c r="E1625" s="4" t="s">
        <v>1204</v>
      </c>
      <c r="F1625" s="9">
        <v>3</v>
      </c>
      <c r="G1625">
        <f>VLOOKUP(E1625,'Data Produk'!$A$2:$E$2517,5,FALSE)</f>
        <v>98100</v>
      </c>
      <c r="H1625">
        <f t="shared" si="51"/>
        <v>294300</v>
      </c>
      <c r="I1625" t="str">
        <f>VLOOKUP(E1625,'Data Produk'!$A$2:$E$2517,3,FALSE)</f>
        <v>BHINNEKA POWER PURE 38W 2-PORTS USB CHARGER (PD+QC) WHITE</v>
      </c>
      <c r="J1625" t="str">
        <f>VLOOKUP(E1625,'Data Produk'!$A$2:$E$2517,4,FALSE)</f>
        <v>CHARGER</v>
      </c>
      <c r="K1625" t="str">
        <f>VLOOKUP(D1625,'Data Outlet'!$A$2:$D$17,4,FALSE)</f>
        <v>Hadi Nugroho</v>
      </c>
      <c r="L1625" t="str">
        <f>VLOOKUP(D1625,'Data Outlet'!$A$2:$D$17,2,FALSE)</f>
        <v>MALL KELAPA GADING</v>
      </c>
    </row>
    <row r="1626" spans="1:12" x14ac:dyDescent="0.25">
      <c r="A1626" t="str">
        <f t="shared" si="52"/>
        <v>T-1625</v>
      </c>
      <c r="B1626" s="3" t="s">
        <v>2584</v>
      </c>
      <c r="C1626" s="5">
        <v>45609</v>
      </c>
      <c r="D1626" s="3" t="s">
        <v>42</v>
      </c>
      <c r="E1626" s="4" t="s">
        <v>1205</v>
      </c>
      <c r="F1626" s="9">
        <v>1</v>
      </c>
      <c r="G1626">
        <f>VLOOKUP(E1626,'Data Produk'!$A$2:$E$2517,5,FALSE)</f>
        <v>348300</v>
      </c>
      <c r="H1626">
        <f t="shared" si="51"/>
        <v>348300</v>
      </c>
      <c r="I1626" t="str">
        <f>VLOOKUP(E1626,'Data Produk'!$A$2:$E$2517,3,FALSE)</f>
        <v>WH01 BHINNEKA HEADSET WIRELESS Black</v>
      </c>
      <c r="J1626" t="str">
        <f>VLOOKUP(E1626,'Data Produk'!$A$2:$E$2517,4,FALSE)</f>
        <v>WIRELESS HEADSET</v>
      </c>
      <c r="K1626" t="str">
        <f>VLOOKUP(D1626,'Data Outlet'!$A$2:$D$17,4,FALSE)</f>
        <v>Hadi Nugroho</v>
      </c>
      <c r="L1626" t="str">
        <f>VLOOKUP(D1626,'Data Outlet'!$A$2:$D$17,2,FALSE)</f>
        <v>MALL KELAPA GADING</v>
      </c>
    </row>
    <row r="1627" spans="1:12" x14ac:dyDescent="0.25">
      <c r="A1627" t="str">
        <f t="shared" si="52"/>
        <v>T-1626</v>
      </c>
      <c r="B1627" s="3" t="s">
        <v>2584</v>
      </c>
      <c r="C1627" s="5">
        <v>45611</v>
      </c>
      <c r="D1627" s="3" t="s">
        <v>47</v>
      </c>
      <c r="E1627" s="4" t="s">
        <v>910</v>
      </c>
      <c r="F1627" s="9">
        <v>1</v>
      </c>
      <c r="G1627">
        <f>VLOOKUP(E1627,'Data Produk'!$A$2:$E$2517,5,FALSE)</f>
        <v>14400</v>
      </c>
      <c r="H1627">
        <f t="shared" si="51"/>
        <v>14400</v>
      </c>
      <c r="I1627" t="str">
        <f>VLOOKUP(E1627,'Data Produk'!$A$2:$E$2517,3,FALSE)</f>
        <v>BHINNEKA DURALINK KLT1201 CABLE BLACK</v>
      </c>
      <c r="J1627" t="str">
        <f>VLOOKUP(E1627,'Data Produk'!$A$2:$E$2517,4,FALSE)</f>
        <v>CABLE</v>
      </c>
      <c r="K1627" t="str">
        <f>VLOOKUP(D1627,'Data Outlet'!$A$2:$D$17,4,FALSE)</f>
        <v>Joko Susilo</v>
      </c>
      <c r="L1627" t="str">
        <f>VLOOKUP(D1627,'Data Outlet'!$A$2:$D$17,2,FALSE)</f>
        <v>SUMARECON MALL BEKASI</v>
      </c>
    </row>
    <row r="1628" spans="1:12" x14ac:dyDescent="0.25">
      <c r="A1628" t="str">
        <f t="shared" si="52"/>
        <v>T-1627</v>
      </c>
      <c r="B1628" s="3" t="s">
        <v>2584</v>
      </c>
      <c r="C1628" s="5">
        <v>45623</v>
      </c>
      <c r="D1628" s="3" t="s">
        <v>45</v>
      </c>
      <c r="E1628" s="4" t="s">
        <v>251</v>
      </c>
      <c r="F1628" s="9">
        <v>1</v>
      </c>
      <c r="G1628">
        <f>VLOOKUP(E1628,'Data Produk'!$A$2:$E$2517,5,FALSE)</f>
        <v>108000</v>
      </c>
      <c r="H1628">
        <f t="shared" si="51"/>
        <v>108000</v>
      </c>
      <c r="I1628" t="str">
        <f>VLOOKUP(E1628,'Data Produk'!$A$2:$E$2517,3,FALSE)</f>
        <v>BHINNEKA WAVE14 TW14 TRUE WIRELESS BLACK</v>
      </c>
      <c r="J1628" t="str">
        <f>VLOOKUP(E1628,'Data Produk'!$A$2:$E$2517,4,FALSE)</f>
        <v>TWS</v>
      </c>
      <c r="K1628" t="str">
        <f>VLOOKUP(D1628,'Data Outlet'!$A$2:$D$17,4,FALSE)</f>
        <v>Indah Putri</v>
      </c>
      <c r="L1628" t="str">
        <f>VLOOKUP(D1628,'Data Outlet'!$A$2:$D$17,2,FALSE)</f>
        <v>PIK AVENUE</v>
      </c>
    </row>
    <row r="1629" spans="1:12" x14ac:dyDescent="0.25">
      <c r="A1629" t="str">
        <f t="shared" si="52"/>
        <v>T-1628</v>
      </c>
      <c r="B1629" s="3" t="s">
        <v>2584</v>
      </c>
      <c r="C1629" s="5">
        <v>45621</v>
      </c>
      <c r="D1629" s="3" t="s">
        <v>45</v>
      </c>
      <c r="E1629" s="4" t="s">
        <v>795</v>
      </c>
      <c r="F1629" s="9">
        <v>1</v>
      </c>
      <c r="G1629">
        <f>VLOOKUP(E1629,'Data Produk'!$A$2:$E$2517,5,FALSE)</f>
        <v>94500</v>
      </c>
      <c r="H1629">
        <f t="shared" si="51"/>
        <v>94500</v>
      </c>
      <c r="I1629" t="str">
        <f>VLOOKUP(E1629,'Data Produk'!$A$2:$E$2517,3,FALSE)</f>
        <v>BHINNEKA POWER GO 25W 1-PORT TYPE-C USB CHARGER (PD/PPS) WHITE</v>
      </c>
      <c r="J1629" t="str">
        <f>VLOOKUP(E1629,'Data Produk'!$A$2:$E$2517,4,FALSE)</f>
        <v>CHARGER</v>
      </c>
      <c r="K1629" t="str">
        <f>VLOOKUP(D1629,'Data Outlet'!$A$2:$D$17,4,FALSE)</f>
        <v>Indah Putri</v>
      </c>
      <c r="L1629" t="str">
        <f>VLOOKUP(D1629,'Data Outlet'!$A$2:$D$17,2,FALSE)</f>
        <v>PIK AVENUE</v>
      </c>
    </row>
    <row r="1630" spans="1:12" x14ac:dyDescent="0.25">
      <c r="A1630" t="str">
        <f t="shared" si="52"/>
        <v>T-1629</v>
      </c>
      <c r="B1630" s="3" t="s">
        <v>2584</v>
      </c>
      <c r="C1630" s="5">
        <v>45599</v>
      </c>
      <c r="D1630" s="3" t="s">
        <v>42</v>
      </c>
      <c r="E1630" s="4" t="s">
        <v>842</v>
      </c>
      <c r="F1630" s="9">
        <v>1</v>
      </c>
      <c r="G1630">
        <f>VLOOKUP(E1630,'Data Produk'!$A$2:$E$2517,5,FALSE)</f>
        <v>39600</v>
      </c>
      <c r="H1630">
        <f t="shared" si="51"/>
        <v>39600</v>
      </c>
      <c r="I1630" t="str">
        <f>VLOOKUP(E1630,'Data Produk'!$A$2:$E$2517,3,FALSE)</f>
        <v>BHINNEKA GO W608 OFFICE MOUSE GREEN</v>
      </c>
      <c r="J1630" t="str">
        <f>VLOOKUP(E1630,'Data Produk'!$A$2:$E$2517,4,FALSE)</f>
        <v>OFFICE MOUSE</v>
      </c>
      <c r="K1630" t="str">
        <f>VLOOKUP(D1630,'Data Outlet'!$A$2:$D$17,4,FALSE)</f>
        <v>Hadi Nugroho</v>
      </c>
      <c r="L1630" t="str">
        <f>VLOOKUP(D1630,'Data Outlet'!$A$2:$D$17,2,FALSE)</f>
        <v>MALL KELAPA GADING</v>
      </c>
    </row>
    <row r="1631" spans="1:12" x14ac:dyDescent="0.25">
      <c r="A1631" t="str">
        <f t="shared" si="52"/>
        <v>T-1630</v>
      </c>
      <c r="B1631" s="3" t="s">
        <v>2584</v>
      </c>
      <c r="C1631" s="5">
        <v>45600</v>
      </c>
      <c r="D1631" s="3" t="s">
        <v>48</v>
      </c>
      <c r="E1631" s="4" t="s">
        <v>205</v>
      </c>
      <c r="F1631" s="9">
        <v>1</v>
      </c>
      <c r="G1631">
        <f>VLOOKUP(E1631,'Data Produk'!$A$2:$E$2517,5,FALSE)</f>
        <v>90000</v>
      </c>
      <c r="H1631">
        <f t="shared" si="51"/>
        <v>90000</v>
      </c>
      <c r="I1631" t="str">
        <f>VLOOKUP(E1631,'Data Produk'!$A$2:$E$2517,3,FALSE)</f>
        <v>BHINNEKA POWER PURE 33W 2-PORTS USB CHARGER (PD+QC) BLACK</v>
      </c>
      <c r="J1631" t="str">
        <f>VLOOKUP(E1631,'Data Produk'!$A$2:$E$2517,4,FALSE)</f>
        <v>CHARGER</v>
      </c>
      <c r="K1631" t="str">
        <f>VLOOKUP(D1631,'Data Outlet'!$A$2:$D$17,4,FALSE)</f>
        <v>Joko Susilo</v>
      </c>
      <c r="L1631" t="str">
        <f>VLOOKUP(D1631,'Data Outlet'!$A$2:$D$17,2,FALSE)</f>
        <v>SUMARECON MALL SERPONG</v>
      </c>
    </row>
    <row r="1632" spans="1:12" x14ac:dyDescent="0.25">
      <c r="A1632" t="str">
        <f t="shared" si="52"/>
        <v>T-1631</v>
      </c>
      <c r="B1632" s="3" t="s">
        <v>2584</v>
      </c>
      <c r="C1632" s="5">
        <v>45612</v>
      </c>
      <c r="D1632" s="3" t="s">
        <v>40</v>
      </c>
      <c r="E1632" s="4" t="s">
        <v>456</v>
      </c>
      <c r="F1632" s="9">
        <v>1</v>
      </c>
      <c r="G1632">
        <f>VLOOKUP(E1632,'Data Produk'!$A$2:$E$2517,5,FALSE)</f>
        <v>243000</v>
      </c>
      <c r="H1632">
        <f t="shared" si="51"/>
        <v>243000</v>
      </c>
      <c r="I1632" t="str">
        <f>VLOOKUP(E1632,'Data Produk'!$A$2:$E$2517,3,FALSE)</f>
        <v>BHINNEKA CRYPTO WGC3 GAMING MOUSE WHITE</v>
      </c>
      <c r="J1632" t="str">
        <f>VLOOKUP(E1632,'Data Produk'!$A$2:$E$2517,4,FALSE)</f>
        <v>MOUSE GAMING</v>
      </c>
      <c r="K1632" t="str">
        <f>VLOOKUP(D1632,'Data Outlet'!$A$2:$D$17,4,FALSE)</f>
        <v>Fani Sari</v>
      </c>
      <c r="L1632" t="str">
        <f>VLOOKUP(D1632,'Data Outlet'!$A$2:$D$17,2,FALSE)</f>
        <v>LIPPO MALL KEMANG</v>
      </c>
    </row>
    <row r="1633" spans="1:12" x14ac:dyDescent="0.25">
      <c r="A1633" t="str">
        <f t="shared" si="52"/>
        <v>T-1632</v>
      </c>
      <c r="B1633" s="3" t="s">
        <v>2584</v>
      </c>
      <c r="C1633" s="5">
        <v>45611</v>
      </c>
      <c r="D1633" s="3" t="s">
        <v>41</v>
      </c>
      <c r="E1633" s="4" t="s">
        <v>1206</v>
      </c>
      <c r="F1633" s="9">
        <v>1</v>
      </c>
      <c r="G1633">
        <f>VLOOKUP(E1633,'Data Produk'!$A$2:$E$2517,5,FALSE)</f>
        <v>144000</v>
      </c>
      <c r="H1633">
        <f t="shared" si="51"/>
        <v>144000</v>
      </c>
      <c r="I1633" t="str">
        <f>VLOOKUP(E1633,'Data Produk'!$A$2:$E$2517,3,FALSE)</f>
        <v>BHINNEKA CHIEF II HG20 GAMING HEADSET PINK</v>
      </c>
      <c r="J1633" t="str">
        <f>VLOOKUP(E1633,'Data Produk'!$A$2:$E$2517,4,FALSE)</f>
        <v>GAMING HEADSET</v>
      </c>
      <c r="K1633" t="str">
        <f>VLOOKUP(D1633,'Data Outlet'!$A$2:$D$17,4,FALSE)</f>
        <v>Gita Rahma</v>
      </c>
      <c r="L1633" t="str">
        <f>VLOOKUP(D1633,'Data Outlet'!$A$2:$D$17,2,FALSE)</f>
        <v>MALL GANDARIA CITY</v>
      </c>
    </row>
    <row r="1634" spans="1:12" x14ac:dyDescent="0.25">
      <c r="A1634" t="str">
        <f t="shared" si="52"/>
        <v>T-1633</v>
      </c>
      <c r="B1634" s="3" t="s">
        <v>2584</v>
      </c>
      <c r="C1634" s="5">
        <v>45626</v>
      </c>
      <c r="D1634" s="3" t="s">
        <v>39</v>
      </c>
      <c r="E1634" s="4" t="s">
        <v>1207</v>
      </c>
      <c r="F1634" s="9">
        <v>1</v>
      </c>
      <c r="G1634">
        <f>VLOOKUP(E1634,'Data Produk'!$A$2:$E$2517,5,FALSE)</f>
        <v>125100</v>
      </c>
      <c r="H1634">
        <f t="shared" si="51"/>
        <v>125100</v>
      </c>
      <c r="I1634" t="str">
        <f>VLOOKUP(E1634,'Data Produk'!$A$2:$E$2517,3,FALSE)</f>
        <v>BHINNEKA Gaming Mousepad MPC450</v>
      </c>
      <c r="J1634" t="str">
        <f>VLOOKUP(E1634,'Data Produk'!$A$2:$E$2517,4,FALSE)</f>
        <v>GAMING MOUSEPAD</v>
      </c>
      <c r="K1634" t="str">
        <f>VLOOKUP(D1634,'Data Outlet'!$A$2:$D$17,4,FALSE)</f>
        <v>Eko Wijaya</v>
      </c>
      <c r="L1634" t="str">
        <f>VLOOKUP(D1634,'Data Outlet'!$A$2:$D$17,2,FALSE)</f>
        <v>KOTA KASABLANKA</v>
      </c>
    </row>
    <row r="1635" spans="1:12" x14ac:dyDescent="0.25">
      <c r="A1635" t="str">
        <f t="shared" si="52"/>
        <v>T-1634</v>
      </c>
      <c r="B1635" s="3" t="s">
        <v>2584</v>
      </c>
      <c r="C1635" s="5">
        <v>45612</v>
      </c>
      <c r="D1635" s="3" t="s">
        <v>37</v>
      </c>
      <c r="E1635" s="4" t="s">
        <v>726</v>
      </c>
      <c r="F1635" s="9">
        <v>1</v>
      </c>
      <c r="G1635">
        <f>VLOOKUP(E1635,'Data Produk'!$A$2:$E$2517,5,FALSE)</f>
        <v>39600</v>
      </c>
      <c r="H1635">
        <f t="shared" si="51"/>
        <v>39600</v>
      </c>
      <c r="I1635" t="str">
        <f>VLOOKUP(E1635,'Data Produk'!$A$2:$E$2517,3,FALSE)</f>
        <v>BHINNEKA GO W605 OFFICE MOUSE BLACK</v>
      </c>
      <c r="J1635" t="str">
        <f>VLOOKUP(E1635,'Data Produk'!$A$2:$E$2517,4,FALSE)</f>
        <v>OFFICE MOUSE</v>
      </c>
      <c r="K1635" t="str">
        <f>VLOOKUP(D1635,'Data Outlet'!$A$2:$D$17,4,FALSE)</f>
        <v>Dewi Lestari</v>
      </c>
      <c r="L1635" t="str">
        <f>VLOOKUP(D1635,'Data Outlet'!$A$2:$D$17,2,FALSE)</f>
        <v>CIBUBUR JUNCTION</v>
      </c>
    </row>
    <row r="1636" spans="1:12" x14ac:dyDescent="0.25">
      <c r="A1636" t="str">
        <f t="shared" si="52"/>
        <v>T-1635</v>
      </c>
      <c r="B1636" s="3" t="s">
        <v>2584</v>
      </c>
      <c r="C1636" s="5">
        <v>45607</v>
      </c>
      <c r="D1636" s="3" t="s">
        <v>45</v>
      </c>
      <c r="E1636" s="4" t="s">
        <v>116</v>
      </c>
      <c r="F1636" s="9">
        <v>3</v>
      </c>
      <c r="G1636">
        <f>VLOOKUP(E1636,'Data Produk'!$A$2:$E$2517,5,FALSE)</f>
        <v>73800</v>
      </c>
      <c r="H1636">
        <f t="shared" si="51"/>
        <v>221400</v>
      </c>
      <c r="I1636" t="str">
        <f>VLOOKUP(E1636,'Data Produk'!$A$2:$E$2517,3,FALSE)</f>
        <v>BHINNEKA RAIGOR III WG12R GAMING MOUSE BLACK</v>
      </c>
      <c r="J1636" t="str">
        <f>VLOOKUP(E1636,'Data Produk'!$A$2:$E$2517,4,FALSE)</f>
        <v>MOUSE GAMING</v>
      </c>
      <c r="K1636" t="str">
        <f>VLOOKUP(D1636,'Data Outlet'!$A$2:$D$17,4,FALSE)</f>
        <v>Indah Putri</v>
      </c>
      <c r="L1636" t="str">
        <f>VLOOKUP(D1636,'Data Outlet'!$A$2:$D$17,2,FALSE)</f>
        <v>PIK AVENUE</v>
      </c>
    </row>
    <row r="1637" spans="1:12" x14ac:dyDescent="0.25">
      <c r="A1637" t="str">
        <f t="shared" si="52"/>
        <v>T-1636</v>
      </c>
      <c r="B1637" s="3" t="s">
        <v>2584</v>
      </c>
      <c r="C1637" s="5">
        <v>45610</v>
      </c>
      <c r="D1637" s="3" t="s">
        <v>45</v>
      </c>
      <c r="E1637" s="4" t="s">
        <v>235</v>
      </c>
      <c r="F1637" s="9">
        <v>10</v>
      </c>
      <c r="G1637">
        <f>VLOOKUP(E1637,'Data Produk'!$A$2:$E$2517,5,FALSE)</f>
        <v>14400</v>
      </c>
      <c r="H1637">
        <f t="shared" si="51"/>
        <v>144000</v>
      </c>
      <c r="I1637" t="str">
        <f>VLOOKUP(E1637,'Data Produk'!$A$2:$E$2517,3,FALSE)</f>
        <v>BHINNEKA DURALINK KLT1201 CABLE BLACK</v>
      </c>
      <c r="J1637" t="str">
        <f>VLOOKUP(E1637,'Data Produk'!$A$2:$E$2517,4,FALSE)</f>
        <v>CABLE</v>
      </c>
      <c r="K1637" t="str">
        <f>VLOOKUP(D1637,'Data Outlet'!$A$2:$D$17,4,FALSE)</f>
        <v>Indah Putri</v>
      </c>
      <c r="L1637" t="str">
        <f>VLOOKUP(D1637,'Data Outlet'!$A$2:$D$17,2,FALSE)</f>
        <v>PIK AVENUE</v>
      </c>
    </row>
    <row r="1638" spans="1:12" x14ac:dyDescent="0.25">
      <c r="A1638" t="str">
        <f t="shared" si="52"/>
        <v>T-1637</v>
      </c>
      <c r="B1638" s="3" t="s">
        <v>2584</v>
      </c>
      <c r="C1638" s="5">
        <v>45618</v>
      </c>
      <c r="D1638" s="3" t="s">
        <v>40</v>
      </c>
      <c r="E1638" s="4" t="s">
        <v>919</v>
      </c>
      <c r="F1638" s="9">
        <v>1</v>
      </c>
      <c r="G1638">
        <f>VLOOKUP(E1638,'Data Produk'!$A$2:$E$2517,5,FALSE)</f>
        <v>39600</v>
      </c>
      <c r="H1638">
        <f t="shared" si="51"/>
        <v>39600</v>
      </c>
      <c r="I1638" t="str">
        <f>VLOOKUP(E1638,'Data Produk'!$A$2:$E$2517,3,FALSE)</f>
        <v>BHINNEKA GO W608 OFFICE MOUSE BLACK</v>
      </c>
      <c r="J1638" t="str">
        <f>VLOOKUP(E1638,'Data Produk'!$A$2:$E$2517,4,FALSE)</f>
        <v>OFFICE MOUSE</v>
      </c>
      <c r="K1638" t="str">
        <f>VLOOKUP(D1638,'Data Outlet'!$A$2:$D$17,4,FALSE)</f>
        <v>Fani Sari</v>
      </c>
      <c r="L1638" t="str">
        <f>VLOOKUP(D1638,'Data Outlet'!$A$2:$D$17,2,FALSE)</f>
        <v>LIPPO MALL KEMANG</v>
      </c>
    </row>
    <row r="1639" spans="1:12" x14ac:dyDescent="0.25">
      <c r="A1639" t="str">
        <f t="shared" si="52"/>
        <v>T-1638</v>
      </c>
      <c r="B1639" s="3" t="s">
        <v>2584</v>
      </c>
      <c r="C1639" s="5">
        <v>45600</v>
      </c>
      <c r="D1639" s="3" t="s">
        <v>41</v>
      </c>
      <c r="E1639" s="4" t="s">
        <v>1208</v>
      </c>
      <c r="F1639" s="9">
        <v>6</v>
      </c>
      <c r="G1639">
        <f>VLOOKUP(E1639,'Data Produk'!$A$2:$E$2517,5,FALSE)</f>
        <v>15000</v>
      </c>
      <c r="H1639">
        <f t="shared" si="51"/>
        <v>90000</v>
      </c>
      <c r="I1639" t="str">
        <f>VLOOKUP(E1639,'Data Produk'!$A$2:$E$2517,3,FALSE)</f>
        <v>KL103 BHINNEKA USB CABLE LIGHTNING</v>
      </c>
      <c r="J1639" t="str">
        <f>VLOOKUP(E1639,'Data Produk'!$A$2:$E$2517,4,FALSE)</f>
        <v>CABLE</v>
      </c>
      <c r="K1639" t="str">
        <f>VLOOKUP(D1639,'Data Outlet'!$A$2:$D$17,4,FALSE)</f>
        <v>Gita Rahma</v>
      </c>
      <c r="L1639" t="str">
        <f>VLOOKUP(D1639,'Data Outlet'!$A$2:$D$17,2,FALSE)</f>
        <v>MALL GANDARIA CITY</v>
      </c>
    </row>
    <row r="1640" spans="1:12" x14ac:dyDescent="0.25">
      <c r="A1640" t="str">
        <f t="shared" si="52"/>
        <v>T-1639</v>
      </c>
      <c r="B1640" s="3" t="s">
        <v>2584</v>
      </c>
      <c r="C1640" s="5">
        <v>45614</v>
      </c>
      <c r="D1640" s="3" t="s">
        <v>37</v>
      </c>
      <c r="E1640" s="4" t="s">
        <v>1209</v>
      </c>
      <c r="F1640" s="9">
        <v>2</v>
      </c>
      <c r="G1640">
        <f>VLOOKUP(E1640,'Data Produk'!$A$2:$E$2517,5,FALSE)</f>
        <v>32000</v>
      </c>
      <c r="H1640">
        <f t="shared" si="51"/>
        <v>64000</v>
      </c>
      <c r="I1640" t="str">
        <f>VLOOKUP(E1640,'Data Produk'!$A$2:$E$2517,3,FALSE)</f>
        <v>KC104 BHINNEKA USB CABLE TYPE C</v>
      </c>
      <c r="J1640" t="str">
        <f>VLOOKUP(E1640,'Data Produk'!$A$2:$E$2517,4,FALSE)</f>
        <v>CABLE</v>
      </c>
      <c r="K1640" t="str">
        <f>VLOOKUP(D1640,'Data Outlet'!$A$2:$D$17,4,FALSE)</f>
        <v>Dewi Lestari</v>
      </c>
      <c r="L1640" t="str">
        <f>VLOOKUP(D1640,'Data Outlet'!$A$2:$D$17,2,FALSE)</f>
        <v>CIBUBUR JUNCTION</v>
      </c>
    </row>
    <row r="1641" spans="1:12" x14ac:dyDescent="0.25">
      <c r="A1641" t="str">
        <f t="shared" si="52"/>
        <v>T-1640</v>
      </c>
      <c r="B1641" s="3" t="s">
        <v>2584</v>
      </c>
      <c r="C1641" s="5">
        <v>45624</v>
      </c>
      <c r="D1641" s="3" t="s">
        <v>47</v>
      </c>
      <c r="E1641" s="4" t="s">
        <v>620</v>
      </c>
      <c r="F1641" s="9">
        <v>1</v>
      </c>
      <c r="G1641">
        <f>VLOOKUP(E1641,'Data Produk'!$A$2:$E$2517,5,FALSE)</f>
        <v>39600</v>
      </c>
      <c r="H1641">
        <f t="shared" si="51"/>
        <v>39600</v>
      </c>
      <c r="I1641" t="str">
        <f>VLOOKUP(E1641,'Data Produk'!$A$2:$E$2517,3,FALSE)</f>
        <v>BHINNEKA GO W606 OFFICE MOUSE WHITE</v>
      </c>
      <c r="J1641" t="str">
        <f>VLOOKUP(E1641,'Data Produk'!$A$2:$E$2517,4,FALSE)</f>
        <v>OFFICE MOUSE</v>
      </c>
      <c r="K1641" t="str">
        <f>VLOOKUP(D1641,'Data Outlet'!$A$2:$D$17,4,FALSE)</f>
        <v>Joko Susilo</v>
      </c>
      <c r="L1641" t="str">
        <f>VLOOKUP(D1641,'Data Outlet'!$A$2:$D$17,2,FALSE)</f>
        <v>SUMARECON MALL BEKASI</v>
      </c>
    </row>
    <row r="1642" spans="1:12" x14ac:dyDescent="0.25">
      <c r="A1642" t="str">
        <f t="shared" si="52"/>
        <v>T-1641</v>
      </c>
      <c r="B1642" s="3" t="s">
        <v>2584</v>
      </c>
      <c r="C1642" s="5">
        <v>45623</v>
      </c>
      <c r="D1642" s="3" t="s">
        <v>45</v>
      </c>
      <c r="E1642" s="4" t="s">
        <v>164</v>
      </c>
      <c r="F1642" s="9">
        <v>1</v>
      </c>
      <c r="G1642">
        <f>VLOOKUP(E1642,'Data Produk'!$A$2:$E$2517,5,FALSE)</f>
        <v>98100</v>
      </c>
      <c r="H1642">
        <f t="shared" si="51"/>
        <v>98100</v>
      </c>
      <c r="I1642" t="str">
        <f>VLOOKUP(E1642,'Data Produk'!$A$2:$E$2517,3,FALSE)</f>
        <v>BHINNEKA CW2-Q01 30W 2-PORTS CHARGER (QC) WHITE</v>
      </c>
      <c r="J1642" t="str">
        <f>VLOOKUP(E1642,'Data Produk'!$A$2:$E$2517,4,FALSE)</f>
        <v>CHARGER</v>
      </c>
      <c r="K1642" t="str">
        <f>VLOOKUP(D1642,'Data Outlet'!$A$2:$D$17,4,FALSE)</f>
        <v>Indah Putri</v>
      </c>
      <c r="L1642" t="str">
        <f>VLOOKUP(D1642,'Data Outlet'!$A$2:$D$17,2,FALSE)</f>
        <v>PIK AVENUE</v>
      </c>
    </row>
    <row r="1643" spans="1:12" x14ac:dyDescent="0.25">
      <c r="A1643" t="str">
        <f t="shared" si="52"/>
        <v>T-1642</v>
      </c>
      <c r="B1643" s="3" t="s">
        <v>2584</v>
      </c>
      <c r="C1643" s="5">
        <v>45608</v>
      </c>
      <c r="D1643" s="3" t="s">
        <v>48</v>
      </c>
      <c r="E1643" s="4" t="s">
        <v>298</v>
      </c>
      <c r="F1643" s="9">
        <v>1</v>
      </c>
      <c r="G1643">
        <f>VLOOKUP(E1643,'Data Produk'!$A$2:$E$2517,5,FALSE)</f>
        <v>22500</v>
      </c>
      <c r="H1643">
        <f t="shared" si="51"/>
        <v>22500</v>
      </c>
      <c r="I1643" t="str">
        <f>VLOOKUP(E1643,'Data Produk'!$A$2:$E$2517,3,FALSE)</f>
        <v>BHINNEKA LINKBUDS ES4 WIRED EARBUDS BLACK</v>
      </c>
      <c r="J1643" t="str">
        <f>VLOOKUP(E1643,'Data Produk'!$A$2:$E$2517,4,FALSE)</f>
        <v>EARPHONE</v>
      </c>
      <c r="K1643" t="str">
        <f>VLOOKUP(D1643,'Data Outlet'!$A$2:$D$17,4,FALSE)</f>
        <v>Joko Susilo</v>
      </c>
      <c r="L1643" t="str">
        <f>VLOOKUP(D1643,'Data Outlet'!$A$2:$D$17,2,FALSE)</f>
        <v>SUMARECON MALL SERPONG</v>
      </c>
    </row>
    <row r="1644" spans="1:12" x14ac:dyDescent="0.25">
      <c r="A1644" t="str">
        <f t="shared" si="52"/>
        <v>T-1643</v>
      </c>
      <c r="B1644" s="3" t="s">
        <v>2584</v>
      </c>
      <c r="C1644" s="5">
        <v>45613</v>
      </c>
      <c r="D1644" s="3" t="s">
        <v>42</v>
      </c>
      <c r="E1644" s="4" t="s">
        <v>739</v>
      </c>
      <c r="F1644" s="9">
        <v>2</v>
      </c>
      <c r="G1644">
        <f>VLOOKUP(E1644,'Data Produk'!$A$2:$E$2517,5,FALSE)</f>
        <v>65700</v>
      </c>
      <c r="H1644">
        <f t="shared" si="51"/>
        <v>131400</v>
      </c>
      <c r="I1644" t="str">
        <f>VLOOKUP(E1644,'Data Produk'!$A$2:$E$2517,3,FALSE)</f>
        <v>BHINNEKA POWER GO 20W 1-PORT TYPE-C USB CHARGER (PD) WHITE</v>
      </c>
      <c r="J1644" t="str">
        <f>VLOOKUP(E1644,'Data Produk'!$A$2:$E$2517,4,FALSE)</f>
        <v>CHARGER</v>
      </c>
      <c r="K1644" t="str">
        <f>VLOOKUP(D1644,'Data Outlet'!$A$2:$D$17,4,FALSE)</f>
        <v>Hadi Nugroho</v>
      </c>
      <c r="L1644" t="str">
        <f>VLOOKUP(D1644,'Data Outlet'!$A$2:$D$17,2,FALSE)</f>
        <v>MALL KELAPA GADING</v>
      </c>
    </row>
    <row r="1645" spans="1:12" x14ac:dyDescent="0.25">
      <c r="A1645" t="str">
        <f t="shared" si="52"/>
        <v>T-1644</v>
      </c>
      <c r="B1645" s="3" t="s">
        <v>2584</v>
      </c>
      <c r="C1645" s="5">
        <v>45626</v>
      </c>
      <c r="D1645" s="3" t="s">
        <v>40</v>
      </c>
      <c r="E1645" s="4" t="s">
        <v>455</v>
      </c>
      <c r="F1645" s="9">
        <v>2</v>
      </c>
      <c r="G1645">
        <f>VLOOKUP(E1645,'Data Produk'!$A$2:$E$2517,5,FALSE)</f>
        <v>47700</v>
      </c>
      <c r="H1645">
        <f t="shared" si="51"/>
        <v>95400</v>
      </c>
      <c r="I1645" t="str">
        <f>VLOOKUP(E1645,'Data Produk'!$A$2:$E$2517,3,FALSE)</f>
        <v>BHINNEKA POWER MOVE 30W 2-PORTS CAR CHARGER (PD+QC) BLACK</v>
      </c>
      <c r="J1645" t="str">
        <f>VLOOKUP(E1645,'Data Produk'!$A$2:$E$2517,4,FALSE)</f>
        <v>CAR &amp; TRAVEL CHARGER</v>
      </c>
      <c r="K1645" t="str">
        <f>VLOOKUP(D1645,'Data Outlet'!$A$2:$D$17,4,FALSE)</f>
        <v>Fani Sari</v>
      </c>
      <c r="L1645" t="str">
        <f>VLOOKUP(D1645,'Data Outlet'!$A$2:$D$17,2,FALSE)</f>
        <v>LIPPO MALL KEMANG</v>
      </c>
    </row>
    <row r="1646" spans="1:12" x14ac:dyDescent="0.25">
      <c r="A1646" t="str">
        <f t="shared" si="52"/>
        <v>T-1645</v>
      </c>
      <c r="B1646" s="3" t="s">
        <v>2584</v>
      </c>
      <c r="C1646" s="5">
        <v>45626</v>
      </c>
      <c r="D1646" s="3" t="s">
        <v>48</v>
      </c>
      <c r="E1646" s="4" t="s">
        <v>194</v>
      </c>
      <c r="F1646" s="9">
        <v>4</v>
      </c>
      <c r="G1646">
        <f>VLOOKUP(E1646,'Data Produk'!$A$2:$E$2517,5,FALSE)</f>
        <v>26100</v>
      </c>
      <c r="H1646">
        <f t="shared" si="51"/>
        <v>104400</v>
      </c>
      <c r="I1646" t="str">
        <f>VLOOKUP(E1646,'Data Produk'!$A$2:$E$2517,3,FALSE)</f>
        <v>KL102 BHINNEKA USB CABLE LIGHTNING</v>
      </c>
      <c r="J1646" t="str">
        <f>VLOOKUP(E1646,'Data Produk'!$A$2:$E$2517,4,FALSE)</f>
        <v>CABLE</v>
      </c>
      <c r="K1646" t="str">
        <f>VLOOKUP(D1646,'Data Outlet'!$A$2:$D$17,4,FALSE)</f>
        <v>Joko Susilo</v>
      </c>
      <c r="L1646" t="str">
        <f>VLOOKUP(D1646,'Data Outlet'!$A$2:$D$17,2,FALSE)</f>
        <v>SUMARECON MALL SERPONG</v>
      </c>
    </row>
    <row r="1647" spans="1:12" x14ac:dyDescent="0.25">
      <c r="A1647" t="str">
        <f t="shared" si="52"/>
        <v>T-1646</v>
      </c>
      <c r="B1647" s="3" t="s">
        <v>2584</v>
      </c>
      <c r="C1647" s="5">
        <v>45618</v>
      </c>
      <c r="D1647" s="3" t="s">
        <v>42</v>
      </c>
      <c r="E1647" s="4" t="s">
        <v>1210</v>
      </c>
      <c r="F1647" s="9">
        <v>7</v>
      </c>
      <c r="G1647">
        <f>VLOOKUP(E1647,'Data Produk'!$A$2:$E$2517,5,FALSE)</f>
        <v>100000</v>
      </c>
      <c r="H1647">
        <f t="shared" si="51"/>
        <v>700000</v>
      </c>
      <c r="I1647" t="str">
        <f>VLOOKUP(E1647,'Data Produk'!$A$2:$E$2517,3,FALSE)</f>
        <v>BHINNEKA Gaming Mousepad RGB MPR800s WHITE</v>
      </c>
      <c r="J1647" t="str">
        <f>VLOOKUP(E1647,'Data Produk'!$A$2:$E$2517,4,FALSE)</f>
        <v>GAMING MOUSEPAD</v>
      </c>
      <c r="K1647" t="str">
        <f>VLOOKUP(D1647,'Data Outlet'!$A$2:$D$17,4,FALSE)</f>
        <v>Hadi Nugroho</v>
      </c>
      <c r="L1647" t="str">
        <f>VLOOKUP(D1647,'Data Outlet'!$A$2:$D$17,2,FALSE)</f>
        <v>MALL KELAPA GADING</v>
      </c>
    </row>
    <row r="1648" spans="1:12" x14ac:dyDescent="0.25">
      <c r="A1648" t="str">
        <f t="shared" si="52"/>
        <v>T-1647</v>
      </c>
      <c r="B1648" s="3" t="s">
        <v>2584</v>
      </c>
      <c r="C1648" s="5">
        <v>45624</v>
      </c>
      <c r="D1648" s="3" t="s">
        <v>42</v>
      </c>
      <c r="E1648" s="4" t="s">
        <v>1211</v>
      </c>
      <c r="F1648" s="9">
        <v>1</v>
      </c>
      <c r="G1648">
        <f>VLOOKUP(E1648,'Data Produk'!$A$2:$E$2517,5,FALSE)</f>
        <v>49000</v>
      </c>
      <c r="H1648">
        <f t="shared" si="51"/>
        <v>49000</v>
      </c>
      <c r="I1648" t="str">
        <f>VLOOKUP(E1648,'Data Produk'!$A$2:$E$2517,3,FALSE)</f>
        <v>BHINNEKA Gaming Mousepad MP80</v>
      </c>
      <c r="J1648" t="str">
        <f>VLOOKUP(E1648,'Data Produk'!$A$2:$E$2517,4,FALSE)</f>
        <v>BASIC MOUSEPAD</v>
      </c>
      <c r="K1648" t="str">
        <f>VLOOKUP(D1648,'Data Outlet'!$A$2:$D$17,4,FALSE)</f>
        <v>Hadi Nugroho</v>
      </c>
      <c r="L1648" t="str">
        <f>VLOOKUP(D1648,'Data Outlet'!$A$2:$D$17,2,FALSE)</f>
        <v>MALL KELAPA GADING</v>
      </c>
    </row>
    <row r="1649" spans="1:12" x14ac:dyDescent="0.25">
      <c r="A1649" t="str">
        <f t="shared" si="52"/>
        <v>T-1648</v>
      </c>
      <c r="B1649" s="3" t="s">
        <v>2584</v>
      </c>
      <c r="C1649" s="5">
        <v>45597</v>
      </c>
      <c r="D1649" s="3" t="s">
        <v>48</v>
      </c>
      <c r="E1649" s="4" t="s">
        <v>128</v>
      </c>
      <c r="F1649" s="9">
        <v>3</v>
      </c>
      <c r="G1649">
        <f>VLOOKUP(E1649,'Data Produk'!$A$2:$E$2517,5,FALSE)</f>
        <v>27000</v>
      </c>
      <c r="H1649">
        <f t="shared" si="51"/>
        <v>81000</v>
      </c>
      <c r="I1649" t="str">
        <f>VLOOKUP(E1649,'Data Produk'!$A$2:$E$2517,3,FALSE)</f>
        <v>BHINNEKA DURALINK KLB2001 BLACK</v>
      </c>
      <c r="J1649" t="str">
        <f>VLOOKUP(E1649,'Data Produk'!$A$2:$E$2517,4,FALSE)</f>
        <v>CABLE</v>
      </c>
      <c r="K1649" t="str">
        <f>VLOOKUP(D1649,'Data Outlet'!$A$2:$D$17,4,FALSE)</f>
        <v>Joko Susilo</v>
      </c>
      <c r="L1649" t="str">
        <f>VLOOKUP(D1649,'Data Outlet'!$A$2:$D$17,2,FALSE)</f>
        <v>SUMARECON MALL SERPONG</v>
      </c>
    </row>
    <row r="1650" spans="1:12" x14ac:dyDescent="0.25">
      <c r="A1650" t="str">
        <f t="shared" si="52"/>
        <v>T-1649</v>
      </c>
      <c r="B1650" s="3" t="s">
        <v>2584</v>
      </c>
      <c r="C1650" s="5">
        <v>45622</v>
      </c>
      <c r="D1650" s="3" t="s">
        <v>37</v>
      </c>
      <c r="E1650" s="4" t="s">
        <v>1212</v>
      </c>
      <c r="F1650" s="9">
        <v>1</v>
      </c>
      <c r="G1650">
        <f>VLOOKUP(E1650,'Data Produk'!$A$2:$E$2517,5,FALSE)</f>
        <v>76500</v>
      </c>
      <c r="H1650">
        <f t="shared" si="51"/>
        <v>76500</v>
      </c>
      <c r="I1650" t="str">
        <f>VLOOKUP(E1650,'Data Produk'!$A$2:$E$2517,3,FALSE)</f>
        <v>BHINNEKA WAVE10 TW10 TRUE WIRELESS BEIGE</v>
      </c>
      <c r="J1650" t="str">
        <f>VLOOKUP(E1650,'Data Produk'!$A$2:$E$2517,4,FALSE)</f>
        <v>TWS</v>
      </c>
      <c r="K1650" t="str">
        <f>VLOOKUP(D1650,'Data Outlet'!$A$2:$D$17,4,FALSE)</f>
        <v>Dewi Lestari</v>
      </c>
      <c r="L1650" t="str">
        <f>VLOOKUP(D1650,'Data Outlet'!$A$2:$D$17,2,FALSE)</f>
        <v>CIBUBUR JUNCTION</v>
      </c>
    </row>
    <row r="1651" spans="1:12" x14ac:dyDescent="0.25">
      <c r="A1651" t="str">
        <f t="shared" si="52"/>
        <v>T-1650</v>
      </c>
      <c r="B1651" s="3" t="s">
        <v>2584</v>
      </c>
      <c r="C1651" s="5">
        <v>45614</v>
      </c>
      <c r="D1651" s="3" t="s">
        <v>40</v>
      </c>
      <c r="E1651" s="4" t="s">
        <v>492</v>
      </c>
      <c r="F1651" s="9">
        <v>1</v>
      </c>
      <c r="G1651">
        <f>VLOOKUP(E1651,'Data Produk'!$A$2:$E$2517,5,FALSE)</f>
        <v>49500</v>
      </c>
      <c r="H1651">
        <f t="shared" si="51"/>
        <v>49500</v>
      </c>
      <c r="I1651" t="str">
        <f>VLOOKUP(E1651,'Data Produk'!$A$2:$E$2517,3,FALSE)</f>
        <v>BHINNEKA POWER GO 20W 1-PORT TYPE-C USB CHARGER (PD+QC) BLACK</v>
      </c>
      <c r="J1651" t="str">
        <f>VLOOKUP(E1651,'Data Produk'!$A$2:$E$2517,4,FALSE)</f>
        <v>CHARGER</v>
      </c>
      <c r="K1651" t="str">
        <f>VLOOKUP(D1651,'Data Outlet'!$A$2:$D$17,4,FALSE)</f>
        <v>Fani Sari</v>
      </c>
      <c r="L1651" t="str">
        <f>VLOOKUP(D1651,'Data Outlet'!$A$2:$D$17,2,FALSE)</f>
        <v>LIPPO MALL KEMANG</v>
      </c>
    </row>
    <row r="1652" spans="1:12" x14ac:dyDescent="0.25">
      <c r="A1652" t="str">
        <f t="shared" si="52"/>
        <v>T-1651</v>
      </c>
      <c r="B1652" s="3" t="s">
        <v>2584</v>
      </c>
      <c r="C1652" s="5">
        <v>45615</v>
      </c>
      <c r="D1652" s="3" t="s">
        <v>37</v>
      </c>
      <c r="E1652" s="4" t="s">
        <v>906</v>
      </c>
      <c r="F1652" s="9">
        <v>4</v>
      </c>
      <c r="G1652">
        <f>VLOOKUP(E1652,'Data Produk'!$A$2:$E$2517,5,FALSE)</f>
        <v>27000</v>
      </c>
      <c r="H1652">
        <f t="shared" si="51"/>
        <v>108000</v>
      </c>
      <c r="I1652" t="str">
        <f>VLOOKUP(E1652,'Data Produk'!$A$2:$E$2517,3,FALSE)</f>
        <v>BHINNEKA DURALINK KLB2001 BLACK</v>
      </c>
      <c r="J1652" t="str">
        <f>VLOOKUP(E1652,'Data Produk'!$A$2:$E$2517,4,FALSE)</f>
        <v>CABLE</v>
      </c>
      <c r="K1652" t="str">
        <f>VLOOKUP(D1652,'Data Outlet'!$A$2:$D$17,4,FALSE)</f>
        <v>Dewi Lestari</v>
      </c>
      <c r="L1652" t="str">
        <f>VLOOKUP(D1652,'Data Outlet'!$A$2:$D$17,2,FALSE)</f>
        <v>CIBUBUR JUNCTION</v>
      </c>
    </row>
    <row r="1653" spans="1:12" x14ac:dyDescent="0.25">
      <c r="A1653" t="str">
        <f t="shared" si="52"/>
        <v>T-1652</v>
      </c>
      <c r="B1653" s="3" t="s">
        <v>2584</v>
      </c>
      <c r="C1653" s="5">
        <v>45601</v>
      </c>
      <c r="D1653" s="3" t="s">
        <v>37</v>
      </c>
      <c r="E1653" s="4" t="s">
        <v>168</v>
      </c>
      <c r="F1653" s="9">
        <v>1</v>
      </c>
      <c r="G1653">
        <f>VLOOKUP(E1653,'Data Produk'!$A$2:$E$2517,5,FALSE)</f>
        <v>15300</v>
      </c>
      <c r="H1653">
        <f t="shared" si="51"/>
        <v>15300</v>
      </c>
      <c r="I1653" t="str">
        <f>VLOOKUP(E1653,'Data Produk'!$A$2:$E$2517,3,FALSE)</f>
        <v>BHINNEKA LINKPODS ES3 WIRED EARBUDS BLACK</v>
      </c>
      <c r="J1653" t="str">
        <f>VLOOKUP(E1653,'Data Produk'!$A$2:$E$2517,4,FALSE)</f>
        <v>EARPHONE</v>
      </c>
      <c r="K1653" t="str">
        <f>VLOOKUP(D1653,'Data Outlet'!$A$2:$D$17,4,FALSE)</f>
        <v>Dewi Lestari</v>
      </c>
      <c r="L1653" t="str">
        <f>VLOOKUP(D1653,'Data Outlet'!$A$2:$D$17,2,FALSE)</f>
        <v>CIBUBUR JUNCTION</v>
      </c>
    </row>
    <row r="1654" spans="1:12" x14ac:dyDescent="0.25">
      <c r="A1654" t="str">
        <f t="shared" si="52"/>
        <v>T-1653</v>
      </c>
      <c r="B1654" s="3" t="s">
        <v>2584</v>
      </c>
      <c r="C1654" s="5">
        <v>45614</v>
      </c>
      <c r="D1654" s="3" t="s">
        <v>39</v>
      </c>
      <c r="E1654" s="4" t="s">
        <v>1213</v>
      </c>
      <c r="F1654" s="9">
        <v>4</v>
      </c>
      <c r="G1654">
        <f>VLOOKUP(E1654,'Data Produk'!$A$2:$E$2517,5,FALSE)</f>
        <v>160000</v>
      </c>
      <c r="H1654">
        <f t="shared" si="51"/>
        <v>640000</v>
      </c>
      <c r="I1654" t="str">
        <f>VLOOKUP(E1654,'Data Produk'!$A$2:$E$2517,3,FALSE)</f>
        <v>BHINNEKA Gaming Keyboard K-613 TKL II</v>
      </c>
      <c r="J1654" t="str">
        <f>VLOOKUP(E1654,'Data Produk'!$A$2:$E$2517,4,FALSE)</f>
        <v>KEYBOARD GAMING</v>
      </c>
      <c r="K1654" t="str">
        <f>VLOOKUP(D1654,'Data Outlet'!$A$2:$D$17,4,FALSE)</f>
        <v>Eko Wijaya</v>
      </c>
      <c r="L1654" t="str">
        <f>VLOOKUP(D1654,'Data Outlet'!$A$2:$D$17,2,FALSE)</f>
        <v>KOTA KASABLANKA</v>
      </c>
    </row>
    <row r="1655" spans="1:12" x14ac:dyDescent="0.25">
      <c r="A1655" t="str">
        <f t="shared" si="52"/>
        <v>T-1654</v>
      </c>
      <c r="B1655" s="3" t="s">
        <v>2584</v>
      </c>
      <c r="C1655" s="5">
        <v>45606</v>
      </c>
      <c r="D1655" s="3" t="s">
        <v>39</v>
      </c>
      <c r="E1655" s="4" t="s">
        <v>1214</v>
      </c>
      <c r="F1655" s="9">
        <v>10</v>
      </c>
      <c r="G1655">
        <f>VLOOKUP(E1655,'Data Produk'!$A$2:$E$2517,5,FALSE)</f>
        <v>65700</v>
      </c>
      <c r="H1655">
        <f t="shared" si="51"/>
        <v>657000</v>
      </c>
      <c r="I1655" t="str">
        <f>VLOOKUP(E1655,'Data Produk'!$A$2:$E$2517,3,FALSE)</f>
        <v>BHINNEKA POWER GO 20W 1-PORT TYPE-C USB CHARGER (PD) WHITE</v>
      </c>
      <c r="J1655" t="str">
        <f>VLOOKUP(E1655,'Data Produk'!$A$2:$E$2517,4,FALSE)</f>
        <v>CHARGER</v>
      </c>
      <c r="K1655" t="str">
        <f>VLOOKUP(D1655,'Data Outlet'!$A$2:$D$17,4,FALSE)</f>
        <v>Eko Wijaya</v>
      </c>
      <c r="L1655" t="str">
        <f>VLOOKUP(D1655,'Data Outlet'!$A$2:$D$17,2,FALSE)</f>
        <v>KOTA KASABLANKA</v>
      </c>
    </row>
    <row r="1656" spans="1:12" x14ac:dyDescent="0.25">
      <c r="A1656" t="str">
        <f t="shared" si="52"/>
        <v>T-1655</v>
      </c>
      <c r="B1656" s="3" t="s">
        <v>2584</v>
      </c>
      <c r="C1656" s="5">
        <v>45609</v>
      </c>
      <c r="D1656" s="3" t="s">
        <v>37</v>
      </c>
      <c r="E1656" s="4" t="s">
        <v>195</v>
      </c>
      <c r="F1656" s="9">
        <v>2</v>
      </c>
      <c r="G1656">
        <f>VLOOKUP(E1656,'Data Produk'!$A$2:$E$2517,5,FALSE)</f>
        <v>39600</v>
      </c>
      <c r="H1656">
        <f t="shared" si="51"/>
        <v>79200</v>
      </c>
      <c r="I1656" t="str">
        <f>VLOOKUP(E1656,'Data Produk'!$A$2:$E$2517,3,FALSE)</f>
        <v>BHINNEKA GO W608 OFFICE MOUSE GREEN</v>
      </c>
      <c r="J1656" t="str">
        <f>VLOOKUP(E1656,'Data Produk'!$A$2:$E$2517,4,FALSE)</f>
        <v>OFFICE MOUSE</v>
      </c>
      <c r="K1656" t="str">
        <f>VLOOKUP(D1656,'Data Outlet'!$A$2:$D$17,4,FALSE)</f>
        <v>Dewi Lestari</v>
      </c>
      <c r="L1656" t="str">
        <f>VLOOKUP(D1656,'Data Outlet'!$A$2:$D$17,2,FALSE)</f>
        <v>CIBUBUR JUNCTION</v>
      </c>
    </row>
    <row r="1657" spans="1:12" x14ac:dyDescent="0.25">
      <c r="A1657" t="str">
        <f t="shared" si="52"/>
        <v>T-1656</v>
      </c>
      <c r="B1657" s="3" t="s">
        <v>2584</v>
      </c>
      <c r="C1657" s="5">
        <v>45601</v>
      </c>
      <c r="D1657" s="3" t="s">
        <v>39</v>
      </c>
      <c r="E1657" s="4" t="s">
        <v>1215</v>
      </c>
      <c r="F1657" s="9">
        <v>8</v>
      </c>
      <c r="G1657">
        <f>VLOOKUP(E1657,'Data Produk'!$A$2:$E$2517,5,FALSE)</f>
        <v>108125</v>
      </c>
      <c r="H1657">
        <f t="shared" si="51"/>
        <v>865000</v>
      </c>
      <c r="I1657" t="str">
        <f>VLOOKUP(E1657,'Data Produk'!$A$2:$E$2517,3,FALSE)</f>
        <v>BHINNEKA Gaming Mousepad RGB MPR800s WHITE</v>
      </c>
      <c r="J1657" t="str">
        <f>VLOOKUP(E1657,'Data Produk'!$A$2:$E$2517,4,FALSE)</f>
        <v>GAMING MOUSEPAD</v>
      </c>
      <c r="K1657" t="str">
        <f>VLOOKUP(D1657,'Data Outlet'!$A$2:$D$17,4,FALSE)</f>
        <v>Eko Wijaya</v>
      </c>
      <c r="L1657" t="str">
        <f>VLOOKUP(D1657,'Data Outlet'!$A$2:$D$17,2,FALSE)</f>
        <v>KOTA KASABLANKA</v>
      </c>
    </row>
    <row r="1658" spans="1:12" x14ac:dyDescent="0.25">
      <c r="A1658" t="str">
        <f t="shared" si="52"/>
        <v>T-1657</v>
      </c>
      <c r="B1658" s="3" t="s">
        <v>2584</v>
      </c>
      <c r="C1658" s="5">
        <v>45626</v>
      </c>
      <c r="D1658" s="3" t="s">
        <v>37</v>
      </c>
      <c r="E1658" s="4" t="s">
        <v>1216</v>
      </c>
      <c r="F1658" s="9">
        <v>1</v>
      </c>
      <c r="G1658">
        <f>VLOOKUP(E1658,'Data Produk'!$A$2:$E$2517,5,FALSE)</f>
        <v>440100</v>
      </c>
      <c r="H1658">
        <f t="shared" si="51"/>
        <v>440100</v>
      </c>
      <c r="I1658" t="str">
        <f>VLOOKUP(E1658,'Data Produk'!$A$2:$E$2517,3,FALSE)</f>
        <v>BHINNEKA Gaming Keyboard MAXFIT 61 MK-857 Black RED SWITCH</v>
      </c>
      <c r="J1658" t="str">
        <f>VLOOKUP(E1658,'Data Produk'!$A$2:$E$2517,4,FALSE)</f>
        <v>KEYBOARD GAMING</v>
      </c>
      <c r="K1658" t="str">
        <f>VLOOKUP(D1658,'Data Outlet'!$A$2:$D$17,4,FALSE)</f>
        <v>Dewi Lestari</v>
      </c>
      <c r="L1658" t="str">
        <f>VLOOKUP(D1658,'Data Outlet'!$A$2:$D$17,2,FALSE)</f>
        <v>CIBUBUR JUNCTION</v>
      </c>
    </row>
    <row r="1659" spans="1:12" x14ac:dyDescent="0.25">
      <c r="A1659" t="str">
        <f t="shared" si="52"/>
        <v>T-1658</v>
      </c>
      <c r="B1659" s="3" t="s">
        <v>2584</v>
      </c>
      <c r="C1659" s="5">
        <v>45605</v>
      </c>
      <c r="D1659" s="3" t="s">
        <v>42</v>
      </c>
      <c r="E1659" s="4" t="s">
        <v>599</v>
      </c>
      <c r="F1659" s="9">
        <v>2</v>
      </c>
      <c r="G1659">
        <f>VLOOKUP(E1659,'Data Produk'!$A$2:$E$2517,5,FALSE)</f>
        <v>76500</v>
      </c>
      <c r="H1659">
        <f t="shared" si="51"/>
        <v>153000</v>
      </c>
      <c r="I1659" t="str">
        <f>VLOOKUP(E1659,'Data Produk'!$A$2:$E$2517,3,FALSE)</f>
        <v>BHINNEKA WAVE10 TW10 TRUE WIRELESS BLACK</v>
      </c>
      <c r="J1659" t="str">
        <f>VLOOKUP(E1659,'Data Produk'!$A$2:$E$2517,4,FALSE)</f>
        <v>TWS</v>
      </c>
      <c r="K1659" t="str">
        <f>VLOOKUP(D1659,'Data Outlet'!$A$2:$D$17,4,FALSE)</f>
        <v>Hadi Nugroho</v>
      </c>
      <c r="L1659" t="str">
        <f>VLOOKUP(D1659,'Data Outlet'!$A$2:$D$17,2,FALSE)</f>
        <v>MALL KELAPA GADING</v>
      </c>
    </row>
    <row r="1660" spans="1:12" x14ac:dyDescent="0.25">
      <c r="A1660" t="str">
        <f t="shared" si="52"/>
        <v>T-1659</v>
      </c>
      <c r="B1660" s="3" t="s">
        <v>2584</v>
      </c>
      <c r="C1660" s="5">
        <v>45622</v>
      </c>
      <c r="D1660" s="3" t="s">
        <v>39</v>
      </c>
      <c r="E1660" s="4" t="s">
        <v>1217</v>
      </c>
      <c r="F1660" s="9">
        <v>21</v>
      </c>
      <c r="G1660">
        <f>VLOOKUP(E1660,'Data Produk'!$A$2:$E$2517,5,FALSE)</f>
        <v>15000</v>
      </c>
      <c r="H1660">
        <f t="shared" si="51"/>
        <v>315000</v>
      </c>
      <c r="I1660" t="str">
        <f>VLOOKUP(E1660,'Data Produk'!$A$2:$E$2517,3,FALSE)</f>
        <v>KM103 BHINNEKA USB CABLE MICRO</v>
      </c>
      <c r="J1660" t="str">
        <f>VLOOKUP(E1660,'Data Produk'!$A$2:$E$2517,4,FALSE)</f>
        <v>CABLE</v>
      </c>
      <c r="K1660" t="str">
        <f>VLOOKUP(D1660,'Data Outlet'!$A$2:$D$17,4,FALSE)</f>
        <v>Eko Wijaya</v>
      </c>
      <c r="L1660" t="str">
        <f>VLOOKUP(D1660,'Data Outlet'!$A$2:$D$17,2,FALSE)</f>
        <v>KOTA KASABLANKA</v>
      </c>
    </row>
    <row r="1661" spans="1:12" x14ac:dyDescent="0.25">
      <c r="A1661" t="str">
        <f t="shared" si="52"/>
        <v>T-1660</v>
      </c>
      <c r="B1661" s="3" t="s">
        <v>2584</v>
      </c>
      <c r="C1661" s="5">
        <v>45601</v>
      </c>
      <c r="D1661" s="3" t="s">
        <v>37</v>
      </c>
      <c r="E1661" s="4" t="s">
        <v>717</v>
      </c>
      <c r="F1661" s="9">
        <v>2</v>
      </c>
      <c r="G1661">
        <f>VLOOKUP(E1661,'Data Produk'!$A$2:$E$2517,5,FALSE)</f>
        <v>107100</v>
      </c>
      <c r="H1661">
        <f t="shared" si="51"/>
        <v>214200</v>
      </c>
      <c r="I1661" t="str">
        <f>VLOOKUP(E1661,'Data Produk'!$A$2:$E$2517,3,FALSE)</f>
        <v>BHINNEKA CW2-Q02 38W 2-PORTS CHARGER (QC) WHITE</v>
      </c>
      <c r="J1661" t="str">
        <f>VLOOKUP(E1661,'Data Produk'!$A$2:$E$2517,4,FALSE)</f>
        <v>CHARGER</v>
      </c>
      <c r="K1661" t="str">
        <f>VLOOKUP(D1661,'Data Outlet'!$A$2:$D$17,4,FALSE)</f>
        <v>Dewi Lestari</v>
      </c>
      <c r="L1661" t="str">
        <f>VLOOKUP(D1661,'Data Outlet'!$A$2:$D$17,2,FALSE)</f>
        <v>CIBUBUR JUNCTION</v>
      </c>
    </row>
    <row r="1662" spans="1:12" x14ac:dyDescent="0.25">
      <c r="A1662" t="str">
        <f t="shared" si="52"/>
        <v>T-1661</v>
      </c>
      <c r="B1662" s="3" t="s">
        <v>2584</v>
      </c>
      <c r="C1662" s="5">
        <v>45601</v>
      </c>
      <c r="D1662" s="3" t="s">
        <v>43</v>
      </c>
      <c r="E1662" s="4" t="s">
        <v>1218</v>
      </c>
      <c r="F1662" s="9">
        <v>1</v>
      </c>
      <c r="G1662">
        <f>VLOOKUP(E1662,'Data Produk'!$A$2:$E$2517,5,FALSE)</f>
        <v>162000</v>
      </c>
      <c r="H1662">
        <f t="shared" si="51"/>
        <v>162000</v>
      </c>
      <c r="I1662" t="str">
        <f>VLOOKUP(E1662,'Data Produk'!$A$2:$E$2517,3,FALSE)</f>
        <v>BHINNEKA GO WH03 WIRELESS HEADSET BEIGE</v>
      </c>
      <c r="J1662" t="str">
        <f>VLOOKUP(E1662,'Data Produk'!$A$2:$E$2517,4,FALSE)</f>
        <v>WIRELESS HEADSET</v>
      </c>
      <c r="K1662" t="str">
        <f>VLOOKUP(D1662,'Data Outlet'!$A$2:$D$17,4,FALSE)</f>
        <v>Gita Rahma</v>
      </c>
      <c r="L1662" t="str">
        <f>VLOOKUP(D1662,'Data Outlet'!$A$2:$D$17,2,FALSE)</f>
        <v>MALL OF INDONESIA</v>
      </c>
    </row>
    <row r="1663" spans="1:12" x14ac:dyDescent="0.25">
      <c r="A1663" t="str">
        <f t="shared" si="52"/>
        <v>T-1662</v>
      </c>
      <c r="B1663" s="3" t="s">
        <v>2584</v>
      </c>
      <c r="C1663" s="5">
        <v>45623</v>
      </c>
      <c r="D1663" s="3" t="s">
        <v>45</v>
      </c>
      <c r="E1663" s="4" t="s">
        <v>558</v>
      </c>
      <c r="F1663" s="9">
        <v>2</v>
      </c>
      <c r="G1663">
        <f>VLOOKUP(E1663,'Data Produk'!$A$2:$E$2517,5,FALSE)</f>
        <v>107100</v>
      </c>
      <c r="H1663">
        <f t="shared" si="51"/>
        <v>214200</v>
      </c>
      <c r="I1663" t="str">
        <f>VLOOKUP(E1663,'Data Produk'!$A$2:$E$2517,3,FALSE)</f>
        <v>BHINNEKA CW2-Q02 38W 2-PORTS CHARGER (QC) WHITE</v>
      </c>
      <c r="J1663" t="str">
        <f>VLOOKUP(E1663,'Data Produk'!$A$2:$E$2517,4,FALSE)</f>
        <v>CHARGER</v>
      </c>
      <c r="K1663" t="str">
        <f>VLOOKUP(D1663,'Data Outlet'!$A$2:$D$17,4,FALSE)</f>
        <v>Indah Putri</v>
      </c>
      <c r="L1663" t="str">
        <f>VLOOKUP(D1663,'Data Outlet'!$A$2:$D$17,2,FALSE)</f>
        <v>PIK AVENUE</v>
      </c>
    </row>
    <row r="1664" spans="1:12" x14ac:dyDescent="0.25">
      <c r="A1664" t="str">
        <f t="shared" si="52"/>
        <v>T-1663</v>
      </c>
      <c r="B1664" s="3" t="s">
        <v>2584</v>
      </c>
      <c r="C1664" s="5">
        <v>45597</v>
      </c>
      <c r="D1664" s="3" t="s">
        <v>39</v>
      </c>
      <c r="E1664" s="4" t="s">
        <v>1219</v>
      </c>
      <c r="F1664" s="9">
        <v>16</v>
      </c>
      <c r="G1664">
        <f>VLOOKUP(E1664,'Data Produk'!$A$2:$E$2517,5,FALSE)</f>
        <v>15000</v>
      </c>
      <c r="H1664">
        <f t="shared" si="51"/>
        <v>240000</v>
      </c>
      <c r="I1664" t="str">
        <f>VLOOKUP(E1664,'Data Produk'!$A$2:$E$2517,3,FALSE)</f>
        <v>KC103 BHINNEKA USB CABLE TYPE C</v>
      </c>
      <c r="J1664" t="str">
        <f>VLOOKUP(E1664,'Data Produk'!$A$2:$E$2517,4,FALSE)</f>
        <v>CABLE</v>
      </c>
      <c r="K1664" t="str">
        <f>VLOOKUP(D1664,'Data Outlet'!$A$2:$D$17,4,FALSE)</f>
        <v>Eko Wijaya</v>
      </c>
      <c r="L1664" t="str">
        <f>VLOOKUP(D1664,'Data Outlet'!$A$2:$D$17,2,FALSE)</f>
        <v>KOTA KASABLANKA</v>
      </c>
    </row>
    <row r="1665" spans="1:12" x14ac:dyDescent="0.25">
      <c r="A1665" t="str">
        <f t="shared" si="52"/>
        <v>T-1664</v>
      </c>
      <c r="B1665" s="3" t="s">
        <v>2584</v>
      </c>
      <c r="C1665" s="5">
        <v>45597</v>
      </c>
      <c r="D1665" s="3" t="s">
        <v>39</v>
      </c>
      <c r="E1665" s="4" t="s">
        <v>1220</v>
      </c>
      <c r="F1665" s="9">
        <v>1</v>
      </c>
      <c r="G1665">
        <f>VLOOKUP(E1665,'Data Produk'!$A$2:$E$2517,5,FALSE)</f>
        <v>153000</v>
      </c>
      <c r="H1665">
        <f t="shared" si="51"/>
        <v>153000</v>
      </c>
      <c r="I1665" t="str">
        <f>VLOOKUP(E1665,'Data Produk'!$A$2:$E$2517,3,FALSE)</f>
        <v>BHINNEKA ATO MP905 DESKMAT GEO2</v>
      </c>
      <c r="J1665" t="str">
        <f>VLOOKUP(E1665,'Data Produk'!$A$2:$E$2517,4,FALSE)</f>
        <v>DESKMAT</v>
      </c>
      <c r="K1665" t="str">
        <f>VLOOKUP(D1665,'Data Outlet'!$A$2:$D$17,4,FALSE)</f>
        <v>Eko Wijaya</v>
      </c>
      <c r="L1665" t="str">
        <f>VLOOKUP(D1665,'Data Outlet'!$A$2:$D$17,2,FALSE)</f>
        <v>KOTA KASABLANKA</v>
      </c>
    </row>
    <row r="1666" spans="1:12" x14ac:dyDescent="0.25">
      <c r="A1666" t="str">
        <f t="shared" si="52"/>
        <v>T-1665</v>
      </c>
      <c r="B1666" s="3" t="s">
        <v>2584</v>
      </c>
      <c r="C1666" s="5">
        <v>45617</v>
      </c>
      <c r="D1666" s="3" t="s">
        <v>43</v>
      </c>
      <c r="E1666" s="4" t="s">
        <v>531</v>
      </c>
      <c r="F1666" s="9">
        <v>1</v>
      </c>
      <c r="G1666">
        <f>VLOOKUP(E1666,'Data Produk'!$A$2:$E$2517,5,FALSE)</f>
        <v>15300</v>
      </c>
      <c r="H1666">
        <f t="shared" si="51"/>
        <v>15300</v>
      </c>
      <c r="I1666" t="str">
        <f>VLOOKUP(E1666,'Data Produk'!$A$2:$E$2517,3,FALSE)</f>
        <v>BHINNEKA LINKPODS ES3 WIRED EARBUDS BLACK</v>
      </c>
      <c r="J1666" t="str">
        <f>VLOOKUP(E1666,'Data Produk'!$A$2:$E$2517,4,FALSE)</f>
        <v>EARPHONE</v>
      </c>
      <c r="K1666" t="str">
        <f>VLOOKUP(D1666,'Data Outlet'!$A$2:$D$17,4,FALSE)</f>
        <v>Gita Rahma</v>
      </c>
      <c r="L1666" t="str">
        <f>VLOOKUP(D1666,'Data Outlet'!$A$2:$D$17,2,FALSE)</f>
        <v>MALL OF INDONESIA</v>
      </c>
    </row>
    <row r="1667" spans="1:12" x14ac:dyDescent="0.25">
      <c r="A1667" t="str">
        <f t="shared" si="52"/>
        <v>T-1666</v>
      </c>
      <c r="B1667" s="3" t="s">
        <v>2584</v>
      </c>
      <c r="C1667" s="5">
        <v>45610</v>
      </c>
      <c r="D1667" s="3" t="s">
        <v>43</v>
      </c>
      <c r="E1667" s="4" t="s">
        <v>537</v>
      </c>
      <c r="F1667" s="9">
        <v>1</v>
      </c>
      <c r="G1667">
        <f>VLOOKUP(E1667,'Data Produk'!$A$2:$E$2517,5,FALSE)</f>
        <v>88200</v>
      </c>
      <c r="H1667">
        <f t="shared" ref="H1667:H1730" si="53">G1667*F1667</f>
        <v>88200</v>
      </c>
      <c r="I1667" t="str">
        <f>VLOOKUP(E1667,'Data Produk'!$A$2:$E$2517,3,FALSE)</f>
        <v>BHINNEKA POWER PACK S1 10.000 mAh POWERBANK BLACK</v>
      </c>
      <c r="J1667" t="str">
        <f>VLOOKUP(E1667,'Data Produk'!$A$2:$E$2517,4,FALSE)</f>
        <v>POWERBANK</v>
      </c>
      <c r="K1667" t="str">
        <f>VLOOKUP(D1667,'Data Outlet'!$A$2:$D$17,4,FALSE)</f>
        <v>Gita Rahma</v>
      </c>
      <c r="L1667" t="str">
        <f>VLOOKUP(D1667,'Data Outlet'!$A$2:$D$17,2,FALSE)</f>
        <v>MALL OF INDONESIA</v>
      </c>
    </row>
    <row r="1668" spans="1:12" x14ac:dyDescent="0.25">
      <c r="A1668" t="str">
        <f t="shared" si="52"/>
        <v>T-1667</v>
      </c>
      <c r="B1668" s="3" t="s">
        <v>2584</v>
      </c>
      <c r="C1668" s="5">
        <v>45606</v>
      </c>
      <c r="D1668" s="3" t="s">
        <v>37</v>
      </c>
      <c r="E1668" s="4" t="s">
        <v>1221</v>
      </c>
      <c r="F1668" s="9">
        <v>2</v>
      </c>
      <c r="G1668">
        <f>VLOOKUP(E1668,'Data Produk'!$A$2:$E$2517,5,FALSE)</f>
        <v>116100</v>
      </c>
      <c r="H1668">
        <f t="shared" si="53"/>
        <v>232200</v>
      </c>
      <c r="I1668" t="str">
        <f>VLOOKUP(E1668,'Data Produk'!$A$2:$E$2517,3,FALSE)</f>
        <v>BHINNEKA SMART LED STRIP SL0103</v>
      </c>
      <c r="J1668" t="str">
        <f>VLOOKUP(E1668,'Data Produk'!$A$2:$E$2517,4,FALSE)</f>
        <v>SMART LIFE</v>
      </c>
      <c r="K1668" t="str">
        <f>VLOOKUP(D1668,'Data Outlet'!$A$2:$D$17,4,FALSE)</f>
        <v>Dewi Lestari</v>
      </c>
      <c r="L1668" t="str">
        <f>VLOOKUP(D1668,'Data Outlet'!$A$2:$D$17,2,FALSE)</f>
        <v>CIBUBUR JUNCTION</v>
      </c>
    </row>
    <row r="1669" spans="1:12" x14ac:dyDescent="0.25">
      <c r="A1669" t="str">
        <f t="shared" si="52"/>
        <v>T-1668</v>
      </c>
      <c r="B1669" s="3" t="s">
        <v>2584</v>
      </c>
      <c r="C1669" s="5">
        <v>45604</v>
      </c>
      <c r="D1669" s="3" t="s">
        <v>48</v>
      </c>
      <c r="E1669" s="4" t="s">
        <v>1222</v>
      </c>
      <c r="F1669" s="9">
        <v>2</v>
      </c>
      <c r="G1669">
        <f>VLOOKUP(E1669,'Data Produk'!$A$2:$E$2517,5,FALSE)</f>
        <v>39600</v>
      </c>
      <c r="H1669">
        <f t="shared" si="53"/>
        <v>79200</v>
      </c>
      <c r="I1669" t="str">
        <f>VLOOKUP(E1669,'Data Produk'!$A$2:$E$2517,3,FALSE)</f>
        <v>BHINNEKA GO W606 OFFICE MOUSE WHITE</v>
      </c>
      <c r="J1669" t="str">
        <f>VLOOKUP(E1669,'Data Produk'!$A$2:$E$2517,4,FALSE)</f>
        <v>OFFICE MOUSE</v>
      </c>
      <c r="K1669" t="str">
        <f>VLOOKUP(D1669,'Data Outlet'!$A$2:$D$17,4,FALSE)</f>
        <v>Joko Susilo</v>
      </c>
      <c r="L1669" t="str">
        <f>VLOOKUP(D1669,'Data Outlet'!$A$2:$D$17,2,FALSE)</f>
        <v>SUMARECON MALL SERPONG</v>
      </c>
    </row>
    <row r="1670" spans="1:12" x14ac:dyDescent="0.25">
      <c r="A1670" t="str">
        <f t="shared" si="52"/>
        <v>T-1669</v>
      </c>
      <c r="B1670" s="3" t="s">
        <v>2584</v>
      </c>
      <c r="C1670" s="5">
        <v>45602</v>
      </c>
      <c r="D1670" s="3" t="s">
        <v>43</v>
      </c>
      <c r="E1670" s="4" t="s">
        <v>519</v>
      </c>
      <c r="F1670" s="9">
        <v>2</v>
      </c>
      <c r="G1670">
        <f>VLOOKUP(E1670,'Data Produk'!$A$2:$E$2517,5,FALSE)</f>
        <v>49500</v>
      </c>
      <c r="H1670">
        <f t="shared" si="53"/>
        <v>99000</v>
      </c>
      <c r="I1670" t="str">
        <f>VLOOKUP(E1670,'Data Produk'!$A$2:$E$2517,3,FALSE)</f>
        <v>BHINNEKA POWER GO 20W 1-PORT TYPE-C USB CHARGER (PD+QC) BLACK</v>
      </c>
      <c r="J1670" t="str">
        <f>VLOOKUP(E1670,'Data Produk'!$A$2:$E$2517,4,FALSE)</f>
        <v>CHARGER</v>
      </c>
      <c r="K1670" t="str">
        <f>VLOOKUP(D1670,'Data Outlet'!$A$2:$D$17,4,FALSE)</f>
        <v>Gita Rahma</v>
      </c>
      <c r="L1670" t="str">
        <f>VLOOKUP(D1670,'Data Outlet'!$A$2:$D$17,2,FALSE)</f>
        <v>MALL OF INDONESIA</v>
      </c>
    </row>
    <row r="1671" spans="1:12" x14ac:dyDescent="0.25">
      <c r="A1671" t="str">
        <f t="shared" si="52"/>
        <v>T-1670</v>
      </c>
      <c r="B1671" s="3" t="s">
        <v>2584</v>
      </c>
      <c r="C1671" s="5">
        <v>45620</v>
      </c>
      <c r="D1671" s="3" t="s">
        <v>42</v>
      </c>
      <c r="E1671" s="4" t="s">
        <v>1223</v>
      </c>
      <c r="F1671" s="9">
        <v>1</v>
      </c>
      <c r="G1671">
        <f>VLOOKUP(E1671,'Data Produk'!$A$2:$E$2517,5,FALSE)</f>
        <v>116100</v>
      </c>
      <c r="H1671">
        <f t="shared" si="53"/>
        <v>116100</v>
      </c>
      <c r="I1671" t="str">
        <f>VLOOKUP(E1671,'Data Produk'!$A$2:$E$2517,3,FALSE)</f>
        <v>BHINNEKA SMART PLUG SP01</v>
      </c>
      <c r="J1671" t="str">
        <f>VLOOKUP(E1671,'Data Produk'!$A$2:$E$2517,4,FALSE)</f>
        <v>SMART LIFE</v>
      </c>
      <c r="K1671" t="str">
        <f>VLOOKUP(D1671,'Data Outlet'!$A$2:$D$17,4,FALSE)</f>
        <v>Hadi Nugroho</v>
      </c>
      <c r="L1671" t="str">
        <f>VLOOKUP(D1671,'Data Outlet'!$A$2:$D$17,2,FALSE)</f>
        <v>MALL KELAPA GADING</v>
      </c>
    </row>
    <row r="1672" spans="1:12" x14ac:dyDescent="0.25">
      <c r="A1672" t="str">
        <f t="shared" si="52"/>
        <v>T-1671</v>
      </c>
      <c r="B1672" s="3" t="s">
        <v>2584</v>
      </c>
      <c r="C1672" s="5">
        <v>45611</v>
      </c>
      <c r="D1672" s="3" t="s">
        <v>39</v>
      </c>
      <c r="E1672" s="4" t="s">
        <v>823</v>
      </c>
      <c r="F1672" s="9">
        <v>2</v>
      </c>
      <c r="G1672">
        <f>VLOOKUP(E1672,'Data Produk'!$A$2:$E$2517,5,FALSE)</f>
        <v>145800</v>
      </c>
      <c r="H1672">
        <f t="shared" si="53"/>
        <v>291600</v>
      </c>
      <c r="I1672" t="str">
        <f>VLOOKUP(E1672,'Data Produk'!$A$2:$E$2517,3,FALSE)</f>
        <v>BHINNEKA SHOOTER II GP13 GAMEPAD BLACK</v>
      </c>
      <c r="J1672" t="str">
        <f>VLOOKUP(E1672,'Data Produk'!$A$2:$E$2517,4,FALSE)</f>
        <v>GAMEPAD</v>
      </c>
      <c r="K1672" t="str">
        <f>VLOOKUP(D1672,'Data Outlet'!$A$2:$D$17,4,FALSE)</f>
        <v>Eko Wijaya</v>
      </c>
      <c r="L1672" t="str">
        <f>VLOOKUP(D1672,'Data Outlet'!$A$2:$D$17,2,FALSE)</f>
        <v>KOTA KASABLANKA</v>
      </c>
    </row>
    <row r="1673" spans="1:12" x14ac:dyDescent="0.25">
      <c r="A1673" t="str">
        <f t="shared" si="52"/>
        <v>T-1672</v>
      </c>
      <c r="B1673" s="3" t="s">
        <v>2584</v>
      </c>
      <c r="C1673" s="5">
        <v>45608</v>
      </c>
      <c r="D1673" s="3" t="s">
        <v>48</v>
      </c>
      <c r="E1673" s="4" t="s">
        <v>1224</v>
      </c>
      <c r="F1673" s="9">
        <v>2</v>
      </c>
      <c r="G1673">
        <f>VLOOKUP(E1673,'Data Produk'!$A$2:$E$2517,5,FALSE)</f>
        <v>72000</v>
      </c>
      <c r="H1673">
        <f t="shared" si="53"/>
        <v>144000</v>
      </c>
      <c r="I1673" t="str">
        <f>VLOOKUP(E1673,'Data Produk'!$A$2:$E$2517,3,FALSE)</f>
        <v>BHINNEKA EG3C WIRED EARBUDS WHITE</v>
      </c>
      <c r="J1673" t="str">
        <f>VLOOKUP(E1673,'Data Produk'!$A$2:$E$2517,4,FALSE)</f>
        <v>EARPHONE</v>
      </c>
      <c r="K1673" t="str">
        <f>VLOOKUP(D1673,'Data Outlet'!$A$2:$D$17,4,FALSE)</f>
        <v>Joko Susilo</v>
      </c>
      <c r="L1673" t="str">
        <f>VLOOKUP(D1673,'Data Outlet'!$A$2:$D$17,2,FALSE)</f>
        <v>SUMARECON MALL SERPONG</v>
      </c>
    </row>
    <row r="1674" spans="1:12" x14ac:dyDescent="0.25">
      <c r="A1674" t="str">
        <f t="shared" si="52"/>
        <v>T-1673</v>
      </c>
      <c r="B1674" s="3" t="s">
        <v>2584</v>
      </c>
      <c r="C1674" s="5">
        <v>45613</v>
      </c>
      <c r="D1674" s="3" t="s">
        <v>40</v>
      </c>
      <c r="E1674" s="4" t="s">
        <v>731</v>
      </c>
      <c r="F1674" s="9">
        <v>1</v>
      </c>
      <c r="G1674">
        <f>VLOOKUP(E1674,'Data Produk'!$A$2:$E$2517,5,FALSE)</f>
        <v>82800</v>
      </c>
      <c r="H1674">
        <f t="shared" si="53"/>
        <v>82800</v>
      </c>
      <c r="I1674" t="str">
        <f>VLOOKUP(E1674,'Data Produk'!$A$2:$E$2517,3,FALSE)</f>
        <v>BHINNEKA GO W193 OFFICE MOUSE BEIGE</v>
      </c>
      <c r="J1674" t="str">
        <f>VLOOKUP(E1674,'Data Produk'!$A$2:$E$2517,4,FALSE)</f>
        <v>OFFICE MOUSE</v>
      </c>
      <c r="K1674" t="str">
        <f>VLOOKUP(D1674,'Data Outlet'!$A$2:$D$17,4,FALSE)</f>
        <v>Fani Sari</v>
      </c>
      <c r="L1674" t="str">
        <f>VLOOKUP(D1674,'Data Outlet'!$A$2:$D$17,2,FALSE)</f>
        <v>LIPPO MALL KEMANG</v>
      </c>
    </row>
    <row r="1675" spans="1:12" x14ac:dyDescent="0.25">
      <c r="A1675" t="str">
        <f t="shared" si="52"/>
        <v>T-1674</v>
      </c>
      <c r="B1675" s="3" t="s">
        <v>2584</v>
      </c>
      <c r="C1675" s="5">
        <v>45608</v>
      </c>
      <c r="D1675" s="3" t="s">
        <v>48</v>
      </c>
      <c r="E1675" s="4" t="s">
        <v>1225</v>
      </c>
      <c r="F1675" s="9">
        <v>1</v>
      </c>
      <c r="G1675">
        <f>VLOOKUP(E1675,'Data Produk'!$A$2:$E$2517,5,FALSE)</f>
        <v>198000</v>
      </c>
      <c r="H1675">
        <f t="shared" si="53"/>
        <v>198000</v>
      </c>
      <c r="I1675" t="str">
        <f>VLOOKUP(E1675,'Data Produk'!$A$2:$E$2517,3,FALSE)</f>
        <v>BHINNEKA ATOM TKL MECHANICAL KEYBOARD GREY BLUE SWITCH</v>
      </c>
      <c r="J1675" t="str">
        <f>VLOOKUP(E1675,'Data Produk'!$A$2:$E$2517,4,FALSE)</f>
        <v>KEYBOARD GAMING</v>
      </c>
      <c r="K1675" t="str">
        <f>VLOOKUP(D1675,'Data Outlet'!$A$2:$D$17,4,FALSE)</f>
        <v>Joko Susilo</v>
      </c>
      <c r="L1675" t="str">
        <f>VLOOKUP(D1675,'Data Outlet'!$A$2:$D$17,2,FALSE)</f>
        <v>SUMARECON MALL SERPONG</v>
      </c>
    </row>
    <row r="1676" spans="1:12" x14ac:dyDescent="0.25">
      <c r="A1676" t="str">
        <f t="shared" ref="A1676:A1739" si="54">"T-"&amp;ROW()-1</f>
        <v>T-1675</v>
      </c>
      <c r="B1676" s="3" t="s">
        <v>2584</v>
      </c>
      <c r="C1676" s="5">
        <v>45608</v>
      </c>
      <c r="D1676" s="3" t="s">
        <v>47</v>
      </c>
      <c r="E1676" s="4" t="s">
        <v>652</v>
      </c>
      <c r="F1676" s="9">
        <v>1</v>
      </c>
      <c r="G1676">
        <f>VLOOKUP(E1676,'Data Produk'!$A$2:$E$2517,5,FALSE)</f>
        <v>39600</v>
      </c>
      <c r="H1676">
        <f t="shared" si="53"/>
        <v>39600</v>
      </c>
      <c r="I1676" t="str">
        <f>VLOOKUP(E1676,'Data Produk'!$A$2:$E$2517,3,FALSE)</f>
        <v>BHINNEKA GO W608 OFFICE MOUSE GREEN</v>
      </c>
      <c r="J1676" t="str">
        <f>VLOOKUP(E1676,'Data Produk'!$A$2:$E$2517,4,FALSE)</f>
        <v>OFFICE MOUSE</v>
      </c>
      <c r="K1676" t="str">
        <f>VLOOKUP(D1676,'Data Outlet'!$A$2:$D$17,4,FALSE)</f>
        <v>Joko Susilo</v>
      </c>
      <c r="L1676" t="str">
        <f>VLOOKUP(D1676,'Data Outlet'!$A$2:$D$17,2,FALSE)</f>
        <v>SUMARECON MALL BEKASI</v>
      </c>
    </row>
    <row r="1677" spans="1:12" x14ac:dyDescent="0.25">
      <c r="A1677" t="str">
        <f t="shared" si="54"/>
        <v>T-1676</v>
      </c>
      <c r="B1677" s="3" t="s">
        <v>2584</v>
      </c>
      <c r="C1677" s="5">
        <v>45617</v>
      </c>
      <c r="D1677" s="3" t="s">
        <v>48</v>
      </c>
      <c r="E1677" s="4" t="s">
        <v>69</v>
      </c>
      <c r="F1677" s="9">
        <v>2</v>
      </c>
      <c r="G1677">
        <f>VLOOKUP(E1677,'Data Produk'!$A$2:$E$2517,5,FALSE)</f>
        <v>18000</v>
      </c>
      <c r="H1677">
        <f t="shared" si="53"/>
        <v>36000</v>
      </c>
      <c r="I1677" t="str">
        <f>VLOOKUP(E1677,'Data Produk'!$A$2:$E$2517,3,FALSE)</f>
        <v>BHINNEKA DURALINK KLB1201 BLACK</v>
      </c>
      <c r="J1677" t="str">
        <f>VLOOKUP(E1677,'Data Produk'!$A$2:$E$2517,4,FALSE)</f>
        <v>CABLE</v>
      </c>
      <c r="K1677" t="str">
        <f>VLOOKUP(D1677,'Data Outlet'!$A$2:$D$17,4,FALSE)</f>
        <v>Joko Susilo</v>
      </c>
      <c r="L1677" t="str">
        <f>VLOOKUP(D1677,'Data Outlet'!$A$2:$D$17,2,FALSE)</f>
        <v>SUMARECON MALL SERPONG</v>
      </c>
    </row>
    <row r="1678" spans="1:12" x14ac:dyDescent="0.25">
      <c r="A1678" t="str">
        <f t="shared" si="54"/>
        <v>T-1677</v>
      </c>
      <c r="B1678" s="3" t="s">
        <v>2584</v>
      </c>
      <c r="C1678" s="5">
        <v>45623</v>
      </c>
      <c r="D1678" s="3" t="s">
        <v>37</v>
      </c>
      <c r="E1678" s="4" t="s">
        <v>124</v>
      </c>
      <c r="F1678" s="9">
        <v>2</v>
      </c>
      <c r="G1678">
        <f>VLOOKUP(E1678,'Data Produk'!$A$2:$E$2517,5,FALSE)</f>
        <v>103350</v>
      </c>
      <c r="H1678">
        <f t="shared" si="53"/>
        <v>206700</v>
      </c>
      <c r="I1678" t="str">
        <f>VLOOKUP(E1678,'Data Produk'!$A$2:$E$2517,3,FALSE)</f>
        <v>BHINNEKA WAVE14 TW14 TRUE WIRELESS MATCHA GREEN</v>
      </c>
      <c r="J1678" t="str">
        <f>VLOOKUP(E1678,'Data Produk'!$A$2:$E$2517,4,FALSE)</f>
        <v>TWS</v>
      </c>
      <c r="K1678" t="str">
        <f>VLOOKUP(D1678,'Data Outlet'!$A$2:$D$17,4,FALSE)</f>
        <v>Dewi Lestari</v>
      </c>
      <c r="L1678" t="str">
        <f>VLOOKUP(D1678,'Data Outlet'!$A$2:$D$17,2,FALSE)</f>
        <v>CIBUBUR JUNCTION</v>
      </c>
    </row>
    <row r="1679" spans="1:12" x14ac:dyDescent="0.25">
      <c r="A1679" t="str">
        <f t="shared" si="54"/>
        <v>T-1678</v>
      </c>
      <c r="B1679" s="3" t="s">
        <v>2584</v>
      </c>
      <c r="C1679" s="5">
        <v>45613</v>
      </c>
      <c r="D1679" s="3" t="s">
        <v>37</v>
      </c>
      <c r="E1679" s="4" t="s">
        <v>1226</v>
      </c>
      <c r="F1679" s="9">
        <v>2</v>
      </c>
      <c r="G1679">
        <f>VLOOKUP(E1679,'Data Produk'!$A$2:$E$2517,5,FALSE)</f>
        <v>32000</v>
      </c>
      <c r="H1679">
        <f t="shared" si="53"/>
        <v>64000</v>
      </c>
      <c r="I1679" t="str">
        <f>VLOOKUP(E1679,'Data Produk'!$A$2:$E$2517,3,FALSE)</f>
        <v>KL104 BHINNEKA USB CABLE LIGHTNING</v>
      </c>
      <c r="J1679" t="str">
        <f>VLOOKUP(E1679,'Data Produk'!$A$2:$E$2517,4,FALSE)</f>
        <v>CABLE</v>
      </c>
      <c r="K1679" t="str">
        <f>VLOOKUP(D1679,'Data Outlet'!$A$2:$D$17,4,FALSE)</f>
        <v>Dewi Lestari</v>
      </c>
      <c r="L1679" t="str">
        <f>VLOOKUP(D1679,'Data Outlet'!$A$2:$D$17,2,FALSE)</f>
        <v>CIBUBUR JUNCTION</v>
      </c>
    </row>
    <row r="1680" spans="1:12" x14ac:dyDescent="0.25">
      <c r="A1680" t="str">
        <f t="shared" si="54"/>
        <v>T-1679</v>
      </c>
      <c r="B1680" s="3" t="s">
        <v>2584</v>
      </c>
      <c r="C1680" s="5">
        <v>45601</v>
      </c>
      <c r="D1680" s="3" t="s">
        <v>47</v>
      </c>
      <c r="E1680" s="4" t="s">
        <v>1227</v>
      </c>
      <c r="F1680" s="9">
        <v>1</v>
      </c>
      <c r="G1680">
        <f>VLOOKUP(E1680,'Data Produk'!$A$2:$E$2517,5,FALSE)</f>
        <v>15300</v>
      </c>
      <c r="H1680">
        <f t="shared" si="53"/>
        <v>15300</v>
      </c>
      <c r="I1680" t="str">
        <f>VLOOKUP(E1680,'Data Produk'!$A$2:$E$2517,3,FALSE)</f>
        <v>BHINNEKA LINKPODS ES3 WIRED EARBUDS WHITE</v>
      </c>
      <c r="J1680" t="str">
        <f>VLOOKUP(E1680,'Data Produk'!$A$2:$E$2517,4,FALSE)</f>
        <v>EARPHONE</v>
      </c>
      <c r="K1680" t="str">
        <f>VLOOKUP(D1680,'Data Outlet'!$A$2:$D$17,4,FALSE)</f>
        <v>Joko Susilo</v>
      </c>
      <c r="L1680" t="str">
        <f>VLOOKUP(D1680,'Data Outlet'!$A$2:$D$17,2,FALSE)</f>
        <v>SUMARECON MALL BEKASI</v>
      </c>
    </row>
    <row r="1681" spans="1:12" x14ac:dyDescent="0.25">
      <c r="A1681" t="str">
        <f t="shared" si="54"/>
        <v>T-1680</v>
      </c>
      <c r="B1681" s="3" t="s">
        <v>2584</v>
      </c>
      <c r="C1681" s="5">
        <v>45615</v>
      </c>
      <c r="D1681" s="3" t="s">
        <v>37</v>
      </c>
      <c r="E1681" s="4" t="s">
        <v>161</v>
      </c>
      <c r="F1681" s="9">
        <v>1</v>
      </c>
      <c r="G1681">
        <f>VLOOKUP(E1681,'Data Produk'!$A$2:$E$2517,5,FALSE)</f>
        <v>77350</v>
      </c>
      <c r="H1681">
        <f t="shared" si="53"/>
        <v>77350</v>
      </c>
      <c r="I1681" t="str">
        <f>VLOOKUP(E1681,'Data Produk'!$A$2:$E$2517,3,FALSE)</f>
        <v>BHINNEKA W190 OFFICE MOUSE MINT</v>
      </c>
      <c r="J1681" t="str">
        <f>VLOOKUP(E1681,'Data Produk'!$A$2:$E$2517,4,FALSE)</f>
        <v>OFFICE MOUSE</v>
      </c>
      <c r="K1681" t="str">
        <f>VLOOKUP(D1681,'Data Outlet'!$A$2:$D$17,4,FALSE)</f>
        <v>Dewi Lestari</v>
      </c>
      <c r="L1681" t="str">
        <f>VLOOKUP(D1681,'Data Outlet'!$A$2:$D$17,2,FALSE)</f>
        <v>CIBUBUR JUNCTION</v>
      </c>
    </row>
    <row r="1682" spans="1:12" x14ac:dyDescent="0.25">
      <c r="A1682" t="str">
        <f t="shared" si="54"/>
        <v>T-1681</v>
      </c>
      <c r="B1682" s="3" t="s">
        <v>2584</v>
      </c>
      <c r="C1682" s="5">
        <v>45601</v>
      </c>
      <c r="D1682" s="3" t="s">
        <v>42</v>
      </c>
      <c r="E1682" s="4" t="s">
        <v>1228</v>
      </c>
      <c r="F1682" s="9">
        <v>8</v>
      </c>
      <c r="G1682">
        <f>VLOOKUP(E1682,'Data Produk'!$A$2:$E$2517,5,FALSE)</f>
        <v>34200</v>
      </c>
      <c r="H1682">
        <f t="shared" si="53"/>
        <v>273600</v>
      </c>
      <c r="I1682" t="str">
        <f>VLOOKUP(E1682,'Data Produk'!$A$2:$E$2517,3,FALSE)</f>
        <v>KDL105 BHINNEKA USB CABLE LIGHTNING</v>
      </c>
      <c r="J1682" t="str">
        <f>VLOOKUP(E1682,'Data Produk'!$A$2:$E$2517,4,FALSE)</f>
        <v>CABLE</v>
      </c>
      <c r="K1682" t="str">
        <f>VLOOKUP(D1682,'Data Outlet'!$A$2:$D$17,4,FALSE)</f>
        <v>Hadi Nugroho</v>
      </c>
      <c r="L1682" t="str">
        <f>VLOOKUP(D1682,'Data Outlet'!$A$2:$D$17,2,FALSE)</f>
        <v>MALL KELAPA GADING</v>
      </c>
    </row>
    <row r="1683" spans="1:12" x14ac:dyDescent="0.25">
      <c r="A1683" t="str">
        <f t="shared" si="54"/>
        <v>T-1682</v>
      </c>
      <c r="B1683" s="3" t="s">
        <v>2584</v>
      </c>
      <c r="C1683" s="5">
        <v>45609</v>
      </c>
      <c r="D1683" s="3" t="s">
        <v>37</v>
      </c>
      <c r="E1683" s="4" t="s">
        <v>1229</v>
      </c>
      <c r="F1683" s="9">
        <v>1</v>
      </c>
      <c r="G1683">
        <f>VLOOKUP(E1683,'Data Produk'!$A$2:$E$2517,5,FALSE)</f>
        <v>90000</v>
      </c>
      <c r="H1683">
        <f t="shared" si="53"/>
        <v>90000</v>
      </c>
      <c r="I1683" t="str">
        <f>VLOOKUP(E1683,'Data Produk'!$A$2:$E$2517,3,FALSE)</f>
        <v>BHINNEKA Gaming Mouse X15</v>
      </c>
      <c r="J1683" t="str">
        <f>VLOOKUP(E1683,'Data Produk'!$A$2:$E$2517,4,FALSE)</f>
        <v>MOUSE GAMING</v>
      </c>
      <c r="K1683" t="str">
        <f>VLOOKUP(D1683,'Data Outlet'!$A$2:$D$17,4,FALSE)</f>
        <v>Dewi Lestari</v>
      </c>
      <c r="L1683" t="str">
        <f>VLOOKUP(D1683,'Data Outlet'!$A$2:$D$17,2,FALSE)</f>
        <v>CIBUBUR JUNCTION</v>
      </c>
    </row>
    <row r="1684" spans="1:12" x14ac:dyDescent="0.25">
      <c r="A1684" t="str">
        <f t="shared" si="54"/>
        <v>T-1683</v>
      </c>
      <c r="B1684" s="3" t="s">
        <v>2584</v>
      </c>
      <c r="C1684" s="5">
        <v>45621</v>
      </c>
      <c r="D1684" s="3" t="s">
        <v>39</v>
      </c>
      <c r="E1684" s="4" t="s">
        <v>1230</v>
      </c>
      <c r="F1684" s="9">
        <v>16</v>
      </c>
      <c r="G1684">
        <f>VLOOKUP(E1684,'Data Produk'!$A$2:$E$2517,5,FALSE)</f>
        <v>34200</v>
      </c>
      <c r="H1684">
        <f t="shared" si="53"/>
        <v>547200</v>
      </c>
      <c r="I1684" t="str">
        <f>VLOOKUP(E1684,'Data Produk'!$A$2:$E$2517,3,FALSE)</f>
        <v>KDL105 BHINNEKA USB CABLE LIGHTNING</v>
      </c>
      <c r="J1684" t="str">
        <f>VLOOKUP(E1684,'Data Produk'!$A$2:$E$2517,4,FALSE)</f>
        <v>CABLE</v>
      </c>
      <c r="K1684" t="str">
        <f>VLOOKUP(D1684,'Data Outlet'!$A$2:$D$17,4,FALSE)</f>
        <v>Eko Wijaya</v>
      </c>
      <c r="L1684" t="str">
        <f>VLOOKUP(D1684,'Data Outlet'!$A$2:$D$17,2,FALSE)</f>
        <v>KOTA KASABLANKA</v>
      </c>
    </row>
    <row r="1685" spans="1:12" x14ac:dyDescent="0.25">
      <c r="A1685" t="str">
        <f t="shared" si="54"/>
        <v>T-1684</v>
      </c>
      <c r="B1685" s="3" t="s">
        <v>2584</v>
      </c>
      <c r="C1685" s="5">
        <v>45622</v>
      </c>
      <c r="D1685" s="3" t="s">
        <v>40</v>
      </c>
      <c r="E1685" s="4" t="s">
        <v>499</v>
      </c>
      <c r="F1685" s="9">
        <v>2</v>
      </c>
      <c r="G1685">
        <f>VLOOKUP(E1685,'Data Produk'!$A$2:$E$2517,5,FALSE)</f>
        <v>13050</v>
      </c>
      <c r="H1685">
        <f t="shared" si="53"/>
        <v>26100</v>
      </c>
      <c r="I1685" t="str">
        <f>VLOOKUP(E1685,'Data Produk'!$A$2:$E$2517,3,FALSE)</f>
        <v>BHINNEKA DURALINK KCT1201 BLACK</v>
      </c>
      <c r="J1685" t="str">
        <f>VLOOKUP(E1685,'Data Produk'!$A$2:$E$2517,4,FALSE)</f>
        <v>CABLE</v>
      </c>
      <c r="K1685" t="str">
        <f>VLOOKUP(D1685,'Data Outlet'!$A$2:$D$17,4,FALSE)</f>
        <v>Fani Sari</v>
      </c>
      <c r="L1685" t="str">
        <f>VLOOKUP(D1685,'Data Outlet'!$A$2:$D$17,2,FALSE)</f>
        <v>LIPPO MALL KEMANG</v>
      </c>
    </row>
    <row r="1686" spans="1:12" x14ac:dyDescent="0.25">
      <c r="A1686" t="str">
        <f t="shared" si="54"/>
        <v>T-1685</v>
      </c>
      <c r="B1686" s="3" t="s">
        <v>2584</v>
      </c>
      <c r="C1686" s="5">
        <v>45617</v>
      </c>
      <c r="D1686" s="3" t="s">
        <v>43</v>
      </c>
      <c r="E1686" s="4" t="s">
        <v>930</v>
      </c>
      <c r="F1686" s="9">
        <v>1</v>
      </c>
      <c r="G1686">
        <f>VLOOKUP(E1686,'Data Produk'!$A$2:$E$2517,5,FALSE)</f>
        <v>73800</v>
      </c>
      <c r="H1686">
        <f t="shared" si="53"/>
        <v>73800</v>
      </c>
      <c r="I1686" t="str">
        <f>VLOOKUP(E1686,'Data Produk'!$A$2:$E$2517,3,FALSE)</f>
        <v>BHINNEKA SMART LIGHT BUB 9W SLB101</v>
      </c>
      <c r="J1686" t="str">
        <f>VLOOKUP(E1686,'Data Produk'!$A$2:$E$2517,4,FALSE)</f>
        <v>SMART LIFE</v>
      </c>
      <c r="K1686" t="str">
        <f>VLOOKUP(D1686,'Data Outlet'!$A$2:$D$17,4,FALSE)</f>
        <v>Gita Rahma</v>
      </c>
      <c r="L1686" t="str">
        <f>VLOOKUP(D1686,'Data Outlet'!$A$2:$D$17,2,FALSE)</f>
        <v>MALL OF INDONESIA</v>
      </c>
    </row>
    <row r="1687" spans="1:12" x14ac:dyDescent="0.25">
      <c r="A1687" t="str">
        <f t="shared" si="54"/>
        <v>T-1686</v>
      </c>
      <c r="B1687" s="3" t="s">
        <v>2584</v>
      </c>
      <c r="C1687" s="5">
        <v>45608</v>
      </c>
      <c r="D1687" s="3" t="s">
        <v>39</v>
      </c>
      <c r="E1687" s="4" t="s">
        <v>1231</v>
      </c>
      <c r="F1687" s="9">
        <v>1</v>
      </c>
      <c r="G1687">
        <f>VLOOKUP(E1687,'Data Produk'!$A$2:$E$2517,5,FALSE)</f>
        <v>177500</v>
      </c>
      <c r="H1687">
        <f t="shared" si="53"/>
        <v>177500</v>
      </c>
      <c r="I1687" t="str">
        <f>VLOOKUP(E1687,'Data Produk'!$A$2:$E$2517,3,FALSE)</f>
        <v>BHINNEKA Gaming Keyboard K-613L FULL SIZE</v>
      </c>
      <c r="J1687" t="str">
        <f>VLOOKUP(E1687,'Data Produk'!$A$2:$E$2517,4,FALSE)</f>
        <v>KEYBOARD GAMING</v>
      </c>
      <c r="K1687" t="str">
        <f>VLOOKUP(D1687,'Data Outlet'!$A$2:$D$17,4,FALSE)</f>
        <v>Eko Wijaya</v>
      </c>
      <c r="L1687" t="str">
        <f>VLOOKUP(D1687,'Data Outlet'!$A$2:$D$17,2,FALSE)</f>
        <v>KOTA KASABLANKA</v>
      </c>
    </row>
    <row r="1688" spans="1:12" x14ac:dyDescent="0.25">
      <c r="A1688" t="str">
        <f t="shared" si="54"/>
        <v>T-1687</v>
      </c>
      <c r="B1688" s="3" t="s">
        <v>2584</v>
      </c>
      <c r="C1688" s="5">
        <v>45611</v>
      </c>
      <c r="D1688" s="3" t="s">
        <v>48</v>
      </c>
      <c r="E1688" s="4" t="s">
        <v>311</v>
      </c>
      <c r="F1688" s="9">
        <v>4</v>
      </c>
      <c r="G1688">
        <f>VLOOKUP(E1688,'Data Produk'!$A$2:$E$2517,5,FALSE)</f>
        <v>29700</v>
      </c>
      <c r="H1688">
        <f t="shared" si="53"/>
        <v>118800</v>
      </c>
      <c r="I1688" t="str">
        <f>VLOOKUP(E1688,'Data Produk'!$A$2:$E$2517,3,FALSE)</f>
        <v>KL201 BHINNEKA USB CABLE LIGHTNING</v>
      </c>
      <c r="J1688" t="str">
        <f>VLOOKUP(E1688,'Data Produk'!$A$2:$E$2517,4,FALSE)</f>
        <v>CABLE</v>
      </c>
      <c r="K1688" t="str">
        <f>VLOOKUP(D1688,'Data Outlet'!$A$2:$D$17,4,FALSE)</f>
        <v>Joko Susilo</v>
      </c>
      <c r="L1688" t="str">
        <f>VLOOKUP(D1688,'Data Outlet'!$A$2:$D$17,2,FALSE)</f>
        <v>SUMARECON MALL SERPONG</v>
      </c>
    </row>
    <row r="1689" spans="1:12" x14ac:dyDescent="0.25">
      <c r="A1689" t="str">
        <f t="shared" si="54"/>
        <v>T-1688</v>
      </c>
      <c r="B1689" s="3" t="s">
        <v>2584</v>
      </c>
      <c r="C1689" s="5">
        <v>45603</v>
      </c>
      <c r="D1689" s="3" t="s">
        <v>39</v>
      </c>
      <c r="E1689" s="4" t="s">
        <v>1232</v>
      </c>
      <c r="F1689" s="9">
        <v>1</v>
      </c>
      <c r="G1689">
        <f>VLOOKUP(E1689,'Data Produk'!$A$2:$E$2517,5,FALSE)</f>
        <v>386100</v>
      </c>
      <c r="H1689">
        <f t="shared" si="53"/>
        <v>386100</v>
      </c>
      <c r="I1689" t="str">
        <f>VLOOKUP(E1689,'Data Produk'!$A$2:$E$2517,3,FALSE)</f>
        <v>BHINNEKA Microphone MCX02</v>
      </c>
      <c r="J1689" t="str">
        <f>VLOOKUP(E1689,'Data Produk'!$A$2:$E$2517,4,FALSE)</f>
        <v>STREAMING DEVICES</v>
      </c>
      <c r="K1689" t="str">
        <f>VLOOKUP(D1689,'Data Outlet'!$A$2:$D$17,4,FALSE)</f>
        <v>Eko Wijaya</v>
      </c>
      <c r="L1689" t="str">
        <f>VLOOKUP(D1689,'Data Outlet'!$A$2:$D$17,2,FALSE)</f>
        <v>KOTA KASABLANKA</v>
      </c>
    </row>
    <row r="1690" spans="1:12" x14ac:dyDescent="0.25">
      <c r="A1690" t="str">
        <f t="shared" si="54"/>
        <v>T-1689</v>
      </c>
      <c r="B1690" s="3" t="s">
        <v>2584</v>
      </c>
      <c r="C1690" s="5">
        <v>45612</v>
      </c>
      <c r="D1690" s="3" t="s">
        <v>41</v>
      </c>
      <c r="E1690" s="4" t="s">
        <v>1233</v>
      </c>
      <c r="F1690" s="9">
        <v>1</v>
      </c>
      <c r="G1690">
        <f>VLOOKUP(E1690,'Data Produk'!$A$2:$E$2517,5,FALSE)</f>
        <v>89100</v>
      </c>
      <c r="H1690">
        <f t="shared" si="53"/>
        <v>89100</v>
      </c>
      <c r="I1690" t="str">
        <f>VLOOKUP(E1690,'Data Produk'!$A$2:$E$2517,3,FALSE)</f>
        <v>BHINNEKA W190 OFFICE MOUSE MINT</v>
      </c>
      <c r="J1690" t="str">
        <f>VLOOKUP(E1690,'Data Produk'!$A$2:$E$2517,4,FALSE)</f>
        <v>OFFICE MOUSE</v>
      </c>
      <c r="K1690" t="str">
        <f>VLOOKUP(D1690,'Data Outlet'!$A$2:$D$17,4,FALSE)</f>
        <v>Gita Rahma</v>
      </c>
      <c r="L1690" t="str">
        <f>VLOOKUP(D1690,'Data Outlet'!$A$2:$D$17,2,FALSE)</f>
        <v>MALL GANDARIA CITY</v>
      </c>
    </row>
    <row r="1691" spans="1:12" x14ac:dyDescent="0.25">
      <c r="A1691" t="str">
        <f t="shared" si="54"/>
        <v>T-1690</v>
      </c>
      <c r="B1691" s="3" t="s">
        <v>2584</v>
      </c>
      <c r="C1691" s="5">
        <v>45606</v>
      </c>
      <c r="D1691" s="3" t="s">
        <v>47</v>
      </c>
      <c r="E1691" s="4" t="s">
        <v>1234</v>
      </c>
      <c r="F1691" s="9">
        <v>1</v>
      </c>
      <c r="G1691">
        <f>VLOOKUP(E1691,'Data Produk'!$A$2:$E$2517,5,FALSE)</f>
        <v>36900</v>
      </c>
      <c r="H1691">
        <f t="shared" si="53"/>
        <v>36900</v>
      </c>
      <c r="I1691" t="str">
        <f>VLOOKUP(E1691,'Data Produk'!$A$2:$E$2517,3,FALSE)</f>
        <v>KC106 BHINNEKA USB CABLE TYPE C</v>
      </c>
      <c r="J1691" t="str">
        <f>VLOOKUP(E1691,'Data Produk'!$A$2:$E$2517,4,FALSE)</f>
        <v>CABLE</v>
      </c>
      <c r="K1691" t="str">
        <f>VLOOKUP(D1691,'Data Outlet'!$A$2:$D$17,4,FALSE)</f>
        <v>Joko Susilo</v>
      </c>
      <c r="L1691" t="str">
        <f>VLOOKUP(D1691,'Data Outlet'!$A$2:$D$17,2,FALSE)</f>
        <v>SUMARECON MALL BEKASI</v>
      </c>
    </row>
    <row r="1692" spans="1:12" x14ac:dyDescent="0.25">
      <c r="A1692" t="str">
        <f t="shared" si="54"/>
        <v>T-1691</v>
      </c>
      <c r="B1692" s="3" t="s">
        <v>2584</v>
      </c>
      <c r="C1692" s="5">
        <v>45626</v>
      </c>
      <c r="D1692" s="3" t="s">
        <v>39</v>
      </c>
      <c r="E1692" s="4" t="s">
        <v>904</v>
      </c>
      <c r="F1692" s="9">
        <v>1</v>
      </c>
      <c r="G1692">
        <f>VLOOKUP(E1692,'Data Produk'!$A$2:$E$2517,5,FALSE)</f>
        <v>98100</v>
      </c>
      <c r="H1692">
        <f t="shared" si="53"/>
        <v>98100</v>
      </c>
      <c r="I1692" t="str">
        <f>VLOOKUP(E1692,'Data Produk'!$A$2:$E$2517,3,FALSE)</f>
        <v>BHINNEKA CW2-Q01 30W 2-PORTS CHARGER (QC) WHITE</v>
      </c>
      <c r="J1692" t="str">
        <f>VLOOKUP(E1692,'Data Produk'!$A$2:$E$2517,4,FALSE)</f>
        <v>CHARGER</v>
      </c>
      <c r="K1692" t="str">
        <f>VLOOKUP(D1692,'Data Outlet'!$A$2:$D$17,4,FALSE)</f>
        <v>Eko Wijaya</v>
      </c>
      <c r="L1692" t="str">
        <f>VLOOKUP(D1692,'Data Outlet'!$A$2:$D$17,2,FALSE)</f>
        <v>KOTA KASABLANKA</v>
      </c>
    </row>
    <row r="1693" spans="1:12" x14ac:dyDescent="0.25">
      <c r="A1693" t="str">
        <f t="shared" si="54"/>
        <v>T-1692</v>
      </c>
      <c r="B1693" s="3" t="s">
        <v>2584</v>
      </c>
      <c r="C1693" s="5">
        <v>45622</v>
      </c>
      <c r="D1693" s="3" t="s">
        <v>42</v>
      </c>
      <c r="E1693" s="4" t="s">
        <v>1235</v>
      </c>
      <c r="F1693" s="9">
        <v>8</v>
      </c>
      <c r="G1693">
        <f>VLOOKUP(E1693,'Data Produk'!$A$2:$E$2517,5,FALSE)</f>
        <v>15000</v>
      </c>
      <c r="H1693">
        <f t="shared" si="53"/>
        <v>120000</v>
      </c>
      <c r="I1693" t="str">
        <f>VLOOKUP(E1693,'Data Produk'!$A$2:$E$2517,3,FALSE)</f>
        <v>KL103 BHINNEKA USB CABLE LIGHTNING</v>
      </c>
      <c r="J1693" t="str">
        <f>VLOOKUP(E1693,'Data Produk'!$A$2:$E$2517,4,FALSE)</f>
        <v>CABLE</v>
      </c>
      <c r="K1693" t="str">
        <f>VLOOKUP(D1693,'Data Outlet'!$A$2:$D$17,4,FALSE)</f>
        <v>Hadi Nugroho</v>
      </c>
      <c r="L1693" t="str">
        <f>VLOOKUP(D1693,'Data Outlet'!$A$2:$D$17,2,FALSE)</f>
        <v>MALL KELAPA GADING</v>
      </c>
    </row>
    <row r="1694" spans="1:12" x14ac:dyDescent="0.25">
      <c r="A1694" t="str">
        <f t="shared" si="54"/>
        <v>T-1693</v>
      </c>
      <c r="B1694" s="3" t="s">
        <v>2584</v>
      </c>
      <c r="C1694" s="5">
        <v>45608</v>
      </c>
      <c r="D1694" s="3" t="s">
        <v>40</v>
      </c>
      <c r="E1694" s="4" t="s">
        <v>895</v>
      </c>
      <c r="F1694" s="9">
        <v>2</v>
      </c>
      <c r="G1694">
        <f>VLOOKUP(E1694,'Data Produk'!$A$2:$E$2517,5,FALSE)</f>
        <v>116100</v>
      </c>
      <c r="H1694">
        <f t="shared" si="53"/>
        <v>232200</v>
      </c>
      <c r="I1694" t="str">
        <f>VLOOKUP(E1694,'Data Produk'!$A$2:$E$2517,3,FALSE)</f>
        <v>BHINNEKA SMART LED STRIP SL0103</v>
      </c>
      <c r="J1694" t="str">
        <f>VLOOKUP(E1694,'Data Produk'!$A$2:$E$2517,4,FALSE)</f>
        <v>SMART LIFE</v>
      </c>
      <c r="K1694" t="str">
        <f>VLOOKUP(D1694,'Data Outlet'!$A$2:$D$17,4,FALSE)</f>
        <v>Fani Sari</v>
      </c>
      <c r="L1694" t="str">
        <f>VLOOKUP(D1694,'Data Outlet'!$A$2:$D$17,2,FALSE)</f>
        <v>LIPPO MALL KEMANG</v>
      </c>
    </row>
    <row r="1695" spans="1:12" x14ac:dyDescent="0.25">
      <c r="A1695" t="str">
        <f t="shared" si="54"/>
        <v>T-1694</v>
      </c>
      <c r="B1695" s="3" t="s">
        <v>2584</v>
      </c>
      <c r="C1695" s="5">
        <v>45621</v>
      </c>
      <c r="D1695" s="3" t="s">
        <v>39</v>
      </c>
      <c r="E1695" s="4" t="s">
        <v>1236</v>
      </c>
      <c r="F1695" s="9">
        <v>2</v>
      </c>
      <c r="G1695">
        <f>VLOOKUP(E1695,'Data Produk'!$A$2:$E$2517,5,FALSE)</f>
        <v>207000</v>
      </c>
      <c r="H1695">
        <f t="shared" si="53"/>
        <v>414000</v>
      </c>
      <c r="I1695" t="str">
        <f>VLOOKUP(E1695,'Data Produk'!$A$2:$E$2517,3,FALSE)</f>
        <v>BHINNEKA Gaming Headset MH86 WHITE</v>
      </c>
      <c r="J1695" t="str">
        <f>VLOOKUP(E1695,'Data Produk'!$A$2:$E$2517,4,FALSE)</f>
        <v>GAMING HEADSET</v>
      </c>
      <c r="K1695" t="str">
        <f>VLOOKUP(D1695,'Data Outlet'!$A$2:$D$17,4,FALSE)</f>
        <v>Eko Wijaya</v>
      </c>
      <c r="L1695" t="str">
        <f>VLOOKUP(D1695,'Data Outlet'!$A$2:$D$17,2,FALSE)</f>
        <v>KOTA KASABLANKA</v>
      </c>
    </row>
    <row r="1696" spans="1:12" x14ac:dyDescent="0.25">
      <c r="A1696" t="str">
        <f t="shared" si="54"/>
        <v>T-1695</v>
      </c>
      <c r="B1696" s="3" t="s">
        <v>2584</v>
      </c>
      <c r="C1696" s="5">
        <v>45597</v>
      </c>
      <c r="D1696" s="3" t="s">
        <v>48</v>
      </c>
      <c r="E1696" s="4" t="s">
        <v>1237</v>
      </c>
      <c r="F1696" s="9">
        <v>1</v>
      </c>
      <c r="G1696">
        <f>VLOOKUP(E1696,'Data Produk'!$A$2:$E$2517,5,FALSE)</f>
        <v>112500</v>
      </c>
      <c r="H1696">
        <f t="shared" si="53"/>
        <v>112500</v>
      </c>
      <c r="I1696" t="str">
        <f>VLOOKUP(E1696,'Data Produk'!$A$2:$E$2517,3,FALSE)</f>
        <v>BHINNEKA WAVE11 TW11 V2 TRUE WIRELESS BEIGE</v>
      </c>
      <c r="J1696" t="str">
        <f>VLOOKUP(E1696,'Data Produk'!$A$2:$E$2517,4,FALSE)</f>
        <v>TWS</v>
      </c>
      <c r="K1696" t="str">
        <f>VLOOKUP(D1696,'Data Outlet'!$A$2:$D$17,4,FALSE)</f>
        <v>Joko Susilo</v>
      </c>
      <c r="L1696" t="str">
        <f>VLOOKUP(D1696,'Data Outlet'!$A$2:$D$17,2,FALSE)</f>
        <v>SUMARECON MALL SERPONG</v>
      </c>
    </row>
    <row r="1697" spans="1:12" x14ac:dyDescent="0.25">
      <c r="A1697" t="str">
        <f t="shared" si="54"/>
        <v>T-1696</v>
      </c>
      <c r="B1697" s="3" t="s">
        <v>2584</v>
      </c>
      <c r="C1697" s="5">
        <v>45619</v>
      </c>
      <c r="D1697" s="3" t="s">
        <v>43</v>
      </c>
      <c r="E1697" s="4" t="s">
        <v>532</v>
      </c>
      <c r="F1697" s="9">
        <v>1</v>
      </c>
      <c r="G1697">
        <f>VLOOKUP(E1697,'Data Produk'!$A$2:$E$2517,5,FALSE)</f>
        <v>27000</v>
      </c>
      <c r="H1697">
        <f t="shared" si="53"/>
        <v>27000</v>
      </c>
      <c r="I1697" t="str">
        <f>VLOOKUP(E1697,'Data Produk'!$A$2:$E$2517,3,FALSE)</f>
        <v>BHINNEKA DURALINK KCB2001 BLACK</v>
      </c>
      <c r="J1697" t="str">
        <f>VLOOKUP(E1697,'Data Produk'!$A$2:$E$2517,4,FALSE)</f>
        <v>CABLE</v>
      </c>
      <c r="K1697" t="str">
        <f>VLOOKUP(D1697,'Data Outlet'!$A$2:$D$17,4,FALSE)</f>
        <v>Gita Rahma</v>
      </c>
      <c r="L1697" t="str">
        <f>VLOOKUP(D1697,'Data Outlet'!$A$2:$D$17,2,FALSE)</f>
        <v>MALL OF INDONESIA</v>
      </c>
    </row>
    <row r="1698" spans="1:12" x14ac:dyDescent="0.25">
      <c r="A1698" t="str">
        <f t="shared" si="54"/>
        <v>T-1697</v>
      </c>
      <c r="B1698" s="3" t="s">
        <v>2584</v>
      </c>
      <c r="C1698" s="5">
        <v>45607</v>
      </c>
      <c r="D1698" s="3" t="s">
        <v>42</v>
      </c>
      <c r="E1698" s="4" t="s">
        <v>687</v>
      </c>
      <c r="F1698" s="9">
        <v>6</v>
      </c>
      <c r="G1698">
        <f>VLOOKUP(E1698,'Data Produk'!$A$2:$E$2517,5,FALSE)</f>
        <v>94500</v>
      </c>
      <c r="H1698">
        <f t="shared" si="53"/>
        <v>567000</v>
      </c>
      <c r="I1698" t="str">
        <f>VLOOKUP(E1698,'Data Produk'!$A$2:$E$2517,3,FALSE)</f>
        <v>BHINNEKA SMART LIGHT BUB 12W SLB102</v>
      </c>
      <c r="J1698" t="str">
        <f>VLOOKUP(E1698,'Data Produk'!$A$2:$E$2517,4,FALSE)</f>
        <v>SMART LIFE</v>
      </c>
      <c r="K1698" t="str">
        <f>VLOOKUP(D1698,'Data Outlet'!$A$2:$D$17,4,FALSE)</f>
        <v>Hadi Nugroho</v>
      </c>
      <c r="L1698" t="str">
        <f>VLOOKUP(D1698,'Data Outlet'!$A$2:$D$17,2,FALSE)</f>
        <v>MALL KELAPA GADING</v>
      </c>
    </row>
    <row r="1699" spans="1:12" x14ac:dyDescent="0.25">
      <c r="A1699" t="str">
        <f t="shared" si="54"/>
        <v>T-1698</v>
      </c>
      <c r="B1699" s="3" t="s">
        <v>2584</v>
      </c>
      <c r="C1699" s="5">
        <v>45624</v>
      </c>
      <c r="D1699" s="3" t="s">
        <v>39</v>
      </c>
      <c r="E1699" s="4" t="s">
        <v>1238</v>
      </c>
      <c r="F1699" s="9">
        <v>1</v>
      </c>
      <c r="G1699">
        <f>VLOOKUP(E1699,'Data Produk'!$A$2:$E$2517,5,FALSE)</f>
        <v>180000</v>
      </c>
      <c r="H1699">
        <f t="shared" si="53"/>
        <v>180000</v>
      </c>
      <c r="I1699" t="str">
        <f>VLOOKUP(E1699,'Data Produk'!$A$2:$E$2517,3,FALSE)</f>
        <v>BHINNEKA Gaming Headset MH84</v>
      </c>
      <c r="J1699" t="str">
        <f>VLOOKUP(E1699,'Data Produk'!$A$2:$E$2517,4,FALSE)</f>
        <v>GAMING HEADSET</v>
      </c>
      <c r="K1699" t="str">
        <f>VLOOKUP(D1699,'Data Outlet'!$A$2:$D$17,4,FALSE)</f>
        <v>Eko Wijaya</v>
      </c>
      <c r="L1699" t="str">
        <f>VLOOKUP(D1699,'Data Outlet'!$A$2:$D$17,2,FALSE)</f>
        <v>KOTA KASABLANKA</v>
      </c>
    </row>
    <row r="1700" spans="1:12" x14ac:dyDescent="0.25">
      <c r="A1700" t="str">
        <f t="shared" si="54"/>
        <v>T-1699</v>
      </c>
      <c r="B1700" s="3" t="s">
        <v>2584</v>
      </c>
      <c r="C1700" s="5">
        <v>45598</v>
      </c>
      <c r="D1700" s="3" t="s">
        <v>40</v>
      </c>
      <c r="E1700" s="4" t="s">
        <v>1239</v>
      </c>
      <c r="F1700" s="9">
        <v>1</v>
      </c>
      <c r="G1700">
        <f>VLOOKUP(E1700,'Data Produk'!$A$2:$E$2517,5,FALSE)</f>
        <v>148500</v>
      </c>
      <c r="H1700">
        <f t="shared" si="53"/>
        <v>148500</v>
      </c>
      <c r="I1700" t="str">
        <f>VLOOKUP(E1700,'Data Produk'!$A$2:$E$2517,3,FALSE)</f>
        <v>BHINNEKA SMART ADAPTOR LA1A01</v>
      </c>
      <c r="J1700" t="str">
        <f>VLOOKUP(E1700,'Data Produk'!$A$2:$E$2517,4,FALSE)</f>
        <v>SMART LIFE</v>
      </c>
      <c r="K1700" t="str">
        <f>VLOOKUP(D1700,'Data Outlet'!$A$2:$D$17,4,FALSE)</f>
        <v>Fani Sari</v>
      </c>
      <c r="L1700" t="str">
        <f>VLOOKUP(D1700,'Data Outlet'!$A$2:$D$17,2,FALSE)</f>
        <v>LIPPO MALL KEMANG</v>
      </c>
    </row>
    <row r="1701" spans="1:12" x14ac:dyDescent="0.25">
      <c r="A1701" t="str">
        <f t="shared" si="54"/>
        <v>T-1700</v>
      </c>
      <c r="B1701" s="3" t="s">
        <v>2584</v>
      </c>
      <c r="C1701" s="5">
        <v>45600</v>
      </c>
      <c r="D1701" s="3" t="s">
        <v>37</v>
      </c>
      <c r="E1701" s="4" t="s">
        <v>1240</v>
      </c>
      <c r="F1701" s="9">
        <v>2</v>
      </c>
      <c r="G1701">
        <f>VLOOKUP(E1701,'Data Produk'!$A$2:$E$2517,5,FALSE)</f>
        <v>81000</v>
      </c>
      <c r="H1701">
        <f t="shared" si="53"/>
        <v>162000</v>
      </c>
      <c r="I1701" t="str">
        <f>VLOOKUP(E1701,'Data Produk'!$A$2:$E$2517,3,FALSE)</f>
        <v>BHINNEKA THOR X9 GAMING MOUSE BLACK</v>
      </c>
      <c r="J1701" t="str">
        <f>VLOOKUP(E1701,'Data Produk'!$A$2:$E$2517,4,FALSE)</f>
        <v>MOUSE GAMING</v>
      </c>
      <c r="K1701" t="str">
        <f>VLOOKUP(D1701,'Data Outlet'!$A$2:$D$17,4,FALSE)</f>
        <v>Dewi Lestari</v>
      </c>
      <c r="L1701" t="str">
        <f>VLOOKUP(D1701,'Data Outlet'!$A$2:$D$17,2,FALSE)</f>
        <v>CIBUBUR JUNCTION</v>
      </c>
    </row>
    <row r="1702" spans="1:12" x14ac:dyDescent="0.25">
      <c r="A1702" t="str">
        <f t="shared" si="54"/>
        <v>T-1701</v>
      </c>
      <c r="B1702" s="3" t="s">
        <v>2584</v>
      </c>
      <c r="C1702" s="5">
        <v>45603</v>
      </c>
      <c r="D1702" s="3" t="s">
        <v>37</v>
      </c>
      <c r="E1702" s="4" t="s">
        <v>231</v>
      </c>
      <c r="F1702" s="9">
        <v>2</v>
      </c>
      <c r="G1702">
        <f>VLOOKUP(E1702,'Data Produk'!$A$2:$E$2517,5,FALSE)</f>
        <v>83850</v>
      </c>
      <c r="H1702">
        <f t="shared" si="53"/>
        <v>167700</v>
      </c>
      <c r="I1702" t="str">
        <f>VLOOKUP(E1702,'Data Produk'!$A$2:$E$2517,3,FALSE)</f>
        <v>BHINNEKA POWER PACK S1 10.000 mAh POWERBANK BLACK</v>
      </c>
      <c r="J1702" t="str">
        <f>VLOOKUP(E1702,'Data Produk'!$A$2:$E$2517,4,FALSE)</f>
        <v>POWERBANK</v>
      </c>
      <c r="K1702" t="str">
        <f>VLOOKUP(D1702,'Data Outlet'!$A$2:$D$17,4,FALSE)</f>
        <v>Dewi Lestari</v>
      </c>
      <c r="L1702" t="str">
        <f>VLOOKUP(D1702,'Data Outlet'!$A$2:$D$17,2,FALSE)</f>
        <v>CIBUBUR JUNCTION</v>
      </c>
    </row>
    <row r="1703" spans="1:12" x14ac:dyDescent="0.25">
      <c r="A1703" t="str">
        <f t="shared" si="54"/>
        <v>T-1702</v>
      </c>
      <c r="B1703" s="3" t="s">
        <v>2584</v>
      </c>
      <c r="C1703" s="5">
        <v>45612</v>
      </c>
      <c r="D1703" s="3" t="s">
        <v>43</v>
      </c>
      <c r="E1703" s="4" t="s">
        <v>1241</v>
      </c>
      <c r="F1703" s="9">
        <v>1</v>
      </c>
      <c r="G1703">
        <f>VLOOKUP(E1703,'Data Produk'!$A$2:$E$2517,5,FALSE)</f>
        <v>39600</v>
      </c>
      <c r="H1703">
        <f t="shared" si="53"/>
        <v>39600</v>
      </c>
      <c r="I1703" t="str">
        <f>VLOOKUP(E1703,'Data Produk'!$A$2:$E$2517,3,FALSE)</f>
        <v>BHINNEKA GO W606 OFFICE MOUSE BLUE</v>
      </c>
      <c r="J1703" t="str">
        <f>VLOOKUP(E1703,'Data Produk'!$A$2:$E$2517,4,FALSE)</f>
        <v>OFFICE MOUSE</v>
      </c>
      <c r="K1703" t="str">
        <f>VLOOKUP(D1703,'Data Outlet'!$A$2:$D$17,4,FALSE)</f>
        <v>Gita Rahma</v>
      </c>
      <c r="L1703" t="str">
        <f>VLOOKUP(D1703,'Data Outlet'!$A$2:$D$17,2,FALSE)</f>
        <v>MALL OF INDONESIA</v>
      </c>
    </row>
    <row r="1704" spans="1:12" x14ac:dyDescent="0.25">
      <c r="A1704" t="str">
        <f t="shared" si="54"/>
        <v>T-1703</v>
      </c>
      <c r="B1704" s="3" t="s">
        <v>2584</v>
      </c>
      <c r="C1704" s="5">
        <v>45599</v>
      </c>
      <c r="D1704" s="3" t="s">
        <v>42</v>
      </c>
      <c r="E1704" s="4" t="s">
        <v>1242</v>
      </c>
      <c r="F1704" s="9">
        <v>1</v>
      </c>
      <c r="G1704">
        <f>VLOOKUP(E1704,'Data Produk'!$A$2:$E$2517,5,FALSE)</f>
        <v>80000</v>
      </c>
      <c r="H1704">
        <f t="shared" si="53"/>
        <v>80000</v>
      </c>
      <c r="I1704" t="str">
        <f>VLOOKUP(E1704,'Data Produk'!$A$2:$E$2517,3,FALSE)</f>
        <v>BHINNEKA Gaming WristPad AC4101L (PILO FULL SIZE)</v>
      </c>
      <c r="J1704" t="str">
        <f>VLOOKUP(E1704,'Data Produk'!$A$2:$E$2517,4,FALSE)</f>
        <v>OTHER ACCESSORIES</v>
      </c>
      <c r="K1704" t="str">
        <f>VLOOKUP(D1704,'Data Outlet'!$A$2:$D$17,4,FALSE)</f>
        <v>Hadi Nugroho</v>
      </c>
      <c r="L1704" t="str">
        <f>VLOOKUP(D1704,'Data Outlet'!$A$2:$D$17,2,FALSE)</f>
        <v>MALL KELAPA GADING</v>
      </c>
    </row>
    <row r="1705" spans="1:12" x14ac:dyDescent="0.25">
      <c r="A1705" t="str">
        <f t="shared" si="54"/>
        <v>T-1704</v>
      </c>
      <c r="B1705" s="3" t="s">
        <v>2584</v>
      </c>
      <c r="C1705" s="5">
        <v>45612</v>
      </c>
      <c r="D1705" s="3" t="s">
        <v>39</v>
      </c>
      <c r="E1705" s="4" t="s">
        <v>1243</v>
      </c>
      <c r="F1705" s="9">
        <v>8</v>
      </c>
      <c r="G1705">
        <f>VLOOKUP(E1705,'Data Produk'!$A$2:$E$2517,5,FALSE)</f>
        <v>18050</v>
      </c>
      <c r="H1705">
        <f t="shared" si="53"/>
        <v>144400</v>
      </c>
      <c r="I1705" t="str">
        <f>VLOOKUP(E1705,'Data Produk'!$A$2:$E$2517,3,FALSE)</f>
        <v>KM102 BHINNEKA USB CABLE MICRO</v>
      </c>
      <c r="J1705" t="str">
        <f>VLOOKUP(E1705,'Data Produk'!$A$2:$E$2517,4,FALSE)</f>
        <v>CABLE</v>
      </c>
      <c r="K1705" t="str">
        <f>VLOOKUP(D1705,'Data Outlet'!$A$2:$D$17,4,FALSE)</f>
        <v>Eko Wijaya</v>
      </c>
      <c r="L1705" t="str">
        <f>VLOOKUP(D1705,'Data Outlet'!$A$2:$D$17,2,FALSE)</f>
        <v>KOTA KASABLANKA</v>
      </c>
    </row>
    <row r="1706" spans="1:12" x14ac:dyDescent="0.25">
      <c r="A1706" t="str">
        <f t="shared" si="54"/>
        <v>T-1705</v>
      </c>
      <c r="B1706" s="3" t="s">
        <v>2584</v>
      </c>
      <c r="C1706" s="5">
        <v>45615</v>
      </c>
      <c r="D1706" s="3" t="s">
        <v>37</v>
      </c>
      <c r="E1706" s="4" t="s">
        <v>1244</v>
      </c>
      <c r="F1706" s="9">
        <v>3</v>
      </c>
      <c r="G1706">
        <f>VLOOKUP(E1706,'Data Produk'!$A$2:$E$2517,5,FALSE)</f>
        <v>26500</v>
      </c>
      <c r="H1706">
        <f t="shared" si="53"/>
        <v>79500</v>
      </c>
      <c r="I1706" t="str">
        <f>VLOOKUP(E1706,'Data Produk'!$A$2:$E$2517,3,FALSE)</f>
        <v>KL102 BHINNEKA USB CABLE LIGHTNING</v>
      </c>
      <c r="J1706" t="str">
        <f>VLOOKUP(E1706,'Data Produk'!$A$2:$E$2517,4,FALSE)</f>
        <v>CABLE</v>
      </c>
      <c r="K1706" t="str">
        <f>VLOOKUP(D1706,'Data Outlet'!$A$2:$D$17,4,FALSE)</f>
        <v>Dewi Lestari</v>
      </c>
      <c r="L1706" t="str">
        <f>VLOOKUP(D1706,'Data Outlet'!$A$2:$D$17,2,FALSE)</f>
        <v>CIBUBUR JUNCTION</v>
      </c>
    </row>
    <row r="1707" spans="1:12" x14ac:dyDescent="0.25">
      <c r="A1707" t="str">
        <f t="shared" si="54"/>
        <v>T-1706</v>
      </c>
      <c r="B1707" s="3" t="s">
        <v>2584</v>
      </c>
      <c r="C1707" s="5">
        <v>45606</v>
      </c>
      <c r="D1707" s="3" t="s">
        <v>37</v>
      </c>
      <c r="E1707" s="4" t="s">
        <v>130</v>
      </c>
      <c r="F1707" s="9">
        <v>1</v>
      </c>
      <c r="G1707">
        <f>VLOOKUP(E1707,'Data Produk'!$A$2:$E$2517,5,FALSE)</f>
        <v>103350</v>
      </c>
      <c r="H1707">
        <f t="shared" si="53"/>
        <v>103350</v>
      </c>
      <c r="I1707" t="str">
        <f>VLOOKUP(E1707,'Data Produk'!$A$2:$E$2517,3,FALSE)</f>
        <v>BHINNEKA WAVE13 TW13 TRUE WIRELESS BLACK</v>
      </c>
      <c r="J1707" t="str">
        <f>VLOOKUP(E1707,'Data Produk'!$A$2:$E$2517,4,FALSE)</f>
        <v>TWS</v>
      </c>
      <c r="K1707" t="str">
        <f>VLOOKUP(D1707,'Data Outlet'!$A$2:$D$17,4,FALSE)</f>
        <v>Dewi Lestari</v>
      </c>
      <c r="L1707" t="str">
        <f>VLOOKUP(D1707,'Data Outlet'!$A$2:$D$17,2,FALSE)</f>
        <v>CIBUBUR JUNCTION</v>
      </c>
    </row>
    <row r="1708" spans="1:12" x14ac:dyDescent="0.25">
      <c r="A1708" t="str">
        <f t="shared" si="54"/>
        <v>T-1707</v>
      </c>
      <c r="B1708" s="3" t="s">
        <v>2584</v>
      </c>
      <c r="C1708" s="5">
        <v>45603</v>
      </c>
      <c r="D1708" s="3" t="s">
        <v>42</v>
      </c>
      <c r="E1708" s="4" t="s">
        <v>220</v>
      </c>
      <c r="F1708" s="9">
        <v>1</v>
      </c>
      <c r="G1708">
        <f>VLOOKUP(E1708,'Data Produk'!$A$2:$E$2517,5,FALSE)</f>
        <v>189000</v>
      </c>
      <c r="H1708">
        <f t="shared" si="53"/>
        <v>189000</v>
      </c>
      <c r="I1708" t="str">
        <f>VLOOKUP(E1708,'Data Produk'!$A$2:$E$2517,3,FALSE)</f>
        <v>BHINNEKA GO TUNE WH06 WIRELESS HEADSET GREY</v>
      </c>
      <c r="J1708" t="str">
        <f>VLOOKUP(E1708,'Data Produk'!$A$2:$E$2517,4,FALSE)</f>
        <v>WIRELESS HEADSET</v>
      </c>
      <c r="K1708" t="str">
        <f>VLOOKUP(D1708,'Data Outlet'!$A$2:$D$17,4,FALSE)</f>
        <v>Hadi Nugroho</v>
      </c>
      <c r="L1708" t="str">
        <f>VLOOKUP(D1708,'Data Outlet'!$A$2:$D$17,2,FALSE)</f>
        <v>MALL KELAPA GADING</v>
      </c>
    </row>
    <row r="1709" spans="1:12" x14ac:dyDescent="0.25">
      <c r="A1709" t="str">
        <f t="shared" si="54"/>
        <v>T-1708</v>
      </c>
      <c r="B1709" s="3" t="s">
        <v>2584</v>
      </c>
      <c r="C1709" s="5">
        <v>45609</v>
      </c>
      <c r="D1709" s="3" t="s">
        <v>40</v>
      </c>
      <c r="E1709" s="4" t="s">
        <v>1245</v>
      </c>
      <c r="F1709" s="9">
        <v>1</v>
      </c>
      <c r="G1709">
        <f>VLOOKUP(E1709,'Data Produk'!$A$2:$E$2517,5,FALSE)</f>
        <v>39600</v>
      </c>
      <c r="H1709">
        <f t="shared" si="53"/>
        <v>39600</v>
      </c>
      <c r="I1709" t="str">
        <f>VLOOKUP(E1709,'Data Produk'!$A$2:$E$2517,3,FALSE)</f>
        <v>BHINNEKA GO W607 OFFICE MOUSE BLACK</v>
      </c>
      <c r="J1709" t="str">
        <f>VLOOKUP(E1709,'Data Produk'!$A$2:$E$2517,4,FALSE)</f>
        <v>OFFICE MOUSE</v>
      </c>
      <c r="K1709" t="str">
        <f>VLOOKUP(D1709,'Data Outlet'!$A$2:$D$17,4,FALSE)</f>
        <v>Fani Sari</v>
      </c>
      <c r="L1709" t="str">
        <f>VLOOKUP(D1709,'Data Outlet'!$A$2:$D$17,2,FALSE)</f>
        <v>LIPPO MALL KEMANG</v>
      </c>
    </row>
    <row r="1710" spans="1:12" x14ac:dyDescent="0.25">
      <c r="A1710" t="str">
        <f t="shared" si="54"/>
        <v>T-1709</v>
      </c>
      <c r="B1710" s="3" t="s">
        <v>2584</v>
      </c>
      <c r="C1710" s="5">
        <v>45620</v>
      </c>
      <c r="D1710" s="3" t="s">
        <v>40</v>
      </c>
      <c r="E1710" s="4" t="s">
        <v>1246</v>
      </c>
      <c r="F1710" s="9">
        <v>1</v>
      </c>
      <c r="G1710">
        <f>VLOOKUP(E1710,'Data Produk'!$A$2:$E$2517,5,FALSE)</f>
        <v>88200</v>
      </c>
      <c r="H1710">
        <f t="shared" si="53"/>
        <v>88200</v>
      </c>
      <c r="I1710" t="str">
        <f>VLOOKUP(E1710,'Data Produk'!$A$2:$E$2517,3,FALSE)</f>
        <v>BHINNEKA POWER PACK S1 10.000 mAh POWERBANK WHITE</v>
      </c>
      <c r="J1710" t="str">
        <f>VLOOKUP(E1710,'Data Produk'!$A$2:$E$2517,4,FALSE)</f>
        <v>POWERBANK</v>
      </c>
      <c r="K1710" t="str">
        <f>VLOOKUP(D1710,'Data Outlet'!$A$2:$D$17,4,FALSE)</f>
        <v>Fani Sari</v>
      </c>
      <c r="L1710" t="str">
        <f>VLOOKUP(D1710,'Data Outlet'!$A$2:$D$17,2,FALSE)</f>
        <v>LIPPO MALL KEMANG</v>
      </c>
    </row>
    <row r="1711" spans="1:12" x14ac:dyDescent="0.25">
      <c r="A1711" t="str">
        <f t="shared" si="54"/>
        <v>T-1710</v>
      </c>
      <c r="B1711" s="3" t="s">
        <v>2584</v>
      </c>
      <c r="C1711" s="5">
        <v>45611</v>
      </c>
      <c r="D1711" s="3" t="s">
        <v>47</v>
      </c>
      <c r="E1711" s="4" t="s">
        <v>757</v>
      </c>
      <c r="F1711" s="9">
        <v>1</v>
      </c>
      <c r="G1711">
        <f>VLOOKUP(E1711,'Data Produk'!$A$2:$E$2517,5,FALSE)</f>
        <v>22500</v>
      </c>
      <c r="H1711">
        <f t="shared" si="53"/>
        <v>22500</v>
      </c>
      <c r="I1711" t="str">
        <f>VLOOKUP(E1711,'Data Produk'!$A$2:$E$2517,3,FALSE)</f>
        <v>BHINNEKA LINKBUDS ES4 WIRED EARBUDS WHITE</v>
      </c>
      <c r="J1711" t="str">
        <f>VLOOKUP(E1711,'Data Produk'!$A$2:$E$2517,4,FALSE)</f>
        <v>EARPHONE</v>
      </c>
      <c r="K1711" t="str">
        <f>VLOOKUP(D1711,'Data Outlet'!$A$2:$D$17,4,FALSE)</f>
        <v>Joko Susilo</v>
      </c>
      <c r="L1711" t="str">
        <f>VLOOKUP(D1711,'Data Outlet'!$A$2:$D$17,2,FALSE)</f>
        <v>SUMARECON MALL BEKASI</v>
      </c>
    </row>
    <row r="1712" spans="1:12" x14ac:dyDescent="0.25">
      <c r="A1712" t="str">
        <f t="shared" si="54"/>
        <v>T-1711</v>
      </c>
      <c r="B1712" s="3" t="s">
        <v>2584</v>
      </c>
      <c r="C1712" s="5">
        <v>45622</v>
      </c>
      <c r="D1712" s="3" t="s">
        <v>43</v>
      </c>
      <c r="E1712" s="4" t="s">
        <v>592</v>
      </c>
      <c r="F1712" s="9">
        <v>1</v>
      </c>
      <c r="G1712">
        <f>VLOOKUP(E1712,'Data Produk'!$A$2:$E$2517,5,FALSE)</f>
        <v>116100</v>
      </c>
      <c r="H1712">
        <f t="shared" si="53"/>
        <v>116100</v>
      </c>
      <c r="I1712" t="str">
        <f>VLOOKUP(E1712,'Data Produk'!$A$2:$E$2517,3,FALSE)</f>
        <v>BHINNEKA SMART LED STRIP SL0103</v>
      </c>
      <c r="J1712" t="str">
        <f>VLOOKUP(E1712,'Data Produk'!$A$2:$E$2517,4,FALSE)</f>
        <v>SMART LIFE</v>
      </c>
      <c r="K1712" t="str">
        <f>VLOOKUP(D1712,'Data Outlet'!$A$2:$D$17,4,FALSE)</f>
        <v>Gita Rahma</v>
      </c>
      <c r="L1712" t="str">
        <f>VLOOKUP(D1712,'Data Outlet'!$A$2:$D$17,2,FALSE)</f>
        <v>MALL OF INDONESIA</v>
      </c>
    </row>
    <row r="1713" spans="1:12" x14ac:dyDescent="0.25">
      <c r="A1713" t="str">
        <f t="shared" si="54"/>
        <v>T-1712</v>
      </c>
      <c r="B1713" s="3" t="s">
        <v>2584</v>
      </c>
      <c r="C1713" s="5">
        <v>45612</v>
      </c>
      <c r="D1713" s="3" t="s">
        <v>39</v>
      </c>
      <c r="E1713" s="4" t="s">
        <v>1247</v>
      </c>
      <c r="F1713" s="9">
        <v>7</v>
      </c>
      <c r="G1713">
        <f>VLOOKUP(E1713,'Data Produk'!$A$2:$E$2517,5,FALSE)</f>
        <v>26500</v>
      </c>
      <c r="H1713">
        <f t="shared" si="53"/>
        <v>185500</v>
      </c>
      <c r="I1713" t="str">
        <f>VLOOKUP(E1713,'Data Produk'!$A$2:$E$2517,3,FALSE)</f>
        <v>KL102 BHINNEKA USB CABLE LIGHTNING</v>
      </c>
      <c r="J1713" t="str">
        <f>VLOOKUP(E1713,'Data Produk'!$A$2:$E$2517,4,FALSE)</f>
        <v>CABLE</v>
      </c>
      <c r="K1713" t="str">
        <f>VLOOKUP(D1713,'Data Outlet'!$A$2:$D$17,4,FALSE)</f>
        <v>Eko Wijaya</v>
      </c>
      <c r="L1713" t="str">
        <f>VLOOKUP(D1713,'Data Outlet'!$A$2:$D$17,2,FALSE)</f>
        <v>KOTA KASABLANKA</v>
      </c>
    </row>
    <row r="1714" spans="1:12" x14ac:dyDescent="0.25">
      <c r="A1714" t="str">
        <f t="shared" si="54"/>
        <v>T-1713</v>
      </c>
      <c r="B1714" s="3" t="s">
        <v>2584</v>
      </c>
      <c r="C1714" s="5">
        <v>45598</v>
      </c>
      <c r="D1714" s="3" t="s">
        <v>42</v>
      </c>
      <c r="E1714" s="4" t="s">
        <v>1248</v>
      </c>
      <c r="F1714" s="9">
        <v>1</v>
      </c>
      <c r="G1714">
        <f>VLOOKUP(E1714,'Data Produk'!$A$2:$E$2517,5,FALSE)</f>
        <v>160000</v>
      </c>
      <c r="H1714">
        <f t="shared" si="53"/>
        <v>160000</v>
      </c>
      <c r="I1714" t="str">
        <f>VLOOKUP(E1714,'Data Produk'!$A$2:$E$2517,3,FALSE)</f>
        <v>BHINNEKA Gaming Keyboard K-613 TKL II</v>
      </c>
      <c r="J1714" t="str">
        <f>VLOOKUP(E1714,'Data Produk'!$A$2:$E$2517,4,FALSE)</f>
        <v>KEYBOARD GAMING</v>
      </c>
      <c r="K1714" t="str">
        <f>VLOOKUP(D1714,'Data Outlet'!$A$2:$D$17,4,FALSE)</f>
        <v>Hadi Nugroho</v>
      </c>
      <c r="L1714" t="str">
        <f>VLOOKUP(D1714,'Data Outlet'!$A$2:$D$17,2,FALSE)</f>
        <v>MALL KELAPA GADING</v>
      </c>
    </row>
    <row r="1715" spans="1:12" x14ac:dyDescent="0.25">
      <c r="A1715" t="str">
        <f t="shared" si="54"/>
        <v>T-1714</v>
      </c>
      <c r="B1715" s="3" t="s">
        <v>2584</v>
      </c>
      <c r="C1715" s="5">
        <v>45598</v>
      </c>
      <c r="D1715" s="3" t="s">
        <v>42</v>
      </c>
      <c r="E1715" s="4" t="s">
        <v>1249</v>
      </c>
      <c r="F1715" s="9">
        <v>1</v>
      </c>
      <c r="G1715">
        <f>VLOOKUP(E1715,'Data Produk'!$A$2:$E$2517,5,FALSE)</f>
        <v>489300</v>
      </c>
      <c r="H1715">
        <f t="shared" si="53"/>
        <v>489300</v>
      </c>
      <c r="I1715" t="str">
        <f>VLOOKUP(E1715,'Data Produk'!$A$2:$E$2517,3,FALSE)</f>
        <v>ACK02 LUFFY Keycaps One Piece Original</v>
      </c>
      <c r="J1715" t="str">
        <f>VLOOKUP(E1715,'Data Produk'!$A$2:$E$2517,4,FALSE)</f>
        <v>OTHER ACCESSORIES</v>
      </c>
      <c r="K1715" t="str">
        <f>VLOOKUP(D1715,'Data Outlet'!$A$2:$D$17,4,FALSE)</f>
        <v>Hadi Nugroho</v>
      </c>
      <c r="L1715" t="str">
        <f>VLOOKUP(D1715,'Data Outlet'!$A$2:$D$17,2,FALSE)</f>
        <v>MALL KELAPA GADING</v>
      </c>
    </row>
    <row r="1716" spans="1:12" x14ac:dyDescent="0.25">
      <c r="A1716" t="str">
        <f t="shared" si="54"/>
        <v>T-1715</v>
      </c>
      <c r="B1716" s="3" t="s">
        <v>2584</v>
      </c>
      <c r="C1716" s="5">
        <v>45601</v>
      </c>
      <c r="D1716" s="3" t="s">
        <v>45</v>
      </c>
      <c r="E1716" s="4" t="s">
        <v>144</v>
      </c>
      <c r="F1716" s="9">
        <v>9</v>
      </c>
      <c r="G1716">
        <f>VLOOKUP(E1716,'Data Produk'!$A$2:$E$2517,5,FALSE)</f>
        <v>49500</v>
      </c>
      <c r="H1716">
        <f t="shared" si="53"/>
        <v>445500</v>
      </c>
      <c r="I1716" t="str">
        <f>VLOOKUP(E1716,'Data Produk'!$A$2:$E$2517,3,FALSE)</f>
        <v>BHINNEKA POWER PURE 20W 1-PORT TYPE-A USB CHARGER (QC) BLACK</v>
      </c>
      <c r="J1716" t="str">
        <f>VLOOKUP(E1716,'Data Produk'!$A$2:$E$2517,4,FALSE)</f>
        <v>CHARGER</v>
      </c>
      <c r="K1716" t="str">
        <f>VLOOKUP(D1716,'Data Outlet'!$A$2:$D$17,4,FALSE)</f>
        <v>Indah Putri</v>
      </c>
      <c r="L1716" t="str">
        <f>VLOOKUP(D1716,'Data Outlet'!$A$2:$D$17,2,FALSE)</f>
        <v>PIK AVENUE</v>
      </c>
    </row>
    <row r="1717" spans="1:12" x14ac:dyDescent="0.25">
      <c r="A1717" t="str">
        <f t="shared" si="54"/>
        <v>T-1716</v>
      </c>
      <c r="B1717" s="3" t="s">
        <v>2584</v>
      </c>
      <c r="C1717" s="5">
        <v>45614</v>
      </c>
      <c r="D1717" s="3" t="s">
        <v>47</v>
      </c>
      <c r="E1717" s="4" t="s">
        <v>1250</v>
      </c>
      <c r="F1717" s="9">
        <v>1</v>
      </c>
      <c r="G1717">
        <f>VLOOKUP(E1717,'Data Produk'!$A$2:$E$2517,5,FALSE)</f>
        <v>73800</v>
      </c>
      <c r="H1717">
        <f t="shared" si="53"/>
        <v>73800</v>
      </c>
      <c r="I1717" t="str">
        <f>VLOOKUP(E1717,'Data Produk'!$A$2:$E$2517,3,FALSE)</f>
        <v>BHINNEKA SMART LIGHT BUB 9W SLB101</v>
      </c>
      <c r="J1717" t="str">
        <f>VLOOKUP(E1717,'Data Produk'!$A$2:$E$2517,4,FALSE)</f>
        <v>SMART LIFE</v>
      </c>
      <c r="K1717" t="str">
        <f>VLOOKUP(D1717,'Data Outlet'!$A$2:$D$17,4,FALSE)</f>
        <v>Joko Susilo</v>
      </c>
      <c r="L1717" t="str">
        <f>VLOOKUP(D1717,'Data Outlet'!$A$2:$D$17,2,FALSE)</f>
        <v>SUMARECON MALL BEKASI</v>
      </c>
    </row>
    <row r="1718" spans="1:12" x14ac:dyDescent="0.25">
      <c r="A1718" t="str">
        <f t="shared" si="54"/>
        <v>T-1717</v>
      </c>
      <c r="B1718" s="3" t="s">
        <v>2584</v>
      </c>
      <c r="C1718" s="5">
        <v>45614</v>
      </c>
      <c r="D1718" s="3" t="s">
        <v>45</v>
      </c>
      <c r="E1718" s="4" t="s">
        <v>180</v>
      </c>
      <c r="F1718" s="9">
        <v>4</v>
      </c>
      <c r="G1718">
        <f>VLOOKUP(E1718,'Data Produk'!$A$2:$E$2517,5,FALSE)</f>
        <v>31500</v>
      </c>
      <c r="H1718">
        <f t="shared" si="53"/>
        <v>126000</v>
      </c>
      <c r="I1718" t="str">
        <f>VLOOKUP(E1718,'Data Produk'!$A$2:$E$2517,3,FALSE)</f>
        <v>BHINNEKA HYPERLINK KD60L1501 BLACK</v>
      </c>
      <c r="J1718" t="str">
        <f>VLOOKUP(E1718,'Data Produk'!$A$2:$E$2517,4,FALSE)</f>
        <v>CABLE</v>
      </c>
      <c r="K1718" t="str">
        <f>VLOOKUP(D1718,'Data Outlet'!$A$2:$D$17,4,FALSE)</f>
        <v>Indah Putri</v>
      </c>
      <c r="L1718" t="str">
        <f>VLOOKUP(D1718,'Data Outlet'!$A$2:$D$17,2,FALSE)</f>
        <v>PIK AVENUE</v>
      </c>
    </row>
    <row r="1719" spans="1:12" x14ac:dyDescent="0.25">
      <c r="A1719" t="str">
        <f t="shared" si="54"/>
        <v>T-1718</v>
      </c>
      <c r="B1719" s="3" t="s">
        <v>2584</v>
      </c>
      <c r="C1719" s="5">
        <v>45606</v>
      </c>
      <c r="D1719" s="3" t="s">
        <v>42</v>
      </c>
      <c r="E1719" s="4" t="s">
        <v>1251</v>
      </c>
      <c r="F1719" s="9">
        <v>1</v>
      </c>
      <c r="G1719">
        <f>VLOOKUP(E1719,'Data Produk'!$A$2:$E$2517,5,FALSE)</f>
        <v>39600</v>
      </c>
      <c r="H1719">
        <f t="shared" si="53"/>
        <v>39600</v>
      </c>
      <c r="I1719" t="str">
        <f>VLOOKUP(E1719,'Data Produk'!$A$2:$E$2517,3,FALSE)</f>
        <v>BHINNEKA GO W605 OFFICE MOUSE BLACK</v>
      </c>
      <c r="J1719" t="str">
        <f>VLOOKUP(E1719,'Data Produk'!$A$2:$E$2517,4,FALSE)</f>
        <v>OFFICE MOUSE</v>
      </c>
      <c r="K1719" t="str">
        <f>VLOOKUP(D1719,'Data Outlet'!$A$2:$D$17,4,FALSE)</f>
        <v>Hadi Nugroho</v>
      </c>
      <c r="L1719" t="str">
        <f>VLOOKUP(D1719,'Data Outlet'!$A$2:$D$17,2,FALSE)</f>
        <v>MALL KELAPA GADING</v>
      </c>
    </row>
    <row r="1720" spans="1:12" x14ac:dyDescent="0.25">
      <c r="A1720" t="str">
        <f t="shared" si="54"/>
        <v>T-1719</v>
      </c>
      <c r="B1720" s="3" t="s">
        <v>2584</v>
      </c>
      <c r="C1720" s="5">
        <v>45600</v>
      </c>
      <c r="D1720" s="3" t="s">
        <v>40</v>
      </c>
      <c r="E1720" s="4" t="s">
        <v>1252</v>
      </c>
      <c r="F1720" s="9">
        <v>1</v>
      </c>
      <c r="G1720">
        <f>VLOOKUP(E1720,'Data Produk'!$A$2:$E$2517,5,FALSE)</f>
        <v>81000</v>
      </c>
      <c r="H1720">
        <f t="shared" si="53"/>
        <v>81000</v>
      </c>
      <c r="I1720" t="str">
        <f>VLOOKUP(E1720,'Data Produk'!$A$2:$E$2517,3,FALSE)</f>
        <v>BHINNEKA CRYTO VX7 GAMING MOUSE WHITE</v>
      </c>
      <c r="J1720" t="str">
        <f>VLOOKUP(E1720,'Data Produk'!$A$2:$E$2517,4,FALSE)</f>
        <v>MOUSE GAMING</v>
      </c>
      <c r="K1720" t="str">
        <f>VLOOKUP(D1720,'Data Outlet'!$A$2:$D$17,4,FALSE)</f>
        <v>Fani Sari</v>
      </c>
      <c r="L1720" t="str">
        <f>VLOOKUP(D1720,'Data Outlet'!$A$2:$D$17,2,FALSE)</f>
        <v>LIPPO MALL KEMANG</v>
      </c>
    </row>
    <row r="1721" spans="1:12" x14ac:dyDescent="0.25">
      <c r="A1721" t="str">
        <f t="shared" si="54"/>
        <v>T-1720</v>
      </c>
      <c r="B1721" s="3" t="s">
        <v>2584</v>
      </c>
      <c r="C1721" s="5">
        <v>45619</v>
      </c>
      <c r="D1721" s="3" t="s">
        <v>48</v>
      </c>
      <c r="E1721" s="4" t="s">
        <v>146</v>
      </c>
      <c r="F1721" s="9">
        <v>1</v>
      </c>
      <c r="G1721">
        <f>VLOOKUP(E1721,'Data Produk'!$A$2:$E$2517,5,FALSE)</f>
        <v>94500</v>
      </c>
      <c r="H1721">
        <f t="shared" si="53"/>
        <v>94500</v>
      </c>
      <c r="I1721" t="str">
        <f>VLOOKUP(E1721,'Data Produk'!$A$2:$E$2517,3,FALSE)</f>
        <v>BHINNEKA SMART LIGHT BUB 12W SLB102</v>
      </c>
      <c r="J1721" t="str">
        <f>VLOOKUP(E1721,'Data Produk'!$A$2:$E$2517,4,FALSE)</f>
        <v>SMART LIFE</v>
      </c>
      <c r="K1721" t="str">
        <f>VLOOKUP(D1721,'Data Outlet'!$A$2:$D$17,4,FALSE)</f>
        <v>Joko Susilo</v>
      </c>
      <c r="L1721" t="str">
        <f>VLOOKUP(D1721,'Data Outlet'!$A$2:$D$17,2,FALSE)</f>
        <v>SUMARECON MALL SERPONG</v>
      </c>
    </row>
    <row r="1722" spans="1:12" x14ac:dyDescent="0.25">
      <c r="A1722" t="str">
        <f t="shared" si="54"/>
        <v>T-1721</v>
      </c>
      <c r="B1722" s="3" t="s">
        <v>2584</v>
      </c>
      <c r="C1722" s="5">
        <v>45601</v>
      </c>
      <c r="D1722" s="3" t="s">
        <v>40</v>
      </c>
      <c r="E1722" s="4" t="s">
        <v>458</v>
      </c>
      <c r="F1722" s="9">
        <v>3</v>
      </c>
      <c r="G1722">
        <f>VLOOKUP(E1722,'Data Produk'!$A$2:$E$2517,5,FALSE)</f>
        <v>17100</v>
      </c>
      <c r="H1722">
        <f t="shared" si="53"/>
        <v>51300</v>
      </c>
      <c r="I1722" t="str">
        <f>VLOOKUP(E1722,'Data Produk'!$A$2:$E$2517,3,FALSE)</f>
        <v>BHINNEKA DURALINK KCB1201 BLACK</v>
      </c>
      <c r="J1722" t="str">
        <f>VLOOKUP(E1722,'Data Produk'!$A$2:$E$2517,4,FALSE)</f>
        <v>CABLE</v>
      </c>
      <c r="K1722" t="str">
        <f>VLOOKUP(D1722,'Data Outlet'!$A$2:$D$17,4,FALSE)</f>
        <v>Fani Sari</v>
      </c>
      <c r="L1722" t="str">
        <f>VLOOKUP(D1722,'Data Outlet'!$A$2:$D$17,2,FALSE)</f>
        <v>LIPPO MALL KEMANG</v>
      </c>
    </row>
    <row r="1723" spans="1:12" x14ac:dyDescent="0.25">
      <c r="A1723" t="str">
        <f t="shared" si="54"/>
        <v>T-1722</v>
      </c>
      <c r="B1723" s="3" t="s">
        <v>2584</v>
      </c>
      <c r="C1723" s="5">
        <v>45601</v>
      </c>
      <c r="D1723" s="3" t="s">
        <v>40</v>
      </c>
      <c r="E1723" s="4" t="s">
        <v>797</v>
      </c>
      <c r="F1723" s="9">
        <v>1</v>
      </c>
      <c r="G1723">
        <f>VLOOKUP(E1723,'Data Produk'!$A$2:$E$2517,5,FALSE)</f>
        <v>261000</v>
      </c>
      <c r="H1723">
        <f t="shared" si="53"/>
        <v>261000</v>
      </c>
      <c r="I1723" t="str">
        <f>VLOOKUP(E1723,'Data Produk'!$A$2:$E$2517,3,FALSE)</f>
        <v>BHINNEKA ALTO MH91 GAMING HEADSET BLACK</v>
      </c>
      <c r="J1723" t="str">
        <f>VLOOKUP(E1723,'Data Produk'!$A$2:$E$2517,4,FALSE)</f>
        <v>GAMING HEADSET</v>
      </c>
      <c r="K1723" t="str">
        <f>VLOOKUP(D1723,'Data Outlet'!$A$2:$D$17,4,FALSE)</f>
        <v>Fani Sari</v>
      </c>
      <c r="L1723" t="str">
        <f>VLOOKUP(D1723,'Data Outlet'!$A$2:$D$17,2,FALSE)</f>
        <v>LIPPO MALL KEMANG</v>
      </c>
    </row>
    <row r="1724" spans="1:12" x14ac:dyDescent="0.25">
      <c r="A1724" t="str">
        <f t="shared" si="54"/>
        <v>T-1723</v>
      </c>
      <c r="B1724" s="3" t="s">
        <v>2584</v>
      </c>
      <c r="C1724" s="5">
        <v>45618</v>
      </c>
      <c r="D1724" s="3" t="s">
        <v>42</v>
      </c>
      <c r="E1724" s="4" t="s">
        <v>74</v>
      </c>
      <c r="F1724" s="9">
        <v>1</v>
      </c>
      <c r="G1724">
        <f>VLOOKUP(E1724,'Data Produk'!$A$2:$E$2517,5,FALSE)</f>
        <v>15300</v>
      </c>
      <c r="H1724">
        <f t="shared" si="53"/>
        <v>15300</v>
      </c>
      <c r="I1724" t="str">
        <f>VLOOKUP(E1724,'Data Produk'!$A$2:$E$2517,3,FALSE)</f>
        <v>BHINNEKA LINKPODS ES3 WIRED EARBUDS BLACK</v>
      </c>
      <c r="J1724" t="str">
        <f>VLOOKUP(E1724,'Data Produk'!$A$2:$E$2517,4,FALSE)</f>
        <v>EARPHONE</v>
      </c>
      <c r="K1724" t="str">
        <f>VLOOKUP(D1724,'Data Outlet'!$A$2:$D$17,4,FALSE)</f>
        <v>Hadi Nugroho</v>
      </c>
      <c r="L1724" t="str">
        <f>VLOOKUP(D1724,'Data Outlet'!$A$2:$D$17,2,FALSE)</f>
        <v>MALL KELAPA GADING</v>
      </c>
    </row>
    <row r="1725" spans="1:12" x14ac:dyDescent="0.25">
      <c r="A1725" t="str">
        <f t="shared" si="54"/>
        <v>T-1724</v>
      </c>
      <c r="B1725" s="3" t="s">
        <v>2584</v>
      </c>
      <c r="C1725" s="5">
        <v>45603</v>
      </c>
      <c r="D1725" s="3" t="s">
        <v>37</v>
      </c>
      <c r="E1725" s="4" t="s">
        <v>1253</v>
      </c>
      <c r="F1725" s="9">
        <v>1</v>
      </c>
      <c r="G1725">
        <f>VLOOKUP(E1725,'Data Produk'!$A$2:$E$2517,5,FALSE)</f>
        <v>39600</v>
      </c>
      <c r="H1725">
        <f t="shared" si="53"/>
        <v>39600</v>
      </c>
      <c r="I1725" t="str">
        <f>VLOOKUP(E1725,'Data Produk'!$A$2:$E$2517,3,FALSE)</f>
        <v>BHINNEKA GO W606 OFFICE MOUSE BLACK</v>
      </c>
      <c r="J1725" t="str">
        <f>VLOOKUP(E1725,'Data Produk'!$A$2:$E$2517,4,FALSE)</f>
        <v>OFFICE MOUSE</v>
      </c>
      <c r="K1725" t="str">
        <f>VLOOKUP(D1725,'Data Outlet'!$A$2:$D$17,4,FALSE)</f>
        <v>Dewi Lestari</v>
      </c>
      <c r="L1725" t="str">
        <f>VLOOKUP(D1725,'Data Outlet'!$A$2:$D$17,2,FALSE)</f>
        <v>CIBUBUR JUNCTION</v>
      </c>
    </row>
    <row r="1726" spans="1:12" x14ac:dyDescent="0.25">
      <c r="A1726" t="str">
        <f t="shared" si="54"/>
        <v>T-1725</v>
      </c>
      <c r="B1726" s="3" t="s">
        <v>2584</v>
      </c>
      <c r="C1726" s="5">
        <v>45611</v>
      </c>
      <c r="D1726" s="3" t="s">
        <v>48</v>
      </c>
      <c r="E1726" s="4" t="s">
        <v>246</v>
      </c>
      <c r="F1726" s="9">
        <v>2</v>
      </c>
      <c r="G1726">
        <f>VLOOKUP(E1726,'Data Produk'!$A$2:$E$2517,5,FALSE)</f>
        <v>49500</v>
      </c>
      <c r="H1726">
        <f t="shared" si="53"/>
        <v>99000</v>
      </c>
      <c r="I1726" t="str">
        <f>VLOOKUP(E1726,'Data Produk'!$A$2:$E$2517,3,FALSE)</f>
        <v>BHINNEKA POWER PURE 20W 1-PORT TYPE-A USB CHARGER (QC) BLACK</v>
      </c>
      <c r="J1726" t="str">
        <f>VLOOKUP(E1726,'Data Produk'!$A$2:$E$2517,4,FALSE)</f>
        <v>CHARGER</v>
      </c>
      <c r="K1726" t="str">
        <f>VLOOKUP(D1726,'Data Outlet'!$A$2:$D$17,4,FALSE)</f>
        <v>Joko Susilo</v>
      </c>
      <c r="L1726" t="str">
        <f>VLOOKUP(D1726,'Data Outlet'!$A$2:$D$17,2,FALSE)</f>
        <v>SUMARECON MALL SERPONG</v>
      </c>
    </row>
    <row r="1727" spans="1:12" x14ac:dyDescent="0.25">
      <c r="A1727" t="str">
        <f t="shared" si="54"/>
        <v>T-1726</v>
      </c>
      <c r="B1727" s="3" t="s">
        <v>2584</v>
      </c>
      <c r="C1727" s="5">
        <v>45604</v>
      </c>
      <c r="D1727" s="3" t="s">
        <v>48</v>
      </c>
      <c r="E1727" s="4" t="s">
        <v>264</v>
      </c>
      <c r="F1727" s="9">
        <v>2</v>
      </c>
      <c r="G1727">
        <f>VLOOKUP(E1727,'Data Produk'!$A$2:$E$2517,5,FALSE)</f>
        <v>39600</v>
      </c>
      <c r="H1727">
        <f t="shared" si="53"/>
        <v>79200</v>
      </c>
      <c r="I1727" t="str">
        <f>VLOOKUP(E1727,'Data Produk'!$A$2:$E$2517,3,FALSE)</f>
        <v>BHINNEKA GO W608 OFFICE MOUSE PINK</v>
      </c>
      <c r="J1727" t="str">
        <f>VLOOKUP(E1727,'Data Produk'!$A$2:$E$2517,4,FALSE)</f>
        <v>OFFICE MOUSE</v>
      </c>
      <c r="K1727" t="str">
        <f>VLOOKUP(D1727,'Data Outlet'!$A$2:$D$17,4,FALSE)</f>
        <v>Joko Susilo</v>
      </c>
      <c r="L1727" t="str">
        <f>VLOOKUP(D1727,'Data Outlet'!$A$2:$D$17,2,FALSE)</f>
        <v>SUMARECON MALL SERPONG</v>
      </c>
    </row>
    <row r="1728" spans="1:12" x14ac:dyDescent="0.25">
      <c r="A1728" t="str">
        <f t="shared" si="54"/>
        <v>T-1727</v>
      </c>
      <c r="B1728" s="3" t="s">
        <v>2584</v>
      </c>
      <c r="C1728" s="5">
        <v>45597</v>
      </c>
      <c r="D1728" s="3" t="s">
        <v>39</v>
      </c>
      <c r="E1728" s="4" t="s">
        <v>1254</v>
      </c>
      <c r="F1728" s="9">
        <v>3</v>
      </c>
      <c r="G1728">
        <f>VLOOKUP(E1728,'Data Produk'!$A$2:$E$2517,5,FALSE)</f>
        <v>62100</v>
      </c>
      <c r="H1728">
        <f t="shared" si="53"/>
        <v>186300</v>
      </c>
      <c r="I1728" t="str">
        <f>VLOOKUP(E1728,'Data Produk'!$A$2:$E$2517,3,FALSE)</f>
        <v>BHINNEKA EG3 WIRED EARBUDS BLACK</v>
      </c>
      <c r="J1728" t="str">
        <f>VLOOKUP(E1728,'Data Produk'!$A$2:$E$2517,4,FALSE)</f>
        <v>EARPHONE</v>
      </c>
      <c r="K1728" t="str">
        <f>VLOOKUP(D1728,'Data Outlet'!$A$2:$D$17,4,FALSE)</f>
        <v>Eko Wijaya</v>
      </c>
      <c r="L1728" t="str">
        <f>VLOOKUP(D1728,'Data Outlet'!$A$2:$D$17,2,FALSE)</f>
        <v>KOTA KASABLANKA</v>
      </c>
    </row>
    <row r="1729" spans="1:12" x14ac:dyDescent="0.25">
      <c r="A1729" t="str">
        <f t="shared" si="54"/>
        <v>T-1728</v>
      </c>
      <c r="B1729" s="3" t="s">
        <v>2584</v>
      </c>
      <c r="C1729" s="5">
        <v>45620</v>
      </c>
      <c r="D1729" s="3" t="s">
        <v>48</v>
      </c>
      <c r="E1729" s="4" t="s">
        <v>263</v>
      </c>
      <c r="F1729" s="9">
        <v>6</v>
      </c>
      <c r="G1729">
        <f>VLOOKUP(E1729,'Data Produk'!$A$2:$E$2517,5,FALSE)</f>
        <v>22500</v>
      </c>
      <c r="H1729">
        <f t="shared" si="53"/>
        <v>135000</v>
      </c>
      <c r="I1729" t="str">
        <f>VLOOKUP(E1729,'Data Produk'!$A$2:$E$2517,3,FALSE)</f>
        <v>BHINNEKA HYPERLINK KV65C1201 BLACK</v>
      </c>
      <c r="J1729" t="str">
        <f>VLOOKUP(E1729,'Data Produk'!$A$2:$E$2517,4,FALSE)</f>
        <v>CABLE</v>
      </c>
      <c r="K1729" t="str">
        <f>VLOOKUP(D1729,'Data Outlet'!$A$2:$D$17,4,FALSE)</f>
        <v>Joko Susilo</v>
      </c>
      <c r="L1729" t="str">
        <f>VLOOKUP(D1729,'Data Outlet'!$A$2:$D$17,2,FALSE)</f>
        <v>SUMARECON MALL SERPONG</v>
      </c>
    </row>
    <row r="1730" spans="1:12" x14ac:dyDescent="0.25">
      <c r="A1730" t="str">
        <f t="shared" si="54"/>
        <v>T-1729</v>
      </c>
      <c r="B1730" s="3" t="s">
        <v>2584</v>
      </c>
      <c r="C1730" s="5">
        <v>45622</v>
      </c>
      <c r="D1730" s="3" t="s">
        <v>40</v>
      </c>
      <c r="E1730" s="4" t="s">
        <v>500</v>
      </c>
      <c r="F1730" s="9">
        <v>2</v>
      </c>
      <c r="G1730">
        <f>VLOOKUP(E1730,'Data Produk'!$A$2:$E$2517,5,FALSE)</f>
        <v>45000</v>
      </c>
      <c r="H1730">
        <f t="shared" si="53"/>
        <v>90000</v>
      </c>
      <c r="I1730" t="str">
        <f>VLOOKUP(E1730,'Data Produk'!$A$2:$E$2517,3,FALSE)</f>
        <v>BHINNEKA HYPERLINK KD10C2001 BLACK</v>
      </c>
      <c r="J1730" t="str">
        <f>VLOOKUP(E1730,'Data Produk'!$A$2:$E$2517,4,FALSE)</f>
        <v>CABLE</v>
      </c>
      <c r="K1730" t="str">
        <f>VLOOKUP(D1730,'Data Outlet'!$A$2:$D$17,4,FALSE)</f>
        <v>Fani Sari</v>
      </c>
      <c r="L1730" t="str">
        <f>VLOOKUP(D1730,'Data Outlet'!$A$2:$D$17,2,FALSE)</f>
        <v>LIPPO MALL KEMANG</v>
      </c>
    </row>
    <row r="1731" spans="1:12" x14ac:dyDescent="0.25">
      <c r="A1731" t="str">
        <f t="shared" si="54"/>
        <v>T-1730</v>
      </c>
      <c r="B1731" s="3" t="s">
        <v>2584</v>
      </c>
      <c r="C1731" s="5">
        <v>45607</v>
      </c>
      <c r="D1731" s="3" t="s">
        <v>48</v>
      </c>
      <c r="E1731" s="4" t="s">
        <v>862</v>
      </c>
      <c r="F1731" s="9">
        <v>4</v>
      </c>
      <c r="G1731">
        <f>VLOOKUP(E1731,'Data Produk'!$A$2:$E$2517,5,FALSE)</f>
        <v>29700</v>
      </c>
      <c r="H1731">
        <f t="shared" ref="H1731:H1794" si="55">G1731*F1731</f>
        <v>118800</v>
      </c>
      <c r="I1731" t="str">
        <f>VLOOKUP(E1731,'Data Produk'!$A$2:$E$2517,3,FALSE)</f>
        <v>KM104 BHINNEKA USB CABLE MICRO</v>
      </c>
      <c r="J1731" t="str">
        <f>VLOOKUP(E1731,'Data Produk'!$A$2:$E$2517,4,FALSE)</f>
        <v>CABLE</v>
      </c>
      <c r="K1731" t="str">
        <f>VLOOKUP(D1731,'Data Outlet'!$A$2:$D$17,4,FALSE)</f>
        <v>Joko Susilo</v>
      </c>
      <c r="L1731" t="str">
        <f>VLOOKUP(D1731,'Data Outlet'!$A$2:$D$17,2,FALSE)</f>
        <v>SUMARECON MALL SERPONG</v>
      </c>
    </row>
    <row r="1732" spans="1:12" x14ac:dyDescent="0.25">
      <c r="A1732" t="str">
        <f t="shared" si="54"/>
        <v>T-1731</v>
      </c>
      <c r="B1732" s="3" t="s">
        <v>2584</v>
      </c>
      <c r="C1732" s="5">
        <v>45606</v>
      </c>
      <c r="D1732" s="3" t="s">
        <v>43</v>
      </c>
      <c r="E1732" s="4" t="s">
        <v>1255</v>
      </c>
      <c r="F1732" s="9">
        <v>1</v>
      </c>
      <c r="G1732">
        <f>VLOOKUP(E1732,'Data Produk'!$A$2:$E$2517,5,FALSE)</f>
        <v>94500</v>
      </c>
      <c r="H1732">
        <f t="shared" si="55"/>
        <v>94500</v>
      </c>
      <c r="I1732" t="str">
        <f>VLOOKUP(E1732,'Data Produk'!$A$2:$E$2517,3,FALSE)</f>
        <v>BHINNEKA SMART LIGHT BUB 12W SLB102</v>
      </c>
      <c r="J1732" t="str">
        <f>VLOOKUP(E1732,'Data Produk'!$A$2:$E$2517,4,FALSE)</f>
        <v>SMART LIFE</v>
      </c>
      <c r="K1732" t="str">
        <f>VLOOKUP(D1732,'Data Outlet'!$A$2:$D$17,4,FALSE)</f>
        <v>Gita Rahma</v>
      </c>
      <c r="L1732" t="str">
        <f>VLOOKUP(D1732,'Data Outlet'!$A$2:$D$17,2,FALSE)</f>
        <v>MALL OF INDONESIA</v>
      </c>
    </row>
    <row r="1733" spans="1:12" x14ac:dyDescent="0.25">
      <c r="A1733" t="str">
        <f t="shared" si="54"/>
        <v>T-1732</v>
      </c>
      <c r="B1733" s="3" t="s">
        <v>2584</v>
      </c>
      <c r="C1733" s="5">
        <v>45621</v>
      </c>
      <c r="D1733" s="3" t="s">
        <v>42</v>
      </c>
      <c r="E1733" s="4" t="s">
        <v>1256</v>
      </c>
      <c r="F1733" s="9">
        <v>2</v>
      </c>
      <c r="G1733">
        <f>VLOOKUP(E1733,'Data Produk'!$A$2:$E$2517,5,FALSE)</f>
        <v>143100</v>
      </c>
      <c r="H1733">
        <f t="shared" si="55"/>
        <v>286200</v>
      </c>
      <c r="I1733" t="str">
        <f>VLOOKUP(E1733,'Data Produk'!$A$2:$E$2517,3,FALSE)</f>
        <v>BHINNEKA VENOM II WGC2 GAMING MOUSE MINT</v>
      </c>
      <c r="J1733" t="str">
        <f>VLOOKUP(E1733,'Data Produk'!$A$2:$E$2517,4,FALSE)</f>
        <v>MOUSE GAMING</v>
      </c>
      <c r="K1733" t="str">
        <f>VLOOKUP(D1733,'Data Outlet'!$A$2:$D$17,4,FALSE)</f>
        <v>Hadi Nugroho</v>
      </c>
      <c r="L1733" t="str">
        <f>VLOOKUP(D1733,'Data Outlet'!$A$2:$D$17,2,FALSE)</f>
        <v>MALL KELAPA GADING</v>
      </c>
    </row>
    <row r="1734" spans="1:12" x14ac:dyDescent="0.25">
      <c r="A1734" t="str">
        <f t="shared" si="54"/>
        <v>T-1733</v>
      </c>
      <c r="B1734" s="3" t="s">
        <v>2584</v>
      </c>
      <c r="C1734" s="5">
        <v>45600</v>
      </c>
      <c r="D1734" s="3" t="s">
        <v>47</v>
      </c>
      <c r="E1734" s="4" t="s">
        <v>839</v>
      </c>
      <c r="F1734" s="9">
        <v>1</v>
      </c>
      <c r="G1734">
        <f>VLOOKUP(E1734,'Data Produk'!$A$2:$E$2517,5,FALSE)</f>
        <v>76500</v>
      </c>
      <c r="H1734">
        <f t="shared" si="55"/>
        <v>76500</v>
      </c>
      <c r="I1734" t="str">
        <f>VLOOKUP(E1734,'Data Produk'!$A$2:$E$2517,3,FALSE)</f>
        <v>BHINNEKA WAVE10 TW10 TRUE WIRELESS BEIGE</v>
      </c>
      <c r="J1734" t="str">
        <f>VLOOKUP(E1734,'Data Produk'!$A$2:$E$2517,4,FALSE)</f>
        <v>TWS</v>
      </c>
      <c r="K1734" t="str">
        <f>VLOOKUP(D1734,'Data Outlet'!$A$2:$D$17,4,FALSE)</f>
        <v>Joko Susilo</v>
      </c>
      <c r="L1734" t="str">
        <f>VLOOKUP(D1734,'Data Outlet'!$A$2:$D$17,2,FALSE)</f>
        <v>SUMARECON MALL BEKASI</v>
      </c>
    </row>
    <row r="1735" spans="1:12" x14ac:dyDescent="0.25">
      <c r="A1735" t="str">
        <f t="shared" si="54"/>
        <v>T-1734</v>
      </c>
      <c r="B1735" s="3" t="s">
        <v>2584</v>
      </c>
      <c r="C1735" s="5">
        <v>45617</v>
      </c>
      <c r="D1735" s="3" t="s">
        <v>48</v>
      </c>
      <c r="E1735" s="4" t="s">
        <v>80</v>
      </c>
      <c r="F1735" s="9">
        <v>1</v>
      </c>
      <c r="G1735">
        <f>VLOOKUP(E1735,'Data Produk'!$A$2:$E$2517,5,FALSE)</f>
        <v>32000</v>
      </c>
      <c r="H1735">
        <f t="shared" si="55"/>
        <v>32000</v>
      </c>
      <c r="I1735" t="str">
        <f>VLOOKUP(E1735,'Data Produk'!$A$2:$E$2517,3,FALSE)</f>
        <v>KL104 BHINNEKA USB CABLE LIGHTNING</v>
      </c>
      <c r="J1735" t="str">
        <f>VLOOKUP(E1735,'Data Produk'!$A$2:$E$2517,4,FALSE)</f>
        <v>CABLE</v>
      </c>
      <c r="K1735" t="str">
        <f>VLOOKUP(D1735,'Data Outlet'!$A$2:$D$17,4,FALSE)</f>
        <v>Joko Susilo</v>
      </c>
      <c r="L1735" t="str">
        <f>VLOOKUP(D1735,'Data Outlet'!$A$2:$D$17,2,FALSE)</f>
        <v>SUMARECON MALL SERPONG</v>
      </c>
    </row>
    <row r="1736" spans="1:12" x14ac:dyDescent="0.25">
      <c r="A1736" t="str">
        <f t="shared" si="54"/>
        <v>T-1735</v>
      </c>
      <c r="B1736" s="3" t="s">
        <v>2584</v>
      </c>
      <c r="C1736" s="5">
        <v>45616</v>
      </c>
      <c r="D1736" s="3" t="s">
        <v>48</v>
      </c>
      <c r="E1736" s="4" t="s">
        <v>569</v>
      </c>
      <c r="F1736" s="9">
        <v>2</v>
      </c>
      <c r="G1736">
        <f>VLOOKUP(E1736,'Data Produk'!$A$2:$E$2517,5,FALSE)</f>
        <v>81000</v>
      </c>
      <c r="H1736">
        <f t="shared" si="55"/>
        <v>162000</v>
      </c>
      <c r="I1736" t="str">
        <f>VLOOKUP(E1736,'Data Produk'!$A$2:$E$2517,3,FALSE)</f>
        <v>BHINNEKA CRYTO VX7 GAMING MOUSE BLACK</v>
      </c>
      <c r="J1736" t="str">
        <f>VLOOKUP(E1736,'Data Produk'!$A$2:$E$2517,4,FALSE)</f>
        <v>MOUSE GAMING</v>
      </c>
      <c r="K1736" t="str">
        <f>VLOOKUP(D1736,'Data Outlet'!$A$2:$D$17,4,FALSE)</f>
        <v>Joko Susilo</v>
      </c>
      <c r="L1736" t="str">
        <f>VLOOKUP(D1736,'Data Outlet'!$A$2:$D$17,2,FALSE)</f>
        <v>SUMARECON MALL SERPONG</v>
      </c>
    </row>
    <row r="1737" spans="1:12" x14ac:dyDescent="0.25">
      <c r="A1737" t="str">
        <f t="shared" si="54"/>
        <v>T-1736</v>
      </c>
      <c r="B1737" s="3" t="s">
        <v>2584</v>
      </c>
      <c r="C1737" s="5">
        <v>45613</v>
      </c>
      <c r="D1737" s="3" t="s">
        <v>43</v>
      </c>
      <c r="E1737" s="4" t="s">
        <v>1257</v>
      </c>
      <c r="F1737" s="9">
        <v>1</v>
      </c>
      <c r="G1737">
        <f>VLOOKUP(E1737,'Data Produk'!$A$2:$E$2517,5,FALSE)</f>
        <v>81000</v>
      </c>
      <c r="H1737">
        <f t="shared" si="55"/>
        <v>81000</v>
      </c>
      <c r="I1737" t="str">
        <f>VLOOKUP(E1737,'Data Produk'!$A$2:$E$2517,3,FALSE)</f>
        <v>BHINNEKA SCAR II EG5C WIRED EARBUDS BLACK</v>
      </c>
      <c r="J1737" t="str">
        <f>VLOOKUP(E1737,'Data Produk'!$A$2:$E$2517,4,FALSE)</f>
        <v>EARPHONE</v>
      </c>
      <c r="K1737" t="str">
        <f>VLOOKUP(D1737,'Data Outlet'!$A$2:$D$17,4,FALSE)</f>
        <v>Gita Rahma</v>
      </c>
      <c r="L1737" t="str">
        <f>VLOOKUP(D1737,'Data Outlet'!$A$2:$D$17,2,FALSE)</f>
        <v>MALL OF INDONESIA</v>
      </c>
    </row>
    <row r="1738" spans="1:12" x14ac:dyDescent="0.25">
      <c r="A1738" t="str">
        <f t="shared" si="54"/>
        <v>T-1737</v>
      </c>
      <c r="B1738" s="3" t="s">
        <v>2584</v>
      </c>
      <c r="C1738" s="5">
        <v>45598</v>
      </c>
      <c r="D1738" s="3" t="s">
        <v>42</v>
      </c>
      <c r="E1738" s="4" t="s">
        <v>171</v>
      </c>
      <c r="F1738" s="9">
        <v>4</v>
      </c>
      <c r="G1738">
        <f>VLOOKUP(E1738,'Data Produk'!$A$2:$E$2517,5,FALSE)</f>
        <v>13050</v>
      </c>
      <c r="H1738">
        <f t="shared" si="55"/>
        <v>52200</v>
      </c>
      <c r="I1738" t="str">
        <f>VLOOKUP(E1738,'Data Produk'!$A$2:$E$2517,3,FALSE)</f>
        <v>BHINNEKA DURALINK KCT1201 BLACK</v>
      </c>
      <c r="J1738" t="str">
        <f>VLOOKUP(E1738,'Data Produk'!$A$2:$E$2517,4,FALSE)</f>
        <v>CABLE</v>
      </c>
      <c r="K1738" t="str">
        <f>VLOOKUP(D1738,'Data Outlet'!$A$2:$D$17,4,FALSE)</f>
        <v>Hadi Nugroho</v>
      </c>
      <c r="L1738" t="str">
        <f>VLOOKUP(D1738,'Data Outlet'!$A$2:$D$17,2,FALSE)</f>
        <v>MALL KELAPA GADING</v>
      </c>
    </row>
    <row r="1739" spans="1:12" x14ac:dyDescent="0.25">
      <c r="A1739" t="str">
        <f t="shared" si="54"/>
        <v>T-1738</v>
      </c>
      <c r="B1739" s="3" t="s">
        <v>2584</v>
      </c>
      <c r="C1739" s="5">
        <v>45613</v>
      </c>
      <c r="D1739" s="3" t="s">
        <v>47</v>
      </c>
      <c r="E1739" s="4" t="s">
        <v>923</v>
      </c>
      <c r="F1739" s="9">
        <v>1</v>
      </c>
      <c r="G1739">
        <f>VLOOKUP(E1739,'Data Produk'!$A$2:$E$2517,5,FALSE)</f>
        <v>65700</v>
      </c>
      <c r="H1739">
        <f t="shared" si="55"/>
        <v>65700</v>
      </c>
      <c r="I1739" t="str">
        <f>VLOOKUP(E1739,'Data Produk'!$A$2:$E$2517,3,FALSE)</f>
        <v>BHINNEKA RAIGOR III WG12 GAMING MOUSE BLACK</v>
      </c>
      <c r="J1739" t="str">
        <f>VLOOKUP(E1739,'Data Produk'!$A$2:$E$2517,4,FALSE)</f>
        <v>MOUSE GAMING</v>
      </c>
      <c r="K1739" t="str">
        <f>VLOOKUP(D1739,'Data Outlet'!$A$2:$D$17,4,FALSE)</f>
        <v>Joko Susilo</v>
      </c>
      <c r="L1739" t="str">
        <f>VLOOKUP(D1739,'Data Outlet'!$A$2:$D$17,2,FALSE)</f>
        <v>SUMARECON MALL BEKASI</v>
      </c>
    </row>
    <row r="1740" spans="1:12" x14ac:dyDescent="0.25">
      <c r="A1740" t="str">
        <f t="shared" ref="A1740:A1803" si="56">"T-"&amp;ROW()-1</f>
        <v>T-1739</v>
      </c>
      <c r="B1740" s="3" t="s">
        <v>2584</v>
      </c>
      <c r="C1740" s="5">
        <v>45602</v>
      </c>
      <c r="D1740" s="3" t="s">
        <v>45</v>
      </c>
      <c r="E1740" s="4" t="s">
        <v>1258</v>
      </c>
      <c r="F1740" s="9">
        <v>1</v>
      </c>
      <c r="G1740">
        <f>VLOOKUP(E1740,'Data Produk'!$A$2:$E$2517,5,FALSE)</f>
        <v>247500</v>
      </c>
      <c r="H1740">
        <f t="shared" si="55"/>
        <v>247500</v>
      </c>
      <c r="I1740" t="str">
        <f>VLOOKUP(E1740,'Data Produk'!$A$2:$E$2517,3,FALSE)</f>
        <v>BHINNEKA SHOOTER II WGP13 GAMEPAD WHITE</v>
      </c>
      <c r="J1740" t="str">
        <f>VLOOKUP(E1740,'Data Produk'!$A$2:$E$2517,4,FALSE)</f>
        <v>GAMEPAD</v>
      </c>
      <c r="K1740" t="str">
        <f>VLOOKUP(D1740,'Data Outlet'!$A$2:$D$17,4,FALSE)</f>
        <v>Indah Putri</v>
      </c>
      <c r="L1740" t="str">
        <f>VLOOKUP(D1740,'Data Outlet'!$A$2:$D$17,2,FALSE)</f>
        <v>PIK AVENUE</v>
      </c>
    </row>
    <row r="1741" spans="1:12" x14ac:dyDescent="0.25">
      <c r="A1741" t="str">
        <f t="shared" si="56"/>
        <v>T-1740</v>
      </c>
      <c r="B1741" s="3" t="s">
        <v>2584</v>
      </c>
      <c r="C1741" s="5">
        <v>45608</v>
      </c>
      <c r="D1741" s="3" t="s">
        <v>47</v>
      </c>
      <c r="E1741" s="4" t="s">
        <v>1259</v>
      </c>
      <c r="F1741" s="9">
        <v>4</v>
      </c>
      <c r="G1741">
        <f>VLOOKUP(E1741,'Data Produk'!$A$2:$E$2517,5,FALSE)</f>
        <v>27000</v>
      </c>
      <c r="H1741">
        <f t="shared" si="55"/>
        <v>108000</v>
      </c>
      <c r="I1741" t="str">
        <f>VLOOKUP(E1741,'Data Produk'!$A$2:$E$2517,3,FALSE)</f>
        <v>BHINNEKA DURALINK KLB2001 BLACK</v>
      </c>
      <c r="J1741" t="str">
        <f>VLOOKUP(E1741,'Data Produk'!$A$2:$E$2517,4,FALSE)</f>
        <v>CABLE</v>
      </c>
      <c r="K1741" t="str">
        <f>VLOOKUP(D1741,'Data Outlet'!$A$2:$D$17,4,FALSE)</f>
        <v>Joko Susilo</v>
      </c>
      <c r="L1741" t="str">
        <f>VLOOKUP(D1741,'Data Outlet'!$A$2:$D$17,2,FALSE)</f>
        <v>SUMARECON MALL BEKASI</v>
      </c>
    </row>
    <row r="1742" spans="1:12" x14ac:dyDescent="0.25">
      <c r="A1742" t="str">
        <f t="shared" si="56"/>
        <v>T-1741</v>
      </c>
      <c r="B1742" s="3" t="s">
        <v>2584</v>
      </c>
      <c r="C1742" s="5">
        <v>45608</v>
      </c>
      <c r="D1742" s="3" t="s">
        <v>48</v>
      </c>
      <c r="E1742" s="4" t="s">
        <v>1260</v>
      </c>
      <c r="F1742" s="9">
        <v>1</v>
      </c>
      <c r="G1742">
        <f>VLOOKUP(E1742,'Data Produk'!$A$2:$E$2517,5,FALSE)</f>
        <v>37350</v>
      </c>
      <c r="H1742">
        <f t="shared" si="55"/>
        <v>37350</v>
      </c>
      <c r="I1742" t="str">
        <f>VLOOKUP(E1742,'Data Produk'!$A$2:$E$2517,3,FALSE)</f>
        <v>BHINNEKA LAVALIER MV01 MICROPHONE BLACK</v>
      </c>
      <c r="J1742" t="str">
        <f>VLOOKUP(E1742,'Data Produk'!$A$2:$E$2517,4,FALSE)</f>
        <v>STREAMING DEVICES</v>
      </c>
      <c r="K1742" t="str">
        <f>VLOOKUP(D1742,'Data Outlet'!$A$2:$D$17,4,FALSE)</f>
        <v>Joko Susilo</v>
      </c>
      <c r="L1742" t="str">
        <f>VLOOKUP(D1742,'Data Outlet'!$A$2:$D$17,2,FALSE)</f>
        <v>SUMARECON MALL SERPONG</v>
      </c>
    </row>
    <row r="1743" spans="1:12" x14ac:dyDescent="0.25">
      <c r="A1743" t="str">
        <f t="shared" si="56"/>
        <v>T-1742</v>
      </c>
      <c r="B1743" s="3" t="s">
        <v>2584</v>
      </c>
      <c r="C1743" s="5">
        <v>45602</v>
      </c>
      <c r="D1743" s="3" t="s">
        <v>39</v>
      </c>
      <c r="E1743" s="4" t="s">
        <v>1261</v>
      </c>
      <c r="F1743" s="9">
        <v>1</v>
      </c>
      <c r="G1743">
        <f>VLOOKUP(E1743,'Data Produk'!$A$2:$E$2517,5,FALSE)</f>
        <v>354000</v>
      </c>
      <c r="H1743">
        <f t="shared" si="55"/>
        <v>354000</v>
      </c>
      <c r="I1743" t="str">
        <f>VLOOKUP(E1743,'Data Produk'!$A$2:$E$2517,3,FALSE)</f>
        <v>BHINNEKA Gaming Keyboard MK-853 V2 BLUE SWITCH (BLACK)</v>
      </c>
      <c r="J1743" t="str">
        <f>VLOOKUP(E1743,'Data Produk'!$A$2:$E$2517,4,FALSE)</f>
        <v>KEYBOARD GAMING</v>
      </c>
      <c r="K1743" t="str">
        <f>VLOOKUP(D1743,'Data Outlet'!$A$2:$D$17,4,FALSE)</f>
        <v>Eko Wijaya</v>
      </c>
      <c r="L1743" t="str">
        <f>VLOOKUP(D1743,'Data Outlet'!$A$2:$D$17,2,FALSE)</f>
        <v>KOTA KASABLANKA</v>
      </c>
    </row>
    <row r="1744" spans="1:12" x14ac:dyDescent="0.25">
      <c r="A1744" t="str">
        <f t="shared" si="56"/>
        <v>T-1743</v>
      </c>
      <c r="B1744" s="3" t="s">
        <v>2584</v>
      </c>
      <c r="C1744" s="5">
        <v>45602</v>
      </c>
      <c r="D1744" s="3" t="s">
        <v>42</v>
      </c>
      <c r="E1744" s="4" t="s">
        <v>1262</v>
      </c>
      <c r="F1744" s="9">
        <v>1</v>
      </c>
      <c r="G1744">
        <f>VLOOKUP(E1744,'Data Produk'!$A$2:$E$2517,5,FALSE)</f>
        <v>50000</v>
      </c>
      <c r="H1744">
        <f t="shared" si="55"/>
        <v>50000</v>
      </c>
      <c r="I1744" t="str">
        <f>VLOOKUP(E1744,'Data Produk'!$A$2:$E$2517,3,FALSE)</f>
        <v>BHINNEKA Gaming Headset Stand Model Y</v>
      </c>
      <c r="J1744" t="str">
        <f>VLOOKUP(E1744,'Data Produk'!$A$2:$E$2517,4,FALSE)</f>
        <v>OTHER ACCESSORIES</v>
      </c>
      <c r="K1744" t="str">
        <f>VLOOKUP(D1744,'Data Outlet'!$A$2:$D$17,4,FALSE)</f>
        <v>Hadi Nugroho</v>
      </c>
      <c r="L1744" t="str">
        <f>VLOOKUP(D1744,'Data Outlet'!$A$2:$D$17,2,FALSE)</f>
        <v>MALL KELAPA GADING</v>
      </c>
    </row>
    <row r="1745" spans="1:12" x14ac:dyDescent="0.25">
      <c r="A1745" t="str">
        <f t="shared" si="56"/>
        <v>T-1744</v>
      </c>
      <c r="B1745" s="3" t="s">
        <v>2584</v>
      </c>
      <c r="C1745" s="5">
        <v>45602</v>
      </c>
      <c r="D1745" s="3" t="s">
        <v>37</v>
      </c>
      <c r="E1745" s="4" t="s">
        <v>1263</v>
      </c>
      <c r="F1745" s="9">
        <v>1</v>
      </c>
      <c r="G1745">
        <f>VLOOKUP(E1745,'Data Produk'!$A$2:$E$2517,5,FALSE)</f>
        <v>148500</v>
      </c>
      <c r="H1745">
        <f t="shared" si="55"/>
        <v>148500</v>
      </c>
      <c r="I1745" t="str">
        <f>VLOOKUP(E1745,'Data Produk'!$A$2:$E$2517,3,FALSE)</f>
        <v>BHINNEKA SMART ADAPTOR LA1A01</v>
      </c>
      <c r="J1745" t="str">
        <f>VLOOKUP(E1745,'Data Produk'!$A$2:$E$2517,4,FALSE)</f>
        <v>SMART LIFE</v>
      </c>
      <c r="K1745" t="str">
        <f>VLOOKUP(D1745,'Data Outlet'!$A$2:$D$17,4,FALSE)</f>
        <v>Dewi Lestari</v>
      </c>
      <c r="L1745" t="str">
        <f>VLOOKUP(D1745,'Data Outlet'!$A$2:$D$17,2,FALSE)</f>
        <v>CIBUBUR JUNCTION</v>
      </c>
    </row>
    <row r="1746" spans="1:12" x14ac:dyDescent="0.25">
      <c r="A1746" t="str">
        <f t="shared" si="56"/>
        <v>T-1745</v>
      </c>
      <c r="B1746" s="3" t="s">
        <v>2584</v>
      </c>
      <c r="C1746" s="5">
        <v>45605</v>
      </c>
      <c r="D1746" s="3" t="s">
        <v>37</v>
      </c>
      <c r="E1746" s="4" t="s">
        <v>1264</v>
      </c>
      <c r="F1746" s="9">
        <v>1</v>
      </c>
      <c r="G1746">
        <f>VLOOKUP(E1746,'Data Produk'!$A$2:$E$2517,5,FALSE)</f>
        <v>112500</v>
      </c>
      <c r="H1746">
        <f t="shared" si="55"/>
        <v>112500</v>
      </c>
      <c r="I1746" t="str">
        <f>VLOOKUP(E1746,'Data Produk'!$A$2:$E$2517,3,FALSE)</f>
        <v>BHINNEKA WAVE11 TW11 V2 TRUE WIRELESS BEIGE</v>
      </c>
      <c r="J1746" t="str">
        <f>VLOOKUP(E1746,'Data Produk'!$A$2:$E$2517,4,FALSE)</f>
        <v>TWS</v>
      </c>
      <c r="K1746" t="str">
        <f>VLOOKUP(D1746,'Data Outlet'!$A$2:$D$17,4,FALSE)</f>
        <v>Dewi Lestari</v>
      </c>
      <c r="L1746" t="str">
        <f>VLOOKUP(D1746,'Data Outlet'!$A$2:$D$17,2,FALSE)</f>
        <v>CIBUBUR JUNCTION</v>
      </c>
    </row>
    <row r="1747" spans="1:12" x14ac:dyDescent="0.25">
      <c r="A1747" t="str">
        <f t="shared" si="56"/>
        <v>T-1746</v>
      </c>
      <c r="B1747" s="3" t="s">
        <v>2584</v>
      </c>
      <c r="C1747" s="5">
        <v>45603</v>
      </c>
      <c r="D1747" s="3" t="s">
        <v>45</v>
      </c>
      <c r="E1747" s="4" t="s">
        <v>107</v>
      </c>
      <c r="F1747" s="9">
        <v>2</v>
      </c>
      <c r="G1747">
        <f>VLOOKUP(E1747,'Data Produk'!$A$2:$E$2517,5,FALSE)</f>
        <v>49500</v>
      </c>
      <c r="H1747">
        <f t="shared" si="55"/>
        <v>99000</v>
      </c>
      <c r="I1747" t="str">
        <f>VLOOKUP(E1747,'Data Produk'!$A$2:$E$2517,3,FALSE)</f>
        <v>BHINNEKA POWER GO 20W 1-PORT TYPE-C USB CHARGER (PD+QC) BLACK</v>
      </c>
      <c r="J1747" t="str">
        <f>VLOOKUP(E1747,'Data Produk'!$A$2:$E$2517,4,FALSE)</f>
        <v>CHARGER</v>
      </c>
      <c r="K1747" t="str">
        <f>VLOOKUP(D1747,'Data Outlet'!$A$2:$D$17,4,FALSE)</f>
        <v>Indah Putri</v>
      </c>
      <c r="L1747" t="str">
        <f>VLOOKUP(D1747,'Data Outlet'!$A$2:$D$17,2,FALSE)</f>
        <v>PIK AVENUE</v>
      </c>
    </row>
    <row r="1748" spans="1:12" x14ac:dyDescent="0.25">
      <c r="A1748" t="str">
        <f t="shared" si="56"/>
        <v>T-1747</v>
      </c>
      <c r="B1748" s="3" t="s">
        <v>2584</v>
      </c>
      <c r="C1748" s="5">
        <v>45598</v>
      </c>
      <c r="D1748" s="3" t="s">
        <v>45</v>
      </c>
      <c r="E1748" s="4" t="s">
        <v>1265</v>
      </c>
      <c r="F1748" s="9">
        <v>1</v>
      </c>
      <c r="G1748">
        <f>VLOOKUP(E1748,'Data Produk'!$A$2:$E$2517,5,FALSE)</f>
        <v>98100</v>
      </c>
      <c r="H1748">
        <f t="shared" si="55"/>
        <v>98100</v>
      </c>
      <c r="I1748" t="str">
        <f>VLOOKUP(E1748,'Data Produk'!$A$2:$E$2517,3,FALSE)</f>
        <v>BHINNEKA POWER PURE 30W 2-PORTS USB CHARGER (PD+QC) WHITE</v>
      </c>
      <c r="J1748" t="str">
        <f>VLOOKUP(E1748,'Data Produk'!$A$2:$E$2517,4,FALSE)</f>
        <v>CHARGER</v>
      </c>
      <c r="K1748" t="str">
        <f>VLOOKUP(D1748,'Data Outlet'!$A$2:$D$17,4,FALSE)</f>
        <v>Indah Putri</v>
      </c>
      <c r="L1748" t="str">
        <f>VLOOKUP(D1748,'Data Outlet'!$A$2:$D$17,2,FALSE)</f>
        <v>PIK AVENUE</v>
      </c>
    </row>
    <row r="1749" spans="1:12" x14ac:dyDescent="0.25">
      <c r="A1749" t="str">
        <f t="shared" si="56"/>
        <v>T-1748</v>
      </c>
      <c r="B1749" s="3" t="s">
        <v>2584</v>
      </c>
      <c r="C1749" s="5">
        <v>45623</v>
      </c>
      <c r="D1749" s="3" t="s">
        <v>43</v>
      </c>
      <c r="E1749" s="4" t="s">
        <v>526</v>
      </c>
      <c r="F1749" s="9">
        <v>1</v>
      </c>
      <c r="G1749">
        <f>VLOOKUP(E1749,'Data Produk'!$A$2:$E$2517,5,FALSE)</f>
        <v>22500</v>
      </c>
      <c r="H1749">
        <f t="shared" si="55"/>
        <v>22500</v>
      </c>
      <c r="I1749" t="str">
        <f>VLOOKUP(E1749,'Data Produk'!$A$2:$E$2517,3,FALSE)</f>
        <v>BHINNEKA HYPERLINK KV65C1201 BLACK</v>
      </c>
      <c r="J1749" t="str">
        <f>VLOOKUP(E1749,'Data Produk'!$A$2:$E$2517,4,FALSE)</f>
        <v>CABLE</v>
      </c>
      <c r="K1749" t="str">
        <f>VLOOKUP(D1749,'Data Outlet'!$A$2:$D$17,4,FALSE)</f>
        <v>Gita Rahma</v>
      </c>
      <c r="L1749" t="str">
        <f>VLOOKUP(D1749,'Data Outlet'!$A$2:$D$17,2,FALSE)</f>
        <v>MALL OF INDONESIA</v>
      </c>
    </row>
    <row r="1750" spans="1:12" x14ac:dyDescent="0.25">
      <c r="A1750" t="str">
        <f t="shared" si="56"/>
        <v>T-1749</v>
      </c>
      <c r="B1750" s="3" t="s">
        <v>2584</v>
      </c>
      <c r="C1750" s="5">
        <v>45601</v>
      </c>
      <c r="D1750" s="3" t="s">
        <v>42</v>
      </c>
      <c r="E1750" s="4" t="s">
        <v>1266</v>
      </c>
      <c r="F1750" s="9">
        <v>1</v>
      </c>
      <c r="G1750">
        <f>VLOOKUP(E1750,'Data Produk'!$A$2:$E$2517,5,FALSE)</f>
        <v>138000</v>
      </c>
      <c r="H1750">
        <f t="shared" si="55"/>
        <v>138000</v>
      </c>
      <c r="I1750" t="str">
        <f>VLOOKUP(E1750,'Data Produk'!$A$2:$E$2517,3,FALSE)</f>
        <v>BHINNEKA GO Keyboard Mouse Wireless Office WK893</v>
      </c>
      <c r="J1750" t="str">
        <f>VLOOKUP(E1750,'Data Produk'!$A$2:$E$2517,4,FALSE)</f>
        <v>OFFICE COMBO</v>
      </c>
      <c r="K1750" t="str">
        <f>VLOOKUP(D1750,'Data Outlet'!$A$2:$D$17,4,FALSE)</f>
        <v>Hadi Nugroho</v>
      </c>
      <c r="L1750" t="str">
        <f>VLOOKUP(D1750,'Data Outlet'!$A$2:$D$17,2,FALSE)</f>
        <v>MALL KELAPA GADING</v>
      </c>
    </row>
    <row r="1751" spans="1:12" x14ac:dyDescent="0.25">
      <c r="A1751" t="str">
        <f t="shared" si="56"/>
        <v>T-1750</v>
      </c>
      <c r="B1751" s="3" t="s">
        <v>2584</v>
      </c>
      <c r="C1751" s="5">
        <v>45599</v>
      </c>
      <c r="D1751" s="3" t="s">
        <v>47</v>
      </c>
      <c r="E1751" s="4" t="s">
        <v>709</v>
      </c>
      <c r="F1751" s="9">
        <v>1</v>
      </c>
      <c r="G1751">
        <f>VLOOKUP(E1751,'Data Produk'!$A$2:$E$2517,5,FALSE)</f>
        <v>31500</v>
      </c>
      <c r="H1751">
        <f t="shared" si="55"/>
        <v>31500</v>
      </c>
      <c r="I1751" t="str">
        <f>VLOOKUP(E1751,'Data Produk'!$A$2:$E$2517,3,FALSE)</f>
        <v>BHINNEKA HYPERLINK KD60L1501 BLACK</v>
      </c>
      <c r="J1751" t="str">
        <f>VLOOKUP(E1751,'Data Produk'!$A$2:$E$2517,4,FALSE)</f>
        <v>CABLE</v>
      </c>
      <c r="K1751" t="str">
        <f>VLOOKUP(D1751,'Data Outlet'!$A$2:$D$17,4,FALSE)</f>
        <v>Joko Susilo</v>
      </c>
      <c r="L1751" t="str">
        <f>VLOOKUP(D1751,'Data Outlet'!$A$2:$D$17,2,FALSE)</f>
        <v>SUMARECON MALL BEKASI</v>
      </c>
    </row>
    <row r="1752" spans="1:12" x14ac:dyDescent="0.25">
      <c r="A1752" t="str">
        <f t="shared" si="56"/>
        <v>T-1751</v>
      </c>
      <c r="B1752" s="3" t="s">
        <v>2584</v>
      </c>
      <c r="C1752" s="5">
        <v>45605</v>
      </c>
      <c r="D1752" s="3" t="s">
        <v>45</v>
      </c>
      <c r="E1752" s="4" t="s">
        <v>779</v>
      </c>
      <c r="F1752" s="9">
        <v>4</v>
      </c>
      <c r="G1752">
        <f>VLOOKUP(E1752,'Data Produk'!$A$2:$E$2517,5,FALSE)</f>
        <v>13500</v>
      </c>
      <c r="H1752">
        <f t="shared" si="55"/>
        <v>54000</v>
      </c>
      <c r="I1752" t="str">
        <f>VLOOKUP(E1752,'Data Produk'!$A$2:$E$2517,3,FALSE)</f>
        <v>BHINNEKA LINKBUDS ES2 WIRED EARBUDS WHITE</v>
      </c>
      <c r="J1752" t="str">
        <f>VLOOKUP(E1752,'Data Produk'!$A$2:$E$2517,4,FALSE)</f>
        <v>EARPHONE</v>
      </c>
      <c r="K1752" t="str">
        <f>VLOOKUP(D1752,'Data Outlet'!$A$2:$D$17,4,FALSE)</f>
        <v>Indah Putri</v>
      </c>
      <c r="L1752" t="str">
        <f>VLOOKUP(D1752,'Data Outlet'!$A$2:$D$17,2,FALSE)</f>
        <v>PIK AVENUE</v>
      </c>
    </row>
    <row r="1753" spans="1:12" x14ac:dyDescent="0.25">
      <c r="A1753" t="str">
        <f t="shared" si="56"/>
        <v>T-1752</v>
      </c>
      <c r="B1753" s="3" t="s">
        <v>2584</v>
      </c>
      <c r="C1753" s="5">
        <v>45605</v>
      </c>
      <c r="D1753" s="3" t="s">
        <v>43</v>
      </c>
      <c r="E1753" s="4" t="s">
        <v>513</v>
      </c>
      <c r="F1753" s="9">
        <v>1</v>
      </c>
      <c r="G1753">
        <f>VLOOKUP(E1753,'Data Produk'!$A$2:$E$2517,5,FALSE)</f>
        <v>39600</v>
      </c>
      <c r="H1753">
        <f t="shared" si="55"/>
        <v>39600</v>
      </c>
      <c r="I1753" t="str">
        <f>VLOOKUP(E1753,'Data Produk'!$A$2:$E$2517,3,FALSE)</f>
        <v>BHINNEKA GO W608 OFFICE MOUSE GREEN</v>
      </c>
      <c r="J1753" t="str">
        <f>VLOOKUP(E1753,'Data Produk'!$A$2:$E$2517,4,FALSE)</f>
        <v>OFFICE MOUSE</v>
      </c>
      <c r="K1753" t="str">
        <f>VLOOKUP(D1753,'Data Outlet'!$A$2:$D$17,4,FALSE)</f>
        <v>Gita Rahma</v>
      </c>
      <c r="L1753" t="str">
        <f>VLOOKUP(D1753,'Data Outlet'!$A$2:$D$17,2,FALSE)</f>
        <v>MALL OF INDONESIA</v>
      </c>
    </row>
    <row r="1754" spans="1:12" x14ac:dyDescent="0.25">
      <c r="A1754" t="str">
        <f t="shared" si="56"/>
        <v>T-1753</v>
      </c>
      <c r="B1754" s="3" t="s">
        <v>2584</v>
      </c>
      <c r="C1754" s="5">
        <v>45621</v>
      </c>
      <c r="D1754" s="3" t="s">
        <v>41</v>
      </c>
      <c r="E1754" s="4" t="s">
        <v>1267</v>
      </c>
      <c r="F1754" s="9">
        <v>1</v>
      </c>
      <c r="G1754">
        <f>VLOOKUP(E1754,'Data Produk'!$A$2:$E$2517,5,FALSE)</f>
        <v>272000</v>
      </c>
      <c r="H1754">
        <f t="shared" si="55"/>
        <v>272000</v>
      </c>
      <c r="I1754" t="str">
        <f>VLOOKUP(E1754,'Data Produk'!$A$2:$E$2517,3,FALSE)</f>
        <v>BHINNEKA Gaming Headset HG23 7.1</v>
      </c>
      <c r="J1754" t="str">
        <f>VLOOKUP(E1754,'Data Produk'!$A$2:$E$2517,4,FALSE)</f>
        <v>GAMING HEADSET</v>
      </c>
      <c r="K1754" t="str">
        <f>VLOOKUP(D1754,'Data Outlet'!$A$2:$D$17,4,FALSE)</f>
        <v>Gita Rahma</v>
      </c>
      <c r="L1754" t="str">
        <f>VLOOKUP(D1754,'Data Outlet'!$A$2:$D$17,2,FALSE)</f>
        <v>MALL GANDARIA CITY</v>
      </c>
    </row>
    <row r="1755" spans="1:12" x14ac:dyDescent="0.25">
      <c r="A1755" t="str">
        <f t="shared" si="56"/>
        <v>T-1754</v>
      </c>
      <c r="B1755" s="3" t="s">
        <v>2584</v>
      </c>
      <c r="C1755" s="5">
        <v>45599</v>
      </c>
      <c r="D1755" s="3" t="s">
        <v>43</v>
      </c>
      <c r="E1755" s="4" t="s">
        <v>607</v>
      </c>
      <c r="F1755" s="9">
        <v>2</v>
      </c>
      <c r="G1755">
        <f>VLOOKUP(E1755,'Data Produk'!$A$2:$E$2517,5,FALSE)</f>
        <v>13500</v>
      </c>
      <c r="H1755">
        <f t="shared" si="55"/>
        <v>27000</v>
      </c>
      <c r="I1755" t="str">
        <f>VLOOKUP(E1755,'Data Produk'!$A$2:$E$2517,3,FALSE)</f>
        <v>BHINNEKA LINKBUDS ES2 WIRED EARBUDS WHITE</v>
      </c>
      <c r="J1755" t="str">
        <f>VLOOKUP(E1755,'Data Produk'!$A$2:$E$2517,4,FALSE)</f>
        <v>EARPHONE</v>
      </c>
      <c r="K1755" t="str">
        <f>VLOOKUP(D1755,'Data Outlet'!$A$2:$D$17,4,FALSE)</f>
        <v>Gita Rahma</v>
      </c>
      <c r="L1755" t="str">
        <f>VLOOKUP(D1755,'Data Outlet'!$A$2:$D$17,2,FALSE)</f>
        <v>MALL OF INDONESIA</v>
      </c>
    </row>
    <row r="1756" spans="1:12" x14ac:dyDescent="0.25">
      <c r="A1756" t="str">
        <f t="shared" si="56"/>
        <v>T-1755</v>
      </c>
      <c r="B1756" s="3" t="s">
        <v>2584</v>
      </c>
      <c r="C1756" s="5">
        <v>45608</v>
      </c>
      <c r="D1756" s="3" t="s">
        <v>43</v>
      </c>
      <c r="E1756" s="4" t="s">
        <v>1268</v>
      </c>
      <c r="F1756" s="9">
        <v>2</v>
      </c>
      <c r="G1756">
        <f>VLOOKUP(E1756,'Data Produk'!$A$2:$E$2517,5,FALSE)</f>
        <v>243000</v>
      </c>
      <c r="H1756">
        <f t="shared" si="55"/>
        <v>486000</v>
      </c>
      <c r="I1756" t="str">
        <f>VLOOKUP(E1756,'Data Produk'!$A$2:$E$2517,3,FALSE)</f>
        <v>BHINNEKA CRYPTO WGC3 GAMING MOUSE BLACK</v>
      </c>
      <c r="J1756" t="str">
        <f>VLOOKUP(E1756,'Data Produk'!$A$2:$E$2517,4,FALSE)</f>
        <v>MOUSE GAMING</v>
      </c>
      <c r="K1756" t="str">
        <f>VLOOKUP(D1756,'Data Outlet'!$A$2:$D$17,4,FALSE)</f>
        <v>Gita Rahma</v>
      </c>
      <c r="L1756" t="str">
        <f>VLOOKUP(D1756,'Data Outlet'!$A$2:$D$17,2,FALSE)</f>
        <v>MALL OF INDONESIA</v>
      </c>
    </row>
    <row r="1757" spans="1:12" x14ac:dyDescent="0.25">
      <c r="A1757" t="str">
        <f t="shared" si="56"/>
        <v>T-1756</v>
      </c>
      <c r="B1757" s="3" t="s">
        <v>2584</v>
      </c>
      <c r="C1757" s="5">
        <v>45623</v>
      </c>
      <c r="D1757" s="3" t="s">
        <v>45</v>
      </c>
      <c r="E1757" s="4" t="s">
        <v>601</v>
      </c>
      <c r="F1757" s="9">
        <v>5</v>
      </c>
      <c r="G1757">
        <f>VLOOKUP(E1757,'Data Produk'!$A$2:$E$2517,5,FALSE)</f>
        <v>26100</v>
      </c>
      <c r="H1757">
        <f t="shared" si="55"/>
        <v>130500</v>
      </c>
      <c r="I1757" t="str">
        <f>VLOOKUP(E1757,'Data Produk'!$A$2:$E$2517,3,FALSE)</f>
        <v>BHINNEKA GO ES1 WIRED EARBUDS BLACK</v>
      </c>
      <c r="J1757" t="str">
        <f>VLOOKUP(E1757,'Data Produk'!$A$2:$E$2517,4,FALSE)</f>
        <v>EARPHONE</v>
      </c>
      <c r="K1757" t="str">
        <f>VLOOKUP(D1757,'Data Outlet'!$A$2:$D$17,4,FALSE)</f>
        <v>Indah Putri</v>
      </c>
      <c r="L1757" t="str">
        <f>VLOOKUP(D1757,'Data Outlet'!$A$2:$D$17,2,FALSE)</f>
        <v>PIK AVENUE</v>
      </c>
    </row>
    <row r="1758" spans="1:12" x14ac:dyDescent="0.25">
      <c r="A1758" t="str">
        <f t="shared" si="56"/>
        <v>T-1757</v>
      </c>
      <c r="B1758" s="3" t="s">
        <v>2584</v>
      </c>
      <c r="C1758" s="5">
        <v>45616</v>
      </c>
      <c r="D1758" s="3" t="s">
        <v>40</v>
      </c>
      <c r="E1758" s="4" t="s">
        <v>496</v>
      </c>
      <c r="F1758" s="9">
        <v>5</v>
      </c>
      <c r="G1758">
        <f>VLOOKUP(E1758,'Data Produk'!$A$2:$E$2517,5,FALSE)</f>
        <v>14400</v>
      </c>
      <c r="H1758">
        <f t="shared" si="55"/>
        <v>72000</v>
      </c>
      <c r="I1758" t="str">
        <f>VLOOKUP(E1758,'Data Produk'!$A$2:$E$2517,3,FALSE)</f>
        <v>BHINNEKA DURALINK KLT1201 CABLE BLACK</v>
      </c>
      <c r="J1758" t="str">
        <f>VLOOKUP(E1758,'Data Produk'!$A$2:$E$2517,4,FALSE)</f>
        <v>CABLE</v>
      </c>
      <c r="K1758" t="str">
        <f>VLOOKUP(D1758,'Data Outlet'!$A$2:$D$17,4,FALSE)</f>
        <v>Fani Sari</v>
      </c>
      <c r="L1758" t="str">
        <f>VLOOKUP(D1758,'Data Outlet'!$A$2:$D$17,2,FALSE)</f>
        <v>LIPPO MALL KEMANG</v>
      </c>
    </row>
    <row r="1759" spans="1:12" x14ac:dyDescent="0.25">
      <c r="A1759" t="str">
        <f t="shared" si="56"/>
        <v>T-1758</v>
      </c>
      <c r="B1759" s="3" t="s">
        <v>2584</v>
      </c>
      <c r="C1759" s="5">
        <v>45621</v>
      </c>
      <c r="D1759" s="3" t="s">
        <v>39</v>
      </c>
      <c r="E1759" s="4" t="s">
        <v>379</v>
      </c>
      <c r="F1759" s="9">
        <v>2</v>
      </c>
      <c r="G1759">
        <f>VLOOKUP(E1759,'Data Produk'!$A$2:$E$2517,5,FALSE)</f>
        <v>94500</v>
      </c>
      <c r="H1759">
        <f t="shared" si="55"/>
        <v>189000</v>
      </c>
      <c r="I1759" t="str">
        <f>VLOOKUP(E1759,'Data Produk'!$A$2:$E$2517,3,FALSE)</f>
        <v>BHINNEKA SMART LIGHT BUB 12W SLB102</v>
      </c>
      <c r="J1759" t="str">
        <f>VLOOKUP(E1759,'Data Produk'!$A$2:$E$2517,4,FALSE)</f>
        <v>SMART LIFE</v>
      </c>
      <c r="K1759" t="str">
        <f>VLOOKUP(D1759,'Data Outlet'!$A$2:$D$17,4,FALSE)</f>
        <v>Eko Wijaya</v>
      </c>
      <c r="L1759" t="str">
        <f>VLOOKUP(D1759,'Data Outlet'!$A$2:$D$17,2,FALSE)</f>
        <v>KOTA KASABLANKA</v>
      </c>
    </row>
    <row r="1760" spans="1:12" x14ac:dyDescent="0.25">
      <c r="A1760" t="str">
        <f t="shared" si="56"/>
        <v>T-1759</v>
      </c>
      <c r="B1760" s="3" t="s">
        <v>2584</v>
      </c>
      <c r="C1760" s="5">
        <v>45618</v>
      </c>
      <c r="D1760" s="3" t="s">
        <v>39</v>
      </c>
      <c r="E1760" s="4" t="s">
        <v>410</v>
      </c>
      <c r="F1760" s="9">
        <v>1</v>
      </c>
      <c r="G1760">
        <f>VLOOKUP(E1760,'Data Produk'!$A$2:$E$2517,5,FALSE)</f>
        <v>10000</v>
      </c>
      <c r="H1760">
        <f t="shared" si="55"/>
        <v>10000</v>
      </c>
      <c r="I1760" t="str">
        <f>VLOOKUP(E1760,'Data Produk'!$A$2:$E$2517,3,FALSE)</f>
        <v>KM104 BHINNEKA USB CABLE MICRO</v>
      </c>
      <c r="J1760" t="str">
        <f>VLOOKUP(E1760,'Data Produk'!$A$2:$E$2517,4,FALSE)</f>
        <v>CABLE</v>
      </c>
      <c r="K1760" t="str">
        <f>VLOOKUP(D1760,'Data Outlet'!$A$2:$D$17,4,FALSE)</f>
        <v>Eko Wijaya</v>
      </c>
      <c r="L1760" t="str">
        <f>VLOOKUP(D1760,'Data Outlet'!$A$2:$D$17,2,FALSE)</f>
        <v>KOTA KASABLANKA</v>
      </c>
    </row>
    <row r="1761" spans="1:12" x14ac:dyDescent="0.25">
      <c r="A1761" t="str">
        <f t="shared" si="56"/>
        <v>T-1760</v>
      </c>
      <c r="B1761" s="3" t="s">
        <v>2584</v>
      </c>
      <c r="C1761" s="5">
        <v>45601</v>
      </c>
      <c r="D1761" s="3" t="s">
        <v>39</v>
      </c>
      <c r="E1761" s="4" t="s">
        <v>1269</v>
      </c>
      <c r="F1761" s="9">
        <v>5</v>
      </c>
      <c r="G1761">
        <f>VLOOKUP(E1761,'Data Produk'!$A$2:$E$2517,5,FALSE)</f>
        <v>26500</v>
      </c>
      <c r="H1761">
        <f t="shared" si="55"/>
        <v>132500</v>
      </c>
      <c r="I1761" t="str">
        <f>VLOOKUP(E1761,'Data Produk'!$A$2:$E$2517,3,FALSE)</f>
        <v>KC102 BHINNEKA USB CABLE TYPE C</v>
      </c>
      <c r="J1761" t="str">
        <f>VLOOKUP(E1761,'Data Produk'!$A$2:$E$2517,4,FALSE)</f>
        <v>CABLE</v>
      </c>
      <c r="K1761" t="str">
        <f>VLOOKUP(D1761,'Data Outlet'!$A$2:$D$17,4,FALSE)</f>
        <v>Eko Wijaya</v>
      </c>
      <c r="L1761" t="str">
        <f>VLOOKUP(D1761,'Data Outlet'!$A$2:$D$17,2,FALSE)</f>
        <v>KOTA KASABLANKA</v>
      </c>
    </row>
    <row r="1762" spans="1:12" x14ac:dyDescent="0.25">
      <c r="A1762" t="str">
        <f t="shared" si="56"/>
        <v>T-1761</v>
      </c>
      <c r="B1762" s="3" t="s">
        <v>2584</v>
      </c>
      <c r="C1762" s="5">
        <v>45619</v>
      </c>
      <c r="D1762" s="3" t="s">
        <v>45</v>
      </c>
      <c r="E1762" s="4" t="s">
        <v>257</v>
      </c>
      <c r="F1762" s="9">
        <v>1</v>
      </c>
      <c r="G1762">
        <f>VLOOKUP(E1762,'Data Produk'!$A$2:$E$2517,5,FALSE)</f>
        <v>40500</v>
      </c>
      <c r="H1762">
        <f t="shared" si="55"/>
        <v>40500</v>
      </c>
      <c r="I1762" t="str">
        <f>VLOOKUP(E1762,'Data Produk'!$A$2:$E$2517,3,FALSE)</f>
        <v>BHINNEKA MEOW AC5001 HEADSET ACCESSORIES BLACK</v>
      </c>
      <c r="J1762" t="str">
        <f>VLOOKUP(E1762,'Data Produk'!$A$2:$E$2517,4,FALSE)</f>
        <v>OTHER ACCESSORIES</v>
      </c>
      <c r="K1762" t="str">
        <f>VLOOKUP(D1762,'Data Outlet'!$A$2:$D$17,4,FALSE)</f>
        <v>Indah Putri</v>
      </c>
      <c r="L1762" t="str">
        <f>VLOOKUP(D1762,'Data Outlet'!$A$2:$D$17,2,FALSE)</f>
        <v>PIK AVENUE</v>
      </c>
    </row>
    <row r="1763" spans="1:12" x14ac:dyDescent="0.25">
      <c r="A1763" t="str">
        <f t="shared" si="56"/>
        <v>T-1762</v>
      </c>
      <c r="B1763" s="3" t="s">
        <v>2584</v>
      </c>
      <c r="C1763" s="5">
        <v>45604</v>
      </c>
      <c r="D1763" s="3" t="s">
        <v>48</v>
      </c>
      <c r="E1763" s="4" t="s">
        <v>275</v>
      </c>
      <c r="F1763" s="9">
        <v>2</v>
      </c>
      <c r="G1763">
        <f>VLOOKUP(E1763,'Data Produk'!$A$2:$E$2517,5,FALSE)</f>
        <v>88200</v>
      </c>
      <c r="H1763">
        <f t="shared" si="55"/>
        <v>176400</v>
      </c>
      <c r="I1763" t="str">
        <f>VLOOKUP(E1763,'Data Produk'!$A$2:$E$2517,3,FALSE)</f>
        <v>BHINNEKA POWER PACK S1 10.000 mAh POWERBANK WHITE</v>
      </c>
      <c r="J1763" t="str">
        <f>VLOOKUP(E1763,'Data Produk'!$A$2:$E$2517,4,FALSE)</f>
        <v>POWERBANK</v>
      </c>
      <c r="K1763" t="str">
        <f>VLOOKUP(D1763,'Data Outlet'!$A$2:$D$17,4,FALSE)</f>
        <v>Joko Susilo</v>
      </c>
      <c r="L1763" t="str">
        <f>VLOOKUP(D1763,'Data Outlet'!$A$2:$D$17,2,FALSE)</f>
        <v>SUMARECON MALL SERPONG</v>
      </c>
    </row>
    <row r="1764" spans="1:12" x14ac:dyDescent="0.25">
      <c r="A1764" t="str">
        <f t="shared" si="56"/>
        <v>T-1763</v>
      </c>
      <c r="B1764" s="3" t="s">
        <v>2584</v>
      </c>
      <c r="C1764" s="5">
        <v>45613</v>
      </c>
      <c r="D1764" s="3" t="s">
        <v>41</v>
      </c>
      <c r="E1764" s="4" t="s">
        <v>1270</v>
      </c>
      <c r="F1764" s="9">
        <v>3</v>
      </c>
      <c r="G1764">
        <f>VLOOKUP(E1764,'Data Produk'!$A$2:$E$2517,5,FALSE)</f>
        <v>15000</v>
      </c>
      <c r="H1764">
        <f t="shared" si="55"/>
        <v>45000</v>
      </c>
      <c r="I1764" t="str">
        <f>VLOOKUP(E1764,'Data Produk'!$A$2:$E$2517,3,FALSE)</f>
        <v>KC103 BHINNEKA USB CABLE TYPE C</v>
      </c>
      <c r="J1764" t="str">
        <f>VLOOKUP(E1764,'Data Produk'!$A$2:$E$2517,4,FALSE)</f>
        <v>CABLE</v>
      </c>
      <c r="K1764" t="str">
        <f>VLOOKUP(D1764,'Data Outlet'!$A$2:$D$17,4,FALSE)</f>
        <v>Gita Rahma</v>
      </c>
      <c r="L1764" t="str">
        <f>VLOOKUP(D1764,'Data Outlet'!$A$2:$D$17,2,FALSE)</f>
        <v>MALL GANDARIA CITY</v>
      </c>
    </row>
    <row r="1765" spans="1:12" x14ac:dyDescent="0.25">
      <c r="A1765" t="str">
        <f t="shared" si="56"/>
        <v>T-1764</v>
      </c>
      <c r="B1765" s="3" t="s">
        <v>2584</v>
      </c>
      <c r="C1765" s="5">
        <v>45622</v>
      </c>
      <c r="D1765" s="3" t="s">
        <v>42</v>
      </c>
      <c r="E1765" s="4" t="s">
        <v>233</v>
      </c>
      <c r="F1765" s="9">
        <v>1</v>
      </c>
      <c r="G1765">
        <f>VLOOKUP(E1765,'Data Produk'!$A$2:$E$2517,5,FALSE)</f>
        <v>76500</v>
      </c>
      <c r="H1765">
        <f t="shared" si="55"/>
        <v>76500</v>
      </c>
      <c r="I1765" t="str">
        <f>VLOOKUP(E1765,'Data Produk'!$A$2:$E$2517,3,FALSE)</f>
        <v>BHINNEKA WAVE10 TW10 TRUE WIRELESS BEIGE</v>
      </c>
      <c r="J1765" t="str">
        <f>VLOOKUP(E1765,'Data Produk'!$A$2:$E$2517,4,FALSE)</f>
        <v>TWS</v>
      </c>
      <c r="K1765" t="str">
        <f>VLOOKUP(D1765,'Data Outlet'!$A$2:$D$17,4,FALSE)</f>
        <v>Hadi Nugroho</v>
      </c>
      <c r="L1765" t="str">
        <f>VLOOKUP(D1765,'Data Outlet'!$A$2:$D$17,2,FALSE)</f>
        <v>MALL KELAPA GADING</v>
      </c>
    </row>
    <row r="1766" spans="1:12" x14ac:dyDescent="0.25">
      <c r="A1766" t="str">
        <f t="shared" si="56"/>
        <v>T-1765</v>
      </c>
      <c r="B1766" s="3" t="s">
        <v>2584</v>
      </c>
      <c r="C1766" s="5">
        <v>45610</v>
      </c>
      <c r="D1766" s="3" t="s">
        <v>42</v>
      </c>
      <c r="E1766" s="4" t="s">
        <v>237</v>
      </c>
      <c r="F1766" s="9">
        <v>1</v>
      </c>
      <c r="G1766">
        <f>VLOOKUP(E1766,'Data Produk'!$A$2:$E$2517,5,FALSE)</f>
        <v>112500</v>
      </c>
      <c r="H1766">
        <f t="shared" si="55"/>
        <v>112500</v>
      </c>
      <c r="I1766" t="str">
        <f>VLOOKUP(E1766,'Data Produk'!$A$2:$E$2517,3,FALSE)</f>
        <v>BHINNEKA GO WH02 WIRELESS HEADSET GREY</v>
      </c>
      <c r="J1766" t="str">
        <f>VLOOKUP(E1766,'Data Produk'!$A$2:$E$2517,4,FALSE)</f>
        <v>WIRELESS HEADSET</v>
      </c>
      <c r="K1766" t="str">
        <f>VLOOKUP(D1766,'Data Outlet'!$A$2:$D$17,4,FALSE)</f>
        <v>Hadi Nugroho</v>
      </c>
      <c r="L1766" t="str">
        <f>VLOOKUP(D1766,'Data Outlet'!$A$2:$D$17,2,FALSE)</f>
        <v>MALL KELAPA GADING</v>
      </c>
    </row>
    <row r="1767" spans="1:12" x14ac:dyDescent="0.25">
      <c r="A1767" t="str">
        <f t="shared" si="56"/>
        <v>T-1766</v>
      </c>
      <c r="B1767" s="3" t="s">
        <v>2584</v>
      </c>
      <c r="C1767" s="5">
        <v>45626</v>
      </c>
      <c r="D1767" s="3" t="s">
        <v>40</v>
      </c>
      <c r="E1767" s="4" t="s">
        <v>471</v>
      </c>
      <c r="F1767" s="9">
        <v>1</v>
      </c>
      <c r="G1767">
        <f>VLOOKUP(E1767,'Data Produk'!$A$2:$E$2517,5,FALSE)</f>
        <v>107100</v>
      </c>
      <c r="H1767">
        <f t="shared" si="55"/>
        <v>107100</v>
      </c>
      <c r="I1767" t="str">
        <f>VLOOKUP(E1767,'Data Produk'!$A$2:$E$2517,3,FALSE)</f>
        <v>BHINNEKA CW2-Q02 38W 2-PORTS CHARGER (QC) WHITE</v>
      </c>
      <c r="J1767" t="str">
        <f>VLOOKUP(E1767,'Data Produk'!$A$2:$E$2517,4,FALSE)</f>
        <v>CHARGER</v>
      </c>
      <c r="K1767" t="str">
        <f>VLOOKUP(D1767,'Data Outlet'!$A$2:$D$17,4,FALSE)</f>
        <v>Fani Sari</v>
      </c>
      <c r="L1767" t="str">
        <f>VLOOKUP(D1767,'Data Outlet'!$A$2:$D$17,2,FALSE)</f>
        <v>LIPPO MALL KEMANG</v>
      </c>
    </row>
    <row r="1768" spans="1:12" x14ac:dyDescent="0.25">
      <c r="A1768" t="str">
        <f t="shared" si="56"/>
        <v>T-1767</v>
      </c>
      <c r="B1768" s="3" t="s">
        <v>2584</v>
      </c>
      <c r="C1768" s="5">
        <v>45604</v>
      </c>
      <c r="D1768" s="3" t="s">
        <v>47</v>
      </c>
      <c r="E1768" s="4" t="s">
        <v>1271</v>
      </c>
      <c r="F1768" s="9">
        <v>1</v>
      </c>
      <c r="G1768">
        <f>VLOOKUP(E1768,'Data Produk'!$A$2:$E$2517,5,FALSE)</f>
        <v>198000</v>
      </c>
      <c r="H1768">
        <f t="shared" si="55"/>
        <v>198000</v>
      </c>
      <c r="I1768" t="str">
        <f>VLOOKUP(E1768,'Data Produk'!$A$2:$E$2517,3,FALSE)</f>
        <v>BHINNEKA ATOM TKL MECHANICAL KEYBOARD GREY BLUE SWITCH</v>
      </c>
      <c r="J1768" t="str">
        <f>VLOOKUP(E1768,'Data Produk'!$A$2:$E$2517,4,FALSE)</f>
        <v>KEYBOARD GAMING</v>
      </c>
      <c r="K1768" t="str">
        <f>VLOOKUP(D1768,'Data Outlet'!$A$2:$D$17,4,FALSE)</f>
        <v>Joko Susilo</v>
      </c>
      <c r="L1768" t="str">
        <f>VLOOKUP(D1768,'Data Outlet'!$A$2:$D$17,2,FALSE)</f>
        <v>SUMARECON MALL BEKASI</v>
      </c>
    </row>
    <row r="1769" spans="1:12" x14ac:dyDescent="0.25">
      <c r="A1769" t="str">
        <f t="shared" si="56"/>
        <v>T-1768</v>
      </c>
      <c r="B1769" s="3" t="s">
        <v>2584</v>
      </c>
      <c r="C1769" s="5">
        <v>45609</v>
      </c>
      <c r="D1769" s="3" t="s">
        <v>37</v>
      </c>
      <c r="E1769" s="4" t="s">
        <v>308</v>
      </c>
      <c r="F1769" s="9">
        <v>1</v>
      </c>
      <c r="G1769">
        <f>VLOOKUP(E1769,'Data Produk'!$A$2:$E$2517,5,FALSE)</f>
        <v>77350</v>
      </c>
      <c r="H1769">
        <f t="shared" si="55"/>
        <v>77350</v>
      </c>
      <c r="I1769" t="str">
        <f>VLOOKUP(E1769,'Data Produk'!$A$2:$E$2517,3,FALSE)</f>
        <v>BHINNEKA W190 OFFICE MOUSE BLACK</v>
      </c>
      <c r="J1769" t="str">
        <f>VLOOKUP(E1769,'Data Produk'!$A$2:$E$2517,4,FALSE)</f>
        <v>OFFICE MOUSE</v>
      </c>
      <c r="K1769" t="str">
        <f>VLOOKUP(D1769,'Data Outlet'!$A$2:$D$17,4,FALSE)</f>
        <v>Dewi Lestari</v>
      </c>
      <c r="L1769" t="str">
        <f>VLOOKUP(D1769,'Data Outlet'!$A$2:$D$17,2,FALSE)</f>
        <v>CIBUBUR JUNCTION</v>
      </c>
    </row>
    <row r="1770" spans="1:12" x14ac:dyDescent="0.25">
      <c r="A1770" t="str">
        <f t="shared" si="56"/>
        <v>T-1769</v>
      </c>
      <c r="B1770" s="3" t="s">
        <v>2584</v>
      </c>
      <c r="C1770" s="5">
        <v>45618</v>
      </c>
      <c r="D1770" s="3" t="s">
        <v>37</v>
      </c>
      <c r="E1770" s="4" t="s">
        <v>1272</v>
      </c>
      <c r="F1770" s="9">
        <v>1</v>
      </c>
      <c r="G1770">
        <f>VLOOKUP(E1770,'Data Produk'!$A$2:$E$2517,5,FALSE)</f>
        <v>82800</v>
      </c>
      <c r="H1770">
        <f t="shared" si="55"/>
        <v>82800</v>
      </c>
      <c r="I1770" t="str">
        <f>VLOOKUP(E1770,'Data Produk'!$A$2:$E$2517,3,FALSE)</f>
        <v>BHINNEKA GO W193 OFFICE MOUSE BLUE</v>
      </c>
      <c r="J1770" t="str">
        <f>VLOOKUP(E1770,'Data Produk'!$A$2:$E$2517,4,FALSE)</f>
        <v>OFFICE MOUSE</v>
      </c>
      <c r="K1770" t="str">
        <f>VLOOKUP(D1770,'Data Outlet'!$A$2:$D$17,4,FALSE)</f>
        <v>Dewi Lestari</v>
      </c>
      <c r="L1770" t="str">
        <f>VLOOKUP(D1770,'Data Outlet'!$A$2:$D$17,2,FALSE)</f>
        <v>CIBUBUR JUNCTION</v>
      </c>
    </row>
    <row r="1771" spans="1:12" x14ac:dyDescent="0.25">
      <c r="A1771" t="str">
        <f t="shared" si="56"/>
        <v>T-1770</v>
      </c>
      <c r="B1771" s="3" t="s">
        <v>2584</v>
      </c>
      <c r="C1771" s="5">
        <v>45605</v>
      </c>
      <c r="D1771" s="3" t="s">
        <v>43</v>
      </c>
      <c r="E1771" s="4" t="s">
        <v>1273</v>
      </c>
      <c r="F1771" s="9">
        <v>2</v>
      </c>
      <c r="G1771">
        <f>VLOOKUP(E1771,'Data Produk'!$A$2:$E$2517,5,FALSE)</f>
        <v>35100</v>
      </c>
      <c r="H1771">
        <f t="shared" si="55"/>
        <v>70200</v>
      </c>
      <c r="I1771" t="str">
        <f>VLOOKUP(E1771,'Data Produk'!$A$2:$E$2517,3,FALSE)</f>
        <v>KL104 BHINNEKA USB CABLE LIGHTNING</v>
      </c>
      <c r="J1771" t="str">
        <f>VLOOKUP(E1771,'Data Produk'!$A$2:$E$2517,4,FALSE)</f>
        <v>CABLE</v>
      </c>
      <c r="K1771" t="str">
        <f>VLOOKUP(D1771,'Data Outlet'!$A$2:$D$17,4,FALSE)</f>
        <v>Gita Rahma</v>
      </c>
      <c r="L1771" t="str">
        <f>VLOOKUP(D1771,'Data Outlet'!$A$2:$D$17,2,FALSE)</f>
        <v>MALL OF INDONESIA</v>
      </c>
    </row>
    <row r="1772" spans="1:12" x14ac:dyDescent="0.25">
      <c r="A1772" t="str">
        <f t="shared" si="56"/>
        <v>T-1771</v>
      </c>
      <c r="B1772" s="3" t="s">
        <v>2584</v>
      </c>
      <c r="C1772" s="5">
        <v>45624</v>
      </c>
      <c r="D1772" s="3" t="s">
        <v>42</v>
      </c>
      <c r="E1772" s="4" t="s">
        <v>892</v>
      </c>
      <c r="F1772" s="9">
        <v>6</v>
      </c>
      <c r="G1772">
        <f>VLOOKUP(E1772,'Data Produk'!$A$2:$E$2517,5,FALSE)</f>
        <v>36900</v>
      </c>
      <c r="H1772">
        <f t="shared" si="55"/>
        <v>221400</v>
      </c>
      <c r="I1772" t="str">
        <f>VLOOKUP(E1772,'Data Produk'!$A$2:$E$2517,3,FALSE)</f>
        <v>KL106 BHINNEKA USB CABLE LIGHTNING</v>
      </c>
      <c r="J1772" t="str">
        <f>VLOOKUP(E1772,'Data Produk'!$A$2:$E$2517,4,FALSE)</f>
        <v>CABLE</v>
      </c>
      <c r="K1772" t="str">
        <f>VLOOKUP(D1772,'Data Outlet'!$A$2:$D$17,4,FALSE)</f>
        <v>Hadi Nugroho</v>
      </c>
      <c r="L1772" t="str">
        <f>VLOOKUP(D1772,'Data Outlet'!$A$2:$D$17,2,FALSE)</f>
        <v>MALL KELAPA GADING</v>
      </c>
    </row>
    <row r="1773" spans="1:12" x14ac:dyDescent="0.25">
      <c r="A1773" t="str">
        <f t="shared" si="56"/>
        <v>T-1772</v>
      </c>
      <c r="B1773" s="3" t="s">
        <v>2584</v>
      </c>
      <c r="C1773" s="5">
        <v>45626</v>
      </c>
      <c r="D1773" s="3" t="s">
        <v>47</v>
      </c>
      <c r="E1773" s="4" t="s">
        <v>1274</v>
      </c>
      <c r="F1773" s="9">
        <v>1</v>
      </c>
      <c r="G1773">
        <f>VLOOKUP(E1773,'Data Produk'!$A$2:$E$2517,5,FALSE)</f>
        <v>82800</v>
      </c>
      <c r="H1773">
        <f t="shared" si="55"/>
        <v>82800</v>
      </c>
      <c r="I1773" t="str">
        <f>VLOOKUP(E1773,'Data Produk'!$A$2:$E$2517,3,FALSE)</f>
        <v>BHINNEKA GO W193 OFFICE MOUSE BEIGE</v>
      </c>
      <c r="J1773" t="str">
        <f>VLOOKUP(E1773,'Data Produk'!$A$2:$E$2517,4,FALSE)</f>
        <v>OFFICE MOUSE</v>
      </c>
      <c r="K1773" t="str">
        <f>VLOOKUP(D1773,'Data Outlet'!$A$2:$D$17,4,FALSE)</f>
        <v>Joko Susilo</v>
      </c>
      <c r="L1773" t="str">
        <f>VLOOKUP(D1773,'Data Outlet'!$A$2:$D$17,2,FALSE)</f>
        <v>SUMARECON MALL BEKASI</v>
      </c>
    </row>
    <row r="1774" spans="1:12" x14ac:dyDescent="0.25">
      <c r="A1774" t="str">
        <f t="shared" si="56"/>
        <v>T-1773</v>
      </c>
      <c r="B1774" s="3" t="s">
        <v>2584</v>
      </c>
      <c r="C1774" s="5">
        <v>45626</v>
      </c>
      <c r="D1774" s="3" t="s">
        <v>40</v>
      </c>
      <c r="E1774" s="4" t="s">
        <v>502</v>
      </c>
      <c r="F1774" s="9">
        <v>2</v>
      </c>
      <c r="G1774">
        <f>VLOOKUP(E1774,'Data Produk'!$A$2:$E$2517,5,FALSE)</f>
        <v>60750</v>
      </c>
      <c r="H1774">
        <f t="shared" si="55"/>
        <v>121500</v>
      </c>
      <c r="I1774" t="str">
        <f>VLOOKUP(E1774,'Data Produk'!$A$2:$E$2517,3,FALSE)</f>
        <v>BHINNEKA RAIGOR II WG10 GAMING MOUSE BLACK</v>
      </c>
      <c r="J1774" t="str">
        <f>VLOOKUP(E1774,'Data Produk'!$A$2:$E$2517,4,FALSE)</f>
        <v>MOUSE GAMING</v>
      </c>
      <c r="K1774" t="str">
        <f>VLOOKUP(D1774,'Data Outlet'!$A$2:$D$17,4,FALSE)</f>
        <v>Fani Sari</v>
      </c>
      <c r="L1774" t="str">
        <f>VLOOKUP(D1774,'Data Outlet'!$A$2:$D$17,2,FALSE)</f>
        <v>LIPPO MALL KEMANG</v>
      </c>
    </row>
    <row r="1775" spans="1:12" x14ac:dyDescent="0.25">
      <c r="A1775" t="str">
        <f t="shared" si="56"/>
        <v>T-1774</v>
      </c>
      <c r="B1775" s="3" t="s">
        <v>2584</v>
      </c>
      <c r="C1775" s="5">
        <v>45617</v>
      </c>
      <c r="D1775" s="3" t="s">
        <v>37</v>
      </c>
      <c r="E1775" s="4" t="s">
        <v>1275</v>
      </c>
      <c r="F1775" s="9">
        <v>2</v>
      </c>
      <c r="G1775">
        <f>VLOOKUP(E1775,'Data Produk'!$A$2:$E$2517,5,FALSE)</f>
        <v>25200</v>
      </c>
      <c r="H1775">
        <f t="shared" si="55"/>
        <v>50400</v>
      </c>
      <c r="I1775" t="str">
        <f>VLOOKUP(E1775,'Data Produk'!$A$2:$E$2517,3,FALSE)</f>
        <v>KDC105 BHINNEKA USB CABLE TYPE C</v>
      </c>
      <c r="J1775" t="str">
        <f>VLOOKUP(E1775,'Data Produk'!$A$2:$E$2517,4,FALSE)</f>
        <v>CABLE</v>
      </c>
      <c r="K1775" t="str">
        <f>VLOOKUP(D1775,'Data Outlet'!$A$2:$D$17,4,FALSE)</f>
        <v>Dewi Lestari</v>
      </c>
      <c r="L1775" t="str">
        <f>VLOOKUP(D1775,'Data Outlet'!$A$2:$D$17,2,FALSE)</f>
        <v>CIBUBUR JUNCTION</v>
      </c>
    </row>
    <row r="1776" spans="1:12" x14ac:dyDescent="0.25">
      <c r="A1776" t="str">
        <f t="shared" si="56"/>
        <v>T-1775</v>
      </c>
      <c r="B1776" s="3" t="s">
        <v>2584</v>
      </c>
      <c r="C1776" s="5">
        <v>45626</v>
      </c>
      <c r="D1776" s="3" t="s">
        <v>39</v>
      </c>
      <c r="E1776" s="4" t="s">
        <v>1276</v>
      </c>
      <c r="F1776" s="9">
        <v>7</v>
      </c>
      <c r="G1776">
        <f>VLOOKUP(E1776,'Data Produk'!$A$2:$E$2517,5,FALSE)</f>
        <v>13071.428571428571</v>
      </c>
      <c r="H1776">
        <f t="shared" si="55"/>
        <v>91500</v>
      </c>
      <c r="I1776" t="str">
        <f>VLOOKUP(E1776,'Data Produk'!$A$2:$E$2517,3,FALSE)</f>
        <v>KM201 BHINNEKA USB CABLE MICRO</v>
      </c>
      <c r="J1776" t="str">
        <f>VLOOKUP(E1776,'Data Produk'!$A$2:$E$2517,4,FALSE)</f>
        <v>CABLE</v>
      </c>
      <c r="K1776" t="str">
        <f>VLOOKUP(D1776,'Data Outlet'!$A$2:$D$17,4,FALSE)</f>
        <v>Eko Wijaya</v>
      </c>
      <c r="L1776" t="str">
        <f>VLOOKUP(D1776,'Data Outlet'!$A$2:$D$17,2,FALSE)</f>
        <v>KOTA KASABLANKA</v>
      </c>
    </row>
    <row r="1777" spans="1:12" x14ac:dyDescent="0.25">
      <c r="A1777" t="str">
        <f t="shared" si="56"/>
        <v>T-1776</v>
      </c>
      <c r="B1777" s="3" t="s">
        <v>2584</v>
      </c>
      <c r="C1777" s="5">
        <v>45626</v>
      </c>
      <c r="D1777" s="3" t="s">
        <v>39</v>
      </c>
      <c r="E1777" s="4" t="s">
        <v>1277</v>
      </c>
      <c r="F1777" s="9">
        <v>1</v>
      </c>
      <c r="G1777">
        <f>VLOOKUP(E1777,'Data Produk'!$A$2:$E$2517,5,FALSE)</f>
        <v>272000</v>
      </c>
      <c r="H1777">
        <f t="shared" si="55"/>
        <v>272000</v>
      </c>
      <c r="I1777" t="str">
        <f>VLOOKUP(E1777,'Data Produk'!$A$2:$E$2517,3,FALSE)</f>
        <v>BHINNEKA Gaming Headset HG23 7.1</v>
      </c>
      <c r="J1777" t="str">
        <f>VLOOKUP(E1777,'Data Produk'!$A$2:$E$2517,4,FALSE)</f>
        <v>GAMING HEADSET</v>
      </c>
      <c r="K1777" t="str">
        <f>VLOOKUP(D1777,'Data Outlet'!$A$2:$D$17,4,FALSE)</f>
        <v>Eko Wijaya</v>
      </c>
      <c r="L1777" t="str">
        <f>VLOOKUP(D1777,'Data Outlet'!$A$2:$D$17,2,FALSE)</f>
        <v>KOTA KASABLANKA</v>
      </c>
    </row>
    <row r="1778" spans="1:12" x14ac:dyDescent="0.25">
      <c r="A1778" t="str">
        <f t="shared" si="56"/>
        <v>T-1777</v>
      </c>
      <c r="B1778" s="3" t="s">
        <v>2584</v>
      </c>
      <c r="C1778" s="5">
        <v>45611</v>
      </c>
      <c r="D1778" s="3" t="s">
        <v>47</v>
      </c>
      <c r="E1778" s="4" t="s">
        <v>613</v>
      </c>
      <c r="F1778" s="9">
        <v>1</v>
      </c>
      <c r="G1778">
        <f>VLOOKUP(E1778,'Data Produk'!$A$2:$E$2517,5,FALSE)</f>
        <v>41400</v>
      </c>
      <c r="H1778">
        <f t="shared" si="55"/>
        <v>41400</v>
      </c>
      <c r="I1778" t="str">
        <f>VLOOKUP(E1778,'Data Produk'!$A$2:$E$2517,3,FALSE)</f>
        <v>BHINNEKA CW1-Q03 18W 1-PORTS CHARGER (QC) WHITE</v>
      </c>
      <c r="J1778" t="str">
        <f>VLOOKUP(E1778,'Data Produk'!$A$2:$E$2517,4,FALSE)</f>
        <v>CHARGER</v>
      </c>
      <c r="K1778" t="str">
        <f>VLOOKUP(D1778,'Data Outlet'!$A$2:$D$17,4,FALSE)</f>
        <v>Joko Susilo</v>
      </c>
      <c r="L1778" t="str">
        <f>VLOOKUP(D1778,'Data Outlet'!$A$2:$D$17,2,FALSE)</f>
        <v>SUMARECON MALL BEKASI</v>
      </c>
    </row>
    <row r="1779" spans="1:12" x14ac:dyDescent="0.25">
      <c r="A1779" t="str">
        <f t="shared" si="56"/>
        <v>T-1778</v>
      </c>
      <c r="B1779" s="3" t="s">
        <v>2584</v>
      </c>
      <c r="C1779" s="5">
        <v>45625</v>
      </c>
      <c r="D1779" s="3" t="s">
        <v>48</v>
      </c>
      <c r="E1779" s="4" t="s">
        <v>88</v>
      </c>
      <c r="F1779" s="9">
        <v>2</v>
      </c>
      <c r="G1779">
        <f>VLOOKUP(E1779,'Data Produk'!$A$2:$E$2517,5,FALSE)</f>
        <v>47700</v>
      </c>
      <c r="H1779">
        <f t="shared" si="55"/>
        <v>95400</v>
      </c>
      <c r="I1779" t="str">
        <f>VLOOKUP(E1779,'Data Produk'!$A$2:$E$2517,3,FALSE)</f>
        <v>BHINNEKA POWER MOVE 30W 2-PORTS CAR CHARGER (PD+QC) BLACK</v>
      </c>
      <c r="J1779" t="str">
        <f>VLOOKUP(E1779,'Data Produk'!$A$2:$E$2517,4,FALSE)</f>
        <v>CAR &amp; TRAVEL CHARGER</v>
      </c>
      <c r="K1779" t="str">
        <f>VLOOKUP(D1779,'Data Outlet'!$A$2:$D$17,4,FALSE)</f>
        <v>Joko Susilo</v>
      </c>
      <c r="L1779" t="str">
        <f>VLOOKUP(D1779,'Data Outlet'!$A$2:$D$17,2,FALSE)</f>
        <v>SUMARECON MALL SERPONG</v>
      </c>
    </row>
    <row r="1780" spans="1:12" x14ac:dyDescent="0.25">
      <c r="A1780" t="str">
        <f t="shared" si="56"/>
        <v>T-1779</v>
      </c>
      <c r="B1780" s="3" t="s">
        <v>2584</v>
      </c>
      <c r="C1780" s="5">
        <v>45616</v>
      </c>
      <c r="D1780" s="3" t="s">
        <v>48</v>
      </c>
      <c r="E1780" s="4" t="s">
        <v>1278</v>
      </c>
      <c r="F1780" s="9">
        <v>2</v>
      </c>
      <c r="G1780">
        <f>VLOOKUP(E1780,'Data Produk'!$A$2:$E$2517,5,FALSE)</f>
        <v>39600</v>
      </c>
      <c r="H1780">
        <f t="shared" si="55"/>
        <v>79200</v>
      </c>
      <c r="I1780" t="str">
        <f>VLOOKUP(E1780,'Data Produk'!$A$2:$E$2517,3,FALSE)</f>
        <v>BHINNEKA GO W607 OFFICE MOUSE BLACK</v>
      </c>
      <c r="J1780" t="str">
        <f>VLOOKUP(E1780,'Data Produk'!$A$2:$E$2517,4,FALSE)</f>
        <v>OFFICE MOUSE</v>
      </c>
      <c r="K1780" t="str">
        <f>VLOOKUP(D1780,'Data Outlet'!$A$2:$D$17,4,FALSE)</f>
        <v>Joko Susilo</v>
      </c>
      <c r="L1780" t="str">
        <f>VLOOKUP(D1780,'Data Outlet'!$A$2:$D$17,2,FALSE)</f>
        <v>SUMARECON MALL SERPONG</v>
      </c>
    </row>
    <row r="1781" spans="1:12" x14ac:dyDescent="0.25">
      <c r="A1781" t="str">
        <f t="shared" si="56"/>
        <v>T-1780</v>
      </c>
      <c r="B1781" s="3" t="s">
        <v>2584</v>
      </c>
      <c r="C1781" s="5">
        <v>45606</v>
      </c>
      <c r="D1781" s="3" t="s">
        <v>42</v>
      </c>
      <c r="E1781" s="4" t="s">
        <v>1279</v>
      </c>
      <c r="F1781" s="9">
        <v>1</v>
      </c>
      <c r="G1781">
        <f>VLOOKUP(E1781,'Data Produk'!$A$2:$E$2517,5,FALSE)</f>
        <v>148500</v>
      </c>
      <c r="H1781">
        <f t="shared" si="55"/>
        <v>148500</v>
      </c>
      <c r="I1781" t="str">
        <f>VLOOKUP(E1781,'Data Produk'!$A$2:$E$2517,3,FALSE)</f>
        <v>BHINNEKA GO WK895 OFFICE COMBO BLACK</v>
      </c>
      <c r="J1781" t="str">
        <f>VLOOKUP(E1781,'Data Produk'!$A$2:$E$2517,4,FALSE)</f>
        <v>OFFICE COMBO</v>
      </c>
      <c r="K1781" t="str">
        <f>VLOOKUP(D1781,'Data Outlet'!$A$2:$D$17,4,FALSE)</f>
        <v>Hadi Nugroho</v>
      </c>
      <c r="L1781" t="str">
        <f>VLOOKUP(D1781,'Data Outlet'!$A$2:$D$17,2,FALSE)</f>
        <v>MALL KELAPA GADING</v>
      </c>
    </row>
    <row r="1782" spans="1:12" x14ac:dyDescent="0.25">
      <c r="A1782" t="str">
        <f t="shared" si="56"/>
        <v>T-1781</v>
      </c>
      <c r="B1782" s="3" t="s">
        <v>2584</v>
      </c>
      <c r="C1782" s="5">
        <v>45614</v>
      </c>
      <c r="D1782" s="3" t="s">
        <v>37</v>
      </c>
      <c r="E1782" s="4" t="s">
        <v>1280</v>
      </c>
      <c r="F1782" s="9">
        <v>1</v>
      </c>
      <c r="G1782">
        <f>VLOOKUP(E1782,'Data Produk'!$A$2:$E$2517,5,FALSE)</f>
        <v>123300</v>
      </c>
      <c r="H1782">
        <f t="shared" si="55"/>
        <v>123300</v>
      </c>
      <c r="I1782" t="str">
        <f>VLOOKUP(E1782,'Data Produk'!$A$2:$E$2517,3,FALSE)</f>
        <v>BHINNEKA GO WK894 OFFICE COMBO BLACK</v>
      </c>
      <c r="J1782" t="str">
        <f>VLOOKUP(E1782,'Data Produk'!$A$2:$E$2517,4,FALSE)</f>
        <v>OFFICE COMBO</v>
      </c>
      <c r="K1782" t="str">
        <f>VLOOKUP(D1782,'Data Outlet'!$A$2:$D$17,4,FALSE)</f>
        <v>Dewi Lestari</v>
      </c>
      <c r="L1782" t="str">
        <f>VLOOKUP(D1782,'Data Outlet'!$A$2:$D$17,2,FALSE)</f>
        <v>CIBUBUR JUNCTION</v>
      </c>
    </row>
    <row r="1783" spans="1:12" x14ac:dyDescent="0.25">
      <c r="A1783" t="str">
        <f t="shared" si="56"/>
        <v>T-1782</v>
      </c>
      <c r="B1783" s="3" t="s">
        <v>2584</v>
      </c>
      <c r="C1783" s="5">
        <v>45619</v>
      </c>
      <c r="D1783" s="3" t="s">
        <v>37</v>
      </c>
      <c r="E1783" s="4" t="s">
        <v>818</v>
      </c>
      <c r="F1783" s="9">
        <v>1</v>
      </c>
      <c r="G1783">
        <f>VLOOKUP(E1783,'Data Produk'!$A$2:$E$2517,5,FALSE)</f>
        <v>26100</v>
      </c>
      <c r="H1783">
        <f t="shared" si="55"/>
        <v>26100</v>
      </c>
      <c r="I1783" t="str">
        <f>VLOOKUP(E1783,'Data Produk'!$A$2:$E$2517,3,FALSE)</f>
        <v>BHINNEKA GO ES1 WIRED EARBUDS WHITE</v>
      </c>
      <c r="J1783" t="str">
        <f>VLOOKUP(E1783,'Data Produk'!$A$2:$E$2517,4,FALSE)</f>
        <v>EARPHONE</v>
      </c>
      <c r="K1783" t="str">
        <f>VLOOKUP(D1783,'Data Outlet'!$A$2:$D$17,4,FALSE)</f>
        <v>Dewi Lestari</v>
      </c>
      <c r="L1783" t="str">
        <f>VLOOKUP(D1783,'Data Outlet'!$A$2:$D$17,2,FALSE)</f>
        <v>CIBUBUR JUNCTION</v>
      </c>
    </row>
    <row r="1784" spans="1:12" x14ac:dyDescent="0.25">
      <c r="A1784" t="str">
        <f t="shared" si="56"/>
        <v>T-1783</v>
      </c>
      <c r="B1784" s="3" t="s">
        <v>2584</v>
      </c>
      <c r="C1784" s="5">
        <v>45605</v>
      </c>
      <c r="D1784" s="3" t="s">
        <v>42</v>
      </c>
      <c r="E1784" s="4" t="s">
        <v>565</v>
      </c>
      <c r="F1784" s="9">
        <v>2</v>
      </c>
      <c r="G1784">
        <f>VLOOKUP(E1784,'Data Produk'!$A$2:$E$2517,5,FALSE)</f>
        <v>144000</v>
      </c>
      <c r="H1784">
        <f t="shared" si="55"/>
        <v>288000</v>
      </c>
      <c r="I1784" t="str">
        <f>VLOOKUP(E1784,'Data Produk'!$A$2:$E$2517,3,FALSE)</f>
        <v>BHINNEKA CHIEF II HG20 GAMING HEADSET BLACK</v>
      </c>
      <c r="J1784" t="str">
        <f>VLOOKUP(E1784,'Data Produk'!$A$2:$E$2517,4,FALSE)</f>
        <v>GAMING HEADSET</v>
      </c>
      <c r="K1784" t="str">
        <f>VLOOKUP(D1784,'Data Outlet'!$A$2:$D$17,4,FALSE)</f>
        <v>Hadi Nugroho</v>
      </c>
      <c r="L1784" t="str">
        <f>VLOOKUP(D1784,'Data Outlet'!$A$2:$D$17,2,FALSE)</f>
        <v>MALL KELAPA GADING</v>
      </c>
    </row>
    <row r="1785" spans="1:12" x14ac:dyDescent="0.25">
      <c r="A1785" t="str">
        <f t="shared" si="56"/>
        <v>T-1784</v>
      </c>
      <c r="B1785" s="3" t="s">
        <v>2584</v>
      </c>
      <c r="C1785" s="5">
        <v>45605</v>
      </c>
      <c r="D1785" s="3" t="s">
        <v>42</v>
      </c>
      <c r="E1785" s="4" t="s">
        <v>1281</v>
      </c>
      <c r="F1785" s="9">
        <v>2</v>
      </c>
      <c r="G1785">
        <f>VLOOKUP(E1785,'Data Produk'!$A$2:$E$2517,5,FALSE)</f>
        <v>508500</v>
      </c>
      <c r="H1785">
        <f t="shared" si="55"/>
        <v>1017000</v>
      </c>
      <c r="I1785" t="str">
        <f>VLOOKUP(E1785,'Data Produk'!$A$2:$E$2517,3,FALSE)</f>
        <v>BHINNEKA POWER PLUS 120W 4-PORTS GAN CHARGER (PPS/PD+QC) BLACK</v>
      </c>
      <c r="J1785" t="str">
        <f>VLOOKUP(E1785,'Data Produk'!$A$2:$E$2517,4,FALSE)</f>
        <v>CHARGER</v>
      </c>
      <c r="K1785" t="str">
        <f>VLOOKUP(D1785,'Data Outlet'!$A$2:$D$17,4,FALSE)</f>
        <v>Hadi Nugroho</v>
      </c>
      <c r="L1785" t="str">
        <f>VLOOKUP(D1785,'Data Outlet'!$A$2:$D$17,2,FALSE)</f>
        <v>MALL KELAPA GADING</v>
      </c>
    </row>
    <row r="1786" spans="1:12" x14ac:dyDescent="0.25">
      <c r="A1786" t="str">
        <f t="shared" si="56"/>
        <v>T-1785</v>
      </c>
      <c r="B1786" s="3" t="s">
        <v>2584</v>
      </c>
      <c r="C1786" s="5">
        <v>45602</v>
      </c>
      <c r="D1786" s="3" t="s">
        <v>37</v>
      </c>
      <c r="E1786" s="4" t="s">
        <v>244</v>
      </c>
      <c r="F1786" s="9">
        <v>1</v>
      </c>
      <c r="G1786">
        <f>VLOOKUP(E1786,'Data Produk'!$A$2:$E$2517,5,FALSE)</f>
        <v>26000</v>
      </c>
      <c r="H1786">
        <f t="shared" si="55"/>
        <v>26000</v>
      </c>
      <c r="I1786" t="str">
        <f>VLOOKUP(E1786,'Data Produk'!$A$2:$E$2517,3,FALSE)</f>
        <v>KM201 BHINNEKA USB CABLE MICRO</v>
      </c>
      <c r="J1786" t="str">
        <f>VLOOKUP(E1786,'Data Produk'!$A$2:$E$2517,4,FALSE)</f>
        <v>CABLE</v>
      </c>
      <c r="K1786" t="str">
        <f>VLOOKUP(D1786,'Data Outlet'!$A$2:$D$17,4,FALSE)</f>
        <v>Dewi Lestari</v>
      </c>
      <c r="L1786" t="str">
        <f>VLOOKUP(D1786,'Data Outlet'!$A$2:$D$17,2,FALSE)</f>
        <v>CIBUBUR JUNCTION</v>
      </c>
    </row>
    <row r="1787" spans="1:12" x14ac:dyDescent="0.25">
      <c r="A1787" t="str">
        <f t="shared" si="56"/>
        <v>T-1786</v>
      </c>
      <c r="B1787" s="3" t="s">
        <v>2584</v>
      </c>
      <c r="C1787" s="5">
        <v>45607</v>
      </c>
      <c r="D1787" s="3" t="s">
        <v>42</v>
      </c>
      <c r="E1787" s="4" t="s">
        <v>768</v>
      </c>
      <c r="F1787" s="9">
        <v>2</v>
      </c>
      <c r="G1787">
        <f>VLOOKUP(E1787,'Data Produk'!$A$2:$E$2517,5,FALSE)</f>
        <v>94500</v>
      </c>
      <c r="H1787">
        <f t="shared" si="55"/>
        <v>189000</v>
      </c>
      <c r="I1787" t="str">
        <f>VLOOKUP(E1787,'Data Produk'!$A$2:$E$2517,3,FALSE)</f>
        <v>BHINNEKA POWER GO 25W 1-PORT TYPE-C USB CHARGER (PD/PPS) WHITE</v>
      </c>
      <c r="J1787" t="str">
        <f>VLOOKUP(E1787,'Data Produk'!$A$2:$E$2517,4,FALSE)</f>
        <v>CHARGER</v>
      </c>
      <c r="K1787" t="str">
        <f>VLOOKUP(D1787,'Data Outlet'!$A$2:$D$17,4,FALSE)</f>
        <v>Hadi Nugroho</v>
      </c>
      <c r="L1787" t="str">
        <f>VLOOKUP(D1787,'Data Outlet'!$A$2:$D$17,2,FALSE)</f>
        <v>MALL KELAPA GADING</v>
      </c>
    </row>
    <row r="1788" spans="1:12" x14ac:dyDescent="0.25">
      <c r="A1788" t="str">
        <f t="shared" si="56"/>
        <v>T-1787</v>
      </c>
      <c r="B1788" s="3" t="s">
        <v>2584</v>
      </c>
      <c r="C1788" s="5">
        <v>45601</v>
      </c>
      <c r="D1788" s="3" t="s">
        <v>39</v>
      </c>
      <c r="E1788" s="4" t="s">
        <v>1282</v>
      </c>
      <c r="F1788" s="9">
        <v>5</v>
      </c>
      <c r="G1788">
        <f>VLOOKUP(E1788,'Data Produk'!$A$2:$E$2517,5,FALSE)</f>
        <v>32000</v>
      </c>
      <c r="H1788">
        <f t="shared" si="55"/>
        <v>160000</v>
      </c>
      <c r="I1788" t="str">
        <f>VLOOKUP(E1788,'Data Produk'!$A$2:$E$2517,3,FALSE)</f>
        <v>KL104 BHINNEKA USB CABLE LIGHTNING</v>
      </c>
      <c r="J1788" t="str">
        <f>VLOOKUP(E1788,'Data Produk'!$A$2:$E$2517,4,FALSE)</f>
        <v>CABLE</v>
      </c>
      <c r="K1788" t="str">
        <f>VLOOKUP(D1788,'Data Outlet'!$A$2:$D$17,4,FALSE)</f>
        <v>Eko Wijaya</v>
      </c>
      <c r="L1788" t="str">
        <f>VLOOKUP(D1788,'Data Outlet'!$A$2:$D$17,2,FALSE)</f>
        <v>KOTA KASABLANKA</v>
      </c>
    </row>
    <row r="1789" spans="1:12" x14ac:dyDescent="0.25">
      <c r="A1789" t="str">
        <f t="shared" si="56"/>
        <v>T-1788</v>
      </c>
      <c r="B1789" s="3" t="s">
        <v>2584</v>
      </c>
      <c r="C1789" s="5">
        <v>45598</v>
      </c>
      <c r="D1789" s="3" t="s">
        <v>42</v>
      </c>
      <c r="E1789" s="4" t="s">
        <v>1283</v>
      </c>
      <c r="F1789" s="9">
        <v>1</v>
      </c>
      <c r="G1789">
        <f>VLOOKUP(E1789,'Data Produk'!$A$2:$E$2517,5,FALSE)</f>
        <v>82800</v>
      </c>
      <c r="H1789">
        <f t="shared" si="55"/>
        <v>82800</v>
      </c>
      <c r="I1789" t="str">
        <f>VLOOKUP(E1789,'Data Produk'!$A$2:$E$2517,3,FALSE)</f>
        <v>BHINNEKA GO W193 OFFICE MOUSE GREY</v>
      </c>
      <c r="J1789" t="str">
        <f>VLOOKUP(E1789,'Data Produk'!$A$2:$E$2517,4,FALSE)</f>
        <v>OFFICE MOUSE</v>
      </c>
      <c r="K1789" t="str">
        <f>VLOOKUP(D1789,'Data Outlet'!$A$2:$D$17,4,FALSE)</f>
        <v>Hadi Nugroho</v>
      </c>
      <c r="L1789" t="str">
        <f>VLOOKUP(D1789,'Data Outlet'!$A$2:$D$17,2,FALSE)</f>
        <v>MALL KELAPA GADING</v>
      </c>
    </row>
    <row r="1790" spans="1:12" x14ac:dyDescent="0.25">
      <c r="A1790" t="str">
        <f t="shared" si="56"/>
        <v>T-1789</v>
      </c>
      <c r="B1790" s="3" t="s">
        <v>2584</v>
      </c>
      <c r="C1790" s="5">
        <v>45604</v>
      </c>
      <c r="D1790" s="3" t="s">
        <v>48</v>
      </c>
      <c r="E1790" s="4" t="s">
        <v>271</v>
      </c>
      <c r="F1790" s="9">
        <v>7</v>
      </c>
      <c r="G1790">
        <f>VLOOKUP(E1790,'Data Produk'!$A$2:$E$2517,5,FALSE)</f>
        <v>31500</v>
      </c>
      <c r="H1790">
        <f t="shared" si="55"/>
        <v>220500</v>
      </c>
      <c r="I1790" t="str">
        <f>VLOOKUP(E1790,'Data Produk'!$A$2:$E$2517,3,FALSE)</f>
        <v>BHINNEKA HYPERLINK KD60L1501 BLACK</v>
      </c>
      <c r="J1790" t="str">
        <f>VLOOKUP(E1790,'Data Produk'!$A$2:$E$2517,4,FALSE)</f>
        <v>CABLE</v>
      </c>
      <c r="K1790" t="str">
        <f>VLOOKUP(D1790,'Data Outlet'!$A$2:$D$17,4,FALSE)</f>
        <v>Joko Susilo</v>
      </c>
      <c r="L1790" t="str">
        <f>VLOOKUP(D1790,'Data Outlet'!$A$2:$D$17,2,FALSE)</f>
        <v>SUMARECON MALL SERPONG</v>
      </c>
    </row>
    <row r="1791" spans="1:12" x14ac:dyDescent="0.25">
      <c r="A1791" t="str">
        <f t="shared" si="56"/>
        <v>T-1790</v>
      </c>
      <c r="B1791" s="3" t="s">
        <v>2584</v>
      </c>
      <c r="C1791" s="5">
        <v>45616</v>
      </c>
      <c r="D1791" s="3" t="s">
        <v>42</v>
      </c>
      <c r="E1791" s="4" t="s">
        <v>1284</v>
      </c>
      <c r="F1791" s="9">
        <v>3</v>
      </c>
      <c r="G1791">
        <f>VLOOKUP(E1791,'Data Produk'!$A$2:$E$2517,5,FALSE)</f>
        <v>170000</v>
      </c>
      <c r="H1791">
        <f t="shared" si="55"/>
        <v>510000</v>
      </c>
      <c r="I1791" t="str">
        <f>VLOOKUP(E1791,'Data Produk'!$A$2:$E$2517,3,FALSE)</f>
        <v>BHINNEKA Gaming Headset Stand Tower AC3001s RGB</v>
      </c>
      <c r="J1791" t="str">
        <f>VLOOKUP(E1791,'Data Produk'!$A$2:$E$2517,4,FALSE)</f>
        <v>OTHER ACCESSORIES</v>
      </c>
      <c r="K1791" t="str">
        <f>VLOOKUP(D1791,'Data Outlet'!$A$2:$D$17,4,FALSE)</f>
        <v>Hadi Nugroho</v>
      </c>
      <c r="L1791" t="str">
        <f>VLOOKUP(D1791,'Data Outlet'!$A$2:$D$17,2,FALSE)</f>
        <v>MALL KELAPA GADING</v>
      </c>
    </row>
    <row r="1792" spans="1:12" x14ac:dyDescent="0.25">
      <c r="A1792" t="str">
        <f t="shared" si="56"/>
        <v>T-1791</v>
      </c>
      <c r="B1792" s="3" t="s">
        <v>2584</v>
      </c>
      <c r="C1792" s="5">
        <v>45620</v>
      </c>
      <c r="D1792" s="3" t="s">
        <v>40</v>
      </c>
      <c r="E1792" s="4" t="s">
        <v>467</v>
      </c>
      <c r="F1792" s="9">
        <v>6</v>
      </c>
      <c r="G1792">
        <f>VLOOKUP(E1792,'Data Produk'!$A$2:$E$2517,5,FALSE)</f>
        <v>18000</v>
      </c>
      <c r="H1792">
        <f t="shared" si="55"/>
        <v>108000</v>
      </c>
      <c r="I1792" t="str">
        <f>VLOOKUP(E1792,'Data Produk'!$A$2:$E$2517,3,FALSE)</f>
        <v>BHINNEKA DURALINK KLB1201 BLACK</v>
      </c>
      <c r="J1792" t="str">
        <f>VLOOKUP(E1792,'Data Produk'!$A$2:$E$2517,4,FALSE)</f>
        <v>CABLE</v>
      </c>
      <c r="K1792" t="str">
        <f>VLOOKUP(D1792,'Data Outlet'!$A$2:$D$17,4,FALSE)</f>
        <v>Fani Sari</v>
      </c>
      <c r="L1792" t="str">
        <f>VLOOKUP(D1792,'Data Outlet'!$A$2:$D$17,2,FALSE)</f>
        <v>LIPPO MALL KEMANG</v>
      </c>
    </row>
    <row r="1793" spans="1:12" x14ac:dyDescent="0.25">
      <c r="A1793" t="str">
        <f t="shared" si="56"/>
        <v>T-1792</v>
      </c>
      <c r="B1793" s="3" t="s">
        <v>2584</v>
      </c>
      <c r="C1793" s="5">
        <v>45603</v>
      </c>
      <c r="D1793" s="3" t="s">
        <v>43</v>
      </c>
      <c r="E1793" s="4" t="s">
        <v>1285</v>
      </c>
      <c r="F1793" s="9">
        <v>2</v>
      </c>
      <c r="G1793">
        <f>VLOOKUP(E1793,'Data Produk'!$A$2:$E$2517,5,FALSE)</f>
        <v>34200</v>
      </c>
      <c r="H1793">
        <f t="shared" si="55"/>
        <v>68400</v>
      </c>
      <c r="I1793" t="str">
        <f>VLOOKUP(E1793,'Data Produk'!$A$2:$E$2517,3,FALSE)</f>
        <v>KC104 BHINNEKA USB CABLE TYPE C</v>
      </c>
      <c r="J1793" t="str">
        <f>VLOOKUP(E1793,'Data Produk'!$A$2:$E$2517,4,FALSE)</f>
        <v>CABLE</v>
      </c>
      <c r="K1793" t="str">
        <f>VLOOKUP(D1793,'Data Outlet'!$A$2:$D$17,4,FALSE)</f>
        <v>Gita Rahma</v>
      </c>
      <c r="L1793" t="str">
        <f>VLOOKUP(D1793,'Data Outlet'!$A$2:$D$17,2,FALSE)</f>
        <v>MALL OF INDONESIA</v>
      </c>
    </row>
    <row r="1794" spans="1:12" x14ac:dyDescent="0.25">
      <c r="A1794" t="str">
        <f t="shared" si="56"/>
        <v>T-1793</v>
      </c>
      <c r="B1794" s="3" t="s">
        <v>2584</v>
      </c>
      <c r="C1794" s="5">
        <v>45618</v>
      </c>
      <c r="D1794" s="3" t="s">
        <v>48</v>
      </c>
      <c r="E1794" s="4" t="s">
        <v>1286</v>
      </c>
      <c r="F1794" s="9">
        <v>1</v>
      </c>
      <c r="G1794">
        <f>VLOOKUP(E1794,'Data Produk'!$A$2:$E$2517,5,FALSE)</f>
        <v>108000</v>
      </c>
      <c r="H1794">
        <f t="shared" si="55"/>
        <v>108000</v>
      </c>
      <c r="I1794" t="str">
        <f>VLOOKUP(E1794,'Data Produk'!$A$2:$E$2517,3,FALSE)</f>
        <v>BHINNEKA WAVE14 TW14 TRUE WIRELESS BLACK</v>
      </c>
      <c r="J1794" t="str">
        <f>VLOOKUP(E1794,'Data Produk'!$A$2:$E$2517,4,FALSE)</f>
        <v>TWS</v>
      </c>
      <c r="K1794" t="str">
        <f>VLOOKUP(D1794,'Data Outlet'!$A$2:$D$17,4,FALSE)</f>
        <v>Joko Susilo</v>
      </c>
      <c r="L1794" t="str">
        <f>VLOOKUP(D1794,'Data Outlet'!$A$2:$D$17,2,FALSE)</f>
        <v>SUMARECON MALL SERPONG</v>
      </c>
    </row>
    <row r="1795" spans="1:12" x14ac:dyDescent="0.25">
      <c r="A1795" t="str">
        <f t="shared" si="56"/>
        <v>T-1794</v>
      </c>
      <c r="B1795" s="3" t="s">
        <v>2584</v>
      </c>
      <c r="C1795" s="5">
        <v>45619</v>
      </c>
      <c r="D1795" s="3" t="s">
        <v>42</v>
      </c>
      <c r="E1795" s="4" t="s">
        <v>1287</v>
      </c>
      <c r="F1795" s="9">
        <v>6</v>
      </c>
      <c r="G1795">
        <f>VLOOKUP(E1795,'Data Produk'!$A$2:$E$2517,5,FALSE)</f>
        <v>25200</v>
      </c>
      <c r="H1795">
        <f t="shared" ref="H1795:H1858" si="57">G1795*F1795</f>
        <v>151200</v>
      </c>
      <c r="I1795" t="str">
        <f>VLOOKUP(E1795,'Data Produk'!$A$2:$E$2517,3,FALSE)</f>
        <v>KDC105 BHINNEKA USB CABLE TYPE C</v>
      </c>
      <c r="J1795" t="str">
        <f>VLOOKUP(E1795,'Data Produk'!$A$2:$E$2517,4,FALSE)</f>
        <v>CABLE</v>
      </c>
      <c r="K1795" t="str">
        <f>VLOOKUP(D1795,'Data Outlet'!$A$2:$D$17,4,FALSE)</f>
        <v>Hadi Nugroho</v>
      </c>
      <c r="L1795" t="str">
        <f>VLOOKUP(D1795,'Data Outlet'!$A$2:$D$17,2,FALSE)</f>
        <v>MALL KELAPA GADING</v>
      </c>
    </row>
    <row r="1796" spans="1:12" x14ac:dyDescent="0.25">
      <c r="A1796" t="str">
        <f t="shared" si="56"/>
        <v>T-1795</v>
      </c>
      <c r="B1796" s="3" t="s">
        <v>2584</v>
      </c>
      <c r="C1796" s="5">
        <v>45623</v>
      </c>
      <c r="D1796" s="3" t="s">
        <v>39</v>
      </c>
      <c r="E1796" s="4" t="s">
        <v>409</v>
      </c>
      <c r="F1796" s="9">
        <v>18</v>
      </c>
      <c r="G1796">
        <f>VLOOKUP(E1796,'Data Produk'!$A$2:$E$2517,5,FALSE)</f>
        <v>14400</v>
      </c>
      <c r="H1796">
        <f t="shared" si="57"/>
        <v>259200</v>
      </c>
      <c r="I1796" t="str">
        <f>VLOOKUP(E1796,'Data Produk'!$A$2:$E$2517,3,FALSE)</f>
        <v>BHINNEKA DURALINK KLT1201 CABLE BLACK</v>
      </c>
      <c r="J1796" t="str">
        <f>VLOOKUP(E1796,'Data Produk'!$A$2:$E$2517,4,FALSE)</f>
        <v>CABLE</v>
      </c>
      <c r="K1796" t="str">
        <f>VLOOKUP(D1796,'Data Outlet'!$A$2:$D$17,4,FALSE)</f>
        <v>Eko Wijaya</v>
      </c>
      <c r="L1796" t="str">
        <f>VLOOKUP(D1796,'Data Outlet'!$A$2:$D$17,2,FALSE)</f>
        <v>KOTA KASABLANKA</v>
      </c>
    </row>
    <row r="1797" spans="1:12" x14ac:dyDescent="0.25">
      <c r="A1797" t="str">
        <f t="shared" si="56"/>
        <v>T-1796</v>
      </c>
      <c r="B1797" s="3" t="s">
        <v>2584</v>
      </c>
      <c r="C1797" s="5">
        <v>45621</v>
      </c>
      <c r="D1797" s="3" t="s">
        <v>35</v>
      </c>
      <c r="E1797" s="4" t="s">
        <v>966</v>
      </c>
      <c r="F1797" s="9">
        <v>1</v>
      </c>
      <c r="G1797">
        <f>VLOOKUP(E1797,'Data Produk'!$A$2:$E$2517,5,FALSE)</f>
        <v>90000</v>
      </c>
      <c r="H1797">
        <f t="shared" si="57"/>
        <v>90000</v>
      </c>
      <c r="I1797" t="str">
        <f>VLOOKUP(E1797,'Data Produk'!$A$2:$E$2517,3,FALSE)</f>
        <v>BHINNEKA POWER PURE 33W 2-PORTS USB CHARGER (PD+QC) BLACK</v>
      </c>
      <c r="J1797" t="str">
        <f>VLOOKUP(E1797,'Data Produk'!$A$2:$E$2517,4,FALSE)</f>
        <v>CHARGER</v>
      </c>
      <c r="K1797" t="str">
        <f>VLOOKUP(D1797,'Data Outlet'!$A$2:$D$17,4,FALSE)</f>
        <v>Budi Santoso</v>
      </c>
      <c r="L1797" t="str">
        <f>VLOOKUP(D1797,'Data Outlet'!$A$2:$D$17,2,FALSE)</f>
        <v>BINTARO EXCHANGE</v>
      </c>
    </row>
    <row r="1798" spans="1:12" x14ac:dyDescent="0.25">
      <c r="A1798" t="str">
        <f t="shared" si="56"/>
        <v>T-1797</v>
      </c>
      <c r="B1798" s="3" t="s">
        <v>2584</v>
      </c>
      <c r="C1798" s="5">
        <v>45603</v>
      </c>
      <c r="D1798" s="3" t="s">
        <v>35</v>
      </c>
      <c r="E1798" s="4" t="s">
        <v>347</v>
      </c>
      <c r="F1798" s="9">
        <v>1</v>
      </c>
      <c r="G1798">
        <f>VLOOKUP(E1798,'Data Produk'!$A$2:$E$2517,5,FALSE)</f>
        <v>189000</v>
      </c>
      <c r="H1798">
        <f t="shared" si="57"/>
        <v>189000</v>
      </c>
      <c r="I1798" t="str">
        <f>VLOOKUP(E1798,'Data Produk'!$A$2:$E$2517,3,FALSE)</f>
        <v>BHINNEKA GO TUNE WH06 WIRELESS HEADSET GREY</v>
      </c>
      <c r="J1798" t="str">
        <f>VLOOKUP(E1798,'Data Produk'!$A$2:$E$2517,4,FALSE)</f>
        <v>WIRELESS HEADSET</v>
      </c>
      <c r="K1798" t="str">
        <f>VLOOKUP(D1798,'Data Outlet'!$A$2:$D$17,4,FALSE)</f>
        <v>Budi Santoso</v>
      </c>
      <c r="L1798" t="str">
        <f>VLOOKUP(D1798,'Data Outlet'!$A$2:$D$17,2,FALSE)</f>
        <v>BINTARO EXCHANGE</v>
      </c>
    </row>
    <row r="1799" spans="1:12" x14ac:dyDescent="0.25">
      <c r="A1799" t="str">
        <f t="shared" si="56"/>
        <v>T-1798</v>
      </c>
      <c r="B1799" s="3" t="s">
        <v>2584</v>
      </c>
      <c r="C1799" s="5">
        <v>45621</v>
      </c>
      <c r="D1799" s="3" t="s">
        <v>41</v>
      </c>
      <c r="E1799" s="4" t="s">
        <v>1288</v>
      </c>
      <c r="F1799" s="9">
        <v>2</v>
      </c>
      <c r="G1799">
        <f>VLOOKUP(E1799,'Data Produk'!$A$2:$E$2517,5,FALSE)</f>
        <v>22500</v>
      </c>
      <c r="H1799">
        <f t="shared" si="57"/>
        <v>45000</v>
      </c>
      <c r="I1799" t="str">
        <f>VLOOKUP(E1799,'Data Produk'!$A$2:$E$2517,3,FALSE)</f>
        <v>BHINNEKA LINKBUDS ES4 WIRED EARBUDS WHITE</v>
      </c>
      <c r="J1799" t="str">
        <f>VLOOKUP(E1799,'Data Produk'!$A$2:$E$2517,4,FALSE)</f>
        <v>EARPHONE</v>
      </c>
      <c r="K1799" t="str">
        <f>VLOOKUP(D1799,'Data Outlet'!$A$2:$D$17,4,FALSE)</f>
        <v>Gita Rahma</v>
      </c>
      <c r="L1799" t="str">
        <f>VLOOKUP(D1799,'Data Outlet'!$A$2:$D$17,2,FALSE)</f>
        <v>MALL GANDARIA CITY</v>
      </c>
    </row>
    <row r="1800" spans="1:12" x14ac:dyDescent="0.25">
      <c r="A1800" t="str">
        <f t="shared" si="56"/>
        <v>T-1799</v>
      </c>
      <c r="B1800" s="3" t="s">
        <v>2584</v>
      </c>
      <c r="C1800" s="5">
        <v>45604</v>
      </c>
      <c r="D1800" s="3" t="s">
        <v>39</v>
      </c>
      <c r="E1800" s="4" t="s">
        <v>383</v>
      </c>
      <c r="F1800" s="9">
        <v>4</v>
      </c>
      <c r="G1800">
        <f>VLOOKUP(E1800,'Data Produk'!$A$2:$E$2517,5,FALSE)</f>
        <v>57600</v>
      </c>
      <c r="H1800">
        <f t="shared" si="57"/>
        <v>230400</v>
      </c>
      <c r="I1800" t="str">
        <f>VLOOKUP(E1800,'Data Produk'!$A$2:$E$2517,3,FALSE)</f>
        <v>BHINNEKA GO W192 OFFICE MOUSE BLACK</v>
      </c>
      <c r="J1800" t="str">
        <f>VLOOKUP(E1800,'Data Produk'!$A$2:$E$2517,4,FALSE)</f>
        <v>OFFICE MOUSE</v>
      </c>
      <c r="K1800" t="str">
        <f>VLOOKUP(D1800,'Data Outlet'!$A$2:$D$17,4,FALSE)</f>
        <v>Eko Wijaya</v>
      </c>
      <c r="L1800" t="str">
        <f>VLOOKUP(D1800,'Data Outlet'!$A$2:$D$17,2,FALSE)</f>
        <v>KOTA KASABLANKA</v>
      </c>
    </row>
    <row r="1801" spans="1:12" x14ac:dyDescent="0.25">
      <c r="A1801" t="str">
        <f t="shared" si="56"/>
        <v>T-1800</v>
      </c>
      <c r="B1801" s="3" t="s">
        <v>2584</v>
      </c>
      <c r="C1801" s="5">
        <v>45613</v>
      </c>
      <c r="D1801" s="3" t="s">
        <v>43</v>
      </c>
      <c r="E1801" s="4" t="s">
        <v>1289</v>
      </c>
      <c r="F1801" s="9">
        <v>1</v>
      </c>
      <c r="G1801">
        <f>VLOOKUP(E1801,'Data Produk'!$A$2:$E$2517,5,FALSE)</f>
        <v>40500</v>
      </c>
      <c r="H1801">
        <f t="shared" si="57"/>
        <v>40500</v>
      </c>
      <c r="I1801" t="str">
        <f>VLOOKUP(E1801,'Data Produk'!$A$2:$E$2517,3,FALSE)</f>
        <v>BHINNEKA MEOW AC5001 HEADSET ACCESSORIES BLACK</v>
      </c>
      <c r="J1801" t="str">
        <f>VLOOKUP(E1801,'Data Produk'!$A$2:$E$2517,4,FALSE)</f>
        <v>OTHER ACCESSORIES</v>
      </c>
      <c r="K1801" t="str">
        <f>VLOOKUP(D1801,'Data Outlet'!$A$2:$D$17,4,FALSE)</f>
        <v>Gita Rahma</v>
      </c>
      <c r="L1801" t="str">
        <f>VLOOKUP(D1801,'Data Outlet'!$A$2:$D$17,2,FALSE)</f>
        <v>MALL OF INDONESIA</v>
      </c>
    </row>
    <row r="1802" spans="1:12" x14ac:dyDescent="0.25">
      <c r="A1802" t="str">
        <f t="shared" si="56"/>
        <v>T-1801</v>
      </c>
      <c r="B1802" s="3" t="s">
        <v>2584</v>
      </c>
      <c r="C1802" s="5">
        <v>45601</v>
      </c>
      <c r="D1802" s="3" t="s">
        <v>39</v>
      </c>
      <c r="E1802" s="4" t="s">
        <v>427</v>
      </c>
      <c r="F1802" s="9">
        <v>1</v>
      </c>
      <c r="G1802">
        <f>VLOOKUP(E1802,'Data Produk'!$A$2:$E$2517,5,FALSE)</f>
        <v>39600</v>
      </c>
      <c r="H1802">
        <f t="shared" si="57"/>
        <v>39600</v>
      </c>
      <c r="I1802" t="str">
        <f>VLOOKUP(E1802,'Data Produk'!$A$2:$E$2517,3,FALSE)</f>
        <v>BHINNEKA GO W605 OFFICE MOUSE PINK</v>
      </c>
      <c r="J1802" t="str">
        <f>VLOOKUP(E1802,'Data Produk'!$A$2:$E$2517,4,FALSE)</f>
        <v>OFFICE MOUSE</v>
      </c>
      <c r="K1802" t="str">
        <f>VLOOKUP(D1802,'Data Outlet'!$A$2:$D$17,4,FALSE)</f>
        <v>Eko Wijaya</v>
      </c>
      <c r="L1802" t="str">
        <f>VLOOKUP(D1802,'Data Outlet'!$A$2:$D$17,2,FALSE)</f>
        <v>KOTA KASABLANKA</v>
      </c>
    </row>
    <row r="1803" spans="1:12" x14ac:dyDescent="0.25">
      <c r="A1803" t="str">
        <f t="shared" si="56"/>
        <v>T-1802</v>
      </c>
      <c r="B1803" s="3" t="s">
        <v>2584</v>
      </c>
      <c r="C1803" s="5">
        <v>45601</v>
      </c>
      <c r="D1803" s="3" t="s">
        <v>42</v>
      </c>
      <c r="E1803" s="4" t="s">
        <v>1149</v>
      </c>
      <c r="F1803" s="9">
        <v>2</v>
      </c>
      <c r="G1803">
        <f>VLOOKUP(E1803,'Data Produk'!$A$2:$E$2517,5,FALSE)</f>
        <v>40500</v>
      </c>
      <c r="H1803">
        <f t="shared" si="57"/>
        <v>81000</v>
      </c>
      <c r="I1803" t="str">
        <f>VLOOKUP(E1803,'Data Produk'!$A$2:$E$2517,3,FALSE)</f>
        <v>KC106 BHINNEKA USB CABLE TYPE C</v>
      </c>
      <c r="J1803" t="str">
        <f>VLOOKUP(E1803,'Data Produk'!$A$2:$E$2517,4,FALSE)</f>
        <v>CABLE</v>
      </c>
      <c r="K1803" t="str">
        <f>VLOOKUP(D1803,'Data Outlet'!$A$2:$D$17,4,FALSE)</f>
        <v>Hadi Nugroho</v>
      </c>
      <c r="L1803" t="str">
        <f>VLOOKUP(D1803,'Data Outlet'!$A$2:$D$17,2,FALSE)</f>
        <v>MALL KELAPA GADING</v>
      </c>
    </row>
    <row r="1804" spans="1:12" x14ac:dyDescent="0.25">
      <c r="A1804" t="str">
        <f t="shared" ref="A1804:A1867" si="58">"T-"&amp;ROW()-1</f>
        <v>T-1803</v>
      </c>
      <c r="B1804" s="3" t="s">
        <v>2584</v>
      </c>
      <c r="C1804" s="5">
        <v>45602</v>
      </c>
      <c r="D1804" s="3" t="s">
        <v>43</v>
      </c>
      <c r="E1804" s="4" t="s">
        <v>815</v>
      </c>
      <c r="F1804" s="9">
        <v>3</v>
      </c>
      <c r="G1804">
        <f>VLOOKUP(E1804,'Data Produk'!$A$2:$E$2517,5,FALSE)</f>
        <v>39600</v>
      </c>
      <c r="H1804">
        <f t="shared" si="57"/>
        <v>118800</v>
      </c>
      <c r="I1804" t="str">
        <f>VLOOKUP(E1804,'Data Produk'!$A$2:$E$2517,3,FALSE)</f>
        <v>BHINNEKA GO W608 OFFICE MOUSE PINK</v>
      </c>
      <c r="J1804" t="str">
        <f>VLOOKUP(E1804,'Data Produk'!$A$2:$E$2517,4,FALSE)</f>
        <v>OFFICE MOUSE</v>
      </c>
      <c r="K1804" t="str">
        <f>VLOOKUP(D1804,'Data Outlet'!$A$2:$D$17,4,FALSE)</f>
        <v>Gita Rahma</v>
      </c>
      <c r="L1804" t="str">
        <f>VLOOKUP(D1804,'Data Outlet'!$A$2:$D$17,2,FALSE)</f>
        <v>MALL OF INDONESIA</v>
      </c>
    </row>
    <row r="1805" spans="1:12" x14ac:dyDescent="0.25">
      <c r="A1805" t="str">
        <f t="shared" si="58"/>
        <v>T-1804</v>
      </c>
      <c r="B1805" s="3" t="s">
        <v>2584</v>
      </c>
      <c r="C1805" s="5">
        <v>45623</v>
      </c>
      <c r="D1805" s="3" t="s">
        <v>42</v>
      </c>
      <c r="E1805" s="4" t="s">
        <v>1170</v>
      </c>
      <c r="F1805" s="9">
        <v>2</v>
      </c>
      <c r="G1805">
        <f>VLOOKUP(E1805,'Data Produk'!$A$2:$E$2517,5,FALSE)</f>
        <v>314100</v>
      </c>
      <c r="H1805">
        <f t="shared" si="57"/>
        <v>628200</v>
      </c>
      <c r="I1805" t="str">
        <f>VLOOKUP(E1805,'Data Produk'!$A$2:$E$2517,3,FALSE)</f>
        <v>BHINNEKA NC20 NOTEBOOK COOLER BLACK</v>
      </c>
      <c r="J1805" t="str">
        <f>VLOOKUP(E1805,'Data Produk'!$A$2:$E$2517,4,FALSE)</f>
        <v>CN COOLER/ PC FAN ACC/ STAND LAPTOP</v>
      </c>
      <c r="K1805" t="str">
        <f>VLOOKUP(D1805,'Data Outlet'!$A$2:$D$17,4,FALSE)</f>
        <v>Hadi Nugroho</v>
      </c>
      <c r="L1805" t="str">
        <f>VLOOKUP(D1805,'Data Outlet'!$A$2:$D$17,2,FALSE)</f>
        <v>MALL KELAPA GADING</v>
      </c>
    </row>
    <row r="1806" spans="1:12" x14ac:dyDescent="0.25">
      <c r="A1806" t="str">
        <f t="shared" si="58"/>
        <v>T-1805</v>
      </c>
      <c r="B1806" s="3" t="s">
        <v>2584</v>
      </c>
      <c r="C1806" s="5">
        <v>45602</v>
      </c>
      <c r="D1806" s="3" t="s">
        <v>39</v>
      </c>
      <c r="E1806" s="4" t="s">
        <v>381</v>
      </c>
      <c r="F1806" s="9">
        <v>1</v>
      </c>
      <c r="G1806">
        <f>VLOOKUP(E1806,'Data Produk'!$A$2:$E$2517,5,FALSE)</f>
        <v>12600</v>
      </c>
      <c r="H1806">
        <f t="shared" si="57"/>
        <v>12600</v>
      </c>
      <c r="I1806" t="str">
        <f>VLOOKUP(E1806,'Data Produk'!$A$2:$E$2517,3,FALSE)</f>
        <v>BHINNEKA BASIC XL MP64 BASIC MOUSEPAD BLACK</v>
      </c>
      <c r="J1806" t="str">
        <f>VLOOKUP(E1806,'Data Produk'!$A$2:$E$2517,4,FALSE)</f>
        <v>BASIC MOUSEPAD</v>
      </c>
      <c r="K1806" t="str">
        <f>VLOOKUP(D1806,'Data Outlet'!$A$2:$D$17,4,FALSE)</f>
        <v>Eko Wijaya</v>
      </c>
      <c r="L1806" t="str">
        <f>VLOOKUP(D1806,'Data Outlet'!$A$2:$D$17,2,FALSE)</f>
        <v>KOTA KASABLANKA</v>
      </c>
    </row>
    <row r="1807" spans="1:12" x14ac:dyDescent="0.25">
      <c r="A1807" t="str">
        <f t="shared" si="58"/>
        <v>T-1806</v>
      </c>
      <c r="B1807" s="3" t="s">
        <v>2584</v>
      </c>
      <c r="C1807" s="5">
        <v>45625</v>
      </c>
      <c r="D1807" s="3" t="s">
        <v>41</v>
      </c>
      <c r="E1807" s="4" t="s">
        <v>767</v>
      </c>
      <c r="F1807" s="9">
        <v>4</v>
      </c>
      <c r="G1807">
        <f>VLOOKUP(E1807,'Data Produk'!$A$2:$E$2517,5,FALSE)</f>
        <v>49500</v>
      </c>
      <c r="H1807">
        <f t="shared" si="57"/>
        <v>198000</v>
      </c>
      <c r="I1807" t="str">
        <f>VLOOKUP(E1807,'Data Produk'!$A$2:$E$2517,3,FALSE)</f>
        <v>BHINNEKA POWER PURE 20W 1-PORT TYPE-A USB CHARGER (QC) BLACK</v>
      </c>
      <c r="J1807" t="str">
        <f>VLOOKUP(E1807,'Data Produk'!$A$2:$E$2517,4,FALSE)</f>
        <v>CHARGER</v>
      </c>
      <c r="K1807" t="str">
        <f>VLOOKUP(D1807,'Data Outlet'!$A$2:$D$17,4,FALSE)</f>
        <v>Gita Rahma</v>
      </c>
      <c r="L1807" t="str">
        <f>VLOOKUP(D1807,'Data Outlet'!$A$2:$D$17,2,FALSE)</f>
        <v>MALL GANDARIA CITY</v>
      </c>
    </row>
    <row r="1808" spans="1:12" x14ac:dyDescent="0.25">
      <c r="A1808" t="str">
        <f t="shared" si="58"/>
        <v>T-1807</v>
      </c>
      <c r="B1808" s="3" t="s">
        <v>2584</v>
      </c>
      <c r="C1808" s="5">
        <v>45618</v>
      </c>
      <c r="D1808" s="3" t="s">
        <v>41</v>
      </c>
      <c r="E1808" s="4" t="s">
        <v>1139</v>
      </c>
      <c r="F1808" s="9">
        <v>2</v>
      </c>
      <c r="G1808">
        <f>VLOOKUP(E1808,'Data Produk'!$A$2:$E$2517,5,FALSE)</f>
        <v>73800</v>
      </c>
      <c r="H1808">
        <f t="shared" si="57"/>
        <v>147600</v>
      </c>
      <c r="I1808" t="str">
        <f>VLOOKUP(E1808,'Data Produk'!$A$2:$E$2517,3,FALSE)</f>
        <v>BHINNEKA SMART LIGHT BUB 9W SLB101</v>
      </c>
      <c r="J1808" t="str">
        <f>VLOOKUP(E1808,'Data Produk'!$A$2:$E$2517,4,FALSE)</f>
        <v>SMART LIFE</v>
      </c>
      <c r="K1808" t="str">
        <f>VLOOKUP(D1808,'Data Outlet'!$A$2:$D$17,4,FALSE)</f>
        <v>Gita Rahma</v>
      </c>
      <c r="L1808" t="str">
        <f>VLOOKUP(D1808,'Data Outlet'!$A$2:$D$17,2,FALSE)</f>
        <v>MALL GANDARIA CITY</v>
      </c>
    </row>
    <row r="1809" spans="1:12" x14ac:dyDescent="0.25">
      <c r="A1809" t="str">
        <f t="shared" si="58"/>
        <v>T-1808</v>
      </c>
      <c r="B1809" s="3" t="s">
        <v>2584</v>
      </c>
      <c r="C1809" s="5">
        <v>45622</v>
      </c>
      <c r="D1809" s="3" t="s">
        <v>42</v>
      </c>
      <c r="E1809" s="4" t="s">
        <v>86</v>
      </c>
      <c r="F1809" s="9">
        <v>8</v>
      </c>
      <c r="G1809">
        <f>VLOOKUP(E1809,'Data Produk'!$A$2:$E$2517,5,FALSE)</f>
        <v>12600</v>
      </c>
      <c r="H1809">
        <f t="shared" si="57"/>
        <v>100800</v>
      </c>
      <c r="I1809" t="str">
        <f>VLOOKUP(E1809,'Data Produk'!$A$2:$E$2517,3,FALSE)</f>
        <v>BHINNEKA BASIC XL MP64 BASIC MOUSEPAD BLACK</v>
      </c>
      <c r="J1809" t="str">
        <f>VLOOKUP(E1809,'Data Produk'!$A$2:$E$2517,4,FALSE)</f>
        <v>BASIC MOUSEPAD</v>
      </c>
      <c r="K1809" t="str">
        <f>VLOOKUP(D1809,'Data Outlet'!$A$2:$D$17,4,FALSE)</f>
        <v>Hadi Nugroho</v>
      </c>
      <c r="L1809" t="str">
        <f>VLOOKUP(D1809,'Data Outlet'!$A$2:$D$17,2,FALSE)</f>
        <v>MALL KELAPA GADING</v>
      </c>
    </row>
    <row r="1810" spans="1:12" x14ac:dyDescent="0.25">
      <c r="A1810" t="str">
        <f t="shared" si="58"/>
        <v>T-1809</v>
      </c>
      <c r="B1810" s="3" t="s">
        <v>2584</v>
      </c>
      <c r="C1810" s="5">
        <v>45605</v>
      </c>
      <c r="D1810" s="3" t="s">
        <v>43</v>
      </c>
      <c r="E1810" s="4" t="s">
        <v>527</v>
      </c>
      <c r="F1810" s="9">
        <v>1</v>
      </c>
      <c r="G1810">
        <f>VLOOKUP(E1810,'Data Produk'!$A$2:$E$2517,5,FALSE)</f>
        <v>189000</v>
      </c>
      <c r="H1810">
        <f t="shared" si="57"/>
        <v>189000</v>
      </c>
      <c r="I1810" t="str">
        <f>VLOOKUP(E1810,'Data Produk'!$A$2:$E$2517,3,FALSE)</f>
        <v>BHINNEKA GO TUNE WH06 WIRELESS HEADSET BEIGE</v>
      </c>
      <c r="J1810" t="str">
        <f>VLOOKUP(E1810,'Data Produk'!$A$2:$E$2517,4,FALSE)</f>
        <v>WIRELESS HEADSET</v>
      </c>
      <c r="K1810" t="str">
        <f>VLOOKUP(D1810,'Data Outlet'!$A$2:$D$17,4,FALSE)</f>
        <v>Gita Rahma</v>
      </c>
      <c r="L1810" t="str">
        <f>VLOOKUP(D1810,'Data Outlet'!$A$2:$D$17,2,FALSE)</f>
        <v>MALL OF INDONESIA</v>
      </c>
    </row>
    <row r="1811" spans="1:12" x14ac:dyDescent="0.25">
      <c r="A1811" t="str">
        <f t="shared" si="58"/>
        <v>T-1810</v>
      </c>
      <c r="B1811" s="3" t="s">
        <v>2584</v>
      </c>
      <c r="C1811" s="5">
        <v>45602</v>
      </c>
      <c r="D1811" s="3" t="s">
        <v>43</v>
      </c>
      <c r="E1811" s="4" t="s">
        <v>552</v>
      </c>
      <c r="F1811" s="9">
        <v>1</v>
      </c>
      <c r="G1811">
        <f>VLOOKUP(E1811,'Data Produk'!$A$2:$E$2517,5,FALSE)</f>
        <v>57600</v>
      </c>
      <c r="H1811">
        <f t="shared" si="57"/>
        <v>57600</v>
      </c>
      <c r="I1811" t="str">
        <f>VLOOKUP(E1811,'Data Produk'!$A$2:$E$2517,3,FALSE)</f>
        <v>BHINNEKA GO W192 OFFICE MOUSE BLACK</v>
      </c>
      <c r="J1811" t="str">
        <f>VLOOKUP(E1811,'Data Produk'!$A$2:$E$2517,4,FALSE)</f>
        <v>OFFICE MOUSE</v>
      </c>
      <c r="K1811" t="str">
        <f>VLOOKUP(D1811,'Data Outlet'!$A$2:$D$17,4,FALSE)</f>
        <v>Gita Rahma</v>
      </c>
      <c r="L1811" t="str">
        <f>VLOOKUP(D1811,'Data Outlet'!$A$2:$D$17,2,FALSE)</f>
        <v>MALL OF INDONESIA</v>
      </c>
    </row>
    <row r="1812" spans="1:12" x14ac:dyDescent="0.25">
      <c r="A1812" t="str">
        <f t="shared" si="58"/>
        <v>T-1811</v>
      </c>
      <c r="B1812" s="3" t="s">
        <v>2584</v>
      </c>
      <c r="C1812" s="5">
        <v>45626</v>
      </c>
      <c r="D1812" s="3" t="s">
        <v>41</v>
      </c>
      <c r="E1812" s="4" t="s">
        <v>665</v>
      </c>
      <c r="F1812" s="9">
        <v>1</v>
      </c>
      <c r="G1812">
        <f>VLOOKUP(E1812,'Data Produk'!$A$2:$E$2517,5,FALSE)</f>
        <v>39600</v>
      </c>
      <c r="H1812">
        <f t="shared" si="57"/>
        <v>39600</v>
      </c>
      <c r="I1812" t="str">
        <f>VLOOKUP(E1812,'Data Produk'!$A$2:$E$2517,3,FALSE)</f>
        <v>BHINNEKA GO W608 OFFICE MOUSE PINK</v>
      </c>
      <c r="J1812" t="str">
        <f>VLOOKUP(E1812,'Data Produk'!$A$2:$E$2517,4,FALSE)</f>
        <v>OFFICE MOUSE</v>
      </c>
      <c r="K1812" t="str">
        <f>VLOOKUP(D1812,'Data Outlet'!$A$2:$D$17,4,FALSE)</f>
        <v>Gita Rahma</v>
      </c>
      <c r="L1812" t="str">
        <f>VLOOKUP(D1812,'Data Outlet'!$A$2:$D$17,2,FALSE)</f>
        <v>MALL GANDARIA CITY</v>
      </c>
    </row>
    <row r="1813" spans="1:12" x14ac:dyDescent="0.25">
      <c r="A1813" t="str">
        <f t="shared" si="58"/>
        <v>T-1812</v>
      </c>
      <c r="B1813" s="3" t="s">
        <v>2584</v>
      </c>
      <c r="C1813" s="5">
        <v>45616</v>
      </c>
      <c r="D1813" s="3" t="s">
        <v>39</v>
      </c>
      <c r="E1813" s="4" t="s">
        <v>397</v>
      </c>
      <c r="F1813" s="9">
        <v>3</v>
      </c>
      <c r="G1813">
        <f>VLOOKUP(E1813,'Data Produk'!$A$2:$E$2517,5,FALSE)</f>
        <v>36900</v>
      </c>
      <c r="H1813">
        <f t="shared" si="57"/>
        <v>110700</v>
      </c>
      <c r="I1813" t="str">
        <f>VLOOKUP(E1813,'Data Produk'!$A$2:$E$2517,3,FALSE)</f>
        <v>KL106 BHINNEKA USB CABLE LIGHTNING</v>
      </c>
      <c r="J1813" t="str">
        <f>VLOOKUP(E1813,'Data Produk'!$A$2:$E$2517,4,FALSE)</f>
        <v>CABLE</v>
      </c>
      <c r="K1813" t="str">
        <f>VLOOKUP(D1813,'Data Outlet'!$A$2:$D$17,4,FALSE)</f>
        <v>Eko Wijaya</v>
      </c>
      <c r="L1813" t="str">
        <f>VLOOKUP(D1813,'Data Outlet'!$A$2:$D$17,2,FALSE)</f>
        <v>KOTA KASABLANKA</v>
      </c>
    </row>
    <row r="1814" spans="1:12" x14ac:dyDescent="0.25">
      <c r="A1814" t="str">
        <f t="shared" si="58"/>
        <v>T-1813</v>
      </c>
      <c r="B1814" s="3" t="s">
        <v>2584</v>
      </c>
      <c r="C1814" s="5">
        <v>45606</v>
      </c>
      <c r="D1814" s="3" t="s">
        <v>41</v>
      </c>
      <c r="E1814" s="4" t="s">
        <v>856</v>
      </c>
      <c r="F1814" s="9">
        <v>3</v>
      </c>
      <c r="G1814">
        <f>VLOOKUP(E1814,'Data Produk'!$A$2:$E$2517,5,FALSE)</f>
        <v>17100</v>
      </c>
      <c r="H1814">
        <f t="shared" si="57"/>
        <v>51300</v>
      </c>
      <c r="I1814" t="str">
        <f>VLOOKUP(E1814,'Data Produk'!$A$2:$E$2517,3,FALSE)</f>
        <v>BHINNEKA DURALINK KCB1201 BLACK</v>
      </c>
      <c r="J1814" t="str">
        <f>VLOOKUP(E1814,'Data Produk'!$A$2:$E$2517,4,FALSE)</f>
        <v>CABLE</v>
      </c>
      <c r="K1814" t="str">
        <f>VLOOKUP(D1814,'Data Outlet'!$A$2:$D$17,4,FALSE)</f>
        <v>Gita Rahma</v>
      </c>
      <c r="L1814" t="str">
        <f>VLOOKUP(D1814,'Data Outlet'!$A$2:$D$17,2,FALSE)</f>
        <v>MALL GANDARIA CITY</v>
      </c>
    </row>
    <row r="1815" spans="1:12" x14ac:dyDescent="0.25">
      <c r="A1815" t="str">
        <f t="shared" si="58"/>
        <v>T-1814</v>
      </c>
      <c r="B1815" s="3" t="s">
        <v>2584</v>
      </c>
      <c r="C1815" s="5">
        <v>45601</v>
      </c>
      <c r="D1815" s="3" t="s">
        <v>39</v>
      </c>
      <c r="E1815" s="4" t="s">
        <v>1290</v>
      </c>
      <c r="F1815" s="9">
        <v>3</v>
      </c>
      <c r="G1815">
        <f>VLOOKUP(E1815,'Data Produk'!$A$2:$E$2517,5,FALSE)</f>
        <v>39600</v>
      </c>
      <c r="H1815">
        <f t="shared" si="57"/>
        <v>118800</v>
      </c>
      <c r="I1815" t="str">
        <f>VLOOKUP(E1815,'Data Produk'!$A$2:$E$2517,3,FALSE)</f>
        <v>BHINNEKA GO W606 OFFICE MOUSE BLACK</v>
      </c>
      <c r="J1815" t="str">
        <f>VLOOKUP(E1815,'Data Produk'!$A$2:$E$2517,4,FALSE)</f>
        <v>OFFICE MOUSE</v>
      </c>
      <c r="K1815" t="str">
        <f>VLOOKUP(D1815,'Data Outlet'!$A$2:$D$17,4,FALSE)</f>
        <v>Eko Wijaya</v>
      </c>
      <c r="L1815" t="str">
        <f>VLOOKUP(D1815,'Data Outlet'!$A$2:$D$17,2,FALSE)</f>
        <v>KOTA KASABLANKA</v>
      </c>
    </row>
    <row r="1816" spans="1:12" x14ac:dyDescent="0.25">
      <c r="A1816" t="str">
        <f t="shared" si="58"/>
        <v>T-1815</v>
      </c>
      <c r="B1816" s="3" t="s">
        <v>2584</v>
      </c>
      <c r="C1816" s="5">
        <v>45598</v>
      </c>
      <c r="D1816" s="3" t="s">
        <v>43</v>
      </c>
      <c r="E1816" s="4" t="s">
        <v>547</v>
      </c>
      <c r="F1816" s="9">
        <v>3</v>
      </c>
      <c r="G1816">
        <f>VLOOKUP(E1816,'Data Produk'!$A$2:$E$2517,5,FALSE)</f>
        <v>22500</v>
      </c>
      <c r="H1816">
        <f t="shared" si="57"/>
        <v>67500</v>
      </c>
      <c r="I1816" t="str">
        <f>VLOOKUP(E1816,'Data Produk'!$A$2:$E$2517,3,FALSE)</f>
        <v>BHINNEKA LINKBUDS ES4 WIRED EARBUDS WHITE</v>
      </c>
      <c r="J1816" t="str">
        <f>VLOOKUP(E1816,'Data Produk'!$A$2:$E$2517,4,FALSE)</f>
        <v>EARPHONE</v>
      </c>
      <c r="K1816" t="str">
        <f>VLOOKUP(D1816,'Data Outlet'!$A$2:$D$17,4,FALSE)</f>
        <v>Gita Rahma</v>
      </c>
      <c r="L1816" t="str">
        <f>VLOOKUP(D1816,'Data Outlet'!$A$2:$D$17,2,FALSE)</f>
        <v>MALL OF INDONESIA</v>
      </c>
    </row>
    <row r="1817" spans="1:12" x14ac:dyDescent="0.25">
      <c r="A1817" t="str">
        <f t="shared" si="58"/>
        <v>T-1816</v>
      </c>
      <c r="B1817" s="3" t="s">
        <v>2584</v>
      </c>
      <c r="C1817" s="5">
        <v>45599</v>
      </c>
      <c r="D1817" s="3" t="s">
        <v>42</v>
      </c>
      <c r="E1817" s="4" t="s">
        <v>201</v>
      </c>
      <c r="F1817" s="9">
        <v>1</v>
      </c>
      <c r="G1817">
        <f>VLOOKUP(E1817,'Data Produk'!$A$2:$E$2517,5,FALSE)</f>
        <v>37350</v>
      </c>
      <c r="H1817">
        <f t="shared" si="57"/>
        <v>37350</v>
      </c>
      <c r="I1817" t="str">
        <f>VLOOKUP(E1817,'Data Produk'!$A$2:$E$2517,3,FALSE)</f>
        <v>BHINNEKA LAVALIER MV01 MICROPHONE BLACK</v>
      </c>
      <c r="J1817" t="str">
        <f>VLOOKUP(E1817,'Data Produk'!$A$2:$E$2517,4,FALSE)</f>
        <v>STREAMING DEVICES</v>
      </c>
      <c r="K1817" t="str">
        <f>VLOOKUP(D1817,'Data Outlet'!$A$2:$D$17,4,FALSE)</f>
        <v>Hadi Nugroho</v>
      </c>
      <c r="L1817" t="str">
        <f>VLOOKUP(D1817,'Data Outlet'!$A$2:$D$17,2,FALSE)</f>
        <v>MALL KELAPA GADING</v>
      </c>
    </row>
    <row r="1818" spans="1:12" x14ac:dyDescent="0.25">
      <c r="A1818" t="str">
        <f t="shared" si="58"/>
        <v>T-1817</v>
      </c>
      <c r="B1818" s="3" t="s">
        <v>2584</v>
      </c>
      <c r="C1818" s="5">
        <v>45626</v>
      </c>
      <c r="D1818" s="3" t="s">
        <v>39</v>
      </c>
      <c r="E1818" s="4" t="s">
        <v>425</v>
      </c>
      <c r="F1818" s="9">
        <v>7</v>
      </c>
      <c r="G1818">
        <f>VLOOKUP(E1818,'Data Produk'!$A$2:$E$2517,5,FALSE)</f>
        <v>90000</v>
      </c>
      <c r="H1818">
        <f t="shared" si="57"/>
        <v>630000</v>
      </c>
      <c r="I1818" t="str">
        <f>VLOOKUP(E1818,'Data Produk'!$A$2:$E$2517,3,FALSE)</f>
        <v>BHINNEKA POWER PURE 33W 2-PORTS USB CHARGER (PD+QC) BLACK</v>
      </c>
      <c r="J1818" t="str">
        <f>VLOOKUP(E1818,'Data Produk'!$A$2:$E$2517,4,FALSE)</f>
        <v>CHARGER</v>
      </c>
      <c r="K1818" t="str">
        <f>VLOOKUP(D1818,'Data Outlet'!$A$2:$D$17,4,FALSE)</f>
        <v>Eko Wijaya</v>
      </c>
      <c r="L1818" t="str">
        <f>VLOOKUP(D1818,'Data Outlet'!$A$2:$D$17,2,FALSE)</f>
        <v>KOTA KASABLANKA</v>
      </c>
    </row>
    <row r="1819" spans="1:12" x14ac:dyDescent="0.25">
      <c r="A1819" t="str">
        <f t="shared" si="58"/>
        <v>T-1818</v>
      </c>
      <c r="B1819" s="3" t="s">
        <v>2584</v>
      </c>
      <c r="C1819" s="5">
        <v>45600</v>
      </c>
      <c r="D1819" s="3" t="s">
        <v>41</v>
      </c>
      <c r="E1819" s="4" t="s">
        <v>1291</v>
      </c>
      <c r="F1819" s="9">
        <v>1</v>
      </c>
      <c r="G1819">
        <f>VLOOKUP(E1819,'Data Produk'!$A$2:$E$2517,5,FALSE)</f>
        <v>247500</v>
      </c>
      <c r="H1819">
        <f t="shared" si="57"/>
        <v>247500</v>
      </c>
      <c r="I1819" t="str">
        <f>VLOOKUP(E1819,'Data Produk'!$A$2:$E$2517,3,FALSE)</f>
        <v>BHINNEKA POWER PLUS 65W 3-PORTS GAN CHARGER (PD/PPS+QC) BLACK</v>
      </c>
      <c r="J1819" t="str">
        <f>VLOOKUP(E1819,'Data Produk'!$A$2:$E$2517,4,FALSE)</f>
        <v>CHARGER</v>
      </c>
      <c r="K1819" t="str">
        <f>VLOOKUP(D1819,'Data Outlet'!$A$2:$D$17,4,FALSE)</f>
        <v>Gita Rahma</v>
      </c>
      <c r="L1819" t="str">
        <f>VLOOKUP(D1819,'Data Outlet'!$A$2:$D$17,2,FALSE)</f>
        <v>MALL GANDARIA CITY</v>
      </c>
    </row>
    <row r="1820" spans="1:12" x14ac:dyDescent="0.25">
      <c r="A1820" t="str">
        <f t="shared" si="58"/>
        <v>T-1819</v>
      </c>
      <c r="B1820" s="3" t="s">
        <v>2584</v>
      </c>
      <c r="C1820" s="5">
        <v>45612</v>
      </c>
      <c r="D1820" s="3" t="s">
        <v>40</v>
      </c>
      <c r="E1820" s="4" t="s">
        <v>750</v>
      </c>
      <c r="F1820" s="9">
        <v>9</v>
      </c>
      <c r="G1820">
        <f>VLOOKUP(E1820,'Data Produk'!$A$2:$E$2517,5,FALSE)</f>
        <v>29700</v>
      </c>
      <c r="H1820">
        <f t="shared" si="57"/>
        <v>267300</v>
      </c>
      <c r="I1820" t="str">
        <f>VLOOKUP(E1820,'Data Produk'!$A$2:$E$2517,3,FALSE)</f>
        <v>KL201 BHINNEKA USB CABLE LIGHTNING</v>
      </c>
      <c r="J1820" t="str">
        <f>VLOOKUP(E1820,'Data Produk'!$A$2:$E$2517,4,FALSE)</f>
        <v>CABLE</v>
      </c>
      <c r="K1820" t="str">
        <f>VLOOKUP(D1820,'Data Outlet'!$A$2:$D$17,4,FALSE)</f>
        <v>Fani Sari</v>
      </c>
      <c r="L1820" t="str">
        <f>VLOOKUP(D1820,'Data Outlet'!$A$2:$D$17,2,FALSE)</f>
        <v>LIPPO MALL KEMANG</v>
      </c>
    </row>
    <row r="1821" spans="1:12" x14ac:dyDescent="0.25">
      <c r="A1821" t="str">
        <f t="shared" si="58"/>
        <v>T-1820</v>
      </c>
      <c r="B1821" s="3" t="s">
        <v>2584</v>
      </c>
      <c r="C1821" s="5">
        <v>45599</v>
      </c>
      <c r="D1821" s="3" t="s">
        <v>35</v>
      </c>
      <c r="E1821" s="4" t="s">
        <v>344</v>
      </c>
      <c r="F1821" s="9">
        <v>1</v>
      </c>
      <c r="G1821">
        <f>VLOOKUP(E1821,'Data Produk'!$A$2:$E$2517,5,FALSE)</f>
        <v>108000</v>
      </c>
      <c r="H1821">
        <f t="shared" si="57"/>
        <v>108000</v>
      </c>
      <c r="I1821" t="str">
        <f>VLOOKUP(E1821,'Data Produk'!$A$2:$E$2517,3,FALSE)</f>
        <v>BHINNEKA WAVE14 TW14 TRUE WIRELESS MATCHA GREEN</v>
      </c>
      <c r="J1821" t="str">
        <f>VLOOKUP(E1821,'Data Produk'!$A$2:$E$2517,4,FALSE)</f>
        <v>TWS</v>
      </c>
      <c r="K1821" t="str">
        <f>VLOOKUP(D1821,'Data Outlet'!$A$2:$D$17,4,FALSE)</f>
        <v>Budi Santoso</v>
      </c>
      <c r="L1821" t="str">
        <f>VLOOKUP(D1821,'Data Outlet'!$A$2:$D$17,2,FALSE)</f>
        <v>BINTARO EXCHANGE</v>
      </c>
    </row>
    <row r="1822" spans="1:12" x14ac:dyDescent="0.25">
      <c r="A1822" t="str">
        <f t="shared" si="58"/>
        <v>T-1821</v>
      </c>
      <c r="B1822" s="3" t="s">
        <v>2584</v>
      </c>
      <c r="C1822" s="5">
        <v>45622</v>
      </c>
      <c r="D1822" s="3" t="s">
        <v>41</v>
      </c>
      <c r="E1822" s="4" t="s">
        <v>1292</v>
      </c>
      <c r="F1822" s="9">
        <v>2</v>
      </c>
      <c r="G1822">
        <f>VLOOKUP(E1822,'Data Produk'!$A$2:$E$2517,5,FALSE)</f>
        <v>76500</v>
      </c>
      <c r="H1822">
        <f t="shared" si="57"/>
        <v>153000</v>
      </c>
      <c r="I1822" t="str">
        <f>VLOOKUP(E1822,'Data Produk'!$A$2:$E$2517,3,FALSE)</f>
        <v>BHINNEKA WAVE10 TW10 TRUE WIRELESS BLACK</v>
      </c>
      <c r="J1822" t="str">
        <f>VLOOKUP(E1822,'Data Produk'!$A$2:$E$2517,4,FALSE)</f>
        <v>TWS</v>
      </c>
      <c r="K1822" t="str">
        <f>VLOOKUP(D1822,'Data Outlet'!$A$2:$D$17,4,FALSE)</f>
        <v>Gita Rahma</v>
      </c>
      <c r="L1822" t="str">
        <f>VLOOKUP(D1822,'Data Outlet'!$A$2:$D$17,2,FALSE)</f>
        <v>MALL GANDARIA CITY</v>
      </c>
    </row>
    <row r="1823" spans="1:12" x14ac:dyDescent="0.25">
      <c r="A1823" t="str">
        <f t="shared" si="58"/>
        <v>T-1822</v>
      </c>
      <c r="B1823" s="3" t="s">
        <v>2584</v>
      </c>
      <c r="C1823" s="5">
        <v>45626</v>
      </c>
      <c r="D1823" s="3" t="s">
        <v>35</v>
      </c>
      <c r="E1823" s="4" t="s">
        <v>1293</v>
      </c>
      <c r="F1823" s="9">
        <v>1</v>
      </c>
      <c r="G1823">
        <f>VLOOKUP(E1823,'Data Produk'!$A$2:$E$2517,5,FALSE)</f>
        <v>112500</v>
      </c>
      <c r="H1823">
        <f t="shared" si="57"/>
        <v>112500</v>
      </c>
      <c r="I1823" t="str">
        <f>VLOOKUP(E1823,'Data Produk'!$A$2:$E$2517,3,FALSE)</f>
        <v>BHINNEKA WAVE11 TW11 V2 TRUE WIRELESS BEIGE</v>
      </c>
      <c r="J1823" t="str">
        <f>VLOOKUP(E1823,'Data Produk'!$A$2:$E$2517,4,FALSE)</f>
        <v>TWS</v>
      </c>
      <c r="K1823" t="str">
        <f>VLOOKUP(D1823,'Data Outlet'!$A$2:$D$17,4,FALSE)</f>
        <v>Budi Santoso</v>
      </c>
      <c r="L1823" t="str">
        <f>VLOOKUP(D1823,'Data Outlet'!$A$2:$D$17,2,FALSE)</f>
        <v>BINTARO EXCHANGE</v>
      </c>
    </row>
    <row r="1824" spans="1:12" x14ac:dyDescent="0.25">
      <c r="A1824" t="str">
        <f t="shared" si="58"/>
        <v>T-1823</v>
      </c>
      <c r="B1824" s="3" t="s">
        <v>2584</v>
      </c>
      <c r="C1824" s="5">
        <v>45625</v>
      </c>
      <c r="D1824" s="3" t="s">
        <v>43</v>
      </c>
      <c r="E1824" s="4" t="s">
        <v>514</v>
      </c>
      <c r="F1824" s="9">
        <v>2</v>
      </c>
      <c r="G1824">
        <f>VLOOKUP(E1824,'Data Produk'!$A$2:$E$2517,5,FALSE)</f>
        <v>261000</v>
      </c>
      <c r="H1824">
        <f t="shared" si="57"/>
        <v>522000</v>
      </c>
      <c r="I1824" t="str">
        <f>VLOOKUP(E1824,'Data Produk'!$A$2:$E$2517,3,FALSE)</f>
        <v>BHINNEKA BLAKE WGC5 GAMING MOUSE BLACK</v>
      </c>
      <c r="J1824" t="str">
        <f>VLOOKUP(E1824,'Data Produk'!$A$2:$E$2517,4,FALSE)</f>
        <v>MOUSE GAMING</v>
      </c>
      <c r="K1824" t="str">
        <f>VLOOKUP(D1824,'Data Outlet'!$A$2:$D$17,4,FALSE)</f>
        <v>Gita Rahma</v>
      </c>
      <c r="L1824" t="str">
        <f>VLOOKUP(D1824,'Data Outlet'!$A$2:$D$17,2,FALSE)</f>
        <v>MALL OF INDONESIA</v>
      </c>
    </row>
    <row r="1825" spans="1:12" x14ac:dyDescent="0.25">
      <c r="A1825" t="str">
        <f t="shared" si="58"/>
        <v>T-1824</v>
      </c>
      <c r="B1825" s="3" t="s">
        <v>2584</v>
      </c>
      <c r="C1825" s="5">
        <v>45625</v>
      </c>
      <c r="D1825" s="3" t="s">
        <v>42</v>
      </c>
      <c r="E1825" s="4" t="s">
        <v>739</v>
      </c>
      <c r="F1825" s="9">
        <v>4</v>
      </c>
      <c r="G1825">
        <f>VLOOKUP(E1825,'Data Produk'!$A$2:$E$2517,5,FALSE)</f>
        <v>65700</v>
      </c>
      <c r="H1825">
        <f t="shared" si="57"/>
        <v>262800</v>
      </c>
      <c r="I1825" t="str">
        <f>VLOOKUP(E1825,'Data Produk'!$A$2:$E$2517,3,FALSE)</f>
        <v>BHINNEKA POWER GO 20W 1-PORT TYPE-C USB CHARGER (PD) WHITE</v>
      </c>
      <c r="J1825" t="str">
        <f>VLOOKUP(E1825,'Data Produk'!$A$2:$E$2517,4,FALSE)</f>
        <v>CHARGER</v>
      </c>
      <c r="K1825" t="str">
        <f>VLOOKUP(D1825,'Data Outlet'!$A$2:$D$17,4,FALSE)</f>
        <v>Hadi Nugroho</v>
      </c>
      <c r="L1825" t="str">
        <f>VLOOKUP(D1825,'Data Outlet'!$A$2:$D$17,2,FALSE)</f>
        <v>MALL KELAPA GADING</v>
      </c>
    </row>
    <row r="1826" spans="1:12" x14ac:dyDescent="0.25">
      <c r="A1826" t="str">
        <f t="shared" si="58"/>
        <v>T-1825</v>
      </c>
      <c r="B1826" s="3" t="s">
        <v>2584</v>
      </c>
      <c r="C1826" s="5">
        <v>45608</v>
      </c>
      <c r="D1826" s="3" t="s">
        <v>40</v>
      </c>
      <c r="E1826" s="4" t="s">
        <v>901</v>
      </c>
      <c r="F1826" s="9">
        <v>1</v>
      </c>
      <c r="G1826">
        <f>VLOOKUP(E1826,'Data Produk'!$A$2:$E$2517,5,FALSE)</f>
        <v>314100</v>
      </c>
      <c r="H1826">
        <f t="shared" si="57"/>
        <v>314100</v>
      </c>
      <c r="I1826" t="str">
        <f>VLOOKUP(E1826,'Data Produk'!$A$2:$E$2517,3,FALSE)</f>
        <v>BHINNEKA SMART IP CAM PTZ SC02</v>
      </c>
      <c r="J1826" t="str">
        <f>VLOOKUP(E1826,'Data Produk'!$A$2:$E$2517,4,FALSE)</f>
        <v>SMART LIFE</v>
      </c>
      <c r="K1826" t="str">
        <f>VLOOKUP(D1826,'Data Outlet'!$A$2:$D$17,4,FALSE)</f>
        <v>Fani Sari</v>
      </c>
      <c r="L1826" t="str">
        <f>VLOOKUP(D1826,'Data Outlet'!$A$2:$D$17,2,FALSE)</f>
        <v>LIPPO MALL KEMANG</v>
      </c>
    </row>
    <row r="1827" spans="1:12" x14ac:dyDescent="0.25">
      <c r="A1827" t="str">
        <f t="shared" si="58"/>
        <v>T-1826</v>
      </c>
      <c r="B1827" s="3" t="s">
        <v>2584</v>
      </c>
      <c r="C1827" s="5">
        <v>45626</v>
      </c>
      <c r="D1827" s="3" t="s">
        <v>35</v>
      </c>
      <c r="E1827" s="4" t="s">
        <v>339</v>
      </c>
      <c r="F1827" s="9">
        <v>3</v>
      </c>
      <c r="G1827">
        <f>VLOOKUP(E1827,'Data Produk'!$A$2:$E$2517,5,FALSE)</f>
        <v>15300</v>
      </c>
      <c r="H1827">
        <f t="shared" si="57"/>
        <v>45900</v>
      </c>
      <c r="I1827" t="str">
        <f>VLOOKUP(E1827,'Data Produk'!$A$2:$E$2517,3,FALSE)</f>
        <v>BHINNEKA LINKPODS ES3 WIRED EARBUDS BLACK</v>
      </c>
      <c r="J1827" t="str">
        <f>VLOOKUP(E1827,'Data Produk'!$A$2:$E$2517,4,FALSE)</f>
        <v>EARPHONE</v>
      </c>
      <c r="K1827" t="str">
        <f>VLOOKUP(D1827,'Data Outlet'!$A$2:$D$17,4,FALSE)</f>
        <v>Budi Santoso</v>
      </c>
      <c r="L1827" t="str">
        <f>VLOOKUP(D1827,'Data Outlet'!$A$2:$D$17,2,FALSE)</f>
        <v>BINTARO EXCHANGE</v>
      </c>
    </row>
    <row r="1828" spans="1:12" x14ac:dyDescent="0.25">
      <c r="A1828" t="str">
        <f t="shared" si="58"/>
        <v>T-1827</v>
      </c>
      <c r="B1828" s="3" t="s">
        <v>2584</v>
      </c>
      <c r="C1828" s="5">
        <v>45605</v>
      </c>
      <c r="D1828" s="3" t="s">
        <v>40</v>
      </c>
      <c r="E1828" s="4" t="s">
        <v>1294</v>
      </c>
      <c r="F1828" s="9">
        <v>1</v>
      </c>
      <c r="G1828">
        <f>VLOOKUP(E1828,'Data Produk'!$A$2:$E$2517,5,FALSE)</f>
        <v>197100</v>
      </c>
      <c r="H1828">
        <f t="shared" si="57"/>
        <v>197100</v>
      </c>
      <c r="I1828" t="str">
        <f>VLOOKUP(E1828,'Data Produk'!$A$2:$E$2517,3,FALSE)</f>
        <v>BHINNEKA Gaming Deskmat ATO MP905 AQUA</v>
      </c>
      <c r="J1828" t="str">
        <f>VLOOKUP(E1828,'Data Produk'!$A$2:$E$2517,4,FALSE)</f>
        <v>DESKMAT</v>
      </c>
      <c r="K1828" t="str">
        <f>VLOOKUP(D1828,'Data Outlet'!$A$2:$D$17,4,FALSE)</f>
        <v>Fani Sari</v>
      </c>
      <c r="L1828" t="str">
        <f>VLOOKUP(D1828,'Data Outlet'!$A$2:$D$17,2,FALSE)</f>
        <v>LIPPO MALL KEMANG</v>
      </c>
    </row>
    <row r="1829" spans="1:12" x14ac:dyDescent="0.25">
      <c r="A1829" t="str">
        <f t="shared" si="58"/>
        <v>T-1828</v>
      </c>
      <c r="B1829" s="3" t="s">
        <v>2584</v>
      </c>
      <c r="C1829" s="5">
        <v>45616</v>
      </c>
      <c r="D1829" s="3" t="s">
        <v>41</v>
      </c>
      <c r="E1829" s="4" t="s">
        <v>885</v>
      </c>
      <c r="F1829" s="9">
        <v>1</v>
      </c>
      <c r="G1829">
        <f>VLOOKUP(E1829,'Data Produk'!$A$2:$E$2517,5,FALSE)</f>
        <v>82800</v>
      </c>
      <c r="H1829">
        <f t="shared" si="57"/>
        <v>82800</v>
      </c>
      <c r="I1829" t="str">
        <f>VLOOKUP(E1829,'Data Produk'!$A$2:$E$2517,3,FALSE)</f>
        <v>BHINNEKA GO W193 OFFICE MOUSE BLUE</v>
      </c>
      <c r="J1829" t="str">
        <f>VLOOKUP(E1829,'Data Produk'!$A$2:$E$2517,4,FALSE)</f>
        <v>OFFICE MOUSE</v>
      </c>
      <c r="K1829" t="str">
        <f>VLOOKUP(D1829,'Data Outlet'!$A$2:$D$17,4,FALSE)</f>
        <v>Gita Rahma</v>
      </c>
      <c r="L1829" t="str">
        <f>VLOOKUP(D1829,'Data Outlet'!$A$2:$D$17,2,FALSE)</f>
        <v>MALL GANDARIA CITY</v>
      </c>
    </row>
    <row r="1830" spans="1:12" x14ac:dyDescent="0.25">
      <c r="A1830" t="str">
        <f t="shared" si="58"/>
        <v>T-1829</v>
      </c>
      <c r="B1830" s="3" t="s">
        <v>2584</v>
      </c>
      <c r="C1830" s="5">
        <v>45622</v>
      </c>
      <c r="D1830" s="3" t="s">
        <v>43</v>
      </c>
      <c r="E1830" s="4" t="s">
        <v>539</v>
      </c>
      <c r="F1830" s="9">
        <v>1</v>
      </c>
      <c r="G1830">
        <f>VLOOKUP(E1830,'Data Produk'!$A$2:$E$2517,5,FALSE)</f>
        <v>57150</v>
      </c>
      <c r="H1830">
        <f t="shared" si="57"/>
        <v>57150</v>
      </c>
      <c r="I1830" t="str">
        <f>VLOOKUP(E1830,'Data Produk'!$A$2:$E$2517,3,FALSE)</f>
        <v>BHINNEKA AGILE MP353 GAMING MOUSEPAD BLACK</v>
      </c>
      <c r="J1830" t="str">
        <f>VLOOKUP(E1830,'Data Produk'!$A$2:$E$2517,4,FALSE)</f>
        <v>GAMING MOUSEPAD</v>
      </c>
      <c r="K1830" t="str">
        <f>VLOOKUP(D1830,'Data Outlet'!$A$2:$D$17,4,FALSE)</f>
        <v>Gita Rahma</v>
      </c>
      <c r="L1830" t="str">
        <f>VLOOKUP(D1830,'Data Outlet'!$A$2:$D$17,2,FALSE)</f>
        <v>MALL OF INDONESIA</v>
      </c>
    </row>
    <row r="1831" spans="1:12" x14ac:dyDescent="0.25">
      <c r="A1831" t="str">
        <f t="shared" si="58"/>
        <v>T-1830</v>
      </c>
      <c r="B1831" s="3" t="s">
        <v>2584</v>
      </c>
      <c r="C1831" s="5">
        <v>45605</v>
      </c>
      <c r="D1831" s="3" t="s">
        <v>43</v>
      </c>
      <c r="E1831" s="4" t="s">
        <v>531</v>
      </c>
      <c r="F1831" s="9">
        <v>1</v>
      </c>
      <c r="G1831">
        <f>VLOOKUP(E1831,'Data Produk'!$A$2:$E$2517,5,FALSE)</f>
        <v>15300</v>
      </c>
      <c r="H1831">
        <f t="shared" si="57"/>
        <v>15300</v>
      </c>
      <c r="I1831" t="str">
        <f>VLOOKUP(E1831,'Data Produk'!$A$2:$E$2517,3,FALSE)</f>
        <v>BHINNEKA LINKPODS ES3 WIRED EARBUDS BLACK</v>
      </c>
      <c r="J1831" t="str">
        <f>VLOOKUP(E1831,'Data Produk'!$A$2:$E$2517,4,FALSE)</f>
        <v>EARPHONE</v>
      </c>
      <c r="K1831" t="str">
        <f>VLOOKUP(D1831,'Data Outlet'!$A$2:$D$17,4,FALSE)</f>
        <v>Gita Rahma</v>
      </c>
      <c r="L1831" t="str">
        <f>VLOOKUP(D1831,'Data Outlet'!$A$2:$D$17,2,FALSE)</f>
        <v>MALL OF INDONESIA</v>
      </c>
    </row>
    <row r="1832" spans="1:12" x14ac:dyDescent="0.25">
      <c r="A1832" t="str">
        <f t="shared" si="58"/>
        <v>T-1831</v>
      </c>
      <c r="B1832" s="3" t="s">
        <v>2584</v>
      </c>
      <c r="C1832" s="5">
        <v>45620</v>
      </c>
      <c r="D1832" s="3" t="s">
        <v>41</v>
      </c>
      <c r="E1832" s="4" t="s">
        <v>1295</v>
      </c>
      <c r="F1832" s="9">
        <v>1</v>
      </c>
      <c r="G1832">
        <f>VLOOKUP(E1832,'Data Produk'!$A$2:$E$2517,5,FALSE)</f>
        <v>73800</v>
      </c>
      <c r="H1832">
        <f t="shared" si="57"/>
        <v>73800</v>
      </c>
      <c r="I1832" t="str">
        <f>VLOOKUP(E1832,'Data Produk'!$A$2:$E$2517,3,FALSE)</f>
        <v>BHINNEKA RAIGOR III WG12R GAMING MOUSE BLACK</v>
      </c>
      <c r="J1832" t="str">
        <f>VLOOKUP(E1832,'Data Produk'!$A$2:$E$2517,4,FALSE)</f>
        <v>MOUSE GAMING</v>
      </c>
      <c r="K1832" t="str">
        <f>VLOOKUP(D1832,'Data Outlet'!$A$2:$D$17,4,FALSE)</f>
        <v>Gita Rahma</v>
      </c>
      <c r="L1832" t="str">
        <f>VLOOKUP(D1832,'Data Outlet'!$A$2:$D$17,2,FALSE)</f>
        <v>MALL GANDARIA CITY</v>
      </c>
    </row>
    <row r="1833" spans="1:12" x14ac:dyDescent="0.25">
      <c r="A1833" t="str">
        <f t="shared" si="58"/>
        <v>T-1832</v>
      </c>
      <c r="B1833" s="3" t="s">
        <v>2584</v>
      </c>
      <c r="C1833" s="5">
        <v>45623</v>
      </c>
      <c r="D1833" s="3" t="s">
        <v>40</v>
      </c>
      <c r="E1833" s="4" t="s">
        <v>657</v>
      </c>
      <c r="F1833" s="9">
        <v>2</v>
      </c>
      <c r="G1833">
        <f>VLOOKUP(E1833,'Data Produk'!$A$2:$E$2517,5,FALSE)</f>
        <v>82800</v>
      </c>
      <c r="H1833">
        <f t="shared" si="57"/>
        <v>165600</v>
      </c>
      <c r="I1833" t="str">
        <f>VLOOKUP(E1833,'Data Produk'!$A$2:$E$2517,3,FALSE)</f>
        <v>BHINNEKA W190 OFFICE MOUSE MINT</v>
      </c>
      <c r="J1833" t="str">
        <f>VLOOKUP(E1833,'Data Produk'!$A$2:$E$2517,4,FALSE)</f>
        <v>OFFICE MOUSE</v>
      </c>
      <c r="K1833" t="str">
        <f>VLOOKUP(D1833,'Data Outlet'!$A$2:$D$17,4,FALSE)</f>
        <v>Fani Sari</v>
      </c>
      <c r="L1833" t="str">
        <f>VLOOKUP(D1833,'Data Outlet'!$A$2:$D$17,2,FALSE)</f>
        <v>LIPPO MALL KEMANG</v>
      </c>
    </row>
    <row r="1834" spans="1:12" x14ac:dyDescent="0.25">
      <c r="A1834" t="str">
        <f t="shared" si="58"/>
        <v>T-1833</v>
      </c>
      <c r="B1834" s="3" t="s">
        <v>2584</v>
      </c>
      <c r="C1834" s="5">
        <v>45608</v>
      </c>
      <c r="D1834" s="3" t="s">
        <v>43</v>
      </c>
      <c r="E1834" s="4" t="s">
        <v>537</v>
      </c>
      <c r="F1834" s="9">
        <v>1</v>
      </c>
      <c r="G1834">
        <f>VLOOKUP(E1834,'Data Produk'!$A$2:$E$2517,5,FALSE)</f>
        <v>88200</v>
      </c>
      <c r="H1834">
        <f t="shared" si="57"/>
        <v>88200</v>
      </c>
      <c r="I1834" t="str">
        <f>VLOOKUP(E1834,'Data Produk'!$A$2:$E$2517,3,FALSE)</f>
        <v>BHINNEKA POWER PACK S1 10.000 mAh POWERBANK BLACK</v>
      </c>
      <c r="J1834" t="str">
        <f>VLOOKUP(E1834,'Data Produk'!$A$2:$E$2517,4,FALSE)</f>
        <v>POWERBANK</v>
      </c>
      <c r="K1834" t="str">
        <f>VLOOKUP(D1834,'Data Outlet'!$A$2:$D$17,4,FALSE)</f>
        <v>Gita Rahma</v>
      </c>
      <c r="L1834" t="str">
        <f>VLOOKUP(D1834,'Data Outlet'!$A$2:$D$17,2,FALSE)</f>
        <v>MALL OF INDONESIA</v>
      </c>
    </row>
    <row r="1835" spans="1:12" x14ac:dyDescent="0.25">
      <c r="A1835" t="str">
        <f t="shared" si="58"/>
        <v>T-1834</v>
      </c>
      <c r="B1835" s="3" t="s">
        <v>2584</v>
      </c>
      <c r="C1835" s="5">
        <v>45597</v>
      </c>
      <c r="D1835" s="3" t="s">
        <v>39</v>
      </c>
      <c r="E1835" s="4" t="s">
        <v>1296</v>
      </c>
      <c r="F1835" s="9">
        <v>3</v>
      </c>
      <c r="G1835">
        <f>VLOOKUP(E1835,'Data Produk'!$A$2:$E$2517,5,FALSE)</f>
        <v>108000</v>
      </c>
      <c r="H1835">
        <f t="shared" si="57"/>
        <v>324000</v>
      </c>
      <c r="I1835" t="str">
        <f>VLOOKUP(E1835,'Data Produk'!$A$2:$E$2517,3,FALSE)</f>
        <v>BHINNEKA WAVE13 TW13 TRUE WIRELESS BLACK</v>
      </c>
      <c r="J1835" t="str">
        <f>VLOOKUP(E1835,'Data Produk'!$A$2:$E$2517,4,FALSE)</f>
        <v>TWS</v>
      </c>
      <c r="K1835" t="str">
        <f>VLOOKUP(D1835,'Data Outlet'!$A$2:$D$17,4,FALSE)</f>
        <v>Eko Wijaya</v>
      </c>
      <c r="L1835" t="str">
        <f>VLOOKUP(D1835,'Data Outlet'!$A$2:$D$17,2,FALSE)</f>
        <v>KOTA KASABLANKA</v>
      </c>
    </row>
    <row r="1836" spans="1:12" x14ac:dyDescent="0.25">
      <c r="A1836" t="str">
        <f t="shared" si="58"/>
        <v>T-1835</v>
      </c>
      <c r="B1836" s="3" t="s">
        <v>2584</v>
      </c>
      <c r="C1836" s="5">
        <v>45600</v>
      </c>
      <c r="D1836" s="3" t="s">
        <v>42</v>
      </c>
      <c r="E1836" s="4" t="s">
        <v>892</v>
      </c>
      <c r="F1836" s="9">
        <v>1</v>
      </c>
      <c r="G1836">
        <f>VLOOKUP(E1836,'Data Produk'!$A$2:$E$2517,5,FALSE)</f>
        <v>36900</v>
      </c>
      <c r="H1836">
        <f t="shared" si="57"/>
        <v>36900</v>
      </c>
      <c r="I1836" t="str">
        <f>VLOOKUP(E1836,'Data Produk'!$A$2:$E$2517,3,FALSE)</f>
        <v>KL106 BHINNEKA USB CABLE LIGHTNING</v>
      </c>
      <c r="J1836" t="str">
        <f>VLOOKUP(E1836,'Data Produk'!$A$2:$E$2517,4,FALSE)</f>
        <v>CABLE</v>
      </c>
      <c r="K1836" t="str">
        <f>VLOOKUP(D1836,'Data Outlet'!$A$2:$D$17,4,FALSE)</f>
        <v>Hadi Nugroho</v>
      </c>
      <c r="L1836" t="str">
        <f>VLOOKUP(D1836,'Data Outlet'!$A$2:$D$17,2,FALSE)</f>
        <v>MALL KELAPA GADING</v>
      </c>
    </row>
    <row r="1837" spans="1:12" x14ac:dyDescent="0.25">
      <c r="A1837" t="str">
        <f t="shared" si="58"/>
        <v>T-1836</v>
      </c>
      <c r="B1837" s="3" t="s">
        <v>2584</v>
      </c>
      <c r="C1837" s="5">
        <v>45624</v>
      </c>
      <c r="D1837" s="3" t="s">
        <v>41</v>
      </c>
      <c r="E1837" s="4" t="s">
        <v>927</v>
      </c>
      <c r="F1837" s="9">
        <v>1</v>
      </c>
      <c r="G1837">
        <f>VLOOKUP(E1837,'Data Produk'!$A$2:$E$2517,5,FALSE)</f>
        <v>88200</v>
      </c>
      <c r="H1837">
        <f t="shared" si="57"/>
        <v>88200</v>
      </c>
      <c r="I1837" t="str">
        <f>VLOOKUP(E1837,'Data Produk'!$A$2:$E$2517,3,FALSE)</f>
        <v>BHINNEKA POWER PACK S1 10.000 mAh POWERBANK BLACK</v>
      </c>
      <c r="J1837" t="str">
        <f>VLOOKUP(E1837,'Data Produk'!$A$2:$E$2517,4,FALSE)</f>
        <v>POWERBANK</v>
      </c>
      <c r="K1837" t="str">
        <f>VLOOKUP(D1837,'Data Outlet'!$A$2:$D$17,4,FALSE)</f>
        <v>Gita Rahma</v>
      </c>
      <c r="L1837" t="str">
        <f>VLOOKUP(D1837,'Data Outlet'!$A$2:$D$17,2,FALSE)</f>
        <v>MALL GANDARIA CITY</v>
      </c>
    </row>
    <row r="1838" spans="1:12" x14ac:dyDescent="0.25">
      <c r="A1838" t="str">
        <f t="shared" si="58"/>
        <v>T-1837</v>
      </c>
      <c r="B1838" s="3" t="s">
        <v>2584</v>
      </c>
      <c r="C1838" s="5">
        <v>45608</v>
      </c>
      <c r="D1838" s="3" t="s">
        <v>37</v>
      </c>
      <c r="E1838" s="4" t="s">
        <v>985</v>
      </c>
      <c r="F1838" s="9">
        <v>3</v>
      </c>
      <c r="G1838">
        <f>VLOOKUP(E1838,'Data Produk'!$A$2:$E$2517,5,FALSE)</f>
        <v>26500</v>
      </c>
      <c r="H1838">
        <f t="shared" si="57"/>
        <v>79500</v>
      </c>
      <c r="I1838" t="str">
        <f>VLOOKUP(E1838,'Data Produk'!$A$2:$E$2517,3,FALSE)</f>
        <v>KC102 BHINNEKA USB CABLE TYPE C</v>
      </c>
      <c r="J1838" t="str">
        <f>VLOOKUP(E1838,'Data Produk'!$A$2:$E$2517,4,FALSE)</f>
        <v>CABLE</v>
      </c>
      <c r="K1838" t="str">
        <f>VLOOKUP(D1838,'Data Outlet'!$A$2:$D$17,4,FALSE)</f>
        <v>Dewi Lestari</v>
      </c>
      <c r="L1838" t="str">
        <f>VLOOKUP(D1838,'Data Outlet'!$A$2:$D$17,2,FALSE)</f>
        <v>CIBUBUR JUNCTION</v>
      </c>
    </row>
    <row r="1839" spans="1:12" x14ac:dyDescent="0.25">
      <c r="A1839" t="str">
        <f t="shared" si="58"/>
        <v>T-1838</v>
      </c>
      <c r="B1839" s="3" t="s">
        <v>2584</v>
      </c>
      <c r="C1839" s="5">
        <v>45606</v>
      </c>
      <c r="D1839" s="3" t="s">
        <v>42</v>
      </c>
      <c r="E1839" s="4" t="s">
        <v>1235</v>
      </c>
      <c r="F1839" s="9">
        <v>10</v>
      </c>
      <c r="G1839">
        <f>VLOOKUP(E1839,'Data Produk'!$A$2:$E$2517,5,FALSE)</f>
        <v>15000</v>
      </c>
      <c r="H1839">
        <f t="shared" si="57"/>
        <v>150000</v>
      </c>
      <c r="I1839" t="str">
        <f>VLOOKUP(E1839,'Data Produk'!$A$2:$E$2517,3,FALSE)</f>
        <v>KL103 BHINNEKA USB CABLE LIGHTNING</v>
      </c>
      <c r="J1839" t="str">
        <f>VLOOKUP(E1839,'Data Produk'!$A$2:$E$2517,4,FALSE)</f>
        <v>CABLE</v>
      </c>
      <c r="K1839" t="str">
        <f>VLOOKUP(D1839,'Data Outlet'!$A$2:$D$17,4,FALSE)</f>
        <v>Hadi Nugroho</v>
      </c>
      <c r="L1839" t="str">
        <f>VLOOKUP(D1839,'Data Outlet'!$A$2:$D$17,2,FALSE)</f>
        <v>MALL KELAPA GADING</v>
      </c>
    </row>
    <row r="1840" spans="1:12" x14ac:dyDescent="0.25">
      <c r="A1840" t="str">
        <f t="shared" si="58"/>
        <v>T-1839</v>
      </c>
      <c r="B1840" s="3" t="s">
        <v>2584</v>
      </c>
      <c r="C1840" s="5">
        <v>45612</v>
      </c>
      <c r="D1840" s="3" t="s">
        <v>41</v>
      </c>
      <c r="E1840" s="4" t="s">
        <v>899</v>
      </c>
      <c r="F1840" s="9">
        <v>1</v>
      </c>
      <c r="G1840">
        <f>VLOOKUP(E1840,'Data Produk'!$A$2:$E$2517,5,FALSE)</f>
        <v>31500</v>
      </c>
      <c r="H1840">
        <f t="shared" si="57"/>
        <v>31500</v>
      </c>
      <c r="I1840" t="str">
        <f>VLOOKUP(E1840,'Data Produk'!$A$2:$E$2517,3,FALSE)</f>
        <v>BHINNEKA HYPERLINK KD60L1501 BLACK</v>
      </c>
      <c r="J1840" t="str">
        <f>VLOOKUP(E1840,'Data Produk'!$A$2:$E$2517,4,FALSE)</f>
        <v>CABLE</v>
      </c>
      <c r="K1840" t="str">
        <f>VLOOKUP(D1840,'Data Outlet'!$A$2:$D$17,4,FALSE)</f>
        <v>Gita Rahma</v>
      </c>
      <c r="L1840" t="str">
        <f>VLOOKUP(D1840,'Data Outlet'!$A$2:$D$17,2,FALSE)</f>
        <v>MALL GANDARIA CITY</v>
      </c>
    </row>
    <row r="1841" spans="1:12" x14ac:dyDescent="0.25">
      <c r="A1841" t="str">
        <f t="shared" si="58"/>
        <v>T-1840</v>
      </c>
      <c r="B1841" s="3" t="s">
        <v>2584</v>
      </c>
      <c r="C1841" s="5">
        <v>45618</v>
      </c>
      <c r="D1841" s="3" t="s">
        <v>41</v>
      </c>
      <c r="E1841" s="4" t="s">
        <v>1297</v>
      </c>
      <c r="F1841" s="9">
        <v>1</v>
      </c>
      <c r="G1841">
        <f>VLOOKUP(E1841,'Data Produk'!$A$2:$E$2517,5,FALSE)</f>
        <v>76500</v>
      </c>
      <c r="H1841">
        <f t="shared" si="57"/>
        <v>76500</v>
      </c>
      <c r="I1841" t="str">
        <f>VLOOKUP(E1841,'Data Produk'!$A$2:$E$2517,3,FALSE)</f>
        <v>BHINNEKA WAVE10 TW10 TRUE WIRELESS WHITE</v>
      </c>
      <c r="J1841" t="str">
        <f>VLOOKUP(E1841,'Data Produk'!$A$2:$E$2517,4,FALSE)</f>
        <v>TWS</v>
      </c>
      <c r="K1841" t="str">
        <f>VLOOKUP(D1841,'Data Outlet'!$A$2:$D$17,4,FALSE)</f>
        <v>Gita Rahma</v>
      </c>
      <c r="L1841" t="str">
        <f>VLOOKUP(D1841,'Data Outlet'!$A$2:$D$17,2,FALSE)</f>
        <v>MALL GANDARIA CITY</v>
      </c>
    </row>
    <row r="1842" spans="1:12" x14ac:dyDescent="0.25">
      <c r="A1842" t="str">
        <f t="shared" si="58"/>
        <v>T-1841</v>
      </c>
      <c r="B1842" s="3" t="s">
        <v>2584</v>
      </c>
      <c r="C1842" s="5">
        <v>45602</v>
      </c>
      <c r="D1842" s="3" t="s">
        <v>43</v>
      </c>
      <c r="E1842" s="4" t="s">
        <v>509</v>
      </c>
      <c r="F1842" s="9">
        <v>1</v>
      </c>
      <c r="G1842">
        <f>VLOOKUP(E1842,'Data Produk'!$A$2:$E$2517,5,FALSE)</f>
        <v>76500</v>
      </c>
      <c r="H1842">
        <f t="shared" si="57"/>
        <v>76500</v>
      </c>
      <c r="I1842" t="str">
        <f>VLOOKUP(E1842,'Data Produk'!$A$2:$E$2517,3,FALSE)</f>
        <v>BHINNEKA WAVE10 TW10 TRUE WIRELESS BEIGE</v>
      </c>
      <c r="J1842" t="str">
        <f>VLOOKUP(E1842,'Data Produk'!$A$2:$E$2517,4,FALSE)</f>
        <v>TWS</v>
      </c>
      <c r="K1842" t="str">
        <f>VLOOKUP(D1842,'Data Outlet'!$A$2:$D$17,4,FALSE)</f>
        <v>Gita Rahma</v>
      </c>
      <c r="L1842" t="str">
        <f>VLOOKUP(D1842,'Data Outlet'!$A$2:$D$17,2,FALSE)</f>
        <v>MALL OF INDONESIA</v>
      </c>
    </row>
    <row r="1843" spans="1:12" x14ac:dyDescent="0.25">
      <c r="A1843" t="str">
        <f t="shared" si="58"/>
        <v>T-1842</v>
      </c>
      <c r="B1843" s="3" t="s">
        <v>2584</v>
      </c>
      <c r="C1843" s="5">
        <v>45609</v>
      </c>
      <c r="D1843" s="3" t="s">
        <v>41</v>
      </c>
      <c r="E1843" s="4" t="s">
        <v>790</v>
      </c>
      <c r="F1843" s="9">
        <v>3</v>
      </c>
      <c r="G1843">
        <f>VLOOKUP(E1843,'Data Produk'!$A$2:$E$2517,5,FALSE)</f>
        <v>45000</v>
      </c>
      <c r="H1843">
        <f t="shared" si="57"/>
        <v>135000</v>
      </c>
      <c r="I1843" t="str">
        <f>VLOOKUP(E1843,'Data Produk'!$A$2:$E$2517,3,FALSE)</f>
        <v>BHINNEKA HYPERLINK KD10C2001 BLACK</v>
      </c>
      <c r="J1843" t="str">
        <f>VLOOKUP(E1843,'Data Produk'!$A$2:$E$2517,4,FALSE)</f>
        <v>CABLE</v>
      </c>
      <c r="K1843" t="str">
        <f>VLOOKUP(D1843,'Data Outlet'!$A$2:$D$17,4,FALSE)</f>
        <v>Gita Rahma</v>
      </c>
      <c r="L1843" t="str">
        <f>VLOOKUP(D1843,'Data Outlet'!$A$2:$D$17,2,FALSE)</f>
        <v>MALL GANDARIA CITY</v>
      </c>
    </row>
    <row r="1844" spans="1:12" x14ac:dyDescent="0.25">
      <c r="A1844" t="str">
        <f t="shared" si="58"/>
        <v>T-1843</v>
      </c>
      <c r="B1844" s="3" t="s">
        <v>2584</v>
      </c>
      <c r="C1844" s="5">
        <v>45612</v>
      </c>
      <c r="D1844" s="3" t="s">
        <v>40</v>
      </c>
      <c r="E1844" s="4" t="s">
        <v>1298</v>
      </c>
      <c r="F1844" s="9">
        <v>2</v>
      </c>
      <c r="G1844">
        <f>VLOOKUP(E1844,'Data Produk'!$A$2:$E$2517,5,FALSE)</f>
        <v>41400</v>
      </c>
      <c r="H1844">
        <f t="shared" si="57"/>
        <v>82800</v>
      </c>
      <c r="I1844" t="str">
        <f>VLOOKUP(E1844,'Data Produk'!$A$2:$E$2517,3,FALSE)</f>
        <v>BHINNEKA CW1-Q03 18W 1-PORTS CHARGER (QC) WHITE</v>
      </c>
      <c r="J1844" t="str">
        <f>VLOOKUP(E1844,'Data Produk'!$A$2:$E$2517,4,FALSE)</f>
        <v>CHARGER</v>
      </c>
      <c r="K1844" t="str">
        <f>VLOOKUP(D1844,'Data Outlet'!$A$2:$D$17,4,FALSE)</f>
        <v>Fani Sari</v>
      </c>
      <c r="L1844" t="str">
        <f>VLOOKUP(D1844,'Data Outlet'!$A$2:$D$17,2,FALSE)</f>
        <v>LIPPO MALL KEMANG</v>
      </c>
    </row>
    <row r="1845" spans="1:12" x14ac:dyDescent="0.25">
      <c r="A1845" t="str">
        <f t="shared" si="58"/>
        <v>T-1844</v>
      </c>
      <c r="B1845" s="3" t="s">
        <v>2584</v>
      </c>
      <c r="C1845" s="5">
        <v>45624</v>
      </c>
      <c r="D1845" s="3" t="s">
        <v>40</v>
      </c>
      <c r="E1845" s="4" t="s">
        <v>1299</v>
      </c>
      <c r="F1845" s="9">
        <v>2</v>
      </c>
      <c r="G1845">
        <f>VLOOKUP(E1845,'Data Produk'!$A$2:$E$2517,5,FALSE)</f>
        <v>197100</v>
      </c>
      <c r="H1845">
        <f t="shared" si="57"/>
        <v>394200</v>
      </c>
      <c r="I1845" t="str">
        <f>VLOOKUP(E1845,'Data Produk'!$A$2:$E$2517,3,FALSE)</f>
        <v>BHINNEKA Gaming Deskmat ATO MP905 KANAGAWA</v>
      </c>
      <c r="J1845" t="str">
        <f>VLOOKUP(E1845,'Data Produk'!$A$2:$E$2517,4,FALSE)</f>
        <v>DESKMAT</v>
      </c>
      <c r="K1845" t="str">
        <f>VLOOKUP(D1845,'Data Outlet'!$A$2:$D$17,4,FALSE)</f>
        <v>Fani Sari</v>
      </c>
      <c r="L1845" t="str">
        <f>VLOOKUP(D1845,'Data Outlet'!$A$2:$D$17,2,FALSE)</f>
        <v>LIPPO MALL KEMANG</v>
      </c>
    </row>
    <row r="1846" spans="1:12" x14ac:dyDescent="0.25">
      <c r="A1846" t="str">
        <f t="shared" si="58"/>
        <v>T-1845</v>
      </c>
      <c r="B1846" s="3" t="s">
        <v>2584</v>
      </c>
      <c r="C1846" s="5">
        <v>45599</v>
      </c>
      <c r="D1846" s="3" t="s">
        <v>42</v>
      </c>
      <c r="E1846" s="4" t="s">
        <v>1228</v>
      </c>
      <c r="F1846" s="9">
        <v>6</v>
      </c>
      <c r="G1846">
        <f>VLOOKUP(E1846,'Data Produk'!$A$2:$E$2517,5,FALSE)</f>
        <v>34200</v>
      </c>
      <c r="H1846">
        <f t="shared" si="57"/>
        <v>205200</v>
      </c>
      <c r="I1846" t="str">
        <f>VLOOKUP(E1846,'Data Produk'!$A$2:$E$2517,3,FALSE)</f>
        <v>KDL105 BHINNEKA USB CABLE LIGHTNING</v>
      </c>
      <c r="J1846" t="str">
        <f>VLOOKUP(E1846,'Data Produk'!$A$2:$E$2517,4,FALSE)</f>
        <v>CABLE</v>
      </c>
      <c r="K1846" t="str">
        <f>VLOOKUP(D1846,'Data Outlet'!$A$2:$D$17,4,FALSE)</f>
        <v>Hadi Nugroho</v>
      </c>
      <c r="L1846" t="str">
        <f>VLOOKUP(D1846,'Data Outlet'!$A$2:$D$17,2,FALSE)</f>
        <v>MALL KELAPA GADING</v>
      </c>
    </row>
    <row r="1847" spans="1:12" x14ac:dyDescent="0.25">
      <c r="A1847" t="str">
        <f t="shared" si="58"/>
        <v>T-1846</v>
      </c>
      <c r="B1847" s="3" t="s">
        <v>2584</v>
      </c>
      <c r="C1847" s="5">
        <v>45604</v>
      </c>
      <c r="D1847" s="3" t="s">
        <v>42</v>
      </c>
      <c r="E1847" s="4" t="s">
        <v>1120</v>
      </c>
      <c r="F1847" s="9">
        <v>2</v>
      </c>
      <c r="G1847">
        <f>VLOOKUP(E1847,'Data Produk'!$A$2:$E$2517,5,FALSE)</f>
        <v>98100</v>
      </c>
      <c r="H1847">
        <f t="shared" si="57"/>
        <v>196200</v>
      </c>
      <c r="I1847" t="str">
        <f>VLOOKUP(E1847,'Data Produk'!$A$2:$E$2517,3,FALSE)</f>
        <v>BHINNEKA POWER PURE 30W 2-PORTS USB CHARGER (PD+QC) WHITE</v>
      </c>
      <c r="J1847" t="str">
        <f>VLOOKUP(E1847,'Data Produk'!$A$2:$E$2517,4,FALSE)</f>
        <v>CHARGER</v>
      </c>
      <c r="K1847" t="str">
        <f>VLOOKUP(D1847,'Data Outlet'!$A$2:$D$17,4,FALSE)</f>
        <v>Hadi Nugroho</v>
      </c>
      <c r="L1847" t="str">
        <f>VLOOKUP(D1847,'Data Outlet'!$A$2:$D$17,2,FALSE)</f>
        <v>MALL KELAPA GADING</v>
      </c>
    </row>
    <row r="1848" spans="1:12" x14ac:dyDescent="0.25">
      <c r="A1848" t="str">
        <f t="shared" si="58"/>
        <v>T-1847</v>
      </c>
      <c r="B1848" s="3" t="s">
        <v>2584</v>
      </c>
      <c r="C1848" s="5">
        <v>45601</v>
      </c>
      <c r="D1848" s="3" t="s">
        <v>40</v>
      </c>
      <c r="E1848" s="4" t="s">
        <v>1300</v>
      </c>
      <c r="F1848" s="9">
        <v>5</v>
      </c>
      <c r="G1848">
        <f>VLOOKUP(E1848,'Data Produk'!$A$2:$E$2517,5,FALSE)</f>
        <v>15000</v>
      </c>
      <c r="H1848">
        <f t="shared" si="57"/>
        <v>75000</v>
      </c>
      <c r="I1848" t="str">
        <f>VLOOKUP(E1848,'Data Produk'!$A$2:$E$2517,3,FALSE)</f>
        <v>KM103 BHINNEKA USB CABLE MICRO</v>
      </c>
      <c r="J1848" t="str">
        <f>VLOOKUP(E1848,'Data Produk'!$A$2:$E$2517,4,FALSE)</f>
        <v>CABLE</v>
      </c>
      <c r="K1848" t="str">
        <f>VLOOKUP(D1848,'Data Outlet'!$A$2:$D$17,4,FALSE)</f>
        <v>Fani Sari</v>
      </c>
      <c r="L1848" t="str">
        <f>VLOOKUP(D1848,'Data Outlet'!$A$2:$D$17,2,FALSE)</f>
        <v>LIPPO MALL KEMANG</v>
      </c>
    </row>
    <row r="1849" spans="1:12" x14ac:dyDescent="0.25">
      <c r="A1849" t="str">
        <f t="shared" si="58"/>
        <v>T-1848</v>
      </c>
      <c r="B1849" s="3" t="s">
        <v>2584</v>
      </c>
      <c r="C1849" s="5">
        <v>45611</v>
      </c>
      <c r="D1849" s="3" t="s">
        <v>35</v>
      </c>
      <c r="E1849" s="4" t="s">
        <v>1301</v>
      </c>
      <c r="F1849" s="9">
        <v>1</v>
      </c>
      <c r="G1849">
        <f>VLOOKUP(E1849,'Data Produk'!$A$2:$E$2517,5,FALSE)</f>
        <v>15000</v>
      </c>
      <c r="H1849">
        <f t="shared" si="57"/>
        <v>15000</v>
      </c>
      <c r="I1849" t="str">
        <f>VLOOKUP(E1849,'Data Produk'!$A$2:$E$2517,3,FALSE)</f>
        <v>KC103 BHINNEKA USB CABLE TYPE C</v>
      </c>
      <c r="J1849" t="str">
        <f>VLOOKUP(E1849,'Data Produk'!$A$2:$E$2517,4,FALSE)</f>
        <v>CABLE</v>
      </c>
      <c r="K1849" t="str">
        <f>VLOOKUP(D1849,'Data Outlet'!$A$2:$D$17,4,FALSE)</f>
        <v>Budi Santoso</v>
      </c>
      <c r="L1849" t="str">
        <f>VLOOKUP(D1849,'Data Outlet'!$A$2:$D$17,2,FALSE)</f>
        <v>BINTARO EXCHANGE</v>
      </c>
    </row>
    <row r="1850" spans="1:12" x14ac:dyDescent="0.25">
      <c r="A1850" t="str">
        <f t="shared" si="58"/>
        <v>T-1849</v>
      </c>
      <c r="B1850" s="3" t="s">
        <v>2584</v>
      </c>
      <c r="C1850" s="5">
        <v>45607</v>
      </c>
      <c r="D1850" s="3" t="s">
        <v>39</v>
      </c>
      <c r="E1850" s="4" t="s">
        <v>384</v>
      </c>
      <c r="F1850" s="9">
        <v>3</v>
      </c>
      <c r="G1850">
        <f>VLOOKUP(E1850,'Data Produk'!$A$2:$E$2517,5,FALSE)</f>
        <v>76500</v>
      </c>
      <c r="H1850">
        <f t="shared" si="57"/>
        <v>229500</v>
      </c>
      <c r="I1850" t="str">
        <f>VLOOKUP(E1850,'Data Produk'!$A$2:$E$2517,3,FALSE)</f>
        <v>BHINNEKA WAVE10 TW10 TRUE WIRELESS BLACK</v>
      </c>
      <c r="J1850" t="str">
        <f>VLOOKUP(E1850,'Data Produk'!$A$2:$E$2517,4,FALSE)</f>
        <v>TWS</v>
      </c>
      <c r="K1850" t="str">
        <f>VLOOKUP(D1850,'Data Outlet'!$A$2:$D$17,4,FALSE)</f>
        <v>Eko Wijaya</v>
      </c>
      <c r="L1850" t="str">
        <f>VLOOKUP(D1850,'Data Outlet'!$A$2:$D$17,2,FALSE)</f>
        <v>KOTA KASABLANKA</v>
      </c>
    </row>
    <row r="1851" spans="1:12" x14ac:dyDescent="0.25">
      <c r="A1851" t="str">
        <f t="shared" si="58"/>
        <v>T-1850</v>
      </c>
      <c r="B1851" s="3" t="s">
        <v>2584</v>
      </c>
      <c r="C1851" s="5">
        <v>45617</v>
      </c>
      <c r="D1851" s="3" t="s">
        <v>43</v>
      </c>
      <c r="E1851" s="4" t="s">
        <v>1302</v>
      </c>
      <c r="F1851" s="9">
        <v>1</v>
      </c>
      <c r="G1851">
        <f>VLOOKUP(E1851,'Data Produk'!$A$2:$E$2517,5,FALSE)</f>
        <v>39600</v>
      </c>
      <c r="H1851">
        <f t="shared" si="57"/>
        <v>39600</v>
      </c>
      <c r="I1851" t="str">
        <f>VLOOKUP(E1851,'Data Produk'!$A$2:$E$2517,3,FALSE)</f>
        <v>BHINNEKA GO W606 OFFICE MOUSE WHITE</v>
      </c>
      <c r="J1851" t="str">
        <f>VLOOKUP(E1851,'Data Produk'!$A$2:$E$2517,4,FALSE)</f>
        <v>OFFICE MOUSE</v>
      </c>
      <c r="K1851" t="str">
        <f>VLOOKUP(D1851,'Data Outlet'!$A$2:$D$17,4,FALSE)</f>
        <v>Gita Rahma</v>
      </c>
      <c r="L1851" t="str">
        <f>VLOOKUP(D1851,'Data Outlet'!$A$2:$D$17,2,FALSE)</f>
        <v>MALL OF INDONESIA</v>
      </c>
    </row>
    <row r="1852" spans="1:12" x14ac:dyDescent="0.25">
      <c r="A1852" t="str">
        <f t="shared" si="58"/>
        <v>T-1851</v>
      </c>
      <c r="B1852" s="3" t="s">
        <v>2584</v>
      </c>
      <c r="C1852" s="5">
        <v>45622</v>
      </c>
      <c r="D1852" s="3" t="s">
        <v>39</v>
      </c>
      <c r="E1852" s="4" t="s">
        <v>911</v>
      </c>
      <c r="F1852" s="9">
        <v>1</v>
      </c>
      <c r="G1852">
        <f>VLOOKUP(E1852,'Data Produk'!$A$2:$E$2517,5,FALSE)</f>
        <v>107100</v>
      </c>
      <c r="H1852">
        <f t="shared" si="57"/>
        <v>107100</v>
      </c>
      <c r="I1852" t="str">
        <f>VLOOKUP(E1852,'Data Produk'!$A$2:$E$2517,3,FALSE)</f>
        <v>BHINNEKA CW2-Q02 38W 2-PORTS CHARGER (QC) WHITE</v>
      </c>
      <c r="J1852" t="str">
        <f>VLOOKUP(E1852,'Data Produk'!$A$2:$E$2517,4,FALSE)</f>
        <v>CHARGER</v>
      </c>
      <c r="K1852" t="str">
        <f>VLOOKUP(D1852,'Data Outlet'!$A$2:$D$17,4,FALSE)</f>
        <v>Eko Wijaya</v>
      </c>
      <c r="L1852" t="str">
        <f>VLOOKUP(D1852,'Data Outlet'!$A$2:$D$17,2,FALSE)</f>
        <v>KOTA KASABLANKA</v>
      </c>
    </row>
    <row r="1853" spans="1:12" x14ac:dyDescent="0.25">
      <c r="A1853" t="str">
        <f t="shared" si="58"/>
        <v>T-1852</v>
      </c>
      <c r="B1853" s="3" t="s">
        <v>2584</v>
      </c>
      <c r="C1853" s="5">
        <v>45618</v>
      </c>
      <c r="D1853" s="3" t="s">
        <v>39</v>
      </c>
      <c r="E1853" s="4" t="s">
        <v>732</v>
      </c>
      <c r="F1853" s="9">
        <v>3</v>
      </c>
      <c r="G1853">
        <f>VLOOKUP(E1853,'Data Produk'!$A$2:$E$2517,5,FALSE)</f>
        <v>13500</v>
      </c>
      <c r="H1853">
        <f t="shared" si="57"/>
        <v>40500</v>
      </c>
      <c r="I1853" t="str">
        <f>VLOOKUP(E1853,'Data Produk'!$A$2:$E$2517,3,FALSE)</f>
        <v>BHINNEKA LINKBUDS ES2 WIRED EARBUDS BLACK</v>
      </c>
      <c r="J1853" t="str">
        <f>VLOOKUP(E1853,'Data Produk'!$A$2:$E$2517,4,FALSE)</f>
        <v>EARPHONE</v>
      </c>
      <c r="K1853" t="str">
        <f>VLOOKUP(D1853,'Data Outlet'!$A$2:$D$17,4,FALSE)</f>
        <v>Eko Wijaya</v>
      </c>
      <c r="L1853" t="str">
        <f>VLOOKUP(D1853,'Data Outlet'!$A$2:$D$17,2,FALSE)</f>
        <v>KOTA KASABLANKA</v>
      </c>
    </row>
    <row r="1854" spans="1:12" x14ac:dyDescent="0.25">
      <c r="A1854" t="str">
        <f t="shared" si="58"/>
        <v>T-1853</v>
      </c>
      <c r="B1854" s="3" t="s">
        <v>2584</v>
      </c>
      <c r="C1854" s="5">
        <v>45618</v>
      </c>
      <c r="D1854" s="3" t="s">
        <v>40</v>
      </c>
      <c r="E1854" s="4" t="s">
        <v>1303</v>
      </c>
      <c r="F1854" s="9">
        <v>1</v>
      </c>
      <c r="G1854">
        <f>VLOOKUP(E1854,'Data Produk'!$A$2:$E$2517,5,FALSE)</f>
        <v>76500</v>
      </c>
      <c r="H1854">
        <f t="shared" si="57"/>
        <v>76500</v>
      </c>
      <c r="I1854" t="str">
        <f>VLOOKUP(E1854,'Data Produk'!$A$2:$E$2517,3,FALSE)</f>
        <v>BHINNEKA Gaming Keyboard K-511.</v>
      </c>
      <c r="J1854" t="str">
        <f>VLOOKUP(E1854,'Data Produk'!$A$2:$E$2517,4,FALSE)</f>
        <v>KEYBOARD GAMING</v>
      </c>
      <c r="K1854" t="str">
        <f>VLOOKUP(D1854,'Data Outlet'!$A$2:$D$17,4,FALSE)</f>
        <v>Fani Sari</v>
      </c>
      <c r="L1854" t="str">
        <f>VLOOKUP(D1854,'Data Outlet'!$A$2:$D$17,2,FALSE)</f>
        <v>LIPPO MALL KEMANG</v>
      </c>
    </row>
    <row r="1855" spans="1:12" x14ac:dyDescent="0.25">
      <c r="A1855" t="str">
        <f t="shared" si="58"/>
        <v>T-1854</v>
      </c>
      <c r="B1855" s="3" t="s">
        <v>2584</v>
      </c>
      <c r="C1855" s="5">
        <v>45613</v>
      </c>
      <c r="D1855" s="3" t="s">
        <v>35</v>
      </c>
      <c r="E1855" s="4" t="s">
        <v>322</v>
      </c>
      <c r="F1855" s="9">
        <v>4</v>
      </c>
      <c r="G1855">
        <f>VLOOKUP(E1855,'Data Produk'!$A$2:$E$2517,5,FALSE)</f>
        <v>27000</v>
      </c>
      <c r="H1855">
        <f t="shared" si="57"/>
        <v>108000</v>
      </c>
      <c r="I1855" t="str">
        <f>VLOOKUP(E1855,'Data Produk'!$A$2:$E$2517,3,FALSE)</f>
        <v>BHINNEKA DURALINK KCB2001 BLACK</v>
      </c>
      <c r="J1855" t="str">
        <f>VLOOKUP(E1855,'Data Produk'!$A$2:$E$2517,4,FALSE)</f>
        <v>CABLE</v>
      </c>
      <c r="K1855" t="str">
        <f>VLOOKUP(D1855,'Data Outlet'!$A$2:$D$17,4,FALSE)</f>
        <v>Budi Santoso</v>
      </c>
      <c r="L1855" t="str">
        <f>VLOOKUP(D1855,'Data Outlet'!$A$2:$D$17,2,FALSE)</f>
        <v>BINTARO EXCHANGE</v>
      </c>
    </row>
    <row r="1856" spans="1:12" x14ac:dyDescent="0.25">
      <c r="A1856" t="str">
        <f t="shared" si="58"/>
        <v>T-1855</v>
      </c>
      <c r="B1856" s="3" t="s">
        <v>2584</v>
      </c>
      <c r="C1856" s="5">
        <v>45610</v>
      </c>
      <c r="D1856" s="3" t="s">
        <v>37</v>
      </c>
      <c r="E1856" s="4" t="s">
        <v>1304</v>
      </c>
      <c r="F1856" s="9">
        <v>1</v>
      </c>
      <c r="G1856">
        <f>VLOOKUP(E1856,'Data Produk'!$A$2:$E$2517,5,FALSE)</f>
        <v>152100</v>
      </c>
      <c r="H1856">
        <f t="shared" si="57"/>
        <v>152100</v>
      </c>
      <c r="I1856" t="str">
        <f>VLOOKUP(E1856,'Data Produk'!$A$2:$E$2517,3,FALSE)</f>
        <v>BHINNEKA SMART WALL SWITCH 2 GANG SWS02</v>
      </c>
      <c r="J1856" t="str">
        <f>VLOOKUP(E1856,'Data Produk'!$A$2:$E$2517,4,FALSE)</f>
        <v>SMART LIFE</v>
      </c>
      <c r="K1856" t="str">
        <f>VLOOKUP(D1856,'Data Outlet'!$A$2:$D$17,4,FALSE)</f>
        <v>Dewi Lestari</v>
      </c>
      <c r="L1856" t="str">
        <f>VLOOKUP(D1856,'Data Outlet'!$A$2:$D$17,2,FALSE)</f>
        <v>CIBUBUR JUNCTION</v>
      </c>
    </row>
    <row r="1857" spans="1:12" x14ac:dyDescent="0.25">
      <c r="A1857" t="str">
        <f t="shared" si="58"/>
        <v>T-1856</v>
      </c>
      <c r="B1857" s="3" t="s">
        <v>2584</v>
      </c>
      <c r="C1857" s="5">
        <v>45621</v>
      </c>
      <c r="D1857" s="3" t="s">
        <v>35</v>
      </c>
      <c r="E1857" s="4" t="s">
        <v>933</v>
      </c>
      <c r="F1857" s="9">
        <v>1</v>
      </c>
      <c r="G1857">
        <f>VLOOKUP(E1857,'Data Produk'!$A$2:$E$2517,5,FALSE)</f>
        <v>27000</v>
      </c>
      <c r="H1857">
        <f t="shared" si="57"/>
        <v>27000</v>
      </c>
      <c r="I1857" t="str">
        <f>VLOOKUP(E1857,'Data Produk'!$A$2:$E$2517,3,FALSE)</f>
        <v>BHINNEKA DURALINK KLB2001 BLACK</v>
      </c>
      <c r="J1857" t="str">
        <f>VLOOKUP(E1857,'Data Produk'!$A$2:$E$2517,4,FALSE)</f>
        <v>CABLE</v>
      </c>
      <c r="K1857" t="str">
        <f>VLOOKUP(D1857,'Data Outlet'!$A$2:$D$17,4,FALSE)</f>
        <v>Budi Santoso</v>
      </c>
      <c r="L1857" t="str">
        <f>VLOOKUP(D1857,'Data Outlet'!$A$2:$D$17,2,FALSE)</f>
        <v>BINTARO EXCHANGE</v>
      </c>
    </row>
    <row r="1858" spans="1:12" x14ac:dyDescent="0.25">
      <c r="A1858" t="str">
        <f t="shared" si="58"/>
        <v>T-1857</v>
      </c>
      <c r="B1858" s="3" t="s">
        <v>2584</v>
      </c>
      <c r="C1858" s="5">
        <v>45605</v>
      </c>
      <c r="D1858" s="3" t="s">
        <v>43</v>
      </c>
      <c r="E1858" s="4" t="s">
        <v>556</v>
      </c>
      <c r="F1858" s="9">
        <v>1</v>
      </c>
      <c r="G1858">
        <f>VLOOKUP(E1858,'Data Produk'!$A$2:$E$2517,5,FALSE)</f>
        <v>17100</v>
      </c>
      <c r="H1858">
        <f t="shared" si="57"/>
        <v>17100</v>
      </c>
      <c r="I1858" t="str">
        <f>VLOOKUP(E1858,'Data Produk'!$A$2:$E$2517,3,FALSE)</f>
        <v>BHINNEKA DURALINK KCB1201 BLACK</v>
      </c>
      <c r="J1858" t="str">
        <f>VLOOKUP(E1858,'Data Produk'!$A$2:$E$2517,4,FALSE)</f>
        <v>CABLE</v>
      </c>
      <c r="K1858" t="str">
        <f>VLOOKUP(D1858,'Data Outlet'!$A$2:$D$17,4,FALSE)</f>
        <v>Gita Rahma</v>
      </c>
      <c r="L1858" t="str">
        <f>VLOOKUP(D1858,'Data Outlet'!$A$2:$D$17,2,FALSE)</f>
        <v>MALL OF INDONESIA</v>
      </c>
    </row>
    <row r="1859" spans="1:12" x14ac:dyDescent="0.25">
      <c r="A1859" t="str">
        <f t="shared" si="58"/>
        <v>T-1858</v>
      </c>
      <c r="B1859" s="3" t="s">
        <v>2584</v>
      </c>
      <c r="C1859" s="5">
        <v>45605</v>
      </c>
      <c r="D1859" s="3" t="s">
        <v>39</v>
      </c>
      <c r="E1859" s="4" t="s">
        <v>737</v>
      </c>
      <c r="F1859" s="9">
        <v>4</v>
      </c>
      <c r="G1859">
        <f>VLOOKUP(E1859,'Data Produk'!$A$2:$E$2517,5,FALSE)</f>
        <v>243000</v>
      </c>
      <c r="H1859">
        <f t="shared" ref="H1859:H1922" si="59">G1859*F1859</f>
        <v>972000</v>
      </c>
      <c r="I1859" t="str">
        <f>VLOOKUP(E1859,'Data Produk'!$A$2:$E$2517,3,FALSE)</f>
        <v>BHINNEKA POWER PLUS 65W 3-PORTS GAN CHARGER (PPS/PD+QC) BLACK</v>
      </c>
      <c r="J1859" t="str">
        <f>VLOOKUP(E1859,'Data Produk'!$A$2:$E$2517,4,FALSE)</f>
        <v>CHARGER</v>
      </c>
      <c r="K1859" t="str">
        <f>VLOOKUP(D1859,'Data Outlet'!$A$2:$D$17,4,FALSE)</f>
        <v>Eko Wijaya</v>
      </c>
      <c r="L1859" t="str">
        <f>VLOOKUP(D1859,'Data Outlet'!$A$2:$D$17,2,FALSE)</f>
        <v>KOTA KASABLANKA</v>
      </c>
    </row>
    <row r="1860" spans="1:12" x14ac:dyDescent="0.25">
      <c r="A1860" t="str">
        <f t="shared" si="58"/>
        <v>T-1859</v>
      </c>
      <c r="B1860" s="3" t="s">
        <v>2584</v>
      </c>
      <c r="C1860" s="5">
        <v>45623</v>
      </c>
      <c r="D1860" s="3" t="s">
        <v>42</v>
      </c>
      <c r="E1860" s="4" t="s">
        <v>1305</v>
      </c>
      <c r="F1860" s="9">
        <v>1</v>
      </c>
      <c r="G1860">
        <f>VLOOKUP(E1860,'Data Produk'!$A$2:$E$2517,5,FALSE)</f>
        <v>41400</v>
      </c>
      <c r="H1860">
        <f t="shared" si="59"/>
        <v>41400</v>
      </c>
      <c r="I1860" t="str">
        <f>VLOOKUP(E1860,'Data Produk'!$A$2:$E$2517,3,FALSE)</f>
        <v>BHINNEKA CW1-Q03 18W 1-PORTS CHARGER (QC) WHITE</v>
      </c>
      <c r="J1860" t="str">
        <f>VLOOKUP(E1860,'Data Produk'!$A$2:$E$2517,4,FALSE)</f>
        <v>CHARGER</v>
      </c>
      <c r="K1860" t="str">
        <f>VLOOKUP(D1860,'Data Outlet'!$A$2:$D$17,4,FALSE)</f>
        <v>Hadi Nugroho</v>
      </c>
      <c r="L1860" t="str">
        <f>VLOOKUP(D1860,'Data Outlet'!$A$2:$D$17,2,FALSE)</f>
        <v>MALL KELAPA GADING</v>
      </c>
    </row>
    <row r="1861" spans="1:12" x14ac:dyDescent="0.25">
      <c r="A1861" t="str">
        <f t="shared" si="58"/>
        <v>T-1860</v>
      </c>
      <c r="B1861" s="3" t="s">
        <v>2584</v>
      </c>
      <c r="C1861" s="5">
        <v>45599</v>
      </c>
      <c r="D1861" s="3" t="s">
        <v>41</v>
      </c>
      <c r="E1861" s="4" t="s">
        <v>828</v>
      </c>
      <c r="F1861" s="9">
        <v>1</v>
      </c>
      <c r="G1861">
        <f>VLOOKUP(E1861,'Data Produk'!$A$2:$E$2517,5,FALSE)</f>
        <v>162000</v>
      </c>
      <c r="H1861">
        <f t="shared" si="59"/>
        <v>162000</v>
      </c>
      <c r="I1861" t="str">
        <f>VLOOKUP(E1861,'Data Produk'!$A$2:$E$2517,3,FALSE)</f>
        <v>BHINNEKA POWER PACK T1 10.000 mAh 22,5W POWERBANK WHITE</v>
      </c>
      <c r="J1861" t="str">
        <f>VLOOKUP(E1861,'Data Produk'!$A$2:$E$2517,4,FALSE)</f>
        <v>POWERBANK</v>
      </c>
      <c r="K1861" t="str">
        <f>VLOOKUP(D1861,'Data Outlet'!$A$2:$D$17,4,FALSE)</f>
        <v>Gita Rahma</v>
      </c>
      <c r="L1861" t="str">
        <f>VLOOKUP(D1861,'Data Outlet'!$A$2:$D$17,2,FALSE)</f>
        <v>MALL GANDARIA CITY</v>
      </c>
    </row>
    <row r="1862" spans="1:12" x14ac:dyDescent="0.25">
      <c r="A1862" t="str">
        <f t="shared" si="58"/>
        <v>T-1861</v>
      </c>
      <c r="B1862" s="3" t="s">
        <v>2584</v>
      </c>
      <c r="C1862" s="5">
        <v>45614</v>
      </c>
      <c r="D1862" s="3" t="s">
        <v>35</v>
      </c>
      <c r="E1862" s="4" t="s">
        <v>932</v>
      </c>
      <c r="F1862" s="9">
        <v>1</v>
      </c>
      <c r="G1862">
        <f>VLOOKUP(E1862,'Data Produk'!$A$2:$E$2517,5,FALSE)</f>
        <v>88200</v>
      </c>
      <c r="H1862">
        <f t="shared" si="59"/>
        <v>88200</v>
      </c>
      <c r="I1862" t="str">
        <f>VLOOKUP(E1862,'Data Produk'!$A$2:$E$2517,3,FALSE)</f>
        <v>BHINNEKA POWER PACK S1 10.000 mAh POWERBANK BLACK</v>
      </c>
      <c r="J1862" t="str">
        <f>VLOOKUP(E1862,'Data Produk'!$A$2:$E$2517,4,FALSE)</f>
        <v>POWERBANK</v>
      </c>
      <c r="K1862" t="str">
        <f>VLOOKUP(D1862,'Data Outlet'!$A$2:$D$17,4,FALSE)</f>
        <v>Budi Santoso</v>
      </c>
      <c r="L1862" t="str">
        <f>VLOOKUP(D1862,'Data Outlet'!$A$2:$D$17,2,FALSE)</f>
        <v>BINTARO EXCHANGE</v>
      </c>
    </row>
    <row r="1863" spans="1:12" x14ac:dyDescent="0.25">
      <c r="A1863" t="str">
        <f t="shared" si="58"/>
        <v>T-1862</v>
      </c>
      <c r="B1863" s="3" t="s">
        <v>2584</v>
      </c>
      <c r="C1863" s="5">
        <v>45603</v>
      </c>
      <c r="D1863" s="3" t="s">
        <v>40</v>
      </c>
      <c r="E1863" s="4" t="s">
        <v>1306</v>
      </c>
      <c r="F1863" s="9">
        <v>9</v>
      </c>
      <c r="G1863">
        <f>VLOOKUP(E1863,'Data Produk'!$A$2:$E$2517,5,FALSE)</f>
        <v>26500</v>
      </c>
      <c r="H1863">
        <f t="shared" si="59"/>
        <v>238500</v>
      </c>
      <c r="I1863" t="str">
        <f>VLOOKUP(E1863,'Data Produk'!$A$2:$E$2517,3,FALSE)</f>
        <v>KC102 BHINNEKA USB CABLE TYPE C</v>
      </c>
      <c r="J1863" t="str">
        <f>VLOOKUP(E1863,'Data Produk'!$A$2:$E$2517,4,FALSE)</f>
        <v>CABLE</v>
      </c>
      <c r="K1863" t="str">
        <f>VLOOKUP(D1863,'Data Outlet'!$A$2:$D$17,4,FALSE)</f>
        <v>Fani Sari</v>
      </c>
      <c r="L1863" t="str">
        <f>VLOOKUP(D1863,'Data Outlet'!$A$2:$D$17,2,FALSE)</f>
        <v>LIPPO MALL KEMANG</v>
      </c>
    </row>
    <row r="1864" spans="1:12" x14ac:dyDescent="0.25">
      <c r="A1864" t="str">
        <f t="shared" si="58"/>
        <v>T-1863</v>
      </c>
      <c r="B1864" s="3" t="s">
        <v>2584</v>
      </c>
      <c r="C1864" s="5">
        <v>45602</v>
      </c>
      <c r="D1864" s="3" t="s">
        <v>40</v>
      </c>
      <c r="E1864" s="4" t="s">
        <v>1307</v>
      </c>
      <c r="F1864" s="9">
        <v>1</v>
      </c>
      <c r="G1864">
        <f>VLOOKUP(E1864,'Data Produk'!$A$2:$E$2517,5,FALSE)</f>
        <v>410000</v>
      </c>
      <c r="H1864">
        <f t="shared" si="59"/>
        <v>410000</v>
      </c>
      <c r="I1864" t="str">
        <f>VLOOKUP(E1864,'Data Produk'!$A$2:$E$2517,3,FALSE)</f>
        <v>WH01 BHINNEKA HEADSET WIRELESS Black</v>
      </c>
      <c r="J1864" t="str">
        <f>VLOOKUP(E1864,'Data Produk'!$A$2:$E$2517,4,FALSE)</f>
        <v>WIRELESS HEADSET</v>
      </c>
      <c r="K1864" t="str">
        <f>VLOOKUP(D1864,'Data Outlet'!$A$2:$D$17,4,FALSE)</f>
        <v>Fani Sari</v>
      </c>
      <c r="L1864" t="str">
        <f>VLOOKUP(D1864,'Data Outlet'!$A$2:$D$17,2,FALSE)</f>
        <v>LIPPO MALL KEMANG</v>
      </c>
    </row>
    <row r="1865" spans="1:12" x14ac:dyDescent="0.25">
      <c r="A1865" t="str">
        <f t="shared" si="58"/>
        <v>T-1864</v>
      </c>
      <c r="B1865" s="3" t="s">
        <v>2584</v>
      </c>
      <c r="C1865" s="5">
        <v>45600</v>
      </c>
      <c r="D1865" s="3" t="s">
        <v>40</v>
      </c>
      <c r="E1865" s="4" t="s">
        <v>1308</v>
      </c>
      <c r="F1865" s="9">
        <v>1</v>
      </c>
      <c r="G1865">
        <f>VLOOKUP(E1865,'Data Produk'!$A$2:$E$2517,5,FALSE)</f>
        <v>160000</v>
      </c>
      <c r="H1865">
        <f t="shared" si="59"/>
        <v>160000</v>
      </c>
      <c r="I1865" t="str">
        <f>VLOOKUP(E1865,'Data Produk'!$A$2:$E$2517,3,FALSE)</f>
        <v>BHINNEKA Gaming Keyboard K-613 TKL II</v>
      </c>
      <c r="J1865" t="str">
        <f>VLOOKUP(E1865,'Data Produk'!$A$2:$E$2517,4,FALSE)</f>
        <v>KEYBOARD GAMING</v>
      </c>
      <c r="K1865" t="str">
        <f>VLOOKUP(D1865,'Data Outlet'!$A$2:$D$17,4,FALSE)</f>
        <v>Fani Sari</v>
      </c>
      <c r="L1865" t="str">
        <f>VLOOKUP(D1865,'Data Outlet'!$A$2:$D$17,2,FALSE)</f>
        <v>LIPPO MALL KEMANG</v>
      </c>
    </row>
    <row r="1866" spans="1:12" x14ac:dyDescent="0.25">
      <c r="A1866" t="str">
        <f t="shared" si="58"/>
        <v>T-1865</v>
      </c>
      <c r="B1866" s="3" t="s">
        <v>2584</v>
      </c>
      <c r="C1866" s="5">
        <v>45609</v>
      </c>
      <c r="D1866" s="3" t="s">
        <v>41</v>
      </c>
      <c r="E1866" s="4" t="s">
        <v>875</v>
      </c>
      <c r="F1866" s="9">
        <v>3</v>
      </c>
      <c r="G1866">
        <f>VLOOKUP(E1866,'Data Produk'!$A$2:$E$2517,5,FALSE)</f>
        <v>22500</v>
      </c>
      <c r="H1866">
        <f t="shared" si="59"/>
        <v>67500</v>
      </c>
      <c r="I1866" t="str">
        <f>VLOOKUP(E1866,'Data Produk'!$A$2:$E$2517,3,FALSE)</f>
        <v>BHINNEKA HYPERLINK KV65C1201 BLACK</v>
      </c>
      <c r="J1866" t="str">
        <f>VLOOKUP(E1866,'Data Produk'!$A$2:$E$2517,4,FALSE)</f>
        <v>CABLE</v>
      </c>
      <c r="K1866" t="str">
        <f>VLOOKUP(D1866,'Data Outlet'!$A$2:$D$17,4,FALSE)</f>
        <v>Gita Rahma</v>
      </c>
      <c r="L1866" t="str">
        <f>VLOOKUP(D1866,'Data Outlet'!$A$2:$D$17,2,FALSE)</f>
        <v>MALL GANDARIA CITY</v>
      </c>
    </row>
    <row r="1867" spans="1:12" x14ac:dyDescent="0.25">
      <c r="A1867" t="str">
        <f t="shared" si="58"/>
        <v>T-1866</v>
      </c>
      <c r="B1867" s="3" t="s">
        <v>2584</v>
      </c>
      <c r="C1867" s="5">
        <v>45621</v>
      </c>
      <c r="D1867" s="3" t="s">
        <v>37</v>
      </c>
      <c r="E1867" s="4" t="s">
        <v>1309</v>
      </c>
      <c r="F1867" s="9">
        <v>1</v>
      </c>
      <c r="G1867">
        <f>VLOOKUP(E1867,'Data Produk'!$A$2:$E$2517,5,FALSE)</f>
        <v>15000</v>
      </c>
      <c r="H1867">
        <f t="shared" si="59"/>
        <v>15000</v>
      </c>
      <c r="I1867" t="str">
        <f>VLOOKUP(E1867,'Data Produk'!$A$2:$E$2517,3,FALSE)</f>
        <v>KL103 BHINNEKA USB CABLE LIGHTNING</v>
      </c>
      <c r="J1867" t="str">
        <f>VLOOKUP(E1867,'Data Produk'!$A$2:$E$2517,4,FALSE)</f>
        <v>CABLE</v>
      </c>
      <c r="K1867" t="str">
        <f>VLOOKUP(D1867,'Data Outlet'!$A$2:$D$17,4,FALSE)</f>
        <v>Dewi Lestari</v>
      </c>
      <c r="L1867" t="str">
        <f>VLOOKUP(D1867,'Data Outlet'!$A$2:$D$17,2,FALSE)</f>
        <v>CIBUBUR JUNCTION</v>
      </c>
    </row>
    <row r="1868" spans="1:12" x14ac:dyDescent="0.25">
      <c r="A1868" t="str">
        <f t="shared" ref="A1868:A1931" si="60">"T-"&amp;ROW()-1</f>
        <v>T-1867</v>
      </c>
      <c r="B1868" s="3" t="s">
        <v>2584</v>
      </c>
      <c r="C1868" s="5">
        <v>45611</v>
      </c>
      <c r="D1868" s="3" t="s">
        <v>43</v>
      </c>
      <c r="E1868" s="4" t="s">
        <v>1310</v>
      </c>
      <c r="F1868" s="9">
        <v>1</v>
      </c>
      <c r="G1868">
        <f>VLOOKUP(E1868,'Data Produk'!$A$2:$E$2517,5,FALSE)</f>
        <v>314100</v>
      </c>
      <c r="H1868">
        <f t="shared" si="59"/>
        <v>314100</v>
      </c>
      <c r="I1868" t="str">
        <f>VLOOKUP(E1868,'Data Produk'!$A$2:$E$2517,3,FALSE)</f>
        <v>BHINNEKA SMART IP CAM PTZ SC02</v>
      </c>
      <c r="J1868" t="str">
        <f>VLOOKUP(E1868,'Data Produk'!$A$2:$E$2517,4,FALSE)</f>
        <v>SMART LIFE</v>
      </c>
      <c r="K1868" t="str">
        <f>VLOOKUP(D1868,'Data Outlet'!$A$2:$D$17,4,FALSE)</f>
        <v>Gita Rahma</v>
      </c>
      <c r="L1868" t="str">
        <f>VLOOKUP(D1868,'Data Outlet'!$A$2:$D$17,2,FALSE)</f>
        <v>MALL OF INDONESIA</v>
      </c>
    </row>
    <row r="1869" spans="1:12" x14ac:dyDescent="0.25">
      <c r="A1869" t="str">
        <f t="shared" si="60"/>
        <v>T-1868</v>
      </c>
      <c r="B1869" s="3" t="s">
        <v>2584</v>
      </c>
      <c r="C1869" s="5">
        <v>45602</v>
      </c>
      <c r="D1869" s="3" t="s">
        <v>42</v>
      </c>
      <c r="E1869" s="4" t="s">
        <v>565</v>
      </c>
      <c r="F1869" s="9">
        <v>2</v>
      </c>
      <c r="G1869">
        <f>VLOOKUP(E1869,'Data Produk'!$A$2:$E$2517,5,FALSE)</f>
        <v>144000</v>
      </c>
      <c r="H1869">
        <f t="shared" si="59"/>
        <v>288000</v>
      </c>
      <c r="I1869" t="str">
        <f>VLOOKUP(E1869,'Data Produk'!$A$2:$E$2517,3,FALSE)</f>
        <v>BHINNEKA CHIEF II HG20 GAMING HEADSET BLACK</v>
      </c>
      <c r="J1869" t="str">
        <f>VLOOKUP(E1869,'Data Produk'!$A$2:$E$2517,4,FALSE)</f>
        <v>GAMING HEADSET</v>
      </c>
      <c r="K1869" t="str">
        <f>VLOOKUP(D1869,'Data Outlet'!$A$2:$D$17,4,FALSE)</f>
        <v>Hadi Nugroho</v>
      </c>
      <c r="L1869" t="str">
        <f>VLOOKUP(D1869,'Data Outlet'!$A$2:$D$17,2,FALSE)</f>
        <v>MALL KELAPA GADING</v>
      </c>
    </row>
    <row r="1870" spans="1:12" x14ac:dyDescent="0.25">
      <c r="A1870" t="str">
        <f t="shared" si="60"/>
        <v>T-1869</v>
      </c>
      <c r="B1870" s="3" t="s">
        <v>2584</v>
      </c>
      <c r="C1870" s="5">
        <v>45613</v>
      </c>
      <c r="D1870" s="3" t="s">
        <v>43</v>
      </c>
      <c r="E1870" s="4" t="s">
        <v>506</v>
      </c>
      <c r="F1870" s="9">
        <v>1</v>
      </c>
      <c r="G1870">
        <f>VLOOKUP(E1870,'Data Produk'!$A$2:$E$2517,5,FALSE)</f>
        <v>94500</v>
      </c>
      <c r="H1870">
        <f t="shared" si="59"/>
        <v>94500</v>
      </c>
      <c r="I1870" t="str">
        <f>VLOOKUP(E1870,'Data Produk'!$A$2:$E$2517,3,FALSE)</f>
        <v>BHINNEKA POWER GO 25W 1-PORT TYPE-C USB CHARGER (PD/PPS) WHITE</v>
      </c>
      <c r="J1870" t="str">
        <f>VLOOKUP(E1870,'Data Produk'!$A$2:$E$2517,4,FALSE)</f>
        <v>CHARGER</v>
      </c>
      <c r="K1870" t="str">
        <f>VLOOKUP(D1870,'Data Outlet'!$A$2:$D$17,4,FALSE)</f>
        <v>Gita Rahma</v>
      </c>
      <c r="L1870" t="str">
        <f>VLOOKUP(D1870,'Data Outlet'!$A$2:$D$17,2,FALSE)</f>
        <v>MALL OF INDONESIA</v>
      </c>
    </row>
    <row r="1871" spans="1:12" x14ac:dyDescent="0.25">
      <c r="A1871" t="str">
        <f t="shared" si="60"/>
        <v>T-1870</v>
      </c>
      <c r="B1871" s="3" t="s">
        <v>2584</v>
      </c>
      <c r="C1871" s="5">
        <v>45607</v>
      </c>
      <c r="D1871" s="3" t="s">
        <v>35</v>
      </c>
      <c r="E1871" s="4" t="s">
        <v>323</v>
      </c>
      <c r="F1871" s="9">
        <v>1</v>
      </c>
      <c r="G1871">
        <f>VLOOKUP(E1871,'Data Produk'!$A$2:$E$2517,5,FALSE)</f>
        <v>108000</v>
      </c>
      <c r="H1871">
        <f t="shared" si="59"/>
        <v>108000</v>
      </c>
      <c r="I1871" t="str">
        <f>VLOOKUP(E1871,'Data Produk'!$A$2:$E$2517,3,FALSE)</f>
        <v>BHINNEKA WAVE14 TW14 TRUE WIRELESS WHITE</v>
      </c>
      <c r="J1871" t="str">
        <f>VLOOKUP(E1871,'Data Produk'!$A$2:$E$2517,4,FALSE)</f>
        <v>TWS</v>
      </c>
      <c r="K1871" t="str">
        <f>VLOOKUP(D1871,'Data Outlet'!$A$2:$D$17,4,FALSE)</f>
        <v>Budi Santoso</v>
      </c>
      <c r="L1871" t="str">
        <f>VLOOKUP(D1871,'Data Outlet'!$A$2:$D$17,2,FALSE)</f>
        <v>BINTARO EXCHANGE</v>
      </c>
    </row>
    <row r="1872" spans="1:12" x14ac:dyDescent="0.25">
      <c r="A1872" t="str">
        <f t="shared" si="60"/>
        <v>T-1871</v>
      </c>
      <c r="B1872" s="3" t="s">
        <v>2584</v>
      </c>
      <c r="C1872" s="5">
        <v>45613</v>
      </c>
      <c r="D1872" s="3" t="s">
        <v>41</v>
      </c>
      <c r="E1872" s="4" t="s">
        <v>754</v>
      </c>
      <c r="F1872" s="9">
        <v>1</v>
      </c>
      <c r="G1872">
        <f>VLOOKUP(E1872,'Data Produk'!$A$2:$E$2517,5,FALSE)</f>
        <v>15300</v>
      </c>
      <c r="H1872">
        <f t="shared" si="59"/>
        <v>15300</v>
      </c>
      <c r="I1872" t="str">
        <f>VLOOKUP(E1872,'Data Produk'!$A$2:$E$2517,3,FALSE)</f>
        <v>BHINNEKA LINKPODS ES3 WIRED EARBUDS WHITE</v>
      </c>
      <c r="J1872" t="str">
        <f>VLOOKUP(E1872,'Data Produk'!$A$2:$E$2517,4,FALSE)</f>
        <v>EARPHONE</v>
      </c>
      <c r="K1872" t="str">
        <f>VLOOKUP(D1872,'Data Outlet'!$A$2:$D$17,4,FALSE)</f>
        <v>Gita Rahma</v>
      </c>
      <c r="L1872" t="str">
        <f>VLOOKUP(D1872,'Data Outlet'!$A$2:$D$17,2,FALSE)</f>
        <v>MALL GANDARIA CITY</v>
      </c>
    </row>
    <row r="1873" spans="1:12" x14ac:dyDescent="0.25">
      <c r="A1873" t="str">
        <f t="shared" si="60"/>
        <v>T-1872</v>
      </c>
      <c r="B1873" s="3" t="s">
        <v>2584</v>
      </c>
      <c r="C1873" s="5">
        <v>45605</v>
      </c>
      <c r="D1873" s="3" t="s">
        <v>37</v>
      </c>
      <c r="E1873" s="4" t="s">
        <v>785</v>
      </c>
      <c r="F1873" s="9">
        <v>1</v>
      </c>
      <c r="G1873">
        <f>VLOOKUP(E1873,'Data Produk'!$A$2:$E$2517,5,FALSE)</f>
        <v>170100</v>
      </c>
      <c r="H1873">
        <f t="shared" si="59"/>
        <v>170100</v>
      </c>
      <c r="I1873" t="str">
        <f>VLOOKUP(E1873,'Data Produk'!$A$2:$E$2517,3,FALSE)</f>
        <v>BHINNEKA Gaming Deskmat ATO MP905 PLUM</v>
      </c>
      <c r="J1873" t="str">
        <f>VLOOKUP(E1873,'Data Produk'!$A$2:$E$2517,4,FALSE)</f>
        <v>DESKMAT</v>
      </c>
      <c r="K1873" t="str">
        <f>VLOOKUP(D1873,'Data Outlet'!$A$2:$D$17,4,FALSE)</f>
        <v>Dewi Lestari</v>
      </c>
      <c r="L1873" t="str">
        <f>VLOOKUP(D1873,'Data Outlet'!$A$2:$D$17,2,FALSE)</f>
        <v>CIBUBUR JUNCTION</v>
      </c>
    </row>
    <row r="1874" spans="1:12" x14ac:dyDescent="0.25">
      <c r="A1874" t="str">
        <f t="shared" si="60"/>
        <v>T-1873</v>
      </c>
      <c r="B1874" s="3" t="s">
        <v>2584</v>
      </c>
      <c r="C1874" s="5">
        <v>45606</v>
      </c>
      <c r="D1874" s="3" t="s">
        <v>41</v>
      </c>
      <c r="E1874" s="4" t="s">
        <v>1311</v>
      </c>
      <c r="F1874" s="9">
        <v>1</v>
      </c>
      <c r="G1874">
        <f>VLOOKUP(E1874,'Data Produk'!$A$2:$E$2517,5,FALSE)</f>
        <v>107100</v>
      </c>
      <c r="H1874">
        <f t="shared" si="59"/>
        <v>107100</v>
      </c>
      <c r="I1874" t="str">
        <f>VLOOKUP(E1874,'Data Produk'!$A$2:$E$2517,3,FALSE)</f>
        <v>BHINNEKA CW2-Q02 38W 2-PORTS CHARGER (QC) WHITE</v>
      </c>
      <c r="J1874" t="str">
        <f>VLOOKUP(E1874,'Data Produk'!$A$2:$E$2517,4,FALSE)</f>
        <v>CHARGER</v>
      </c>
      <c r="K1874" t="str">
        <f>VLOOKUP(D1874,'Data Outlet'!$A$2:$D$17,4,FALSE)</f>
        <v>Gita Rahma</v>
      </c>
      <c r="L1874" t="str">
        <f>VLOOKUP(D1874,'Data Outlet'!$A$2:$D$17,2,FALSE)</f>
        <v>MALL GANDARIA CITY</v>
      </c>
    </row>
    <row r="1875" spans="1:12" x14ac:dyDescent="0.25">
      <c r="A1875" t="str">
        <f t="shared" si="60"/>
        <v>T-1874</v>
      </c>
      <c r="B1875" s="3" t="s">
        <v>2584</v>
      </c>
      <c r="C1875" s="5">
        <v>45597</v>
      </c>
      <c r="D1875" s="3" t="s">
        <v>41</v>
      </c>
      <c r="E1875" s="4" t="s">
        <v>630</v>
      </c>
      <c r="F1875" s="9">
        <v>2</v>
      </c>
      <c r="G1875">
        <f>VLOOKUP(E1875,'Data Produk'!$A$2:$E$2517,5,FALSE)</f>
        <v>76500</v>
      </c>
      <c r="H1875">
        <f t="shared" si="59"/>
        <v>153000</v>
      </c>
      <c r="I1875" t="str">
        <f>VLOOKUP(E1875,'Data Produk'!$A$2:$E$2517,3,FALSE)</f>
        <v>BHINNEKA WAVE10 TW10 TRUE WIRELESS BEIGE</v>
      </c>
      <c r="J1875" t="str">
        <f>VLOOKUP(E1875,'Data Produk'!$A$2:$E$2517,4,FALSE)</f>
        <v>TWS</v>
      </c>
      <c r="K1875" t="str">
        <f>VLOOKUP(D1875,'Data Outlet'!$A$2:$D$17,4,FALSE)</f>
        <v>Gita Rahma</v>
      </c>
      <c r="L1875" t="str">
        <f>VLOOKUP(D1875,'Data Outlet'!$A$2:$D$17,2,FALSE)</f>
        <v>MALL GANDARIA CITY</v>
      </c>
    </row>
    <row r="1876" spans="1:12" x14ac:dyDescent="0.25">
      <c r="A1876" t="str">
        <f t="shared" si="60"/>
        <v>T-1875</v>
      </c>
      <c r="B1876" s="3" t="s">
        <v>2584</v>
      </c>
      <c r="C1876" s="5">
        <v>45599</v>
      </c>
      <c r="D1876" s="3" t="s">
        <v>40</v>
      </c>
      <c r="E1876" s="4" t="s">
        <v>1014</v>
      </c>
      <c r="F1876" s="9">
        <v>1</v>
      </c>
      <c r="G1876">
        <f>VLOOKUP(E1876,'Data Produk'!$A$2:$E$2517,5,FALSE)</f>
        <v>65700</v>
      </c>
      <c r="H1876">
        <f t="shared" si="59"/>
        <v>65700</v>
      </c>
      <c r="I1876" t="str">
        <f>VLOOKUP(E1876,'Data Produk'!$A$2:$E$2517,3,FALSE)</f>
        <v>BHINNEKA POWER GO 20W 1-PORT TYPE-C USB CHARGER (PD) WHITE</v>
      </c>
      <c r="J1876" t="str">
        <f>VLOOKUP(E1876,'Data Produk'!$A$2:$E$2517,4,FALSE)</f>
        <v>CHARGER</v>
      </c>
      <c r="K1876" t="str">
        <f>VLOOKUP(D1876,'Data Outlet'!$A$2:$D$17,4,FALSE)</f>
        <v>Fani Sari</v>
      </c>
      <c r="L1876" t="str">
        <f>VLOOKUP(D1876,'Data Outlet'!$A$2:$D$17,2,FALSE)</f>
        <v>LIPPO MALL KEMANG</v>
      </c>
    </row>
    <row r="1877" spans="1:12" x14ac:dyDescent="0.25">
      <c r="A1877" t="str">
        <f t="shared" si="60"/>
        <v>T-1876</v>
      </c>
      <c r="B1877" s="3" t="s">
        <v>2584</v>
      </c>
      <c r="C1877" s="5">
        <v>45598</v>
      </c>
      <c r="D1877" s="3" t="s">
        <v>43</v>
      </c>
      <c r="E1877" s="4" t="s">
        <v>517</v>
      </c>
      <c r="F1877" s="9">
        <v>1</v>
      </c>
      <c r="G1877">
        <f>VLOOKUP(E1877,'Data Produk'!$A$2:$E$2517,5,FALSE)</f>
        <v>39600</v>
      </c>
      <c r="H1877">
        <f t="shared" si="59"/>
        <v>39600</v>
      </c>
      <c r="I1877" t="str">
        <f>VLOOKUP(E1877,'Data Produk'!$A$2:$E$2517,3,FALSE)</f>
        <v>BHINNEKA GO W605 OFFICE MOUSE BLACK</v>
      </c>
      <c r="J1877" t="str">
        <f>VLOOKUP(E1877,'Data Produk'!$A$2:$E$2517,4,FALSE)</f>
        <v>OFFICE MOUSE</v>
      </c>
      <c r="K1877" t="str">
        <f>VLOOKUP(D1877,'Data Outlet'!$A$2:$D$17,4,FALSE)</f>
        <v>Gita Rahma</v>
      </c>
      <c r="L1877" t="str">
        <f>VLOOKUP(D1877,'Data Outlet'!$A$2:$D$17,2,FALSE)</f>
        <v>MALL OF INDONESIA</v>
      </c>
    </row>
    <row r="1878" spans="1:12" x14ac:dyDescent="0.25">
      <c r="A1878" t="str">
        <f t="shared" si="60"/>
        <v>T-1877</v>
      </c>
      <c r="B1878" s="3" t="s">
        <v>2584</v>
      </c>
      <c r="C1878" s="5">
        <v>45604</v>
      </c>
      <c r="D1878" s="3" t="s">
        <v>43</v>
      </c>
      <c r="E1878" s="4" t="s">
        <v>553</v>
      </c>
      <c r="F1878" s="9">
        <v>2</v>
      </c>
      <c r="G1878">
        <f>VLOOKUP(E1878,'Data Produk'!$A$2:$E$2517,5,FALSE)</f>
        <v>45000</v>
      </c>
      <c r="H1878">
        <f t="shared" si="59"/>
        <v>90000</v>
      </c>
      <c r="I1878" t="str">
        <f>VLOOKUP(E1878,'Data Produk'!$A$2:$E$2517,3,FALSE)</f>
        <v>BHINNEKA HYPERLINK KD10C2001 BLACK</v>
      </c>
      <c r="J1878" t="str">
        <f>VLOOKUP(E1878,'Data Produk'!$A$2:$E$2517,4,FALSE)</f>
        <v>CABLE</v>
      </c>
      <c r="K1878" t="str">
        <f>VLOOKUP(D1878,'Data Outlet'!$A$2:$D$17,4,FALSE)</f>
        <v>Gita Rahma</v>
      </c>
      <c r="L1878" t="str">
        <f>VLOOKUP(D1878,'Data Outlet'!$A$2:$D$17,2,FALSE)</f>
        <v>MALL OF INDONESIA</v>
      </c>
    </row>
    <row r="1879" spans="1:12" x14ac:dyDescent="0.25">
      <c r="A1879" t="str">
        <f t="shared" si="60"/>
        <v>T-1878</v>
      </c>
      <c r="B1879" s="3" t="s">
        <v>2584</v>
      </c>
      <c r="C1879" s="5">
        <v>45626</v>
      </c>
      <c r="D1879" s="3" t="s">
        <v>42</v>
      </c>
      <c r="E1879" s="4" t="s">
        <v>1057</v>
      </c>
      <c r="F1879" s="9">
        <v>3</v>
      </c>
      <c r="G1879">
        <f>VLOOKUP(E1879,'Data Produk'!$A$2:$E$2517,5,FALSE)</f>
        <v>24500</v>
      </c>
      <c r="H1879">
        <f t="shared" si="59"/>
        <v>73500</v>
      </c>
      <c r="I1879" t="str">
        <f>VLOOKUP(E1879,'Data Produk'!$A$2:$E$2517,3,FALSE)</f>
        <v>BHINNEKA Gaming Mousepad MP292 LP</v>
      </c>
      <c r="J1879" t="str">
        <f>VLOOKUP(E1879,'Data Produk'!$A$2:$E$2517,4,FALSE)</f>
        <v>BASIC MOUSEPAD</v>
      </c>
      <c r="K1879" t="str">
        <f>VLOOKUP(D1879,'Data Outlet'!$A$2:$D$17,4,FALSE)</f>
        <v>Hadi Nugroho</v>
      </c>
      <c r="L1879" t="str">
        <f>VLOOKUP(D1879,'Data Outlet'!$A$2:$D$17,2,FALSE)</f>
        <v>MALL KELAPA GADING</v>
      </c>
    </row>
    <row r="1880" spans="1:12" x14ac:dyDescent="0.25">
      <c r="A1880" t="str">
        <f t="shared" si="60"/>
        <v>T-1879</v>
      </c>
      <c r="B1880" s="3" t="s">
        <v>2584</v>
      </c>
      <c r="C1880" s="5">
        <v>45619</v>
      </c>
      <c r="D1880" s="3" t="s">
        <v>43</v>
      </c>
      <c r="E1880" s="4" t="s">
        <v>1165</v>
      </c>
      <c r="F1880" s="9">
        <v>1</v>
      </c>
      <c r="G1880">
        <f>VLOOKUP(E1880,'Data Produk'!$A$2:$E$2517,5,FALSE)</f>
        <v>34200</v>
      </c>
      <c r="H1880">
        <f t="shared" si="59"/>
        <v>34200</v>
      </c>
      <c r="I1880" t="str">
        <f>VLOOKUP(E1880,'Data Produk'!$A$2:$E$2517,3,FALSE)</f>
        <v>BHINNEKA VIGIL MP452 BASIC MOUSEPAD BLACK</v>
      </c>
      <c r="J1880" t="str">
        <f>VLOOKUP(E1880,'Data Produk'!$A$2:$E$2517,4,FALSE)</f>
        <v>BASIC MOUSEPAD</v>
      </c>
      <c r="K1880" t="str">
        <f>VLOOKUP(D1880,'Data Outlet'!$A$2:$D$17,4,FALSE)</f>
        <v>Gita Rahma</v>
      </c>
      <c r="L1880" t="str">
        <f>VLOOKUP(D1880,'Data Outlet'!$A$2:$D$17,2,FALSE)</f>
        <v>MALL OF INDONESIA</v>
      </c>
    </row>
    <row r="1881" spans="1:12" x14ac:dyDescent="0.25">
      <c r="A1881" t="str">
        <f t="shared" si="60"/>
        <v>T-1880</v>
      </c>
      <c r="B1881" s="3" t="s">
        <v>2584</v>
      </c>
      <c r="C1881" s="5">
        <v>45620</v>
      </c>
      <c r="D1881" s="3" t="s">
        <v>39</v>
      </c>
      <c r="E1881" s="4" t="s">
        <v>414</v>
      </c>
      <c r="F1881" s="9">
        <v>3</v>
      </c>
      <c r="G1881">
        <f>VLOOKUP(E1881,'Data Produk'!$A$2:$E$2517,5,FALSE)</f>
        <v>162000</v>
      </c>
      <c r="H1881">
        <f t="shared" si="59"/>
        <v>486000</v>
      </c>
      <c r="I1881" t="str">
        <f>VLOOKUP(E1881,'Data Produk'!$A$2:$E$2517,3,FALSE)</f>
        <v>BHINNEKA POWER PACK T1 10.000 mAh 22,5W POWERBANK BLACK</v>
      </c>
      <c r="J1881" t="str">
        <f>VLOOKUP(E1881,'Data Produk'!$A$2:$E$2517,4,FALSE)</f>
        <v>POWERBANK</v>
      </c>
      <c r="K1881" t="str">
        <f>VLOOKUP(D1881,'Data Outlet'!$A$2:$D$17,4,FALSE)</f>
        <v>Eko Wijaya</v>
      </c>
      <c r="L1881" t="str">
        <f>VLOOKUP(D1881,'Data Outlet'!$A$2:$D$17,2,FALSE)</f>
        <v>KOTA KASABLANKA</v>
      </c>
    </row>
    <row r="1882" spans="1:12" x14ac:dyDescent="0.25">
      <c r="A1882" t="str">
        <f t="shared" si="60"/>
        <v>T-1881</v>
      </c>
      <c r="B1882" s="3" t="s">
        <v>2584</v>
      </c>
      <c r="C1882" s="5">
        <v>45599</v>
      </c>
      <c r="D1882" s="3" t="s">
        <v>41</v>
      </c>
      <c r="E1882" s="4" t="s">
        <v>1312</v>
      </c>
      <c r="F1882" s="9">
        <v>1</v>
      </c>
      <c r="G1882">
        <f>VLOOKUP(E1882,'Data Produk'!$A$2:$E$2517,5,FALSE)</f>
        <v>108000</v>
      </c>
      <c r="H1882">
        <f t="shared" si="59"/>
        <v>108000</v>
      </c>
      <c r="I1882" t="str">
        <f>VLOOKUP(E1882,'Data Produk'!$A$2:$E$2517,3,FALSE)</f>
        <v>BHINNEKA WAVE13 TW13 TRUE WIRELESS BLUE</v>
      </c>
      <c r="J1882" t="str">
        <f>VLOOKUP(E1882,'Data Produk'!$A$2:$E$2517,4,FALSE)</f>
        <v>TWS</v>
      </c>
      <c r="K1882" t="str">
        <f>VLOOKUP(D1882,'Data Outlet'!$A$2:$D$17,4,FALSE)</f>
        <v>Gita Rahma</v>
      </c>
      <c r="L1882" t="str">
        <f>VLOOKUP(D1882,'Data Outlet'!$A$2:$D$17,2,FALSE)</f>
        <v>MALL GANDARIA CITY</v>
      </c>
    </row>
    <row r="1883" spans="1:12" x14ac:dyDescent="0.25">
      <c r="A1883" t="str">
        <f t="shared" si="60"/>
        <v>T-1882</v>
      </c>
      <c r="B1883" s="3" t="s">
        <v>2584</v>
      </c>
      <c r="C1883" s="5">
        <v>45599</v>
      </c>
      <c r="D1883" s="3" t="s">
        <v>37</v>
      </c>
      <c r="E1883" s="4" t="s">
        <v>1263</v>
      </c>
      <c r="F1883" s="9">
        <v>1</v>
      </c>
      <c r="G1883">
        <f>VLOOKUP(E1883,'Data Produk'!$A$2:$E$2517,5,FALSE)</f>
        <v>148500</v>
      </c>
      <c r="H1883">
        <f t="shared" si="59"/>
        <v>148500</v>
      </c>
      <c r="I1883" t="str">
        <f>VLOOKUP(E1883,'Data Produk'!$A$2:$E$2517,3,FALSE)</f>
        <v>BHINNEKA SMART ADAPTOR LA1A01</v>
      </c>
      <c r="J1883" t="str">
        <f>VLOOKUP(E1883,'Data Produk'!$A$2:$E$2517,4,FALSE)</f>
        <v>SMART LIFE</v>
      </c>
      <c r="K1883" t="str">
        <f>VLOOKUP(D1883,'Data Outlet'!$A$2:$D$17,4,FALSE)</f>
        <v>Dewi Lestari</v>
      </c>
      <c r="L1883" t="str">
        <f>VLOOKUP(D1883,'Data Outlet'!$A$2:$D$17,2,FALSE)</f>
        <v>CIBUBUR JUNCTION</v>
      </c>
    </row>
    <row r="1884" spans="1:12" x14ac:dyDescent="0.25">
      <c r="A1884" t="str">
        <f t="shared" si="60"/>
        <v>T-1883</v>
      </c>
      <c r="B1884" s="3" t="s">
        <v>2584</v>
      </c>
      <c r="C1884" s="5">
        <v>45617</v>
      </c>
      <c r="D1884" s="3" t="s">
        <v>42</v>
      </c>
      <c r="E1884" s="4" t="s">
        <v>822</v>
      </c>
      <c r="F1884" s="9">
        <v>4</v>
      </c>
      <c r="G1884">
        <f>VLOOKUP(E1884,'Data Produk'!$A$2:$E$2517,5,FALSE)</f>
        <v>0</v>
      </c>
      <c r="H1884">
        <f t="shared" si="59"/>
        <v>0</v>
      </c>
      <c r="I1884" t="str">
        <f>VLOOKUP(E1884,'Data Produk'!$A$2:$E$2517,3,FALSE)</f>
        <v>BHINNEKA SMART ADAPTOR LA1A01</v>
      </c>
      <c r="J1884" t="str">
        <f>VLOOKUP(E1884,'Data Produk'!$A$2:$E$2517,4,FALSE)</f>
        <v>SMART LIFE</v>
      </c>
      <c r="K1884" t="str">
        <f>VLOOKUP(D1884,'Data Outlet'!$A$2:$D$17,4,FALSE)</f>
        <v>Hadi Nugroho</v>
      </c>
      <c r="L1884" t="str">
        <f>VLOOKUP(D1884,'Data Outlet'!$A$2:$D$17,2,FALSE)</f>
        <v>MALL KELAPA GADING</v>
      </c>
    </row>
    <row r="1885" spans="1:12" x14ac:dyDescent="0.25">
      <c r="A1885" t="str">
        <f t="shared" si="60"/>
        <v>T-1884</v>
      </c>
      <c r="B1885" s="3" t="s">
        <v>2584</v>
      </c>
      <c r="C1885" s="5">
        <v>45622</v>
      </c>
      <c r="D1885" s="3" t="s">
        <v>41</v>
      </c>
      <c r="E1885" s="4" t="s">
        <v>1203</v>
      </c>
      <c r="F1885" s="9">
        <v>1</v>
      </c>
      <c r="G1885">
        <f>VLOOKUP(E1885,'Data Produk'!$A$2:$E$2517,5,FALSE)</f>
        <v>36900</v>
      </c>
      <c r="H1885">
        <f t="shared" si="59"/>
        <v>36900</v>
      </c>
      <c r="I1885" t="str">
        <f>VLOOKUP(E1885,'Data Produk'!$A$2:$E$2517,3,FALSE)</f>
        <v>KL106 BHINNEKA USB CABLE LIGHTNING</v>
      </c>
      <c r="J1885" t="str">
        <f>VLOOKUP(E1885,'Data Produk'!$A$2:$E$2517,4,FALSE)</f>
        <v>CABLE</v>
      </c>
      <c r="K1885" t="str">
        <f>VLOOKUP(D1885,'Data Outlet'!$A$2:$D$17,4,FALSE)</f>
        <v>Gita Rahma</v>
      </c>
      <c r="L1885" t="str">
        <f>VLOOKUP(D1885,'Data Outlet'!$A$2:$D$17,2,FALSE)</f>
        <v>MALL GANDARIA CITY</v>
      </c>
    </row>
    <row r="1886" spans="1:12" x14ac:dyDescent="0.25">
      <c r="A1886" t="str">
        <f t="shared" si="60"/>
        <v>T-1885</v>
      </c>
      <c r="B1886" s="3" t="s">
        <v>2584</v>
      </c>
      <c r="C1886" s="5">
        <v>45621</v>
      </c>
      <c r="D1886" s="3" t="s">
        <v>39</v>
      </c>
      <c r="E1886" s="4" t="s">
        <v>814</v>
      </c>
      <c r="F1886" s="9">
        <v>3</v>
      </c>
      <c r="G1886">
        <f>VLOOKUP(E1886,'Data Produk'!$A$2:$E$2517,5,FALSE)</f>
        <v>112500</v>
      </c>
      <c r="H1886">
        <f t="shared" si="59"/>
        <v>337500</v>
      </c>
      <c r="I1886" t="str">
        <f>VLOOKUP(E1886,'Data Produk'!$A$2:$E$2517,3,FALSE)</f>
        <v>BHINNEKA WAVE11 TW11 TRUE WIRELESS WHITE</v>
      </c>
      <c r="J1886" t="str">
        <f>VLOOKUP(E1886,'Data Produk'!$A$2:$E$2517,4,FALSE)</f>
        <v>TWS</v>
      </c>
      <c r="K1886" t="str">
        <f>VLOOKUP(D1886,'Data Outlet'!$A$2:$D$17,4,FALSE)</f>
        <v>Eko Wijaya</v>
      </c>
      <c r="L1886" t="str">
        <f>VLOOKUP(D1886,'Data Outlet'!$A$2:$D$17,2,FALSE)</f>
        <v>KOTA KASABLANKA</v>
      </c>
    </row>
    <row r="1887" spans="1:12" x14ac:dyDescent="0.25">
      <c r="A1887" t="str">
        <f t="shared" si="60"/>
        <v>T-1886</v>
      </c>
      <c r="B1887" s="3" t="s">
        <v>2584</v>
      </c>
      <c r="C1887" s="5">
        <v>45622</v>
      </c>
      <c r="D1887" s="3" t="s">
        <v>43</v>
      </c>
      <c r="E1887" s="4" t="s">
        <v>753</v>
      </c>
      <c r="F1887" s="9">
        <v>2</v>
      </c>
      <c r="G1887">
        <f>VLOOKUP(E1887,'Data Produk'!$A$2:$E$2517,5,FALSE)</f>
        <v>29700</v>
      </c>
      <c r="H1887">
        <f t="shared" si="59"/>
        <v>59400</v>
      </c>
      <c r="I1887" t="str">
        <f>VLOOKUP(E1887,'Data Produk'!$A$2:$E$2517,3,FALSE)</f>
        <v>KM104 BHINNEKA USB CABLE MICRO</v>
      </c>
      <c r="J1887" t="str">
        <f>VLOOKUP(E1887,'Data Produk'!$A$2:$E$2517,4,FALSE)</f>
        <v>CABLE</v>
      </c>
      <c r="K1887" t="str">
        <f>VLOOKUP(D1887,'Data Outlet'!$A$2:$D$17,4,FALSE)</f>
        <v>Gita Rahma</v>
      </c>
      <c r="L1887" t="str">
        <f>VLOOKUP(D1887,'Data Outlet'!$A$2:$D$17,2,FALSE)</f>
        <v>MALL OF INDONESIA</v>
      </c>
    </row>
    <row r="1888" spans="1:12" x14ac:dyDescent="0.25">
      <c r="A1888" t="str">
        <f t="shared" si="60"/>
        <v>T-1887</v>
      </c>
      <c r="B1888" s="3" t="s">
        <v>2584</v>
      </c>
      <c r="C1888" s="5">
        <v>45623</v>
      </c>
      <c r="D1888" s="3" t="s">
        <v>37</v>
      </c>
      <c r="E1888" s="4" t="s">
        <v>990</v>
      </c>
      <c r="F1888" s="9">
        <v>2</v>
      </c>
      <c r="G1888">
        <f>VLOOKUP(E1888,'Data Produk'!$A$2:$E$2517,5,FALSE)</f>
        <v>40000</v>
      </c>
      <c r="H1888">
        <f t="shared" si="59"/>
        <v>80000</v>
      </c>
      <c r="I1888" t="str">
        <f>VLOOKUP(E1888,'Data Produk'!$A$2:$E$2517,3,FALSE)</f>
        <v>BHINNEKA Mouse T533</v>
      </c>
      <c r="J1888" t="str">
        <f>VLOOKUP(E1888,'Data Produk'!$A$2:$E$2517,4,FALSE)</f>
        <v>OFFICE MOUSE</v>
      </c>
      <c r="K1888" t="str">
        <f>VLOOKUP(D1888,'Data Outlet'!$A$2:$D$17,4,FALSE)</f>
        <v>Dewi Lestari</v>
      </c>
      <c r="L1888" t="str">
        <f>VLOOKUP(D1888,'Data Outlet'!$A$2:$D$17,2,FALSE)</f>
        <v>CIBUBUR JUNCTION</v>
      </c>
    </row>
    <row r="1889" spans="1:12" x14ac:dyDescent="0.25">
      <c r="A1889" t="str">
        <f t="shared" si="60"/>
        <v>T-1888</v>
      </c>
      <c r="B1889" s="3" t="s">
        <v>2584</v>
      </c>
      <c r="C1889" s="5">
        <v>45623</v>
      </c>
      <c r="D1889" s="3" t="s">
        <v>41</v>
      </c>
      <c r="E1889" s="4" t="s">
        <v>615</v>
      </c>
      <c r="F1889" s="9">
        <v>1</v>
      </c>
      <c r="G1889">
        <f>VLOOKUP(E1889,'Data Produk'!$A$2:$E$2517,5,FALSE)</f>
        <v>112500</v>
      </c>
      <c r="H1889">
        <f t="shared" si="59"/>
        <v>112500</v>
      </c>
      <c r="I1889" t="str">
        <f>VLOOKUP(E1889,'Data Produk'!$A$2:$E$2517,3,FALSE)</f>
        <v>BHINNEKA WAVE11 TW11 V2 TRUE WIRELESS RED</v>
      </c>
      <c r="J1889" t="str">
        <f>VLOOKUP(E1889,'Data Produk'!$A$2:$E$2517,4,FALSE)</f>
        <v>TWS</v>
      </c>
      <c r="K1889" t="str">
        <f>VLOOKUP(D1889,'Data Outlet'!$A$2:$D$17,4,FALSE)</f>
        <v>Gita Rahma</v>
      </c>
      <c r="L1889" t="str">
        <f>VLOOKUP(D1889,'Data Outlet'!$A$2:$D$17,2,FALSE)</f>
        <v>MALL GANDARIA CITY</v>
      </c>
    </row>
    <row r="1890" spans="1:12" x14ac:dyDescent="0.25">
      <c r="A1890" t="str">
        <f t="shared" si="60"/>
        <v>T-1889</v>
      </c>
      <c r="B1890" s="3" t="s">
        <v>2584</v>
      </c>
      <c r="C1890" s="5">
        <v>45607</v>
      </c>
      <c r="D1890" s="3" t="s">
        <v>39</v>
      </c>
      <c r="E1890" s="4" t="s">
        <v>571</v>
      </c>
      <c r="F1890" s="9">
        <v>8</v>
      </c>
      <c r="G1890">
        <f>VLOOKUP(E1890,'Data Produk'!$A$2:$E$2517,5,FALSE)</f>
        <v>73800</v>
      </c>
      <c r="H1890">
        <f t="shared" si="59"/>
        <v>590400</v>
      </c>
      <c r="I1890" t="str">
        <f>VLOOKUP(E1890,'Data Produk'!$A$2:$E$2517,3,FALSE)</f>
        <v>BHINNEKA RAIGOR III WG12R GAMING MOUSE BLACK</v>
      </c>
      <c r="J1890" t="str">
        <f>VLOOKUP(E1890,'Data Produk'!$A$2:$E$2517,4,FALSE)</f>
        <v>MOUSE GAMING</v>
      </c>
      <c r="K1890" t="str">
        <f>VLOOKUP(D1890,'Data Outlet'!$A$2:$D$17,4,FALSE)</f>
        <v>Eko Wijaya</v>
      </c>
      <c r="L1890" t="str">
        <f>VLOOKUP(D1890,'Data Outlet'!$A$2:$D$17,2,FALSE)</f>
        <v>KOTA KASABLANKA</v>
      </c>
    </row>
    <row r="1891" spans="1:12" x14ac:dyDescent="0.25">
      <c r="A1891" t="str">
        <f t="shared" si="60"/>
        <v>T-1890</v>
      </c>
      <c r="B1891" s="3" t="s">
        <v>2584</v>
      </c>
      <c r="C1891" s="5">
        <v>45608</v>
      </c>
      <c r="D1891" s="3" t="s">
        <v>41</v>
      </c>
      <c r="E1891" s="4" t="s">
        <v>1313</v>
      </c>
      <c r="F1891" s="9">
        <v>1</v>
      </c>
      <c r="G1891">
        <f>VLOOKUP(E1891,'Data Produk'!$A$2:$E$2517,5,FALSE)</f>
        <v>39600</v>
      </c>
      <c r="H1891">
        <f t="shared" si="59"/>
        <v>39600</v>
      </c>
      <c r="I1891" t="str">
        <f>VLOOKUP(E1891,'Data Produk'!$A$2:$E$2517,3,FALSE)</f>
        <v>BHINNEKA GO W606 OFFICE MOUSE BLACK</v>
      </c>
      <c r="J1891" t="str">
        <f>VLOOKUP(E1891,'Data Produk'!$A$2:$E$2517,4,FALSE)</f>
        <v>OFFICE MOUSE</v>
      </c>
      <c r="K1891" t="str">
        <f>VLOOKUP(D1891,'Data Outlet'!$A$2:$D$17,4,FALSE)</f>
        <v>Gita Rahma</v>
      </c>
      <c r="L1891" t="str">
        <f>VLOOKUP(D1891,'Data Outlet'!$A$2:$D$17,2,FALSE)</f>
        <v>MALL GANDARIA CITY</v>
      </c>
    </row>
    <row r="1892" spans="1:12" x14ac:dyDescent="0.25">
      <c r="A1892" t="str">
        <f t="shared" si="60"/>
        <v>T-1891</v>
      </c>
      <c r="B1892" s="3" t="s">
        <v>2584</v>
      </c>
      <c r="C1892" s="5">
        <v>45620</v>
      </c>
      <c r="D1892" s="3" t="s">
        <v>40</v>
      </c>
      <c r="E1892" s="4" t="s">
        <v>802</v>
      </c>
      <c r="F1892" s="9">
        <v>7</v>
      </c>
      <c r="G1892">
        <f>VLOOKUP(E1892,'Data Produk'!$A$2:$E$2517,5,FALSE)</f>
        <v>36900</v>
      </c>
      <c r="H1892">
        <f t="shared" si="59"/>
        <v>258300</v>
      </c>
      <c r="I1892" t="str">
        <f>VLOOKUP(E1892,'Data Produk'!$A$2:$E$2517,3,FALSE)</f>
        <v>KL106 BHINNEKA USB CABLE LIGHTNING</v>
      </c>
      <c r="J1892" t="str">
        <f>VLOOKUP(E1892,'Data Produk'!$A$2:$E$2517,4,FALSE)</f>
        <v>CABLE</v>
      </c>
      <c r="K1892" t="str">
        <f>VLOOKUP(D1892,'Data Outlet'!$A$2:$D$17,4,FALSE)</f>
        <v>Fani Sari</v>
      </c>
      <c r="L1892" t="str">
        <f>VLOOKUP(D1892,'Data Outlet'!$A$2:$D$17,2,FALSE)</f>
        <v>LIPPO MALL KEMANG</v>
      </c>
    </row>
    <row r="1893" spans="1:12" x14ac:dyDescent="0.25">
      <c r="A1893" t="str">
        <f t="shared" si="60"/>
        <v>T-1892</v>
      </c>
      <c r="B1893" s="3" t="s">
        <v>2584</v>
      </c>
      <c r="C1893" s="5">
        <v>45605</v>
      </c>
      <c r="D1893" s="3" t="s">
        <v>43</v>
      </c>
      <c r="E1893" s="4" t="s">
        <v>1314</v>
      </c>
      <c r="F1893" s="9">
        <v>2</v>
      </c>
      <c r="G1893">
        <f>VLOOKUP(E1893,'Data Produk'!$A$2:$E$2517,5,FALSE)</f>
        <v>108000</v>
      </c>
      <c r="H1893">
        <f t="shared" si="59"/>
        <v>216000</v>
      </c>
      <c r="I1893" t="str">
        <f>VLOOKUP(E1893,'Data Produk'!$A$2:$E$2517,3,FALSE)</f>
        <v>BHINNEKA WAVE14 TW14 TRUE WIRELESS MATCHA GREEN</v>
      </c>
      <c r="J1893" t="str">
        <f>VLOOKUP(E1893,'Data Produk'!$A$2:$E$2517,4,FALSE)</f>
        <v>TWS</v>
      </c>
      <c r="K1893" t="str">
        <f>VLOOKUP(D1893,'Data Outlet'!$A$2:$D$17,4,FALSE)</f>
        <v>Gita Rahma</v>
      </c>
      <c r="L1893" t="str">
        <f>VLOOKUP(D1893,'Data Outlet'!$A$2:$D$17,2,FALSE)</f>
        <v>MALL OF INDONESIA</v>
      </c>
    </row>
    <row r="1894" spans="1:12" x14ac:dyDescent="0.25">
      <c r="A1894" t="str">
        <f t="shared" si="60"/>
        <v>T-1893</v>
      </c>
      <c r="B1894" s="3" t="s">
        <v>2584</v>
      </c>
      <c r="C1894" s="5">
        <v>45626</v>
      </c>
      <c r="D1894" s="3" t="s">
        <v>39</v>
      </c>
      <c r="E1894" s="4" t="s">
        <v>413</v>
      </c>
      <c r="F1894" s="9">
        <v>1</v>
      </c>
      <c r="G1894">
        <f>VLOOKUP(E1894,'Data Produk'!$A$2:$E$2517,5,FALSE)</f>
        <v>39600</v>
      </c>
      <c r="H1894">
        <f t="shared" si="59"/>
        <v>39600</v>
      </c>
      <c r="I1894" t="str">
        <f>VLOOKUP(E1894,'Data Produk'!$A$2:$E$2517,3,FALSE)</f>
        <v>BHINNEKA GO W605 OFFICE MOUSE BEIGE</v>
      </c>
      <c r="J1894" t="str">
        <f>VLOOKUP(E1894,'Data Produk'!$A$2:$E$2517,4,FALSE)</f>
        <v>OFFICE MOUSE</v>
      </c>
      <c r="K1894" t="str">
        <f>VLOOKUP(D1894,'Data Outlet'!$A$2:$D$17,4,FALSE)</f>
        <v>Eko Wijaya</v>
      </c>
      <c r="L1894" t="str">
        <f>VLOOKUP(D1894,'Data Outlet'!$A$2:$D$17,2,FALSE)</f>
        <v>KOTA KASABLANKA</v>
      </c>
    </row>
    <row r="1895" spans="1:12" x14ac:dyDescent="0.25">
      <c r="A1895" t="str">
        <f t="shared" si="60"/>
        <v>T-1894</v>
      </c>
      <c r="B1895" s="3" t="s">
        <v>2584</v>
      </c>
      <c r="C1895" s="5">
        <v>45617</v>
      </c>
      <c r="D1895" s="3" t="s">
        <v>35</v>
      </c>
      <c r="E1895" s="4" t="s">
        <v>1315</v>
      </c>
      <c r="F1895" s="9">
        <v>2</v>
      </c>
      <c r="G1895">
        <f>VLOOKUP(E1895,'Data Produk'!$A$2:$E$2517,5,FALSE)</f>
        <v>39600</v>
      </c>
      <c r="H1895">
        <f t="shared" si="59"/>
        <v>79200</v>
      </c>
      <c r="I1895" t="str">
        <f>VLOOKUP(E1895,'Data Produk'!$A$2:$E$2517,3,FALSE)</f>
        <v>BHINNEKA GO W606 OFFICE MOUSE BLUE</v>
      </c>
      <c r="J1895" t="str">
        <f>VLOOKUP(E1895,'Data Produk'!$A$2:$E$2517,4,FALSE)</f>
        <v>OFFICE MOUSE</v>
      </c>
      <c r="K1895" t="str">
        <f>VLOOKUP(D1895,'Data Outlet'!$A$2:$D$17,4,FALSE)</f>
        <v>Budi Santoso</v>
      </c>
      <c r="L1895" t="str">
        <f>VLOOKUP(D1895,'Data Outlet'!$A$2:$D$17,2,FALSE)</f>
        <v>BINTARO EXCHANGE</v>
      </c>
    </row>
    <row r="1896" spans="1:12" x14ac:dyDescent="0.25">
      <c r="A1896" t="str">
        <f t="shared" si="60"/>
        <v>T-1895</v>
      </c>
      <c r="B1896" s="3" t="s">
        <v>2584</v>
      </c>
      <c r="C1896" s="5">
        <v>45618</v>
      </c>
      <c r="D1896" s="3" t="s">
        <v>35</v>
      </c>
      <c r="E1896" s="4" t="s">
        <v>333</v>
      </c>
      <c r="F1896" s="9">
        <v>1</v>
      </c>
      <c r="G1896">
        <f>VLOOKUP(E1896,'Data Produk'!$A$2:$E$2517,5,FALSE)</f>
        <v>45000</v>
      </c>
      <c r="H1896">
        <f t="shared" si="59"/>
        <v>45000</v>
      </c>
      <c r="I1896" t="str">
        <f>VLOOKUP(E1896,'Data Produk'!$A$2:$E$2517,3,FALSE)</f>
        <v>BHINNEKA HYPERLINK KD10C2001 BLACK</v>
      </c>
      <c r="J1896" t="str">
        <f>VLOOKUP(E1896,'Data Produk'!$A$2:$E$2517,4,FALSE)</f>
        <v>CABLE</v>
      </c>
      <c r="K1896" t="str">
        <f>VLOOKUP(D1896,'Data Outlet'!$A$2:$D$17,4,FALSE)</f>
        <v>Budi Santoso</v>
      </c>
      <c r="L1896" t="str">
        <f>VLOOKUP(D1896,'Data Outlet'!$A$2:$D$17,2,FALSE)</f>
        <v>BINTARO EXCHANGE</v>
      </c>
    </row>
    <row r="1897" spans="1:12" x14ac:dyDescent="0.25">
      <c r="A1897" t="str">
        <f t="shared" si="60"/>
        <v>T-1896</v>
      </c>
      <c r="B1897" s="3" t="s">
        <v>2584</v>
      </c>
      <c r="C1897" s="5">
        <v>45620</v>
      </c>
      <c r="D1897" s="3" t="s">
        <v>37</v>
      </c>
      <c r="E1897" s="4" t="s">
        <v>1316</v>
      </c>
      <c r="F1897" s="9">
        <v>1</v>
      </c>
      <c r="G1897">
        <f>VLOOKUP(E1897,'Data Produk'!$A$2:$E$2517,5,FALSE)</f>
        <v>81000</v>
      </c>
      <c r="H1897">
        <f t="shared" si="59"/>
        <v>81000</v>
      </c>
      <c r="I1897" t="str">
        <f>VLOOKUP(E1897,'Data Produk'!$A$2:$E$2517,3,FALSE)</f>
        <v>BHINNEKA CRYTO VX7 GAMING MOUSE PINK</v>
      </c>
      <c r="J1897" t="str">
        <f>VLOOKUP(E1897,'Data Produk'!$A$2:$E$2517,4,FALSE)</f>
        <v>MOUSE GAMING</v>
      </c>
      <c r="K1897" t="str">
        <f>VLOOKUP(D1897,'Data Outlet'!$A$2:$D$17,4,FALSE)</f>
        <v>Dewi Lestari</v>
      </c>
      <c r="L1897" t="str">
        <f>VLOOKUP(D1897,'Data Outlet'!$A$2:$D$17,2,FALSE)</f>
        <v>CIBUBUR JUNCTION</v>
      </c>
    </row>
    <row r="1898" spans="1:12" x14ac:dyDescent="0.25">
      <c r="A1898" t="str">
        <f t="shared" si="60"/>
        <v>T-1897</v>
      </c>
      <c r="B1898" s="3" t="s">
        <v>2584</v>
      </c>
      <c r="C1898" s="5">
        <v>45605</v>
      </c>
      <c r="D1898" s="3" t="s">
        <v>39</v>
      </c>
      <c r="E1898" s="4" t="s">
        <v>863</v>
      </c>
      <c r="F1898" s="9">
        <v>1</v>
      </c>
      <c r="G1898">
        <f>VLOOKUP(E1898,'Data Produk'!$A$2:$E$2517,5,FALSE)</f>
        <v>225000</v>
      </c>
      <c r="H1898">
        <f t="shared" si="59"/>
        <v>225000</v>
      </c>
      <c r="I1898" t="str">
        <f>VLOOKUP(E1898,'Data Produk'!$A$2:$E$2517,3,FALSE)</f>
        <v>BHINNEKA Gaming Keyboard MK-890 ATOM96 Black Blue Switch</v>
      </c>
      <c r="J1898" t="str">
        <f>VLOOKUP(E1898,'Data Produk'!$A$2:$E$2517,4,FALSE)</f>
        <v>KEYBOARD GAMING</v>
      </c>
      <c r="K1898" t="str">
        <f>VLOOKUP(D1898,'Data Outlet'!$A$2:$D$17,4,FALSE)</f>
        <v>Eko Wijaya</v>
      </c>
      <c r="L1898" t="str">
        <f>VLOOKUP(D1898,'Data Outlet'!$A$2:$D$17,2,FALSE)</f>
        <v>KOTA KASABLANKA</v>
      </c>
    </row>
    <row r="1899" spans="1:12" x14ac:dyDescent="0.25">
      <c r="A1899" t="str">
        <f t="shared" si="60"/>
        <v>T-1898</v>
      </c>
      <c r="B1899" s="3" t="s">
        <v>2584</v>
      </c>
      <c r="C1899" s="5">
        <v>45597</v>
      </c>
      <c r="D1899" s="3" t="s">
        <v>35</v>
      </c>
      <c r="E1899" s="4" t="s">
        <v>969</v>
      </c>
      <c r="F1899" s="9">
        <v>1</v>
      </c>
      <c r="G1899">
        <f>VLOOKUP(E1899,'Data Produk'!$A$2:$E$2517,5,FALSE)</f>
        <v>247500</v>
      </c>
      <c r="H1899">
        <f t="shared" si="59"/>
        <v>247500</v>
      </c>
      <c r="I1899" t="str">
        <f>VLOOKUP(E1899,'Data Produk'!$A$2:$E$2517,3,FALSE)</f>
        <v>BHINNEKA SHOOTER II WGP13 GAMEPAD BLUE</v>
      </c>
      <c r="J1899" t="str">
        <f>VLOOKUP(E1899,'Data Produk'!$A$2:$E$2517,4,FALSE)</f>
        <v>GAMEPAD</v>
      </c>
      <c r="K1899" t="str">
        <f>VLOOKUP(D1899,'Data Outlet'!$A$2:$D$17,4,FALSE)</f>
        <v>Budi Santoso</v>
      </c>
      <c r="L1899" t="str">
        <f>VLOOKUP(D1899,'Data Outlet'!$A$2:$D$17,2,FALSE)</f>
        <v>BINTARO EXCHANGE</v>
      </c>
    </row>
    <row r="1900" spans="1:12" x14ac:dyDescent="0.25">
      <c r="A1900" t="str">
        <f t="shared" si="60"/>
        <v>T-1899</v>
      </c>
      <c r="B1900" s="3" t="s">
        <v>2584</v>
      </c>
      <c r="C1900" s="5">
        <v>45604</v>
      </c>
      <c r="D1900" s="3" t="s">
        <v>43</v>
      </c>
      <c r="E1900" s="4" t="s">
        <v>663</v>
      </c>
      <c r="F1900" s="9">
        <v>1</v>
      </c>
      <c r="G1900">
        <f>VLOOKUP(E1900,'Data Produk'!$A$2:$E$2517,5,FALSE)</f>
        <v>108000</v>
      </c>
      <c r="H1900">
        <f t="shared" si="59"/>
        <v>108000</v>
      </c>
      <c r="I1900" t="str">
        <f>VLOOKUP(E1900,'Data Produk'!$A$2:$E$2517,3,FALSE)</f>
        <v>BHINNEKA WAVE14 TW14 TRUE WIRELESS WHITE</v>
      </c>
      <c r="J1900" t="str">
        <f>VLOOKUP(E1900,'Data Produk'!$A$2:$E$2517,4,FALSE)</f>
        <v>TWS</v>
      </c>
      <c r="K1900" t="str">
        <f>VLOOKUP(D1900,'Data Outlet'!$A$2:$D$17,4,FALSE)</f>
        <v>Gita Rahma</v>
      </c>
      <c r="L1900" t="str">
        <f>VLOOKUP(D1900,'Data Outlet'!$A$2:$D$17,2,FALSE)</f>
        <v>MALL OF INDONESIA</v>
      </c>
    </row>
    <row r="1901" spans="1:12" x14ac:dyDescent="0.25">
      <c r="A1901" t="str">
        <f t="shared" si="60"/>
        <v>T-1900</v>
      </c>
      <c r="B1901" s="3" t="s">
        <v>2584</v>
      </c>
      <c r="C1901" s="5">
        <v>45608</v>
      </c>
      <c r="D1901" s="3" t="s">
        <v>37</v>
      </c>
      <c r="E1901" s="4" t="s">
        <v>1317</v>
      </c>
      <c r="F1901" s="9">
        <v>1</v>
      </c>
      <c r="G1901">
        <f>VLOOKUP(E1901,'Data Produk'!$A$2:$E$2517,5,FALSE)</f>
        <v>173000</v>
      </c>
      <c r="H1901">
        <f t="shared" si="59"/>
        <v>173000</v>
      </c>
      <c r="I1901" t="str">
        <f>VLOOKUP(E1901,'Data Produk'!$A$2:$E$2517,3,FALSE)</f>
        <v>BHINNEKA Gaming Mousepad RGB MPR800s PINK</v>
      </c>
      <c r="J1901" t="str">
        <f>VLOOKUP(E1901,'Data Produk'!$A$2:$E$2517,4,FALSE)</f>
        <v>GAMING MOUSEPAD</v>
      </c>
      <c r="K1901" t="str">
        <f>VLOOKUP(D1901,'Data Outlet'!$A$2:$D$17,4,FALSE)</f>
        <v>Dewi Lestari</v>
      </c>
      <c r="L1901" t="str">
        <f>VLOOKUP(D1901,'Data Outlet'!$A$2:$D$17,2,FALSE)</f>
        <v>CIBUBUR JUNCTION</v>
      </c>
    </row>
    <row r="1902" spans="1:12" x14ac:dyDescent="0.25">
      <c r="A1902" t="str">
        <f t="shared" si="60"/>
        <v>T-1901</v>
      </c>
      <c r="B1902" s="3" t="s">
        <v>2584</v>
      </c>
      <c r="C1902" s="5">
        <v>45607</v>
      </c>
      <c r="D1902" s="3" t="s">
        <v>40</v>
      </c>
      <c r="E1902" s="4" t="s">
        <v>596</v>
      </c>
      <c r="F1902" s="9">
        <v>3</v>
      </c>
      <c r="G1902">
        <f>VLOOKUP(E1902,'Data Produk'!$A$2:$E$2517,5,FALSE)</f>
        <v>15000</v>
      </c>
      <c r="H1902">
        <f t="shared" si="59"/>
        <v>45000</v>
      </c>
      <c r="I1902" t="str">
        <f>VLOOKUP(E1902,'Data Produk'!$A$2:$E$2517,3,FALSE)</f>
        <v>KC103 BHINNEKA USB CABLE TYPE C</v>
      </c>
      <c r="J1902" t="str">
        <f>VLOOKUP(E1902,'Data Produk'!$A$2:$E$2517,4,FALSE)</f>
        <v>CABLE</v>
      </c>
      <c r="K1902" t="str">
        <f>VLOOKUP(D1902,'Data Outlet'!$A$2:$D$17,4,FALSE)</f>
        <v>Fani Sari</v>
      </c>
      <c r="L1902" t="str">
        <f>VLOOKUP(D1902,'Data Outlet'!$A$2:$D$17,2,FALSE)</f>
        <v>LIPPO MALL KEMANG</v>
      </c>
    </row>
    <row r="1903" spans="1:12" x14ac:dyDescent="0.25">
      <c r="A1903" t="str">
        <f t="shared" si="60"/>
        <v>T-1902</v>
      </c>
      <c r="B1903" s="3" t="s">
        <v>2584</v>
      </c>
      <c r="C1903" s="5">
        <v>45619</v>
      </c>
      <c r="D1903" s="3" t="s">
        <v>40</v>
      </c>
      <c r="E1903" s="4" t="s">
        <v>895</v>
      </c>
      <c r="F1903" s="9">
        <v>5</v>
      </c>
      <c r="G1903">
        <f>VLOOKUP(E1903,'Data Produk'!$A$2:$E$2517,5,FALSE)</f>
        <v>116100</v>
      </c>
      <c r="H1903">
        <f t="shared" si="59"/>
        <v>580500</v>
      </c>
      <c r="I1903" t="str">
        <f>VLOOKUP(E1903,'Data Produk'!$A$2:$E$2517,3,FALSE)</f>
        <v>BHINNEKA SMART LED STRIP SL0103</v>
      </c>
      <c r="J1903" t="str">
        <f>VLOOKUP(E1903,'Data Produk'!$A$2:$E$2517,4,FALSE)</f>
        <v>SMART LIFE</v>
      </c>
      <c r="K1903" t="str">
        <f>VLOOKUP(D1903,'Data Outlet'!$A$2:$D$17,4,FALSE)</f>
        <v>Fani Sari</v>
      </c>
      <c r="L1903" t="str">
        <f>VLOOKUP(D1903,'Data Outlet'!$A$2:$D$17,2,FALSE)</f>
        <v>LIPPO MALL KEMANG</v>
      </c>
    </row>
    <row r="1904" spans="1:12" x14ac:dyDescent="0.25">
      <c r="A1904" t="str">
        <f t="shared" si="60"/>
        <v>T-1903</v>
      </c>
      <c r="B1904" s="3" t="s">
        <v>2584</v>
      </c>
      <c r="C1904" s="5">
        <v>45620</v>
      </c>
      <c r="D1904" s="3" t="s">
        <v>43</v>
      </c>
      <c r="E1904" s="4" t="s">
        <v>542</v>
      </c>
      <c r="F1904" s="9">
        <v>2</v>
      </c>
      <c r="G1904">
        <f>VLOOKUP(E1904,'Data Produk'!$A$2:$E$2517,5,FALSE)</f>
        <v>14400</v>
      </c>
      <c r="H1904">
        <f t="shared" si="59"/>
        <v>28800</v>
      </c>
      <c r="I1904" t="str">
        <f>VLOOKUP(E1904,'Data Produk'!$A$2:$E$2517,3,FALSE)</f>
        <v>BHINNEKA DURALINK KLT1201 CABLE BLACK</v>
      </c>
      <c r="J1904" t="str">
        <f>VLOOKUP(E1904,'Data Produk'!$A$2:$E$2517,4,FALSE)</f>
        <v>CABLE</v>
      </c>
      <c r="K1904" t="str">
        <f>VLOOKUP(D1904,'Data Outlet'!$A$2:$D$17,4,FALSE)</f>
        <v>Gita Rahma</v>
      </c>
      <c r="L1904" t="str">
        <f>VLOOKUP(D1904,'Data Outlet'!$A$2:$D$17,2,FALSE)</f>
        <v>MALL OF INDONESIA</v>
      </c>
    </row>
    <row r="1905" spans="1:12" x14ac:dyDescent="0.25">
      <c r="A1905" t="str">
        <f t="shared" si="60"/>
        <v>T-1904</v>
      </c>
      <c r="B1905" s="3" t="s">
        <v>2584</v>
      </c>
      <c r="C1905" s="5">
        <v>45601</v>
      </c>
      <c r="D1905" s="3" t="s">
        <v>40</v>
      </c>
      <c r="E1905" s="4" t="s">
        <v>1071</v>
      </c>
      <c r="F1905" s="9">
        <v>1</v>
      </c>
      <c r="G1905">
        <f>VLOOKUP(E1905,'Data Produk'!$A$2:$E$2517,5,FALSE)</f>
        <v>396000</v>
      </c>
      <c r="H1905">
        <f t="shared" si="59"/>
        <v>396000</v>
      </c>
      <c r="I1905" t="str">
        <f>VLOOKUP(E1905,'Data Produk'!$A$2:$E$2517,3,FALSE)</f>
        <v>BHINNEKA LEVIOSA MCX01 CONDENSER MICROPHONE BLACK</v>
      </c>
      <c r="J1905" t="str">
        <f>VLOOKUP(E1905,'Data Produk'!$A$2:$E$2517,4,FALSE)</f>
        <v>STREAMING DEVICES</v>
      </c>
      <c r="K1905" t="str">
        <f>VLOOKUP(D1905,'Data Outlet'!$A$2:$D$17,4,FALSE)</f>
        <v>Fani Sari</v>
      </c>
      <c r="L1905" t="str">
        <f>VLOOKUP(D1905,'Data Outlet'!$A$2:$D$17,2,FALSE)</f>
        <v>LIPPO MALL KEMANG</v>
      </c>
    </row>
    <row r="1906" spans="1:12" x14ac:dyDescent="0.25">
      <c r="A1906" t="str">
        <f t="shared" si="60"/>
        <v>T-1905</v>
      </c>
      <c r="B1906" s="3" t="s">
        <v>2584</v>
      </c>
      <c r="C1906" s="5">
        <v>45612</v>
      </c>
      <c r="D1906" s="3" t="s">
        <v>40</v>
      </c>
      <c r="E1906" s="4" t="s">
        <v>1318</v>
      </c>
      <c r="F1906" s="9">
        <v>1</v>
      </c>
      <c r="G1906">
        <f>VLOOKUP(E1906,'Data Produk'!$A$2:$E$2517,5,FALSE)</f>
        <v>172000</v>
      </c>
      <c r="H1906">
        <f t="shared" si="59"/>
        <v>172000</v>
      </c>
      <c r="I1906" t="str">
        <f>VLOOKUP(E1906,'Data Produk'!$A$2:$E$2517,3,FALSE)</f>
        <v>BHINNEKA Gaming Headset HG24</v>
      </c>
      <c r="J1906" t="str">
        <f>VLOOKUP(E1906,'Data Produk'!$A$2:$E$2517,4,FALSE)</f>
        <v>GAMING HEADSET</v>
      </c>
      <c r="K1906" t="str">
        <f>VLOOKUP(D1906,'Data Outlet'!$A$2:$D$17,4,FALSE)</f>
        <v>Fani Sari</v>
      </c>
      <c r="L1906" t="str">
        <f>VLOOKUP(D1906,'Data Outlet'!$A$2:$D$17,2,FALSE)</f>
        <v>LIPPO MALL KEMANG</v>
      </c>
    </row>
    <row r="1907" spans="1:12" x14ac:dyDescent="0.25">
      <c r="A1907" t="str">
        <f t="shared" si="60"/>
        <v>T-1906</v>
      </c>
      <c r="B1907" s="3" t="s">
        <v>2584</v>
      </c>
      <c r="C1907" s="5">
        <v>45621</v>
      </c>
      <c r="D1907" s="3" t="s">
        <v>39</v>
      </c>
      <c r="E1907" s="4" t="s">
        <v>442</v>
      </c>
      <c r="F1907" s="9">
        <v>19</v>
      </c>
      <c r="G1907">
        <f>VLOOKUP(E1907,'Data Produk'!$A$2:$E$2517,5,FALSE)</f>
        <v>18000</v>
      </c>
      <c r="H1907">
        <f t="shared" si="59"/>
        <v>342000</v>
      </c>
      <c r="I1907" t="str">
        <f>VLOOKUP(E1907,'Data Produk'!$A$2:$E$2517,3,FALSE)</f>
        <v>BHINNEKA DURALINK KLB1201 BLACK</v>
      </c>
      <c r="J1907" t="str">
        <f>VLOOKUP(E1907,'Data Produk'!$A$2:$E$2517,4,FALSE)</f>
        <v>CABLE</v>
      </c>
      <c r="K1907" t="str">
        <f>VLOOKUP(D1907,'Data Outlet'!$A$2:$D$17,4,FALSE)</f>
        <v>Eko Wijaya</v>
      </c>
      <c r="L1907" t="str">
        <f>VLOOKUP(D1907,'Data Outlet'!$A$2:$D$17,2,FALSE)</f>
        <v>KOTA KASABLANKA</v>
      </c>
    </row>
    <row r="1908" spans="1:12" x14ac:dyDescent="0.25">
      <c r="A1908" t="str">
        <f t="shared" si="60"/>
        <v>T-1907</v>
      </c>
      <c r="B1908" s="3" t="s">
        <v>2584</v>
      </c>
      <c r="C1908" s="5">
        <v>45608</v>
      </c>
      <c r="D1908" s="3" t="s">
        <v>37</v>
      </c>
      <c r="E1908" s="4" t="s">
        <v>1113</v>
      </c>
      <c r="F1908" s="9">
        <v>3</v>
      </c>
      <c r="G1908">
        <f>VLOOKUP(E1908,'Data Produk'!$A$2:$E$2517,5,FALSE)</f>
        <v>13500</v>
      </c>
      <c r="H1908">
        <f t="shared" si="59"/>
        <v>40500</v>
      </c>
      <c r="I1908" t="str">
        <f>VLOOKUP(E1908,'Data Produk'!$A$2:$E$2517,3,FALSE)</f>
        <v>BHINNEKA BASIC XL MP64 BASIC MOUSEPAD BLACK</v>
      </c>
      <c r="J1908" t="str">
        <f>VLOOKUP(E1908,'Data Produk'!$A$2:$E$2517,4,FALSE)</f>
        <v>BASIC MOUSEPAD</v>
      </c>
      <c r="K1908" t="str">
        <f>VLOOKUP(D1908,'Data Outlet'!$A$2:$D$17,4,FALSE)</f>
        <v>Dewi Lestari</v>
      </c>
      <c r="L1908" t="str">
        <f>VLOOKUP(D1908,'Data Outlet'!$A$2:$D$17,2,FALSE)</f>
        <v>CIBUBUR JUNCTION</v>
      </c>
    </row>
    <row r="1909" spans="1:12" x14ac:dyDescent="0.25">
      <c r="A1909" t="str">
        <f t="shared" si="60"/>
        <v>T-1908</v>
      </c>
      <c r="B1909" s="3" t="s">
        <v>2584</v>
      </c>
      <c r="C1909" s="5">
        <v>45614</v>
      </c>
      <c r="D1909" s="3" t="s">
        <v>39</v>
      </c>
      <c r="E1909" s="4" t="s">
        <v>1319</v>
      </c>
      <c r="F1909" s="9">
        <v>1</v>
      </c>
      <c r="G1909">
        <f>VLOOKUP(E1909,'Data Produk'!$A$2:$E$2517,5,FALSE)</f>
        <v>108000</v>
      </c>
      <c r="H1909">
        <f t="shared" si="59"/>
        <v>108000</v>
      </c>
      <c r="I1909" t="str">
        <f>VLOOKUP(E1909,'Data Produk'!$A$2:$E$2517,3,FALSE)</f>
        <v>BHINNEKA WAVE13 TW13 TRUE WIRELESS BLUE</v>
      </c>
      <c r="J1909" t="str">
        <f>VLOOKUP(E1909,'Data Produk'!$A$2:$E$2517,4,FALSE)</f>
        <v>TWS</v>
      </c>
      <c r="K1909" t="str">
        <f>VLOOKUP(D1909,'Data Outlet'!$A$2:$D$17,4,FALSE)</f>
        <v>Eko Wijaya</v>
      </c>
      <c r="L1909" t="str">
        <f>VLOOKUP(D1909,'Data Outlet'!$A$2:$D$17,2,FALSE)</f>
        <v>KOTA KASABLANKA</v>
      </c>
    </row>
    <row r="1910" spans="1:12" x14ac:dyDescent="0.25">
      <c r="A1910" t="str">
        <f t="shared" si="60"/>
        <v>T-1909</v>
      </c>
      <c r="B1910" s="3" t="s">
        <v>2584</v>
      </c>
      <c r="C1910" s="5">
        <v>45603</v>
      </c>
      <c r="D1910" s="3" t="s">
        <v>39</v>
      </c>
      <c r="E1910" s="4" t="s">
        <v>408</v>
      </c>
      <c r="F1910" s="9">
        <v>9</v>
      </c>
      <c r="G1910">
        <f>VLOOKUP(E1910,'Data Produk'!$A$2:$E$2517,5,FALSE)</f>
        <v>27000</v>
      </c>
      <c r="H1910">
        <f t="shared" si="59"/>
        <v>243000</v>
      </c>
      <c r="I1910" t="str">
        <f>VLOOKUP(E1910,'Data Produk'!$A$2:$E$2517,3,FALSE)</f>
        <v>BHINNEKA DURALINK KLB2001 BLACK</v>
      </c>
      <c r="J1910" t="str">
        <f>VLOOKUP(E1910,'Data Produk'!$A$2:$E$2517,4,FALSE)</f>
        <v>CABLE</v>
      </c>
      <c r="K1910" t="str">
        <f>VLOOKUP(D1910,'Data Outlet'!$A$2:$D$17,4,FALSE)</f>
        <v>Eko Wijaya</v>
      </c>
      <c r="L1910" t="str">
        <f>VLOOKUP(D1910,'Data Outlet'!$A$2:$D$17,2,FALSE)</f>
        <v>KOTA KASABLANKA</v>
      </c>
    </row>
    <row r="1911" spans="1:12" x14ac:dyDescent="0.25">
      <c r="A1911" t="str">
        <f t="shared" si="60"/>
        <v>T-1910</v>
      </c>
      <c r="B1911" s="3" t="s">
        <v>2584</v>
      </c>
      <c r="C1911" s="5">
        <v>45625</v>
      </c>
      <c r="D1911" s="3" t="s">
        <v>37</v>
      </c>
      <c r="E1911" s="4" t="s">
        <v>249</v>
      </c>
      <c r="F1911" s="9">
        <v>1</v>
      </c>
      <c r="G1911">
        <f>VLOOKUP(E1911,'Data Produk'!$A$2:$E$2517,5,FALSE)</f>
        <v>181675</v>
      </c>
      <c r="H1911">
        <f t="shared" si="59"/>
        <v>181675</v>
      </c>
      <c r="I1911" t="str">
        <f>VLOOKUP(E1911,'Data Produk'!$A$2:$E$2517,3,FALSE)</f>
        <v>WN01 BHINNEKA EARPHONE WIRELESS</v>
      </c>
      <c r="J1911" t="str">
        <f>VLOOKUP(E1911,'Data Produk'!$A$2:$E$2517,4,FALSE)</f>
        <v>EARPHONE</v>
      </c>
      <c r="K1911" t="str">
        <f>VLOOKUP(D1911,'Data Outlet'!$A$2:$D$17,4,FALSE)</f>
        <v>Dewi Lestari</v>
      </c>
      <c r="L1911" t="str">
        <f>VLOOKUP(D1911,'Data Outlet'!$A$2:$D$17,2,FALSE)</f>
        <v>CIBUBUR JUNCTION</v>
      </c>
    </row>
    <row r="1912" spans="1:12" x14ac:dyDescent="0.25">
      <c r="A1912" t="str">
        <f t="shared" si="60"/>
        <v>T-1911</v>
      </c>
      <c r="B1912" s="3" t="s">
        <v>2584</v>
      </c>
      <c r="C1912" s="5">
        <v>45600</v>
      </c>
      <c r="D1912" s="3" t="s">
        <v>43</v>
      </c>
      <c r="E1912" s="4" t="s">
        <v>1320</v>
      </c>
      <c r="F1912" s="9">
        <v>5</v>
      </c>
      <c r="G1912">
        <f>VLOOKUP(E1912,'Data Produk'!$A$2:$E$2517,5,FALSE)</f>
        <v>15300</v>
      </c>
      <c r="H1912">
        <f t="shared" si="59"/>
        <v>76500</v>
      </c>
      <c r="I1912" t="str">
        <f>VLOOKUP(E1912,'Data Produk'!$A$2:$E$2517,3,FALSE)</f>
        <v>BHINNEKA LINKPODS ES3 WIRED EARBUDS WHITE</v>
      </c>
      <c r="J1912" t="str">
        <f>VLOOKUP(E1912,'Data Produk'!$A$2:$E$2517,4,FALSE)</f>
        <v>EARPHONE</v>
      </c>
      <c r="K1912" t="str">
        <f>VLOOKUP(D1912,'Data Outlet'!$A$2:$D$17,4,FALSE)</f>
        <v>Gita Rahma</v>
      </c>
      <c r="L1912" t="str">
        <f>VLOOKUP(D1912,'Data Outlet'!$A$2:$D$17,2,FALSE)</f>
        <v>MALL OF INDONESIA</v>
      </c>
    </row>
    <row r="1913" spans="1:12" x14ac:dyDescent="0.25">
      <c r="A1913" t="str">
        <f t="shared" si="60"/>
        <v>T-1912</v>
      </c>
      <c r="B1913" s="3" t="s">
        <v>2584</v>
      </c>
      <c r="C1913" s="5">
        <v>45597</v>
      </c>
      <c r="D1913" s="3" t="s">
        <v>39</v>
      </c>
      <c r="E1913" s="4" t="s">
        <v>632</v>
      </c>
      <c r="F1913" s="9">
        <v>1</v>
      </c>
      <c r="G1913">
        <f>VLOOKUP(E1913,'Data Produk'!$A$2:$E$2517,5,FALSE)</f>
        <v>82800</v>
      </c>
      <c r="H1913">
        <f t="shared" si="59"/>
        <v>82800</v>
      </c>
      <c r="I1913" t="str">
        <f>VLOOKUP(E1913,'Data Produk'!$A$2:$E$2517,3,FALSE)</f>
        <v>BHINNEKA GO W193 OFFICE MOUSE PINK</v>
      </c>
      <c r="J1913" t="str">
        <f>VLOOKUP(E1913,'Data Produk'!$A$2:$E$2517,4,FALSE)</f>
        <v>OFFICE MOUSE</v>
      </c>
      <c r="K1913" t="str">
        <f>VLOOKUP(D1913,'Data Outlet'!$A$2:$D$17,4,FALSE)</f>
        <v>Eko Wijaya</v>
      </c>
      <c r="L1913" t="str">
        <f>VLOOKUP(D1913,'Data Outlet'!$A$2:$D$17,2,FALSE)</f>
        <v>KOTA KASABLANKA</v>
      </c>
    </row>
    <row r="1914" spans="1:12" x14ac:dyDescent="0.25">
      <c r="A1914" t="str">
        <f t="shared" si="60"/>
        <v>T-1913</v>
      </c>
      <c r="B1914" s="3" t="s">
        <v>2584</v>
      </c>
      <c r="C1914" s="5">
        <v>45616</v>
      </c>
      <c r="D1914" s="3" t="s">
        <v>40</v>
      </c>
      <c r="E1914" s="4" t="s">
        <v>593</v>
      </c>
      <c r="F1914" s="9">
        <v>1</v>
      </c>
      <c r="G1914">
        <f>VLOOKUP(E1914,'Data Produk'!$A$2:$E$2517,5,FALSE)</f>
        <v>37350</v>
      </c>
      <c r="H1914">
        <f t="shared" si="59"/>
        <v>37350</v>
      </c>
      <c r="I1914" t="str">
        <f>VLOOKUP(E1914,'Data Produk'!$A$2:$E$2517,3,FALSE)</f>
        <v>BHINNEKA LAVALIER MV01 MICROPHONE BLACK</v>
      </c>
      <c r="J1914" t="str">
        <f>VLOOKUP(E1914,'Data Produk'!$A$2:$E$2517,4,FALSE)</f>
        <v>STREAMING DEVICES</v>
      </c>
      <c r="K1914" t="str">
        <f>VLOOKUP(D1914,'Data Outlet'!$A$2:$D$17,4,FALSE)</f>
        <v>Fani Sari</v>
      </c>
      <c r="L1914" t="str">
        <f>VLOOKUP(D1914,'Data Outlet'!$A$2:$D$17,2,FALSE)</f>
        <v>LIPPO MALL KEMANG</v>
      </c>
    </row>
    <row r="1915" spans="1:12" x14ac:dyDescent="0.25">
      <c r="A1915" t="str">
        <f t="shared" si="60"/>
        <v>T-1914</v>
      </c>
      <c r="B1915" s="3" t="s">
        <v>2584</v>
      </c>
      <c r="C1915" s="5">
        <v>45599</v>
      </c>
      <c r="D1915" s="3" t="s">
        <v>35</v>
      </c>
      <c r="E1915" s="4" t="s">
        <v>351</v>
      </c>
      <c r="F1915" s="9">
        <v>2</v>
      </c>
      <c r="G1915">
        <f>VLOOKUP(E1915,'Data Produk'!$A$2:$E$2517,5,FALSE)</f>
        <v>39600</v>
      </c>
      <c r="H1915">
        <f t="shared" si="59"/>
        <v>79200</v>
      </c>
      <c r="I1915" t="str">
        <f>VLOOKUP(E1915,'Data Produk'!$A$2:$E$2517,3,FALSE)</f>
        <v>BHINNEKA GO W605 OFFICE MOUSE BLACK</v>
      </c>
      <c r="J1915" t="str">
        <f>VLOOKUP(E1915,'Data Produk'!$A$2:$E$2517,4,FALSE)</f>
        <v>OFFICE MOUSE</v>
      </c>
      <c r="K1915" t="str">
        <f>VLOOKUP(D1915,'Data Outlet'!$A$2:$D$17,4,FALSE)</f>
        <v>Budi Santoso</v>
      </c>
      <c r="L1915" t="str">
        <f>VLOOKUP(D1915,'Data Outlet'!$A$2:$D$17,2,FALSE)</f>
        <v>BINTARO EXCHANGE</v>
      </c>
    </row>
    <row r="1916" spans="1:12" x14ac:dyDescent="0.25">
      <c r="A1916" t="str">
        <f t="shared" si="60"/>
        <v>T-1915</v>
      </c>
      <c r="B1916" s="3" t="s">
        <v>2584</v>
      </c>
      <c r="C1916" s="5">
        <v>45598</v>
      </c>
      <c r="D1916" s="3" t="s">
        <v>37</v>
      </c>
      <c r="E1916" s="4" t="s">
        <v>161</v>
      </c>
      <c r="F1916" s="9">
        <v>2</v>
      </c>
      <c r="G1916">
        <f>VLOOKUP(E1916,'Data Produk'!$A$2:$E$2517,5,FALSE)</f>
        <v>77350</v>
      </c>
      <c r="H1916">
        <f t="shared" si="59"/>
        <v>154700</v>
      </c>
      <c r="I1916" t="str">
        <f>VLOOKUP(E1916,'Data Produk'!$A$2:$E$2517,3,FALSE)</f>
        <v>BHINNEKA W190 OFFICE MOUSE MINT</v>
      </c>
      <c r="J1916" t="str">
        <f>VLOOKUP(E1916,'Data Produk'!$A$2:$E$2517,4,FALSE)</f>
        <v>OFFICE MOUSE</v>
      </c>
      <c r="K1916" t="str">
        <f>VLOOKUP(D1916,'Data Outlet'!$A$2:$D$17,4,FALSE)</f>
        <v>Dewi Lestari</v>
      </c>
      <c r="L1916" t="str">
        <f>VLOOKUP(D1916,'Data Outlet'!$A$2:$D$17,2,FALSE)</f>
        <v>CIBUBUR JUNCTION</v>
      </c>
    </row>
    <row r="1917" spans="1:12" x14ac:dyDescent="0.25">
      <c r="A1917" t="str">
        <f t="shared" si="60"/>
        <v>T-1916</v>
      </c>
      <c r="B1917" s="3" t="s">
        <v>2584</v>
      </c>
      <c r="C1917" s="5">
        <v>45618</v>
      </c>
      <c r="D1917" s="3" t="s">
        <v>39</v>
      </c>
      <c r="E1917" s="4" t="s">
        <v>719</v>
      </c>
      <c r="F1917" s="9">
        <v>2</v>
      </c>
      <c r="G1917">
        <f>VLOOKUP(E1917,'Data Produk'!$A$2:$E$2517,5,FALSE)</f>
        <v>82800</v>
      </c>
      <c r="H1917">
        <f t="shared" si="59"/>
        <v>165600</v>
      </c>
      <c r="I1917" t="str">
        <f>VLOOKUP(E1917,'Data Produk'!$A$2:$E$2517,3,FALSE)</f>
        <v>BHINNEKA GO W193 OFFICE MOUSE BLUE</v>
      </c>
      <c r="J1917" t="str">
        <f>VLOOKUP(E1917,'Data Produk'!$A$2:$E$2517,4,FALSE)</f>
        <v>OFFICE MOUSE</v>
      </c>
      <c r="K1917" t="str">
        <f>VLOOKUP(D1917,'Data Outlet'!$A$2:$D$17,4,FALSE)</f>
        <v>Eko Wijaya</v>
      </c>
      <c r="L1917" t="str">
        <f>VLOOKUP(D1917,'Data Outlet'!$A$2:$D$17,2,FALSE)</f>
        <v>KOTA KASABLANKA</v>
      </c>
    </row>
    <row r="1918" spans="1:12" x14ac:dyDescent="0.25">
      <c r="A1918" t="str">
        <f t="shared" si="60"/>
        <v>T-1917</v>
      </c>
      <c r="B1918" s="3" t="s">
        <v>2584</v>
      </c>
      <c r="C1918" s="5">
        <v>45621</v>
      </c>
      <c r="D1918" s="3" t="s">
        <v>40</v>
      </c>
      <c r="E1918" s="4" t="s">
        <v>1239</v>
      </c>
      <c r="F1918" s="9">
        <v>1</v>
      </c>
      <c r="G1918">
        <f>VLOOKUP(E1918,'Data Produk'!$A$2:$E$2517,5,FALSE)</f>
        <v>148500</v>
      </c>
      <c r="H1918">
        <f t="shared" si="59"/>
        <v>148500</v>
      </c>
      <c r="I1918" t="str">
        <f>VLOOKUP(E1918,'Data Produk'!$A$2:$E$2517,3,FALSE)</f>
        <v>BHINNEKA SMART ADAPTOR LA1A01</v>
      </c>
      <c r="J1918" t="str">
        <f>VLOOKUP(E1918,'Data Produk'!$A$2:$E$2517,4,FALSE)</f>
        <v>SMART LIFE</v>
      </c>
      <c r="K1918" t="str">
        <f>VLOOKUP(D1918,'Data Outlet'!$A$2:$D$17,4,FALSE)</f>
        <v>Fani Sari</v>
      </c>
      <c r="L1918" t="str">
        <f>VLOOKUP(D1918,'Data Outlet'!$A$2:$D$17,2,FALSE)</f>
        <v>LIPPO MALL KEMANG</v>
      </c>
    </row>
    <row r="1919" spans="1:12" x14ac:dyDescent="0.25">
      <c r="A1919" t="str">
        <f t="shared" si="60"/>
        <v>T-1918</v>
      </c>
      <c r="B1919" s="3" t="s">
        <v>2584</v>
      </c>
      <c r="C1919" s="5">
        <v>45625</v>
      </c>
      <c r="D1919" s="3" t="s">
        <v>39</v>
      </c>
      <c r="E1919" s="4" t="s">
        <v>1321</v>
      </c>
      <c r="F1919" s="9">
        <v>1</v>
      </c>
      <c r="G1919">
        <f>VLOOKUP(E1919,'Data Produk'!$A$2:$E$2517,5,FALSE)</f>
        <v>13500</v>
      </c>
      <c r="H1919">
        <f t="shared" si="59"/>
        <v>13500</v>
      </c>
      <c r="I1919" t="str">
        <f>VLOOKUP(E1919,'Data Produk'!$A$2:$E$2517,3,FALSE)</f>
        <v>BHINNEKA LINKBUDS ES2 WIRED EARBUDS WHITE</v>
      </c>
      <c r="J1919" t="str">
        <f>VLOOKUP(E1919,'Data Produk'!$A$2:$E$2517,4,FALSE)</f>
        <v>EARPHONE</v>
      </c>
      <c r="K1919" t="str">
        <f>VLOOKUP(D1919,'Data Outlet'!$A$2:$D$17,4,FALSE)</f>
        <v>Eko Wijaya</v>
      </c>
      <c r="L1919" t="str">
        <f>VLOOKUP(D1919,'Data Outlet'!$A$2:$D$17,2,FALSE)</f>
        <v>KOTA KASABLANKA</v>
      </c>
    </row>
    <row r="1920" spans="1:12" x14ac:dyDescent="0.25">
      <c r="A1920" t="str">
        <f t="shared" si="60"/>
        <v>T-1919</v>
      </c>
      <c r="B1920" s="3" t="s">
        <v>2584</v>
      </c>
      <c r="C1920" s="5">
        <v>45619</v>
      </c>
      <c r="D1920" s="3" t="s">
        <v>42</v>
      </c>
      <c r="E1920" s="4" t="s">
        <v>986</v>
      </c>
      <c r="F1920" s="9">
        <v>14</v>
      </c>
      <c r="G1920">
        <f>VLOOKUP(E1920,'Data Produk'!$A$2:$E$2517,5,FALSE)</f>
        <v>26500</v>
      </c>
      <c r="H1920">
        <f t="shared" si="59"/>
        <v>371000</v>
      </c>
      <c r="I1920" t="str">
        <f>VLOOKUP(E1920,'Data Produk'!$A$2:$E$2517,3,FALSE)</f>
        <v>KL102 BHINNEKA USB CABLE LIGHTNING</v>
      </c>
      <c r="J1920" t="str">
        <f>VLOOKUP(E1920,'Data Produk'!$A$2:$E$2517,4,FALSE)</f>
        <v>CABLE</v>
      </c>
      <c r="K1920" t="str">
        <f>VLOOKUP(D1920,'Data Outlet'!$A$2:$D$17,4,FALSE)</f>
        <v>Hadi Nugroho</v>
      </c>
      <c r="L1920" t="str">
        <f>VLOOKUP(D1920,'Data Outlet'!$A$2:$D$17,2,FALSE)</f>
        <v>MALL KELAPA GADING</v>
      </c>
    </row>
    <row r="1921" spans="1:12" x14ac:dyDescent="0.25">
      <c r="A1921" t="str">
        <f t="shared" si="60"/>
        <v>T-1920</v>
      </c>
      <c r="B1921" s="3" t="s">
        <v>2584</v>
      </c>
      <c r="C1921" s="5">
        <v>45608</v>
      </c>
      <c r="D1921" s="3" t="s">
        <v>39</v>
      </c>
      <c r="E1921" s="4" t="s">
        <v>429</v>
      </c>
      <c r="F1921" s="9">
        <v>1</v>
      </c>
      <c r="G1921">
        <f>VLOOKUP(E1921,'Data Produk'!$A$2:$E$2517,5,FALSE)</f>
        <v>22500</v>
      </c>
      <c r="H1921">
        <f t="shared" si="59"/>
        <v>22500</v>
      </c>
      <c r="I1921" t="str">
        <f>VLOOKUP(E1921,'Data Produk'!$A$2:$E$2517,3,FALSE)</f>
        <v>BHINNEKA LINKBUDS ES4 WIRED EARBUDS WHITE</v>
      </c>
      <c r="J1921" t="str">
        <f>VLOOKUP(E1921,'Data Produk'!$A$2:$E$2517,4,FALSE)</f>
        <v>EARPHONE</v>
      </c>
      <c r="K1921" t="str">
        <f>VLOOKUP(D1921,'Data Outlet'!$A$2:$D$17,4,FALSE)</f>
        <v>Eko Wijaya</v>
      </c>
      <c r="L1921" t="str">
        <f>VLOOKUP(D1921,'Data Outlet'!$A$2:$D$17,2,FALSE)</f>
        <v>KOTA KASABLANKA</v>
      </c>
    </row>
    <row r="1922" spans="1:12" x14ac:dyDescent="0.25">
      <c r="A1922" t="str">
        <f t="shared" si="60"/>
        <v>T-1921</v>
      </c>
      <c r="B1922" s="3" t="s">
        <v>2584</v>
      </c>
      <c r="C1922" s="5">
        <v>45624</v>
      </c>
      <c r="D1922" s="3" t="s">
        <v>42</v>
      </c>
      <c r="E1922" s="4" t="s">
        <v>1322</v>
      </c>
      <c r="F1922" s="9">
        <v>2</v>
      </c>
      <c r="G1922">
        <f>VLOOKUP(E1922,'Data Produk'!$A$2:$E$2517,5,FALSE)</f>
        <v>34200</v>
      </c>
      <c r="H1922">
        <f t="shared" si="59"/>
        <v>68400</v>
      </c>
      <c r="I1922" t="str">
        <f>VLOOKUP(E1922,'Data Produk'!$A$2:$E$2517,3,FALSE)</f>
        <v>BHINNEKA VIGIL MP452 BASIC MOUSEPAD BLACK</v>
      </c>
      <c r="J1922" t="str">
        <f>VLOOKUP(E1922,'Data Produk'!$A$2:$E$2517,4,FALSE)</f>
        <v>BASIC MOUSEPAD</v>
      </c>
      <c r="K1922" t="str">
        <f>VLOOKUP(D1922,'Data Outlet'!$A$2:$D$17,4,FALSE)</f>
        <v>Hadi Nugroho</v>
      </c>
      <c r="L1922" t="str">
        <f>VLOOKUP(D1922,'Data Outlet'!$A$2:$D$17,2,FALSE)</f>
        <v>MALL KELAPA GADING</v>
      </c>
    </row>
    <row r="1923" spans="1:12" x14ac:dyDescent="0.25">
      <c r="A1923" t="str">
        <f t="shared" si="60"/>
        <v>T-1922</v>
      </c>
      <c r="B1923" s="3" t="s">
        <v>2584</v>
      </c>
      <c r="C1923" s="5">
        <v>45612</v>
      </c>
      <c r="D1923" s="3" t="s">
        <v>42</v>
      </c>
      <c r="E1923" s="4" t="s">
        <v>974</v>
      </c>
      <c r="F1923" s="9">
        <v>9</v>
      </c>
      <c r="G1923">
        <f>VLOOKUP(E1923,'Data Produk'!$A$2:$E$2517,5,FALSE)</f>
        <v>10000</v>
      </c>
      <c r="H1923">
        <f t="shared" ref="H1923:H1986" si="61">G1923*F1923</f>
        <v>90000</v>
      </c>
      <c r="I1923" t="str">
        <f>VLOOKUP(E1923,'Data Produk'!$A$2:$E$2517,3,FALSE)</f>
        <v>KM103 BHINNEKA USB CABLE MICRO</v>
      </c>
      <c r="J1923" t="str">
        <f>VLOOKUP(E1923,'Data Produk'!$A$2:$E$2517,4,FALSE)</f>
        <v>CABLE</v>
      </c>
      <c r="K1923" t="str">
        <f>VLOOKUP(D1923,'Data Outlet'!$A$2:$D$17,4,FALSE)</f>
        <v>Hadi Nugroho</v>
      </c>
      <c r="L1923" t="str">
        <f>VLOOKUP(D1923,'Data Outlet'!$A$2:$D$17,2,FALSE)</f>
        <v>MALL KELAPA GADING</v>
      </c>
    </row>
    <row r="1924" spans="1:12" x14ac:dyDescent="0.25">
      <c r="A1924" t="str">
        <f t="shared" si="60"/>
        <v>T-1923</v>
      </c>
      <c r="B1924" s="3" t="s">
        <v>2584</v>
      </c>
      <c r="C1924" s="5">
        <v>45623</v>
      </c>
      <c r="D1924" s="3" t="s">
        <v>40</v>
      </c>
      <c r="E1924" s="4" t="s">
        <v>681</v>
      </c>
      <c r="F1924" s="9">
        <v>3</v>
      </c>
      <c r="G1924">
        <f>VLOOKUP(E1924,'Data Produk'!$A$2:$E$2517,5,FALSE)</f>
        <v>29700</v>
      </c>
      <c r="H1924">
        <f t="shared" si="61"/>
        <v>89100</v>
      </c>
      <c r="I1924" t="str">
        <f>VLOOKUP(E1924,'Data Produk'!$A$2:$E$2517,3,FALSE)</f>
        <v>KC201 BHINNEKA USB CABLE TYPE C</v>
      </c>
      <c r="J1924" t="str">
        <f>VLOOKUP(E1924,'Data Produk'!$A$2:$E$2517,4,FALSE)</f>
        <v>CABLE</v>
      </c>
      <c r="K1924" t="str">
        <f>VLOOKUP(D1924,'Data Outlet'!$A$2:$D$17,4,FALSE)</f>
        <v>Fani Sari</v>
      </c>
      <c r="L1924" t="str">
        <f>VLOOKUP(D1924,'Data Outlet'!$A$2:$D$17,2,FALSE)</f>
        <v>LIPPO MALL KEMANG</v>
      </c>
    </row>
    <row r="1925" spans="1:12" x14ac:dyDescent="0.25">
      <c r="A1925" t="str">
        <f t="shared" si="60"/>
        <v>T-1924</v>
      </c>
      <c r="B1925" s="3" t="s">
        <v>2584</v>
      </c>
      <c r="C1925" s="5">
        <v>45624</v>
      </c>
      <c r="D1925" s="3" t="s">
        <v>43</v>
      </c>
      <c r="E1925" s="4" t="s">
        <v>546</v>
      </c>
      <c r="F1925" s="9">
        <v>6</v>
      </c>
      <c r="G1925">
        <f>VLOOKUP(E1925,'Data Produk'!$A$2:$E$2517,5,FALSE)</f>
        <v>31500</v>
      </c>
      <c r="H1925">
        <f t="shared" si="61"/>
        <v>189000</v>
      </c>
      <c r="I1925" t="str">
        <f>VLOOKUP(E1925,'Data Produk'!$A$2:$E$2517,3,FALSE)</f>
        <v>BHINNEKA HYPERLINK KD60L1501 BLACK</v>
      </c>
      <c r="J1925" t="str">
        <f>VLOOKUP(E1925,'Data Produk'!$A$2:$E$2517,4,FALSE)</f>
        <v>CABLE</v>
      </c>
      <c r="K1925" t="str">
        <f>VLOOKUP(D1925,'Data Outlet'!$A$2:$D$17,4,FALSE)</f>
        <v>Gita Rahma</v>
      </c>
      <c r="L1925" t="str">
        <f>VLOOKUP(D1925,'Data Outlet'!$A$2:$D$17,2,FALSE)</f>
        <v>MALL OF INDONESIA</v>
      </c>
    </row>
    <row r="1926" spans="1:12" x14ac:dyDescent="0.25">
      <c r="A1926" t="str">
        <f t="shared" si="60"/>
        <v>T-1925</v>
      </c>
      <c r="B1926" s="3" t="s">
        <v>2584</v>
      </c>
      <c r="C1926" s="5">
        <v>45623</v>
      </c>
      <c r="D1926" s="3" t="s">
        <v>39</v>
      </c>
      <c r="E1926" s="4" t="s">
        <v>407</v>
      </c>
      <c r="F1926" s="9">
        <v>2</v>
      </c>
      <c r="G1926">
        <f>VLOOKUP(E1926,'Data Produk'!$A$2:$E$2517,5,FALSE)</f>
        <v>39600</v>
      </c>
      <c r="H1926">
        <f t="shared" si="61"/>
        <v>79200</v>
      </c>
      <c r="I1926" t="str">
        <f>VLOOKUP(E1926,'Data Produk'!$A$2:$E$2517,3,FALSE)</f>
        <v>BHINNEKA GO W605 OFFICE MOUSE BLACK</v>
      </c>
      <c r="J1926" t="str">
        <f>VLOOKUP(E1926,'Data Produk'!$A$2:$E$2517,4,FALSE)</f>
        <v>OFFICE MOUSE</v>
      </c>
      <c r="K1926" t="str">
        <f>VLOOKUP(D1926,'Data Outlet'!$A$2:$D$17,4,FALSE)</f>
        <v>Eko Wijaya</v>
      </c>
      <c r="L1926" t="str">
        <f>VLOOKUP(D1926,'Data Outlet'!$A$2:$D$17,2,FALSE)</f>
        <v>KOTA KASABLANKA</v>
      </c>
    </row>
    <row r="1927" spans="1:12" x14ac:dyDescent="0.25">
      <c r="A1927" t="str">
        <f t="shared" si="60"/>
        <v>T-1926</v>
      </c>
      <c r="B1927" s="3" t="s">
        <v>2584</v>
      </c>
      <c r="C1927" s="5">
        <v>45600</v>
      </c>
      <c r="D1927" s="3" t="s">
        <v>42</v>
      </c>
      <c r="E1927" s="4" t="s">
        <v>1323</v>
      </c>
      <c r="F1927" s="9">
        <v>1</v>
      </c>
      <c r="G1927">
        <f>VLOOKUP(E1927,'Data Produk'!$A$2:$E$2517,5,FALSE)</f>
        <v>81000</v>
      </c>
      <c r="H1927">
        <f t="shared" si="61"/>
        <v>81000</v>
      </c>
      <c r="I1927" t="str">
        <f>VLOOKUP(E1927,'Data Produk'!$A$2:$E$2517,3,FALSE)</f>
        <v>BHINNEKA CRYTO VX7 GAMING MOUSE PINK</v>
      </c>
      <c r="J1927" t="str">
        <f>VLOOKUP(E1927,'Data Produk'!$A$2:$E$2517,4,FALSE)</f>
        <v>MOUSE GAMING</v>
      </c>
      <c r="K1927" t="str">
        <f>VLOOKUP(D1927,'Data Outlet'!$A$2:$D$17,4,FALSE)</f>
        <v>Hadi Nugroho</v>
      </c>
      <c r="L1927" t="str">
        <f>VLOOKUP(D1927,'Data Outlet'!$A$2:$D$17,2,FALSE)</f>
        <v>MALL KELAPA GADING</v>
      </c>
    </row>
    <row r="1928" spans="1:12" x14ac:dyDescent="0.25">
      <c r="A1928" t="str">
        <f t="shared" si="60"/>
        <v>T-1927</v>
      </c>
      <c r="B1928" s="3" t="s">
        <v>2584</v>
      </c>
      <c r="C1928" s="5">
        <v>45621</v>
      </c>
      <c r="D1928" s="3" t="s">
        <v>39</v>
      </c>
      <c r="E1928" s="4" t="s">
        <v>1324</v>
      </c>
      <c r="F1928" s="9">
        <v>6</v>
      </c>
      <c r="G1928">
        <f>VLOOKUP(E1928,'Data Produk'!$A$2:$E$2517,5,FALSE)</f>
        <v>76500</v>
      </c>
      <c r="H1928">
        <f t="shared" si="61"/>
        <v>459000</v>
      </c>
      <c r="I1928" t="str">
        <f>VLOOKUP(E1928,'Data Produk'!$A$2:$E$2517,3,FALSE)</f>
        <v>BHINNEKA WAVE10 TW10 TRUE WIRELESS BEIGE</v>
      </c>
      <c r="J1928" t="str">
        <f>VLOOKUP(E1928,'Data Produk'!$A$2:$E$2517,4,FALSE)</f>
        <v>TWS</v>
      </c>
      <c r="K1928" t="str">
        <f>VLOOKUP(D1928,'Data Outlet'!$A$2:$D$17,4,FALSE)</f>
        <v>Eko Wijaya</v>
      </c>
      <c r="L1928" t="str">
        <f>VLOOKUP(D1928,'Data Outlet'!$A$2:$D$17,2,FALSE)</f>
        <v>KOTA KASABLANKA</v>
      </c>
    </row>
    <row r="1929" spans="1:12" x14ac:dyDescent="0.25">
      <c r="A1929" t="str">
        <f t="shared" si="60"/>
        <v>T-1928</v>
      </c>
      <c r="B1929" s="3" t="s">
        <v>2584</v>
      </c>
      <c r="C1929" s="5">
        <v>45604</v>
      </c>
      <c r="D1929" s="3" t="s">
        <v>40</v>
      </c>
      <c r="E1929" s="4" t="s">
        <v>1325</v>
      </c>
      <c r="F1929" s="9">
        <v>2</v>
      </c>
      <c r="G1929">
        <f>VLOOKUP(E1929,'Data Produk'!$A$2:$E$2517,5,FALSE)</f>
        <v>32000</v>
      </c>
      <c r="H1929">
        <f t="shared" si="61"/>
        <v>64000</v>
      </c>
      <c r="I1929" t="str">
        <f>VLOOKUP(E1929,'Data Produk'!$A$2:$E$2517,3,FALSE)</f>
        <v>KL104 BHINNEKA USB CABLE LIGHTNING</v>
      </c>
      <c r="J1929" t="str">
        <f>VLOOKUP(E1929,'Data Produk'!$A$2:$E$2517,4,FALSE)</f>
        <v>CABLE</v>
      </c>
      <c r="K1929" t="str">
        <f>VLOOKUP(D1929,'Data Outlet'!$A$2:$D$17,4,FALSE)</f>
        <v>Fani Sari</v>
      </c>
      <c r="L1929" t="str">
        <f>VLOOKUP(D1929,'Data Outlet'!$A$2:$D$17,2,FALSE)</f>
        <v>LIPPO MALL KEMANG</v>
      </c>
    </row>
    <row r="1930" spans="1:12" x14ac:dyDescent="0.25">
      <c r="A1930" t="str">
        <f t="shared" si="60"/>
        <v>T-1929</v>
      </c>
      <c r="B1930" s="3" t="s">
        <v>2584</v>
      </c>
      <c r="C1930" s="5">
        <v>45623</v>
      </c>
      <c r="D1930" s="3" t="s">
        <v>43</v>
      </c>
      <c r="E1930" s="4" t="s">
        <v>512</v>
      </c>
      <c r="F1930" s="9">
        <v>1</v>
      </c>
      <c r="G1930">
        <f>VLOOKUP(E1930,'Data Produk'!$A$2:$E$2517,5,FALSE)</f>
        <v>162000</v>
      </c>
      <c r="H1930">
        <f t="shared" si="61"/>
        <v>162000</v>
      </c>
      <c r="I1930" t="str">
        <f>VLOOKUP(E1930,'Data Produk'!$A$2:$E$2517,3,FALSE)</f>
        <v>BHINNEKA POWER PACK T1 10.000 mAh 22,5W POWERBANK BLACK</v>
      </c>
      <c r="J1930" t="str">
        <f>VLOOKUP(E1930,'Data Produk'!$A$2:$E$2517,4,FALSE)</f>
        <v>POWERBANK</v>
      </c>
      <c r="K1930" t="str">
        <f>VLOOKUP(D1930,'Data Outlet'!$A$2:$D$17,4,FALSE)</f>
        <v>Gita Rahma</v>
      </c>
      <c r="L1930" t="str">
        <f>VLOOKUP(D1930,'Data Outlet'!$A$2:$D$17,2,FALSE)</f>
        <v>MALL OF INDONESIA</v>
      </c>
    </row>
    <row r="1931" spans="1:12" x14ac:dyDescent="0.25">
      <c r="A1931" t="str">
        <f t="shared" si="60"/>
        <v>T-1930</v>
      </c>
      <c r="B1931" s="3" t="s">
        <v>2584</v>
      </c>
      <c r="C1931" s="5">
        <v>45601</v>
      </c>
      <c r="D1931" s="3" t="s">
        <v>39</v>
      </c>
      <c r="E1931" s="4" t="s">
        <v>434</v>
      </c>
      <c r="F1931" s="9">
        <v>7</v>
      </c>
      <c r="G1931">
        <f>VLOOKUP(E1931,'Data Produk'!$A$2:$E$2517,5,FALSE)</f>
        <v>49500</v>
      </c>
      <c r="H1931">
        <f t="shared" si="61"/>
        <v>346500</v>
      </c>
      <c r="I1931" t="str">
        <f>VLOOKUP(E1931,'Data Produk'!$A$2:$E$2517,3,FALSE)</f>
        <v>BHINNEKA POWER GO 20W 1-PORT TYPE-C USB CHARGER (PD+QC) BLACK</v>
      </c>
      <c r="J1931" t="str">
        <f>VLOOKUP(E1931,'Data Produk'!$A$2:$E$2517,4,FALSE)</f>
        <v>CHARGER</v>
      </c>
      <c r="K1931" t="str">
        <f>VLOOKUP(D1931,'Data Outlet'!$A$2:$D$17,4,FALSE)</f>
        <v>Eko Wijaya</v>
      </c>
      <c r="L1931" t="str">
        <f>VLOOKUP(D1931,'Data Outlet'!$A$2:$D$17,2,FALSE)</f>
        <v>KOTA KASABLANKA</v>
      </c>
    </row>
    <row r="1932" spans="1:12" x14ac:dyDescent="0.25">
      <c r="A1932" t="str">
        <f t="shared" ref="A1932:A1995" si="62">"T-"&amp;ROW()-1</f>
        <v>T-1931</v>
      </c>
      <c r="B1932" s="3" t="s">
        <v>2584</v>
      </c>
      <c r="C1932" s="5">
        <v>45607</v>
      </c>
      <c r="D1932" s="3" t="s">
        <v>35</v>
      </c>
      <c r="E1932" s="4" t="s">
        <v>1326</v>
      </c>
      <c r="F1932" s="9">
        <v>2</v>
      </c>
      <c r="G1932">
        <f>VLOOKUP(E1932,'Data Produk'!$A$2:$E$2517,5,FALSE)</f>
        <v>39600</v>
      </c>
      <c r="H1932">
        <f t="shared" si="61"/>
        <v>79200</v>
      </c>
      <c r="I1932" t="str">
        <f>VLOOKUP(E1932,'Data Produk'!$A$2:$E$2517,3,FALSE)</f>
        <v>BHINNEKA GO W606 OFFICE MOUSE BLACK</v>
      </c>
      <c r="J1932" t="str">
        <f>VLOOKUP(E1932,'Data Produk'!$A$2:$E$2517,4,FALSE)</f>
        <v>OFFICE MOUSE</v>
      </c>
      <c r="K1932" t="str">
        <f>VLOOKUP(D1932,'Data Outlet'!$A$2:$D$17,4,FALSE)</f>
        <v>Budi Santoso</v>
      </c>
      <c r="L1932" t="str">
        <f>VLOOKUP(D1932,'Data Outlet'!$A$2:$D$17,2,FALSE)</f>
        <v>BINTARO EXCHANGE</v>
      </c>
    </row>
    <row r="1933" spans="1:12" x14ac:dyDescent="0.25">
      <c r="A1933" t="str">
        <f t="shared" si="62"/>
        <v>T-1932</v>
      </c>
      <c r="B1933" s="3" t="s">
        <v>2584</v>
      </c>
      <c r="C1933" s="5">
        <v>45616</v>
      </c>
      <c r="D1933" s="3" t="s">
        <v>35</v>
      </c>
      <c r="E1933" s="4" t="s">
        <v>367</v>
      </c>
      <c r="F1933" s="9">
        <v>2</v>
      </c>
      <c r="G1933">
        <f>VLOOKUP(E1933,'Data Produk'!$A$2:$E$2517,5,FALSE)</f>
        <v>189000</v>
      </c>
      <c r="H1933">
        <f t="shared" si="61"/>
        <v>378000</v>
      </c>
      <c r="I1933" t="str">
        <f>VLOOKUP(E1933,'Data Produk'!$A$2:$E$2517,3,FALSE)</f>
        <v>BHINNEKA GO TUNE WH06 WIRELESS HEADSET BEIGE</v>
      </c>
      <c r="J1933" t="str">
        <f>VLOOKUP(E1933,'Data Produk'!$A$2:$E$2517,4,FALSE)</f>
        <v>WIRELESS HEADSET</v>
      </c>
      <c r="K1933" t="str">
        <f>VLOOKUP(D1933,'Data Outlet'!$A$2:$D$17,4,FALSE)</f>
        <v>Budi Santoso</v>
      </c>
      <c r="L1933" t="str">
        <f>VLOOKUP(D1933,'Data Outlet'!$A$2:$D$17,2,FALSE)</f>
        <v>BINTARO EXCHANGE</v>
      </c>
    </row>
    <row r="1934" spans="1:12" x14ac:dyDescent="0.25">
      <c r="A1934" t="str">
        <f t="shared" si="62"/>
        <v>T-1933</v>
      </c>
      <c r="B1934" s="3" t="s">
        <v>2584</v>
      </c>
      <c r="C1934" s="5">
        <v>45614</v>
      </c>
      <c r="D1934" s="3" t="s">
        <v>42</v>
      </c>
      <c r="E1934" s="4" t="s">
        <v>977</v>
      </c>
      <c r="F1934" s="9">
        <v>4</v>
      </c>
      <c r="G1934">
        <f>VLOOKUP(E1934,'Data Produk'!$A$2:$E$2517,5,FALSE)</f>
        <v>10000</v>
      </c>
      <c r="H1934">
        <f t="shared" si="61"/>
        <v>40000</v>
      </c>
      <c r="I1934" t="str">
        <f>VLOOKUP(E1934,'Data Produk'!$A$2:$E$2517,3,FALSE)</f>
        <v>KM201 BHINNEKA USB CABLE MICRO</v>
      </c>
      <c r="J1934" t="str">
        <f>VLOOKUP(E1934,'Data Produk'!$A$2:$E$2517,4,FALSE)</f>
        <v>CABLE</v>
      </c>
      <c r="K1934" t="str">
        <f>VLOOKUP(D1934,'Data Outlet'!$A$2:$D$17,4,FALSE)</f>
        <v>Hadi Nugroho</v>
      </c>
      <c r="L1934" t="str">
        <f>VLOOKUP(D1934,'Data Outlet'!$A$2:$D$17,2,FALSE)</f>
        <v>MALL KELAPA GADING</v>
      </c>
    </row>
    <row r="1935" spans="1:12" x14ac:dyDescent="0.25">
      <c r="A1935" t="str">
        <f t="shared" si="62"/>
        <v>T-1934</v>
      </c>
      <c r="B1935" s="3" t="s">
        <v>2584</v>
      </c>
      <c r="C1935" s="5">
        <v>45621</v>
      </c>
      <c r="D1935" s="3" t="s">
        <v>35</v>
      </c>
      <c r="E1935" s="4" t="s">
        <v>1327</v>
      </c>
      <c r="F1935" s="9">
        <v>2</v>
      </c>
      <c r="G1935">
        <f>VLOOKUP(E1935,'Data Produk'!$A$2:$E$2517,5,FALSE)</f>
        <v>29700</v>
      </c>
      <c r="H1935">
        <f t="shared" si="61"/>
        <v>59400</v>
      </c>
      <c r="I1935" t="str">
        <f>VLOOKUP(E1935,'Data Produk'!$A$2:$E$2517,3,FALSE)</f>
        <v>KC201 BHINNEKA USB CABLE TYPE C</v>
      </c>
      <c r="J1935" t="str">
        <f>VLOOKUP(E1935,'Data Produk'!$A$2:$E$2517,4,FALSE)</f>
        <v>CABLE</v>
      </c>
      <c r="K1935" t="str">
        <f>VLOOKUP(D1935,'Data Outlet'!$A$2:$D$17,4,FALSE)</f>
        <v>Budi Santoso</v>
      </c>
      <c r="L1935" t="str">
        <f>VLOOKUP(D1935,'Data Outlet'!$A$2:$D$17,2,FALSE)</f>
        <v>BINTARO EXCHANGE</v>
      </c>
    </row>
    <row r="1936" spans="1:12" x14ac:dyDescent="0.25">
      <c r="A1936" t="str">
        <f t="shared" si="62"/>
        <v>T-1935</v>
      </c>
      <c r="B1936" s="3" t="s">
        <v>2584</v>
      </c>
      <c r="C1936" s="5">
        <v>45616</v>
      </c>
      <c r="D1936" s="3" t="s">
        <v>41</v>
      </c>
      <c r="E1936" s="4" t="s">
        <v>1328</v>
      </c>
      <c r="F1936" s="9">
        <v>1</v>
      </c>
      <c r="G1936">
        <f>VLOOKUP(E1936,'Data Produk'!$A$2:$E$2517,5,FALSE)</f>
        <v>29700</v>
      </c>
      <c r="H1936">
        <f t="shared" si="61"/>
        <v>29700</v>
      </c>
      <c r="I1936" t="str">
        <f>VLOOKUP(E1936,'Data Produk'!$A$2:$E$2517,3,FALSE)</f>
        <v>KM104 BHINNEKA USB CABLE MICRO</v>
      </c>
      <c r="J1936" t="str">
        <f>VLOOKUP(E1936,'Data Produk'!$A$2:$E$2517,4,FALSE)</f>
        <v>CABLE</v>
      </c>
      <c r="K1936" t="str">
        <f>VLOOKUP(D1936,'Data Outlet'!$A$2:$D$17,4,FALSE)</f>
        <v>Gita Rahma</v>
      </c>
      <c r="L1936" t="str">
        <f>VLOOKUP(D1936,'Data Outlet'!$A$2:$D$17,2,FALSE)</f>
        <v>MALL GANDARIA CITY</v>
      </c>
    </row>
    <row r="1937" spans="1:12" x14ac:dyDescent="0.25">
      <c r="A1937" t="str">
        <f t="shared" si="62"/>
        <v>T-1936</v>
      </c>
      <c r="B1937" s="3" t="s">
        <v>2584</v>
      </c>
      <c r="C1937" s="5">
        <v>45615</v>
      </c>
      <c r="D1937" s="3" t="s">
        <v>42</v>
      </c>
      <c r="E1937" s="4" t="s">
        <v>1152</v>
      </c>
      <c r="F1937" s="9">
        <v>3</v>
      </c>
      <c r="G1937">
        <f>VLOOKUP(E1937,'Data Produk'!$A$2:$E$2517,5,FALSE)</f>
        <v>40000</v>
      </c>
      <c r="H1937">
        <f t="shared" si="61"/>
        <v>120000</v>
      </c>
      <c r="I1937" t="str">
        <f>VLOOKUP(E1937,'Data Produk'!$A$2:$E$2517,3,FALSE)</f>
        <v>BHINNEKA Mouse T533</v>
      </c>
      <c r="J1937" t="str">
        <f>VLOOKUP(E1937,'Data Produk'!$A$2:$E$2517,4,FALSE)</f>
        <v>OFFICE MOUSE</v>
      </c>
      <c r="K1937" t="str">
        <f>VLOOKUP(D1937,'Data Outlet'!$A$2:$D$17,4,FALSE)</f>
        <v>Hadi Nugroho</v>
      </c>
      <c r="L1937" t="str">
        <f>VLOOKUP(D1937,'Data Outlet'!$A$2:$D$17,2,FALSE)</f>
        <v>MALL KELAPA GADING</v>
      </c>
    </row>
    <row r="1938" spans="1:12" x14ac:dyDescent="0.25">
      <c r="A1938" t="str">
        <f t="shared" si="62"/>
        <v>T-1937</v>
      </c>
      <c r="B1938" s="3" t="s">
        <v>2584</v>
      </c>
      <c r="C1938" s="5">
        <v>45607</v>
      </c>
      <c r="D1938" s="3" t="s">
        <v>37</v>
      </c>
      <c r="E1938" s="4" t="s">
        <v>1329</v>
      </c>
      <c r="F1938" s="9">
        <v>1</v>
      </c>
      <c r="G1938">
        <f>VLOOKUP(E1938,'Data Produk'!$A$2:$E$2517,5,FALSE)</f>
        <v>36900</v>
      </c>
      <c r="H1938">
        <f t="shared" si="61"/>
        <v>36900</v>
      </c>
      <c r="I1938" t="str">
        <f>VLOOKUP(E1938,'Data Produk'!$A$2:$E$2517,3,FALSE)</f>
        <v>KL106 BHINNEKA USB CABLE LIGHTNING</v>
      </c>
      <c r="J1938" t="str">
        <f>VLOOKUP(E1938,'Data Produk'!$A$2:$E$2517,4,FALSE)</f>
        <v>CABLE</v>
      </c>
      <c r="K1938" t="str">
        <f>VLOOKUP(D1938,'Data Outlet'!$A$2:$D$17,4,FALSE)</f>
        <v>Dewi Lestari</v>
      </c>
      <c r="L1938" t="str">
        <f>VLOOKUP(D1938,'Data Outlet'!$A$2:$D$17,2,FALSE)</f>
        <v>CIBUBUR JUNCTION</v>
      </c>
    </row>
    <row r="1939" spans="1:12" x14ac:dyDescent="0.25">
      <c r="A1939" t="str">
        <f t="shared" si="62"/>
        <v>T-1938</v>
      </c>
      <c r="B1939" s="3" t="s">
        <v>2584</v>
      </c>
      <c r="C1939" s="5">
        <v>45624</v>
      </c>
      <c r="D1939" s="3" t="s">
        <v>40</v>
      </c>
      <c r="E1939" s="4" t="s">
        <v>874</v>
      </c>
      <c r="F1939" s="9">
        <v>2</v>
      </c>
      <c r="G1939">
        <f>VLOOKUP(E1939,'Data Produk'!$A$2:$E$2517,5,FALSE)</f>
        <v>34200</v>
      </c>
      <c r="H1939">
        <f t="shared" si="61"/>
        <v>68400</v>
      </c>
      <c r="I1939" t="str">
        <f>VLOOKUP(E1939,'Data Produk'!$A$2:$E$2517,3,FALSE)</f>
        <v>KM106 BHINNEKA USB CABLE MICRO</v>
      </c>
      <c r="J1939" t="str">
        <f>VLOOKUP(E1939,'Data Produk'!$A$2:$E$2517,4,FALSE)</f>
        <v>CABLE</v>
      </c>
      <c r="K1939" t="str">
        <f>VLOOKUP(D1939,'Data Outlet'!$A$2:$D$17,4,FALSE)</f>
        <v>Fani Sari</v>
      </c>
      <c r="L1939" t="str">
        <f>VLOOKUP(D1939,'Data Outlet'!$A$2:$D$17,2,FALSE)</f>
        <v>LIPPO MALL KEMANG</v>
      </c>
    </row>
    <row r="1940" spans="1:12" x14ac:dyDescent="0.25">
      <c r="A1940" t="str">
        <f t="shared" si="62"/>
        <v>T-1939</v>
      </c>
      <c r="B1940" s="3" t="s">
        <v>2584</v>
      </c>
      <c r="C1940" s="5">
        <v>45620</v>
      </c>
      <c r="D1940" s="3" t="s">
        <v>41</v>
      </c>
      <c r="E1940" s="4" t="s">
        <v>829</v>
      </c>
      <c r="F1940" s="9">
        <v>2</v>
      </c>
      <c r="G1940">
        <f>VLOOKUP(E1940,'Data Produk'!$A$2:$E$2517,5,FALSE)</f>
        <v>88200</v>
      </c>
      <c r="H1940">
        <f t="shared" si="61"/>
        <v>176400</v>
      </c>
      <c r="I1940" t="str">
        <f>VLOOKUP(E1940,'Data Produk'!$A$2:$E$2517,3,FALSE)</f>
        <v>BHINNEKA POWER PACK S1 10.000 mAh POWERBANK WHITE</v>
      </c>
      <c r="J1940" t="str">
        <f>VLOOKUP(E1940,'Data Produk'!$A$2:$E$2517,4,FALSE)</f>
        <v>POWERBANK</v>
      </c>
      <c r="K1940" t="str">
        <f>VLOOKUP(D1940,'Data Outlet'!$A$2:$D$17,4,FALSE)</f>
        <v>Gita Rahma</v>
      </c>
      <c r="L1940" t="str">
        <f>VLOOKUP(D1940,'Data Outlet'!$A$2:$D$17,2,FALSE)</f>
        <v>MALL GANDARIA CITY</v>
      </c>
    </row>
    <row r="1941" spans="1:12" x14ac:dyDescent="0.25">
      <c r="A1941" t="str">
        <f t="shared" si="62"/>
        <v>T-1940</v>
      </c>
      <c r="B1941" s="3" t="s">
        <v>2584</v>
      </c>
      <c r="C1941" s="5">
        <v>45603</v>
      </c>
      <c r="D1941" s="3" t="s">
        <v>40</v>
      </c>
      <c r="E1941" s="4" t="s">
        <v>1330</v>
      </c>
      <c r="F1941" s="9">
        <v>11</v>
      </c>
      <c r="G1941">
        <f>VLOOKUP(E1941,'Data Produk'!$A$2:$E$2517,5,FALSE)</f>
        <v>15000</v>
      </c>
      <c r="H1941">
        <f t="shared" si="61"/>
        <v>165000</v>
      </c>
      <c r="I1941" t="str">
        <f>VLOOKUP(E1941,'Data Produk'!$A$2:$E$2517,3,FALSE)</f>
        <v>KL103 BHINNEKA USB CABLE LIGHTNING</v>
      </c>
      <c r="J1941" t="str">
        <f>VLOOKUP(E1941,'Data Produk'!$A$2:$E$2517,4,FALSE)</f>
        <v>CABLE</v>
      </c>
      <c r="K1941" t="str">
        <f>VLOOKUP(D1941,'Data Outlet'!$A$2:$D$17,4,FALSE)</f>
        <v>Fani Sari</v>
      </c>
      <c r="L1941" t="str">
        <f>VLOOKUP(D1941,'Data Outlet'!$A$2:$D$17,2,FALSE)</f>
        <v>LIPPO MALL KEMANG</v>
      </c>
    </row>
    <row r="1942" spans="1:12" x14ac:dyDescent="0.25">
      <c r="A1942" t="str">
        <f t="shared" si="62"/>
        <v>T-1941</v>
      </c>
      <c r="B1942" s="3" t="s">
        <v>2584</v>
      </c>
      <c r="C1942" s="5">
        <v>45622</v>
      </c>
      <c r="D1942" s="3" t="s">
        <v>42</v>
      </c>
      <c r="E1942" s="4" t="s">
        <v>973</v>
      </c>
      <c r="F1942" s="9">
        <v>2</v>
      </c>
      <c r="G1942">
        <f>VLOOKUP(E1942,'Data Produk'!$A$2:$E$2517,5,FALSE)</f>
        <v>41000</v>
      </c>
      <c r="H1942">
        <f t="shared" si="61"/>
        <v>82000</v>
      </c>
      <c r="I1942" t="str">
        <f>VLOOKUP(E1942,'Data Produk'!$A$2:$E$2517,3,FALSE)</f>
        <v>BHINNEKA Gaming Mousepad MP44</v>
      </c>
      <c r="J1942" t="str">
        <f>VLOOKUP(E1942,'Data Produk'!$A$2:$E$2517,4,FALSE)</f>
        <v>BASIC MOUSEPAD</v>
      </c>
      <c r="K1942" t="str">
        <f>VLOOKUP(D1942,'Data Outlet'!$A$2:$D$17,4,FALSE)</f>
        <v>Hadi Nugroho</v>
      </c>
      <c r="L1942" t="str">
        <f>VLOOKUP(D1942,'Data Outlet'!$A$2:$D$17,2,FALSE)</f>
        <v>MALL KELAPA GADING</v>
      </c>
    </row>
    <row r="1943" spans="1:12" x14ac:dyDescent="0.25">
      <c r="A1943" t="str">
        <f t="shared" si="62"/>
        <v>T-1942</v>
      </c>
      <c r="B1943" s="3" t="s">
        <v>2584</v>
      </c>
      <c r="C1943" s="5">
        <v>45604</v>
      </c>
      <c r="D1943" s="3" t="s">
        <v>37</v>
      </c>
      <c r="E1943" s="4" t="s">
        <v>1331</v>
      </c>
      <c r="F1943" s="9">
        <v>1</v>
      </c>
      <c r="G1943">
        <f>VLOOKUP(E1943,'Data Produk'!$A$2:$E$2517,5,FALSE)</f>
        <v>116100</v>
      </c>
      <c r="H1943">
        <f t="shared" si="61"/>
        <v>116100</v>
      </c>
      <c r="I1943" t="str">
        <f>VLOOKUP(E1943,'Data Produk'!$A$2:$E$2517,3,FALSE)</f>
        <v>BHINNEKA SMART PLUG SP01</v>
      </c>
      <c r="J1943" t="str">
        <f>VLOOKUP(E1943,'Data Produk'!$A$2:$E$2517,4,FALSE)</f>
        <v>SMART LIFE</v>
      </c>
      <c r="K1943" t="str">
        <f>VLOOKUP(D1943,'Data Outlet'!$A$2:$D$17,4,FALSE)</f>
        <v>Dewi Lestari</v>
      </c>
      <c r="L1943" t="str">
        <f>VLOOKUP(D1943,'Data Outlet'!$A$2:$D$17,2,FALSE)</f>
        <v>CIBUBUR JUNCTION</v>
      </c>
    </row>
    <row r="1944" spans="1:12" x14ac:dyDescent="0.25">
      <c r="A1944" t="str">
        <f t="shared" si="62"/>
        <v>T-1943</v>
      </c>
      <c r="B1944" s="3" t="s">
        <v>2584</v>
      </c>
      <c r="C1944" s="5">
        <v>45621</v>
      </c>
      <c r="D1944" s="3" t="s">
        <v>41</v>
      </c>
      <c r="E1944" s="4" t="s">
        <v>1332</v>
      </c>
      <c r="F1944" s="9">
        <v>1</v>
      </c>
      <c r="G1944">
        <f>VLOOKUP(E1944,'Data Produk'!$A$2:$E$2517,5,FALSE)</f>
        <v>349300</v>
      </c>
      <c r="H1944">
        <f t="shared" si="61"/>
        <v>349300</v>
      </c>
      <c r="I1944" t="str">
        <f>VLOOKUP(E1944,'Data Produk'!$A$2:$E$2517,3,FALSE)</f>
        <v>BHINNEKA ATO MP905 DESKMAT ONE PIECE LUFFY</v>
      </c>
      <c r="J1944" t="str">
        <f>VLOOKUP(E1944,'Data Produk'!$A$2:$E$2517,4,FALSE)</f>
        <v>DESKMAT</v>
      </c>
      <c r="K1944" t="str">
        <f>VLOOKUP(D1944,'Data Outlet'!$A$2:$D$17,4,FALSE)</f>
        <v>Gita Rahma</v>
      </c>
      <c r="L1944" t="str">
        <f>VLOOKUP(D1944,'Data Outlet'!$A$2:$D$17,2,FALSE)</f>
        <v>MALL GANDARIA CITY</v>
      </c>
    </row>
    <row r="1945" spans="1:12" x14ac:dyDescent="0.25">
      <c r="A1945" t="str">
        <f t="shared" si="62"/>
        <v>T-1944</v>
      </c>
      <c r="B1945" s="3" t="s">
        <v>2584</v>
      </c>
      <c r="C1945" s="5">
        <v>45598</v>
      </c>
      <c r="D1945" s="3" t="s">
        <v>39</v>
      </c>
      <c r="E1945" s="4" t="s">
        <v>1333</v>
      </c>
      <c r="F1945" s="9">
        <v>4</v>
      </c>
      <c r="G1945">
        <f>VLOOKUP(E1945,'Data Produk'!$A$2:$E$2517,5,FALSE)</f>
        <v>108000</v>
      </c>
      <c r="H1945">
        <f t="shared" si="61"/>
        <v>432000</v>
      </c>
      <c r="I1945" t="str">
        <f>VLOOKUP(E1945,'Data Produk'!$A$2:$E$2517,3,FALSE)</f>
        <v>BHINNEKA WAVE13 TW13 TRUE WIRELESS WHITE</v>
      </c>
      <c r="J1945" t="str">
        <f>VLOOKUP(E1945,'Data Produk'!$A$2:$E$2517,4,FALSE)</f>
        <v>TWS</v>
      </c>
      <c r="K1945" t="str">
        <f>VLOOKUP(D1945,'Data Outlet'!$A$2:$D$17,4,FALSE)</f>
        <v>Eko Wijaya</v>
      </c>
      <c r="L1945" t="str">
        <f>VLOOKUP(D1945,'Data Outlet'!$A$2:$D$17,2,FALSE)</f>
        <v>KOTA KASABLANKA</v>
      </c>
    </row>
    <row r="1946" spans="1:12" x14ac:dyDescent="0.25">
      <c r="A1946" t="str">
        <f t="shared" si="62"/>
        <v>T-1945</v>
      </c>
      <c r="B1946" s="3" t="s">
        <v>2584</v>
      </c>
      <c r="C1946" s="5">
        <v>45614</v>
      </c>
      <c r="D1946" s="3" t="s">
        <v>37</v>
      </c>
      <c r="E1946" s="4" t="s">
        <v>618</v>
      </c>
      <c r="F1946" s="9">
        <v>2</v>
      </c>
      <c r="G1946">
        <f>VLOOKUP(E1946,'Data Produk'!$A$2:$E$2517,5,FALSE)</f>
        <v>94500</v>
      </c>
      <c r="H1946">
        <f t="shared" si="61"/>
        <v>189000</v>
      </c>
      <c r="I1946" t="str">
        <f>VLOOKUP(E1946,'Data Produk'!$A$2:$E$2517,3,FALSE)</f>
        <v>BHINNEKA SMART LIGHT BUB 12W SLB102</v>
      </c>
      <c r="J1946" t="str">
        <f>VLOOKUP(E1946,'Data Produk'!$A$2:$E$2517,4,FALSE)</f>
        <v>SMART LIFE</v>
      </c>
      <c r="K1946" t="str">
        <f>VLOOKUP(D1946,'Data Outlet'!$A$2:$D$17,4,FALSE)</f>
        <v>Dewi Lestari</v>
      </c>
      <c r="L1946" t="str">
        <f>VLOOKUP(D1946,'Data Outlet'!$A$2:$D$17,2,FALSE)</f>
        <v>CIBUBUR JUNCTION</v>
      </c>
    </row>
    <row r="1947" spans="1:12" x14ac:dyDescent="0.25">
      <c r="A1947" t="str">
        <f t="shared" si="62"/>
        <v>T-1946</v>
      </c>
      <c r="B1947" s="3" t="s">
        <v>2584</v>
      </c>
      <c r="C1947" s="5">
        <v>45607</v>
      </c>
      <c r="D1947" s="3" t="s">
        <v>35</v>
      </c>
      <c r="E1947" s="4" t="s">
        <v>1334</v>
      </c>
      <c r="F1947" s="9">
        <v>1</v>
      </c>
      <c r="G1947">
        <f>VLOOKUP(E1947,'Data Produk'!$A$2:$E$2517,5,FALSE)</f>
        <v>225000</v>
      </c>
      <c r="H1947">
        <f t="shared" si="61"/>
        <v>225000</v>
      </c>
      <c r="I1947" t="str">
        <f>VLOOKUP(E1947,'Data Produk'!$A$2:$E$2517,3,FALSE)</f>
        <v>BHINNEKA Gaming Keyboard MK-890 ATOM96 Grey Blue Switch</v>
      </c>
      <c r="J1947" t="str">
        <f>VLOOKUP(E1947,'Data Produk'!$A$2:$E$2517,4,FALSE)</f>
        <v>KEYBOARD GAMING</v>
      </c>
      <c r="K1947" t="str">
        <f>VLOOKUP(D1947,'Data Outlet'!$A$2:$D$17,4,FALSE)</f>
        <v>Budi Santoso</v>
      </c>
      <c r="L1947" t="str">
        <f>VLOOKUP(D1947,'Data Outlet'!$A$2:$D$17,2,FALSE)</f>
        <v>BINTARO EXCHANGE</v>
      </c>
    </row>
    <row r="1948" spans="1:12" x14ac:dyDescent="0.25">
      <c r="A1948" t="str">
        <f t="shared" si="62"/>
        <v>T-1947</v>
      </c>
      <c r="B1948" s="3" t="s">
        <v>2584</v>
      </c>
      <c r="C1948" s="5">
        <v>45607</v>
      </c>
      <c r="D1948" s="3" t="s">
        <v>41</v>
      </c>
      <c r="E1948" s="4" t="s">
        <v>1335</v>
      </c>
      <c r="F1948" s="9">
        <v>2</v>
      </c>
      <c r="G1948">
        <f>VLOOKUP(E1948,'Data Produk'!$A$2:$E$2517,5,FALSE)</f>
        <v>25200</v>
      </c>
      <c r="H1948">
        <f t="shared" si="61"/>
        <v>50400</v>
      </c>
      <c r="I1948" t="str">
        <f>VLOOKUP(E1948,'Data Produk'!$A$2:$E$2517,3,FALSE)</f>
        <v>BHINNEKA HYPERLINK KD60C1501 BLACK</v>
      </c>
      <c r="J1948" t="str">
        <f>VLOOKUP(E1948,'Data Produk'!$A$2:$E$2517,4,FALSE)</f>
        <v>CABLE</v>
      </c>
      <c r="K1948" t="str">
        <f>VLOOKUP(D1948,'Data Outlet'!$A$2:$D$17,4,FALSE)</f>
        <v>Gita Rahma</v>
      </c>
      <c r="L1948" t="str">
        <f>VLOOKUP(D1948,'Data Outlet'!$A$2:$D$17,2,FALSE)</f>
        <v>MALL GANDARIA CITY</v>
      </c>
    </row>
    <row r="1949" spans="1:12" x14ac:dyDescent="0.25">
      <c r="A1949" t="str">
        <f t="shared" si="62"/>
        <v>T-1948</v>
      </c>
      <c r="B1949" s="3" t="s">
        <v>2584</v>
      </c>
      <c r="C1949" s="5">
        <v>45614</v>
      </c>
      <c r="D1949" s="3" t="s">
        <v>40</v>
      </c>
      <c r="E1949" s="4" t="s">
        <v>1193</v>
      </c>
      <c r="F1949" s="9">
        <v>1</v>
      </c>
      <c r="G1949">
        <f>VLOOKUP(E1949,'Data Produk'!$A$2:$E$2517,5,FALSE)</f>
        <v>98100</v>
      </c>
      <c r="H1949">
        <f t="shared" si="61"/>
        <v>98100</v>
      </c>
      <c r="I1949" t="str">
        <f>VLOOKUP(E1949,'Data Produk'!$A$2:$E$2517,3,FALSE)</f>
        <v>BHINNEKA POWER PURE 30W 2-PORTS USB CHARGER (PD+QC) WHITE</v>
      </c>
      <c r="J1949" t="str">
        <f>VLOOKUP(E1949,'Data Produk'!$A$2:$E$2517,4,FALSE)</f>
        <v>CHARGER</v>
      </c>
      <c r="K1949" t="str">
        <f>VLOOKUP(D1949,'Data Outlet'!$A$2:$D$17,4,FALSE)</f>
        <v>Fani Sari</v>
      </c>
      <c r="L1949" t="str">
        <f>VLOOKUP(D1949,'Data Outlet'!$A$2:$D$17,2,FALSE)</f>
        <v>LIPPO MALL KEMANG</v>
      </c>
    </row>
    <row r="1950" spans="1:12" x14ac:dyDescent="0.25">
      <c r="A1950" t="str">
        <f t="shared" si="62"/>
        <v>T-1949</v>
      </c>
      <c r="B1950" s="3" t="s">
        <v>2584</v>
      </c>
      <c r="C1950" s="5">
        <v>45615</v>
      </c>
      <c r="D1950" s="3" t="s">
        <v>37</v>
      </c>
      <c r="E1950" s="4" t="s">
        <v>568</v>
      </c>
      <c r="F1950" s="9">
        <v>2</v>
      </c>
      <c r="G1950">
        <f>VLOOKUP(E1950,'Data Produk'!$A$2:$E$2517,5,FALSE)</f>
        <v>60750</v>
      </c>
      <c r="H1950">
        <f t="shared" si="61"/>
        <v>121500</v>
      </c>
      <c r="I1950" t="str">
        <f>VLOOKUP(E1950,'Data Produk'!$A$2:$E$2517,3,FALSE)</f>
        <v>BHINNEKA RAIGOR II WG10 GAMING MOUSE BLACK</v>
      </c>
      <c r="J1950" t="str">
        <f>VLOOKUP(E1950,'Data Produk'!$A$2:$E$2517,4,FALSE)</f>
        <v>MOUSE GAMING</v>
      </c>
      <c r="K1950" t="str">
        <f>VLOOKUP(D1950,'Data Outlet'!$A$2:$D$17,4,FALSE)</f>
        <v>Dewi Lestari</v>
      </c>
      <c r="L1950" t="str">
        <f>VLOOKUP(D1950,'Data Outlet'!$A$2:$D$17,2,FALSE)</f>
        <v>CIBUBUR JUNCTION</v>
      </c>
    </row>
    <row r="1951" spans="1:12" x14ac:dyDescent="0.25">
      <c r="A1951" t="str">
        <f t="shared" si="62"/>
        <v>T-1950</v>
      </c>
      <c r="B1951" s="3" t="s">
        <v>2584</v>
      </c>
      <c r="C1951" s="5">
        <v>45600</v>
      </c>
      <c r="D1951" s="3" t="s">
        <v>39</v>
      </c>
      <c r="E1951" s="4" t="s">
        <v>415</v>
      </c>
      <c r="F1951" s="9">
        <v>4</v>
      </c>
      <c r="G1951">
        <f>VLOOKUP(E1951,'Data Produk'!$A$2:$E$2517,5,FALSE)</f>
        <v>108000</v>
      </c>
      <c r="H1951">
        <f t="shared" si="61"/>
        <v>432000</v>
      </c>
      <c r="I1951" t="str">
        <f>VLOOKUP(E1951,'Data Produk'!$A$2:$E$2517,3,FALSE)</f>
        <v>BHINNEKA WAVE14 TW14 TRUE WIRELESS MATCHA GREEN</v>
      </c>
      <c r="J1951" t="str">
        <f>VLOOKUP(E1951,'Data Produk'!$A$2:$E$2517,4,FALSE)</f>
        <v>TWS</v>
      </c>
      <c r="K1951" t="str">
        <f>VLOOKUP(D1951,'Data Outlet'!$A$2:$D$17,4,FALSE)</f>
        <v>Eko Wijaya</v>
      </c>
      <c r="L1951" t="str">
        <f>VLOOKUP(D1951,'Data Outlet'!$A$2:$D$17,2,FALSE)</f>
        <v>KOTA KASABLANKA</v>
      </c>
    </row>
    <row r="1952" spans="1:12" x14ac:dyDescent="0.25">
      <c r="A1952" t="str">
        <f t="shared" si="62"/>
        <v>T-1951</v>
      </c>
      <c r="B1952" s="3" t="s">
        <v>2584</v>
      </c>
      <c r="C1952" s="5">
        <v>45614</v>
      </c>
      <c r="D1952" s="3" t="s">
        <v>39</v>
      </c>
      <c r="E1952" s="4" t="s">
        <v>725</v>
      </c>
      <c r="F1952" s="9">
        <v>1</v>
      </c>
      <c r="G1952">
        <f>VLOOKUP(E1952,'Data Produk'!$A$2:$E$2517,5,FALSE)</f>
        <v>81000</v>
      </c>
      <c r="H1952">
        <f t="shared" si="61"/>
        <v>81000</v>
      </c>
      <c r="I1952" t="str">
        <f>VLOOKUP(E1952,'Data Produk'!$A$2:$E$2517,3,FALSE)</f>
        <v>BHINNEKA THOR X9 GAMING MOUSE BLACK</v>
      </c>
      <c r="J1952" t="str">
        <f>VLOOKUP(E1952,'Data Produk'!$A$2:$E$2517,4,FALSE)</f>
        <v>MOUSE GAMING</v>
      </c>
      <c r="K1952" t="str">
        <f>VLOOKUP(D1952,'Data Outlet'!$A$2:$D$17,4,FALSE)</f>
        <v>Eko Wijaya</v>
      </c>
      <c r="L1952" t="str">
        <f>VLOOKUP(D1952,'Data Outlet'!$A$2:$D$17,2,FALSE)</f>
        <v>KOTA KASABLANKA</v>
      </c>
    </row>
    <row r="1953" spans="1:12" x14ac:dyDescent="0.25">
      <c r="A1953" t="str">
        <f t="shared" si="62"/>
        <v>T-1952</v>
      </c>
      <c r="B1953" s="3" t="s">
        <v>2584</v>
      </c>
      <c r="C1953" s="5">
        <v>45609</v>
      </c>
      <c r="D1953" s="3" t="s">
        <v>42</v>
      </c>
      <c r="E1953" s="4" t="s">
        <v>1115</v>
      </c>
      <c r="F1953" s="9">
        <v>1</v>
      </c>
      <c r="G1953">
        <f>VLOOKUP(E1953,'Data Produk'!$A$2:$E$2517,5,FALSE)</f>
        <v>89100</v>
      </c>
      <c r="H1953">
        <f t="shared" si="61"/>
        <v>89100</v>
      </c>
      <c r="I1953" t="str">
        <f>VLOOKUP(E1953,'Data Produk'!$A$2:$E$2517,3,FALSE)</f>
        <v>BHINNEKA W190 OFFICE MOUSE MINT</v>
      </c>
      <c r="J1953" t="str">
        <f>VLOOKUP(E1953,'Data Produk'!$A$2:$E$2517,4,FALSE)</f>
        <v>OFFICE MOUSE</v>
      </c>
      <c r="K1953" t="str">
        <f>VLOOKUP(D1953,'Data Outlet'!$A$2:$D$17,4,FALSE)</f>
        <v>Hadi Nugroho</v>
      </c>
      <c r="L1953" t="str">
        <f>VLOOKUP(D1953,'Data Outlet'!$A$2:$D$17,2,FALSE)</f>
        <v>MALL KELAPA GADING</v>
      </c>
    </row>
    <row r="1954" spans="1:12" x14ac:dyDescent="0.25">
      <c r="A1954" t="str">
        <f t="shared" si="62"/>
        <v>T-1953</v>
      </c>
      <c r="B1954" s="3" t="s">
        <v>2584</v>
      </c>
      <c r="C1954" s="5">
        <v>45608</v>
      </c>
      <c r="D1954" s="3" t="s">
        <v>39</v>
      </c>
      <c r="E1954" s="4" t="s">
        <v>443</v>
      </c>
      <c r="F1954" s="9">
        <v>15</v>
      </c>
      <c r="G1954">
        <f>VLOOKUP(E1954,'Data Produk'!$A$2:$E$2517,5,FALSE)</f>
        <v>49500</v>
      </c>
      <c r="H1954">
        <f t="shared" si="61"/>
        <v>742500</v>
      </c>
      <c r="I1954" t="str">
        <f>VLOOKUP(E1954,'Data Produk'!$A$2:$E$2517,3,FALSE)</f>
        <v>BHINNEKA POWER PURE 20W 1-PORT TYPE-A USB CHARGER (QC) BLACK</v>
      </c>
      <c r="J1954" t="str">
        <f>VLOOKUP(E1954,'Data Produk'!$A$2:$E$2517,4,FALSE)</f>
        <v>CHARGER</v>
      </c>
      <c r="K1954" t="str">
        <f>VLOOKUP(D1954,'Data Outlet'!$A$2:$D$17,4,FALSE)</f>
        <v>Eko Wijaya</v>
      </c>
      <c r="L1954" t="str">
        <f>VLOOKUP(D1954,'Data Outlet'!$A$2:$D$17,2,FALSE)</f>
        <v>KOTA KASABLANKA</v>
      </c>
    </row>
    <row r="1955" spans="1:12" x14ac:dyDescent="0.25">
      <c r="A1955" t="str">
        <f t="shared" si="62"/>
        <v>T-1954</v>
      </c>
      <c r="B1955" s="3" t="s">
        <v>2584</v>
      </c>
      <c r="C1955" s="5">
        <v>45624</v>
      </c>
      <c r="D1955" s="3" t="s">
        <v>35</v>
      </c>
      <c r="E1955" s="4" t="s">
        <v>950</v>
      </c>
      <c r="F1955" s="9">
        <v>1</v>
      </c>
      <c r="G1955">
        <f>VLOOKUP(E1955,'Data Produk'!$A$2:$E$2517,5,FALSE)</f>
        <v>108000</v>
      </c>
      <c r="H1955">
        <f t="shared" si="61"/>
        <v>108000</v>
      </c>
      <c r="I1955" t="str">
        <f>VLOOKUP(E1955,'Data Produk'!$A$2:$E$2517,3,FALSE)</f>
        <v>BHINNEKA WAVE13 TW13 TRUE WIRELESS WHITE</v>
      </c>
      <c r="J1955" t="str">
        <f>VLOOKUP(E1955,'Data Produk'!$A$2:$E$2517,4,FALSE)</f>
        <v>TWS</v>
      </c>
      <c r="K1955" t="str">
        <f>VLOOKUP(D1955,'Data Outlet'!$A$2:$D$17,4,FALSE)</f>
        <v>Budi Santoso</v>
      </c>
      <c r="L1955" t="str">
        <f>VLOOKUP(D1955,'Data Outlet'!$A$2:$D$17,2,FALSE)</f>
        <v>BINTARO EXCHANGE</v>
      </c>
    </row>
    <row r="1956" spans="1:12" x14ac:dyDescent="0.25">
      <c r="A1956" t="str">
        <f t="shared" si="62"/>
        <v>T-1955</v>
      </c>
      <c r="B1956" s="3" t="s">
        <v>2584</v>
      </c>
      <c r="C1956" s="5">
        <v>45602</v>
      </c>
      <c r="D1956" s="3" t="s">
        <v>39</v>
      </c>
      <c r="E1956" s="4" t="s">
        <v>843</v>
      </c>
      <c r="F1956" s="9">
        <v>6</v>
      </c>
      <c r="G1956">
        <f>VLOOKUP(E1956,'Data Produk'!$A$2:$E$2517,5,FALSE)</f>
        <v>26100</v>
      </c>
      <c r="H1956">
        <f t="shared" si="61"/>
        <v>156600</v>
      </c>
      <c r="I1956" t="str">
        <f>VLOOKUP(E1956,'Data Produk'!$A$2:$E$2517,3,FALSE)</f>
        <v>BHINNEKA GO ES1 WIRED EARBUDS BLACK</v>
      </c>
      <c r="J1956" t="str">
        <f>VLOOKUP(E1956,'Data Produk'!$A$2:$E$2517,4,FALSE)</f>
        <v>EARPHONE</v>
      </c>
      <c r="K1956" t="str">
        <f>VLOOKUP(D1956,'Data Outlet'!$A$2:$D$17,4,FALSE)</f>
        <v>Eko Wijaya</v>
      </c>
      <c r="L1956" t="str">
        <f>VLOOKUP(D1956,'Data Outlet'!$A$2:$D$17,2,FALSE)</f>
        <v>KOTA KASABLANKA</v>
      </c>
    </row>
    <row r="1957" spans="1:12" x14ac:dyDescent="0.25">
      <c r="A1957" t="str">
        <f t="shared" si="62"/>
        <v>T-1956</v>
      </c>
      <c r="B1957" s="3" t="s">
        <v>2584</v>
      </c>
      <c r="C1957" s="5">
        <v>45623</v>
      </c>
      <c r="D1957" s="3" t="s">
        <v>39</v>
      </c>
      <c r="E1957" s="4" t="s">
        <v>398</v>
      </c>
      <c r="F1957" s="9">
        <v>10</v>
      </c>
      <c r="G1957">
        <f>VLOOKUP(E1957,'Data Produk'!$A$2:$E$2517,5,FALSE)</f>
        <v>15300</v>
      </c>
      <c r="H1957">
        <f t="shared" si="61"/>
        <v>153000</v>
      </c>
      <c r="I1957" t="str">
        <f>VLOOKUP(E1957,'Data Produk'!$A$2:$E$2517,3,FALSE)</f>
        <v>BHINNEKA LINKPODS ES3 WIRED EARBUDS WHITE</v>
      </c>
      <c r="J1957" t="str">
        <f>VLOOKUP(E1957,'Data Produk'!$A$2:$E$2517,4,FALSE)</f>
        <v>EARPHONE</v>
      </c>
      <c r="K1957" t="str">
        <f>VLOOKUP(D1957,'Data Outlet'!$A$2:$D$17,4,FALSE)</f>
        <v>Eko Wijaya</v>
      </c>
      <c r="L1957" t="str">
        <f>VLOOKUP(D1957,'Data Outlet'!$A$2:$D$17,2,FALSE)</f>
        <v>KOTA KASABLANKA</v>
      </c>
    </row>
    <row r="1958" spans="1:12" x14ac:dyDescent="0.25">
      <c r="A1958" t="str">
        <f t="shared" si="62"/>
        <v>T-1957</v>
      </c>
      <c r="B1958" s="3" t="s">
        <v>2584</v>
      </c>
      <c r="C1958" s="5">
        <v>45604</v>
      </c>
      <c r="D1958" s="3" t="s">
        <v>37</v>
      </c>
      <c r="E1958" s="4" t="s">
        <v>1114</v>
      </c>
      <c r="F1958" s="9">
        <v>2</v>
      </c>
      <c r="G1958">
        <f>VLOOKUP(E1958,'Data Produk'!$A$2:$E$2517,5,FALSE)</f>
        <v>75000</v>
      </c>
      <c r="H1958">
        <f t="shared" si="61"/>
        <v>150000</v>
      </c>
      <c r="I1958" t="str">
        <f>VLOOKUP(E1958,'Data Produk'!$A$2:$E$2517,3,FALSE)</f>
        <v>BHINNEKA Gaming Earphone EG1</v>
      </c>
      <c r="J1958" t="str">
        <f>VLOOKUP(E1958,'Data Produk'!$A$2:$E$2517,4,FALSE)</f>
        <v>EARPHONE</v>
      </c>
      <c r="K1958" t="str">
        <f>VLOOKUP(D1958,'Data Outlet'!$A$2:$D$17,4,FALSE)</f>
        <v>Dewi Lestari</v>
      </c>
      <c r="L1958" t="str">
        <f>VLOOKUP(D1958,'Data Outlet'!$A$2:$D$17,2,FALSE)</f>
        <v>CIBUBUR JUNCTION</v>
      </c>
    </row>
    <row r="1959" spans="1:12" x14ac:dyDescent="0.25">
      <c r="A1959" t="str">
        <f t="shared" si="62"/>
        <v>T-1958</v>
      </c>
      <c r="B1959" s="3" t="s">
        <v>2584</v>
      </c>
      <c r="C1959" s="5">
        <v>45613</v>
      </c>
      <c r="D1959" s="3" t="s">
        <v>39</v>
      </c>
      <c r="E1959" s="4" t="s">
        <v>1336</v>
      </c>
      <c r="F1959" s="9">
        <v>3</v>
      </c>
      <c r="G1959">
        <f>VLOOKUP(E1959,'Data Produk'!$A$2:$E$2517,5,FALSE)</f>
        <v>108000</v>
      </c>
      <c r="H1959">
        <f t="shared" si="61"/>
        <v>324000</v>
      </c>
      <c r="I1959" t="str">
        <f>VLOOKUP(E1959,'Data Produk'!$A$2:$E$2517,3,FALSE)</f>
        <v>BHINNEKA WAVE14 TW14 TRUE WIRELESS BLACK</v>
      </c>
      <c r="J1959" t="str">
        <f>VLOOKUP(E1959,'Data Produk'!$A$2:$E$2517,4,FALSE)</f>
        <v>TWS</v>
      </c>
      <c r="K1959" t="str">
        <f>VLOOKUP(D1959,'Data Outlet'!$A$2:$D$17,4,FALSE)</f>
        <v>Eko Wijaya</v>
      </c>
      <c r="L1959" t="str">
        <f>VLOOKUP(D1959,'Data Outlet'!$A$2:$D$17,2,FALSE)</f>
        <v>KOTA KASABLANKA</v>
      </c>
    </row>
    <row r="1960" spans="1:12" x14ac:dyDescent="0.25">
      <c r="A1960" t="str">
        <f t="shared" si="62"/>
        <v>T-1959</v>
      </c>
      <c r="B1960" s="3" t="s">
        <v>2584</v>
      </c>
      <c r="C1960" s="5">
        <v>45621</v>
      </c>
      <c r="D1960" s="3" t="s">
        <v>39</v>
      </c>
      <c r="E1960" s="4" t="s">
        <v>396</v>
      </c>
      <c r="F1960" s="9">
        <v>1</v>
      </c>
      <c r="G1960">
        <f>VLOOKUP(E1960,'Data Produk'!$A$2:$E$2517,5,FALSE)</f>
        <v>112500</v>
      </c>
      <c r="H1960">
        <f t="shared" si="61"/>
        <v>112500</v>
      </c>
      <c r="I1960" t="str">
        <f>VLOOKUP(E1960,'Data Produk'!$A$2:$E$2517,3,FALSE)</f>
        <v>BHINNEKA WAVE11 TW11 V2 TRUE WIRELESS RED</v>
      </c>
      <c r="J1960" t="str">
        <f>VLOOKUP(E1960,'Data Produk'!$A$2:$E$2517,4,FALSE)</f>
        <v>TWS</v>
      </c>
      <c r="K1960" t="str">
        <f>VLOOKUP(D1960,'Data Outlet'!$A$2:$D$17,4,FALSE)</f>
        <v>Eko Wijaya</v>
      </c>
      <c r="L1960" t="str">
        <f>VLOOKUP(D1960,'Data Outlet'!$A$2:$D$17,2,FALSE)</f>
        <v>KOTA KASABLANKA</v>
      </c>
    </row>
    <row r="1961" spans="1:12" x14ac:dyDescent="0.25">
      <c r="A1961" t="str">
        <f t="shared" si="62"/>
        <v>T-1960</v>
      </c>
      <c r="B1961" s="3" t="s">
        <v>2584</v>
      </c>
      <c r="C1961" s="5">
        <v>45599</v>
      </c>
      <c r="D1961" s="3" t="s">
        <v>39</v>
      </c>
      <c r="E1961" s="4" t="s">
        <v>639</v>
      </c>
      <c r="F1961" s="9">
        <v>1</v>
      </c>
      <c r="G1961">
        <f>VLOOKUP(E1961,'Data Produk'!$A$2:$E$2517,5,FALSE)</f>
        <v>39600</v>
      </c>
      <c r="H1961">
        <f t="shared" si="61"/>
        <v>39600</v>
      </c>
      <c r="I1961" t="str">
        <f>VLOOKUP(E1961,'Data Produk'!$A$2:$E$2517,3,FALSE)</f>
        <v>BHINNEKA GO W606 OFFICE MOUSE BLUE</v>
      </c>
      <c r="J1961" t="str">
        <f>VLOOKUP(E1961,'Data Produk'!$A$2:$E$2517,4,FALSE)</f>
        <v>OFFICE MOUSE</v>
      </c>
      <c r="K1961" t="str">
        <f>VLOOKUP(D1961,'Data Outlet'!$A$2:$D$17,4,FALSE)</f>
        <v>Eko Wijaya</v>
      </c>
      <c r="L1961" t="str">
        <f>VLOOKUP(D1961,'Data Outlet'!$A$2:$D$17,2,FALSE)</f>
        <v>KOTA KASABLANKA</v>
      </c>
    </row>
    <row r="1962" spans="1:12" x14ac:dyDescent="0.25">
      <c r="A1962" t="str">
        <f t="shared" si="62"/>
        <v>T-1961</v>
      </c>
      <c r="B1962" s="3" t="s">
        <v>2584</v>
      </c>
      <c r="C1962" s="5">
        <v>45621</v>
      </c>
      <c r="D1962" s="3" t="s">
        <v>41</v>
      </c>
      <c r="E1962" s="4" t="s">
        <v>1337</v>
      </c>
      <c r="F1962" s="9">
        <v>3</v>
      </c>
      <c r="G1962">
        <f>VLOOKUP(E1962,'Data Produk'!$A$2:$E$2517,5,FALSE)</f>
        <v>13500</v>
      </c>
      <c r="H1962">
        <f t="shared" si="61"/>
        <v>40500</v>
      </c>
      <c r="I1962" t="str">
        <f>VLOOKUP(E1962,'Data Produk'!$A$2:$E$2517,3,FALSE)</f>
        <v>BHINNEKA LINKBUDS ES2 WIRED EARBUDS BLACK</v>
      </c>
      <c r="J1962" t="str">
        <f>VLOOKUP(E1962,'Data Produk'!$A$2:$E$2517,4,FALSE)</f>
        <v>EARPHONE</v>
      </c>
      <c r="K1962" t="str">
        <f>VLOOKUP(D1962,'Data Outlet'!$A$2:$D$17,4,FALSE)</f>
        <v>Gita Rahma</v>
      </c>
      <c r="L1962" t="str">
        <f>VLOOKUP(D1962,'Data Outlet'!$A$2:$D$17,2,FALSE)</f>
        <v>MALL GANDARIA CITY</v>
      </c>
    </row>
    <row r="1963" spans="1:12" x14ac:dyDescent="0.25">
      <c r="A1963" t="str">
        <f t="shared" si="62"/>
        <v>T-1962</v>
      </c>
      <c r="B1963" s="3" t="s">
        <v>2584</v>
      </c>
      <c r="C1963" s="5">
        <v>45614</v>
      </c>
      <c r="D1963" s="3" t="s">
        <v>35</v>
      </c>
      <c r="E1963" s="4" t="s">
        <v>337</v>
      </c>
      <c r="F1963" s="9">
        <v>1</v>
      </c>
      <c r="G1963">
        <f>VLOOKUP(E1963,'Data Produk'!$A$2:$E$2517,5,FALSE)</f>
        <v>34200</v>
      </c>
      <c r="H1963">
        <f t="shared" si="61"/>
        <v>34200</v>
      </c>
      <c r="I1963" t="str">
        <f>VLOOKUP(E1963,'Data Produk'!$A$2:$E$2517,3,FALSE)</f>
        <v>BHINNEKA VIGIL MP452 BASIC MOUSEPAD BLACK</v>
      </c>
      <c r="J1963" t="str">
        <f>VLOOKUP(E1963,'Data Produk'!$A$2:$E$2517,4,FALSE)</f>
        <v>BASIC MOUSEPAD</v>
      </c>
      <c r="K1963" t="str">
        <f>VLOOKUP(D1963,'Data Outlet'!$A$2:$D$17,4,FALSE)</f>
        <v>Budi Santoso</v>
      </c>
      <c r="L1963" t="str">
        <f>VLOOKUP(D1963,'Data Outlet'!$A$2:$D$17,2,FALSE)</f>
        <v>BINTARO EXCHANGE</v>
      </c>
    </row>
    <row r="1964" spans="1:12" x14ac:dyDescent="0.25">
      <c r="A1964" t="str">
        <f t="shared" si="62"/>
        <v>T-1963</v>
      </c>
      <c r="B1964" s="3" t="s">
        <v>2584</v>
      </c>
      <c r="C1964" s="5">
        <v>45604</v>
      </c>
      <c r="D1964" s="3" t="s">
        <v>39</v>
      </c>
      <c r="E1964" s="4" t="s">
        <v>791</v>
      </c>
      <c r="F1964" s="9">
        <v>1</v>
      </c>
      <c r="G1964">
        <f>VLOOKUP(E1964,'Data Produk'!$A$2:$E$2517,5,FALSE)</f>
        <v>144000</v>
      </c>
      <c r="H1964">
        <f t="shared" si="61"/>
        <v>144000</v>
      </c>
      <c r="I1964" t="str">
        <f>VLOOKUP(E1964,'Data Produk'!$A$2:$E$2517,3,FALSE)</f>
        <v>BHINNEKA CHIEF II HG20 GAMING HEADSET BLACK</v>
      </c>
      <c r="J1964" t="str">
        <f>VLOOKUP(E1964,'Data Produk'!$A$2:$E$2517,4,FALSE)</f>
        <v>GAMING HEADSET</v>
      </c>
      <c r="K1964" t="str">
        <f>VLOOKUP(D1964,'Data Outlet'!$A$2:$D$17,4,FALSE)</f>
        <v>Eko Wijaya</v>
      </c>
      <c r="L1964" t="str">
        <f>VLOOKUP(D1964,'Data Outlet'!$A$2:$D$17,2,FALSE)</f>
        <v>KOTA KASABLANKA</v>
      </c>
    </row>
    <row r="1965" spans="1:12" x14ac:dyDescent="0.25">
      <c r="A1965" t="str">
        <f t="shared" si="62"/>
        <v>T-1964</v>
      </c>
      <c r="B1965" s="3" t="s">
        <v>2584</v>
      </c>
      <c r="C1965" s="5">
        <v>45609</v>
      </c>
      <c r="D1965" s="3" t="s">
        <v>41</v>
      </c>
      <c r="E1965" s="4" t="s">
        <v>751</v>
      </c>
      <c r="F1965" s="9">
        <v>1</v>
      </c>
      <c r="G1965">
        <f>VLOOKUP(E1965,'Data Produk'!$A$2:$E$2517,5,FALSE)</f>
        <v>108000</v>
      </c>
      <c r="H1965">
        <f t="shared" si="61"/>
        <v>108000</v>
      </c>
      <c r="I1965" t="str">
        <f>VLOOKUP(E1965,'Data Produk'!$A$2:$E$2517,3,FALSE)</f>
        <v>BHINNEKA WAVE14 TW14 TRUE WIRELESS BLACK</v>
      </c>
      <c r="J1965" t="str">
        <f>VLOOKUP(E1965,'Data Produk'!$A$2:$E$2517,4,FALSE)</f>
        <v>TWS</v>
      </c>
      <c r="K1965" t="str">
        <f>VLOOKUP(D1965,'Data Outlet'!$A$2:$D$17,4,FALSE)</f>
        <v>Gita Rahma</v>
      </c>
      <c r="L1965" t="str">
        <f>VLOOKUP(D1965,'Data Outlet'!$A$2:$D$17,2,FALSE)</f>
        <v>MALL GANDARIA CITY</v>
      </c>
    </row>
    <row r="1966" spans="1:12" x14ac:dyDescent="0.25">
      <c r="A1966" t="str">
        <f t="shared" si="62"/>
        <v>T-1965</v>
      </c>
      <c r="B1966" s="3" t="s">
        <v>2584</v>
      </c>
      <c r="C1966" s="5">
        <v>45623</v>
      </c>
      <c r="D1966" s="3" t="s">
        <v>43</v>
      </c>
      <c r="E1966" s="4" t="s">
        <v>507</v>
      </c>
      <c r="F1966" s="9">
        <v>1</v>
      </c>
      <c r="G1966">
        <f>VLOOKUP(E1966,'Data Produk'!$A$2:$E$2517,5,FALSE)</f>
        <v>82800</v>
      </c>
      <c r="H1966">
        <f t="shared" si="61"/>
        <v>82800</v>
      </c>
      <c r="I1966" t="str">
        <f>VLOOKUP(E1966,'Data Produk'!$A$2:$E$2517,3,FALSE)</f>
        <v>BHINNEKA W190 OFFICE MOUSE BLACK</v>
      </c>
      <c r="J1966" t="str">
        <f>VLOOKUP(E1966,'Data Produk'!$A$2:$E$2517,4,FALSE)</f>
        <v>OFFICE MOUSE</v>
      </c>
      <c r="K1966" t="str">
        <f>VLOOKUP(D1966,'Data Outlet'!$A$2:$D$17,4,FALSE)</f>
        <v>Gita Rahma</v>
      </c>
      <c r="L1966" t="str">
        <f>VLOOKUP(D1966,'Data Outlet'!$A$2:$D$17,2,FALSE)</f>
        <v>MALL OF INDONESIA</v>
      </c>
    </row>
    <row r="1967" spans="1:12" x14ac:dyDescent="0.25">
      <c r="A1967" t="str">
        <f t="shared" si="62"/>
        <v>T-1966</v>
      </c>
      <c r="B1967" s="3" t="s">
        <v>2584</v>
      </c>
      <c r="C1967" s="5">
        <v>45597</v>
      </c>
      <c r="D1967" s="3" t="s">
        <v>43</v>
      </c>
      <c r="E1967" s="4" t="s">
        <v>550</v>
      </c>
      <c r="F1967" s="9">
        <v>3</v>
      </c>
      <c r="G1967">
        <f>VLOOKUP(E1967,'Data Produk'!$A$2:$E$2517,5,FALSE)</f>
        <v>108000</v>
      </c>
      <c r="H1967">
        <f t="shared" si="61"/>
        <v>324000</v>
      </c>
      <c r="I1967" t="str">
        <f>VLOOKUP(E1967,'Data Produk'!$A$2:$E$2517,3,FALSE)</f>
        <v>BHINNEKA WAVE14 TW14 TRUE WIRELESS BLACK</v>
      </c>
      <c r="J1967" t="str">
        <f>VLOOKUP(E1967,'Data Produk'!$A$2:$E$2517,4,FALSE)</f>
        <v>TWS</v>
      </c>
      <c r="K1967" t="str">
        <f>VLOOKUP(D1967,'Data Outlet'!$A$2:$D$17,4,FALSE)</f>
        <v>Gita Rahma</v>
      </c>
      <c r="L1967" t="str">
        <f>VLOOKUP(D1967,'Data Outlet'!$A$2:$D$17,2,FALSE)</f>
        <v>MALL OF INDONESIA</v>
      </c>
    </row>
    <row r="1968" spans="1:12" x14ac:dyDescent="0.25">
      <c r="A1968" t="str">
        <f t="shared" si="62"/>
        <v>T-1967</v>
      </c>
      <c r="B1968" s="3" t="s">
        <v>2584</v>
      </c>
      <c r="C1968" s="5">
        <v>45623</v>
      </c>
      <c r="D1968" s="3" t="s">
        <v>43</v>
      </c>
      <c r="E1968" s="4" t="s">
        <v>1338</v>
      </c>
      <c r="F1968" s="9">
        <v>1</v>
      </c>
      <c r="G1968">
        <f>VLOOKUP(E1968,'Data Produk'!$A$2:$E$2517,5,FALSE)</f>
        <v>243000</v>
      </c>
      <c r="H1968">
        <f t="shared" si="61"/>
        <v>243000</v>
      </c>
      <c r="I1968" t="str">
        <f>VLOOKUP(E1968,'Data Produk'!$A$2:$E$2517,3,FALSE)</f>
        <v>BHINNEKA POWER PLUS 65W 3-PORTS GAN CHARGER (PPS/PD+QC) BLACK</v>
      </c>
      <c r="J1968" t="str">
        <f>VLOOKUP(E1968,'Data Produk'!$A$2:$E$2517,4,FALSE)</f>
        <v>CHARGER</v>
      </c>
      <c r="K1968" t="str">
        <f>VLOOKUP(D1968,'Data Outlet'!$A$2:$D$17,4,FALSE)</f>
        <v>Gita Rahma</v>
      </c>
      <c r="L1968" t="str">
        <f>VLOOKUP(D1968,'Data Outlet'!$A$2:$D$17,2,FALSE)</f>
        <v>MALL OF INDONESIA</v>
      </c>
    </row>
    <row r="1969" spans="1:12" x14ac:dyDescent="0.25">
      <c r="A1969" t="str">
        <f t="shared" si="62"/>
        <v>T-1968</v>
      </c>
      <c r="B1969" s="3" t="s">
        <v>2584</v>
      </c>
      <c r="C1969" s="5">
        <v>45623</v>
      </c>
      <c r="D1969" s="3" t="s">
        <v>43</v>
      </c>
      <c r="E1969" s="4" t="s">
        <v>930</v>
      </c>
      <c r="F1969" s="9">
        <v>1</v>
      </c>
      <c r="G1969">
        <f>VLOOKUP(E1969,'Data Produk'!$A$2:$E$2517,5,FALSE)</f>
        <v>73800</v>
      </c>
      <c r="H1969">
        <f t="shared" si="61"/>
        <v>73800</v>
      </c>
      <c r="I1969" t="str">
        <f>VLOOKUP(E1969,'Data Produk'!$A$2:$E$2517,3,FALSE)</f>
        <v>BHINNEKA SMART LIGHT BUB 9W SLB101</v>
      </c>
      <c r="J1969" t="str">
        <f>VLOOKUP(E1969,'Data Produk'!$A$2:$E$2517,4,FALSE)</f>
        <v>SMART LIFE</v>
      </c>
      <c r="K1969" t="str">
        <f>VLOOKUP(D1969,'Data Outlet'!$A$2:$D$17,4,FALSE)</f>
        <v>Gita Rahma</v>
      </c>
      <c r="L1969" t="str">
        <f>VLOOKUP(D1969,'Data Outlet'!$A$2:$D$17,2,FALSE)</f>
        <v>MALL OF INDONESIA</v>
      </c>
    </row>
    <row r="1970" spans="1:12" x14ac:dyDescent="0.25">
      <c r="A1970" t="str">
        <f t="shared" si="62"/>
        <v>T-1969</v>
      </c>
      <c r="B1970" s="3" t="s">
        <v>2584</v>
      </c>
      <c r="C1970" s="5">
        <v>45601</v>
      </c>
      <c r="D1970" s="3" t="s">
        <v>35</v>
      </c>
      <c r="E1970" s="4" t="s">
        <v>324</v>
      </c>
      <c r="F1970" s="9">
        <v>2</v>
      </c>
      <c r="G1970">
        <f>VLOOKUP(E1970,'Data Produk'!$A$2:$E$2517,5,FALSE)</f>
        <v>14400</v>
      </c>
      <c r="H1970">
        <f t="shared" si="61"/>
        <v>28800</v>
      </c>
      <c r="I1970" t="str">
        <f>VLOOKUP(E1970,'Data Produk'!$A$2:$E$2517,3,FALSE)</f>
        <v>BHINNEKA DURALINK KLT1201 CABLE BLACK</v>
      </c>
      <c r="J1970" t="str">
        <f>VLOOKUP(E1970,'Data Produk'!$A$2:$E$2517,4,FALSE)</f>
        <v>CABLE</v>
      </c>
      <c r="K1970" t="str">
        <f>VLOOKUP(D1970,'Data Outlet'!$A$2:$D$17,4,FALSE)</f>
        <v>Budi Santoso</v>
      </c>
      <c r="L1970" t="str">
        <f>VLOOKUP(D1970,'Data Outlet'!$A$2:$D$17,2,FALSE)</f>
        <v>BINTARO EXCHANGE</v>
      </c>
    </row>
    <row r="1971" spans="1:12" x14ac:dyDescent="0.25">
      <c r="A1971" t="str">
        <f t="shared" si="62"/>
        <v>T-1970</v>
      </c>
      <c r="B1971" s="3" t="s">
        <v>2584</v>
      </c>
      <c r="C1971" s="5">
        <v>45625</v>
      </c>
      <c r="D1971" s="3" t="s">
        <v>41</v>
      </c>
      <c r="E1971" s="4" t="s">
        <v>1339</v>
      </c>
      <c r="F1971" s="9">
        <v>1</v>
      </c>
      <c r="G1971">
        <f>VLOOKUP(E1971,'Data Produk'!$A$2:$E$2517,5,FALSE)</f>
        <v>144000</v>
      </c>
      <c r="H1971">
        <f t="shared" si="61"/>
        <v>144000</v>
      </c>
      <c r="I1971" t="str">
        <f>VLOOKUP(E1971,'Data Produk'!$A$2:$E$2517,3,FALSE)</f>
        <v>BHINNEKA CHIEF II HG20 GAMING HEADSET BLACK</v>
      </c>
      <c r="J1971" t="str">
        <f>VLOOKUP(E1971,'Data Produk'!$A$2:$E$2517,4,FALSE)</f>
        <v>GAMING HEADSET</v>
      </c>
      <c r="K1971" t="str">
        <f>VLOOKUP(D1971,'Data Outlet'!$A$2:$D$17,4,FALSE)</f>
        <v>Gita Rahma</v>
      </c>
      <c r="L1971" t="str">
        <f>VLOOKUP(D1971,'Data Outlet'!$A$2:$D$17,2,FALSE)</f>
        <v>MALL GANDARIA CITY</v>
      </c>
    </row>
    <row r="1972" spans="1:12" x14ac:dyDescent="0.25">
      <c r="A1972" t="str">
        <f t="shared" si="62"/>
        <v>T-1971</v>
      </c>
      <c r="B1972" s="3" t="s">
        <v>2584</v>
      </c>
      <c r="C1972" s="5">
        <v>45599</v>
      </c>
      <c r="D1972" s="3" t="s">
        <v>41</v>
      </c>
      <c r="E1972" s="4" t="s">
        <v>1340</v>
      </c>
      <c r="F1972" s="9">
        <v>1</v>
      </c>
      <c r="G1972">
        <f>VLOOKUP(E1972,'Data Produk'!$A$2:$E$2517,5,FALSE)</f>
        <v>39600</v>
      </c>
      <c r="H1972">
        <f t="shared" si="61"/>
        <v>39600</v>
      </c>
      <c r="I1972" t="str">
        <f>VLOOKUP(E1972,'Data Produk'!$A$2:$E$2517,3,FALSE)</f>
        <v>BHINNEKA GO W608 OFFICE MOUSE BLACK</v>
      </c>
      <c r="J1972" t="str">
        <f>VLOOKUP(E1972,'Data Produk'!$A$2:$E$2517,4,FALSE)</f>
        <v>OFFICE MOUSE</v>
      </c>
      <c r="K1972" t="str">
        <f>VLOOKUP(D1972,'Data Outlet'!$A$2:$D$17,4,FALSE)</f>
        <v>Gita Rahma</v>
      </c>
      <c r="L1972" t="str">
        <f>VLOOKUP(D1972,'Data Outlet'!$A$2:$D$17,2,FALSE)</f>
        <v>MALL GANDARIA CITY</v>
      </c>
    </row>
    <row r="1973" spans="1:12" x14ac:dyDescent="0.25">
      <c r="A1973" t="str">
        <f t="shared" si="62"/>
        <v>T-1972</v>
      </c>
      <c r="B1973" s="3" t="s">
        <v>2584</v>
      </c>
      <c r="C1973" s="5">
        <v>45615</v>
      </c>
      <c r="D1973" s="3" t="s">
        <v>42</v>
      </c>
      <c r="E1973" s="4" t="s">
        <v>1024</v>
      </c>
      <c r="F1973" s="9">
        <v>2</v>
      </c>
      <c r="G1973">
        <f>VLOOKUP(E1973,'Data Produk'!$A$2:$E$2517,5,FALSE)</f>
        <v>32000</v>
      </c>
      <c r="H1973">
        <f t="shared" si="61"/>
        <v>64000</v>
      </c>
      <c r="I1973" t="str">
        <f>VLOOKUP(E1973,'Data Produk'!$A$2:$E$2517,3,FALSE)</f>
        <v>KL104 BHINNEKA USB CABLE LIGHTNING</v>
      </c>
      <c r="J1973" t="str">
        <f>VLOOKUP(E1973,'Data Produk'!$A$2:$E$2517,4,FALSE)</f>
        <v>CABLE</v>
      </c>
      <c r="K1973" t="str">
        <f>VLOOKUP(D1973,'Data Outlet'!$A$2:$D$17,4,FALSE)</f>
        <v>Hadi Nugroho</v>
      </c>
      <c r="L1973" t="str">
        <f>VLOOKUP(D1973,'Data Outlet'!$A$2:$D$17,2,FALSE)</f>
        <v>MALL KELAPA GADING</v>
      </c>
    </row>
    <row r="1974" spans="1:12" x14ac:dyDescent="0.25">
      <c r="A1974" t="str">
        <f t="shared" si="62"/>
        <v>T-1973</v>
      </c>
      <c r="B1974" s="3" t="s">
        <v>2584</v>
      </c>
      <c r="C1974" s="5">
        <v>45603</v>
      </c>
      <c r="D1974" s="3" t="s">
        <v>41</v>
      </c>
      <c r="E1974" s="4" t="s">
        <v>1341</v>
      </c>
      <c r="F1974" s="9">
        <v>1</v>
      </c>
      <c r="G1974">
        <f>VLOOKUP(E1974,'Data Produk'!$A$2:$E$2517,5,FALSE)</f>
        <v>40500</v>
      </c>
      <c r="H1974">
        <f t="shared" si="61"/>
        <v>40500</v>
      </c>
      <c r="I1974" t="str">
        <f>VLOOKUP(E1974,'Data Produk'!$A$2:$E$2517,3,FALSE)</f>
        <v>BHINNEKA MEOW AC5001 HEADSET ACCESSORIES PINK</v>
      </c>
      <c r="J1974" t="str">
        <f>VLOOKUP(E1974,'Data Produk'!$A$2:$E$2517,4,FALSE)</f>
        <v>OTHER ACCESSORIES</v>
      </c>
      <c r="K1974" t="str">
        <f>VLOOKUP(D1974,'Data Outlet'!$A$2:$D$17,4,FALSE)</f>
        <v>Gita Rahma</v>
      </c>
      <c r="L1974" t="str">
        <f>VLOOKUP(D1974,'Data Outlet'!$A$2:$D$17,2,FALSE)</f>
        <v>MALL GANDARIA CITY</v>
      </c>
    </row>
    <row r="1975" spans="1:12" x14ac:dyDescent="0.25">
      <c r="A1975" t="str">
        <f t="shared" si="62"/>
        <v>T-1974</v>
      </c>
      <c r="B1975" s="3" t="s">
        <v>2584</v>
      </c>
      <c r="C1975" s="5">
        <v>45625</v>
      </c>
      <c r="D1975" s="3" t="s">
        <v>40</v>
      </c>
      <c r="E1975" s="4" t="s">
        <v>1342</v>
      </c>
      <c r="F1975" s="9">
        <v>1</v>
      </c>
      <c r="G1975">
        <f>VLOOKUP(E1975,'Data Produk'!$A$2:$E$2517,5,FALSE)</f>
        <v>40000</v>
      </c>
      <c r="H1975">
        <f t="shared" si="61"/>
        <v>40000</v>
      </c>
      <c r="I1975" t="str">
        <f>VLOOKUP(E1975,'Data Produk'!$A$2:$E$2517,3,FALSE)</f>
        <v>BHINNEKA Mouse T533</v>
      </c>
      <c r="J1975" t="str">
        <f>VLOOKUP(E1975,'Data Produk'!$A$2:$E$2517,4,FALSE)</f>
        <v>OFFICE MOUSE</v>
      </c>
      <c r="K1975" t="str">
        <f>VLOOKUP(D1975,'Data Outlet'!$A$2:$D$17,4,FALSE)</f>
        <v>Fani Sari</v>
      </c>
      <c r="L1975" t="str">
        <f>VLOOKUP(D1975,'Data Outlet'!$A$2:$D$17,2,FALSE)</f>
        <v>LIPPO MALL KEMANG</v>
      </c>
    </row>
    <row r="1976" spans="1:12" x14ac:dyDescent="0.25">
      <c r="A1976" t="str">
        <f t="shared" si="62"/>
        <v>T-1975</v>
      </c>
      <c r="B1976" s="3" t="s">
        <v>2584</v>
      </c>
      <c r="C1976" s="5">
        <v>45612</v>
      </c>
      <c r="D1976" s="3" t="s">
        <v>41</v>
      </c>
      <c r="E1976" s="4" t="s">
        <v>1343</v>
      </c>
      <c r="F1976" s="9">
        <v>1</v>
      </c>
      <c r="G1976">
        <f>VLOOKUP(E1976,'Data Produk'!$A$2:$E$2517,5,FALSE)</f>
        <v>189000</v>
      </c>
      <c r="H1976">
        <f t="shared" si="61"/>
        <v>189000</v>
      </c>
      <c r="I1976" t="str">
        <f>VLOOKUP(E1976,'Data Produk'!$A$2:$E$2517,3,FALSE)</f>
        <v>BHINNEKA GO TUNE WH06 WIRELESS HEADSET GREY</v>
      </c>
      <c r="J1976" t="str">
        <f>VLOOKUP(E1976,'Data Produk'!$A$2:$E$2517,4,FALSE)</f>
        <v>WIRELESS HEADSET</v>
      </c>
      <c r="K1976" t="str">
        <f>VLOOKUP(D1976,'Data Outlet'!$A$2:$D$17,4,FALSE)</f>
        <v>Gita Rahma</v>
      </c>
      <c r="L1976" t="str">
        <f>VLOOKUP(D1976,'Data Outlet'!$A$2:$D$17,2,FALSE)</f>
        <v>MALL GANDARIA CITY</v>
      </c>
    </row>
    <row r="1977" spans="1:12" x14ac:dyDescent="0.25">
      <c r="A1977" t="str">
        <f t="shared" si="62"/>
        <v>T-1976</v>
      </c>
      <c r="B1977" s="3" t="s">
        <v>2584</v>
      </c>
      <c r="C1977" s="5">
        <v>45607</v>
      </c>
      <c r="D1977" s="3" t="s">
        <v>42</v>
      </c>
      <c r="E1977" s="4" t="s">
        <v>1248</v>
      </c>
      <c r="F1977" s="9">
        <v>3</v>
      </c>
      <c r="G1977">
        <f>VLOOKUP(E1977,'Data Produk'!$A$2:$E$2517,5,FALSE)</f>
        <v>160000</v>
      </c>
      <c r="H1977">
        <f t="shared" si="61"/>
        <v>480000</v>
      </c>
      <c r="I1977" t="str">
        <f>VLOOKUP(E1977,'Data Produk'!$A$2:$E$2517,3,FALSE)</f>
        <v>BHINNEKA Gaming Keyboard K-613 TKL II</v>
      </c>
      <c r="J1977" t="str">
        <f>VLOOKUP(E1977,'Data Produk'!$A$2:$E$2517,4,FALSE)</f>
        <v>KEYBOARD GAMING</v>
      </c>
      <c r="K1977" t="str">
        <f>VLOOKUP(D1977,'Data Outlet'!$A$2:$D$17,4,FALSE)</f>
        <v>Hadi Nugroho</v>
      </c>
      <c r="L1977" t="str">
        <f>VLOOKUP(D1977,'Data Outlet'!$A$2:$D$17,2,FALSE)</f>
        <v>MALL KELAPA GADING</v>
      </c>
    </row>
    <row r="1978" spans="1:12" x14ac:dyDescent="0.25">
      <c r="A1978" t="str">
        <f t="shared" si="62"/>
        <v>T-1977</v>
      </c>
      <c r="B1978" s="3" t="s">
        <v>2584</v>
      </c>
      <c r="C1978" s="5">
        <v>45621</v>
      </c>
      <c r="D1978" s="3" t="s">
        <v>39</v>
      </c>
      <c r="E1978" s="4" t="s">
        <v>560</v>
      </c>
      <c r="F1978" s="9">
        <v>1</v>
      </c>
      <c r="G1978">
        <f>VLOOKUP(E1978,'Data Produk'!$A$2:$E$2517,5,FALSE)</f>
        <v>93150</v>
      </c>
      <c r="H1978">
        <f t="shared" si="61"/>
        <v>93150</v>
      </c>
      <c r="I1978" t="str">
        <f>VLOOKUP(E1978,'Data Produk'!$A$2:$E$2517,3,FALSE)</f>
        <v>BHINNEKA POWER GO 25W 1-PORT TYPE-C USB CHARGER (PD/PPS) WHITE</v>
      </c>
      <c r="J1978" t="str">
        <f>VLOOKUP(E1978,'Data Produk'!$A$2:$E$2517,4,FALSE)</f>
        <v>CHARGER</v>
      </c>
      <c r="K1978" t="str">
        <f>VLOOKUP(D1978,'Data Outlet'!$A$2:$D$17,4,FALSE)</f>
        <v>Eko Wijaya</v>
      </c>
      <c r="L1978" t="str">
        <f>VLOOKUP(D1978,'Data Outlet'!$A$2:$D$17,2,FALSE)</f>
        <v>KOTA KASABLANKA</v>
      </c>
    </row>
    <row r="1979" spans="1:12" x14ac:dyDescent="0.25">
      <c r="A1979" t="str">
        <f t="shared" si="62"/>
        <v>T-1978</v>
      </c>
      <c r="B1979" s="3" t="s">
        <v>2584</v>
      </c>
      <c r="C1979" s="5">
        <v>45615</v>
      </c>
      <c r="D1979" s="3" t="s">
        <v>35</v>
      </c>
      <c r="E1979" s="4" t="s">
        <v>362</v>
      </c>
      <c r="F1979" s="9">
        <v>2</v>
      </c>
      <c r="G1979">
        <f>VLOOKUP(E1979,'Data Produk'!$A$2:$E$2517,5,FALSE)</f>
        <v>13500</v>
      </c>
      <c r="H1979">
        <f t="shared" si="61"/>
        <v>27000</v>
      </c>
      <c r="I1979" t="str">
        <f>VLOOKUP(E1979,'Data Produk'!$A$2:$E$2517,3,FALSE)</f>
        <v>BHINNEKA LINKBUDS ES2 WIRED EARBUDS WHITE</v>
      </c>
      <c r="J1979" t="str">
        <f>VLOOKUP(E1979,'Data Produk'!$A$2:$E$2517,4,FALSE)</f>
        <v>EARPHONE</v>
      </c>
      <c r="K1979" t="str">
        <f>VLOOKUP(D1979,'Data Outlet'!$A$2:$D$17,4,FALSE)</f>
        <v>Budi Santoso</v>
      </c>
      <c r="L1979" t="str">
        <f>VLOOKUP(D1979,'Data Outlet'!$A$2:$D$17,2,FALSE)</f>
        <v>BINTARO EXCHANGE</v>
      </c>
    </row>
    <row r="1980" spans="1:12" x14ac:dyDescent="0.25">
      <c r="A1980" t="str">
        <f t="shared" si="62"/>
        <v>T-1979</v>
      </c>
      <c r="B1980" s="3" t="s">
        <v>2584</v>
      </c>
      <c r="C1980" s="5">
        <v>45618</v>
      </c>
      <c r="D1980" s="3" t="s">
        <v>39</v>
      </c>
      <c r="E1980" s="4" t="s">
        <v>441</v>
      </c>
      <c r="F1980" s="9">
        <v>8</v>
      </c>
      <c r="G1980">
        <f>VLOOKUP(E1980,'Data Produk'!$A$2:$E$2517,5,FALSE)</f>
        <v>15300</v>
      </c>
      <c r="H1980">
        <f t="shared" si="61"/>
        <v>122400</v>
      </c>
      <c r="I1980" t="str">
        <f>VLOOKUP(E1980,'Data Produk'!$A$2:$E$2517,3,FALSE)</f>
        <v>BHINNEKA LINKPODS ES3 WIRED EARBUDS BLACK</v>
      </c>
      <c r="J1980" t="str">
        <f>VLOOKUP(E1980,'Data Produk'!$A$2:$E$2517,4,FALSE)</f>
        <v>EARPHONE</v>
      </c>
      <c r="K1980" t="str">
        <f>VLOOKUP(D1980,'Data Outlet'!$A$2:$D$17,4,FALSE)</f>
        <v>Eko Wijaya</v>
      </c>
      <c r="L1980" t="str">
        <f>VLOOKUP(D1980,'Data Outlet'!$A$2:$D$17,2,FALSE)</f>
        <v>KOTA KASABLANKA</v>
      </c>
    </row>
    <row r="1981" spans="1:12" x14ac:dyDescent="0.25">
      <c r="A1981" t="str">
        <f t="shared" si="62"/>
        <v>T-1980</v>
      </c>
      <c r="B1981" s="3" t="s">
        <v>2584</v>
      </c>
      <c r="C1981" s="5">
        <v>45624</v>
      </c>
      <c r="D1981" s="3" t="s">
        <v>40</v>
      </c>
      <c r="E1981" s="4" t="s">
        <v>1344</v>
      </c>
      <c r="F1981" s="9">
        <v>1</v>
      </c>
      <c r="G1981">
        <f>VLOOKUP(E1981,'Data Produk'!$A$2:$E$2517,5,FALSE)</f>
        <v>177500</v>
      </c>
      <c r="H1981">
        <f t="shared" si="61"/>
        <v>177500</v>
      </c>
      <c r="I1981" t="str">
        <f>VLOOKUP(E1981,'Data Produk'!$A$2:$E$2517,3,FALSE)</f>
        <v>BHINNEKA Gaming Keyboard K-613L FULL SIZE</v>
      </c>
      <c r="J1981" t="str">
        <f>VLOOKUP(E1981,'Data Produk'!$A$2:$E$2517,4,FALSE)</f>
        <v>KEYBOARD GAMING</v>
      </c>
      <c r="K1981" t="str">
        <f>VLOOKUP(D1981,'Data Outlet'!$A$2:$D$17,4,FALSE)</f>
        <v>Fani Sari</v>
      </c>
      <c r="L1981" t="str">
        <f>VLOOKUP(D1981,'Data Outlet'!$A$2:$D$17,2,FALSE)</f>
        <v>LIPPO MALL KEMANG</v>
      </c>
    </row>
    <row r="1982" spans="1:12" x14ac:dyDescent="0.25">
      <c r="A1982" t="str">
        <f t="shared" si="62"/>
        <v>T-1981</v>
      </c>
      <c r="B1982" s="3" t="s">
        <v>2584</v>
      </c>
      <c r="C1982" s="5">
        <v>45615</v>
      </c>
      <c r="D1982" s="3" t="s">
        <v>39</v>
      </c>
      <c r="E1982" s="4" t="s">
        <v>769</v>
      </c>
      <c r="F1982" s="9">
        <v>2</v>
      </c>
      <c r="G1982">
        <f>VLOOKUP(E1982,'Data Produk'!$A$2:$E$2517,5,FALSE)</f>
        <v>82800</v>
      </c>
      <c r="H1982">
        <f t="shared" si="61"/>
        <v>165600</v>
      </c>
      <c r="I1982" t="str">
        <f>VLOOKUP(E1982,'Data Produk'!$A$2:$E$2517,3,FALSE)</f>
        <v>BHINNEKA GO W193 OFFICE MOUSE BEIGE</v>
      </c>
      <c r="J1982" t="str">
        <f>VLOOKUP(E1982,'Data Produk'!$A$2:$E$2517,4,FALSE)</f>
        <v>OFFICE MOUSE</v>
      </c>
      <c r="K1982" t="str">
        <f>VLOOKUP(D1982,'Data Outlet'!$A$2:$D$17,4,FALSE)</f>
        <v>Eko Wijaya</v>
      </c>
      <c r="L1982" t="str">
        <f>VLOOKUP(D1982,'Data Outlet'!$A$2:$D$17,2,FALSE)</f>
        <v>KOTA KASABLANKA</v>
      </c>
    </row>
    <row r="1983" spans="1:12" x14ac:dyDescent="0.25">
      <c r="A1983" t="str">
        <f t="shared" si="62"/>
        <v>T-1982</v>
      </c>
      <c r="B1983" s="3" t="s">
        <v>2584</v>
      </c>
      <c r="C1983" s="5">
        <v>45614</v>
      </c>
      <c r="D1983" s="3" t="s">
        <v>40</v>
      </c>
      <c r="E1983" s="4" t="s">
        <v>1345</v>
      </c>
      <c r="F1983" s="9">
        <v>2</v>
      </c>
      <c r="G1983">
        <f>VLOOKUP(E1983,'Data Produk'!$A$2:$E$2517,5,FALSE)</f>
        <v>41000</v>
      </c>
      <c r="H1983">
        <f t="shared" si="61"/>
        <v>82000</v>
      </c>
      <c r="I1983" t="str">
        <f>VLOOKUP(E1983,'Data Produk'!$A$2:$E$2517,3,FALSE)</f>
        <v>KC106 BHINNEKA USB CABLE TYPE C</v>
      </c>
      <c r="J1983" t="str">
        <f>VLOOKUP(E1983,'Data Produk'!$A$2:$E$2517,4,FALSE)</f>
        <v>CABLE</v>
      </c>
      <c r="K1983" t="str">
        <f>VLOOKUP(D1983,'Data Outlet'!$A$2:$D$17,4,FALSE)</f>
        <v>Fani Sari</v>
      </c>
      <c r="L1983" t="str">
        <f>VLOOKUP(D1983,'Data Outlet'!$A$2:$D$17,2,FALSE)</f>
        <v>LIPPO MALL KEMANG</v>
      </c>
    </row>
    <row r="1984" spans="1:12" x14ac:dyDescent="0.25">
      <c r="A1984" t="str">
        <f t="shared" si="62"/>
        <v>T-1983</v>
      </c>
      <c r="B1984" s="3" t="s">
        <v>2584</v>
      </c>
      <c r="C1984" s="5">
        <v>45600</v>
      </c>
      <c r="D1984" s="3" t="s">
        <v>35</v>
      </c>
      <c r="E1984" s="4" t="s">
        <v>936</v>
      </c>
      <c r="F1984" s="9">
        <v>2</v>
      </c>
      <c r="G1984">
        <f>VLOOKUP(E1984,'Data Produk'!$A$2:$E$2517,5,FALSE)</f>
        <v>243000</v>
      </c>
      <c r="H1984">
        <f t="shared" si="61"/>
        <v>486000</v>
      </c>
      <c r="I1984" t="str">
        <f>VLOOKUP(E1984,'Data Produk'!$A$2:$E$2517,3,FALSE)</f>
        <v>BHINNEKA CRYPTO WGC3 GAMING MOUSE BLACK</v>
      </c>
      <c r="J1984" t="str">
        <f>VLOOKUP(E1984,'Data Produk'!$A$2:$E$2517,4,FALSE)</f>
        <v>MOUSE GAMING</v>
      </c>
      <c r="K1984" t="str">
        <f>VLOOKUP(D1984,'Data Outlet'!$A$2:$D$17,4,FALSE)</f>
        <v>Budi Santoso</v>
      </c>
      <c r="L1984" t="str">
        <f>VLOOKUP(D1984,'Data Outlet'!$A$2:$D$17,2,FALSE)</f>
        <v>BINTARO EXCHANGE</v>
      </c>
    </row>
    <row r="1985" spans="1:12" x14ac:dyDescent="0.25">
      <c r="A1985" t="str">
        <f t="shared" si="62"/>
        <v>T-1984</v>
      </c>
      <c r="B1985" s="3" t="s">
        <v>2584</v>
      </c>
      <c r="C1985" s="5">
        <v>45625</v>
      </c>
      <c r="D1985" s="3" t="s">
        <v>35</v>
      </c>
      <c r="E1985" s="4" t="s">
        <v>372</v>
      </c>
      <c r="F1985" s="9">
        <v>1</v>
      </c>
      <c r="G1985">
        <f>VLOOKUP(E1985,'Data Produk'!$A$2:$E$2517,5,FALSE)</f>
        <v>88200</v>
      </c>
      <c r="H1985">
        <f t="shared" si="61"/>
        <v>88200</v>
      </c>
      <c r="I1985" t="str">
        <f>VLOOKUP(E1985,'Data Produk'!$A$2:$E$2517,3,FALSE)</f>
        <v>BHINNEKA POWER PACK S1 10.000 mAh POWERBANK WHITE</v>
      </c>
      <c r="J1985" t="str">
        <f>VLOOKUP(E1985,'Data Produk'!$A$2:$E$2517,4,FALSE)</f>
        <v>POWERBANK</v>
      </c>
      <c r="K1985" t="str">
        <f>VLOOKUP(D1985,'Data Outlet'!$A$2:$D$17,4,FALSE)</f>
        <v>Budi Santoso</v>
      </c>
      <c r="L1985" t="str">
        <f>VLOOKUP(D1985,'Data Outlet'!$A$2:$D$17,2,FALSE)</f>
        <v>BINTARO EXCHANGE</v>
      </c>
    </row>
    <row r="1986" spans="1:12" x14ac:dyDescent="0.25">
      <c r="A1986" t="str">
        <f t="shared" si="62"/>
        <v>T-1985</v>
      </c>
      <c r="B1986" s="3" t="s">
        <v>2584</v>
      </c>
      <c r="C1986" s="5">
        <v>45623</v>
      </c>
      <c r="D1986" s="3" t="s">
        <v>42</v>
      </c>
      <c r="E1986" s="4" t="s">
        <v>1287</v>
      </c>
      <c r="F1986" s="9">
        <v>2</v>
      </c>
      <c r="G1986">
        <f>VLOOKUP(E1986,'Data Produk'!$A$2:$E$2517,5,FALSE)</f>
        <v>25200</v>
      </c>
      <c r="H1986">
        <f t="shared" si="61"/>
        <v>50400</v>
      </c>
      <c r="I1986" t="str">
        <f>VLOOKUP(E1986,'Data Produk'!$A$2:$E$2517,3,FALSE)</f>
        <v>KDC105 BHINNEKA USB CABLE TYPE C</v>
      </c>
      <c r="J1986" t="str">
        <f>VLOOKUP(E1986,'Data Produk'!$A$2:$E$2517,4,FALSE)</f>
        <v>CABLE</v>
      </c>
      <c r="K1986" t="str">
        <f>VLOOKUP(D1986,'Data Outlet'!$A$2:$D$17,4,FALSE)</f>
        <v>Hadi Nugroho</v>
      </c>
      <c r="L1986" t="str">
        <f>VLOOKUP(D1986,'Data Outlet'!$A$2:$D$17,2,FALSE)</f>
        <v>MALL KELAPA GADING</v>
      </c>
    </row>
    <row r="1987" spans="1:12" x14ac:dyDescent="0.25">
      <c r="A1987" t="str">
        <f t="shared" si="62"/>
        <v>T-1986</v>
      </c>
      <c r="B1987" s="3" t="s">
        <v>2584</v>
      </c>
      <c r="C1987" s="5">
        <v>45609</v>
      </c>
      <c r="D1987" s="3" t="s">
        <v>39</v>
      </c>
      <c r="E1987" s="4" t="s">
        <v>432</v>
      </c>
      <c r="F1987" s="9">
        <v>2</v>
      </c>
      <c r="G1987">
        <f>VLOOKUP(E1987,'Data Produk'!$A$2:$E$2517,5,FALSE)</f>
        <v>22500</v>
      </c>
      <c r="H1987">
        <f t="shared" ref="H1987:H2050" si="63">G1987*F1987</f>
        <v>45000</v>
      </c>
      <c r="I1987" t="str">
        <f>VLOOKUP(E1987,'Data Produk'!$A$2:$E$2517,3,FALSE)</f>
        <v>BHINNEKA LINKBUDS ES4 WIRED EARBUDS BLACK</v>
      </c>
      <c r="J1987" t="str">
        <f>VLOOKUP(E1987,'Data Produk'!$A$2:$E$2517,4,FALSE)</f>
        <v>EARPHONE</v>
      </c>
      <c r="K1987" t="str">
        <f>VLOOKUP(D1987,'Data Outlet'!$A$2:$D$17,4,FALSE)</f>
        <v>Eko Wijaya</v>
      </c>
      <c r="L1987" t="str">
        <f>VLOOKUP(D1987,'Data Outlet'!$A$2:$D$17,2,FALSE)</f>
        <v>KOTA KASABLANKA</v>
      </c>
    </row>
    <row r="1988" spans="1:12" x14ac:dyDescent="0.25">
      <c r="A1988" t="str">
        <f t="shared" si="62"/>
        <v>T-1987</v>
      </c>
      <c r="B1988" s="3" t="s">
        <v>2584</v>
      </c>
      <c r="C1988" s="5">
        <v>45597</v>
      </c>
      <c r="D1988" s="3" t="s">
        <v>39</v>
      </c>
      <c r="E1988" s="4" t="s">
        <v>391</v>
      </c>
      <c r="F1988" s="9">
        <v>3</v>
      </c>
      <c r="G1988">
        <f>VLOOKUP(E1988,'Data Produk'!$A$2:$E$2517,5,FALSE)</f>
        <v>57150</v>
      </c>
      <c r="H1988">
        <f t="shared" si="63"/>
        <v>171450</v>
      </c>
      <c r="I1988" t="str">
        <f>VLOOKUP(E1988,'Data Produk'!$A$2:$E$2517,3,FALSE)</f>
        <v>BHINNEKA AGILE MP353 GAMING MOUSEPAD BLACK</v>
      </c>
      <c r="J1988" t="str">
        <f>VLOOKUP(E1988,'Data Produk'!$A$2:$E$2517,4,FALSE)</f>
        <v>GAMING MOUSEPAD</v>
      </c>
      <c r="K1988" t="str">
        <f>VLOOKUP(D1988,'Data Outlet'!$A$2:$D$17,4,FALSE)</f>
        <v>Eko Wijaya</v>
      </c>
      <c r="L1988" t="str">
        <f>VLOOKUP(D1988,'Data Outlet'!$A$2:$D$17,2,FALSE)</f>
        <v>KOTA KASABLANKA</v>
      </c>
    </row>
    <row r="1989" spans="1:12" x14ac:dyDescent="0.25">
      <c r="A1989" t="str">
        <f t="shared" si="62"/>
        <v>T-1988</v>
      </c>
      <c r="B1989" s="3" t="s">
        <v>2584</v>
      </c>
      <c r="C1989" s="5">
        <v>45598</v>
      </c>
      <c r="D1989" s="3" t="s">
        <v>35</v>
      </c>
      <c r="E1989" s="4" t="s">
        <v>334</v>
      </c>
      <c r="F1989" s="9">
        <v>2</v>
      </c>
      <c r="G1989">
        <f>VLOOKUP(E1989,'Data Produk'!$A$2:$E$2517,5,FALSE)</f>
        <v>22500</v>
      </c>
      <c r="H1989">
        <f t="shared" si="63"/>
        <v>45000</v>
      </c>
      <c r="I1989" t="str">
        <f>VLOOKUP(E1989,'Data Produk'!$A$2:$E$2517,3,FALSE)</f>
        <v>BHINNEKA LINKBUDS ES4 WIRED EARBUDS BLACK</v>
      </c>
      <c r="J1989" t="str">
        <f>VLOOKUP(E1989,'Data Produk'!$A$2:$E$2517,4,FALSE)</f>
        <v>EARPHONE</v>
      </c>
      <c r="K1989" t="str">
        <f>VLOOKUP(D1989,'Data Outlet'!$A$2:$D$17,4,FALSE)</f>
        <v>Budi Santoso</v>
      </c>
      <c r="L1989" t="str">
        <f>VLOOKUP(D1989,'Data Outlet'!$A$2:$D$17,2,FALSE)</f>
        <v>BINTARO EXCHANGE</v>
      </c>
    </row>
    <row r="1990" spans="1:12" x14ac:dyDescent="0.25">
      <c r="A1990" t="str">
        <f t="shared" si="62"/>
        <v>T-1989</v>
      </c>
      <c r="B1990" s="3" t="s">
        <v>2584</v>
      </c>
      <c r="C1990" s="5">
        <v>45612</v>
      </c>
      <c r="D1990" s="3" t="s">
        <v>37</v>
      </c>
      <c r="E1990" s="4" t="s">
        <v>1063</v>
      </c>
      <c r="F1990" s="9">
        <v>1</v>
      </c>
      <c r="G1990">
        <f>VLOOKUP(E1990,'Data Produk'!$A$2:$E$2517,5,FALSE)</f>
        <v>138500</v>
      </c>
      <c r="H1990">
        <f t="shared" si="63"/>
        <v>138500</v>
      </c>
      <c r="I1990" t="str">
        <f>VLOOKUP(E1990,'Data Produk'!$A$2:$E$2517,3,FALSE)</f>
        <v>BHINNEKA REVOLVER GP12 GAMEPAD BLACK</v>
      </c>
      <c r="J1990" t="str">
        <f>VLOOKUP(E1990,'Data Produk'!$A$2:$E$2517,4,FALSE)</f>
        <v>GAMEPAD</v>
      </c>
      <c r="K1990" t="str">
        <f>VLOOKUP(D1990,'Data Outlet'!$A$2:$D$17,4,FALSE)</f>
        <v>Dewi Lestari</v>
      </c>
      <c r="L1990" t="str">
        <f>VLOOKUP(D1990,'Data Outlet'!$A$2:$D$17,2,FALSE)</f>
        <v>CIBUBUR JUNCTION</v>
      </c>
    </row>
    <row r="1991" spans="1:12" x14ac:dyDescent="0.25">
      <c r="A1991" t="str">
        <f t="shared" si="62"/>
        <v>T-1990</v>
      </c>
      <c r="B1991" s="3" t="s">
        <v>2584</v>
      </c>
      <c r="C1991" s="5">
        <v>45621</v>
      </c>
      <c r="D1991" s="3" t="s">
        <v>42</v>
      </c>
      <c r="E1991" s="4" t="s">
        <v>1346</v>
      </c>
      <c r="F1991" s="9">
        <v>1</v>
      </c>
      <c r="G1991">
        <f>VLOOKUP(E1991,'Data Produk'!$A$2:$E$2517,5,FALSE)</f>
        <v>170100</v>
      </c>
      <c r="H1991">
        <f t="shared" si="63"/>
        <v>170100</v>
      </c>
      <c r="I1991" t="str">
        <f>VLOOKUP(E1991,'Data Produk'!$A$2:$E$2517,3,FALSE)</f>
        <v>BHINNEKA Gaming Deskmat ATO MP905 MARBLE</v>
      </c>
      <c r="J1991" t="str">
        <f>VLOOKUP(E1991,'Data Produk'!$A$2:$E$2517,4,FALSE)</f>
        <v>DESKMAT</v>
      </c>
      <c r="K1991" t="str">
        <f>VLOOKUP(D1991,'Data Outlet'!$A$2:$D$17,4,FALSE)</f>
        <v>Hadi Nugroho</v>
      </c>
      <c r="L1991" t="str">
        <f>VLOOKUP(D1991,'Data Outlet'!$A$2:$D$17,2,FALSE)</f>
        <v>MALL KELAPA GADING</v>
      </c>
    </row>
    <row r="1992" spans="1:12" x14ac:dyDescent="0.25">
      <c r="A1992" t="str">
        <f t="shared" si="62"/>
        <v>T-1991</v>
      </c>
      <c r="B1992" s="3" t="s">
        <v>2584</v>
      </c>
      <c r="C1992" s="5">
        <v>45616</v>
      </c>
      <c r="D1992" s="3" t="s">
        <v>40</v>
      </c>
      <c r="E1992" s="4" t="s">
        <v>495</v>
      </c>
      <c r="F1992" s="9">
        <v>1</v>
      </c>
      <c r="G1992">
        <f>VLOOKUP(E1992,'Data Produk'!$A$2:$E$2517,5,FALSE)</f>
        <v>81000</v>
      </c>
      <c r="H1992">
        <f t="shared" si="63"/>
        <v>81000</v>
      </c>
      <c r="I1992" t="str">
        <f>VLOOKUP(E1992,'Data Produk'!$A$2:$E$2517,3,FALSE)</f>
        <v>BHINNEKA AGILE MP903 GAMING MOUSEPAD BLACK</v>
      </c>
      <c r="J1992" t="str">
        <f>VLOOKUP(E1992,'Data Produk'!$A$2:$E$2517,4,FALSE)</f>
        <v>GAMING MOUSEPAD</v>
      </c>
      <c r="K1992" t="str">
        <f>VLOOKUP(D1992,'Data Outlet'!$A$2:$D$17,4,FALSE)</f>
        <v>Fani Sari</v>
      </c>
      <c r="L1992" t="str">
        <f>VLOOKUP(D1992,'Data Outlet'!$A$2:$D$17,2,FALSE)</f>
        <v>LIPPO MALL KEMANG</v>
      </c>
    </row>
    <row r="1993" spans="1:12" x14ac:dyDescent="0.25">
      <c r="A1993" t="str">
        <f t="shared" si="62"/>
        <v>T-1992</v>
      </c>
      <c r="B1993" s="3" t="s">
        <v>2584</v>
      </c>
      <c r="C1993" s="5">
        <v>45604</v>
      </c>
      <c r="D1993" s="3" t="s">
        <v>42</v>
      </c>
      <c r="E1993" s="4" t="s">
        <v>768</v>
      </c>
      <c r="F1993" s="9">
        <v>1</v>
      </c>
      <c r="G1993">
        <f>VLOOKUP(E1993,'Data Produk'!$A$2:$E$2517,5,FALSE)</f>
        <v>94500</v>
      </c>
      <c r="H1993">
        <f t="shared" si="63"/>
        <v>94500</v>
      </c>
      <c r="I1993" t="str">
        <f>VLOOKUP(E1993,'Data Produk'!$A$2:$E$2517,3,FALSE)</f>
        <v>BHINNEKA POWER GO 25W 1-PORT TYPE-C USB CHARGER (PD/PPS) WHITE</v>
      </c>
      <c r="J1993" t="str">
        <f>VLOOKUP(E1993,'Data Produk'!$A$2:$E$2517,4,FALSE)</f>
        <v>CHARGER</v>
      </c>
      <c r="K1993" t="str">
        <f>VLOOKUP(D1993,'Data Outlet'!$A$2:$D$17,4,FALSE)</f>
        <v>Hadi Nugroho</v>
      </c>
      <c r="L1993" t="str">
        <f>VLOOKUP(D1993,'Data Outlet'!$A$2:$D$17,2,FALSE)</f>
        <v>MALL KELAPA GADING</v>
      </c>
    </row>
    <row r="1994" spans="1:12" x14ac:dyDescent="0.25">
      <c r="A1994" t="str">
        <f t="shared" si="62"/>
        <v>T-1993</v>
      </c>
      <c r="B1994" s="3" t="s">
        <v>2584</v>
      </c>
      <c r="C1994" s="5">
        <v>45608</v>
      </c>
      <c r="D1994" s="3" t="s">
        <v>40</v>
      </c>
      <c r="E1994" s="4" t="s">
        <v>1347</v>
      </c>
      <c r="F1994" s="9">
        <v>1</v>
      </c>
      <c r="G1994">
        <f>VLOOKUP(E1994,'Data Produk'!$A$2:$E$2517,5,FALSE)</f>
        <v>170100</v>
      </c>
      <c r="H1994">
        <f t="shared" si="63"/>
        <v>170100</v>
      </c>
      <c r="I1994" t="str">
        <f>VLOOKUP(E1994,'Data Produk'!$A$2:$E$2517,3,FALSE)</f>
        <v>BHINNEKA Gaming Deskmat ATO MP905 PLUM</v>
      </c>
      <c r="J1994" t="str">
        <f>VLOOKUP(E1994,'Data Produk'!$A$2:$E$2517,4,FALSE)</f>
        <v>DESKMAT</v>
      </c>
      <c r="K1994" t="str">
        <f>VLOOKUP(D1994,'Data Outlet'!$A$2:$D$17,4,FALSE)</f>
        <v>Fani Sari</v>
      </c>
      <c r="L1994" t="str">
        <f>VLOOKUP(D1994,'Data Outlet'!$A$2:$D$17,2,FALSE)</f>
        <v>LIPPO MALL KEMANG</v>
      </c>
    </row>
    <row r="1995" spans="1:12" x14ac:dyDescent="0.25">
      <c r="A1995" t="str">
        <f t="shared" si="62"/>
        <v>T-1994</v>
      </c>
      <c r="B1995" s="3" t="s">
        <v>2584</v>
      </c>
      <c r="C1995" s="5">
        <v>45610</v>
      </c>
      <c r="D1995" s="3" t="s">
        <v>40</v>
      </c>
      <c r="E1995" s="4" t="s">
        <v>1348</v>
      </c>
      <c r="F1995" s="9">
        <v>1</v>
      </c>
      <c r="G1995">
        <f>VLOOKUP(E1995,'Data Produk'!$A$2:$E$2517,5,FALSE)</f>
        <v>80000</v>
      </c>
      <c r="H1995">
        <f t="shared" si="63"/>
        <v>80000</v>
      </c>
      <c r="I1995" t="str">
        <f>VLOOKUP(E1995,'Data Produk'!$A$2:$E$2517,3,FALSE)</f>
        <v>BHINNEKA Gaming Headset Stand Tower AC3001 PINK</v>
      </c>
      <c r="J1995" t="str">
        <f>VLOOKUP(E1995,'Data Produk'!$A$2:$E$2517,4,FALSE)</f>
        <v>OTHER ACCESSORIES</v>
      </c>
      <c r="K1995" t="str">
        <f>VLOOKUP(D1995,'Data Outlet'!$A$2:$D$17,4,FALSE)</f>
        <v>Fani Sari</v>
      </c>
      <c r="L1995" t="str">
        <f>VLOOKUP(D1995,'Data Outlet'!$A$2:$D$17,2,FALSE)</f>
        <v>LIPPO MALL KEMANG</v>
      </c>
    </row>
    <row r="1996" spans="1:12" x14ac:dyDescent="0.25">
      <c r="A1996" t="str">
        <f t="shared" ref="A1996:A2059" si="64">"T-"&amp;ROW()-1</f>
        <v>T-1995</v>
      </c>
      <c r="B1996" s="3" t="s">
        <v>2584</v>
      </c>
      <c r="C1996" s="5">
        <v>45603</v>
      </c>
      <c r="D1996" s="3" t="s">
        <v>35</v>
      </c>
      <c r="E1996" s="4" t="s">
        <v>934</v>
      </c>
      <c r="F1996" s="9">
        <v>2</v>
      </c>
      <c r="G1996">
        <f>VLOOKUP(E1996,'Data Produk'!$A$2:$E$2517,5,FALSE)</f>
        <v>47700</v>
      </c>
      <c r="H1996">
        <f t="shared" si="63"/>
        <v>95400</v>
      </c>
      <c r="I1996" t="str">
        <f>VLOOKUP(E1996,'Data Produk'!$A$2:$E$2517,3,FALSE)</f>
        <v>BHINNEKA POWER MOVE 30W 2-PORTS CAR CHARGER (PD+QC) BLACK</v>
      </c>
      <c r="J1996" t="str">
        <f>VLOOKUP(E1996,'Data Produk'!$A$2:$E$2517,4,FALSE)</f>
        <v>CAR &amp; TRAVEL CHARGER</v>
      </c>
      <c r="K1996" t="str">
        <f>VLOOKUP(D1996,'Data Outlet'!$A$2:$D$17,4,FALSE)</f>
        <v>Budi Santoso</v>
      </c>
      <c r="L1996" t="str">
        <f>VLOOKUP(D1996,'Data Outlet'!$A$2:$D$17,2,FALSE)</f>
        <v>BINTARO EXCHANGE</v>
      </c>
    </row>
    <row r="1997" spans="1:12" x14ac:dyDescent="0.25">
      <c r="A1997" t="str">
        <f t="shared" si="64"/>
        <v>T-1996</v>
      </c>
      <c r="B1997" s="3" t="s">
        <v>2584</v>
      </c>
      <c r="C1997" s="5">
        <v>45608</v>
      </c>
      <c r="D1997" s="3" t="s">
        <v>43</v>
      </c>
      <c r="E1997" s="4" t="s">
        <v>788</v>
      </c>
      <c r="F1997" s="9">
        <v>1</v>
      </c>
      <c r="G1997">
        <f>VLOOKUP(E1997,'Data Produk'!$A$2:$E$2517,5,FALSE)</f>
        <v>22500</v>
      </c>
      <c r="H1997">
        <f t="shared" si="63"/>
        <v>22500</v>
      </c>
      <c r="I1997" t="str">
        <f>VLOOKUP(E1997,'Data Produk'!$A$2:$E$2517,3,FALSE)</f>
        <v>BHINNEKA LINKBUDS ES4 WIRED EARBUDS BLACK</v>
      </c>
      <c r="J1997" t="str">
        <f>VLOOKUP(E1997,'Data Produk'!$A$2:$E$2517,4,FALSE)</f>
        <v>EARPHONE</v>
      </c>
      <c r="K1997" t="str">
        <f>VLOOKUP(D1997,'Data Outlet'!$A$2:$D$17,4,FALSE)</f>
        <v>Gita Rahma</v>
      </c>
      <c r="L1997" t="str">
        <f>VLOOKUP(D1997,'Data Outlet'!$A$2:$D$17,2,FALSE)</f>
        <v>MALL OF INDONESIA</v>
      </c>
    </row>
    <row r="1998" spans="1:12" x14ac:dyDescent="0.25">
      <c r="A1998" t="str">
        <f t="shared" si="64"/>
        <v>T-1997</v>
      </c>
      <c r="B1998" s="3" t="s">
        <v>2584</v>
      </c>
      <c r="C1998" s="5">
        <v>45623</v>
      </c>
      <c r="D1998" s="3" t="s">
        <v>35</v>
      </c>
      <c r="E1998" s="4" t="s">
        <v>1349</v>
      </c>
      <c r="F1998" s="9">
        <v>1</v>
      </c>
      <c r="G1998">
        <f>VLOOKUP(E1998,'Data Produk'!$A$2:$E$2517,5,FALSE)</f>
        <v>39600</v>
      </c>
      <c r="H1998">
        <f t="shared" si="63"/>
        <v>39600</v>
      </c>
      <c r="I1998" t="str">
        <f>VLOOKUP(E1998,'Data Produk'!$A$2:$E$2517,3,FALSE)</f>
        <v>BHINNEKA GO W607 OFFICE MOUSE BLUE</v>
      </c>
      <c r="J1998" t="str">
        <f>VLOOKUP(E1998,'Data Produk'!$A$2:$E$2517,4,FALSE)</f>
        <v>OFFICE MOUSE</v>
      </c>
      <c r="K1998" t="str">
        <f>VLOOKUP(D1998,'Data Outlet'!$A$2:$D$17,4,FALSE)</f>
        <v>Budi Santoso</v>
      </c>
      <c r="L1998" t="str">
        <f>VLOOKUP(D1998,'Data Outlet'!$A$2:$D$17,2,FALSE)</f>
        <v>BINTARO EXCHANGE</v>
      </c>
    </row>
    <row r="1999" spans="1:12" x14ac:dyDescent="0.25">
      <c r="A1999" t="str">
        <f t="shared" si="64"/>
        <v>T-1998</v>
      </c>
      <c r="B1999" s="3" t="s">
        <v>2584</v>
      </c>
      <c r="C1999" s="5">
        <v>45620</v>
      </c>
      <c r="D1999" s="3" t="s">
        <v>35</v>
      </c>
      <c r="E1999" s="4" t="s">
        <v>1350</v>
      </c>
      <c r="F1999" s="9">
        <v>1</v>
      </c>
      <c r="G1999">
        <f>VLOOKUP(E1999,'Data Produk'!$A$2:$E$2517,5,FALSE)</f>
        <v>116100</v>
      </c>
      <c r="H1999">
        <f t="shared" si="63"/>
        <v>116100</v>
      </c>
      <c r="I1999" t="str">
        <f>VLOOKUP(E1999,'Data Produk'!$A$2:$E$2517,3,FALSE)</f>
        <v>BHINNEKA SMART LED STRIP SL0103</v>
      </c>
      <c r="J1999" t="str">
        <f>VLOOKUP(E1999,'Data Produk'!$A$2:$E$2517,4,FALSE)</f>
        <v>SMART LIFE</v>
      </c>
      <c r="K1999" t="str">
        <f>VLOOKUP(D1999,'Data Outlet'!$A$2:$D$17,4,FALSE)</f>
        <v>Budi Santoso</v>
      </c>
      <c r="L1999" t="str">
        <f>VLOOKUP(D1999,'Data Outlet'!$A$2:$D$17,2,FALSE)</f>
        <v>BINTARO EXCHANGE</v>
      </c>
    </row>
    <row r="2000" spans="1:12" x14ac:dyDescent="0.25">
      <c r="A2000" t="str">
        <f t="shared" si="64"/>
        <v>T-1999</v>
      </c>
      <c r="B2000" s="3" t="s">
        <v>2584</v>
      </c>
      <c r="C2000" s="5">
        <v>45607</v>
      </c>
      <c r="D2000" s="3" t="s">
        <v>39</v>
      </c>
      <c r="E2000" s="4" t="s">
        <v>852</v>
      </c>
      <c r="F2000" s="9">
        <v>2</v>
      </c>
      <c r="G2000">
        <f>VLOOKUP(E2000,'Data Produk'!$A$2:$E$2517,5,FALSE)</f>
        <v>330300</v>
      </c>
      <c r="H2000">
        <f t="shared" si="63"/>
        <v>660600</v>
      </c>
      <c r="I2000" t="str">
        <f>VLOOKUP(E2000,'Data Produk'!$A$2:$E$2517,3,FALSE)</f>
        <v>BHINNEKA SMART POWER STRIP SPS01</v>
      </c>
      <c r="J2000" t="str">
        <f>VLOOKUP(E2000,'Data Produk'!$A$2:$E$2517,4,FALSE)</f>
        <v>SMART LIFE</v>
      </c>
      <c r="K2000" t="str">
        <f>VLOOKUP(D2000,'Data Outlet'!$A$2:$D$17,4,FALSE)</f>
        <v>Eko Wijaya</v>
      </c>
      <c r="L2000" t="str">
        <f>VLOOKUP(D2000,'Data Outlet'!$A$2:$D$17,2,FALSE)</f>
        <v>KOTA KASABLANKA</v>
      </c>
    </row>
    <row r="2001" spans="1:12" x14ac:dyDescent="0.25">
      <c r="A2001" t="str">
        <f t="shared" si="64"/>
        <v>T-2000</v>
      </c>
      <c r="B2001" s="3" t="s">
        <v>2584</v>
      </c>
      <c r="C2001" s="5">
        <v>45616</v>
      </c>
      <c r="D2001" s="3" t="s">
        <v>41</v>
      </c>
      <c r="E2001" s="4" t="s">
        <v>924</v>
      </c>
      <c r="F2001" s="9">
        <v>2</v>
      </c>
      <c r="G2001">
        <f>VLOOKUP(E2001,'Data Produk'!$A$2:$E$2517,5,FALSE)</f>
        <v>47700</v>
      </c>
      <c r="H2001">
        <f t="shared" si="63"/>
        <v>95400</v>
      </c>
      <c r="I2001" t="str">
        <f>VLOOKUP(E2001,'Data Produk'!$A$2:$E$2517,3,FALSE)</f>
        <v>BHINNEKA POWER MOVE 30W 2-PORTS CAR CHARGER (PD+QC) BLACK</v>
      </c>
      <c r="J2001" t="str">
        <f>VLOOKUP(E2001,'Data Produk'!$A$2:$E$2517,4,FALSE)</f>
        <v>CAR &amp; TRAVEL CHARGER</v>
      </c>
      <c r="K2001" t="str">
        <f>VLOOKUP(D2001,'Data Outlet'!$A$2:$D$17,4,FALSE)</f>
        <v>Gita Rahma</v>
      </c>
      <c r="L2001" t="str">
        <f>VLOOKUP(D2001,'Data Outlet'!$A$2:$D$17,2,FALSE)</f>
        <v>MALL GANDARIA CITY</v>
      </c>
    </row>
    <row r="2002" spans="1:12" x14ac:dyDescent="0.25">
      <c r="A2002" t="str">
        <f t="shared" si="64"/>
        <v>T-2001</v>
      </c>
      <c r="B2002" s="3" t="s">
        <v>2584</v>
      </c>
      <c r="C2002" s="5">
        <v>45612</v>
      </c>
      <c r="D2002" s="3" t="s">
        <v>37</v>
      </c>
      <c r="E2002" s="4" t="s">
        <v>1183</v>
      </c>
      <c r="F2002" s="9">
        <v>3</v>
      </c>
      <c r="G2002">
        <f>VLOOKUP(E2002,'Data Produk'!$A$2:$E$2517,5,FALSE)</f>
        <v>34200</v>
      </c>
      <c r="H2002">
        <f t="shared" si="63"/>
        <v>102600</v>
      </c>
      <c r="I2002" t="str">
        <f>VLOOKUP(E2002,'Data Produk'!$A$2:$E$2517,3,FALSE)</f>
        <v>KDL105 BHINNEKA USB CABLE LIGHTNING</v>
      </c>
      <c r="J2002" t="str">
        <f>VLOOKUP(E2002,'Data Produk'!$A$2:$E$2517,4,FALSE)</f>
        <v>CABLE</v>
      </c>
      <c r="K2002" t="str">
        <f>VLOOKUP(D2002,'Data Outlet'!$A$2:$D$17,4,FALSE)</f>
        <v>Dewi Lestari</v>
      </c>
      <c r="L2002" t="str">
        <f>VLOOKUP(D2002,'Data Outlet'!$A$2:$D$17,2,FALSE)</f>
        <v>CIBUBUR JUNCTION</v>
      </c>
    </row>
    <row r="2003" spans="1:12" x14ac:dyDescent="0.25">
      <c r="A2003" t="str">
        <f t="shared" si="64"/>
        <v>T-2002</v>
      </c>
      <c r="B2003" s="3" t="s">
        <v>2584</v>
      </c>
      <c r="C2003" s="5">
        <v>45626</v>
      </c>
      <c r="D2003" s="3" t="s">
        <v>35</v>
      </c>
      <c r="E2003" s="4" t="s">
        <v>943</v>
      </c>
      <c r="F2003" s="9">
        <v>1</v>
      </c>
      <c r="G2003">
        <f>VLOOKUP(E2003,'Data Produk'!$A$2:$E$2517,5,FALSE)</f>
        <v>82800</v>
      </c>
      <c r="H2003">
        <f t="shared" si="63"/>
        <v>82800</v>
      </c>
      <c r="I2003" t="str">
        <f>VLOOKUP(E2003,'Data Produk'!$A$2:$E$2517,3,FALSE)</f>
        <v>BHINNEKA GO W193 OFFICE MOUSE PINK</v>
      </c>
      <c r="J2003" t="str">
        <f>VLOOKUP(E2003,'Data Produk'!$A$2:$E$2517,4,FALSE)</f>
        <v>OFFICE MOUSE</v>
      </c>
      <c r="K2003" t="str">
        <f>VLOOKUP(D2003,'Data Outlet'!$A$2:$D$17,4,FALSE)</f>
        <v>Budi Santoso</v>
      </c>
      <c r="L2003" t="str">
        <f>VLOOKUP(D2003,'Data Outlet'!$A$2:$D$17,2,FALSE)</f>
        <v>BINTARO EXCHANGE</v>
      </c>
    </row>
    <row r="2004" spans="1:12" x14ac:dyDescent="0.25">
      <c r="A2004" t="str">
        <f t="shared" si="64"/>
        <v>T-2003</v>
      </c>
      <c r="B2004" s="3" t="s">
        <v>2584</v>
      </c>
      <c r="C2004" s="5">
        <v>45619</v>
      </c>
      <c r="D2004" s="3" t="s">
        <v>40</v>
      </c>
      <c r="E2004" s="4" t="s">
        <v>457</v>
      </c>
      <c r="F2004" s="9">
        <v>1</v>
      </c>
      <c r="G2004">
        <f>VLOOKUP(E2004,'Data Produk'!$A$2:$E$2517,5,FALSE)</f>
        <v>98100</v>
      </c>
      <c r="H2004">
        <f t="shared" si="63"/>
        <v>98100</v>
      </c>
      <c r="I2004" t="str">
        <f>VLOOKUP(E2004,'Data Produk'!$A$2:$E$2517,3,FALSE)</f>
        <v>BHINNEKA CW2-Q01 30W 2-PORTS CHARGER (QC) WHITE</v>
      </c>
      <c r="J2004" t="str">
        <f>VLOOKUP(E2004,'Data Produk'!$A$2:$E$2517,4,FALSE)</f>
        <v>CHARGER</v>
      </c>
      <c r="K2004" t="str">
        <f>VLOOKUP(D2004,'Data Outlet'!$A$2:$D$17,4,FALSE)</f>
        <v>Fani Sari</v>
      </c>
      <c r="L2004" t="str">
        <f>VLOOKUP(D2004,'Data Outlet'!$A$2:$D$17,2,FALSE)</f>
        <v>LIPPO MALL KEMANG</v>
      </c>
    </row>
    <row r="2005" spans="1:12" x14ac:dyDescent="0.25">
      <c r="A2005" t="str">
        <f t="shared" si="64"/>
        <v>T-2004</v>
      </c>
      <c r="B2005" s="3" t="s">
        <v>2584</v>
      </c>
      <c r="C2005" s="5">
        <v>45613</v>
      </c>
      <c r="D2005" s="3" t="s">
        <v>39</v>
      </c>
      <c r="E2005" s="4" t="s">
        <v>431</v>
      </c>
      <c r="F2005" s="9">
        <v>1</v>
      </c>
      <c r="G2005">
        <f>VLOOKUP(E2005,'Data Produk'!$A$2:$E$2517,5,FALSE)</f>
        <v>349300</v>
      </c>
      <c r="H2005">
        <f t="shared" si="63"/>
        <v>349300</v>
      </c>
      <c r="I2005" t="str">
        <f>VLOOKUP(E2005,'Data Produk'!$A$2:$E$2517,3,FALSE)</f>
        <v>BHINNEKA ATO MP905 DESKMAT ONE PIECE LUFFY</v>
      </c>
      <c r="J2005" t="str">
        <f>VLOOKUP(E2005,'Data Produk'!$A$2:$E$2517,4,FALSE)</f>
        <v>DESKMAT</v>
      </c>
      <c r="K2005" t="str">
        <f>VLOOKUP(D2005,'Data Outlet'!$A$2:$D$17,4,FALSE)</f>
        <v>Eko Wijaya</v>
      </c>
      <c r="L2005" t="str">
        <f>VLOOKUP(D2005,'Data Outlet'!$A$2:$D$17,2,FALSE)</f>
        <v>KOTA KASABLANKA</v>
      </c>
    </row>
    <row r="2006" spans="1:12" x14ac:dyDescent="0.25">
      <c r="A2006" t="str">
        <f t="shared" si="64"/>
        <v>T-2005</v>
      </c>
      <c r="B2006" s="3" t="s">
        <v>2584</v>
      </c>
      <c r="C2006" s="5">
        <v>45624</v>
      </c>
      <c r="D2006" s="3" t="s">
        <v>43</v>
      </c>
      <c r="E2006" s="4" t="s">
        <v>647</v>
      </c>
      <c r="F2006" s="9">
        <v>2</v>
      </c>
      <c r="G2006">
        <f>VLOOKUP(E2006,'Data Produk'!$A$2:$E$2517,5,FALSE)</f>
        <v>26100</v>
      </c>
      <c r="H2006">
        <f t="shared" si="63"/>
        <v>52200</v>
      </c>
      <c r="I2006" t="str">
        <f>VLOOKUP(E2006,'Data Produk'!$A$2:$E$2517,3,FALSE)</f>
        <v>BHINNEKA GO ES1 WIRED EARBUDS BLACK</v>
      </c>
      <c r="J2006" t="str">
        <f>VLOOKUP(E2006,'Data Produk'!$A$2:$E$2517,4,FALSE)</f>
        <v>EARPHONE</v>
      </c>
      <c r="K2006" t="str">
        <f>VLOOKUP(D2006,'Data Outlet'!$A$2:$D$17,4,FALSE)</f>
        <v>Gita Rahma</v>
      </c>
      <c r="L2006" t="str">
        <f>VLOOKUP(D2006,'Data Outlet'!$A$2:$D$17,2,FALSE)</f>
        <v>MALL OF INDONESIA</v>
      </c>
    </row>
    <row r="2007" spans="1:12" x14ac:dyDescent="0.25">
      <c r="A2007" t="str">
        <f t="shared" si="64"/>
        <v>T-2006</v>
      </c>
      <c r="B2007" s="3" t="s">
        <v>2584</v>
      </c>
      <c r="C2007" s="5">
        <v>45622</v>
      </c>
      <c r="D2007" s="3" t="s">
        <v>39</v>
      </c>
      <c r="E2007" s="4" t="s">
        <v>382</v>
      </c>
      <c r="F2007" s="9">
        <v>1</v>
      </c>
      <c r="G2007">
        <f>VLOOKUP(E2007,'Data Produk'!$A$2:$E$2517,5,FALSE)</f>
        <v>34200</v>
      </c>
      <c r="H2007">
        <f t="shared" si="63"/>
        <v>34200</v>
      </c>
      <c r="I2007" t="str">
        <f>VLOOKUP(E2007,'Data Produk'!$A$2:$E$2517,3,FALSE)</f>
        <v>BHINNEKA VIGIL MP452 BASIC MOUSEPAD BLACK</v>
      </c>
      <c r="J2007" t="str">
        <f>VLOOKUP(E2007,'Data Produk'!$A$2:$E$2517,4,FALSE)</f>
        <v>BASIC MOUSEPAD</v>
      </c>
      <c r="K2007" t="str">
        <f>VLOOKUP(D2007,'Data Outlet'!$A$2:$D$17,4,FALSE)</f>
        <v>Eko Wijaya</v>
      </c>
      <c r="L2007" t="str">
        <f>VLOOKUP(D2007,'Data Outlet'!$A$2:$D$17,2,FALSE)</f>
        <v>KOTA KASABLANKA</v>
      </c>
    </row>
    <row r="2008" spans="1:12" x14ac:dyDescent="0.25">
      <c r="A2008" t="str">
        <f t="shared" si="64"/>
        <v>T-2007</v>
      </c>
      <c r="B2008" s="3" t="s">
        <v>2584</v>
      </c>
      <c r="C2008" s="5">
        <v>45599</v>
      </c>
      <c r="D2008" s="3" t="s">
        <v>43</v>
      </c>
      <c r="E2008" s="4" t="s">
        <v>1351</v>
      </c>
      <c r="F2008" s="9">
        <v>1</v>
      </c>
      <c r="G2008">
        <f>VLOOKUP(E2008,'Data Produk'!$A$2:$E$2517,5,FALSE)</f>
        <v>247500</v>
      </c>
      <c r="H2008">
        <f t="shared" si="63"/>
        <v>247500</v>
      </c>
      <c r="I2008" t="str">
        <f>VLOOKUP(E2008,'Data Produk'!$A$2:$E$2517,3,FALSE)</f>
        <v>BHINNEKA SHOOTER II WGP13 GAMEPAD WHITE</v>
      </c>
      <c r="J2008" t="str">
        <f>VLOOKUP(E2008,'Data Produk'!$A$2:$E$2517,4,FALSE)</f>
        <v>GAMEPAD</v>
      </c>
      <c r="K2008" t="str">
        <f>VLOOKUP(D2008,'Data Outlet'!$A$2:$D$17,4,FALSE)</f>
        <v>Gita Rahma</v>
      </c>
      <c r="L2008" t="str">
        <f>VLOOKUP(D2008,'Data Outlet'!$A$2:$D$17,2,FALSE)</f>
        <v>MALL OF INDONESIA</v>
      </c>
    </row>
    <row r="2009" spans="1:12" x14ac:dyDescent="0.25">
      <c r="A2009" t="str">
        <f t="shared" si="64"/>
        <v>T-2008</v>
      </c>
      <c r="B2009" s="3" t="s">
        <v>2584</v>
      </c>
      <c r="C2009" s="5">
        <v>45616</v>
      </c>
      <c r="D2009" s="3" t="s">
        <v>43</v>
      </c>
      <c r="E2009" s="4" t="s">
        <v>523</v>
      </c>
      <c r="F2009" s="9">
        <v>3</v>
      </c>
      <c r="G2009">
        <f>VLOOKUP(E2009,'Data Produk'!$A$2:$E$2517,5,FALSE)</f>
        <v>39600</v>
      </c>
      <c r="H2009">
        <f t="shared" si="63"/>
        <v>118800</v>
      </c>
      <c r="I2009" t="str">
        <f>VLOOKUP(E2009,'Data Produk'!$A$2:$E$2517,3,FALSE)</f>
        <v>BHINNEKA GO W608 OFFICE MOUSE BLACK</v>
      </c>
      <c r="J2009" t="str">
        <f>VLOOKUP(E2009,'Data Produk'!$A$2:$E$2517,4,FALSE)</f>
        <v>OFFICE MOUSE</v>
      </c>
      <c r="K2009" t="str">
        <f>VLOOKUP(D2009,'Data Outlet'!$A$2:$D$17,4,FALSE)</f>
        <v>Gita Rahma</v>
      </c>
      <c r="L2009" t="str">
        <f>VLOOKUP(D2009,'Data Outlet'!$A$2:$D$17,2,FALSE)</f>
        <v>MALL OF INDONESIA</v>
      </c>
    </row>
    <row r="2010" spans="1:12" x14ac:dyDescent="0.25">
      <c r="A2010" t="str">
        <f t="shared" si="64"/>
        <v>T-2009</v>
      </c>
      <c r="B2010" s="3" t="s">
        <v>2584</v>
      </c>
      <c r="C2010" s="5">
        <v>45609</v>
      </c>
      <c r="D2010" s="3" t="s">
        <v>43</v>
      </c>
      <c r="E2010" s="4" t="s">
        <v>744</v>
      </c>
      <c r="F2010" s="9">
        <v>1</v>
      </c>
      <c r="G2010">
        <f>VLOOKUP(E2010,'Data Produk'!$A$2:$E$2517,5,FALSE)</f>
        <v>81000</v>
      </c>
      <c r="H2010">
        <f t="shared" si="63"/>
        <v>81000</v>
      </c>
      <c r="I2010" t="str">
        <f>VLOOKUP(E2010,'Data Produk'!$A$2:$E$2517,3,FALSE)</f>
        <v>BHINNEKA THOR X9 GAMING MOUSE BLACK</v>
      </c>
      <c r="J2010" t="str">
        <f>VLOOKUP(E2010,'Data Produk'!$A$2:$E$2517,4,FALSE)</f>
        <v>MOUSE GAMING</v>
      </c>
      <c r="K2010" t="str">
        <f>VLOOKUP(D2010,'Data Outlet'!$A$2:$D$17,4,FALSE)</f>
        <v>Gita Rahma</v>
      </c>
      <c r="L2010" t="str">
        <f>VLOOKUP(D2010,'Data Outlet'!$A$2:$D$17,2,FALSE)</f>
        <v>MALL OF INDONESIA</v>
      </c>
    </row>
    <row r="2011" spans="1:12" x14ac:dyDescent="0.25">
      <c r="A2011" t="str">
        <f t="shared" si="64"/>
        <v>T-2010</v>
      </c>
      <c r="B2011" s="3" t="s">
        <v>2584</v>
      </c>
      <c r="C2011" s="5">
        <v>45601</v>
      </c>
      <c r="D2011" s="3" t="s">
        <v>42</v>
      </c>
      <c r="E2011" s="4" t="s">
        <v>1242</v>
      </c>
      <c r="F2011" s="9">
        <v>1</v>
      </c>
      <c r="G2011">
        <f>VLOOKUP(E2011,'Data Produk'!$A$2:$E$2517,5,FALSE)</f>
        <v>80000</v>
      </c>
      <c r="H2011">
        <f t="shared" si="63"/>
        <v>80000</v>
      </c>
      <c r="I2011" t="str">
        <f>VLOOKUP(E2011,'Data Produk'!$A$2:$E$2517,3,FALSE)</f>
        <v>BHINNEKA Gaming WristPad AC4101L (PILO FULL SIZE)</v>
      </c>
      <c r="J2011" t="str">
        <f>VLOOKUP(E2011,'Data Produk'!$A$2:$E$2517,4,FALSE)</f>
        <v>OTHER ACCESSORIES</v>
      </c>
      <c r="K2011" t="str">
        <f>VLOOKUP(D2011,'Data Outlet'!$A$2:$D$17,4,FALSE)</f>
        <v>Hadi Nugroho</v>
      </c>
      <c r="L2011" t="str">
        <f>VLOOKUP(D2011,'Data Outlet'!$A$2:$D$17,2,FALSE)</f>
        <v>MALL KELAPA GADING</v>
      </c>
    </row>
    <row r="2012" spans="1:12" x14ac:dyDescent="0.25">
      <c r="A2012" t="str">
        <f t="shared" si="64"/>
        <v>T-2011</v>
      </c>
      <c r="B2012" s="3" t="s">
        <v>2584</v>
      </c>
      <c r="C2012" s="5">
        <v>45607</v>
      </c>
      <c r="D2012" s="3" t="s">
        <v>40</v>
      </c>
      <c r="E2012" s="4" t="s">
        <v>667</v>
      </c>
      <c r="F2012" s="9">
        <v>8</v>
      </c>
      <c r="G2012">
        <f>VLOOKUP(E2012,'Data Produk'!$A$2:$E$2517,5,FALSE)</f>
        <v>34200</v>
      </c>
      <c r="H2012">
        <f t="shared" si="63"/>
        <v>273600</v>
      </c>
      <c r="I2012" t="str">
        <f>VLOOKUP(E2012,'Data Produk'!$A$2:$E$2517,3,FALSE)</f>
        <v>KDL105 BHINNEKA USB CABLE LIGHTNING</v>
      </c>
      <c r="J2012" t="str">
        <f>VLOOKUP(E2012,'Data Produk'!$A$2:$E$2517,4,FALSE)</f>
        <v>CABLE</v>
      </c>
      <c r="K2012" t="str">
        <f>VLOOKUP(D2012,'Data Outlet'!$A$2:$D$17,4,FALSE)</f>
        <v>Fani Sari</v>
      </c>
      <c r="L2012" t="str">
        <f>VLOOKUP(D2012,'Data Outlet'!$A$2:$D$17,2,FALSE)</f>
        <v>LIPPO MALL KEMANG</v>
      </c>
    </row>
    <row r="2013" spans="1:12" x14ac:dyDescent="0.25">
      <c r="A2013" t="str">
        <f t="shared" si="64"/>
        <v>T-2012</v>
      </c>
      <c r="B2013" s="3" t="s">
        <v>2584</v>
      </c>
      <c r="C2013" s="5">
        <v>45599</v>
      </c>
      <c r="D2013" s="3" t="s">
        <v>40</v>
      </c>
      <c r="E2013" s="4" t="s">
        <v>868</v>
      </c>
      <c r="F2013" s="9">
        <v>2</v>
      </c>
      <c r="G2013">
        <f>VLOOKUP(E2013,'Data Produk'!$A$2:$E$2517,5,FALSE)</f>
        <v>73800</v>
      </c>
      <c r="H2013">
        <f t="shared" si="63"/>
        <v>147600</v>
      </c>
      <c r="I2013" t="str">
        <f>VLOOKUP(E2013,'Data Produk'!$A$2:$E$2517,3,FALSE)</f>
        <v>BHINNEKA SMART LIGHT BUB 9W SLB101</v>
      </c>
      <c r="J2013" t="str">
        <f>VLOOKUP(E2013,'Data Produk'!$A$2:$E$2517,4,FALSE)</f>
        <v>SMART LIFE</v>
      </c>
      <c r="K2013" t="str">
        <f>VLOOKUP(D2013,'Data Outlet'!$A$2:$D$17,4,FALSE)</f>
        <v>Fani Sari</v>
      </c>
      <c r="L2013" t="str">
        <f>VLOOKUP(D2013,'Data Outlet'!$A$2:$D$17,2,FALSE)</f>
        <v>LIPPO MALL KEMANG</v>
      </c>
    </row>
    <row r="2014" spans="1:12" x14ac:dyDescent="0.25">
      <c r="A2014" t="str">
        <f t="shared" si="64"/>
        <v>T-2013</v>
      </c>
      <c r="B2014" s="3" t="s">
        <v>2584</v>
      </c>
      <c r="C2014" s="5">
        <v>45614</v>
      </c>
      <c r="D2014" s="3" t="s">
        <v>39</v>
      </c>
      <c r="E2014" s="4" t="s">
        <v>399</v>
      </c>
      <c r="F2014" s="9">
        <v>11</v>
      </c>
      <c r="G2014">
        <f>VLOOKUP(E2014,'Data Produk'!$A$2:$E$2517,5,FALSE)</f>
        <v>27000</v>
      </c>
      <c r="H2014">
        <f t="shared" si="63"/>
        <v>297000</v>
      </c>
      <c r="I2014" t="str">
        <f>VLOOKUP(E2014,'Data Produk'!$A$2:$E$2517,3,FALSE)</f>
        <v>BHINNEKA DURALINK KCB2001 BLACK</v>
      </c>
      <c r="J2014" t="str">
        <f>VLOOKUP(E2014,'Data Produk'!$A$2:$E$2517,4,FALSE)</f>
        <v>CABLE</v>
      </c>
      <c r="K2014" t="str">
        <f>VLOOKUP(D2014,'Data Outlet'!$A$2:$D$17,4,FALSE)</f>
        <v>Eko Wijaya</v>
      </c>
      <c r="L2014" t="str">
        <f>VLOOKUP(D2014,'Data Outlet'!$A$2:$D$17,2,FALSE)</f>
        <v>KOTA KASABLANKA</v>
      </c>
    </row>
    <row r="2015" spans="1:12" x14ac:dyDescent="0.25">
      <c r="A2015" t="str">
        <f t="shared" si="64"/>
        <v>T-2014</v>
      </c>
      <c r="B2015" s="3" t="s">
        <v>2584</v>
      </c>
      <c r="C2015" s="5">
        <v>45601</v>
      </c>
      <c r="D2015" s="3" t="s">
        <v>41</v>
      </c>
      <c r="E2015" s="4" t="s">
        <v>588</v>
      </c>
      <c r="F2015" s="9">
        <v>1</v>
      </c>
      <c r="G2015">
        <f>VLOOKUP(E2015,'Data Produk'!$A$2:$E$2517,5,FALSE)</f>
        <v>82800</v>
      </c>
      <c r="H2015">
        <f t="shared" si="63"/>
        <v>82800</v>
      </c>
      <c r="I2015" t="str">
        <f>VLOOKUP(E2015,'Data Produk'!$A$2:$E$2517,3,FALSE)</f>
        <v>BHINNEKA W190 OFFICE MOUSE BLACK</v>
      </c>
      <c r="J2015" t="str">
        <f>VLOOKUP(E2015,'Data Produk'!$A$2:$E$2517,4,FALSE)</f>
        <v>OFFICE MOUSE</v>
      </c>
      <c r="K2015" t="str">
        <f>VLOOKUP(D2015,'Data Outlet'!$A$2:$D$17,4,FALSE)</f>
        <v>Gita Rahma</v>
      </c>
      <c r="L2015" t="str">
        <f>VLOOKUP(D2015,'Data Outlet'!$A$2:$D$17,2,FALSE)</f>
        <v>MALL GANDARIA CITY</v>
      </c>
    </row>
    <row r="2016" spans="1:12" x14ac:dyDescent="0.25">
      <c r="A2016" t="str">
        <f t="shared" si="64"/>
        <v>T-2015</v>
      </c>
      <c r="B2016" s="3" t="s">
        <v>2584</v>
      </c>
      <c r="C2016" s="5">
        <v>45614</v>
      </c>
      <c r="D2016" s="3" t="s">
        <v>43</v>
      </c>
      <c r="E2016" s="4" t="s">
        <v>535</v>
      </c>
      <c r="F2016" s="9">
        <v>1</v>
      </c>
      <c r="G2016">
        <f>VLOOKUP(E2016,'Data Produk'!$A$2:$E$2517,5,FALSE)</f>
        <v>162000</v>
      </c>
      <c r="H2016">
        <f t="shared" si="63"/>
        <v>162000</v>
      </c>
      <c r="I2016" t="str">
        <f>VLOOKUP(E2016,'Data Produk'!$A$2:$E$2517,3,FALSE)</f>
        <v>BHINNEKA POWER PACK T1 10.000 mAh 22,5W POWERBANK WHITE</v>
      </c>
      <c r="J2016" t="str">
        <f>VLOOKUP(E2016,'Data Produk'!$A$2:$E$2517,4,FALSE)</f>
        <v>POWERBANK</v>
      </c>
      <c r="K2016" t="str">
        <f>VLOOKUP(D2016,'Data Outlet'!$A$2:$D$17,4,FALSE)</f>
        <v>Gita Rahma</v>
      </c>
      <c r="L2016" t="str">
        <f>VLOOKUP(D2016,'Data Outlet'!$A$2:$D$17,2,FALSE)</f>
        <v>MALL OF INDONESIA</v>
      </c>
    </row>
    <row r="2017" spans="1:12" x14ac:dyDescent="0.25">
      <c r="A2017" t="str">
        <f t="shared" si="64"/>
        <v>T-2016</v>
      </c>
      <c r="B2017" s="3" t="s">
        <v>2584</v>
      </c>
      <c r="C2017" s="5">
        <v>45606</v>
      </c>
      <c r="D2017" s="3" t="s">
        <v>39</v>
      </c>
      <c r="E2017" s="4" t="s">
        <v>395</v>
      </c>
      <c r="F2017" s="9">
        <v>2</v>
      </c>
      <c r="G2017">
        <f>VLOOKUP(E2017,'Data Produk'!$A$2:$E$2517,5,FALSE)</f>
        <v>26100</v>
      </c>
      <c r="H2017">
        <f t="shared" si="63"/>
        <v>52200</v>
      </c>
      <c r="I2017" t="str">
        <f>VLOOKUP(E2017,'Data Produk'!$A$2:$E$2517,3,FALSE)</f>
        <v>BHINNEKA GO ES1 WIRED EARBUDS WHITE</v>
      </c>
      <c r="J2017" t="str">
        <f>VLOOKUP(E2017,'Data Produk'!$A$2:$E$2517,4,FALSE)</f>
        <v>EARPHONE</v>
      </c>
      <c r="K2017" t="str">
        <f>VLOOKUP(D2017,'Data Outlet'!$A$2:$D$17,4,FALSE)</f>
        <v>Eko Wijaya</v>
      </c>
      <c r="L2017" t="str">
        <f>VLOOKUP(D2017,'Data Outlet'!$A$2:$D$17,2,FALSE)</f>
        <v>KOTA KASABLANKA</v>
      </c>
    </row>
    <row r="2018" spans="1:12" x14ac:dyDescent="0.25">
      <c r="A2018" t="str">
        <f t="shared" si="64"/>
        <v>T-2017</v>
      </c>
      <c r="B2018" s="3" t="s">
        <v>2584</v>
      </c>
      <c r="C2018" s="5">
        <v>45612</v>
      </c>
      <c r="D2018" s="3" t="s">
        <v>40</v>
      </c>
      <c r="E2018" s="4" t="s">
        <v>1352</v>
      </c>
      <c r="F2018" s="9">
        <v>9</v>
      </c>
      <c r="G2018">
        <f>VLOOKUP(E2018,'Data Produk'!$A$2:$E$2517,5,FALSE)</f>
        <v>26100</v>
      </c>
      <c r="H2018">
        <f t="shared" si="63"/>
        <v>234900</v>
      </c>
      <c r="I2018" t="str">
        <f>VLOOKUP(E2018,'Data Produk'!$A$2:$E$2517,3,FALSE)</f>
        <v>KL102 BHINNEKA USB CABLE LIGHTNING</v>
      </c>
      <c r="J2018" t="str">
        <f>VLOOKUP(E2018,'Data Produk'!$A$2:$E$2517,4,FALSE)</f>
        <v>CABLE</v>
      </c>
      <c r="K2018" t="str">
        <f>VLOOKUP(D2018,'Data Outlet'!$A$2:$D$17,4,FALSE)</f>
        <v>Fani Sari</v>
      </c>
      <c r="L2018" t="str">
        <f>VLOOKUP(D2018,'Data Outlet'!$A$2:$D$17,2,FALSE)</f>
        <v>LIPPO MALL KEMANG</v>
      </c>
    </row>
    <row r="2019" spans="1:12" x14ac:dyDescent="0.25">
      <c r="A2019" t="str">
        <f t="shared" si="64"/>
        <v>T-2018</v>
      </c>
      <c r="B2019" s="3" t="s">
        <v>2584</v>
      </c>
      <c r="C2019" s="5">
        <v>45604</v>
      </c>
      <c r="D2019" s="3" t="s">
        <v>37</v>
      </c>
      <c r="E2019" s="4" t="s">
        <v>1275</v>
      </c>
      <c r="F2019" s="9">
        <v>3</v>
      </c>
      <c r="G2019">
        <f>VLOOKUP(E2019,'Data Produk'!$A$2:$E$2517,5,FALSE)</f>
        <v>25200</v>
      </c>
      <c r="H2019">
        <f t="shared" si="63"/>
        <v>75600</v>
      </c>
      <c r="I2019" t="str">
        <f>VLOOKUP(E2019,'Data Produk'!$A$2:$E$2517,3,FALSE)</f>
        <v>KDC105 BHINNEKA USB CABLE TYPE C</v>
      </c>
      <c r="J2019" t="str">
        <f>VLOOKUP(E2019,'Data Produk'!$A$2:$E$2517,4,FALSE)</f>
        <v>CABLE</v>
      </c>
      <c r="K2019" t="str">
        <f>VLOOKUP(D2019,'Data Outlet'!$A$2:$D$17,4,FALSE)</f>
        <v>Dewi Lestari</v>
      </c>
      <c r="L2019" t="str">
        <f>VLOOKUP(D2019,'Data Outlet'!$A$2:$D$17,2,FALSE)</f>
        <v>CIBUBUR JUNCTION</v>
      </c>
    </row>
    <row r="2020" spans="1:12" x14ac:dyDescent="0.25">
      <c r="A2020" t="str">
        <f t="shared" si="64"/>
        <v>T-2019</v>
      </c>
      <c r="B2020" s="3" t="s">
        <v>2584</v>
      </c>
      <c r="C2020" s="5">
        <v>45598</v>
      </c>
      <c r="D2020" s="3" t="s">
        <v>40</v>
      </c>
      <c r="E2020" s="4" t="s">
        <v>1124</v>
      </c>
      <c r="F2020" s="9">
        <v>2</v>
      </c>
      <c r="G2020">
        <f>VLOOKUP(E2020,'Data Produk'!$A$2:$E$2517,5,FALSE)</f>
        <v>13500</v>
      </c>
      <c r="H2020">
        <f t="shared" si="63"/>
        <v>27000</v>
      </c>
      <c r="I2020" t="str">
        <f>VLOOKUP(E2020,'Data Produk'!$A$2:$E$2517,3,FALSE)</f>
        <v>BHINNEKA BASIC XL MP64 BASIC MOUSEPAD BLACK</v>
      </c>
      <c r="J2020" t="str">
        <f>VLOOKUP(E2020,'Data Produk'!$A$2:$E$2517,4,FALSE)</f>
        <v>BASIC MOUSEPAD</v>
      </c>
      <c r="K2020" t="str">
        <f>VLOOKUP(D2020,'Data Outlet'!$A$2:$D$17,4,FALSE)</f>
        <v>Fani Sari</v>
      </c>
      <c r="L2020" t="str">
        <f>VLOOKUP(D2020,'Data Outlet'!$A$2:$D$17,2,FALSE)</f>
        <v>LIPPO MALL KEMANG</v>
      </c>
    </row>
    <row r="2021" spans="1:12" x14ac:dyDescent="0.25">
      <c r="A2021" t="str">
        <f t="shared" si="64"/>
        <v>T-2020</v>
      </c>
      <c r="B2021" s="3" t="s">
        <v>2584</v>
      </c>
      <c r="C2021" s="5">
        <v>45608</v>
      </c>
      <c r="D2021" s="3" t="s">
        <v>41</v>
      </c>
      <c r="E2021" s="4" t="s">
        <v>770</v>
      </c>
      <c r="F2021" s="9">
        <v>3</v>
      </c>
      <c r="G2021">
        <f>VLOOKUP(E2021,'Data Produk'!$A$2:$E$2517,5,FALSE)</f>
        <v>18000</v>
      </c>
      <c r="H2021">
        <f t="shared" si="63"/>
        <v>54000</v>
      </c>
      <c r="I2021" t="str">
        <f>VLOOKUP(E2021,'Data Produk'!$A$2:$E$2517,3,FALSE)</f>
        <v>BHINNEKA DURALINK KLB1201 BLACK</v>
      </c>
      <c r="J2021" t="str">
        <f>VLOOKUP(E2021,'Data Produk'!$A$2:$E$2517,4,FALSE)</f>
        <v>CABLE</v>
      </c>
      <c r="K2021" t="str">
        <f>VLOOKUP(D2021,'Data Outlet'!$A$2:$D$17,4,FALSE)</f>
        <v>Gita Rahma</v>
      </c>
      <c r="L2021" t="str">
        <f>VLOOKUP(D2021,'Data Outlet'!$A$2:$D$17,2,FALSE)</f>
        <v>MALL GANDARIA CITY</v>
      </c>
    </row>
    <row r="2022" spans="1:12" x14ac:dyDescent="0.25">
      <c r="A2022" t="str">
        <f t="shared" si="64"/>
        <v>T-2021</v>
      </c>
      <c r="B2022" s="3" t="s">
        <v>2584</v>
      </c>
      <c r="C2022" s="5">
        <v>45598</v>
      </c>
      <c r="D2022" s="3" t="s">
        <v>39</v>
      </c>
      <c r="E2022" s="4" t="s">
        <v>1353</v>
      </c>
      <c r="F2022" s="9">
        <v>2</v>
      </c>
      <c r="G2022">
        <f>VLOOKUP(E2022,'Data Produk'!$A$2:$E$2517,5,FALSE)</f>
        <v>349300</v>
      </c>
      <c r="H2022">
        <f t="shared" si="63"/>
        <v>698600</v>
      </c>
      <c r="I2022" t="str">
        <f>VLOOKUP(E2022,'Data Produk'!$A$2:$E$2517,3,FALSE)</f>
        <v>BHINNEKA ATO MP905 DESKMAT ONE PIECE ZORO</v>
      </c>
      <c r="J2022" t="str">
        <f>VLOOKUP(E2022,'Data Produk'!$A$2:$E$2517,4,FALSE)</f>
        <v>DESKMAT</v>
      </c>
      <c r="K2022" t="str">
        <f>VLOOKUP(D2022,'Data Outlet'!$A$2:$D$17,4,FALSE)</f>
        <v>Eko Wijaya</v>
      </c>
      <c r="L2022" t="str">
        <f>VLOOKUP(D2022,'Data Outlet'!$A$2:$D$17,2,FALSE)</f>
        <v>KOTA KASABLANKA</v>
      </c>
    </row>
    <row r="2023" spans="1:12" x14ac:dyDescent="0.25">
      <c r="A2023" t="str">
        <f t="shared" si="64"/>
        <v>T-2022</v>
      </c>
      <c r="B2023" s="3" t="s">
        <v>2584</v>
      </c>
      <c r="C2023" s="5">
        <v>45597</v>
      </c>
      <c r="D2023" s="3" t="s">
        <v>40</v>
      </c>
      <c r="E2023" s="4" t="s">
        <v>854</v>
      </c>
      <c r="F2023" s="9">
        <v>1</v>
      </c>
      <c r="G2023">
        <f>VLOOKUP(E2023,'Data Produk'!$A$2:$E$2517,5,FALSE)</f>
        <v>57150</v>
      </c>
      <c r="H2023">
        <f t="shared" si="63"/>
        <v>57150</v>
      </c>
      <c r="I2023" t="str">
        <f>VLOOKUP(E2023,'Data Produk'!$A$2:$E$2517,3,FALSE)</f>
        <v>BHINNEKA AGILE MP353 GAMING MOUSEPAD BLACK</v>
      </c>
      <c r="J2023" t="str">
        <f>VLOOKUP(E2023,'Data Produk'!$A$2:$E$2517,4,FALSE)</f>
        <v>GAMING MOUSEPAD</v>
      </c>
      <c r="K2023" t="str">
        <f>VLOOKUP(D2023,'Data Outlet'!$A$2:$D$17,4,FALSE)</f>
        <v>Fani Sari</v>
      </c>
      <c r="L2023" t="str">
        <f>VLOOKUP(D2023,'Data Outlet'!$A$2:$D$17,2,FALSE)</f>
        <v>LIPPO MALL KEMANG</v>
      </c>
    </row>
    <row r="2024" spans="1:12" x14ac:dyDescent="0.25">
      <c r="A2024" t="str">
        <f t="shared" si="64"/>
        <v>T-2023</v>
      </c>
      <c r="B2024" s="3" t="s">
        <v>2584</v>
      </c>
      <c r="C2024" s="5">
        <v>45600</v>
      </c>
      <c r="D2024" s="3" t="s">
        <v>42</v>
      </c>
      <c r="E2024" s="4" t="s">
        <v>1354</v>
      </c>
      <c r="F2024" s="9">
        <v>1</v>
      </c>
      <c r="G2024">
        <f>VLOOKUP(E2024,'Data Produk'!$A$2:$E$2517,5,FALSE)</f>
        <v>235500</v>
      </c>
      <c r="H2024">
        <f t="shared" si="63"/>
        <v>235500</v>
      </c>
      <c r="I2024" t="str">
        <f>VLOOKUP(E2024,'Data Produk'!$A$2:$E$2517,3,FALSE)</f>
        <v>BHINNEKA Gaming Headset HG16S 7.1</v>
      </c>
      <c r="J2024" t="str">
        <f>VLOOKUP(E2024,'Data Produk'!$A$2:$E$2517,4,FALSE)</f>
        <v>GAMING HEADSET</v>
      </c>
      <c r="K2024" t="str">
        <f>VLOOKUP(D2024,'Data Outlet'!$A$2:$D$17,4,FALSE)</f>
        <v>Hadi Nugroho</v>
      </c>
      <c r="L2024" t="str">
        <f>VLOOKUP(D2024,'Data Outlet'!$A$2:$D$17,2,FALSE)</f>
        <v>MALL KELAPA GADING</v>
      </c>
    </row>
    <row r="2025" spans="1:12" x14ac:dyDescent="0.25">
      <c r="A2025" t="str">
        <f t="shared" si="64"/>
        <v>T-2024</v>
      </c>
      <c r="B2025" s="3" t="s">
        <v>2584</v>
      </c>
      <c r="C2025" s="5">
        <v>45598</v>
      </c>
      <c r="D2025" s="3" t="s">
        <v>37</v>
      </c>
      <c r="E2025" s="4" t="s">
        <v>1355</v>
      </c>
      <c r="F2025" s="9">
        <v>1</v>
      </c>
      <c r="G2025">
        <f>VLOOKUP(E2025,'Data Produk'!$A$2:$E$2517,5,FALSE)</f>
        <v>347000</v>
      </c>
      <c r="H2025">
        <f t="shared" si="63"/>
        <v>347000</v>
      </c>
      <c r="I2025" t="str">
        <f>VLOOKUP(E2025,'Data Produk'!$A$2:$E$2517,3,FALSE)</f>
        <v>BHINNEKA Gaming Mouse UX1</v>
      </c>
      <c r="J2025">
        <f>VLOOKUP(E2025,'Data Produk'!$A$2:$E$2517,4,FALSE)</f>
        <v>0</v>
      </c>
      <c r="K2025" t="str">
        <f>VLOOKUP(D2025,'Data Outlet'!$A$2:$D$17,4,FALSE)</f>
        <v>Dewi Lestari</v>
      </c>
      <c r="L2025" t="str">
        <f>VLOOKUP(D2025,'Data Outlet'!$A$2:$D$17,2,FALSE)</f>
        <v>CIBUBUR JUNCTION</v>
      </c>
    </row>
    <row r="2026" spans="1:12" x14ac:dyDescent="0.25">
      <c r="A2026" t="str">
        <f t="shared" si="64"/>
        <v>T-2025</v>
      </c>
      <c r="B2026" s="3" t="s">
        <v>2584</v>
      </c>
      <c r="C2026" s="5">
        <v>45599</v>
      </c>
      <c r="D2026" s="3" t="s">
        <v>42</v>
      </c>
      <c r="E2026" s="4" t="s">
        <v>810</v>
      </c>
      <c r="F2026" s="9">
        <v>4</v>
      </c>
      <c r="G2026">
        <f>VLOOKUP(E2026,'Data Produk'!$A$2:$E$2517,5,FALSE)</f>
        <v>116100</v>
      </c>
      <c r="H2026">
        <f t="shared" si="63"/>
        <v>464400</v>
      </c>
      <c r="I2026" t="str">
        <f>VLOOKUP(E2026,'Data Produk'!$A$2:$E$2517,3,FALSE)</f>
        <v>BHINNEKA SMART LED STRIP SL0103</v>
      </c>
      <c r="J2026" t="str">
        <f>VLOOKUP(E2026,'Data Produk'!$A$2:$E$2517,4,FALSE)</f>
        <v>SMART LIFE</v>
      </c>
      <c r="K2026" t="str">
        <f>VLOOKUP(D2026,'Data Outlet'!$A$2:$D$17,4,FALSE)</f>
        <v>Hadi Nugroho</v>
      </c>
      <c r="L2026" t="str">
        <f>VLOOKUP(D2026,'Data Outlet'!$A$2:$D$17,2,FALSE)</f>
        <v>MALL KELAPA GADING</v>
      </c>
    </row>
    <row r="2027" spans="1:12" x14ac:dyDescent="0.25">
      <c r="A2027" t="str">
        <f t="shared" si="64"/>
        <v>T-2026</v>
      </c>
      <c r="B2027" s="3" t="s">
        <v>2584</v>
      </c>
      <c r="C2027" s="5">
        <v>45621</v>
      </c>
      <c r="D2027" s="3" t="s">
        <v>39</v>
      </c>
      <c r="E2027" s="4" t="s">
        <v>385</v>
      </c>
      <c r="F2027" s="9">
        <v>1</v>
      </c>
      <c r="G2027">
        <f>VLOOKUP(E2027,'Data Produk'!$A$2:$E$2517,5,FALSE)</f>
        <v>76500</v>
      </c>
      <c r="H2027">
        <f t="shared" si="63"/>
        <v>76500</v>
      </c>
      <c r="I2027" t="str">
        <f>VLOOKUP(E2027,'Data Produk'!$A$2:$E$2517,3,FALSE)</f>
        <v>BHINNEKA WAVE10 TW10 TRUE WIRELESS WHITE</v>
      </c>
      <c r="J2027" t="str">
        <f>VLOOKUP(E2027,'Data Produk'!$A$2:$E$2517,4,FALSE)</f>
        <v>TWS</v>
      </c>
      <c r="K2027" t="str">
        <f>VLOOKUP(D2027,'Data Outlet'!$A$2:$D$17,4,FALSE)</f>
        <v>Eko Wijaya</v>
      </c>
      <c r="L2027" t="str">
        <f>VLOOKUP(D2027,'Data Outlet'!$A$2:$D$17,2,FALSE)</f>
        <v>KOTA KASABLANKA</v>
      </c>
    </row>
    <row r="2028" spans="1:12" x14ac:dyDescent="0.25">
      <c r="A2028" t="str">
        <f t="shared" si="64"/>
        <v>T-2027</v>
      </c>
      <c r="B2028" s="3" t="s">
        <v>2584</v>
      </c>
      <c r="C2028" s="5">
        <v>45623</v>
      </c>
      <c r="D2028" s="3" t="s">
        <v>42</v>
      </c>
      <c r="E2028" s="4" t="s">
        <v>1204</v>
      </c>
      <c r="F2028" s="9">
        <v>9</v>
      </c>
      <c r="G2028">
        <f>VLOOKUP(E2028,'Data Produk'!$A$2:$E$2517,5,FALSE)</f>
        <v>98100</v>
      </c>
      <c r="H2028">
        <f t="shared" si="63"/>
        <v>882900</v>
      </c>
      <c r="I2028" t="str">
        <f>VLOOKUP(E2028,'Data Produk'!$A$2:$E$2517,3,FALSE)</f>
        <v>BHINNEKA POWER PURE 38W 2-PORTS USB CHARGER (PD+QC) WHITE</v>
      </c>
      <c r="J2028" t="str">
        <f>VLOOKUP(E2028,'Data Produk'!$A$2:$E$2517,4,FALSE)</f>
        <v>CHARGER</v>
      </c>
      <c r="K2028" t="str">
        <f>VLOOKUP(D2028,'Data Outlet'!$A$2:$D$17,4,FALSE)</f>
        <v>Hadi Nugroho</v>
      </c>
      <c r="L2028" t="str">
        <f>VLOOKUP(D2028,'Data Outlet'!$A$2:$D$17,2,FALSE)</f>
        <v>MALL KELAPA GADING</v>
      </c>
    </row>
    <row r="2029" spans="1:12" x14ac:dyDescent="0.25">
      <c r="A2029" t="str">
        <f t="shared" si="64"/>
        <v>T-2028</v>
      </c>
      <c r="B2029" s="3" t="s">
        <v>2584</v>
      </c>
      <c r="C2029" s="5">
        <v>45619</v>
      </c>
      <c r="D2029" s="3" t="s">
        <v>41</v>
      </c>
      <c r="E2029" s="4" t="s">
        <v>1356</v>
      </c>
      <c r="F2029" s="9">
        <v>1</v>
      </c>
      <c r="G2029">
        <f>VLOOKUP(E2029,'Data Produk'!$A$2:$E$2517,5,FALSE)</f>
        <v>112500</v>
      </c>
      <c r="H2029">
        <f t="shared" si="63"/>
        <v>112500</v>
      </c>
      <c r="I2029" t="str">
        <f>VLOOKUP(E2029,'Data Produk'!$A$2:$E$2517,3,FALSE)</f>
        <v>BHINNEKA WAVE11 TW11 TRUE WIRELESS BLACK</v>
      </c>
      <c r="J2029" t="str">
        <f>VLOOKUP(E2029,'Data Produk'!$A$2:$E$2517,4,FALSE)</f>
        <v>TWS</v>
      </c>
      <c r="K2029" t="str">
        <f>VLOOKUP(D2029,'Data Outlet'!$A$2:$D$17,4,FALSE)</f>
        <v>Gita Rahma</v>
      </c>
      <c r="L2029" t="str">
        <f>VLOOKUP(D2029,'Data Outlet'!$A$2:$D$17,2,FALSE)</f>
        <v>MALL GANDARIA CITY</v>
      </c>
    </row>
    <row r="2030" spans="1:12" x14ac:dyDescent="0.25">
      <c r="A2030" t="str">
        <f t="shared" si="64"/>
        <v>T-2029</v>
      </c>
      <c r="B2030" s="3" t="s">
        <v>2584</v>
      </c>
      <c r="C2030" s="5">
        <v>45610</v>
      </c>
      <c r="D2030" s="3" t="s">
        <v>35</v>
      </c>
      <c r="E2030" s="4" t="s">
        <v>326</v>
      </c>
      <c r="F2030" s="9">
        <v>2</v>
      </c>
      <c r="G2030">
        <f>VLOOKUP(E2030,'Data Produk'!$A$2:$E$2517,5,FALSE)</f>
        <v>22500</v>
      </c>
      <c r="H2030">
        <f t="shared" si="63"/>
        <v>45000</v>
      </c>
      <c r="I2030" t="str">
        <f>VLOOKUP(E2030,'Data Produk'!$A$2:$E$2517,3,FALSE)</f>
        <v>BHINNEKA HYPERLINK KV65C1201 BLACK</v>
      </c>
      <c r="J2030" t="str">
        <f>VLOOKUP(E2030,'Data Produk'!$A$2:$E$2517,4,FALSE)</f>
        <v>CABLE</v>
      </c>
      <c r="K2030" t="str">
        <f>VLOOKUP(D2030,'Data Outlet'!$A$2:$D$17,4,FALSE)</f>
        <v>Budi Santoso</v>
      </c>
      <c r="L2030" t="str">
        <f>VLOOKUP(D2030,'Data Outlet'!$A$2:$D$17,2,FALSE)</f>
        <v>BINTARO EXCHANGE</v>
      </c>
    </row>
    <row r="2031" spans="1:12" x14ac:dyDescent="0.25">
      <c r="A2031" t="str">
        <f t="shared" si="64"/>
        <v>T-2030</v>
      </c>
      <c r="B2031" s="3" t="s">
        <v>2584</v>
      </c>
      <c r="C2031" s="5">
        <v>45605</v>
      </c>
      <c r="D2031" s="3" t="s">
        <v>39</v>
      </c>
      <c r="E2031" s="4" t="s">
        <v>375</v>
      </c>
      <c r="F2031" s="9">
        <v>1</v>
      </c>
      <c r="G2031">
        <f>VLOOKUP(E2031,'Data Produk'!$A$2:$E$2517,5,FALSE)</f>
        <v>73800</v>
      </c>
      <c r="H2031">
        <f t="shared" si="63"/>
        <v>73800</v>
      </c>
      <c r="I2031" t="str">
        <f>VLOOKUP(E2031,'Data Produk'!$A$2:$E$2517,3,FALSE)</f>
        <v>BHINNEKA SMART LIGHT BUB 9W SLB101</v>
      </c>
      <c r="J2031" t="str">
        <f>VLOOKUP(E2031,'Data Produk'!$A$2:$E$2517,4,FALSE)</f>
        <v>SMART LIFE</v>
      </c>
      <c r="K2031" t="str">
        <f>VLOOKUP(D2031,'Data Outlet'!$A$2:$D$17,4,FALSE)</f>
        <v>Eko Wijaya</v>
      </c>
      <c r="L2031" t="str">
        <f>VLOOKUP(D2031,'Data Outlet'!$A$2:$D$17,2,FALSE)</f>
        <v>KOTA KASABLANKA</v>
      </c>
    </row>
    <row r="2032" spans="1:12" x14ac:dyDescent="0.25">
      <c r="A2032" t="str">
        <f t="shared" si="64"/>
        <v>T-2031</v>
      </c>
      <c r="B2032" s="3" t="s">
        <v>2584</v>
      </c>
      <c r="C2032" s="5">
        <v>45614</v>
      </c>
      <c r="D2032" s="3" t="s">
        <v>43</v>
      </c>
      <c r="E2032" s="4" t="s">
        <v>538</v>
      </c>
      <c r="F2032" s="9">
        <v>2</v>
      </c>
      <c r="G2032">
        <f>VLOOKUP(E2032,'Data Produk'!$A$2:$E$2517,5,FALSE)</f>
        <v>25200</v>
      </c>
      <c r="H2032">
        <f t="shared" si="63"/>
        <v>50400</v>
      </c>
      <c r="I2032" t="str">
        <f>VLOOKUP(E2032,'Data Produk'!$A$2:$E$2517,3,FALSE)</f>
        <v>BHINNEKA HYPERLINK KD60C1501 BLACK</v>
      </c>
      <c r="J2032" t="str">
        <f>VLOOKUP(E2032,'Data Produk'!$A$2:$E$2517,4,FALSE)</f>
        <v>CABLE</v>
      </c>
      <c r="K2032" t="str">
        <f>VLOOKUP(D2032,'Data Outlet'!$A$2:$D$17,4,FALSE)</f>
        <v>Gita Rahma</v>
      </c>
      <c r="L2032" t="str">
        <f>VLOOKUP(D2032,'Data Outlet'!$A$2:$D$17,2,FALSE)</f>
        <v>MALL OF INDONESIA</v>
      </c>
    </row>
    <row r="2033" spans="1:12" x14ac:dyDescent="0.25">
      <c r="A2033" t="str">
        <f t="shared" si="64"/>
        <v>T-2032</v>
      </c>
      <c r="B2033" s="3" t="s">
        <v>2584</v>
      </c>
      <c r="C2033" s="5">
        <v>45600</v>
      </c>
      <c r="D2033" s="3" t="s">
        <v>41</v>
      </c>
      <c r="E2033" s="4" t="s">
        <v>893</v>
      </c>
      <c r="F2033" s="9">
        <v>2</v>
      </c>
      <c r="G2033">
        <f>VLOOKUP(E2033,'Data Produk'!$A$2:$E$2517,5,FALSE)</f>
        <v>22500</v>
      </c>
      <c r="H2033">
        <f t="shared" si="63"/>
        <v>45000</v>
      </c>
      <c r="I2033" t="str">
        <f>VLOOKUP(E2033,'Data Produk'!$A$2:$E$2517,3,FALSE)</f>
        <v>BHINNEKA LINKBUDS ES4 WIRED EARBUDS BLACK</v>
      </c>
      <c r="J2033" t="str">
        <f>VLOOKUP(E2033,'Data Produk'!$A$2:$E$2517,4,FALSE)</f>
        <v>EARPHONE</v>
      </c>
      <c r="K2033" t="str">
        <f>VLOOKUP(D2033,'Data Outlet'!$A$2:$D$17,4,FALSE)</f>
        <v>Gita Rahma</v>
      </c>
      <c r="L2033" t="str">
        <f>VLOOKUP(D2033,'Data Outlet'!$A$2:$D$17,2,FALSE)</f>
        <v>MALL GANDARIA CITY</v>
      </c>
    </row>
    <row r="2034" spans="1:12" x14ac:dyDescent="0.25">
      <c r="A2034" t="str">
        <f t="shared" si="64"/>
        <v>T-2033</v>
      </c>
      <c r="B2034" s="3" t="s">
        <v>2584</v>
      </c>
      <c r="C2034" s="5">
        <v>45620</v>
      </c>
      <c r="D2034" s="3" t="s">
        <v>35</v>
      </c>
      <c r="E2034" s="4" t="s">
        <v>1357</v>
      </c>
      <c r="F2034" s="9">
        <v>1</v>
      </c>
      <c r="G2034">
        <f>VLOOKUP(E2034,'Data Produk'!$A$2:$E$2517,5,FALSE)</f>
        <v>32000</v>
      </c>
      <c r="H2034">
        <f t="shared" si="63"/>
        <v>32000</v>
      </c>
      <c r="I2034" t="str">
        <f>VLOOKUP(E2034,'Data Produk'!$A$2:$E$2517,3,FALSE)</f>
        <v>KL104 BHINNEKA USB CABLE LIGHTNING</v>
      </c>
      <c r="J2034" t="str">
        <f>VLOOKUP(E2034,'Data Produk'!$A$2:$E$2517,4,FALSE)</f>
        <v>CABLE</v>
      </c>
      <c r="K2034" t="str">
        <f>VLOOKUP(D2034,'Data Outlet'!$A$2:$D$17,4,FALSE)</f>
        <v>Budi Santoso</v>
      </c>
      <c r="L2034" t="str">
        <f>VLOOKUP(D2034,'Data Outlet'!$A$2:$D$17,2,FALSE)</f>
        <v>BINTARO EXCHANGE</v>
      </c>
    </row>
    <row r="2035" spans="1:12" x14ac:dyDescent="0.25">
      <c r="A2035" t="str">
        <f t="shared" si="64"/>
        <v>T-2034</v>
      </c>
      <c r="B2035" s="3" t="s">
        <v>2584</v>
      </c>
      <c r="C2035" s="5">
        <v>45604</v>
      </c>
      <c r="D2035" s="3" t="s">
        <v>37</v>
      </c>
      <c r="E2035" s="4" t="s">
        <v>1358</v>
      </c>
      <c r="F2035" s="9">
        <v>1</v>
      </c>
      <c r="G2035">
        <f>VLOOKUP(E2035,'Data Produk'!$A$2:$E$2517,5,FALSE)</f>
        <v>144000</v>
      </c>
      <c r="H2035">
        <f t="shared" si="63"/>
        <v>144000</v>
      </c>
      <c r="I2035" t="str">
        <f>VLOOKUP(E2035,'Data Produk'!$A$2:$E$2517,3,FALSE)</f>
        <v>BHINNEKA CHIEF II HG20 GAMING HEADSET PINK</v>
      </c>
      <c r="J2035" t="str">
        <f>VLOOKUP(E2035,'Data Produk'!$A$2:$E$2517,4,FALSE)</f>
        <v>GAMING HEADSET</v>
      </c>
      <c r="K2035" t="str">
        <f>VLOOKUP(D2035,'Data Outlet'!$A$2:$D$17,4,FALSE)</f>
        <v>Dewi Lestari</v>
      </c>
      <c r="L2035" t="str">
        <f>VLOOKUP(D2035,'Data Outlet'!$A$2:$D$17,2,FALSE)</f>
        <v>CIBUBUR JUNCTION</v>
      </c>
    </row>
    <row r="2036" spans="1:12" x14ac:dyDescent="0.25">
      <c r="A2036" t="str">
        <f t="shared" si="64"/>
        <v>T-2035</v>
      </c>
      <c r="B2036" s="3" t="s">
        <v>2584</v>
      </c>
      <c r="C2036" s="5">
        <v>45624</v>
      </c>
      <c r="D2036" s="3" t="s">
        <v>35</v>
      </c>
      <c r="E2036" s="4" t="s">
        <v>944</v>
      </c>
      <c r="F2036" s="9">
        <v>1</v>
      </c>
      <c r="G2036">
        <f>VLOOKUP(E2036,'Data Produk'!$A$2:$E$2517,5,FALSE)</f>
        <v>26100</v>
      </c>
      <c r="H2036">
        <f t="shared" si="63"/>
        <v>26100</v>
      </c>
      <c r="I2036" t="str">
        <f>VLOOKUP(E2036,'Data Produk'!$A$2:$E$2517,3,FALSE)</f>
        <v>BHINNEKA GO ES1 WIRED EARBUDS WHITE</v>
      </c>
      <c r="J2036" t="str">
        <f>VLOOKUP(E2036,'Data Produk'!$A$2:$E$2517,4,FALSE)</f>
        <v>EARPHONE</v>
      </c>
      <c r="K2036" t="str">
        <f>VLOOKUP(D2036,'Data Outlet'!$A$2:$D$17,4,FALSE)</f>
        <v>Budi Santoso</v>
      </c>
      <c r="L2036" t="str">
        <f>VLOOKUP(D2036,'Data Outlet'!$A$2:$D$17,2,FALSE)</f>
        <v>BINTARO EXCHANGE</v>
      </c>
    </row>
    <row r="2037" spans="1:12" x14ac:dyDescent="0.25">
      <c r="A2037" t="str">
        <f t="shared" si="64"/>
        <v>T-2036</v>
      </c>
      <c r="B2037" s="3" t="s">
        <v>2584</v>
      </c>
      <c r="C2037" s="5">
        <v>45622</v>
      </c>
      <c r="D2037" s="3" t="s">
        <v>37</v>
      </c>
      <c r="E2037" s="4" t="s">
        <v>1359</v>
      </c>
      <c r="F2037" s="9">
        <v>1</v>
      </c>
      <c r="G2037">
        <f>VLOOKUP(E2037,'Data Produk'!$A$2:$E$2517,5,FALSE)</f>
        <v>73800</v>
      </c>
      <c r="H2037">
        <f t="shared" si="63"/>
        <v>73800</v>
      </c>
      <c r="I2037" t="str">
        <f>VLOOKUP(E2037,'Data Produk'!$A$2:$E$2517,3,FALSE)</f>
        <v>BHINNEKA SMART LIGHT BUB 9W SLB101</v>
      </c>
      <c r="J2037" t="str">
        <f>VLOOKUP(E2037,'Data Produk'!$A$2:$E$2517,4,FALSE)</f>
        <v>SMART LIFE</v>
      </c>
      <c r="K2037" t="str">
        <f>VLOOKUP(D2037,'Data Outlet'!$A$2:$D$17,4,FALSE)</f>
        <v>Dewi Lestari</v>
      </c>
      <c r="L2037" t="str">
        <f>VLOOKUP(D2037,'Data Outlet'!$A$2:$D$17,2,FALSE)</f>
        <v>CIBUBUR JUNCTION</v>
      </c>
    </row>
    <row r="2038" spans="1:12" x14ac:dyDescent="0.25">
      <c r="A2038" t="str">
        <f t="shared" si="64"/>
        <v>T-2037</v>
      </c>
      <c r="B2038" s="3" t="s">
        <v>2584</v>
      </c>
      <c r="C2038" s="5">
        <v>45615</v>
      </c>
      <c r="D2038" s="3" t="s">
        <v>41</v>
      </c>
      <c r="E2038" s="4" t="s">
        <v>884</v>
      </c>
      <c r="F2038" s="9">
        <v>2</v>
      </c>
      <c r="G2038">
        <f>VLOOKUP(E2038,'Data Produk'!$A$2:$E$2517,5,FALSE)</f>
        <v>57600</v>
      </c>
      <c r="H2038">
        <f t="shared" si="63"/>
        <v>115200</v>
      </c>
      <c r="I2038" t="str">
        <f>VLOOKUP(E2038,'Data Produk'!$A$2:$E$2517,3,FALSE)</f>
        <v>BHINNEKA GO W192 OFFICE MOUSE BLACK</v>
      </c>
      <c r="J2038" t="str">
        <f>VLOOKUP(E2038,'Data Produk'!$A$2:$E$2517,4,FALSE)</f>
        <v>OFFICE MOUSE</v>
      </c>
      <c r="K2038" t="str">
        <f>VLOOKUP(D2038,'Data Outlet'!$A$2:$D$17,4,FALSE)</f>
        <v>Gita Rahma</v>
      </c>
      <c r="L2038" t="str">
        <f>VLOOKUP(D2038,'Data Outlet'!$A$2:$D$17,2,FALSE)</f>
        <v>MALL GANDARIA CITY</v>
      </c>
    </row>
    <row r="2039" spans="1:12" x14ac:dyDescent="0.25">
      <c r="A2039" t="str">
        <f t="shared" si="64"/>
        <v>T-2038</v>
      </c>
      <c r="B2039" s="3" t="s">
        <v>2584</v>
      </c>
      <c r="C2039" s="5">
        <v>45613</v>
      </c>
      <c r="D2039" s="3" t="s">
        <v>42</v>
      </c>
      <c r="E2039" s="4" t="s">
        <v>1176</v>
      </c>
      <c r="F2039" s="9">
        <v>16</v>
      </c>
      <c r="G2039">
        <f>VLOOKUP(E2039,'Data Produk'!$A$2:$E$2517,5,FALSE)</f>
        <v>29700</v>
      </c>
      <c r="H2039">
        <f t="shared" si="63"/>
        <v>475200</v>
      </c>
      <c r="I2039" t="str">
        <f>VLOOKUP(E2039,'Data Produk'!$A$2:$E$2517,3,FALSE)</f>
        <v>KC201 BHINNEKA USB CABLE TYPE C</v>
      </c>
      <c r="J2039" t="str">
        <f>VLOOKUP(E2039,'Data Produk'!$A$2:$E$2517,4,FALSE)</f>
        <v>CABLE</v>
      </c>
      <c r="K2039" t="str">
        <f>VLOOKUP(D2039,'Data Outlet'!$A$2:$D$17,4,FALSE)</f>
        <v>Hadi Nugroho</v>
      </c>
      <c r="L2039" t="str">
        <f>VLOOKUP(D2039,'Data Outlet'!$A$2:$D$17,2,FALSE)</f>
        <v>MALL KELAPA GADING</v>
      </c>
    </row>
    <row r="2040" spans="1:12" x14ac:dyDescent="0.25">
      <c r="A2040" t="str">
        <f t="shared" si="64"/>
        <v>T-2039</v>
      </c>
      <c r="B2040" s="3" t="s">
        <v>2584</v>
      </c>
      <c r="C2040" s="5">
        <v>45603</v>
      </c>
      <c r="D2040" s="3" t="s">
        <v>40</v>
      </c>
      <c r="E2040" s="4" t="s">
        <v>655</v>
      </c>
      <c r="F2040" s="9">
        <v>3</v>
      </c>
      <c r="G2040">
        <f>VLOOKUP(E2040,'Data Produk'!$A$2:$E$2517,5,FALSE)</f>
        <v>27000</v>
      </c>
      <c r="H2040">
        <f t="shared" si="63"/>
        <v>81000</v>
      </c>
      <c r="I2040" t="str">
        <f>VLOOKUP(E2040,'Data Produk'!$A$2:$E$2517,3,FALSE)</f>
        <v>KM201 BHINNEKA USB CABLE MICRO</v>
      </c>
      <c r="J2040" t="str">
        <f>VLOOKUP(E2040,'Data Produk'!$A$2:$E$2517,4,FALSE)</f>
        <v>CABLE</v>
      </c>
      <c r="K2040" t="str">
        <f>VLOOKUP(D2040,'Data Outlet'!$A$2:$D$17,4,FALSE)</f>
        <v>Fani Sari</v>
      </c>
      <c r="L2040" t="str">
        <f>VLOOKUP(D2040,'Data Outlet'!$A$2:$D$17,2,FALSE)</f>
        <v>LIPPO MALL KEMANG</v>
      </c>
    </row>
    <row r="2041" spans="1:12" x14ac:dyDescent="0.25">
      <c r="A2041" t="str">
        <f t="shared" si="64"/>
        <v>T-2040</v>
      </c>
      <c r="B2041" s="3" t="s">
        <v>2584</v>
      </c>
      <c r="C2041" s="5">
        <v>45611</v>
      </c>
      <c r="D2041" s="3" t="s">
        <v>41</v>
      </c>
      <c r="E2041" s="4" t="s">
        <v>837</v>
      </c>
      <c r="F2041" s="9">
        <v>1</v>
      </c>
      <c r="G2041">
        <f>VLOOKUP(E2041,'Data Produk'!$A$2:$E$2517,5,FALSE)</f>
        <v>27000</v>
      </c>
      <c r="H2041">
        <f t="shared" si="63"/>
        <v>27000</v>
      </c>
      <c r="I2041" t="str">
        <f>VLOOKUP(E2041,'Data Produk'!$A$2:$E$2517,3,FALSE)</f>
        <v>BHINNEKA DURALINK KCB2001 BLACK</v>
      </c>
      <c r="J2041" t="str">
        <f>VLOOKUP(E2041,'Data Produk'!$A$2:$E$2517,4,FALSE)</f>
        <v>CABLE</v>
      </c>
      <c r="K2041" t="str">
        <f>VLOOKUP(D2041,'Data Outlet'!$A$2:$D$17,4,FALSE)</f>
        <v>Gita Rahma</v>
      </c>
      <c r="L2041" t="str">
        <f>VLOOKUP(D2041,'Data Outlet'!$A$2:$D$17,2,FALSE)</f>
        <v>MALL GANDARIA CITY</v>
      </c>
    </row>
    <row r="2042" spans="1:12" x14ac:dyDescent="0.25">
      <c r="A2042" t="str">
        <f t="shared" si="64"/>
        <v>T-2041</v>
      </c>
      <c r="B2042" s="3" t="s">
        <v>2584</v>
      </c>
      <c r="C2042" s="5">
        <v>45609</v>
      </c>
      <c r="D2042" s="3" t="s">
        <v>39</v>
      </c>
      <c r="E2042" s="4" t="s">
        <v>629</v>
      </c>
      <c r="F2042" s="9">
        <v>2</v>
      </c>
      <c r="G2042">
        <f>VLOOKUP(E2042,'Data Produk'!$A$2:$E$2517,5,FALSE)</f>
        <v>489300</v>
      </c>
      <c r="H2042">
        <f t="shared" si="63"/>
        <v>978600</v>
      </c>
      <c r="I2042" t="str">
        <f>VLOOKUP(E2042,'Data Produk'!$A$2:$E$2517,3,FALSE)</f>
        <v>ACK02 ZORO Keycaps One Piece Original</v>
      </c>
      <c r="J2042" t="str">
        <f>VLOOKUP(E2042,'Data Produk'!$A$2:$E$2517,4,FALSE)</f>
        <v>OTHER ACCESSORIES</v>
      </c>
      <c r="K2042" t="str">
        <f>VLOOKUP(D2042,'Data Outlet'!$A$2:$D$17,4,FALSE)</f>
        <v>Eko Wijaya</v>
      </c>
      <c r="L2042" t="str">
        <f>VLOOKUP(D2042,'Data Outlet'!$A$2:$D$17,2,FALSE)</f>
        <v>KOTA KASABLANKA</v>
      </c>
    </row>
    <row r="2043" spans="1:12" x14ac:dyDescent="0.25">
      <c r="A2043" t="str">
        <f t="shared" si="64"/>
        <v>T-2042</v>
      </c>
      <c r="B2043" s="3" t="s">
        <v>2584</v>
      </c>
      <c r="C2043" s="5">
        <v>45601</v>
      </c>
      <c r="D2043" s="3" t="s">
        <v>43</v>
      </c>
      <c r="E2043" s="4" t="s">
        <v>1360</v>
      </c>
      <c r="F2043" s="9">
        <v>1</v>
      </c>
      <c r="G2043">
        <f>VLOOKUP(E2043,'Data Produk'!$A$2:$E$2517,5,FALSE)</f>
        <v>39600</v>
      </c>
      <c r="H2043">
        <f t="shared" si="63"/>
        <v>39600</v>
      </c>
      <c r="I2043" t="str">
        <f>VLOOKUP(E2043,'Data Produk'!$A$2:$E$2517,3,FALSE)</f>
        <v>BHINNEKA GO W606 OFFICE MOUSE BLACK</v>
      </c>
      <c r="J2043" t="str">
        <f>VLOOKUP(E2043,'Data Produk'!$A$2:$E$2517,4,FALSE)</f>
        <v>OFFICE MOUSE</v>
      </c>
      <c r="K2043" t="str">
        <f>VLOOKUP(D2043,'Data Outlet'!$A$2:$D$17,4,FALSE)</f>
        <v>Gita Rahma</v>
      </c>
      <c r="L2043" t="str">
        <f>VLOOKUP(D2043,'Data Outlet'!$A$2:$D$17,2,FALSE)</f>
        <v>MALL OF INDONESIA</v>
      </c>
    </row>
    <row r="2044" spans="1:12" x14ac:dyDescent="0.25">
      <c r="A2044" t="str">
        <f t="shared" si="64"/>
        <v>T-2043</v>
      </c>
      <c r="B2044" s="3" t="s">
        <v>2584</v>
      </c>
      <c r="C2044" s="5">
        <v>45620</v>
      </c>
      <c r="D2044" s="3" t="s">
        <v>37</v>
      </c>
      <c r="E2044" s="4" t="s">
        <v>1361</v>
      </c>
      <c r="F2044" s="9">
        <v>2</v>
      </c>
      <c r="G2044">
        <f>VLOOKUP(E2044,'Data Produk'!$A$2:$E$2517,5,FALSE)</f>
        <v>354000</v>
      </c>
      <c r="H2044">
        <f t="shared" si="63"/>
        <v>708000</v>
      </c>
      <c r="I2044" t="str">
        <f>VLOOKUP(E2044,'Data Produk'!$A$2:$E$2517,3,FALSE)</f>
        <v>BHINNEKA Gaming Keyboard MK-853 RGB BLUE SWITCH (BLACK)</v>
      </c>
      <c r="J2044" t="str">
        <f>VLOOKUP(E2044,'Data Produk'!$A$2:$E$2517,4,FALSE)</f>
        <v>KEYBOARD GAMING</v>
      </c>
      <c r="K2044" t="str">
        <f>VLOOKUP(D2044,'Data Outlet'!$A$2:$D$17,4,FALSE)</f>
        <v>Dewi Lestari</v>
      </c>
      <c r="L2044" t="str">
        <f>VLOOKUP(D2044,'Data Outlet'!$A$2:$D$17,2,FALSE)</f>
        <v>CIBUBUR JUNCTION</v>
      </c>
    </row>
    <row r="2045" spans="1:12" x14ac:dyDescent="0.25">
      <c r="A2045" t="str">
        <f t="shared" si="64"/>
        <v>T-2044</v>
      </c>
      <c r="B2045" s="3" t="s">
        <v>2584</v>
      </c>
      <c r="C2045" s="5">
        <v>45624</v>
      </c>
      <c r="D2045" s="3" t="s">
        <v>41</v>
      </c>
      <c r="E2045" s="4" t="s">
        <v>677</v>
      </c>
      <c r="F2045" s="9">
        <v>2</v>
      </c>
      <c r="G2045">
        <f>VLOOKUP(E2045,'Data Produk'!$A$2:$E$2517,5,FALSE)</f>
        <v>162000</v>
      </c>
      <c r="H2045">
        <f t="shared" si="63"/>
        <v>324000</v>
      </c>
      <c r="I2045" t="str">
        <f>VLOOKUP(E2045,'Data Produk'!$A$2:$E$2517,3,FALSE)</f>
        <v>BHINNEKA POWER PACK T1 10.000 mAh 22,5W POWERBANK BLACK</v>
      </c>
      <c r="J2045" t="str">
        <f>VLOOKUP(E2045,'Data Produk'!$A$2:$E$2517,4,FALSE)</f>
        <v>POWERBANK</v>
      </c>
      <c r="K2045" t="str">
        <f>VLOOKUP(D2045,'Data Outlet'!$A$2:$D$17,4,FALSE)</f>
        <v>Gita Rahma</v>
      </c>
      <c r="L2045" t="str">
        <f>VLOOKUP(D2045,'Data Outlet'!$A$2:$D$17,2,FALSE)</f>
        <v>MALL GANDARIA CITY</v>
      </c>
    </row>
    <row r="2046" spans="1:12" x14ac:dyDescent="0.25">
      <c r="A2046" t="str">
        <f t="shared" si="64"/>
        <v>T-2045</v>
      </c>
      <c r="B2046" s="3" t="s">
        <v>2584</v>
      </c>
      <c r="C2046" s="5">
        <v>45618</v>
      </c>
      <c r="D2046" s="3" t="s">
        <v>43</v>
      </c>
      <c r="E2046" s="4" t="s">
        <v>536</v>
      </c>
      <c r="F2046" s="9">
        <v>3</v>
      </c>
      <c r="G2046">
        <f>VLOOKUP(E2046,'Data Produk'!$A$2:$E$2517,5,FALSE)</f>
        <v>27000</v>
      </c>
      <c r="H2046">
        <f t="shared" si="63"/>
        <v>81000</v>
      </c>
      <c r="I2046" t="str">
        <f>VLOOKUP(E2046,'Data Produk'!$A$2:$E$2517,3,FALSE)</f>
        <v>BHINNEKA DURALINK KLB2001 BLACK</v>
      </c>
      <c r="J2046" t="str">
        <f>VLOOKUP(E2046,'Data Produk'!$A$2:$E$2517,4,FALSE)</f>
        <v>CABLE</v>
      </c>
      <c r="K2046" t="str">
        <f>VLOOKUP(D2046,'Data Outlet'!$A$2:$D$17,4,FALSE)</f>
        <v>Gita Rahma</v>
      </c>
      <c r="L2046" t="str">
        <f>VLOOKUP(D2046,'Data Outlet'!$A$2:$D$17,2,FALSE)</f>
        <v>MALL OF INDONESIA</v>
      </c>
    </row>
    <row r="2047" spans="1:12" x14ac:dyDescent="0.25">
      <c r="A2047" t="str">
        <f t="shared" si="64"/>
        <v>T-2046</v>
      </c>
      <c r="B2047" s="3" t="s">
        <v>2584</v>
      </c>
      <c r="C2047" s="5">
        <v>45623</v>
      </c>
      <c r="D2047" s="3" t="s">
        <v>41</v>
      </c>
      <c r="E2047" s="4" t="s">
        <v>700</v>
      </c>
      <c r="F2047" s="9">
        <v>3</v>
      </c>
      <c r="G2047">
        <f>VLOOKUP(E2047,'Data Produk'!$A$2:$E$2517,5,FALSE)</f>
        <v>27000</v>
      </c>
      <c r="H2047">
        <f t="shared" si="63"/>
        <v>81000</v>
      </c>
      <c r="I2047" t="str">
        <f>VLOOKUP(E2047,'Data Produk'!$A$2:$E$2517,3,FALSE)</f>
        <v>BHINNEKA DURALINK KLB2001 BLACK</v>
      </c>
      <c r="J2047" t="str">
        <f>VLOOKUP(E2047,'Data Produk'!$A$2:$E$2517,4,FALSE)</f>
        <v>CABLE</v>
      </c>
      <c r="K2047" t="str">
        <f>VLOOKUP(D2047,'Data Outlet'!$A$2:$D$17,4,FALSE)</f>
        <v>Gita Rahma</v>
      </c>
      <c r="L2047" t="str">
        <f>VLOOKUP(D2047,'Data Outlet'!$A$2:$D$17,2,FALSE)</f>
        <v>MALL GANDARIA CITY</v>
      </c>
    </row>
    <row r="2048" spans="1:12" x14ac:dyDescent="0.25">
      <c r="A2048" t="str">
        <f t="shared" si="64"/>
        <v>T-2047</v>
      </c>
      <c r="B2048" s="3" t="s">
        <v>2584</v>
      </c>
      <c r="C2048" s="5">
        <v>45602</v>
      </c>
      <c r="D2048" s="3" t="s">
        <v>35</v>
      </c>
      <c r="E2048" s="4" t="s">
        <v>341</v>
      </c>
      <c r="F2048" s="9">
        <v>2</v>
      </c>
      <c r="G2048">
        <f>VLOOKUP(E2048,'Data Produk'!$A$2:$E$2517,5,FALSE)</f>
        <v>49500</v>
      </c>
      <c r="H2048">
        <f t="shared" si="63"/>
        <v>99000</v>
      </c>
      <c r="I2048" t="str">
        <f>VLOOKUP(E2048,'Data Produk'!$A$2:$E$2517,3,FALSE)</f>
        <v>BHINNEKA POWER PURE 20W 1-PORT TYPE-A USB CHARGER (QC) BLACK</v>
      </c>
      <c r="J2048" t="str">
        <f>VLOOKUP(E2048,'Data Produk'!$A$2:$E$2517,4,FALSE)</f>
        <v>CHARGER</v>
      </c>
      <c r="K2048" t="str">
        <f>VLOOKUP(D2048,'Data Outlet'!$A$2:$D$17,4,FALSE)</f>
        <v>Budi Santoso</v>
      </c>
      <c r="L2048" t="str">
        <f>VLOOKUP(D2048,'Data Outlet'!$A$2:$D$17,2,FALSE)</f>
        <v>BINTARO EXCHANGE</v>
      </c>
    </row>
    <row r="2049" spans="1:12" x14ac:dyDescent="0.25">
      <c r="A2049" t="str">
        <f t="shared" si="64"/>
        <v>T-2048</v>
      </c>
      <c r="B2049" s="3" t="s">
        <v>2584</v>
      </c>
      <c r="C2049" s="5">
        <v>45624</v>
      </c>
      <c r="D2049" s="3" t="s">
        <v>37</v>
      </c>
      <c r="E2049" s="4" t="s">
        <v>1362</v>
      </c>
      <c r="F2049" s="9">
        <v>2</v>
      </c>
      <c r="G2049">
        <f>VLOOKUP(E2049,'Data Produk'!$A$2:$E$2517,5,FALSE)</f>
        <v>29700</v>
      </c>
      <c r="H2049">
        <f t="shared" si="63"/>
        <v>59400</v>
      </c>
      <c r="I2049" t="str">
        <f>VLOOKUP(E2049,'Data Produk'!$A$2:$E$2517,3,FALSE)</f>
        <v>KC201 BHINNEKA USB CABLE TYPE C</v>
      </c>
      <c r="J2049" t="str">
        <f>VLOOKUP(E2049,'Data Produk'!$A$2:$E$2517,4,FALSE)</f>
        <v>CABLE</v>
      </c>
      <c r="K2049" t="str">
        <f>VLOOKUP(D2049,'Data Outlet'!$A$2:$D$17,4,FALSE)</f>
        <v>Dewi Lestari</v>
      </c>
      <c r="L2049" t="str">
        <f>VLOOKUP(D2049,'Data Outlet'!$A$2:$D$17,2,FALSE)</f>
        <v>CIBUBUR JUNCTION</v>
      </c>
    </row>
    <row r="2050" spans="1:12" x14ac:dyDescent="0.25">
      <c r="A2050" t="str">
        <f t="shared" si="64"/>
        <v>T-2049</v>
      </c>
      <c r="B2050" s="3" t="s">
        <v>2584</v>
      </c>
      <c r="C2050" s="5">
        <v>45607</v>
      </c>
      <c r="D2050" s="3" t="s">
        <v>39</v>
      </c>
      <c r="E2050" s="4" t="s">
        <v>406</v>
      </c>
      <c r="F2050" s="9">
        <v>3</v>
      </c>
      <c r="G2050">
        <f>VLOOKUP(E2050,'Data Produk'!$A$2:$E$2517,5,FALSE)</f>
        <v>189000</v>
      </c>
      <c r="H2050">
        <f t="shared" si="63"/>
        <v>567000</v>
      </c>
      <c r="I2050" t="str">
        <f>VLOOKUP(E2050,'Data Produk'!$A$2:$E$2517,3,FALSE)</f>
        <v>BHINNEKA GO TUNE WH06 WIRELESS HEADSET BEIGE</v>
      </c>
      <c r="J2050" t="str">
        <f>VLOOKUP(E2050,'Data Produk'!$A$2:$E$2517,4,FALSE)</f>
        <v>WIRELESS HEADSET</v>
      </c>
      <c r="K2050" t="str">
        <f>VLOOKUP(D2050,'Data Outlet'!$A$2:$D$17,4,FALSE)</f>
        <v>Eko Wijaya</v>
      </c>
      <c r="L2050" t="str">
        <f>VLOOKUP(D2050,'Data Outlet'!$A$2:$D$17,2,FALSE)</f>
        <v>KOTA KASABLANKA</v>
      </c>
    </row>
    <row r="2051" spans="1:12" x14ac:dyDescent="0.25">
      <c r="A2051" t="str">
        <f t="shared" si="64"/>
        <v>T-2050</v>
      </c>
      <c r="B2051" s="3" t="s">
        <v>2584</v>
      </c>
      <c r="C2051" s="5">
        <v>45616</v>
      </c>
      <c r="D2051" s="3" t="s">
        <v>35</v>
      </c>
      <c r="E2051" s="4" t="s">
        <v>342</v>
      </c>
      <c r="F2051" s="9">
        <v>2</v>
      </c>
      <c r="G2051">
        <f>VLOOKUP(E2051,'Data Produk'!$A$2:$E$2517,5,FALSE)</f>
        <v>60750</v>
      </c>
      <c r="H2051">
        <f t="shared" ref="H2051:H2114" si="65">G2051*F2051</f>
        <v>121500</v>
      </c>
      <c r="I2051" t="str">
        <f>VLOOKUP(E2051,'Data Produk'!$A$2:$E$2517,3,FALSE)</f>
        <v>BHINNEKA RAIGOR II WG10 GAMING MOUSE BLACK</v>
      </c>
      <c r="J2051" t="str">
        <f>VLOOKUP(E2051,'Data Produk'!$A$2:$E$2517,4,FALSE)</f>
        <v>MOUSE GAMING</v>
      </c>
      <c r="K2051" t="str">
        <f>VLOOKUP(D2051,'Data Outlet'!$A$2:$D$17,4,FALSE)</f>
        <v>Budi Santoso</v>
      </c>
      <c r="L2051" t="str">
        <f>VLOOKUP(D2051,'Data Outlet'!$A$2:$D$17,2,FALSE)</f>
        <v>BINTARO EXCHANGE</v>
      </c>
    </row>
    <row r="2052" spans="1:12" x14ac:dyDescent="0.25">
      <c r="A2052" t="str">
        <f t="shared" si="64"/>
        <v>T-2051</v>
      </c>
      <c r="B2052" s="3" t="s">
        <v>2584</v>
      </c>
      <c r="C2052" s="5">
        <v>45616</v>
      </c>
      <c r="D2052" s="3" t="s">
        <v>43</v>
      </c>
      <c r="E2052" s="4" t="s">
        <v>510</v>
      </c>
      <c r="F2052" s="9">
        <v>1</v>
      </c>
      <c r="G2052">
        <f>VLOOKUP(E2052,'Data Produk'!$A$2:$E$2517,5,FALSE)</f>
        <v>103500</v>
      </c>
      <c r="H2052">
        <f t="shared" si="65"/>
        <v>103500</v>
      </c>
      <c r="I2052" t="str">
        <f>VLOOKUP(E2052,'Data Produk'!$A$2:$E$2517,3,FALSE)</f>
        <v>BHINNEKA FLASH HQ53 GAMING HEADSET BLACK</v>
      </c>
      <c r="J2052" t="str">
        <f>VLOOKUP(E2052,'Data Produk'!$A$2:$E$2517,4,FALSE)</f>
        <v>GAMING HEADSET</v>
      </c>
      <c r="K2052" t="str">
        <f>VLOOKUP(D2052,'Data Outlet'!$A$2:$D$17,4,FALSE)</f>
        <v>Gita Rahma</v>
      </c>
      <c r="L2052" t="str">
        <f>VLOOKUP(D2052,'Data Outlet'!$A$2:$D$17,2,FALSE)</f>
        <v>MALL OF INDONESIA</v>
      </c>
    </row>
    <row r="2053" spans="1:12" x14ac:dyDescent="0.25">
      <c r="A2053" t="str">
        <f t="shared" si="64"/>
        <v>T-2052</v>
      </c>
      <c r="B2053" s="3" t="s">
        <v>2584</v>
      </c>
      <c r="C2053" s="5">
        <v>45611</v>
      </c>
      <c r="D2053" s="3" t="s">
        <v>41</v>
      </c>
      <c r="E2053" s="4" t="s">
        <v>1363</v>
      </c>
      <c r="F2053" s="9">
        <v>1</v>
      </c>
      <c r="G2053">
        <f>VLOOKUP(E2053,'Data Produk'!$A$2:$E$2517,5,FALSE)</f>
        <v>98100</v>
      </c>
      <c r="H2053">
        <f t="shared" si="65"/>
        <v>98100</v>
      </c>
      <c r="I2053" t="str">
        <f>VLOOKUP(E2053,'Data Produk'!$A$2:$E$2517,3,FALSE)</f>
        <v>BHINNEKA POWER PURE 30W 2-PORTS USB CHARGER (PD+QC) WHITE</v>
      </c>
      <c r="J2053" t="str">
        <f>VLOOKUP(E2053,'Data Produk'!$A$2:$E$2517,4,FALSE)</f>
        <v>CHARGER</v>
      </c>
      <c r="K2053" t="str">
        <f>VLOOKUP(D2053,'Data Outlet'!$A$2:$D$17,4,FALSE)</f>
        <v>Gita Rahma</v>
      </c>
      <c r="L2053" t="str">
        <f>VLOOKUP(D2053,'Data Outlet'!$A$2:$D$17,2,FALSE)</f>
        <v>MALL GANDARIA CITY</v>
      </c>
    </row>
    <row r="2054" spans="1:12" x14ac:dyDescent="0.25">
      <c r="A2054" t="str">
        <f t="shared" si="64"/>
        <v>T-2053</v>
      </c>
      <c r="B2054" s="3" t="s">
        <v>2584</v>
      </c>
      <c r="C2054" s="5">
        <v>45610</v>
      </c>
      <c r="D2054" s="3" t="s">
        <v>40</v>
      </c>
      <c r="E2054" s="4" t="s">
        <v>1364</v>
      </c>
      <c r="F2054" s="9">
        <v>1</v>
      </c>
      <c r="G2054">
        <f>VLOOKUP(E2054,'Data Produk'!$A$2:$E$2517,5,FALSE)</f>
        <v>32000</v>
      </c>
      <c r="H2054">
        <f t="shared" si="65"/>
        <v>32000</v>
      </c>
      <c r="I2054" t="str">
        <f>VLOOKUP(E2054,'Data Produk'!$A$2:$E$2517,3,FALSE)</f>
        <v>KC104 BHINNEKA USB CABLE TYPE C</v>
      </c>
      <c r="J2054" t="str">
        <f>VLOOKUP(E2054,'Data Produk'!$A$2:$E$2517,4,FALSE)</f>
        <v>CABLE</v>
      </c>
      <c r="K2054" t="str">
        <f>VLOOKUP(D2054,'Data Outlet'!$A$2:$D$17,4,FALSE)</f>
        <v>Fani Sari</v>
      </c>
      <c r="L2054" t="str">
        <f>VLOOKUP(D2054,'Data Outlet'!$A$2:$D$17,2,FALSE)</f>
        <v>LIPPO MALL KEMANG</v>
      </c>
    </row>
    <row r="2055" spans="1:12" x14ac:dyDescent="0.25">
      <c r="A2055" t="str">
        <f t="shared" si="64"/>
        <v>T-2054</v>
      </c>
      <c r="B2055" s="3" t="s">
        <v>2584</v>
      </c>
      <c r="C2055" s="5">
        <v>45612</v>
      </c>
      <c r="D2055" s="3" t="s">
        <v>39</v>
      </c>
      <c r="E2055" s="4" t="s">
        <v>394</v>
      </c>
      <c r="F2055" s="9">
        <v>1</v>
      </c>
      <c r="G2055">
        <f>VLOOKUP(E2055,'Data Produk'!$A$2:$E$2517,5,FALSE)</f>
        <v>112500</v>
      </c>
      <c r="H2055">
        <f t="shared" si="65"/>
        <v>112500</v>
      </c>
      <c r="I2055" t="str">
        <f>VLOOKUP(E2055,'Data Produk'!$A$2:$E$2517,3,FALSE)</f>
        <v>BHINNEKA WAVE11 TW11 V2 TRUE WIRELESS BLACK</v>
      </c>
      <c r="J2055" t="str">
        <f>VLOOKUP(E2055,'Data Produk'!$A$2:$E$2517,4,FALSE)</f>
        <v>TWS</v>
      </c>
      <c r="K2055" t="str">
        <f>VLOOKUP(D2055,'Data Outlet'!$A$2:$D$17,4,FALSE)</f>
        <v>Eko Wijaya</v>
      </c>
      <c r="L2055" t="str">
        <f>VLOOKUP(D2055,'Data Outlet'!$A$2:$D$17,2,FALSE)</f>
        <v>KOTA KASABLANKA</v>
      </c>
    </row>
    <row r="2056" spans="1:12" x14ac:dyDescent="0.25">
      <c r="A2056" t="str">
        <f t="shared" si="64"/>
        <v>T-2055</v>
      </c>
      <c r="B2056" s="3" t="s">
        <v>2584</v>
      </c>
      <c r="C2056" s="5">
        <v>45613</v>
      </c>
      <c r="D2056" s="3" t="s">
        <v>39</v>
      </c>
      <c r="E2056" s="4" t="s">
        <v>412</v>
      </c>
      <c r="F2056" s="9">
        <v>13</v>
      </c>
      <c r="G2056">
        <f>VLOOKUP(E2056,'Data Produk'!$A$2:$E$2517,5,FALSE)</f>
        <v>25200</v>
      </c>
      <c r="H2056">
        <f t="shared" si="65"/>
        <v>327600</v>
      </c>
      <c r="I2056" t="str">
        <f>VLOOKUP(E2056,'Data Produk'!$A$2:$E$2517,3,FALSE)</f>
        <v>BHINNEKA HYPERLINK KD60C1501 BLACK</v>
      </c>
      <c r="J2056" t="str">
        <f>VLOOKUP(E2056,'Data Produk'!$A$2:$E$2517,4,FALSE)</f>
        <v>CABLE</v>
      </c>
      <c r="K2056" t="str">
        <f>VLOOKUP(D2056,'Data Outlet'!$A$2:$D$17,4,FALSE)</f>
        <v>Eko Wijaya</v>
      </c>
      <c r="L2056" t="str">
        <f>VLOOKUP(D2056,'Data Outlet'!$A$2:$D$17,2,FALSE)</f>
        <v>KOTA KASABLANKA</v>
      </c>
    </row>
    <row r="2057" spans="1:12" x14ac:dyDescent="0.25">
      <c r="A2057" t="str">
        <f t="shared" si="64"/>
        <v>T-2056</v>
      </c>
      <c r="B2057" s="3" t="s">
        <v>2584</v>
      </c>
      <c r="C2057" s="5">
        <v>45599</v>
      </c>
      <c r="D2057" s="3" t="s">
        <v>40</v>
      </c>
      <c r="E2057" s="4" t="s">
        <v>473</v>
      </c>
      <c r="F2057" s="9">
        <v>1</v>
      </c>
      <c r="G2057">
        <f>VLOOKUP(E2057,'Data Produk'!$A$2:$E$2517,5,FALSE)</f>
        <v>94500</v>
      </c>
      <c r="H2057">
        <f t="shared" si="65"/>
        <v>94500</v>
      </c>
      <c r="I2057" t="str">
        <f>VLOOKUP(E2057,'Data Produk'!$A$2:$E$2517,3,FALSE)</f>
        <v>BHINNEKA SMART LIGHT BUB 12W SLB102</v>
      </c>
      <c r="J2057" t="str">
        <f>VLOOKUP(E2057,'Data Produk'!$A$2:$E$2517,4,FALSE)</f>
        <v>SMART LIFE</v>
      </c>
      <c r="K2057" t="str">
        <f>VLOOKUP(D2057,'Data Outlet'!$A$2:$D$17,4,FALSE)</f>
        <v>Fani Sari</v>
      </c>
      <c r="L2057" t="str">
        <f>VLOOKUP(D2057,'Data Outlet'!$A$2:$D$17,2,FALSE)</f>
        <v>LIPPO MALL KEMANG</v>
      </c>
    </row>
    <row r="2058" spans="1:12" x14ac:dyDescent="0.25">
      <c r="A2058" t="str">
        <f t="shared" si="64"/>
        <v>T-2057</v>
      </c>
      <c r="B2058" s="3" t="s">
        <v>2584</v>
      </c>
      <c r="C2058" s="5">
        <v>45611</v>
      </c>
      <c r="D2058" s="3" t="s">
        <v>35</v>
      </c>
      <c r="E2058" s="4" t="s">
        <v>346</v>
      </c>
      <c r="F2058" s="9">
        <v>2</v>
      </c>
      <c r="G2058">
        <f>VLOOKUP(E2058,'Data Produk'!$A$2:$E$2517,5,FALSE)</f>
        <v>18000</v>
      </c>
      <c r="H2058">
        <f t="shared" si="65"/>
        <v>36000</v>
      </c>
      <c r="I2058" t="str">
        <f>VLOOKUP(E2058,'Data Produk'!$A$2:$E$2517,3,FALSE)</f>
        <v>BHINNEKA DURALINK KLB1201 BLACK</v>
      </c>
      <c r="J2058" t="str">
        <f>VLOOKUP(E2058,'Data Produk'!$A$2:$E$2517,4,FALSE)</f>
        <v>CABLE</v>
      </c>
      <c r="K2058" t="str">
        <f>VLOOKUP(D2058,'Data Outlet'!$A$2:$D$17,4,FALSE)</f>
        <v>Budi Santoso</v>
      </c>
      <c r="L2058" t="str">
        <f>VLOOKUP(D2058,'Data Outlet'!$A$2:$D$17,2,FALSE)</f>
        <v>BINTARO EXCHANGE</v>
      </c>
    </row>
    <row r="2059" spans="1:12" x14ac:dyDescent="0.25">
      <c r="A2059" t="str">
        <f t="shared" si="64"/>
        <v>T-2058</v>
      </c>
      <c r="B2059" s="3" t="s">
        <v>2584</v>
      </c>
      <c r="C2059" s="5">
        <v>45617</v>
      </c>
      <c r="D2059" s="3" t="s">
        <v>39</v>
      </c>
      <c r="E2059" s="4" t="s">
        <v>401</v>
      </c>
      <c r="F2059" s="9">
        <v>4</v>
      </c>
      <c r="G2059">
        <f>VLOOKUP(E2059,'Data Produk'!$A$2:$E$2517,5,FALSE)</f>
        <v>88200</v>
      </c>
      <c r="H2059">
        <f t="shared" si="65"/>
        <v>352800</v>
      </c>
      <c r="I2059" t="str">
        <f>VLOOKUP(E2059,'Data Produk'!$A$2:$E$2517,3,FALSE)</f>
        <v>BHINNEKA POWER PACK S1 10.000 mAh POWERBANK WHITE</v>
      </c>
      <c r="J2059" t="str">
        <f>VLOOKUP(E2059,'Data Produk'!$A$2:$E$2517,4,FALSE)</f>
        <v>POWERBANK</v>
      </c>
      <c r="K2059" t="str">
        <f>VLOOKUP(D2059,'Data Outlet'!$A$2:$D$17,4,FALSE)</f>
        <v>Eko Wijaya</v>
      </c>
      <c r="L2059" t="str">
        <f>VLOOKUP(D2059,'Data Outlet'!$A$2:$D$17,2,FALSE)</f>
        <v>KOTA KASABLANKA</v>
      </c>
    </row>
    <row r="2060" spans="1:12" x14ac:dyDescent="0.25">
      <c r="A2060" t="str">
        <f t="shared" ref="A2060:A2123" si="66">"T-"&amp;ROW()-1</f>
        <v>T-2059</v>
      </c>
      <c r="B2060" s="3" t="s">
        <v>2584</v>
      </c>
      <c r="C2060" s="5">
        <v>45616</v>
      </c>
      <c r="D2060" s="3" t="s">
        <v>39</v>
      </c>
      <c r="E2060" s="4" t="s">
        <v>1365</v>
      </c>
      <c r="F2060" s="9">
        <v>4</v>
      </c>
      <c r="G2060">
        <f>VLOOKUP(E2060,'Data Produk'!$A$2:$E$2517,5,FALSE)</f>
        <v>39600</v>
      </c>
      <c r="H2060">
        <f t="shared" si="65"/>
        <v>158400</v>
      </c>
      <c r="I2060" t="str">
        <f>VLOOKUP(E2060,'Data Produk'!$A$2:$E$2517,3,FALSE)</f>
        <v>BHINNEKA GO W608 OFFICE MOUSE BLACK</v>
      </c>
      <c r="J2060" t="str">
        <f>VLOOKUP(E2060,'Data Produk'!$A$2:$E$2517,4,FALSE)</f>
        <v>OFFICE MOUSE</v>
      </c>
      <c r="K2060" t="str">
        <f>VLOOKUP(D2060,'Data Outlet'!$A$2:$D$17,4,FALSE)</f>
        <v>Eko Wijaya</v>
      </c>
      <c r="L2060" t="str">
        <f>VLOOKUP(D2060,'Data Outlet'!$A$2:$D$17,2,FALSE)</f>
        <v>KOTA KASABLANKA</v>
      </c>
    </row>
    <row r="2061" spans="1:12" x14ac:dyDescent="0.25">
      <c r="A2061" t="str">
        <f t="shared" si="66"/>
        <v>T-2060</v>
      </c>
      <c r="B2061" s="3" t="s">
        <v>2584</v>
      </c>
      <c r="C2061" s="5">
        <v>45609</v>
      </c>
      <c r="D2061" s="3" t="s">
        <v>35</v>
      </c>
      <c r="E2061" s="4" t="s">
        <v>361</v>
      </c>
      <c r="F2061" s="9">
        <v>2</v>
      </c>
      <c r="G2061">
        <f>VLOOKUP(E2061,'Data Produk'!$A$2:$E$2517,5,FALSE)</f>
        <v>31500</v>
      </c>
      <c r="H2061">
        <f t="shared" si="65"/>
        <v>63000</v>
      </c>
      <c r="I2061" t="str">
        <f>VLOOKUP(E2061,'Data Produk'!$A$2:$E$2517,3,FALSE)</f>
        <v>BHINNEKA HYPERLINK KD60L1501 BLACK</v>
      </c>
      <c r="J2061" t="str">
        <f>VLOOKUP(E2061,'Data Produk'!$A$2:$E$2517,4,FALSE)</f>
        <v>CABLE</v>
      </c>
      <c r="K2061" t="str">
        <f>VLOOKUP(D2061,'Data Outlet'!$A$2:$D$17,4,FALSE)</f>
        <v>Budi Santoso</v>
      </c>
      <c r="L2061" t="str">
        <f>VLOOKUP(D2061,'Data Outlet'!$A$2:$D$17,2,FALSE)</f>
        <v>BINTARO EXCHANGE</v>
      </c>
    </row>
    <row r="2062" spans="1:12" x14ac:dyDescent="0.25">
      <c r="A2062" t="str">
        <f t="shared" si="66"/>
        <v>T-2061</v>
      </c>
      <c r="B2062" s="3" t="s">
        <v>2584</v>
      </c>
      <c r="C2062" s="5">
        <v>45609</v>
      </c>
      <c r="D2062" s="3" t="s">
        <v>39</v>
      </c>
      <c r="E2062" s="4" t="s">
        <v>433</v>
      </c>
      <c r="F2062" s="9">
        <v>4</v>
      </c>
      <c r="G2062">
        <f>VLOOKUP(E2062,'Data Produk'!$A$2:$E$2517,5,FALSE)</f>
        <v>112500</v>
      </c>
      <c r="H2062">
        <f t="shared" si="65"/>
        <v>450000</v>
      </c>
      <c r="I2062" t="str">
        <f>VLOOKUP(E2062,'Data Produk'!$A$2:$E$2517,3,FALSE)</f>
        <v>BHINNEKA GO WH02 WIRELESS HEADSET GREY</v>
      </c>
      <c r="J2062" t="str">
        <f>VLOOKUP(E2062,'Data Produk'!$A$2:$E$2517,4,FALSE)</f>
        <v>WIRELESS HEADSET</v>
      </c>
      <c r="K2062" t="str">
        <f>VLOOKUP(D2062,'Data Outlet'!$A$2:$D$17,4,FALSE)</f>
        <v>Eko Wijaya</v>
      </c>
      <c r="L2062" t="str">
        <f>VLOOKUP(D2062,'Data Outlet'!$A$2:$D$17,2,FALSE)</f>
        <v>KOTA KASABLANKA</v>
      </c>
    </row>
    <row r="2063" spans="1:12" x14ac:dyDescent="0.25">
      <c r="A2063" t="str">
        <f t="shared" si="66"/>
        <v>T-2062</v>
      </c>
      <c r="B2063" s="3" t="s">
        <v>2584</v>
      </c>
      <c r="C2063" s="5">
        <v>45606</v>
      </c>
      <c r="D2063" s="3" t="s">
        <v>42</v>
      </c>
      <c r="E2063" s="4" t="s">
        <v>993</v>
      </c>
      <c r="F2063" s="9">
        <v>1</v>
      </c>
      <c r="G2063">
        <f>VLOOKUP(E2063,'Data Produk'!$A$2:$E$2517,5,FALSE)</f>
        <v>272000</v>
      </c>
      <c r="H2063">
        <f t="shared" si="65"/>
        <v>272000</v>
      </c>
      <c r="I2063" t="str">
        <f>VLOOKUP(E2063,'Data Produk'!$A$2:$E$2517,3,FALSE)</f>
        <v>BHINNEKA Gaming Headset HG23 7.1</v>
      </c>
      <c r="J2063" t="str">
        <f>VLOOKUP(E2063,'Data Produk'!$A$2:$E$2517,4,FALSE)</f>
        <v>GAMING HEADSET</v>
      </c>
      <c r="K2063" t="str">
        <f>VLOOKUP(D2063,'Data Outlet'!$A$2:$D$17,4,FALSE)</f>
        <v>Hadi Nugroho</v>
      </c>
      <c r="L2063" t="str">
        <f>VLOOKUP(D2063,'Data Outlet'!$A$2:$D$17,2,FALSE)</f>
        <v>MALL KELAPA GADING</v>
      </c>
    </row>
    <row r="2064" spans="1:12" x14ac:dyDescent="0.25">
      <c r="A2064" t="str">
        <f t="shared" si="66"/>
        <v>T-2063</v>
      </c>
      <c r="B2064" s="3" t="s">
        <v>2584</v>
      </c>
      <c r="C2064" s="5">
        <v>45604</v>
      </c>
      <c r="D2064" s="3" t="s">
        <v>43</v>
      </c>
      <c r="E2064" s="4" t="s">
        <v>578</v>
      </c>
      <c r="F2064" s="9">
        <v>3</v>
      </c>
      <c r="G2064">
        <f>VLOOKUP(E2064,'Data Produk'!$A$2:$E$2517,5,FALSE)</f>
        <v>29700</v>
      </c>
      <c r="H2064">
        <f t="shared" si="65"/>
        <v>89100</v>
      </c>
      <c r="I2064" t="str">
        <f>VLOOKUP(E2064,'Data Produk'!$A$2:$E$2517,3,FALSE)</f>
        <v>KL201 BHINNEKA USB CABLE LIGHTNING</v>
      </c>
      <c r="J2064" t="str">
        <f>VLOOKUP(E2064,'Data Produk'!$A$2:$E$2517,4,FALSE)</f>
        <v>CABLE</v>
      </c>
      <c r="K2064" t="str">
        <f>VLOOKUP(D2064,'Data Outlet'!$A$2:$D$17,4,FALSE)</f>
        <v>Gita Rahma</v>
      </c>
      <c r="L2064" t="str">
        <f>VLOOKUP(D2064,'Data Outlet'!$A$2:$D$17,2,FALSE)</f>
        <v>MALL OF INDONESIA</v>
      </c>
    </row>
    <row r="2065" spans="1:12" x14ac:dyDescent="0.25">
      <c r="A2065" t="str">
        <f t="shared" si="66"/>
        <v>T-2064</v>
      </c>
      <c r="B2065" s="3" t="s">
        <v>2584</v>
      </c>
      <c r="C2065" s="5">
        <v>45597</v>
      </c>
      <c r="D2065" s="3" t="s">
        <v>40</v>
      </c>
      <c r="E2065" s="4" t="s">
        <v>502</v>
      </c>
      <c r="F2065" s="9">
        <v>4</v>
      </c>
      <c r="G2065">
        <f>VLOOKUP(E2065,'Data Produk'!$A$2:$E$2517,5,FALSE)</f>
        <v>60750</v>
      </c>
      <c r="H2065">
        <f t="shared" si="65"/>
        <v>243000</v>
      </c>
      <c r="I2065" t="str">
        <f>VLOOKUP(E2065,'Data Produk'!$A$2:$E$2517,3,FALSE)</f>
        <v>BHINNEKA RAIGOR II WG10 GAMING MOUSE BLACK</v>
      </c>
      <c r="J2065" t="str">
        <f>VLOOKUP(E2065,'Data Produk'!$A$2:$E$2517,4,FALSE)</f>
        <v>MOUSE GAMING</v>
      </c>
      <c r="K2065" t="str">
        <f>VLOOKUP(D2065,'Data Outlet'!$A$2:$D$17,4,FALSE)</f>
        <v>Fani Sari</v>
      </c>
      <c r="L2065" t="str">
        <f>VLOOKUP(D2065,'Data Outlet'!$A$2:$D$17,2,FALSE)</f>
        <v>LIPPO MALL KEMANG</v>
      </c>
    </row>
    <row r="2066" spans="1:12" x14ac:dyDescent="0.25">
      <c r="A2066" t="str">
        <f t="shared" si="66"/>
        <v>T-2065</v>
      </c>
      <c r="B2066" s="3" t="s">
        <v>2584</v>
      </c>
      <c r="C2066" s="5">
        <v>45602</v>
      </c>
      <c r="D2066" s="3" t="s">
        <v>43</v>
      </c>
      <c r="E2066" s="4" t="s">
        <v>543</v>
      </c>
      <c r="F2066" s="9">
        <v>1</v>
      </c>
      <c r="G2066">
        <f>VLOOKUP(E2066,'Data Produk'!$A$2:$E$2517,5,FALSE)</f>
        <v>76500</v>
      </c>
      <c r="H2066">
        <f t="shared" si="65"/>
        <v>76500</v>
      </c>
      <c r="I2066" t="str">
        <f>VLOOKUP(E2066,'Data Produk'!$A$2:$E$2517,3,FALSE)</f>
        <v>BHINNEKA WAVE10 TW10 TRUE WIRELESS BLACK</v>
      </c>
      <c r="J2066" t="str">
        <f>VLOOKUP(E2066,'Data Produk'!$A$2:$E$2517,4,FALSE)</f>
        <v>TWS</v>
      </c>
      <c r="K2066" t="str">
        <f>VLOOKUP(D2066,'Data Outlet'!$A$2:$D$17,4,FALSE)</f>
        <v>Gita Rahma</v>
      </c>
      <c r="L2066" t="str">
        <f>VLOOKUP(D2066,'Data Outlet'!$A$2:$D$17,2,FALSE)</f>
        <v>MALL OF INDONESIA</v>
      </c>
    </row>
    <row r="2067" spans="1:12" x14ac:dyDescent="0.25">
      <c r="A2067" t="str">
        <f t="shared" si="66"/>
        <v>T-2066</v>
      </c>
      <c r="B2067" s="3" t="s">
        <v>2584</v>
      </c>
      <c r="C2067" s="5">
        <v>45618</v>
      </c>
      <c r="D2067" s="3" t="s">
        <v>37</v>
      </c>
      <c r="E2067" s="4" t="s">
        <v>1366</v>
      </c>
      <c r="F2067" s="9">
        <v>1</v>
      </c>
      <c r="G2067">
        <f>VLOOKUP(E2067,'Data Produk'!$A$2:$E$2517,5,FALSE)</f>
        <v>372000</v>
      </c>
      <c r="H2067">
        <f t="shared" si="65"/>
        <v>372000</v>
      </c>
      <c r="I2067" t="str">
        <f>VLOOKUP(E2067,'Data Produk'!$A$2:$E$2517,3,FALSE)</f>
        <v>BHINNEKA Gaming Keyboard MK-853 RGB BLUE SWITCH (PINK)</v>
      </c>
      <c r="J2067" t="str">
        <f>VLOOKUP(E2067,'Data Produk'!$A$2:$E$2517,4,FALSE)</f>
        <v>KEYBOARD GAMING</v>
      </c>
      <c r="K2067" t="str">
        <f>VLOOKUP(D2067,'Data Outlet'!$A$2:$D$17,4,FALSE)</f>
        <v>Dewi Lestari</v>
      </c>
      <c r="L2067" t="str">
        <f>VLOOKUP(D2067,'Data Outlet'!$A$2:$D$17,2,FALSE)</f>
        <v>CIBUBUR JUNCTION</v>
      </c>
    </row>
    <row r="2068" spans="1:12" x14ac:dyDescent="0.25">
      <c r="A2068" t="str">
        <f t="shared" si="66"/>
        <v>T-2067</v>
      </c>
      <c r="B2068" s="3" t="s">
        <v>2584</v>
      </c>
      <c r="C2068" s="5">
        <v>45623</v>
      </c>
      <c r="D2068" s="3" t="s">
        <v>41</v>
      </c>
      <c r="E2068" s="4" t="s">
        <v>821</v>
      </c>
      <c r="F2068" s="9">
        <v>1</v>
      </c>
      <c r="G2068">
        <f>VLOOKUP(E2068,'Data Produk'!$A$2:$E$2517,5,FALSE)</f>
        <v>108000</v>
      </c>
      <c r="H2068">
        <f t="shared" si="65"/>
        <v>108000</v>
      </c>
      <c r="I2068" t="str">
        <f>VLOOKUP(E2068,'Data Produk'!$A$2:$E$2517,3,FALSE)</f>
        <v>BHINNEKA WAVE14 TW14 TRUE WIRELESS WHITE</v>
      </c>
      <c r="J2068" t="str">
        <f>VLOOKUP(E2068,'Data Produk'!$A$2:$E$2517,4,FALSE)</f>
        <v>TWS</v>
      </c>
      <c r="K2068" t="str">
        <f>VLOOKUP(D2068,'Data Outlet'!$A$2:$D$17,4,FALSE)</f>
        <v>Gita Rahma</v>
      </c>
      <c r="L2068" t="str">
        <f>VLOOKUP(D2068,'Data Outlet'!$A$2:$D$17,2,FALSE)</f>
        <v>MALL GANDARIA CITY</v>
      </c>
    </row>
    <row r="2069" spans="1:12" x14ac:dyDescent="0.25">
      <c r="A2069" t="str">
        <f t="shared" si="66"/>
        <v>T-2068</v>
      </c>
      <c r="B2069" s="3" t="s">
        <v>2584</v>
      </c>
      <c r="C2069" s="5">
        <v>45615</v>
      </c>
      <c r="D2069" s="3" t="s">
        <v>35</v>
      </c>
      <c r="E2069" s="4" t="s">
        <v>956</v>
      </c>
      <c r="F2069" s="9">
        <v>1</v>
      </c>
      <c r="G2069">
        <f>VLOOKUP(E2069,'Data Produk'!$A$2:$E$2517,5,FALSE)</f>
        <v>65700</v>
      </c>
      <c r="H2069">
        <f t="shared" si="65"/>
        <v>65700</v>
      </c>
      <c r="I2069" t="str">
        <f>VLOOKUP(E2069,'Data Produk'!$A$2:$E$2517,3,FALSE)</f>
        <v>BHINNEKA RAIGOR III WG12 GAMING MOUSE BLACK</v>
      </c>
      <c r="J2069" t="str">
        <f>VLOOKUP(E2069,'Data Produk'!$A$2:$E$2517,4,FALSE)</f>
        <v>MOUSE GAMING</v>
      </c>
      <c r="K2069" t="str">
        <f>VLOOKUP(D2069,'Data Outlet'!$A$2:$D$17,4,FALSE)</f>
        <v>Budi Santoso</v>
      </c>
      <c r="L2069" t="str">
        <f>VLOOKUP(D2069,'Data Outlet'!$A$2:$D$17,2,FALSE)</f>
        <v>BINTARO EXCHANGE</v>
      </c>
    </row>
    <row r="2070" spans="1:12" x14ac:dyDescent="0.25">
      <c r="A2070" t="str">
        <f t="shared" si="66"/>
        <v>T-2069</v>
      </c>
      <c r="B2070" s="3" t="s">
        <v>2584</v>
      </c>
      <c r="C2070" s="5">
        <v>45617</v>
      </c>
      <c r="D2070" s="3" t="s">
        <v>43</v>
      </c>
      <c r="E2070" s="4" t="s">
        <v>844</v>
      </c>
      <c r="F2070" s="9">
        <v>2</v>
      </c>
      <c r="G2070">
        <f>VLOOKUP(E2070,'Data Produk'!$A$2:$E$2517,5,FALSE)</f>
        <v>90000</v>
      </c>
      <c r="H2070">
        <f t="shared" si="65"/>
        <v>180000</v>
      </c>
      <c r="I2070" t="str">
        <f>VLOOKUP(E2070,'Data Produk'!$A$2:$E$2517,3,FALSE)</f>
        <v>BHINNEKA POWER PURE 33W 2-PORTS USB CHARGER (PD+QC) BLACK</v>
      </c>
      <c r="J2070" t="str">
        <f>VLOOKUP(E2070,'Data Produk'!$A$2:$E$2517,4,FALSE)</f>
        <v>CHARGER</v>
      </c>
      <c r="K2070" t="str">
        <f>VLOOKUP(D2070,'Data Outlet'!$A$2:$D$17,4,FALSE)</f>
        <v>Gita Rahma</v>
      </c>
      <c r="L2070" t="str">
        <f>VLOOKUP(D2070,'Data Outlet'!$A$2:$D$17,2,FALSE)</f>
        <v>MALL OF INDONESIA</v>
      </c>
    </row>
    <row r="2071" spans="1:12" x14ac:dyDescent="0.25">
      <c r="A2071" t="str">
        <f t="shared" si="66"/>
        <v>T-2070</v>
      </c>
      <c r="B2071" s="3" t="s">
        <v>2584</v>
      </c>
      <c r="C2071" s="5">
        <v>45601</v>
      </c>
      <c r="D2071" s="3" t="s">
        <v>37</v>
      </c>
      <c r="E2071" s="4" t="s">
        <v>1367</v>
      </c>
      <c r="F2071" s="9">
        <v>1</v>
      </c>
      <c r="G2071">
        <f>VLOOKUP(E2071,'Data Produk'!$A$2:$E$2517,5,FALSE)</f>
        <v>112500</v>
      </c>
      <c r="H2071">
        <f t="shared" si="65"/>
        <v>112500</v>
      </c>
      <c r="I2071" t="str">
        <f>VLOOKUP(E2071,'Data Produk'!$A$2:$E$2517,3,FALSE)</f>
        <v>BHINNEKA Gaming Headset Stand Tower AC3001s RGB</v>
      </c>
      <c r="J2071" t="str">
        <f>VLOOKUP(E2071,'Data Produk'!$A$2:$E$2517,4,FALSE)</f>
        <v>OTHER ACCESSORIES</v>
      </c>
      <c r="K2071" t="str">
        <f>VLOOKUP(D2071,'Data Outlet'!$A$2:$D$17,4,FALSE)</f>
        <v>Dewi Lestari</v>
      </c>
      <c r="L2071" t="str">
        <f>VLOOKUP(D2071,'Data Outlet'!$A$2:$D$17,2,FALSE)</f>
        <v>CIBUBUR JUNCTION</v>
      </c>
    </row>
    <row r="2072" spans="1:12" x14ac:dyDescent="0.25">
      <c r="A2072" t="str">
        <f t="shared" si="66"/>
        <v>T-2071</v>
      </c>
      <c r="B2072" s="3" t="s">
        <v>2584</v>
      </c>
      <c r="C2072" s="5">
        <v>45614</v>
      </c>
      <c r="D2072" s="3" t="s">
        <v>41</v>
      </c>
      <c r="E2072" s="4" t="s">
        <v>662</v>
      </c>
      <c r="F2072" s="9">
        <v>1</v>
      </c>
      <c r="G2072">
        <f>VLOOKUP(E2072,'Data Produk'!$A$2:$E$2517,5,FALSE)</f>
        <v>243000</v>
      </c>
      <c r="H2072">
        <f t="shared" si="65"/>
        <v>243000</v>
      </c>
      <c r="I2072" t="str">
        <f>VLOOKUP(E2072,'Data Produk'!$A$2:$E$2517,3,FALSE)</f>
        <v>BHINNEKA LUMINOUS C30 WEBCAM BLACK</v>
      </c>
      <c r="J2072" t="str">
        <f>VLOOKUP(E2072,'Data Produk'!$A$2:$E$2517,4,FALSE)</f>
        <v>STREAMING DEVICES</v>
      </c>
      <c r="K2072" t="str">
        <f>VLOOKUP(D2072,'Data Outlet'!$A$2:$D$17,4,FALSE)</f>
        <v>Gita Rahma</v>
      </c>
      <c r="L2072" t="str">
        <f>VLOOKUP(D2072,'Data Outlet'!$A$2:$D$17,2,FALSE)</f>
        <v>MALL GANDARIA CITY</v>
      </c>
    </row>
    <row r="2073" spans="1:12" x14ac:dyDescent="0.25">
      <c r="A2073" t="str">
        <f t="shared" si="66"/>
        <v>T-2072</v>
      </c>
      <c r="B2073" s="3" t="s">
        <v>2584</v>
      </c>
      <c r="C2073" s="5">
        <v>45610</v>
      </c>
      <c r="D2073" s="3" t="s">
        <v>40</v>
      </c>
      <c r="E2073" s="4" t="s">
        <v>898</v>
      </c>
      <c r="F2073" s="9">
        <v>1</v>
      </c>
      <c r="G2073">
        <f>VLOOKUP(E2073,'Data Produk'!$A$2:$E$2517,5,FALSE)</f>
        <v>144000</v>
      </c>
      <c r="H2073">
        <f t="shared" si="65"/>
        <v>144000</v>
      </c>
      <c r="I2073" t="str">
        <f>VLOOKUP(E2073,'Data Produk'!$A$2:$E$2517,3,FALSE)</f>
        <v>BHINNEKA CHIEF II HG20 GAMING HEADSET PINK</v>
      </c>
      <c r="J2073" t="str">
        <f>VLOOKUP(E2073,'Data Produk'!$A$2:$E$2517,4,FALSE)</f>
        <v>GAMING HEADSET</v>
      </c>
      <c r="K2073" t="str">
        <f>VLOOKUP(D2073,'Data Outlet'!$A$2:$D$17,4,FALSE)</f>
        <v>Fani Sari</v>
      </c>
      <c r="L2073" t="str">
        <f>VLOOKUP(D2073,'Data Outlet'!$A$2:$D$17,2,FALSE)</f>
        <v>LIPPO MALL KEMANG</v>
      </c>
    </row>
    <row r="2074" spans="1:12" x14ac:dyDescent="0.25">
      <c r="A2074" t="str">
        <f t="shared" si="66"/>
        <v>T-2073</v>
      </c>
      <c r="B2074" s="3" t="s">
        <v>2584</v>
      </c>
      <c r="C2074" s="5">
        <v>45623</v>
      </c>
      <c r="D2074" s="3" t="s">
        <v>40</v>
      </c>
      <c r="E2074" s="4" t="s">
        <v>714</v>
      </c>
      <c r="F2074" s="9">
        <v>3</v>
      </c>
      <c r="G2074">
        <f>VLOOKUP(E2074,'Data Produk'!$A$2:$E$2517,5,FALSE)</f>
        <v>26100</v>
      </c>
      <c r="H2074">
        <f t="shared" si="65"/>
        <v>78300</v>
      </c>
      <c r="I2074" t="str">
        <f>VLOOKUP(E2074,'Data Produk'!$A$2:$E$2517,3,FALSE)</f>
        <v>KM102 BHINNEKA USB CABLE MICRO</v>
      </c>
      <c r="J2074" t="str">
        <f>VLOOKUP(E2074,'Data Produk'!$A$2:$E$2517,4,FALSE)</f>
        <v>CABLE</v>
      </c>
      <c r="K2074" t="str">
        <f>VLOOKUP(D2074,'Data Outlet'!$A$2:$D$17,4,FALSE)</f>
        <v>Fani Sari</v>
      </c>
      <c r="L2074" t="str">
        <f>VLOOKUP(D2074,'Data Outlet'!$A$2:$D$17,2,FALSE)</f>
        <v>LIPPO MALL KEMANG</v>
      </c>
    </row>
    <row r="2075" spans="1:12" x14ac:dyDescent="0.25">
      <c r="A2075" t="str">
        <f t="shared" si="66"/>
        <v>T-2074</v>
      </c>
      <c r="B2075" s="3" t="s">
        <v>2584</v>
      </c>
      <c r="C2075" s="5">
        <v>45613</v>
      </c>
      <c r="D2075" s="3" t="s">
        <v>35</v>
      </c>
      <c r="E2075" s="4" t="s">
        <v>350</v>
      </c>
      <c r="F2075" s="9">
        <v>1</v>
      </c>
      <c r="G2075">
        <f>VLOOKUP(E2075,'Data Produk'!$A$2:$E$2517,5,FALSE)</f>
        <v>15300</v>
      </c>
      <c r="H2075">
        <f t="shared" si="65"/>
        <v>15300</v>
      </c>
      <c r="I2075" t="str">
        <f>VLOOKUP(E2075,'Data Produk'!$A$2:$E$2517,3,FALSE)</f>
        <v>BHINNEKA LINKPODS ES3 WIRED EARBUDS WHITE</v>
      </c>
      <c r="J2075" t="str">
        <f>VLOOKUP(E2075,'Data Produk'!$A$2:$E$2517,4,FALSE)</f>
        <v>EARPHONE</v>
      </c>
      <c r="K2075" t="str">
        <f>VLOOKUP(D2075,'Data Outlet'!$A$2:$D$17,4,FALSE)</f>
        <v>Budi Santoso</v>
      </c>
      <c r="L2075" t="str">
        <f>VLOOKUP(D2075,'Data Outlet'!$A$2:$D$17,2,FALSE)</f>
        <v>BINTARO EXCHANGE</v>
      </c>
    </row>
    <row r="2076" spans="1:12" x14ac:dyDescent="0.25">
      <c r="A2076" t="str">
        <f t="shared" si="66"/>
        <v>T-2075</v>
      </c>
      <c r="B2076" s="3" t="s">
        <v>2584</v>
      </c>
      <c r="C2076" s="5">
        <v>45612</v>
      </c>
      <c r="D2076" s="3" t="s">
        <v>42</v>
      </c>
      <c r="E2076" s="4" t="s">
        <v>210</v>
      </c>
      <c r="F2076" s="9">
        <v>4</v>
      </c>
      <c r="G2076">
        <f>VLOOKUP(E2076,'Data Produk'!$A$2:$E$2517,5,FALSE)</f>
        <v>60750</v>
      </c>
      <c r="H2076">
        <f t="shared" si="65"/>
        <v>243000</v>
      </c>
      <c r="I2076" t="str">
        <f>VLOOKUP(E2076,'Data Produk'!$A$2:$E$2517,3,FALSE)</f>
        <v>BHINNEKA RAIGOR II WG10 GAMING MOUSE BLACK</v>
      </c>
      <c r="J2076" t="str">
        <f>VLOOKUP(E2076,'Data Produk'!$A$2:$E$2517,4,FALSE)</f>
        <v>MOUSE GAMING</v>
      </c>
      <c r="K2076" t="str">
        <f>VLOOKUP(D2076,'Data Outlet'!$A$2:$D$17,4,FALSE)</f>
        <v>Hadi Nugroho</v>
      </c>
      <c r="L2076" t="str">
        <f>VLOOKUP(D2076,'Data Outlet'!$A$2:$D$17,2,FALSE)</f>
        <v>MALL KELAPA GADING</v>
      </c>
    </row>
    <row r="2077" spans="1:12" x14ac:dyDescent="0.25">
      <c r="A2077" t="str">
        <f t="shared" si="66"/>
        <v>T-2076</v>
      </c>
      <c r="B2077" s="3" t="s">
        <v>2584</v>
      </c>
      <c r="C2077" s="5">
        <v>45598</v>
      </c>
      <c r="D2077" s="3" t="s">
        <v>42</v>
      </c>
      <c r="E2077" s="4" t="s">
        <v>1368</v>
      </c>
      <c r="F2077" s="9">
        <v>3</v>
      </c>
      <c r="G2077">
        <f>VLOOKUP(E2077,'Data Produk'!$A$2:$E$2517,5,FALSE)</f>
        <v>90000</v>
      </c>
      <c r="H2077">
        <f t="shared" si="65"/>
        <v>270000</v>
      </c>
      <c r="I2077" t="str">
        <f>VLOOKUP(E2077,'Data Produk'!$A$2:$E$2517,3,FALSE)</f>
        <v>BHINNEKA Gaming Mouse X15</v>
      </c>
      <c r="J2077" t="str">
        <f>VLOOKUP(E2077,'Data Produk'!$A$2:$E$2517,4,FALSE)</f>
        <v>MOUSE GAMING</v>
      </c>
      <c r="K2077" t="str">
        <f>VLOOKUP(D2077,'Data Outlet'!$A$2:$D$17,4,FALSE)</f>
        <v>Hadi Nugroho</v>
      </c>
      <c r="L2077" t="str">
        <f>VLOOKUP(D2077,'Data Outlet'!$A$2:$D$17,2,FALSE)</f>
        <v>MALL KELAPA GADING</v>
      </c>
    </row>
    <row r="2078" spans="1:12" x14ac:dyDescent="0.25">
      <c r="A2078" t="str">
        <f t="shared" si="66"/>
        <v>T-2077</v>
      </c>
      <c r="B2078" s="3" t="s">
        <v>2584</v>
      </c>
      <c r="C2078" s="5">
        <v>45622</v>
      </c>
      <c r="D2078" s="3" t="s">
        <v>42</v>
      </c>
      <c r="E2078" s="4" t="s">
        <v>1048</v>
      </c>
      <c r="F2078" s="9">
        <v>14</v>
      </c>
      <c r="G2078">
        <f>VLOOKUP(E2078,'Data Produk'!$A$2:$E$2517,5,FALSE)</f>
        <v>15000</v>
      </c>
      <c r="H2078">
        <f t="shared" si="65"/>
        <v>210000</v>
      </c>
      <c r="I2078" t="str">
        <f>VLOOKUP(E2078,'Data Produk'!$A$2:$E$2517,3,FALSE)</f>
        <v>KC103 BHINNEKA USB CABLE TYPE C</v>
      </c>
      <c r="J2078" t="str">
        <f>VLOOKUP(E2078,'Data Produk'!$A$2:$E$2517,4,FALSE)</f>
        <v>CABLE</v>
      </c>
      <c r="K2078" t="str">
        <f>VLOOKUP(D2078,'Data Outlet'!$A$2:$D$17,4,FALSE)</f>
        <v>Hadi Nugroho</v>
      </c>
      <c r="L2078" t="str">
        <f>VLOOKUP(D2078,'Data Outlet'!$A$2:$D$17,2,FALSE)</f>
        <v>MALL KELAPA GADING</v>
      </c>
    </row>
    <row r="2079" spans="1:12" x14ac:dyDescent="0.25">
      <c r="A2079" t="str">
        <f t="shared" si="66"/>
        <v>T-2078</v>
      </c>
      <c r="B2079" s="3" t="s">
        <v>2584</v>
      </c>
      <c r="C2079" s="5">
        <v>45611</v>
      </c>
      <c r="D2079" s="3" t="s">
        <v>42</v>
      </c>
      <c r="E2079" s="4" t="s">
        <v>1198</v>
      </c>
      <c r="F2079" s="9">
        <v>3</v>
      </c>
      <c r="G2079">
        <f>VLOOKUP(E2079,'Data Produk'!$A$2:$E$2517,5,FALSE)</f>
        <v>73800</v>
      </c>
      <c r="H2079">
        <f t="shared" si="65"/>
        <v>221400</v>
      </c>
      <c r="I2079" t="str">
        <f>VLOOKUP(E2079,'Data Produk'!$A$2:$E$2517,3,FALSE)</f>
        <v>BHINNEKA SMART LIGHT BUB 9W SLB101</v>
      </c>
      <c r="J2079" t="str">
        <f>VLOOKUP(E2079,'Data Produk'!$A$2:$E$2517,4,FALSE)</f>
        <v>SMART LIFE</v>
      </c>
      <c r="K2079" t="str">
        <f>VLOOKUP(D2079,'Data Outlet'!$A$2:$D$17,4,FALSE)</f>
        <v>Hadi Nugroho</v>
      </c>
      <c r="L2079" t="str">
        <f>VLOOKUP(D2079,'Data Outlet'!$A$2:$D$17,2,FALSE)</f>
        <v>MALL KELAPA GADING</v>
      </c>
    </row>
    <row r="2080" spans="1:12" x14ac:dyDescent="0.25">
      <c r="A2080" t="str">
        <f t="shared" si="66"/>
        <v>T-2079</v>
      </c>
      <c r="B2080" s="3" t="s">
        <v>2584</v>
      </c>
      <c r="C2080" s="5">
        <v>45626</v>
      </c>
      <c r="D2080" s="3" t="s">
        <v>37</v>
      </c>
      <c r="E2080" s="4" t="s">
        <v>1369</v>
      </c>
      <c r="F2080" s="9">
        <v>1</v>
      </c>
      <c r="G2080">
        <f>VLOOKUP(E2080,'Data Produk'!$A$2:$E$2517,5,FALSE)</f>
        <v>500000</v>
      </c>
      <c r="H2080">
        <f t="shared" si="65"/>
        <v>500000</v>
      </c>
      <c r="I2080" t="str">
        <f>VLOOKUP(E2080,'Data Produk'!$A$2:$E$2517,3,FALSE)</f>
        <v>BHINNEKA Gaming Mouse Wireless XD3 PINK</v>
      </c>
      <c r="J2080" t="str">
        <f>VLOOKUP(E2080,'Data Produk'!$A$2:$E$2517,4,FALSE)</f>
        <v>MOUSE GAMING</v>
      </c>
      <c r="K2080" t="str">
        <f>VLOOKUP(D2080,'Data Outlet'!$A$2:$D$17,4,FALSE)</f>
        <v>Dewi Lestari</v>
      </c>
      <c r="L2080" t="str">
        <f>VLOOKUP(D2080,'Data Outlet'!$A$2:$D$17,2,FALSE)</f>
        <v>CIBUBUR JUNCTION</v>
      </c>
    </row>
    <row r="2081" spans="1:12" x14ac:dyDescent="0.25">
      <c r="A2081" t="str">
        <f t="shared" si="66"/>
        <v>T-2080</v>
      </c>
      <c r="B2081" s="3" t="s">
        <v>2584</v>
      </c>
      <c r="C2081" s="5">
        <v>45609</v>
      </c>
      <c r="D2081" s="3" t="s">
        <v>39</v>
      </c>
      <c r="E2081" s="4" t="s">
        <v>420</v>
      </c>
      <c r="F2081" s="9">
        <v>1</v>
      </c>
      <c r="G2081">
        <f>VLOOKUP(E2081,'Data Produk'!$A$2:$E$2517,5,FALSE)</f>
        <v>82800</v>
      </c>
      <c r="H2081">
        <f t="shared" si="65"/>
        <v>82800</v>
      </c>
      <c r="I2081" t="str">
        <f>VLOOKUP(E2081,'Data Produk'!$A$2:$E$2517,3,FALSE)</f>
        <v>BHINNEKA W190 OFFICE MOUSE BLACK</v>
      </c>
      <c r="J2081" t="str">
        <f>VLOOKUP(E2081,'Data Produk'!$A$2:$E$2517,4,FALSE)</f>
        <v>OFFICE MOUSE</v>
      </c>
      <c r="K2081" t="str">
        <f>VLOOKUP(D2081,'Data Outlet'!$A$2:$D$17,4,FALSE)</f>
        <v>Eko Wijaya</v>
      </c>
      <c r="L2081" t="str">
        <f>VLOOKUP(D2081,'Data Outlet'!$A$2:$D$17,2,FALSE)</f>
        <v>KOTA KASABLANKA</v>
      </c>
    </row>
    <row r="2082" spans="1:12" x14ac:dyDescent="0.25">
      <c r="A2082" t="str">
        <f t="shared" si="66"/>
        <v>T-2081</v>
      </c>
      <c r="B2082" s="3" t="s">
        <v>2584</v>
      </c>
      <c r="C2082" s="5">
        <v>45599</v>
      </c>
      <c r="D2082" s="3" t="s">
        <v>39</v>
      </c>
      <c r="E2082" s="4" t="s">
        <v>389</v>
      </c>
      <c r="F2082" s="9">
        <v>18</v>
      </c>
      <c r="G2082">
        <f>VLOOKUP(E2082,'Data Produk'!$A$2:$E$2517,5,FALSE)</f>
        <v>17100</v>
      </c>
      <c r="H2082">
        <f t="shared" si="65"/>
        <v>307800</v>
      </c>
      <c r="I2082" t="str">
        <f>VLOOKUP(E2082,'Data Produk'!$A$2:$E$2517,3,FALSE)</f>
        <v>BHINNEKA DURALINK KCB1201 BLACK</v>
      </c>
      <c r="J2082" t="str">
        <f>VLOOKUP(E2082,'Data Produk'!$A$2:$E$2517,4,FALSE)</f>
        <v>CABLE</v>
      </c>
      <c r="K2082" t="str">
        <f>VLOOKUP(D2082,'Data Outlet'!$A$2:$D$17,4,FALSE)</f>
        <v>Eko Wijaya</v>
      </c>
      <c r="L2082" t="str">
        <f>VLOOKUP(D2082,'Data Outlet'!$A$2:$D$17,2,FALSE)</f>
        <v>KOTA KASABLANKA</v>
      </c>
    </row>
    <row r="2083" spans="1:12" x14ac:dyDescent="0.25">
      <c r="A2083" t="str">
        <f t="shared" si="66"/>
        <v>T-2082</v>
      </c>
      <c r="B2083" s="3" t="s">
        <v>2584</v>
      </c>
      <c r="C2083" s="5">
        <v>45600</v>
      </c>
      <c r="D2083" s="3" t="s">
        <v>41</v>
      </c>
      <c r="E2083" s="4" t="s">
        <v>798</v>
      </c>
      <c r="F2083" s="9">
        <v>4</v>
      </c>
      <c r="G2083">
        <f>VLOOKUP(E2083,'Data Produk'!$A$2:$E$2517,5,FALSE)</f>
        <v>14400</v>
      </c>
      <c r="H2083">
        <f t="shared" si="65"/>
        <v>57600</v>
      </c>
      <c r="I2083" t="str">
        <f>VLOOKUP(E2083,'Data Produk'!$A$2:$E$2517,3,FALSE)</f>
        <v>BHINNEKA DURALINK KLT1201 CABLE BLACK</v>
      </c>
      <c r="J2083" t="str">
        <f>VLOOKUP(E2083,'Data Produk'!$A$2:$E$2517,4,FALSE)</f>
        <v>CABLE</v>
      </c>
      <c r="K2083" t="str">
        <f>VLOOKUP(D2083,'Data Outlet'!$A$2:$D$17,4,FALSE)</f>
        <v>Gita Rahma</v>
      </c>
      <c r="L2083" t="str">
        <f>VLOOKUP(D2083,'Data Outlet'!$A$2:$D$17,2,FALSE)</f>
        <v>MALL GANDARIA CITY</v>
      </c>
    </row>
    <row r="2084" spans="1:12" x14ac:dyDescent="0.25">
      <c r="A2084" t="str">
        <f t="shared" si="66"/>
        <v>T-2083</v>
      </c>
      <c r="B2084" s="3" t="s">
        <v>2584</v>
      </c>
      <c r="C2084" s="5">
        <v>45620</v>
      </c>
      <c r="D2084" s="3" t="s">
        <v>39</v>
      </c>
      <c r="E2084" s="4" t="s">
        <v>386</v>
      </c>
      <c r="F2084" s="9">
        <v>8</v>
      </c>
      <c r="G2084">
        <f>VLOOKUP(E2084,'Data Produk'!$A$2:$E$2517,5,FALSE)</f>
        <v>22500</v>
      </c>
      <c r="H2084">
        <f t="shared" si="65"/>
        <v>180000</v>
      </c>
      <c r="I2084" t="str">
        <f>VLOOKUP(E2084,'Data Produk'!$A$2:$E$2517,3,FALSE)</f>
        <v>BHINNEKA HYPERLINK KV65C1201 BLACK</v>
      </c>
      <c r="J2084" t="str">
        <f>VLOOKUP(E2084,'Data Produk'!$A$2:$E$2517,4,FALSE)</f>
        <v>CABLE</v>
      </c>
      <c r="K2084" t="str">
        <f>VLOOKUP(D2084,'Data Outlet'!$A$2:$D$17,4,FALSE)</f>
        <v>Eko Wijaya</v>
      </c>
      <c r="L2084" t="str">
        <f>VLOOKUP(D2084,'Data Outlet'!$A$2:$D$17,2,FALSE)</f>
        <v>KOTA KASABLANKA</v>
      </c>
    </row>
    <row r="2085" spans="1:12" x14ac:dyDescent="0.25">
      <c r="A2085" t="str">
        <f t="shared" si="66"/>
        <v>T-2084</v>
      </c>
      <c r="B2085" s="3" t="s">
        <v>2584</v>
      </c>
      <c r="C2085" s="5">
        <v>45602</v>
      </c>
      <c r="D2085" s="3" t="s">
        <v>39</v>
      </c>
      <c r="E2085" s="4" t="s">
        <v>809</v>
      </c>
      <c r="F2085" s="9">
        <v>1</v>
      </c>
      <c r="G2085">
        <f>VLOOKUP(E2085,'Data Produk'!$A$2:$E$2517,5,FALSE)</f>
        <v>130000</v>
      </c>
      <c r="H2085">
        <f t="shared" si="65"/>
        <v>130000</v>
      </c>
      <c r="I2085" t="str">
        <f>VLOOKUP(E2085,'Data Produk'!$A$2:$E$2517,3,FALSE)</f>
        <v>BHINNEKA TRINITY MH88 GAMING HEADSET WHITE</v>
      </c>
      <c r="J2085" t="str">
        <f>VLOOKUP(E2085,'Data Produk'!$A$2:$E$2517,4,FALSE)</f>
        <v>GAMING HEADSET</v>
      </c>
      <c r="K2085" t="str">
        <f>VLOOKUP(D2085,'Data Outlet'!$A$2:$D$17,4,FALSE)</f>
        <v>Eko Wijaya</v>
      </c>
      <c r="L2085" t="str">
        <f>VLOOKUP(D2085,'Data Outlet'!$A$2:$D$17,2,FALSE)</f>
        <v>KOTA KASABLANKA</v>
      </c>
    </row>
    <row r="2086" spans="1:12" x14ac:dyDescent="0.25">
      <c r="A2086" t="str">
        <f t="shared" si="66"/>
        <v>T-2085</v>
      </c>
      <c r="B2086" s="3" t="s">
        <v>2584</v>
      </c>
      <c r="C2086" s="5">
        <v>45598</v>
      </c>
      <c r="D2086" s="3" t="s">
        <v>43</v>
      </c>
      <c r="E2086" s="4" t="s">
        <v>530</v>
      </c>
      <c r="F2086" s="9">
        <v>2</v>
      </c>
      <c r="G2086">
        <f>VLOOKUP(E2086,'Data Produk'!$A$2:$E$2517,5,FALSE)</f>
        <v>189000</v>
      </c>
      <c r="H2086">
        <f t="shared" si="65"/>
        <v>378000</v>
      </c>
      <c r="I2086" t="str">
        <f>VLOOKUP(E2086,'Data Produk'!$A$2:$E$2517,3,FALSE)</f>
        <v>BHINNEKA GO TUNE WH06 WIRELESS HEADSET GREY</v>
      </c>
      <c r="J2086" t="str">
        <f>VLOOKUP(E2086,'Data Produk'!$A$2:$E$2517,4,FALSE)</f>
        <v>WIRELESS HEADSET</v>
      </c>
      <c r="K2086" t="str">
        <f>VLOOKUP(D2086,'Data Outlet'!$A$2:$D$17,4,FALSE)</f>
        <v>Gita Rahma</v>
      </c>
      <c r="L2086" t="str">
        <f>VLOOKUP(D2086,'Data Outlet'!$A$2:$D$17,2,FALSE)</f>
        <v>MALL OF INDONESIA</v>
      </c>
    </row>
    <row r="2087" spans="1:12" x14ac:dyDescent="0.25">
      <c r="A2087" t="str">
        <f t="shared" si="66"/>
        <v>T-2086</v>
      </c>
      <c r="B2087" s="3" t="s">
        <v>2584</v>
      </c>
      <c r="C2087" s="5">
        <v>45615</v>
      </c>
      <c r="D2087" s="3" t="s">
        <v>35</v>
      </c>
      <c r="E2087" s="4" t="s">
        <v>1370</v>
      </c>
      <c r="F2087" s="9">
        <v>1</v>
      </c>
      <c r="G2087">
        <f>VLOOKUP(E2087,'Data Produk'!$A$2:$E$2517,5,FALSE)</f>
        <v>489300</v>
      </c>
      <c r="H2087">
        <f t="shared" si="65"/>
        <v>489300</v>
      </c>
      <c r="I2087" t="str">
        <f>VLOOKUP(E2087,'Data Produk'!$A$2:$E$2517,3,FALSE)</f>
        <v>ACK02 SANJI Keycaps One Piece Original</v>
      </c>
      <c r="J2087" t="str">
        <f>VLOOKUP(E2087,'Data Produk'!$A$2:$E$2517,4,FALSE)</f>
        <v>OTHER ACCESSORIES</v>
      </c>
      <c r="K2087" t="str">
        <f>VLOOKUP(D2087,'Data Outlet'!$A$2:$D$17,4,FALSE)</f>
        <v>Budi Santoso</v>
      </c>
      <c r="L2087" t="str">
        <f>VLOOKUP(D2087,'Data Outlet'!$A$2:$D$17,2,FALSE)</f>
        <v>BINTARO EXCHANGE</v>
      </c>
    </row>
    <row r="2088" spans="1:12" x14ac:dyDescent="0.25">
      <c r="A2088" t="str">
        <f t="shared" si="66"/>
        <v>T-2087</v>
      </c>
      <c r="B2088" s="3" t="s">
        <v>2584</v>
      </c>
      <c r="C2088" s="5">
        <v>45618</v>
      </c>
      <c r="D2088" s="3" t="s">
        <v>37</v>
      </c>
      <c r="E2088" s="4" t="s">
        <v>1371</v>
      </c>
      <c r="F2088" s="9">
        <v>2</v>
      </c>
      <c r="G2088">
        <f>VLOOKUP(E2088,'Data Produk'!$A$2:$E$2517,5,FALSE)</f>
        <v>143100</v>
      </c>
      <c r="H2088">
        <f t="shared" si="65"/>
        <v>286200</v>
      </c>
      <c r="I2088" t="str">
        <f>VLOOKUP(E2088,'Data Produk'!$A$2:$E$2517,3,FALSE)</f>
        <v>BHINNEKA VENOM II WGC2 GAMING MOUSE MINT</v>
      </c>
      <c r="J2088" t="str">
        <f>VLOOKUP(E2088,'Data Produk'!$A$2:$E$2517,4,FALSE)</f>
        <v>MOUSE GAMING</v>
      </c>
      <c r="K2088" t="str">
        <f>VLOOKUP(D2088,'Data Outlet'!$A$2:$D$17,4,FALSE)</f>
        <v>Dewi Lestari</v>
      </c>
      <c r="L2088" t="str">
        <f>VLOOKUP(D2088,'Data Outlet'!$A$2:$D$17,2,FALSE)</f>
        <v>CIBUBUR JUNCTION</v>
      </c>
    </row>
    <row r="2089" spans="1:12" x14ac:dyDescent="0.25">
      <c r="A2089" t="str">
        <f t="shared" si="66"/>
        <v>T-2088</v>
      </c>
      <c r="B2089" s="3" t="s">
        <v>2584</v>
      </c>
      <c r="C2089" s="5">
        <v>45597</v>
      </c>
      <c r="D2089" s="3" t="s">
        <v>40</v>
      </c>
      <c r="E2089" s="4" t="s">
        <v>1372</v>
      </c>
      <c r="F2089" s="9">
        <v>5</v>
      </c>
      <c r="G2089">
        <f>VLOOKUP(E2089,'Data Produk'!$A$2:$E$2517,5,FALSE)</f>
        <v>25200</v>
      </c>
      <c r="H2089">
        <f t="shared" si="65"/>
        <v>126000</v>
      </c>
      <c r="I2089" t="str">
        <f>VLOOKUP(E2089,'Data Produk'!$A$2:$E$2517,3,FALSE)</f>
        <v>KDC105 BHINNEKA USB CABLE TYPE C</v>
      </c>
      <c r="J2089" t="str">
        <f>VLOOKUP(E2089,'Data Produk'!$A$2:$E$2517,4,FALSE)</f>
        <v>CABLE</v>
      </c>
      <c r="K2089" t="str">
        <f>VLOOKUP(D2089,'Data Outlet'!$A$2:$D$17,4,FALSE)</f>
        <v>Fani Sari</v>
      </c>
      <c r="L2089" t="str">
        <f>VLOOKUP(D2089,'Data Outlet'!$A$2:$D$17,2,FALSE)</f>
        <v>LIPPO MALL KEMANG</v>
      </c>
    </row>
    <row r="2090" spans="1:12" x14ac:dyDescent="0.25">
      <c r="A2090" t="str">
        <f t="shared" si="66"/>
        <v>T-2089</v>
      </c>
      <c r="B2090" s="3" t="s">
        <v>2584</v>
      </c>
      <c r="C2090" s="5">
        <v>45622</v>
      </c>
      <c r="D2090" s="3" t="s">
        <v>41</v>
      </c>
      <c r="E2090" s="4" t="s">
        <v>1373</v>
      </c>
      <c r="F2090" s="9">
        <v>1</v>
      </c>
      <c r="G2090">
        <f>VLOOKUP(E2090,'Data Produk'!$A$2:$E$2517,5,FALSE)</f>
        <v>198000</v>
      </c>
      <c r="H2090">
        <f t="shared" si="65"/>
        <v>198000</v>
      </c>
      <c r="I2090" t="str">
        <f>VLOOKUP(E2090,'Data Produk'!$A$2:$E$2517,3,FALSE)</f>
        <v>BHINNEKA ATOM TKL MECHANICAL KEYBOARD GREY BLUE SWITCH</v>
      </c>
      <c r="J2090" t="str">
        <f>VLOOKUP(E2090,'Data Produk'!$A$2:$E$2517,4,FALSE)</f>
        <v>KEYBOARD GAMING</v>
      </c>
      <c r="K2090" t="str">
        <f>VLOOKUP(D2090,'Data Outlet'!$A$2:$D$17,4,FALSE)</f>
        <v>Gita Rahma</v>
      </c>
      <c r="L2090" t="str">
        <f>VLOOKUP(D2090,'Data Outlet'!$A$2:$D$17,2,FALSE)</f>
        <v>MALL GANDARIA CITY</v>
      </c>
    </row>
    <row r="2091" spans="1:12" x14ac:dyDescent="0.25">
      <c r="A2091" t="str">
        <f t="shared" si="66"/>
        <v>T-2090</v>
      </c>
      <c r="B2091" s="3" t="s">
        <v>2584</v>
      </c>
      <c r="C2091" s="5">
        <v>45608</v>
      </c>
      <c r="D2091" s="3" t="s">
        <v>42</v>
      </c>
      <c r="E2091" s="4" t="s">
        <v>1199</v>
      </c>
      <c r="F2091" s="9">
        <v>14</v>
      </c>
      <c r="G2091">
        <f>VLOOKUP(E2091,'Data Produk'!$A$2:$E$2517,5,FALSE)</f>
        <v>29700</v>
      </c>
      <c r="H2091">
        <f t="shared" si="65"/>
        <v>415800</v>
      </c>
      <c r="I2091" t="str">
        <f>VLOOKUP(E2091,'Data Produk'!$A$2:$E$2517,3,FALSE)</f>
        <v>KL201 BHINNEKA USB CABLE LIGHTNING</v>
      </c>
      <c r="J2091" t="str">
        <f>VLOOKUP(E2091,'Data Produk'!$A$2:$E$2517,4,FALSE)</f>
        <v>CABLE</v>
      </c>
      <c r="K2091" t="str">
        <f>VLOOKUP(D2091,'Data Outlet'!$A$2:$D$17,4,FALSE)</f>
        <v>Hadi Nugroho</v>
      </c>
      <c r="L2091" t="str">
        <f>VLOOKUP(D2091,'Data Outlet'!$A$2:$D$17,2,FALSE)</f>
        <v>MALL KELAPA GADING</v>
      </c>
    </row>
    <row r="2092" spans="1:12" x14ac:dyDescent="0.25">
      <c r="A2092" t="str">
        <f t="shared" si="66"/>
        <v>T-2091</v>
      </c>
      <c r="B2092" s="3" t="s">
        <v>2584</v>
      </c>
      <c r="C2092" s="5">
        <v>45613</v>
      </c>
      <c r="D2092" s="3" t="s">
        <v>39</v>
      </c>
      <c r="E2092" s="4" t="s">
        <v>392</v>
      </c>
      <c r="F2092" s="9">
        <v>13</v>
      </c>
      <c r="G2092">
        <f>VLOOKUP(E2092,'Data Produk'!$A$2:$E$2517,5,FALSE)</f>
        <v>31500</v>
      </c>
      <c r="H2092">
        <f t="shared" si="65"/>
        <v>409500</v>
      </c>
      <c r="I2092" t="str">
        <f>VLOOKUP(E2092,'Data Produk'!$A$2:$E$2517,3,FALSE)</f>
        <v>BHINNEKA HYPERLINK KD60L1501 BLACK</v>
      </c>
      <c r="J2092" t="str">
        <f>VLOOKUP(E2092,'Data Produk'!$A$2:$E$2517,4,FALSE)</f>
        <v>CABLE</v>
      </c>
      <c r="K2092" t="str">
        <f>VLOOKUP(D2092,'Data Outlet'!$A$2:$D$17,4,FALSE)</f>
        <v>Eko Wijaya</v>
      </c>
      <c r="L2092" t="str">
        <f>VLOOKUP(D2092,'Data Outlet'!$A$2:$D$17,2,FALSE)</f>
        <v>KOTA KASABLANKA</v>
      </c>
    </row>
    <row r="2093" spans="1:12" x14ac:dyDescent="0.25">
      <c r="A2093" t="str">
        <f t="shared" si="66"/>
        <v>T-2092</v>
      </c>
      <c r="B2093" s="3" t="s">
        <v>2584</v>
      </c>
      <c r="C2093" s="5">
        <v>45605</v>
      </c>
      <c r="D2093" s="3" t="s">
        <v>40</v>
      </c>
      <c r="E2093" s="4" t="s">
        <v>1374</v>
      </c>
      <c r="F2093" s="9">
        <v>6</v>
      </c>
      <c r="G2093">
        <f>VLOOKUP(E2093,'Data Produk'!$A$2:$E$2517,5,FALSE)</f>
        <v>53100</v>
      </c>
      <c r="H2093">
        <f t="shared" si="65"/>
        <v>318600</v>
      </c>
      <c r="I2093" t="str">
        <f>VLOOKUP(E2093,'Data Produk'!$A$2:$E$2517,3,FALSE)</f>
        <v>BHINNEKA POWER PURE 18W 1-PORT TYPE-A USB CHARGER (QC) WHITE</v>
      </c>
      <c r="J2093" t="str">
        <f>VLOOKUP(E2093,'Data Produk'!$A$2:$E$2517,4,FALSE)</f>
        <v>CHARGER</v>
      </c>
      <c r="K2093" t="str">
        <f>VLOOKUP(D2093,'Data Outlet'!$A$2:$D$17,4,FALSE)</f>
        <v>Fani Sari</v>
      </c>
      <c r="L2093" t="str">
        <f>VLOOKUP(D2093,'Data Outlet'!$A$2:$D$17,2,FALSE)</f>
        <v>LIPPO MALL KEMANG</v>
      </c>
    </row>
    <row r="2094" spans="1:12" x14ac:dyDescent="0.25">
      <c r="A2094" t="str">
        <f t="shared" si="66"/>
        <v>T-2093</v>
      </c>
      <c r="B2094" s="3" t="s">
        <v>2584</v>
      </c>
      <c r="C2094" s="5">
        <v>45613</v>
      </c>
      <c r="D2094" s="3" t="s">
        <v>42</v>
      </c>
      <c r="E2094" s="4" t="s">
        <v>1006</v>
      </c>
      <c r="F2094" s="9">
        <v>2</v>
      </c>
      <c r="G2094">
        <f>VLOOKUP(E2094,'Data Produk'!$A$2:$E$2517,5,FALSE)</f>
        <v>80100</v>
      </c>
      <c r="H2094">
        <f t="shared" si="65"/>
        <v>160200</v>
      </c>
      <c r="I2094" t="str">
        <f>VLOOKUP(E2094,'Data Produk'!$A$2:$E$2517,3,FALSE)</f>
        <v>BHINNEKA AGILE MP903 GAMING MOUSEPAD BLACK</v>
      </c>
      <c r="J2094" t="str">
        <f>VLOOKUP(E2094,'Data Produk'!$A$2:$E$2517,4,FALSE)</f>
        <v>GAMING MOUSEPAD</v>
      </c>
      <c r="K2094" t="str">
        <f>VLOOKUP(D2094,'Data Outlet'!$A$2:$D$17,4,FALSE)</f>
        <v>Hadi Nugroho</v>
      </c>
      <c r="L2094" t="str">
        <f>VLOOKUP(D2094,'Data Outlet'!$A$2:$D$17,2,FALSE)</f>
        <v>MALL KELAPA GADING</v>
      </c>
    </row>
    <row r="2095" spans="1:12" x14ac:dyDescent="0.25">
      <c r="A2095" t="str">
        <f t="shared" si="66"/>
        <v>T-2094</v>
      </c>
      <c r="B2095" s="3" t="s">
        <v>2584</v>
      </c>
      <c r="C2095" s="5">
        <v>45621</v>
      </c>
      <c r="D2095" s="3" t="s">
        <v>40</v>
      </c>
      <c r="E2095" s="4" t="s">
        <v>471</v>
      </c>
      <c r="F2095" s="9">
        <v>1</v>
      </c>
      <c r="G2095">
        <f>VLOOKUP(E2095,'Data Produk'!$A$2:$E$2517,5,FALSE)</f>
        <v>107100</v>
      </c>
      <c r="H2095">
        <f t="shared" si="65"/>
        <v>107100</v>
      </c>
      <c r="I2095" t="str">
        <f>VLOOKUP(E2095,'Data Produk'!$A$2:$E$2517,3,FALSE)</f>
        <v>BHINNEKA CW2-Q02 38W 2-PORTS CHARGER (QC) WHITE</v>
      </c>
      <c r="J2095" t="str">
        <f>VLOOKUP(E2095,'Data Produk'!$A$2:$E$2517,4,FALSE)</f>
        <v>CHARGER</v>
      </c>
      <c r="K2095" t="str">
        <f>VLOOKUP(D2095,'Data Outlet'!$A$2:$D$17,4,FALSE)</f>
        <v>Fani Sari</v>
      </c>
      <c r="L2095" t="str">
        <f>VLOOKUP(D2095,'Data Outlet'!$A$2:$D$17,2,FALSE)</f>
        <v>LIPPO MALL KEMANG</v>
      </c>
    </row>
    <row r="2096" spans="1:12" x14ac:dyDescent="0.25">
      <c r="A2096" t="str">
        <f t="shared" si="66"/>
        <v>T-2095</v>
      </c>
      <c r="B2096" s="3" t="s">
        <v>2584</v>
      </c>
      <c r="C2096" s="5">
        <v>45608</v>
      </c>
      <c r="D2096" s="3" t="s">
        <v>41</v>
      </c>
      <c r="E2096" s="4" t="s">
        <v>870</v>
      </c>
      <c r="F2096" s="9">
        <v>1</v>
      </c>
      <c r="G2096">
        <f>VLOOKUP(E2096,'Data Produk'!$A$2:$E$2517,5,FALSE)</f>
        <v>39600</v>
      </c>
      <c r="H2096">
        <f t="shared" si="65"/>
        <v>39600</v>
      </c>
      <c r="I2096" t="str">
        <f>VLOOKUP(E2096,'Data Produk'!$A$2:$E$2517,3,FALSE)</f>
        <v>BHINNEKA GO W608 OFFICE MOUSE GREEN</v>
      </c>
      <c r="J2096" t="str">
        <f>VLOOKUP(E2096,'Data Produk'!$A$2:$E$2517,4,FALSE)</f>
        <v>OFFICE MOUSE</v>
      </c>
      <c r="K2096" t="str">
        <f>VLOOKUP(D2096,'Data Outlet'!$A$2:$D$17,4,FALSE)</f>
        <v>Gita Rahma</v>
      </c>
      <c r="L2096" t="str">
        <f>VLOOKUP(D2096,'Data Outlet'!$A$2:$D$17,2,FALSE)</f>
        <v>MALL GANDARIA CITY</v>
      </c>
    </row>
    <row r="2097" spans="1:12" x14ac:dyDescent="0.25">
      <c r="A2097" t="str">
        <f t="shared" si="66"/>
        <v>T-2096</v>
      </c>
      <c r="B2097" s="3" t="s">
        <v>2584</v>
      </c>
      <c r="C2097" s="5">
        <v>45621</v>
      </c>
      <c r="D2097" s="3" t="s">
        <v>39</v>
      </c>
      <c r="E2097" s="4" t="s">
        <v>393</v>
      </c>
      <c r="F2097" s="9">
        <v>4</v>
      </c>
      <c r="G2097">
        <f>VLOOKUP(E2097,'Data Produk'!$A$2:$E$2517,5,FALSE)</f>
        <v>108000</v>
      </c>
      <c r="H2097">
        <f t="shared" si="65"/>
        <v>432000</v>
      </c>
      <c r="I2097" t="str">
        <f>VLOOKUP(E2097,'Data Produk'!$A$2:$E$2517,3,FALSE)</f>
        <v>BHINNEKA WAVE14 TW14 TRUE WIRELESS WHITE</v>
      </c>
      <c r="J2097" t="str">
        <f>VLOOKUP(E2097,'Data Produk'!$A$2:$E$2517,4,FALSE)</f>
        <v>TWS</v>
      </c>
      <c r="K2097" t="str">
        <f>VLOOKUP(D2097,'Data Outlet'!$A$2:$D$17,4,FALSE)</f>
        <v>Eko Wijaya</v>
      </c>
      <c r="L2097" t="str">
        <f>VLOOKUP(D2097,'Data Outlet'!$A$2:$D$17,2,FALSE)</f>
        <v>KOTA KASABLANKA</v>
      </c>
    </row>
    <row r="2098" spans="1:12" x14ac:dyDescent="0.25">
      <c r="A2098" t="str">
        <f t="shared" si="66"/>
        <v>T-2097</v>
      </c>
      <c r="B2098" s="3" t="s">
        <v>2584</v>
      </c>
      <c r="C2098" s="5">
        <v>45613</v>
      </c>
      <c r="D2098" s="3" t="s">
        <v>43</v>
      </c>
      <c r="E2098" s="4" t="s">
        <v>1375</v>
      </c>
      <c r="F2098" s="9">
        <v>1</v>
      </c>
      <c r="G2098">
        <f>VLOOKUP(E2098,'Data Produk'!$A$2:$E$2517,5,FALSE)</f>
        <v>98100</v>
      </c>
      <c r="H2098">
        <f t="shared" si="65"/>
        <v>98100</v>
      </c>
      <c r="I2098" t="str">
        <f>VLOOKUP(E2098,'Data Produk'!$A$2:$E$2517,3,FALSE)</f>
        <v>BHINNEKA POWER PURE 30W 2-PORTS USB CHARGER (PD+QC) WHITE</v>
      </c>
      <c r="J2098" t="str">
        <f>VLOOKUP(E2098,'Data Produk'!$A$2:$E$2517,4,FALSE)</f>
        <v>CHARGER</v>
      </c>
      <c r="K2098" t="str">
        <f>VLOOKUP(D2098,'Data Outlet'!$A$2:$D$17,4,FALSE)</f>
        <v>Gita Rahma</v>
      </c>
      <c r="L2098" t="str">
        <f>VLOOKUP(D2098,'Data Outlet'!$A$2:$D$17,2,FALSE)</f>
        <v>MALL OF INDONESIA</v>
      </c>
    </row>
    <row r="2099" spans="1:12" x14ac:dyDescent="0.25">
      <c r="A2099" t="str">
        <f t="shared" si="66"/>
        <v>T-2098</v>
      </c>
      <c r="B2099" s="3" t="s">
        <v>2584</v>
      </c>
      <c r="C2099" s="5">
        <v>45618</v>
      </c>
      <c r="D2099" s="3" t="s">
        <v>41</v>
      </c>
      <c r="E2099" s="4" t="s">
        <v>1376</v>
      </c>
      <c r="F2099" s="9">
        <v>1</v>
      </c>
      <c r="G2099">
        <f>VLOOKUP(E2099,'Data Produk'!$A$2:$E$2517,5,FALSE)</f>
        <v>49500</v>
      </c>
      <c r="H2099">
        <f t="shared" si="65"/>
        <v>49500</v>
      </c>
      <c r="I2099" t="str">
        <f>VLOOKUP(E2099,'Data Produk'!$A$2:$E$2517,3,FALSE)</f>
        <v>BHINNEKA POWER GO 20W 1-PORT TYPE-C USB CHARGER (PD+QC) BLACK</v>
      </c>
      <c r="J2099" t="str">
        <f>VLOOKUP(E2099,'Data Produk'!$A$2:$E$2517,4,FALSE)</f>
        <v>CHARGER</v>
      </c>
      <c r="K2099" t="str">
        <f>VLOOKUP(D2099,'Data Outlet'!$A$2:$D$17,4,FALSE)</f>
        <v>Gita Rahma</v>
      </c>
      <c r="L2099" t="str">
        <f>VLOOKUP(D2099,'Data Outlet'!$A$2:$D$17,2,FALSE)</f>
        <v>MALL GANDARIA CITY</v>
      </c>
    </row>
    <row r="2100" spans="1:12" x14ac:dyDescent="0.25">
      <c r="A2100" t="str">
        <f t="shared" si="66"/>
        <v>T-2099</v>
      </c>
      <c r="B2100" s="3" t="s">
        <v>2584</v>
      </c>
      <c r="C2100" s="5">
        <v>45620</v>
      </c>
      <c r="D2100" s="3" t="s">
        <v>39</v>
      </c>
      <c r="E2100" s="4" t="s">
        <v>424</v>
      </c>
      <c r="F2100" s="9">
        <v>1</v>
      </c>
      <c r="G2100">
        <f>VLOOKUP(E2100,'Data Produk'!$A$2:$E$2517,5,FALSE)</f>
        <v>162000</v>
      </c>
      <c r="H2100">
        <f t="shared" si="65"/>
        <v>162000</v>
      </c>
      <c r="I2100" t="str">
        <f>VLOOKUP(E2100,'Data Produk'!$A$2:$E$2517,3,FALSE)</f>
        <v>BHINNEKA POWER PLUS 45W 2-PORTS GAN CHARGER (PD+PD) BLACK</v>
      </c>
      <c r="J2100" t="str">
        <f>VLOOKUP(E2100,'Data Produk'!$A$2:$E$2517,4,FALSE)</f>
        <v>CHARGER</v>
      </c>
      <c r="K2100" t="str">
        <f>VLOOKUP(D2100,'Data Outlet'!$A$2:$D$17,4,FALSE)</f>
        <v>Eko Wijaya</v>
      </c>
      <c r="L2100" t="str">
        <f>VLOOKUP(D2100,'Data Outlet'!$A$2:$D$17,2,FALSE)</f>
        <v>KOTA KASABLANKA</v>
      </c>
    </row>
    <row r="2101" spans="1:12" x14ac:dyDescent="0.25">
      <c r="A2101" t="str">
        <f t="shared" si="66"/>
        <v>T-2100</v>
      </c>
      <c r="B2101" s="3" t="s">
        <v>2584</v>
      </c>
      <c r="C2101" s="5">
        <v>45620</v>
      </c>
      <c r="D2101" s="3" t="s">
        <v>43</v>
      </c>
      <c r="E2101" s="4" t="s">
        <v>631</v>
      </c>
      <c r="F2101" s="9">
        <v>1</v>
      </c>
      <c r="G2101">
        <f>VLOOKUP(E2101,'Data Produk'!$A$2:$E$2517,5,FALSE)</f>
        <v>143100</v>
      </c>
      <c r="H2101">
        <f t="shared" si="65"/>
        <v>143100</v>
      </c>
      <c r="I2101" t="str">
        <f>VLOOKUP(E2101,'Data Produk'!$A$2:$E$2517,3,FALSE)</f>
        <v>BHINNEKA VENOM II WGC2 GAMING MOUSE MINT</v>
      </c>
      <c r="J2101" t="str">
        <f>VLOOKUP(E2101,'Data Produk'!$A$2:$E$2517,4,FALSE)</f>
        <v>MOUSE GAMING</v>
      </c>
      <c r="K2101" t="str">
        <f>VLOOKUP(D2101,'Data Outlet'!$A$2:$D$17,4,FALSE)</f>
        <v>Gita Rahma</v>
      </c>
      <c r="L2101" t="str">
        <f>VLOOKUP(D2101,'Data Outlet'!$A$2:$D$17,2,FALSE)</f>
        <v>MALL OF INDONESIA</v>
      </c>
    </row>
    <row r="2102" spans="1:12" x14ac:dyDescent="0.25">
      <c r="A2102" t="str">
        <f t="shared" si="66"/>
        <v>T-2101</v>
      </c>
      <c r="B2102" s="3" t="s">
        <v>2584</v>
      </c>
      <c r="C2102" s="5">
        <v>45626</v>
      </c>
      <c r="D2102" s="3" t="s">
        <v>42</v>
      </c>
      <c r="E2102" s="4" t="s">
        <v>989</v>
      </c>
      <c r="F2102" s="9">
        <v>3</v>
      </c>
      <c r="G2102">
        <f>VLOOKUP(E2102,'Data Produk'!$A$2:$E$2517,5,FALSE)</f>
        <v>144000</v>
      </c>
      <c r="H2102">
        <f t="shared" si="65"/>
        <v>432000</v>
      </c>
      <c r="I2102" t="str">
        <f>VLOOKUP(E2102,'Data Produk'!$A$2:$E$2517,3,FALSE)</f>
        <v>BHINNEKA CHIEF II HG20 GAMING HEADSET PINK</v>
      </c>
      <c r="J2102" t="str">
        <f>VLOOKUP(E2102,'Data Produk'!$A$2:$E$2517,4,FALSE)</f>
        <v>GAMING HEADSET</v>
      </c>
      <c r="K2102" t="str">
        <f>VLOOKUP(D2102,'Data Outlet'!$A$2:$D$17,4,FALSE)</f>
        <v>Hadi Nugroho</v>
      </c>
      <c r="L2102" t="str">
        <f>VLOOKUP(D2102,'Data Outlet'!$A$2:$D$17,2,FALSE)</f>
        <v>MALL KELAPA GADING</v>
      </c>
    </row>
    <row r="2103" spans="1:12" x14ac:dyDescent="0.25">
      <c r="A2103" t="str">
        <f t="shared" si="66"/>
        <v>T-2102</v>
      </c>
      <c r="B2103" s="3" t="s">
        <v>2584</v>
      </c>
      <c r="C2103" s="5">
        <v>45608</v>
      </c>
      <c r="D2103" s="3" t="s">
        <v>39</v>
      </c>
      <c r="E2103" s="4" t="s">
        <v>428</v>
      </c>
      <c r="F2103" s="9">
        <v>11</v>
      </c>
      <c r="G2103">
        <f>VLOOKUP(E2103,'Data Produk'!$A$2:$E$2517,5,FALSE)</f>
        <v>47700</v>
      </c>
      <c r="H2103">
        <f t="shared" si="65"/>
        <v>524700</v>
      </c>
      <c r="I2103" t="str">
        <f>VLOOKUP(E2103,'Data Produk'!$A$2:$E$2517,3,FALSE)</f>
        <v>BHINNEKA POWER MOVE 30W 2-PORTS CAR CHARGER (PD+QC) BLACK</v>
      </c>
      <c r="J2103" t="str">
        <f>VLOOKUP(E2103,'Data Produk'!$A$2:$E$2517,4,FALSE)</f>
        <v>CAR &amp; TRAVEL CHARGER</v>
      </c>
      <c r="K2103" t="str">
        <f>VLOOKUP(D2103,'Data Outlet'!$A$2:$D$17,4,FALSE)</f>
        <v>Eko Wijaya</v>
      </c>
      <c r="L2103" t="str">
        <f>VLOOKUP(D2103,'Data Outlet'!$A$2:$D$17,2,FALSE)</f>
        <v>KOTA KASABLANKA</v>
      </c>
    </row>
    <row r="2104" spans="1:12" x14ac:dyDescent="0.25">
      <c r="A2104" t="str">
        <f t="shared" si="66"/>
        <v>T-2103</v>
      </c>
      <c r="B2104" s="3" t="s">
        <v>2584</v>
      </c>
      <c r="C2104" s="5">
        <v>45621</v>
      </c>
      <c r="D2104" s="3" t="s">
        <v>42</v>
      </c>
      <c r="E2104" s="4" t="s">
        <v>1046</v>
      </c>
      <c r="F2104" s="9">
        <v>4</v>
      </c>
      <c r="G2104">
        <f>VLOOKUP(E2104,'Data Produk'!$A$2:$E$2517,5,FALSE)</f>
        <v>138500</v>
      </c>
      <c r="H2104">
        <f t="shared" si="65"/>
        <v>554000</v>
      </c>
      <c r="I2104" t="str">
        <f>VLOOKUP(E2104,'Data Produk'!$A$2:$E$2517,3,FALSE)</f>
        <v>BHINNEKA REVOLVER GP12 GAMEPAD BLACK</v>
      </c>
      <c r="J2104" t="str">
        <f>VLOOKUP(E2104,'Data Produk'!$A$2:$E$2517,4,FALSE)</f>
        <v>GAMEPAD</v>
      </c>
      <c r="K2104" t="str">
        <f>VLOOKUP(D2104,'Data Outlet'!$A$2:$D$17,4,FALSE)</f>
        <v>Hadi Nugroho</v>
      </c>
      <c r="L2104" t="str">
        <f>VLOOKUP(D2104,'Data Outlet'!$A$2:$D$17,2,FALSE)</f>
        <v>MALL KELAPA GADING</v>
      </c>
    </row>
    <row r="2105" spans="1:12" x14ac:dyDescent="0.25">
      <c r="A2105" t="str">
        <f t="shared" si="66"/>
        <v>T-2104</v>
      </c>
      <c r="B2105" s="3" t="s">
        <v>2584</v>
      </c>
      <c r="C2105" s="5">
        <v>45624</v>
      </c>
      <c r="D2105" s="3" t="s">
        <v>35</v>
      </c>
      <c r="E2105" s="4" t="s">
        <v>1377</v>
      </c>
      <c r="F2105" s="9">
        <v>1</v>
      </c>
      <c r="G2105">
        <f>VLOOKUP(E2105,'Data Produk'!$A$2:$E$2517,5,FALSE)</f>
        <v>98100</v>
      </c>
      <c r="H2105">
        <f t="shared" si="65"/>
        <v>98100</v>
      </c>
      <c r="I2105" t="str">
        <f>VLOOKUP(E2105,'Data Produk'!$A$2:$E$2517,3,FALSE)</f>
        <v>BHINNEKA CW2-Q01 30W 2-PORTS CHARGER (QC) WHITE</v>
      </c>
      <c r="J2105" t="str">
        <f>VLOOKUP(E2105,'Data Produk'!$A$2:$E$2517,4,FALSE)</f>
        <v>CHARGER</v>
      </c>
      <c r="K2105" t="str">
        <f>VLOOKUP(D2105,'Data Outlet'!$A$2:$D$17,4,FALSE)</f>
        <v>Budi Santoso</v>
      </c>
      <c r="L2105" t="str">
        <f>VLOOKUP(D2105,'Data Outlet'!$A$2:$D$17,2,FALSE)</f>
        <v>BINTARO EXCHANGE</v>
      </c>
    </row>
    <row r="2106" spans="1:12" x14ac:dyDescent="0.25">
      <c r="A2106" t="str">
        <f t="shared" si="66"/>
        <v>T-2105</v>
      </c>
      <c r="B2106" s="3" t="s">
        <v>2584</v>
      </c>
      <c r="C2106" s="5">
        <v>45605</v>
      </c>
      <c r="D2106" s="3" t="s">
        <v>41</v>
      </c>
      <c r="E2106" s="4" t="s">
        <v>589</v>
      </c>
      <c r="F2106" s="9">
        <v>1</v>
      </c>
      <c r="G2106">
        <f>VLOOKUP(E2106,'Data Produk'!$A$2:$E$2517,5,FALSE)</f>
        <v>26100</v>
      </c>
      <c r="H2106">
        <f t="shared" si="65"/>
        <v>26100</v>
      </c>
      <c r="I2106" t="str">
        <f>VLOOKUP(E2106,'Data Produk'!$A$2:$E$2517,3,FALSE)</f>
        <v>BHINNEKA GO ES1 WIRED EARBUDS WHITE</v>
      </c>
      <c r="J2106" t="str">
        <f>VLOOKUP(E2106,'Data Produk'!$A$2:$E$2517,4,FALSE)</f>
        <v>EARPHONE</v>
      </c>
      <c r="K2106" t="str">
        <f>VLOOKUP(D2106,'Data Outlet'!$A$2:$D$17,4,FALSE)</f>
        <v>Gita Rahma</v>
      </c>
      <c r="L2106" t="str">
        <f>VLOOKUP(D2106,'Data Outlet'!$A$2:$D$17,2,FALSE)</f>
        <v>MALL GANDARIA CITY</v>
      </c>
    </row>
    <row r="2107" spans="1:12" x14ac:dyDescent="0.25">
      <c r="A2107" t="str">
        <f t="shared" si="66"/>
        <v>T-2106</v>
      </c>
      <c r="B2107" s="3" t="s">
        <v>2584</v>
      </c>
      <c r="C2107" s="5">
        <v>45615</v>
      </c>
      <c r="D2107" s="3" t="s">
        <v>37</v>
      </c>
      <c r="E2107" s="4" t="s">
        <v>1378</v>
      </c>
      <c r="F2107" s="9">
        <v>1</v>
      </c>
      <c r="G2107">
        <f>VLOOKUP(E2107,'Data Produk'!$A$2:$E$2517,5,FALSE)</f>
        <v>207000</v>
      </c>
      <c r="H2107">
        <f t="shared" si="65"/>
        <v>207000</v>
      </c>
      <c r="I2107" t="str">
        <f>VLOOKUP(E2107,'Data Produk'!$A$2:$E$2517,3,FALSE)</f>
        <v>BHINNEKA Gaming Headset MH84</v>
      </c>
      <c r="J2107" t="str">
        <f>VLOOKUP(E2107,'Data Produk'!$A$2:$E$2517,4,FALSE)</f>
        <v>GAMING HEADSET</v>
      </c>
      <c r="K2107" t="str">
        <f>VLOOKUP(D2107,'Data Outlet'!$A$2:$D$17,4,FALSE)</f>
        <v>Dewi Lestari</v>
      </c>
      <c r="L2107" t="str">
        <f>VLOOKUP(D2107,'Data Outlet'!$A$2:$D$17,2,FALSE)</f>
        <v>CIBUBUR JUNCTION</v>
      </c>
    </row>
    <row r="2108" spans="1:12" x14ac:dyDescent="0.25">
      <c r="A2108" t="str">
        <f t="shared" si="66"/>
        <v>T-2107</v>
      </c>
      <c r="B2108" s="3" t="s">
        <v>2584</v>
      </c>
      <c r="C2108" s="5">
        <v>45626</v>
      </c>
      <c r="D2108" s="3" t="s">
        <v>39</v>
      </c>
      <c r="E2108" s="4" t="s">
        <v>902</v>
      </c>
      <c r="F2108" s="9">
        <v>2</v>
      </c>
      <c r="G2108">
        <f>VLOOKUP(E2108,'Data Produk'!$A$2:$E$2517,5,FALSE)</f>
        <v>202500</v>
      </c>
      <c r="H2108">
        <f t="shared" si="65"/>
        <v>405000</v>
      </c>
      <c r="I2108" t="str">
        <f>VLOOKUP(E2108,'Data Produk'!$A$2:$E$2517,3,FALSE)</f>
        <v>BHINNEKA ATOM FULL SIZE MECHANICAL KEYBOARD GREY BLUE SWITCH</v>
      </c>
      <c r="J2108" t="str">
        <f>VLOOKUP(E2108,'Data Produk'!$A$2:$E$2517,4,FALSE)</f>
        <v>KEYBOARD GAMING</v>
      </c>
      <c r="K2108" t="str">
        <f>VLOOKUP(D2108,'Data Outlet'!$A$2:$D$17,4,FALSE)</f>
        <v>Eko Wijaya</v>
      </c>
      <c r="L2108" t="str">
        <f>VLOOKUP(D2108,'Data Outlet'!$A$2:$D$17,2,FALSE)</f>
        <v>KOTA KASABLANKA</v>
      </c>
    </row>
    <row r="2109" spans="1:12" x14ac:dyDescent="0.25">
      <c r="A2109" t="str">
        <f t="shared" si="66"/>
        <v>T-2108</v>
      </c>
      <c r="B2109" s="3" t="s">
        <v>2584</v>
      </c>
      <c r="C2109" s="5">
        <v>45611</v>
      </c>
      <c r="D2109" s="3" t="s">
        <v>43</v>
      </c>
      <c r="E2109" s="4" t="s">
        <v>1241</v>
      </c>
      <c r="F2109" s="9">
        <v>2</v>
      </c>
      <c r="G2109">
        <f>VLOOKUP(E2109,'Data Produk'!$A$2:$E$2517,5,FALSE)</f>
        <v>39600</v>
      </c>
      <c r="H2109">
        <f t="shared" si="65"/>
        <v>79200</v>
      </c>
      <c r="I2109" t="str">
        <f>VLOOKUP(E2109,'Data Produk'!$A$2:$E$2517,3,FALSE)</f>
        <v>BHINNEKA GO W606 OFFICE MOUSE BLUE</v>
      </c>
      <c r="J2109" t="str">
        <f>VLOOKUP(E2109,'Data Produk'!$A$2:$E$2517,4,FALSE)</f>
        <v>OFFICE MOUSE</v>
      </c>
      <c r="K2109" t="str">
        <f>VLOOKUP(D2109,'Data Outlet'!$A$2:$D$17,4,FALSE)</f>
        <v>Gita Rahma</v>
      </c>
      <c r="L2109" t="str">
        <f>VLOOKUP(D2109,'Data Outlet'!$A$2:$D$17,2,FALSE)</f>
        <v>MALL OF INDONESIA</v>
      </c>
    </row>
    <row r="2110" spans="1:12" x14ac:dyDescent="0.25">
      <c r="A2110" t="str">
        <f t="shared" si="66"/>
        <v>T-2109</v>
      </c>
      <c r="B2110" s="3" t="s">
        <v>2584</v>
      </c>
      <c r="C2110" s="5">
        <v>45605</v>
      </c>
      <c r="D2110" s="3" t="s">
        <v>39</v>
      </c>
      <c r="E2110" s="4" t="s">
        <v>1379</v>
      </c>
      <c r="F2110" s="9">
        <v>2</v>
      </c>
      <c r="G2110">
        <f>VLOOKUP(E2110,'Data Produk'!$A$2:$E$2517,5,FALSE)</f>
        <v>202500</v>
      </c>
      <c r="H2110">
        <f t="shared" si="65"/>
        <v>405000</v>
      </c>
      <c r="I2110" t="str">
        <f>VLOOKUP(E2110,'Data Produk'!$A$2:$E$2517,3,FALSE)</f>
        <v>BHINNEKA ATOM FULL SIZE MECHANICAL KEYBOARD BLACK BLUE SWITCH</v>
      </c>
      <c r="J2110" t="str">
        <f>VLOOKUP(E2110,'Data Produk'!$A$2:$E$2517,4,FALSE)</f>
        <v>KEYBOARD GAMING</v>
      </c>
      <c r="K2110" t="str">
        <f>VLOOKUP(D2110,'Data Outlet'!$A$2:$D$17,4,FALSE)</f>
        <v>Eko Wijaya</v>
      </c>
      <c r="L2110" t="str">
        <f>VLOOKUP(D2110,'Data Outlet'!$A$2:$D$17,2,FALSE)</f>
        <v>KOTA KASABLANKA</v>
      </c>
    </row>
    <row r="2111" spans="1:12" x14ac:dyDescent="0.25">
      <c r="A2111" t="str">
        <f t="shared" si="66"/>
        <v>T-2110</v>
      </c>
      <c r="B2111" s="3" t="s">
        <v>2584</v>
      </c>
      <c r="C2111" s="5">
        <v>45607</v>
      </c>
      <c r="D2111" s="3" t="s">
        <v>39</v>
      </c>
      <c r="E2111" s="4" t="s">
        <v>1035</v>
      </c>
      <c r="F2111" s="9">
        <v>1</v>
      </c>
      <c r="G2111">
        <f>VLOOKUP(E2111,'Data Produk'!$A$2:$E$2517,5,FALSE)</f>
        <v>78750</v>
      </c>
      <c r="H2111">
        <f t="shared" si="65"/>
        <v>78750</v>
      </c>
      <c r="I2111" t="str">
        <f>VLOOKUP(E2111,'Data Produk'!$A$2:$E$2517,3,FALSE)</f>
        <v>BHINNEKA CRYTO VX7 GAMING MOUSE WHITE</v>
      </c>
      <c r="J2111" t="str">
        <f>VLOOKUP(E2111,'Data Produk'!$A$2:$E$2517,4,FALSE)</f>
        <v>MOUSE GAMING</v>
      </c>
      <c r="K2111" t="str">
        <f>VLOOKUP(D2111,'Data Outlet'!$A$2:$D$17,4,FALSE)</f>
        <v>Eko Wijaya</v>
      </c>
      <c r="L2111" t="str">
        <f>VLOOKUP(D2111,'Data Outlet'!$A$2:$D$17,2,FALSE)</f>
        <v>KOTA KASABLANKA</v>
      </c>
    </row>
    <row r="2112" spans="1:12" x14ac:dyDescent="0.25">
      <c r="A2112" t="str">
        <f t="shared" si="66"/>
        <v>T-2111</v>
      </c>
      <c r="B2112" s="3" t="s">
        <v>2584</v>
      </c>
      <c r="C2112" s="5">
        <v>45626</v>
      </c>
      <c r="D2112" s="3" t="s">
        <v>43</v>
      </c>
      <c r="E2112" s="4" t="s">
        <v>549</v>
      </c>
      <c r="F2112" s="9">
        <v>1</v>
      </c>
      <c r="G2112">
        <f>VLOOKUP(E2112,'Data Produk'!$A$2:$E$2517,5,FALSE)</f>
        <v>39600</v>
      </c>
      <c r="H2112">
        <f t="shared" si="65"/>
        <v>39600</v>
      </c>
      <c r="I2112" t="str">
        <f>VLOOKUP(E2112,'Data Produk'!$A$2:$E$2517,3,FALSE)</f>
        <v>BHINNEKA GO W605 OFFICE MOUSE PINK</v>
      </c>
      <c r="J2112" t="str">
        <f>VLOOKUP(E2112,'Data Produk'!$A$2:$E$2517,4,FALSE)</f>
        <v>OFFICE MOUSE</v>
      </c>
      <c r="K2112" t="str">
        <f>VLOOKUP(D2112,'Data Outlet'!$A$2:$D$17,4,FALSE)</f>
        <v>Gita Rahma</v>
      </c>
      <c r="L2112" t="str">
        <f>VLOOKUP(D2112,'Data Outlet'!$A$2:$D$17,2,FALSE)</f>
        <v>MALL OF INDONESIA</v>
      </c>
    </row>
    <row r="2113" spans="1:12" x14ac:dyDescent="0.25">
      <c r="A2113" t="str">
        <f t="shared" si="66"/>
        <v>T-2112</v>
      </c>
      <c r="B2113" s="3" t="s">
        <v>2584</v>
      </c>
      <c r="C2113" s="5">
        <v>45610</v>
      </c>
      <c r="D2113" s="3" t="s">
        <v>37</v>
      </c>
      <c r="E2113" s="4" t="s">
        <v>1053</v>
      </c>
      <c r="F2113" s="9">
        <v>3</v>
      </c>
      <c r="G2113">
        <f>VLOOKUP(E2113,'Data Produk'!$A$2:$E$2517,5,FALSE)</f>
        <v>207000</v>
      </c>
      <c r="H2113">
        <f t="shared" si="65"/>
        <v>621000</v>
      </c>
      <c r="I2113" t="str">
        <f>VLOOKUP(E2113,'Data Produk'!$A$2:$E$2517,3,FALSE)</f>
        <v>BHINNEKA Gaming Headset MH86 WHITE</v>
      </c>
      <c r="J2113" t="str">
        <f>VLOOKUP(E2113,'Data Produk'!$A$2:$E$2517,4,FALSE)</f>
        <v>GAMING HEADSET</v>
      </c>
      <c r="K2113" t="str">
        <f>VLOOKUP(D2113,'Data Outlet'!$A$2:$D$17,4,FALSE)</f>
        <v>Dewi Lestari</v>
      </c>
      <c r="L2113" t="str">
        <f>VLOOKUP(D2113,'Data Outlet'!$A$2:$D$17,2,FALSE)</f>
        <v>CIBUBUR JUNCTION</v>
      </c>
    </row>
    <row r="2114" spans="1:12" x14ac:dyDescent="0.25">
      <c r="A2114" t="str">
        <f t="shared" si="66"/>
        <v>T-2113</v>
      </c>
      <c r="B2114" s="3" t="s">
        <v>2584</v>
      </c>
      <c r="C2114" s="5">
        <v>45617</v>
      </c>
      <c r="D2114" s="3" t="s">
        <v>42</v>
      </c>
      <c r="E2114" s="4" t="s">
        <v>1129</v>
      </c>
      <c r="F2114" s="9">
        <v>3</v>
      </c>
      <c r="G2114">
        <f>VLOOKUP(E2114,'Data Produk'!$A$2:$E$2517,5,FALSE)</f>
        <v>44100</v>
      </c>
      <c r="H2114">
        <f t="shared" si="65"/>
        <v>132300</v>
      </c>
      <c r="I2114" t="str">
        <f>VLOOKUP(E2114,'Data Produk'!$A$2:$E$2517,3,FALSE)</f>
        <v>BHINNEKA POWER PURE 18W 1-PORT TYPE-A USB CHARGER (QC) WHITE</v>
      </c>
      <c r="J2114" t="str">
        <f>VLOOKUP(E2114,'Data Produk'!$A$2:$E$2517,4,FALSE)</f>
        <v>CHARGER</v>
      </c>
      <c r="K2114" t="str">
        <f>VLOOKUP(D2114,'Data Outlet'!$A$2:$D$17,4,FALSE)</f>
        <v>Hadi Nugroho</v>
      </c>
      <c r="L2114" t="str">
        <f>VLOOKUP(D2114,'Data Outlet'!$A$2:$D$17,2,FALSE)</f>
        <v>MALL KELAPA GADING</v>
      </c>
    </row>
    <row r="2115" spans="1:12" x14ac:dyDescent="0.25">
      <c r="A2115" t="str">
        <f t="shared" si="66"/>
        <v>T-2114</v>
      </c>
      <c r="B2115" s="3" t="s">
        <v>2584</v>
      </c>
      <c r="C2115" s="5">
        <v>45610</v>
      </c>
      <c r="D2115" s="3" t="s">
        <v>37</v>
      </c>
      <c r="E2115" s="4" t="s">
        <v>1380</v>
      </c>
      <c r="F2115" s="9">
        <v>2</v>
      </c>
      <c r="G2115">
        <f>VLOOKUP(E2115,'Data Produk'!$A$2:$E$2517,5,FALSE)</f>
        <v>80100</v>
      </c>
      <c r="H2115">
        <f t="shared" ref="H2115:H2178" si="67">G2115*F2115</f>
        <v>160200</v>
      </c>
      <c r="I2115" t="str">
        <f>VLOOKUP(E2115,'Data Produk'!$A$2:$E$2517,3,FALSE)</f>
        <v>BHINNEKA AGILE MP903 GAMING MOUSEPAD BLACK</v>
      </c>
      <c r="J2115" t="str">
        <f>VLOOKUP(E2115,'Data Produk'!$A$2:$E$2517,4,FALSE)</f>
        <v>GAMING MOUSEPAD</v>
      </c>
      <c r="K2115" t="str">
        <f>VLOOKUP(D2115,'Data Outlet'!$A$2:$D$17,4,FALSE)</f>
        <v>Dewi Lestari</v>
      </c>
      <c r="L2115" t="str">
        <f>VLOOKUP(D2115,'Data Outlet'!$A$2:$D$17,2,FALSE)</f>
        <v>CIBUBUR JUNCTION</v>
      </c>
    </row>
    <row r="2116" spans="1:12" x14ac:dyDescent="0.25">
      <c r="A2116" t="str">
        <f t="shared" si="66"/>
        <v>T-2115</v>
      </c>
      <c r="B2116" s="3" t="s">
        <v>2584</v>
      </c>
      <c r="C2116" s="5">
        <v>45602</v>
      </c>
      <c r="D2116" s="3" t="s">
        <v>43</v>
      </c>
      <c r="E2116" s="4" t="s">
        <v>1381</v>
      </c>
      <c r="F2116" s="9">
        <v>1</v>
      </c>
      <c r="G2116">
        <f>VLOOKUP(E2116,'Data Produk'!$A$2:$E$2517,5,FALSE)</f>
        <v>225000</v>
      </c>
      <c r="H2116">
        <f t="shared" si="67"/>
        <v>225000</v>
      </c>
      <c r="I2116" t="str">
        <f>VLOOKUP(E2116,'Data Produk'!$A$2:$E$2517,3,FALSE)</f>
        <v>BHINNEKA GROOVE AURORA TX3 TRUE WIRELESS WHITE</v>
      </c>
      <c r="J2116" t="str">
        <f>VLOOKUP(E2116,'Data Produk'!$A$2:$E$2517,4,FALSE)</f>
        <v>TWS</v>
      </c>
      <c r="K2116" t="str">
        <f>VLOOKUP(D2116,'Data Outlet'!$A$2:$D$17,4,FALSE)</f>
        <v>Gita Rahma</v>
      </c>
      <c r="L2116" t="str">
        <f>VLOOKUP(D2116,'Data Outlet'!$A$2:$D$17,2,FALSE)</f>
        <v>MALL OF INDONESIA</v>
      </c>
    </row>
    <row r="2117" spans="1:12" x14ac:dyDescent="0.25">
      <c r="A2117" t="str">
        <f t="shared" si="66"/>
        <v>T-2116</v>
      </c>
      <c r="B2117" s="3" t="s">
        <v>2584</v>
      </c>
      <c r="C2117" s="5">
        <v>45618</v>
      </c>
      <c r="D2117" s="3" t="s">
        <v>37</v>
      </c>
      <c r="E2117" s="4" t="s">
        <v>1244</v>
      </c>
      <c r="F2117" s="9">
        <v>3</v>
      </c>
      <c r="G2117">
        <f>VLOOKUP(E2117,'Data Produk'!$A$2:$E$2517,5,FALSE)</f>
        <v>26500</v>
      </c>
      <c r="H2117">
        <f t="shared" si="67"/>
        <v>79500</v>
      </c>
      <c r="I2117" t="str">
        <f>VLOOKUP(E2117,'Data Produk'!$A$2:$E$2517,3,FALSE)</f>
        <v>KL102 BHINNEKA USB CABLE LIGHTNING</v>
      </c>
      <c r="J2117" t="str">
        <f>VLOOKUP(E2117,'Data Produk'!$A$2:$E$2517,4,FALSE)</f>
        <v>CABLE</v>
      </c>
      <c r="K2117" t="str">
        <f>VLOOKUP(D2117,'Data Outlet'!$A$2:$D$17,4,FALSE)</f>
        <v>Dewi Lestari</v>
      </c>
      <c r="L2117" t="str">
        <f>VLOOKUP(D2117,'Data Outlet'!$A$2:$D$17,2,FALSE)</f>
        <v>CIBUBUR JUNCTION</v>
      </c>
    </row>
    <row r="2118" spans="1:12" x14ac:dyDescent="0.25">
      <c r="A2118" t="str">
        <f t="shared" si="66"/>
        <v>T-2117</v>
      </c>
      <c r="B2118" s="3" t="s">
        <v>2584</v>
      </c>
      <c r="C2118" s="5">
        <v>45625</v>
      </c>
      <c r="D2118" s="3" t="s">
        <v>42</v>
      </c>
      <c r="E2118" s="4" t="s">
        <v>1210</v>
      </c>
      <c r="F2118" s="9">
        <v>3</v>
      </c>
      <c r="G2118">
        <f>VLOOKUP(E2118,'Data Produk'!$A$2:$E$2517,5,FALSE)</f>
        <v>100000</v>
      </c>
      <c r="H2118">
        <f t="shared" si="67"/>
        <v>300000</v>
      </c>
      <c r="I2118" t="str">
        <f>VLOOKUP(E2118,'Data Produk'!$A$2:$E$2517,3,FALSE)</f>
        <v>BHINNEKA Gaming Mousepad RGB MPR800s WHITE</v>
      </c>
      <c r="J2118" t="str">
        <f>VLOOKUP(E2118,'Data Produk'!$A$2:$E$2517,4,FALSE)</f>
        <v>GAMING MOUSEPAD</v>
      </c>
      <c r="K2118" t="str">
        <f>VLOOKUP(D2118,'Data Outlet'!$A$2:$D$17,4,FALSE)</f>
        <v>Hadi Nugroho</v>
      </c>
      <c r="L2118" t="str">
        <f>VLOOKUP(D2118,'Data Outlet'!$A$2:$D$17,2,FALSE)</f>
        <v>MALL KELAPA GADING</v>
      </c>
    </row>
    <row r="2119" spans="1:12" x14ac:dyDescent="0.25">
      <c r="A2119" t="str">
        <f t="shared" si="66"/>
        <v>T-2118</v>
      </c>
      <c r="B2119" s="3" t="s">
        <v>2584</v>
      </c>
      <c r="C2119" s="5">
        <v>45617</v>
      </c>
      <c r="D2119" s="3" t="s">
        <v>35</v>
      </c>
      <c r="E2119" s="4" t="s">
        <v>1382</v>
      </c>
      <c r="F2119" s="9">
        <v>2</v>
      </c>
      <c r="G2119">
        <f>VLOOKUP(E2119,'Data Produk'!$A$2:$E$2517,5,FALSE)</f>
        <v>49500</v>
      </c>
      <c r="H2119">
        <f t="shared" si="67"/>
        <v>99000</v>
      </c>
      <c r="I2119" t="str">
        <f>VLOOKUP(E2119,'Data Produk'!$A$2:$E$2517,3,FALSE)</f>
        <v>BHINNEKA POWER GO 20W 1-PORT TYPE-C USB CHARGER (PD+QC) BLACK</v>
      </c>
      <c r="J2119" t="str">
        <f>VLOOKUP(E2119,'Data Produk'!$A$2:$E$2517,4,FALSE)</f>
        <v>CHARGER</v>
      </c>
      <c r="K2119" t="str">
        <f>VLOOKUP(D2119,'Data Outlet'!$A$2:$D$17,4,FALSE)</f>
        <v>Budi Santoso</v>
      </c>
      <c r="L2119" t="str">
        <f>VLOOKUP(D2119,'Data Outlet'!$A$2:$D$17,2,FALSE)</f>
        <v>BINTARO EXCHANGE</v>
      </c>
    </row>
    <row r="2120" spans="1:12" x14ac:dyDescent="0.25">
      <c r="A2120" t="str">
        <f t="shared" si="66"/>
        <v>T-2119</v>
      </c>
      <c r="B2120" s="3" t="s">
        <v>2584</v>
      </c>
      <c r="C2120" s="5">
        <v>45605</v>
      </c>
      <c r="D2120" s="3" t="s">
        <v>39</v>
      </c>
      <c r="E2120" s="4" t="s">
        <v>405</v>
      </c>
      <c r="F2120" s="9">
        <v>1</v>
      </c>
      <c r="G2120">
        <f>VLOOKUP(E2120,'Data Produk'!$A$2:$E$2517,5,FALSE)</f>
        <v>88200</v>
      </c>
      <c r="H2120">
        <f t="shared" si="67"/>
        <v>88200</v>
      </c>
      <c r="I2120" t="str">
        <f>VLOOKUP(E2120,'Data Produk'!$A$2:$E$2517,3,FALSE)</f>
        <v>BHINNEKA POWER PACK S1 10.000 mAh POWERBANK BLACK</v>
      </c>
      <c r="J2120" t="str">
        <f>VLOOKUP(E2120,'Data Produk'!$A$2:$E$2517,4,FALSE)</f>
        <v>POWERBANK</v>
      </c>
      <c r="K2120" t="str">
        <f>VLOOKUP(D2120,'Data Outlet'!$A$2:$D$17,4,FALSE)</f>
        <v>Eko Wijaya</v>
      </c>
      <c r="L2120" t="str">
        <f>VLOOKUP(D2120,'Data Outlet'!$A$2:$D$17,2,FALSE)</f>
        <v>KOTA KASABLANKA</v>
      </c>
    </row>
    <row r="2121" spans="1:12" x14ac:dyDescent="0.25">
      <c r="A2121" t="str">
        <f t="shared" si="66"/>
        <v>T-2120</v>
      </c>
      <c r="B2121" s="3" t="s">
        <v>2584</v>
      </c>
      <c r="C2121" s="5">
        <v>45623</v>
      </c>
      <c r="D2121" s="3" t="s">
        <v>37</v>
      </c>
      <c r="E2121" s="4" t="s">
        <v>1221</v>
      </c>
      <c r="F2121" s="9">
        <v>1</v>
      </c>
      <c r="G2121">
        <f>VLOOKUP(E2121,'Data Produk'!$A$2:$E$2517,5,FALSE)</f>
        <v>116100</v>
      </c>
      <c r="H2121">
        <f t="shared" si="67"/>
        <v>116100</v>
      </c>
      <c r="I2121" t="str">
        <f>VLOOKUP(E2121,'Data Produk'!$A$2:$E$2517,3,FALSE)</f>
        <v>BHINNEKA SMART LED STRIP SL0103</v>
      </c>
      <c r="J2121" t="str">
        <f>VLOOKUP(E2121,'Data Produk'!$A$2:$E$2517,4,FALSE)</f>
        <v>SMART LIFE</v>
      </c>
      <c r="K2121" t="str">
        <f>VLOOKUP(D2121,'Data Outlet'!$A$2:$D$17,4,FALSE)</f>
        <v>Dewi Lestari</v>
      </c>
      <c r="L2121" t="str">
        <f>VLOOKUP(D2121,'Data Outlet'!$A$2:$D$17,2,FALSE)</f>
        <v>CIBUBUR JUNCTION</v>
      </c>
    </row>
    <row r="2122" spans="1:12" x14ac:dyDescent="0.25">
      <c r="A2122" t="str">
        <f t="shared" si="66"/>
        <v>T-2121</v>
      </c>
      <c r="B2122" s="3" t="s">
        <v>2584</v>
      </c>
      <c r="C2122" s="5">
        <v>45620</v>
      </c>
      <c r="D2122" s="3" t="s">
        <v>39</v>
      </c>
      <c r="E2122" s="4" t="s">
        <v>387</v>
      </c>
      <c r="F2122" s="9">
        <v>10</v>
      </c>
      <c r="G2122">
        <f>VLOOKUP(E2122,'Data Produk'!$A$2:$E$2517,5,FALSE)</f>
        <v>45000</v>
      </c>
      <c r="H2122">
        <f t="shared" si="67"/>
        <v>450000</v>
      </c>
      <c r="I2122" t="str">
        <f>VLOOKUP(E2122,'Data Produk'!$A$2:$E$2517,3,FALSE)</f>
        <v>BHINNEKA HYPERLINK KD10C2001 BLACK</v>
      </c>
      <c r="J2122" t="str">
        <f>VLOOKUP(E2122,'Data Produk'!$A$2:$E$2517,4,FALSE)</f>
        <v>CABLE</v>
      </c>
      <c r="K2122" t="str">
        <f>VLOOKUP(D2122,'Data Outlet'!$A$2:$D$17,4,FALSE)</f>
        <v>Eko Wijaya</v>
      </c>
      <c r="L2122" t="str">
        <f>VLOOKUP(D2122,'Data Outlet'!$A$2:$D$17,2,FALSE)</f>
        <v>KOTA KASABLANKA</v>
      </c>
    </row>
    <row r="2123" spans="1:12" x14ac:dyDescent="0.25">
      <c r="A2123" t="str">
        <f t="shared" si="66"/>
        <v>T-2122</v>
      </c>
      <c r="B2123" s="3" t="s">
        <v>2584</v>
      </c>
      <c r="C2123" s="5">
        <v>45600</v>
      </c>
      <c r="D2123" s="3" t="s">
        <v>39</v>
      </c>
      <c r="E2123" s="4" t="s">
        <v>623</v>
      </c>
      <c r="F2123" s="9">
        <v>1</v>
      </c>
      <c r="G2123">
        <f>VLOOKUP(E2123,'Data Produk'!$A$2:$E$2517,5,FALSE)</f>
        <v>144000</v>
      </c>
      <c r="H2123">
        <f t="shared" si="67"/>
        <v>144000</v>
      </c>
      <c r="I2123" t="str">
        <f>VLOOKUP(E2123,'Data Produk'!$A$2:$E$2517,3,FALSE)</f>
        <v>BHINNEKA CHIEF II HG20 GAMING HEADSET PINK</v>
      </c>
      <c r="J2123" t="str">
        <f>VLOOKUP(E2123,'Data Produk'!$A$2:$E$2517,4,FALSE)</f>
        <v>GAMING HEADSET</v>
      </c>
      <c r="K2123" t="str">
        <f>VLOOKUP(D2123,'Data Outlet'!$A$2:$D$17,4,FALSE)</f>
        <v>Eko Wijaya</v>
      </c>
      <c r="L2123" t="str">
        <f>VLOOKUP(D2123,'Data Outlet'!$A$2:$D$17,2,FALSE)</f>
        <v>KOTA KASABLANKA</v>
      </c>
    </row>
    <row r="2124" spans="1:12" x14ac:dyDescent="0.25">
      <c r="A2124" t="str">
        <f t="shared" ref="A2124:A2187" si="68">"T-"&amp;ROW()-1</f>
        <v>T-2123</v>
      </c>
      <c r="B2124" s="3" t="s">
        <v>2584</v>
      </c>
      <c r="C2124" s="5">
        <v>45616</v>
      </c>
      <c r="D2124" s="3" t="s">
        <v>42</v>
      </c>
      <c r="E2124" s="4" t="s">
        <v>1147</v>
      </c>
      <c r="F2124" s="9">
        <v>1</v>
      </c>
      <c r="G2124">
        <f>VLOOKUP(E2124,'Data Produk'!$A$2:$E$2517,5,FALSE)</f>
        <v>32000</v>
      </c>
      <c r="H2124">
        <f t="shared" si="67"/>
        <v>32000</v>
      </c>
      <c r="I2124" t="str">
        <f>VLOOKUP(E2124,'Data Produk'!$A$2:$E$2517,3,FALSE)</f>
        <v>KC104 BHINNEKA USB CABLE TYPE C</v>
      </c>
      <c r="J2124" t="str">
        <f>VLOOKUP(E2124,'Data Produk'!$A$2:$E$2517,4,FALSE)</f>
        <v>CABLE</v>
      </c>
      <c r="K2124" t="str">
        <f>VLOOKUP(D2124,'Data Outlet'!$A$2:$D$17,4,FALSE)</f>
        <v>Hadi Nugroho</v>
      </c>
      <c r="L2124" t="str">
        <f>VLOOKUP(D2124,'Data Outlet'!$A$2:$D$17,2,FALSE)</f>
        <v>MALL KELAPA GADING</v>
      </c>
    </row>
    <row r="2125" spans="1:12" x14ac:dyDescent="0.25">
      <c r="A2125" t="str">
        <f t="shared" si="68"/>
        <v>T-2124</v>
      </c>
      <c r="B2125" s="3" t="s">
        <v>2584</v>
      </c>
      <c r="C2125" s="5">
        <v>45602</v>
      </c>
      <c r="D2125" s="3" t="s">
        <v>41</v>
      </c>
      <c r="E2125" s="4" t="s">
        <v>1383</v>
      </c>
      <c r="F2125" s="9">
        <v>1</v>
      </c>
      <c r="G2125">
        <f>VLOOKUP(E2125,'Data Produk'!$A$2:$E$2517,5,FALSE)</f>
        <v>81000</v>
      </c>
      <c r="H2125">
        <f t="shared" si="67"/>
        <v>81000</v>
      </c>
      <c r="I2125" t="str">
        <f>VLOOKUP(E2125,'Data Produk'!$A$2:$E$2517,3,FALSE)</f>
        <v>BHINNEKA CRYTO VX7 GAMING MOUSE WHITE</v>
      </c>
      <c r="J2125" t="str">
        <f>VLOOKUP(E2125,'Data Produk'!$A$2:$E$2517,4,FALSE)</f>
        <v>MOUSE GAMING</v>
      </c>
      <c r="K2125" t="str">
        <f>VLOOKUP(D2125,'Data Outlet'!$A$2:$D$17,4,FALSE)</f>
        <v>Gita Rahma</v>
      </c>
      <c r="L2125" t="str">
        <f>VLOOKUP(D2125,'Data Outlet'!$A$2:$D$17,2,FALSE)</f>
        <v>MALL GANDARIA CITY</v>
      </c>
    </row>
    <row r="2126" spans="1:12" x14ac:dyDescent="0.25">
      <c r="A2126" t="str">
        <f t="shared" si="68"/>
        <v>T-2125</v>
      </c>
      <c r="B2126" s="3" t="s">
        <v>2584</v>
      </c>
      <c r="C2126" s="5">
        <v>45626</v>
      </c>
      <c r="D2126" s="3" t="s">
        <v>42</v>
      </c>
      <c r="E2126" s="4" t="s">
        <v>1135</v>
      </c>
      <c r="F2126" s="9">
        <v>1</v>
      </c>
      <c r="G2126">
        <f>VLOOKUP(E2126,'Data Produk'!$A$2:$E$2517,5,FALSE)</f>
        <v>89100</v>
      </c>
      <c r="H2126">
        <f t="shared" si="67"/>
        <v>89100</v>
      </c>
      <c r="I2126" t="str">
        <f>VLOOKUP(E2126,'Data Produk'!$A$2:$E$2517,3,FALSE)</f>
        <v>BHINNEKA Gaming Headset Stand Tower AC3004 MINT</v>
      </c>
      <c r="J2126" t="str">
        <f>VLOOKUP(E2126,'Data Produk'!$A$2:$E$2517,4,FALSE)</f>
        <v>OTHER ACCESSORIES</v>
      </c>
      <c r="K2126" t="str">
        <f>VLOOKUP(D2126,'Data Outlet'!$A$2:$D$17,4,FALSE)</f>
        <v>Hadi Nugroho</v>
      </c>
      <c r="L2126" t="str">
        <f>VLOOKUP(D2126,'Data Outlet'!$A$2:$D$17,2,FALSE)</f>
        <v>MALL KELAPA GADING</v>
      </c>
    </row>
    <row r="2127" spans="1:12" x14ac:dyDescent="0.25">
      <c r="A2127" t="str">
        <f t="shared" si="68"/>
        <v>T-2126</v>
      </c>
      <c r="B2127" s="3" t="s">
        <v>2584</v>
      </c>
      <c r="C2127" s="5">
        <v>45611</v>
      </c>
      <c r="D2127" s="3" t="s">
        <v>43</v>
      </c>
      <c r="E2127" s="4" t="s">
        <v>1384</v>
      </c>
      <c r="F2127" s="9">
        <v>3</v>
      </c>
      <c r="G2127">
        <f>VLOOKUP(E2127,'Data Produk'!$A$2:$E$2517,5,FALSE)</f>
        <v>36900</v>
      </c>
      <c r="H2127">
        <f t="shared" si="67"/>
        <v>110700</v>
      </c>
      <c r="I2127" t="str">
        <f>VLOOKUP(E2127,'Data Produk'!$A$2:$E$2517,3,FALSE)</f>
        <v>KL106 BHINNEKA USB CABLE LIGHTNING</v>
      </c>
      <c r="J2127" t="str">
        <f>VLOOKUP(E2127,'Data Produk'!$A$2:$E$2517,4,FALSE)</f>
        <v>CABLE</v>
      </c>
      <c r="K2127" t="str">
        <f>VLOOKUP(D2127,'Data Outlet'!$A$2:$D$17,4,FALSE)</f>
        <v>Gita Rahma</v>
      </c>
      <c r="L2127" t="str">
        <f>VLOOKUP(D2127,'Data Outlet'!$A$2:$D$17,2,FALSE)</f>
        <v>MALL OF INDONESIA</v>
      </c>
    </row>
    <row r="2128" spans="1:12" x14ac:dyDescent="0.25">
      <c r="A2128" t="str">
        <f t="shared" si="68"/>
        <v>T-2127</v>
      </c>
      <c r="B2128" s="3" t="s">
        <v>2584</v>
      </c>
      <c r="C2128" s="5">
        <v>45613</v>
      </c>
      <c r="D2128" s="3" t="s">
        <v>41</v>
      </c>
      <c r="E2128" s="4" t="s">
        <v>608</v>
      </c>
      <c r="F2128" s="9">
        <v>2</v>
      </c>
      <c r="G2128">
        <f>VLOOKUP(E2128,'Data Produk'!$A$2:$E$2517,5,FALSE)</f>
        <v>243000</v>
      </c>
      <c r="H2128">
        <f t="shared" si="67"/>
        <v>486000</v>
      </c>
      <c r="I2128" t="str">
        <f>VLOOKUP(E2128,'Data Produk'!$A$2:$E$2517,3,FALSE)</f>
        <v>BHINNEKA POWER PLUS 65W 3-PORTS GAN CHARGER (PPS/PD+QC) BLACK</v>
      </c>
      <c r="J2128" t="str">
        <f>VLOOKUP(E2128,'Data Produk'!$A$2:$E$2517,4,FALSE)</f>
        <v>CHARGER</v>
      </c>
      <c r="K2128" t="str">
        <f>VLOOKUP(D2128,'Data Outlet'!$A$2:$D$17,4,FALSE)</f>
        <v>Gita Rahma</v>
      </c>
      <c r="L2128" t="str">
        <f>VLOOKUP(D2128,'Data Outlet'!$A$2:$D$17,2,FALSE)</f>
        <v>MALL GANDARIA CITY</v>
      </c>
    </row>
    <row r="2129" spans="1:12" x14ac:dyDescent="0.25">
      <c r="A2129" t="str">
        <f t="shared" si="68"/>
        <v>T-2128</v>
      </c>
      <c r="B2129" s="3" t="s">
        <v>2584</v>
      </c>
      <c r="C2129" s="5">
        <v>45616</v>
      </c>
      <c r="D2129" s="3" t="s">
        <v>39</v>
      </c>
      <c r="E2129" s="4" t="s">
        <v>418</v>
      </c>
      <c r="F2129" s="9">
        <v>1</v>
      </c>
      <c r="G2129">
        <f>VLOOKUP(E2129,'Data Produk'!$A$2:$E$2517,5,FALSE)</f>
        <v>247500</v>
      </c>
      <c r="H2129">
        <f t="shared" si="67"/>
        <v>247500</v>
      </c>
      <c r="I2129" t="str">
        <f>VLOOKUP(E2129,'Data Produk'!$A$2:$E$2517,3,FALSE)</f>
        <v>BHINNEKA POWER PLUS 65W 3-PORTS GAN CHARGER (PD/PPS+QC) BLACK</v>
      </c>
      <c r="J2129" t="str">
        <f>VLOOKUP(E2129,'Data Produk'!$A$2:$E$2517,4,FALSE)</f>
        <v>CHARGER</v>
      </c>
      <c r="K2129" t="str">
        <f>VLOOKUP(D2129,'Data Outlet'!$A$2:$D$17,4,FALSE)</f>
        <v>Eko Wijaya</v>
      </c>
      <c r="L2129" t="str">
        <f>VLOOKUP(D2129,'Data Outlet'!$A$2:$D$17,2,FALSE)</f>
        <v>KOTA KASABLANKA</v>
      </c>
    </row>
    <row r="2130" spans="1:12" x14ac:dyDescent="0.25">
      <c r="A2130" t="str">
        <f t="shared" si="68"/>
        <v>T-2129</v>
      </c>
      <c r="B2130" s="3" t="s">
        <v>2584</v>
      </c>
      <c r="C2130" s="5">
        <v>45619</v>
      </c>
      <c r="D2130" s="3" t="s">
        <v>39</v>
      </c>
      <c r="E2130" s="4" t="s">
        <v>403</v>
      </c>
      <c r="F2130" s="9">
        <v>4</v>
      </c>
      <c r="G2130">
        <f>VLOOKUP(E2130,'Data Produk'!$A$2:$E$2517,5,FALSE)</f>
        <v>162000</v>
      </c>
      <c r="H2130">
        <f t="shared" si="67"/>
        <v>648000</v>
      </c>
      <c r="I2130" t="str">
        <f>VLOOKUP(E2130,'Data Produk'!$A$2:$E$2517,3,FALSE)</f>
        <v>BHINNEKA POWER PACK T1 10.000 mAh 22,5W POWERBANK WHITE</v>
      </c>
      <c r="J2130" t="str">
        <f>VLOOKUP(E2130,'Data Produk'!$A$2:$E$2517,4,FALSE)</f>
        <v>POWERBANK</v>
      </c>
      <c r="K2130" t="str">
        <f>VLOOKUP(D2130,'Data Outlet'!$A$2:$D$17,4,FALSE)</f>
        <v>Eko Wijaya</v>
      </c>
      <c r="L2130" t="str">
        <f>VLOOKUP(D2130,'Data Outlet'!$A$2:$D$17,2,FALSE)</f>
        <v>KOTA KASABLANKA</v>
      </c>
    </row>
    <row r="2131" spans="1:12" x14ac:dyDescent="0.25">
      <c r="A2131" t="str">
        <f t="shared" si="68"/>
        <v>T-2130</v>
      </c>
      <c r="B2131" s="3" t="s">
        <v>2584</v>
      </c>
      <c r="C2131" s="5">
        <v>45607</v>
      </c>
      <c r="D2131" s="3" t="s">
        <v>37</v>
      </c>
      <c r="E2131" s="4" t="s">
        <v>1385</v>
      </c>
      <c r="F2131" s="9">
        <v>3</v>
      </c>
      <c r="G2131">
        <f>VLOOKUP(E2131,'Data Produk'!$A$2:$E$2517,5,FALSE)</f>
        <v>26100</v>
      </c>
      <c r="H2131">
        <f t="shared" si="67"/>
        <v>78300</v>
      </c>
      <c r="I2131" t="str">
        <f>VLOOKUP(E2131,'Data Produk'!$A$2:$E$2517,3,FALSE)</f>
        <v>KM102 BHINNEKA USB CABLE MICRO</v>
      </c>
      <c r="J2131" t="str">
        <f>VLOOKUP(E2131,'Data Produk'!$A$2:$E$2517,4,FALSE)</f>
        <v>CABLE</v>
      </c>
      <c r="K2131" t="str">
        <f>VLOOKUP(D2131,'Data Outlet'!$A$2:$D$17,4,FALSE)</f>
        <v>Dewi Lestari</v>
      </c>
      <c r="L2131" t="str">
        <f>VLOOKUP(D2131,'Data Outlet'!$A$2:$D$17,2,FALSE)</f>
        <v>CIBUBUR JUNCTION</v>
      </c>
    </row>
    <row r="2132" spans="1:12" x14ac:dyDescent="0.25">
      <c r="A2132" t="str">
        <f t="shared" si="68"/>
        <v>T-2131</v>
      </c>
      <c r="B2132" s="3" t="s">
        <v>2584</v>
      </c>
      <c r="C2132" s="5">
        <v>45602</v>
      </c>
      <c r="D2132" s="3" t="s">
        <v>39</v>
      </c>
      <c r="E2132" s="4" t="s">
        <v>377</v>
      </c>
      <c r="F2132" s="9">
        <v>1</v>
      </c>
      <c r="G2132">
        <f>VLOOKUP(E2132,'Data Produk'!$A$2:$E$2517,5,FALSE)</f>
        <v>261000</v>
      </c>
      <c r="H2132">
        <f t="shared" si="67"/>
        <v>261000</v>
      </c>
      <c r="I2132" t="str">
        <f>VLOOKUP(E2132,'Data Produk'!$A$2:$E$2517,3,FALSE)</f>
        <v>BHINNEKA ALTO MH91 GAMING HEADSET BLACK</v>
      </c>
      <c r="J2132" t="str">
        <f>VLOOKUP(E2132,'Data Produk'!$A$2:$E$2517,4,FALSE)</f>
        <v>GAMING HEADSET</v>
      </c>
      <c r="K2132" t="str">
        <f>VLOOKUP(D2132,'Data Outlet'!$A$2:$D$17,4,FALSE)</f>
        <v>Eko Wijaya</v>
      </c>
      <c r="L2132" t="str">
        <f>VLOOKUP(D2132,'Data Outlet'!$A$2:$D$17,2,FALSE)</f>
        <v>KOTA KASABLANKA</v>
      </c>
    </row>
    <row r="2133" spans="1:12" x14ac:dyDescent="0.25">
      <c r="A2133" t="str">
        <f t="shared" si="68"/>
        <v>T-2132</v>
      </c>
      <c r="B2133" s="3" t="s">
        <v>2584</v>
      </c>
      <c r="C2133" s="5">
        <v>45609</v>
      </c>
      <c r="D2133" s="3" t="s">
        <v>42</v>
      </c>
      <c r="E2133" s="4" t="s">
        <v>1020</v>
      </c>
      <c r="F2133" s="9">
        <v>6</v>
      </c>
      <c r="G2133">
        <f>VLOOKUP(E2133,'Data Produk'!$A$2:$E$2517,5,FALSE)</f>
        <v>26500</v>
      </c>
      <c r="H2133">
        <f t="shared" si="67"/>
        <v>159000</v>
      </c>
      <c r="I2133" t="str">
        <f>VLOOKUP(E2133,'Data Produk'!$A$2:$E$2517,3,FALSE)</f>
        <v>KC102 BHINNEKA USB CABLE TYPE C</v>
      </c>
      <c r="J2133" t="str">
        <f>VLOOKUP(E2133,'Data Produk'!$A$2:$E$2517,4,FALSE)</f>
        <v>CABLE</v>
      </c>
      <c r="K2133" t="str">
        <f>VLOOKUP(D2133,'Data Outlet'!$A$2:$D$17,4,FALSE)</f>
        <v>Hadi Nugroho</v>
      </c>
      <c r="L2133" t="str">
        <f>VLOOKUP(D2133,'Data Outlet'!$A$2:$D$17,2,FALSE)</f>
        <v>MALL KELAPA GADING</v>
      </c>
    </row>
    <row r="2134" spans="1:12" x14ac:dyDescent="0.25">
      <c r="A2134" t="str">
        <f t="shared" si="68"/>
        <v>T-2133</v>
      </c>
      <c r="B2134" s="3" t="s">
        <v>2584</v>
      </c>
      <c r="C2134" s="5">
        <v>45599</v>
      </c>
      <c r="D2134" s="3" t="s">
        <v>39</v>
      </c>
      <c r="E2134" s="4" t="s">
        <v>1386</v>
      </c>
      <c r="F2134" s="9">
        <v>2</v>
      </c>
      <c r="G2134">
        <f>VLOOKUP(E2134,'Data Produk'!$A$2:$E$2517,5,FALSE)</f>
        <v>112500</v>
      </c>
      <c r="H2134">
        <f t="shared" si="67"/>
        <v>225000</v>
      </c>
      <c r="I2134" t="str">
        <f>VLOOKUP(E2134,'Data Produk'!$A$2:$E$2517,3,FALSE)</f>
        <v>BHINNEKA WAVE11 TW11 V2 TRUE WIRELESS BEIGE</v>
      </c>
      <c r="J2134" t="str">
        <f>VLOOKUP(E2134,'Data Produk'!$A$2:$E$2517,4,FALSE)</f>
        <v>TWS</v>
      </c>
      <c r="K2134" t="str">
        <f>VLOOKUP(D2134,'Data Outlet'!$A$2:$D$17,4,FALSE)</f>
        <v>Eko Wijaya</v>
      </c>
      <c r="L2134" t="str">
        <f>VLOOKUP(D2134,'Data Outlet'!$A$2:$D$17,2,FALSE)</f>
        <v>KOTA KASABLANKA</v>
      </c>
    </row>
    <row r="2135" spans="1:12" x14ac:dyDescent="0.25">
      <c r="A2135" t="str">
        <f t="shared" si="68"/>
        <v>T-2134</v>
      </c>
      <c r="B2135" s="3" t="s">
        <v>2584</v>
      </c>
      <c r="C2135" s="5">
        <v>45623</v>
      </c>
      <c r="D2135" s="3" t="s">
        <v>39</v>
      </c>
      <c r="E2135" s="4" t="s">
        <v>904</v>
      </c>
      <c r="F2135" s="9">
        <v>1</v>
      </c>
      <c r="G2135">
        <f>VLOOKUP(E2135,'Data Produk'!$A$2:$E$2517,5,FALSE)</f>
        <v>98100</v>
      </c>
      <c r="H2135">
        <f t="shared" si="67"/>
        <v>98100</v>
      </c>
      <c r="I2135" t="str">
        <f>VLOOKUP(E2135,'Data Produk'!$A$2:$E$2517,3,FALSE)</f>
        <v>BHINNEKA CW2-Q01 30W 2-PORTS CHARGER (QC) WHITE</v>
      </c>
      <c r="J2135" t="str">
        <f>VLOOKUP(E2135,'Data Produk'!$A$2:$E$2517,4,FALSE)</f>
        <v>CHARGER</v>
      </c>
      <c r="K2135" t="str">
        <f>VLOOKUP(D2135,'Data Outlet'!$A$2:$D$17,4,FALSE)</f>
        <v>Eko Wijaya</v>
      </c>
      <c r="L2135" t="str">
        <f>VLOOKUP(D2135,'Data Outlet'!$A$2:$D$17,2,FALSE)</f>
        <v>KOTA KASABLANKA</v>
      </c>
    </row>
    <row r="2136" spans="1:12" x14ac:dyDescent="0.25">
      <c r="A2136" t="str">
        <f t="shared" si="68"/>
        <v>T-2135</v>
      </c>
      <c r="B2136" s="3" t="s">
        <v>2584</v>
      </c>
      <c r="C2136" s="5">
        <v>45611</v>
      </c>
      <c r="D2136" s="3" t="s">
        <v>43</v>
      </c>
      <c r="E2136" s="4" t="s">
        <v>1049</v>
      </c>
      <c r="F2136" s="9">
        <v>1</v>
      </c>
      <c r="G2136">
        <f>VLOOKUP(E2136,'Data Produk'!$A$2:$E$2517,5,FALSE)</f>
        <v>39600</v>
      </c>
      <c r="H2136">
        <f t="shared" si="67"/>
        <v>39600</v>
      </c>
      <c r="I2136" t="str">
        <f>VLOOKUP(E2136,'Data Produk'!$A$2:$E$2517,3,FALSE)</f>
        <v>BHINNEKA GO W607 OFFICE MOUSE PINK</v>
      </c>
      <c r="J2136" t="str">
        <f>VLOOKUP(E2136,'Data Produk'!$A$2:$E$2517,4,FALSE)</f>
        <v>OFFICE MOUSE</v>
      </c>
      <c r="K2136" t="str">
        <f>VLOOKUP(D2136,'Data Outlet'!$A$2:$D$17,4,FALSE)</f>
        <v>Gita Rahma</v>
      </c>
      <c r="L2136" t="str">
        <f>VLOOKUP(D2136,'Data Outlet'!$A$2:$D$17,2,FALSE)</f>
        <v>MALL OF INDONESIA</v>
      </c>
    </row>
    <row r="2137" spans="1:12" x14ac:dyDescent="0.25">
      <c r="A2137" t="str">
        <f t="shared" si="68"/>
        <v>T-2136</v>
      </c>
      <c r="B2137" s="3" t="s">
        <v>2584</v>
      </c>
      <c r="C2137" s="5">
        <v>45604</v>
      </c>
      <c r="D2137" s="3" t="s">
        <v>39</v>
      </c>
      <c r="E2137" s="4" t="s">
        <v>1230</v>
      </c>
      <c r="F2137" s="9">
        <v>3</v>
      </c>
      <c r="G2137">
        <f>VLOOKUP(E2137,'Data Produk'!$A$2:$E$2517,5,FALSE)</f>
        <v>34200</v>
      </c>
      <c r="H2137">
        <f t="shared" si="67"/>
        <v>102600</v>
      </c>
      <c r="I2137" t="str">
        <f>VLOOKUP(E2137,'Data Produk'!$A$2:$E$2517,3,FALSE)</f>
        <v>KDL105 BHINNEKA USB CABLE LIGHTNING</v>
      </c>
      <c r="J2137" t="str">
        <f>VLOOKUP(E2137,'Data Produk'!$A$2:$E$2517,4,FALSE)</f>
        <v>CABLE</v>
      </c>
      <c r="K2137" t="str">
        <f>VLOOKUP(D2137,'Data Outlet'!$A$2:$D$17,4,FALSE)</f>
        <v>Eko Wijaya</v>
      </c>
      <c r="L2137" t="str">
        <f>VLOOKUP(D2137,'Data Outlet'!$A$2:$D$17,2,FALSE)</f>
        <v>KOTA KASABLANKA</v>
      </c>
    </row>
    <row r="2138" spans="1:12" x14ac:dyDescent="0.25">
      <c r="A2138" t="str">
        <f t="shared" si="68"/>
        <v>T-2137</v>
      </c>
      <c r="B2138" s="3" t="s">
        <v>2584</v>
      </c>
      <c r="C2138" s="5">
        <v>45618</v>
      </c>
      <c r="D2138" s="3" t="s">
        <v>43</v>
      </c>
      <c r="E2138" s="4" t="s">
        <v>519</v>
      </c>
      <c r="F2138" s="9">
        <v>2</v>
      </c>
      <c r="G2138">
        <f>VLOOKUP(E2138,'Data Produk'!$A$2:$E$2517,5,FALSE)</f>
        <v>49500</v>
      </c>
      <c r="H2138">
        <f t="shared" si="67"/>
        <v>99000</v>
      </c>
      <c r="I2138" t="str">
        <f>VLOOKUP(E2138,'Data Produk'!$A$2:$E$2517,3,FALSE)</f>
        <v>BHINNEKA POWER GO 20W 1-PORT TYPE-C USB CHARGER (PD+QC) BLACK</v>
      </c>
      <c r="J2138" t="str">
        <f>VLOOKUP(E2138,'Data Produk'!$A$2:$E$2517,4,FALSE)</f>
        <v>CHARGER</v>
      </c>
      <c r="K2138" t="str">
        <f>VLOOKUP(D2138,'Data Outlet'!$A$2:$D$17,4,FALSE)</f>
        <v>Gita Rahma</v>
      </c>
      <c r="L2138" t="str">
        <f>VLOOKUP(D2138,'Data Outlet'!$A$2:$D$17,2,FALSE)</f>
        <v>MALL OF INDONESIA</v>
      </c>
    </row>
    <row r="2139" spans="1:12" x14ac:dyDescent="0.25">
      <c r="A2139" t="str">
        <f t="shared" si="68"/>
        <v>T-2138</v>
      </c>
      <c r="B2139" s="3" t="s">
        <v>2584</v>
      </c>
      <c r="C2139" s="5">
        <v>45602</v>
      </c>
      <c r="D2139" s="3" t="s">
        <v>35</v>
      </c>
      <c r="E2139" s="4" t="s">
        <v>363</v>
      </c>
      <c r="F2139" s="9">
        <v>1</v>
      </c>
      <c r="G2139">
        <f>VLOOKUP(E2139,'Data Produk'!$A$2:$E$2517,5,FALSE)</f>
        <v>108000</v>
      </c>
      <c r="H2139">
        <f t="shared" si="67"/>
        <v>108000</v>
      </c>
      <c r="I2139" t="str">
        <f>VLOOKUP(E2139,'Data Produk'!$A$2:$E$2517,3,FALSE)</f>
        <v>BHINNEKA WAVE13 TW13 TRUE WIRELESS BLACK</v>
      </c>
      <c r="J2139" t="str">
        <f>VLOOKUP(E2139,'Data Produk'!$A$2:$E$2517,4,FALSE)</f>
        <v>TWS</v>
      </c>
      <c r="K2139" t="str">
        <f>VLOOKUP(D2139,'Data Outlet'!$A$2:$D$17,4,FALSE)</f>
        <v>Budi Santoso</v>
      </c>
      <c r="L2139" t="str">
        <f>VLOOKUP(D2139,'Data Outlet'!$A$2:$D$17,2,FALSE)</f>
        <v>BINTARO EXCHANGE</v>
      </c>
    </row>
    <row r="2140" spans="1:12" x14ac:dyDescent="0.25">
      <c r="A2140" t="str">
        <f t="shared" si="68"/>
        <v>T-2139</v>
      </c>
      <c r="B2140" s="3" t="s">
        <v>2584</v>
      </c>
      <c r="C2140" s="5">
        <v>45606</v>
      </c>
      <c r="D2140" s="3" t="s">
        <v>42</v>
      </c>
      <c r="E2140" s="4" t="s">
        <v>1040</v>
      </c>
      <c r="F2140" s="9">
        <v>2</v>
      </c>
      <c r="G2140">
        <f>VLOOKUP(E2140,'Data Produk'!$A$2:$E$2517,5,FALSE)</f>
        <v>76500</v>
      </c>
      <c r="H2140">
        <f t="shared" si="67"/>
        <v>153000</v>
      </c>
      <c r="I2140" t="str">
        <f>VLOOKUP(E2140,'Data Produk'!$A$2:$E$2517,3,FALSE)</f>
        <v>BHINNEKA Gaming Keyboard K-511.</v>
      </c>
      <c r="J2140" t="str">
        <f>VLOOKUP(E2140,'Data Produk'!$A$2:$E$2517,4,FALSE)</f>
        <v>KEYBOARD GAMING</v>
      </c>
      <c r="K2140" t="str">
        <f>VLOOKUP(D2140,'Data Outlet'!$A$2:$D$17,4,FALSE)</f>
        <v>Hadi Nugroho</v>
      </c>
      <c r="L2140" t="str">
        <f>VLOOKUP(D2140,'Data Outlet'!$A$2:$D$17,2,FALSE)</f>
        <v>MALL KELAPA GADING</v>
      </c>
    </row>
    <row r="2141" spans="1:12" x14ac:dyDescent="0.25">
      <c r="A2141" t="str">
        <f t="shared" si="68"/>
        <v>T-2140</v>
      </c>
      <c r="B2141" s="3" t="s">
        <v>2584</v>
      </c>
      <c r="C2141" s="5">
        <v>45604</v>
      </c>
      <c r="D2141" s="3" t="s">
        <v>35</v>
      </c>
      <c r="E2141" s="4" t="s">
        <v>357</v>
      </c>
      <c r="F2141" s="9">
        <v>2</v>
      </c>
      <c r="G2141">
        <f>VLOOKUP(E2141,'Data Produk'!$A$2:$E$2517,5,FALSE)</f>
        <v>81000</v>
      </c>
      <c r="H2141">
        <f t="shared" si="67"/>
        <v>162000</v>
      </c>
      <c r="I2141" t="str">
        <f>VLOOKUP(E2141,'Data Produk'!$A$2:$E$2517,3,FALSE)</f>
        <v>BHINNEKA THOR X9 GAMING MOUSE BLACK</v>
      </c>
      <c r="J2141" t="str">
        <f>VLOOKUP(E2141,'Data Produk'!$A$2:$E$2517,4,FALSE)</f>
        <v>MOUSE GAMING</v>
      </c>
      <c r="K2141" t="str">
        <f>VLOOKUP(D2141,'Data Outlet'!$A$2:$D$17,4,FALSE)</f>
        <v>Budi Santoso</v>
      </c>
      <c r="L2141" t="str">
        <f>VLOOKUP(D2141,'Data Outlet'!$A$2:$D$17,2,FALSE)</f>
        <v>BINTARO EXCHANGE</v>
      </c>
    </row>
    <row r="2142" spans="1:12" x14ac:dyDescent="0.25">
      <c r="A2142" t="str">
        <f t="shared" si="68"/>
        <v>T-2141</v>
      </c>
      <c r="B2142" s="3" t="s">
        <v>2584</v>
      </c>
      <c r="C2142" s="5">
        <v>45625</v>
      </c>
      <c r="D2142" s="3" t="s">
        <v>39</v>
      </c>
      <c r="E2142" s="4" t="s">
        <v>446</v>
      </c>
      <c r="F2142" s="9">
        <v>7</v>
      </c>
      <c r="G2142">
        <f>VLOOKUP(E2142,'Data Produk'!$A$2:$E$2517,5,FALSE)</f>
        <v>39600</v>
      </c>
      <c r="H2142">
        <f t="shared" si="67"/>
        <v>277200</v>
      </c>
      <c r="I2142" t="str">
        <f>VLOOKUP(E2142,'Data Produk'!$A$2:$E$2517,3,FALSE)</f>
        <v>BHINNEKA GO W608 OFFICE MOUSE GREEN</v>
      </c>
      <c r="J2142" t="str">
        <f>VLOOKUP(E2142,'Data Produk'!$A$2:$E$2517,4,FALSE)</f>
        <v>OFFICE MOUSE</v>
      </c>
      <c r="K2142" t="str">
        <f>VLOOKUP(D2142,'Data Outlet'!$A$2:$D$17,4,FALSE)</f>
        <v>Eko Wijaya</v>
      </c>
      <c r="L2142" t="str">
        <f>VLOOKUP(D2142,'Data Outlet'!$A$2:$D$17,2,FALSE)</f>
        <v>KOTA KASABLANKA</v>
      </c>
    </row>
    <row r="2143" spans="1:12" x14ac:dyDescent="0.25">
      <c r="A2143" t="str">
        <f t="shared" si="68"/>
        <v>T-2142</v>
      </c>
      <c r="B2143" s="3" t="s">
        <v>2584</v>
      </c>
      <c r="C2143" s="5">
        <v>45600</v>
      </c>
      <c r="D2143" s="3" t="s">
        <v>39</v>
      </c>
      <c r="E2143" s="4" t="s">
        <v>419</v>
      </c>
      <c r="F2143" s="9">
        <v>5</v>
      </c>
      <c r="G2143">
        <f>VLOOKUP(E2143,'Data Produk'!$A$2:$E$2517,5,FALSE)</f>
        <v>13050</v>
      </c>
      <c r="H2143">
        <f t="shared" si="67"/>
        <v>65250</v>
      </c>
      <c r="I2143" t="str">
        <f>VLOOKUP(E2143,'Data Produk'!$A$2:$E$2517,3,FALSE)</f>
        <v>BHINNEKA DURALINK KCT1201 BLACK</v>
      </c>
      <c r="J2143" t="str">
        <f>VLOOKUP(E2143,'Data Produk'!$A$2:$E$2517,4,FALSE)</f>
        <v>CABLE</v>
      </c>
      <c r="K2143" t="str">
        <f>VLOOKUP(D2143,'Data Outlet'!$A$2:$D$17,4,FALSE)</f>
        <v>Eko Wijaya</v>
      </c>
      <c r="L2143" t="str">
        <f>VLOOKUP(D2143,'Data Outlet'!$A$2:$D$17,2,FALSE)</f>
        <v>KOTA KASABLANKA</v>
      </c>
    </row>
    <row r="2144" spans="1:12" x14ac:dyDescent="0.25">
      <c r="A2144" t="str">
        <f t="shared" si="68"/>
        <v>T-2143</v>
      </c>
      <c r="B2144" s="3" t="s">
        <v>2584</v>
      </c>
      <c r="C2144" s="5">
        <v>45617</v>
      </c>
      <c r="D2144" s="3" t="s">
        <v>43</v>
      </c>
      <c r="E2144" s="4" t="s">
        <v>513</v>
      </c>
      <c r="F2144" s="9">
        <v>2</v>
      </c>
      <c r="G2144">
        <f>VLOOKUP(E2144,'Data Produk'!$A$2:$E$2517,5,FALSE)</f>
        <v>39600</v>
      </c>
      <c r="H2144">
        <f t="shared" si="67"/>
        <v>79200</v>
      </c>
      <c r="I2144" t="str">
        <f>VLOOKUP(E2144,'Data Produk'!$A$2:$E$2517,3,FALSE)</f>
        <v>BHINNEKA GO W608 OFFICE MOUSE GREEN</v>
      </c>
      <c r="J2144" t="str">
        <f>VLOOKUP(E2144,'Data Produk'!$A$2:$E$2517,4,FALSE)</f>
        <v>OFFICE MOUSE</v>
      </c>
      <c r="K2144" t="str">
        <f>VLOOKUP(D2144,'Data Outlet'!$A$2:$D$17,4,FALSE)</f>
        <v>Gita Rahma</v>
      </c>
      <c r="L2144" t="str">
        <f>VLOOKUP(D2144,'Data Outlet'!$A$2:$D$17,2,FALSE)</f>
        <v>MALL OF INDONESIA</v>
      </c>
    </row>
    <row r="2145" spans="1:12" x14ac:dyDescent="0.25">
      <c r="A2145" t="str">
        <f t="shared" si="68"/>
        <v>T-2144</v>
      </c>
      <c r="B2145" s="3" t="s">
        <v>2584</v>
      </c>
      <c r="C2145" s="5">
        <v>45626</v>
      </c>
      <c r="D2145" s="3" t="s">
        <v>41</v>
      </c>
      <c r="E2145" s="4" t="s">
        <v>1387</v>
      </c>
      <c r="F2145" s="9">
        <v>1</v>
      </c>
      <c r="G2145">
        <f>VLOOKUP(E2145,'Data Produk'!$A$2:$E$2517,5,FALSE)</f>
        <v>162000</v>
      </c>
      <c r="H2145">
        <f t="shared" si="67"/>
        <v>162000</v>
      </c>
      <c r="I2145" t="str">
        <f>VLOOKUP(E2145,'Data Produk'!$A$2:$E$2517,3,FALSE)</f>
        <v>BHINNEKA POWER PLUS 45W 2-PORTS GAN CHARGER (PD+PD) BLACK</v>
      </c>
      <c r="J2145" t="str">
        <f>VLOOKUP(E2145,'Data Produk'!$A$2:$E$2517,4,FALSE)</f>
        <v>CHARGER</v>
      </c>
      <c r="K2145" t="str">
        <f>VLOOKUP(D2145,'Data Outlet'!$A$2:$D$17,4,FALSE)</f>
        <v>Gita Rahma</v>
      </c>
      <c r="L2145" t="str">
        <f>VLOOKUP(D2145,'Data Outlet'!$A$2:$D$17,2,FALSE)</f>
        <v>MALL GANDARIA CITY</v>
      </c>
    </row>
    <row r="2146" spans="1:12" x14ac:dyDescent="0.25">
      <c r="A2146" t="str">
        <f t="shared" si="68"/>
        <v>T-2145</v>
      </c>
      <c r="B2146" s="3" t="s">
        <v>2584</v>
      </c>
      <c r="C2146" s="5">
        <v>45623</v>
      </c>
      <c r="D2146" s="3" t="s">
        <v>39</v>
      </c>
      <c r="E2146" s="4" t="s">
        <v>426</v>
      </c>
      <c r="F2146" s="9">
        <v>3</v>
      </c>
      <c r="G2146">
        <f>VLOOKUP(E2146,'Data Produk'!$A$2:$E$2517,5,FALSE)</f>
        <v>189000</v>
      </c>
      <c r="H2146">
        <f t="shared" si="67"/>
        <v>567000</v>
      </c>
      <c r="I2146" t="str">
        <f>VLOOKUP(E2146,'Data Produk'!$A$2:$E$2517,3,FALSE)</f>
        <v>BHINNEKA GO TUNE WH06 WIRELESS HEADSET GREY</v>
      </c>
      <c r="J2146" t="str">
        <f>VLOOKUP(E2146,'Data Produk'!$A$2:$E$2517,4,FALSE)</f>
        <v>WIRELESS HEADSET</v>
      </c>
      <c r="K2146" t="str">
        <f>VLOOKUP(D2146,'Data Outlet'!$A$2:$D$17,4,FALSE)</f>
        <v>Eko Wijaya</v>
      </c>
      <c r="L2146" t="str">
        <f>VLOOKUP(D2146,'Data Outlet'!$A$2:$D$17,2,FALSE)</f>
        <v>KOTA KASABLANKA</v>
      </c>
    </row>
    <row r="2147" spans="1:12" x14ac:dyDescent="0.25">
      <c r="A2147" t="str">
        <f t="shared" si="68"/>
        <v>T-2146</v>
      </c>
      <c r="B2147" s="3" t="s">
        <v>2584</v>
      </c>
      <c r="C2147" s="5">
        <v>45622</v>
      </c>
      <c r="D2147" s="3" t="s">
        <v>35</v>
      </c>
      <c r="E2147" s="4" t="s">
        <v>353</v>
      </c>
      <c r="F2147" s="9">
        <v>1</v>
      </c>
      <c r="G2147">
        <f>VLOOKUP(E2147,'Data Produk'!$A$2:$E$2517,5,FALSE)</f>
        <v>112500</v>
      </c>
      <c r="H2147">
        <f t="shared" si="67"/>
        <v>112500</v>
      </c>
      <c r="I2147" t="str">
        <f>VLOOKUP(E2147,'Data Produk'!$A$2:$E$2517,3,FALSE)</f>
        <v>BHINNEKA WAVE11 TW11 V2 TRUE WIRELESS BLACK</v>
      </c>
      <c r="J2147" t="str">
        <f>VLOOKUP(E2147,'Data Produk'!$A$2:$E$2517,4,FALSE)</f>
        <v>TWS</v>
      </c>
      <c r="K2147" t="str">
        <f>VLOOKUP(D2147,'Data Outlet'!$A$2:$D$17,4,FALSE)</f>
        <v>Budi Santoso</v>
      </c>
      <c r="L2147" t="str">
        <f>VLOOKUP(D2147,'Data Outlet'!$A$2:$D$17,2,FALSE)</f>
        <v>BINTARO EXCHANGE</v>
      </c>
    </row>
    <row r="2148" spans="1:12" x14ac:dyDescent="0.25">
      <c r="A2148" t="str">
        <f t="shared" si="68"/>
        <v>T-2147</v>
      </c>
      <c r="B2148" s="3" t="s">
        <v>2584</v>
      </c>
      <c r="C2148" s="5">
        <v>45609</v>
      </c>
      <c r="D2148" s="3" t="s">
        <v>35</v>
      </c>
      <c r="E2148" s="4" t="s">
        <v>935</v>
      </c>
      <c r="F2148" s="9">
        <v>1</v>
      </c>
      <c r="G2148">
        <f>VLOOKUP(E2148,'Data Produk'!$A$2:$E$2517,5,FALSE)</f>
        <v>243000</v>
      </c>
      <c r="H2148">
        <f t="shared" si="67"/>
        <v>243000</v>
      </c>
      <c r="I2148" t="str">
        <f>VLOOKUP(E2148,'Data Produk'!$A$2:$E$2517,3,FALSE)</f>
        <v>BHINNEKA CRYPTO WGC3 GAMING MOUSE WHITE</v>
      </c>
      <c r="J2148" t="str">
        <f>VLOOKUP(E2148,'Data Produk'!$A$2:$E$2517,4,FALSE)</f>
        <v>MOUSE GAMING</v>
      </c>
      <c r="K2148" t="str">
        <f>VLOOKUP(D2148,'Data Outlet'!$A$2:$D$17,4,FALSE)</f>
        <v>Budi Santoso</v>
      </c>
      <c r="L2148" t="str">
        <f>VLOOKUP(D2148,'Data Outlet'!$A$2:$D$17,2,FALSE)</f>
        <v>BINTARO EXCHANGE</v>
      </c>
    </row>
    <row r="2149" spans="1:12" x14ac:dyDescent="0.25">
      <c r="A2149" t="str">
        <f t="shared" si="68"/>
        <v>T-2148</v>
      </c>
      <c r="B2149" s="3" t="s">
        <v>2584</v>
      </c>
      <c r="C2149" s="5">
        <v>45598</v>
      </c>
      <c r="D2149" s="3" t="s">
        <v>35</v>
      </c>
      <c r="E2149" s="4" t="s">
        <v>352</v>
      </c>
      <c r="F2149" s="9">
        <v>1</v>
      </c>
      <c r="G2149">
        <f>VLOOKUP(E2149,'Data Produk'!$A$2:$E$2517,5,FALSE)</f>
        <v>39600</v>
      </c>
      <c r="H2149">
        <f t="shared" si="67"/>
        <v>39600</v>
      </c>
      <c r="I2149" t="str">
        <f>VLOOKUP(E2149,'Data Produk'!$A$2:$E$2517,3,FALSE)</f>
        <v>BHINNEKA GO W605 OFFICE MOUSE PINK</v>
      </c>
      <c r="J2149" t="str">
        <f>VLOOKUP(E2149,'Data Produk'!$A$2:$E$2517,4,FALSE)</f>
        <v>OFFICE MOUSE</v>
      </c>
      <c r="K2149" t="str">
        <f>VLOOKUP(D2149,'Data Outlet'!$A$2:$D$17,4,FALSE)</f>
        <v>Budi Santoso</v>
      </c>
      <c r="L2149" t="str">
        <f>VLOOKUP(D2149,'Data Outlet'!$A$2:$D$17,2,FALSE)</f>
        <v>BINTARO EXCHANGE</v>
      </c>
    </row>
    <row r="2150" spans="1:12" x14ac:dyDescent="0.25">
      <c r="A2150" t="str">
        <f t="shared" si="68"/>
        <v>T-2149</v>
      </c>
      <c r="B2150" s="3" t="s">
        <v>2584</v>
      </c>
      <c r="C2150" s="5">
        <v>45606</v>
      </c>
      <c r="D2150" s="3" t="s">
        <v>42</v>
      </c>
      <c r="E2150" s="4" t="s">
        <v>1256</v>
      </c>
      <c r="F2150" s="9">
        <v>1</v>
      </c>
      <c r="G2150">
        <f>VLOOKUP(E2150,'Data Produk'!$A$2:$E$2517,5,FALSE)</f>
        <v>143100</v>
      </c>
      <c r="H2150">
        <f t="shared" si="67"/>
        <v>143100</v>
      </c>
      <c r="I2150" t="str">
        <f>VLOOKUP(E2150,'Data Produk'!$A$2:$E$2517,3,FALSE)</f>
        <v>BHINNEKA VENOM II WGC2 GAMING MOUSE MINT</v>
      </c>
      <c r="J2150" t="str">
        <f>VLOOKUP(E2150,'Data Produk'!$A$2:$E$2517,4,FALSE)</f>
        <v>MOUSE GAMING</v>
      </c>
      <c r="K2150" t="str">
        <f>VLOOKUP(D2150,'Data Outlet'!$A$2:$D$17,4,FALSE)</f>
        <v>Hadi Nugroho</v>
      </c>
      <c r="L2150" t="str">
        <f>VLOOKUP(D2150,'Data Outlet'!$A$2:$D$17,2,FALSE)</f>
        <v>MALL KELAPA GADING</v>
      </c>
    </row>
    <row r="2151" spans="1:12" x14ac:dyDescent="0.25">
      <c r="A2151" t="str">
        <f t="shared" si="68"/>
        <v>T-2150</v>
      </c>
      <c r="B2151" s="3" t="s">
        <v>2584</v>
      </c>
      <c r="C2151" s="5">
        <v>45622</v>
      </c>
      <c r="D2151" s="3" t="s">
        <v>43</v>
      </c>
      <c r="E2151" s="4" t="s">
        <v>1388</v>
      </c>
      <c r="F2151" s="9">
        <v>2</v>
      </c>
      <c r="G2151">
        <f>VLOOKUP(E2151,'Data Produk'!$A$2:$E$2517,5,FALSE)</f>
        <v>39600</v>
      </c>
      <c r="H2151">
        <f t="shared" si="67"/>
        <v>79200</v>
      </c>
      <c r="I2151" t="str">
        <f>VLOOKUP(E2151,'Data Produk'!$A$2:$E$2517,3,FALSE)</f>
        <v>BHINNEKA GO W607 OFFICE MOUSE PURPLE</v>
      </c>
      <c r="J2151" t="str">
        <f>VLOOKUP(E2151,'Data Produk'!$A$2:$E$2517,4,FALSE)</f>
        <v>OFFICE MOUSE</v>
      </c>
      <c r="K2151" t="str">
        <f>VLOOKUP(D2151,'Data Outlet'!$A$2:$D$17,4,FALSE)</f>
        <v>Gita Rahma</v>
      </c>
      <c r="L2151" t="str">
        <f>VLOOKUP(D2151,'Data Outlet'!$A$2:$D$17,2,FALSE)</f>
        <v>MALL OF INDONESIA</v>
      </c>
    </row>
    <row r="2152" spans="1:12" x14ac:dyDescent="0.25">
      <c r="A2152" t="str">
        <f t="shared" si="68"/>
        <v>T-2151</v>
      </c>
      <c r="B2152" s="3" t="s">
        <v>2584</v>
      </c>
      <c r="C2152" s="5">
        <v>45604</v>
      </c>
      <c r="D2152" s="3" t="s">
        <v>43</v>
      </c>
      <c r="E2152" s="4" t="s">
        <v>1389</v>
      </c>
      <c r="F2152" s="9">
        <v>1</v>
      </c>
      <c r="G2152">
        <f>VLOOKUP(E2152,'Data Produk'!$A$2:$E$2517,5,FALSE)</f>
        <v>65700</v>
      </c>
      <c r="H2152">
        <f t="shared" si="67"/>
        <v>65700</v>
      </c>
      <c r="I2152" t="str">
        <f>VLOOKUP(E2152,'Data Produk'!$A$2:$E$2517,3,FALSE)</f>
        <v>BHINNEKA RAIGOR III WG12 GAMING MOUSE BLACK</v>
      </c>
      <c r="J2152" t="str">
        <f>VLOOKUP(E2152,'Data Produk'!$A$2:$E$2517,4,FALSE)</f>
        <v>MOUSE GAMING</v>
      </c>
      <c r="K2152" t="str">
        <f>VLOOKUP(D2152,'Data Outlet'!$A$2:$D$17,4,FALSE)</f>
        <v>Gita Rahma</v>
      </c>
      <c r="L2152" t="str">
        <f>VLOOKUP(D2152,'Data Outlet'!$A$2:$D$17,2,FALSE)</f>
        <v>MALL OF INDONESIA</v>
      </c>
    </row>
    <row r="2153" spans="1:12" x14ac:dyDescent="0.25">
      <c r="A2153" t="str">
        <f t="shared" si="68"/>
        <v>T-2152</v>
      </c>
      <c r="B2153" s="3" t="s">
        <v>2584</v>
      </c>
      <c r="C2153" s="5">
        <v>45618</v>
      </c>
      <c r="D2153" s="3" t="s">
        <v>43</v>
      </c>
      <c r="E2153" s="4" t="s">
        <v>1390</v>
      </c>
      <c r="F2153" s="9">
        <v>1</v>
      </c>
      <c r="G2153">
        <f>VLOOKUP(E2153,'Data Produk'!$A$2:$E$2517,5,FALSE)</f>
        <v>162000</v>
      </c>
      <c r="H2153">
        <f t="shared" si="67"/>
        <v>162000</v>
      </c>
      <c r="I2153" t="str">
        <f>VLOOKUP(E2153,'Data Produk'!$A$2:$E$2517,3,FALSE)</f>
        <v>BHINNEKA POWER PLUS 45W 2-PORTS GAN CHARGER (PD+PD) BLACK</v>
      </c>
      <c r="J2153" t="str">
        <f>VLOOKUP(E2153,'Data Produk'!$A$2:$E$2517,4,FALSE)</f>
        <v>CHARGER</v>
      </c>
      <c r="K2153" t="str">
        <f>VLOOKUP(D2153,'Data Outlet'!$A$2:$D$17,4,FALSE)</f>
        <v>Gita Rahma</v>
      </c>
      <c r="L2153" t="str">
        <f>VLOOKUP(D2153,'Data Outlet'!$A$2:$D$17,2,FALSE)</f>
        <v>MALL OF INDONESIA</v>
      </c>
    </row>
    <row r="2154" spans="1:12" x14ac:dyDescent="0.25">
      <c r="A2154" t="str">
        <f t="shared" si="68"/>
        <v>T-2153</v>
      </c>
      <c r="B2154" s="3" t="s">
        <v>2584</v>
      </c>
      <c r="C2154" s="5">
        <v>45605</v>
      </c>
      <c r="D2154" s="3" t="s">
        <v>36</v>
      </c>
      <c r="E2154" s="4" t="s">
        <v>1391</v>
      </c>
      <c r="F2154" s="9">
        <v>2</v>
      </c>
      <c r="G2154">
        <f>VLOOKUP(E2154,'Data Produk'!$A$2:$E$2517,5,FALSE)</f>
        <v>40500</v>
      </c>
      <c r="H2154">
        <f t="shared" si="67"/>
        <v>81000</v>
      </c>
      <c r="I2154" t="str">
        <f>VLOOKUP(E2154,'Data Produk'!$A$2:$E$2517,3,FALSE)</f>
        <v>BHINNEKA MEOW AC5001 HEADSET ACCESSORIES BLACK</v>
      </c>
      <c r="J2154" t="str">
        <f>VLOOKUP(E2154,'Data Produk'!$A$2:$E$2517,4,FALSE)</f>
        <v>OTHER ACCESSORIES</v>
      </c>
      <c r="K2154" t="str">
        <f>VLOOKUP(D2154,'Data Outlet'!$A$2:$D$17,4,FALSE)</f>
        <v>Citra Dewi</v>
      </c>
      <c r="L2154" t="str">
        <f>VLOOKUP(D2154,'Data Outlet'!$A$2:$D$17,2,FALSE)</f>
        <v>CENTER POINT MEDAN</v>
      </c>
    </row>
    <row r="2155" spans="1:12" x14ac:dyDescent="0.25">
      <c r="A2155" t="str">
        <f t="shared" si="68"/>
        <v>T-2154</v>
      </c>
      <c r="B2155" s="3" t="s">
        <v>2584</v>
      </c>
      <c r="C2155" s="5">
        <v>45620</v>
      </c>
      <c r="D2155" s="3" t="s">
        <v>36</v>
      </c>
      <c r="E2155" s="4" t="s">
        <v>1392</v>
      </c>
      <c r="F2155" s="9">
        <v>1</v>
      </c>
      <c r="G2155">
        <f>VLOOKUP(E2155,'Data Produk'!$A$2:$E$2517,5,FALSE)</f>
        <v>65700</v>
      </c>
      <c r="H2155">
        <f t="shared" si="67"/>
        <v>65700</v>
      </c>
      <c r="I2155" t="str">
        <f>VLOOKUP(E2155,'Data Produk'!$A$2:$E$2517,3,FALSE)</f>
        <v>BHINNEKA POWER GO 20W 1-PORT TYPE-C USB CHARGER (PD) WHITE</v>
      </c>
      <c r="J2155" t="str">
        <f>VLOOKUP(E2155,'Data Produk'!$A$2:$E$2517,4,FALSE)</f>
        <v>CHARGER</v>
      </c>
      <c r="K2155" t="str">
        <f>VLOOKUP(D2155,'Data Outlet'!$A$2:$D$17,4,FALSE)</f>
        <v>Citra Dewi</v>
      </c>
      <c r="L2155" t="str">
        <f>VLOOKUP(D2155,'Data Outlet'!$A$2:$D$17,2,FALSE)</f>
        <v>CENTER POINT MEDAN</v>
      </c>
    </row>
    <row r="2156" spans="1:12" x14ac:dyDescent="0.25">
      <c r="A2156" t="str">
        <f t="shared" si="68"/>
        <v>T-2155</v>
      </c>
      <c r="B2156" s="3" t="s">
        <v>2584</v>
      </c>
      <c r="C2156" s="5">
        <v>45622</v>
      </c>
      <c r="D2156" s="3" t="s">
        <v>36</v>
      </c>
      <c r="E2156" s="4" t="s">
        <v>1393</v>
      </c>
      <c r="F2156" s="9">
        <v>1</v>
      </c>
      <c r="G2156">
        <f>VLOOKUP(E2156,'Data Produk'!$A$2:$E$2517,5,FALSE)</f>
        <v>112500</v>
      </c>
      <c r="H2156">
        <f t="shared" si="67"/>
        <v>112500</v>
      </c>
      <c r="I2156" t="str">
        <f>VLOOKUP(E2156,'Data Produk'!$A$2:$E$2517,3,FALSE)</f>
        <v>BHINNEKA Gaming Headset Stand Tower AC3001s RGB</v>
      </c>
      <c r="J2156" t="str">
        <f>VLOOKUP(E2156,'Data Produk'!$A$2:$E$2517,4,FALSE)</f>
        <v>OTHER ACCESSORIES</v>
      </c>
      <c r="K2156" t="str">
        <f>VLOOKUP(D2156,'Data Outlet'!$A$2:$D$17,4,FALSE)</f>
        <v>Citra Dewi</v>
      </c>
      <c r="L2156" t="str">
        <f>VLOOKUP(D2156,'Data Outlet'!$A$2:$D$17,2,FALSE)</f>
        <v>CENTER POINT MEDAN</v>
      </c>
    </row>
    <row r="2157" spans="1:12" x14ac:dyDescent="0.25">
      <c r="A2157" t="str">
        <f t="shared" si="68"/>
        <v>T-2156</v>
      </c>
      <c r="B2157" s="3" t="s">
        <v>2584</v>
      </c>
      <c r="C2157" s="5">
        <v>45598</v>
      </c>
      <c r="D2157" s="3" t="s">
        <v>36</v>
      </c>
      <c r="E2157" s="4" t="s">
        <v>114</v>
      </c>
      <c r="F2157" s="9">
        <v>2</v>
      </c>
      <c r="G2157">
        <f>VLOOKUP(E2157,'Data Produk'!$A$2:$E$2517,5,FALSE)</f>
        <v>22500</v>
      </c>
      <c r="H2157">
        <f t="shared" si="67"/>
        <v>45000</v>
      </c>
      <c r="I2157" t="str">
        <f>VLOOKUP(E2157,'Data Produk'!$A$2:$E$2517,3,FALSE)</f>
        <v>BHINNEKA HYPERLINK KV65C1201 BLACK</v>
      </c>
      <c r="J2157" t="str">
        <f>VLOOKUP(E2157,'Data Produk'!$A$2:$E$2517,4,FALSE)</f>
        <v>CABLE</v>
      </c>
      <c r="K2157" t="str">
        <f>VLOOKUP(D2157,'Data Outlet'!$A$2:$D$17,4,FALSE)</f>
        <v>Citra Dewi</v>
      </c>
      <c r="L2157" t="str">
        <f>VLOOKUP(D2157,'Data Outlet'!$A$2:$D$17,2,FALSE)</f>
        <v>CENTER POINT MEDAN</v>
      </c>
    </row>
    <row r="2158" spans="1:12" x14ac:dyDescent="0.25">
      <c r="A2158" t="str">
        <f t="shared" si="68"/>
        <v>T-2157</v>
      </c>
      <c r="B2158" s="3" t="s">
        <v>2584</v>
      </c>
      <c r="C2158" s="5">
        <v>45623</v>
      </c>
      <c r="D2158" s="3" t="s">
        <v>36</v>
      </c>
      <c r="E2158" s="4" t="s">
        <v>75</v>
      </c>
      <c r="F2158" s="9">
        <v>2</v>
      </c>
      <c r="G2158">
        <f>VLOOKUP(E2158,'Data Produk'!$A$2:$E$2517,5,FALSE)</f>
        <v>162000</v>
      </c>
      <c r="H2158">
        <f t="shared" si="67"/>
        <v>324000</v>
      </c>
      <c r="I2158" t="str">
        <f>VLOOKUP(E2158,'Data Produk'!$A$2:$E$2517,3,FALSE)</f>
        <v>BHINNEKA POWER PACK T1 10.000 mAh 22,5W POWERBANK BLACK</v>
      </c>
      <c r="J2158" t="str">
        <f>VLOOKUP(E2158,'Data Produk'!$A$2:$E$2517,4,FALSE)</f>
        <v>POWERBANK</v>
      </c>
      <c r="K2158" t="str">
        <f>VLOOKUP(D2158,'Data Outlet'!$A$2:$D$17,4,FALSE)</f>
        <v>Citra Dewi</v>
      </c>
      <c r="L2158" t="str">
        <f>VLOOKUP(D2158,'Data Outlet'!$A$2:$D$17,2,FALSE)</f>
        <v>CENTER POINT MEDAN</v>
      </c>
    </row>
    <row r="2159" spans="1:12" x14ac:dyDescent="0.25">
      <c r="A2159" t="str">
        <f t="shared" si="68"/>
        <v>T-2158</v>
      </c>
      <c r="B2159" s="3" t="s">
        <v>2584</v>
      </c>
      <c r="C2159" s="5">
        <v>45598</v>
      </c>
      <c r="D2159" s="3" t="s">
        <v>43</v>
      </c>
      <c r="E2159" s="4" t="s">
        <v>1289</v>
      </c>
      <c r="F2159" s="9">
        <v>1</v>
      </c>
      <c r="G2159">
        <f>VLOOKUP(E2159,'Data Produk'!$A$2:$E$2517,5,FALSE)</f>
        <v>40500</v>
      </c>
      <c r="H2159">
        <f t="shared" si="67"/>
        <v>40500</v>
      </c>
      <c r="I2159" t="str">
        <f>VLOOKUP(E2159,'Data Produk'!$A$2:$E$2517,3,FALSE)</f>
        <v>BHINNEKA MEOW AC5001 HEADSET ACCESSORIES BLACK</v>
      </c>
      <c r="J2159" t="str">
        <f>VLOOKUP(E2159,'Data Produk'!$A$2:$E$2517,4,FALSE)</f>
        <v>OTHER ACCESSORIES</v>
      </c>
      <c r="K2159" t="str">
        <f>VLOOKUP(D2159,'Data Outlet'!$A$2:$D$17,4,FALSE)</f>
        <v>Gita Rahma</v>
      </c>
      <c r="L2159" t="str">
        <f>VLOOKUP(D2159,'Data Outlet'!$A$2:$D$17,2,FALSE)</f>
        <v>MALL OF INDONESIA</v>
      </c>
    </row>
    <row r="2160" spans="1:12" x14ac:dyDescent="0.25">
      <c r="A2160" t="str">
        <f t="shared" si="68"/>
        <v>T-2159</v>
      </c>
      <c r="B2160" s="3" t="s">
        <v>2584</v>
      </c>
      <c r="C2160" s="5">
        <v>45615</v>
      </c>
      <c r="D2160" s="3" t="s">
        <v>43</v>
      </c>
      <c r="E2160" s="4" t="s">
        <v>1394</v>
      </c>
      <c r="F2160" s="9">
        <v>1</v>
      </c>
      <c r="G2160">
        <f>VLOOKUP(E2160,'Data Produk'!$A$2:$E$2517,5,FALSE)</f>
        <v>112500</v>
      </c>
      <c r="H2160">
        <f t="shared" si="67"/>
        <v>112500</v>
      </c>
      <c r="I2160" t="str">
        <f>VLOOKUP(E2160,'Data Produk'!$A$2:$E$2517,3,FALSE)</f>
        <v>BHINNEKA WAVE11 TW11 TRUE WIRELESS BLACK</v>
      </c>
      <c r="J2160" t="str">
        <f>VLOOKUP(E2160,'Data Produk'!$A$2:$E$2517,4,FALSE)</f>
        <v>TWS</v>
      </c>
      <c r="K2160" t="str">
        <f>VLOOKUP(D2160,'Data Outlet'!$A$2:$D$17,4,FALSE)</f>
        <v>Gita Rahma</v>
      </c>
      <c r="L2160" t="str">
        <f>VLOOKUP(D2160,'Data Outlet'!$A$2:$D$17,2,FALSE)</f>
        <v>MALL OF INDONESIA</v>
      </c>
    </row>
    <row r="2161" spans="1:12" x14ac:dyDescent="0.25">
      <c r="A2161" t="str">
        <f t="shared" si="68"/>
        <v>T-2160</v>
      </c>
      <c r="B2161" s="3" t="s">
        <v>2584</v>
      </c>
      <c r="C2161" s="5">
        <v>45616</v>
      </c>
      <c r="D2161" s="3" t="s">
        <v>43</v>
      </c>
      <c r="E2161" s="4" t="s">
        <v>1395</v>
      </c>
      <c r="F2161" s="9">
        <v>1</v>
      </c>
      <c r="G2161">
        <f>VLOOKUP(E2161,'Data Produk'!$A$2:$E$2517,5,FALSE)</f>
        <v>225000</v>
      </c>
      <c r="H2161">
        <f t="shared" si="67"/>
        <v>225000</v>
      </c>
      <c r="I2161" t="str">
        <f>VLOOKUP(E2161,'Data Produk'!$A$2:$E$2517,3,FALSE)</f>
        <v>BHINNEKA GROOVE AURORA TX3 TRUE WIRELESS BLACK</v>
      </c>
      <c r="J2161" t="str">
        <f>VLOOKUP(E2161,'Data Produk'!$A$2:$E$2517,4,FALSE)</f>
        <v>TWS</v>
      </c>
      <c r="K2161" t="str">
        <f>VLOOKUP(D2161,'Data Outlet'!$A$2:$D$17,4,FALSE)</f>
        <v>Gita Rahma</v>
      </c>
      <c r="L2161" t="str">
        <f>VLOOKUP(D2161,'Data Outlet'!$A$2:$D$17,2,FALSE)</f>
        <v>MALL OF INDONESIA</v>
      </c>
    </row>
    <row r="2162" spans="1:12" x14ac:dyDescent="0.25">
      <c r="A2162" t="str">
        <f t="shared" si="68"/>
        <v>T-2161</v>
      </c>
      <c r="B2162" s="3" t="s">
        <v>2584</v>
      </c>
      <c r="C2162" s="5">
        <v>45599</v>
      </c>
      <c r="D2162" s="3" t="s">
        <v>36</v>
      </c>
      <c r="E2162" s="4" t="s">
        <v>1396</v>
      </c>
      <c r="F2162" s="9">
        <v>1</v>
      </c>
      <c r="G2162">
        <f>VLOOKUP(E2162,'Data Produk'!$A$2:$E$2517,5,FALSE)</f>
        <v>76500</v>
      </c>
      <c r="H2162">
        <f t="shared" si="67"/>
        <v>76500</v>
      </c>
      <c r="I2162" t="str">
        <f>VLOOKUP(E2162,'Data Produk'!$A$2:$E$2517,3,FALSE)</f>
        <v>BHINNEKA WAVE10 TW10 TRUE WIRELESS BEIGE</v>
      </c>
      <c r="J2162" t="str">
        <f>VLOOKUP(E2162,'Data Produk'!$A$2:$E$2517,4,FALSE)</f>
        <v>TWS</v>
      </c>
      <c r="K2162" t="str">
        <f>VLOOKUP(D2162,'Data Outlet'!$A$2:$D$17,4,FALSE)</f>
        <v>Citra Dewi</v>
      </c>
      <c r="L2162" t="str">
        <f>VLOOKUP(D2162,'Data Outlet'!$A$2:$D$17,2,FALSE)</f>
        <v>CENTER POINT MEDAN</v>
      </c>
    </row>
    <row r="2163" spans="1:12" x14ac:dyDescent="0.25">
      <c r="A2163" t="str">
        <f t="shared" si="68"/>
        <v>T-2162</v>
      </c>
      <c r="B2163" s="3" t="s">
        <v>2584</v>
      </c>
      <c r="C2163" s="5">
        <v>45599</v>
      </c>
      <c r="D2163" s="3" t="s">
        <v>36</v>
      </c>
      <c r="E2163" s="4" t="s">
        <v>1397</v>
      </c>
      <c r="F2163" s="9">
        <v>2</v>
      </c>
      <c r="G2163">
        <f>VLOOKUP(E2163,'Data Produk'!$A$2:$E$2517,5,FALSE)</f>
        <v>38700</v>
      </c>
      <c r="H2163">
        <f t="shared" si="67"/>
        <v>77400</v>
      </c>
      <c r="I2163" t="str">
        <f>VLOOKUP(E2163,'Data Produk'!$A$2:$E$2517,3,FALSE)</f>
        <v>BHINNEKA EG3 WIRED EARBUDS WHITE</v>
      </c>
      <c r="J2163" t="str">
        <f>VLOOKUP(E2163,'Data Produk'!$A$2:$E$2517,4,FALSE)</f>
        <v>EARPHONE</v>
      </c>
      <c r="K2163" t="str">
        <f>VLOOKUP(D2163,'Data Outlet'!$A$2:$D$17,4,FALSE)</f>
        <v>Citra Dewi</v>
      </c>
      <c r="L2163" t="str">
        <f>VLOOKUP(D2163,'Data Outlet'!$A$2:$D$17,2,FALSE)</f>
        <v>CENTER POINT MEDAN</v>
      </c>
    </row>
    <row r="2164" spans="1:12" x14ac:dyDescent="0.25">
      <c r="A2164" t="str">
        <f t="shared" si="68"/>
        <v>T-2163</v>
      </c>
      <c r="B2164" s="3" t="s">
        <v>2584</v>
      </c>
      <c r="C2164" s="5">
        <v>45602</v>
      </c>
      <c r="D2164" s="3" t="s">
        <v>43</v>
      </c>
      <c r="E2164" s="4" t="s">
        <v>553</v>
      </c>
      <c r="F2164" s="9">
        <v>4</v>
      </c>
      <c r="G2164">
        <f>VLOOKUP(E2164,'Data Produk'!$A$2:$E$2517,5,FALSE)</f>
        <v>45000</v>
      </c>
      <c r="H2164">
        <f t="shared" si="67"/>
        <v>180000</v>
      </c>
      <c r="I2164" t="str">
        <f>VLOOKUP(E2164,'Data Produk'!$A$2:$E$2517,3,FALSE)</f>
        <v>BHINNEKA HYPERLINK KD10C2001 BLACK</v>
      </c>
      <c r="J2164" t="str">
        <f>VLOOKUP(E2164,'Data Produk'!$A$2:$E$2517,4,FALSE)</f>
        <v>CABLE</v>
      </c>
      <c r="K2164" t="str">
        <f>VLOOKUP(D2164,'Data Outlet'!$A$2:$D$17,4,FALSE)</f>
        <v>Gita Rahma</v>
      </c>
      <c r="L2164" t="str">
        <f>VLOOKUP(D2164,'Data Outlet'!$A$2:$D$17,2,FALSE)</f>
        <v>MALL OF INDONESIA</v>
      </c>
    </row>
    <row r="2165" spans="1:12" x14ac:dyDescent="0.25">
      <c r="A2165" t="str">
        <f t="shared" si="68"/>
        <v>T-2164</v>
      </c>
      <c r="B2165" s="3" t="s">
        <v>2584</v>
      </c>
      <c r="C2165" s="5">
        <v>45613</v>
      </c>
      <c r="D2165" s="3" t="s">
        <v>36</v>
      </c>
      <c r="E2165" s="4" t="s">
        <v>165</v>
      </c>
      <c r="F2165" s="9">
        <v>1</v>
      </c>
      <c r="G2165">
        <f>VLOOKUP(E2165,'Data Produk'!$A$2:$E$2517,5,FALSE)</f>
        <v>12600</v>
      </c>
      <c r="H2165">
        <f t="shared" si="67"/>
        <v>12600</v>
      </c>
      <c r="I2165" t="str">
        <f>VLOOKUP(E2165,'Data Produk'!$A$2:$E$2517,3,FALSE)</f>
        <v>BHINNEKA BASIC XL MP64 BASIC MOUSEPAD BLACK</v>
      </c>
      <c r="J2165" t="str">
        <f>VLOOKUP(E2165,'Data Produk'!$A$2:$E$2517,4,FALSE)</f>
        <v>BASIC MOUSEPAD</v>
      </c>
      <c r="K2165" t="str">
        <f>VLOOKUP(D2165,'Data Outlet'!$A$2:$D$17,4,FALSE)</f>
        <v>Citra Dewi</v>
      </c>
      <c r="L2165" t="str">
        <f>VLOOKUP(D2165,'Data Outlet'!$A$2:$D$17,2,FALSE)</f>
        <v>CENTER POINT MEDAN</v>
      </c>
    </row>
    <row r="2166" spans="1:12" x14ac:dyDescent="0.25">
      <c r="A2166" t="str">
        <f t="shared" si="68"/>
        <v>T-2165</v>
      </c>
      <c r="B2166" s="3" t="s">
        <v>2584</v>
      </c>
      <c r="C2166" s="5">
        <v>45617</v>
      </c>
      <c r="D2166" s="3" t="s">
        <v>43</v>
      </c>
      <c r="E2166" s="4" t="s">
        <v>512</v>
      </c>
      <c r="F2166" s="9">
        <v>1</v>
      </c>
      <c r="G2166">
        <f>VLOOKUP(E2166,'Data Produk'!$A$2:$E$2517,5,FALSE)</f>
        <v>162000</v>
      </c>
      <c r="H2166">
        <f t="shared" si="67"/>
        <v>162000</v>
      </c>
      <c r="I2166" t="str">
        <f>VLOOKUP(E2166,'Data Produk'!$A$2:$E$2517,3,FALSE)</f>
        <v>BHINNEKA POWER PACK T1 10.000 mAh 22,5W POWERBANK BLACK</v>
      </c>
      <c r="J2166" t="str">
        <f>VLOOKUP(E2166,'Data Produk'!$A$2:$E$2517,4,FALSE)</f>
        <v>POWERBANK</v>
      </c>
      <c r="K2166" t="str">
        <f>VLOOKUP(D2166,'Data Outlet'!$A$2:$D$17,4,FALSE)</f>
        <v>Gita Rahma</v>
      </c>
      <c r="L2166" t="str">
        <f>VLOOKUP(D2166,'Data Outlet'!$A$2:$D$17,2,FALSE)</f>
        <v>MALL OF INDONESIA</v>
      </c>
    </row>
    <row r="2167" spans="1:12" x14ac:dyDescent="0.25">
      <c r="A2167" t="str">
        <f t="shared" si="68"/>
        <v>T-2166</v>
      </c>
      <c r="B2167" s="3" t="s">
        <v>2584</v>
      </c>
      <c r="C2167" s="5">
        <v>45608</v>
      </c>
      <c r="D2167" s="3" t="s">
        <v>36</v>
      </c>
      <c r="E2167" s="4" t="s">
        <v>942</v>
      </c>
      <c r="F2167" s="9">
        <v>2</v>
      </c>
      <c r="G2167">
        <f>VLOOKUP(E2167,'Data Produk'!$A$2:$E$2517,5,FALSE)</f>
        <v>76500</v>
      </c>
      <c r="H2167">
        <f t="shared" si="67"/>
        <v>153000</v>
      </c>
      <c r="I2167" t="str">
        <f>VLOOKUP(E2167,'Data Produk'!$A$2:$E$2517,3,FALSE)</f>
        <v>BHINNEKA WAVE10 TW10 TRUE WIRELESS BLACK</v>
      </c>
      <c r="J2167" t="str">
        <f>VLOOKUP(E2167,'Data Produk'!$A$2:$E$2517,4,FALSE)</f>
        <v>TWS</v>
      </c>
      <c r="K2167" t="str">
        <f>VLOOKUP(D2167,'Data Outlet'!$A$2:$D$17,4,FALSE)</f>
        <v>Citra Dewi</v>
      </c>
      <c r="L2167" t="str">
        <f>VLOOKUP(D2167,'Data Outlet'!$A$2:$D$17,2,FALSE)</f>
        <v>CENTER POINT MEDAN</v>
      </c>
    </row>
    <row r="2168" spans="1:12" x14ac:dyDescent="0.25">
      <c r="A2168" t="str">
        <f t="shared" si="68"/>
        <v>T-2167</v>
      </c>
      <c r="B2168" s="3" t="s">
        <v>2584</v>
      </c>
      <c r="C2168" s="5">
        <v>45605</v>
      </c>
      <c r="D2168" s="3" t="s">
        <v>36</v>
      </c>
      <c r="E2168" s="4" t="s">
        <v>971</v>
      </c>
      <c r="F2168" s="9">
        <v>1</v>
      </c>
      <c r="G2168">
        <f>VLOOKUP(E2168,'Data Produk'!$A$2:$E$2517,5,FALSE)</f>
        <v>98100</v>
      </c>
      <c r="H2168">
        <f t="shared" si="67"/>
        <v>98100</v>
      </c>
      <c r="I2168" t="str">
        <f>VLOOKUP(E2168,'Data Produk'!$A$2:$E$2517,3,FALSE)</f>
        <v>BHINNEKA POWER PURE 30W 2-PORTS USB CHARGER (PD+QC) WHITE</v>
      </c>
      <c r="J2168" t="str">
        <f>VLOOKUP(E2168,'Data Produk'!$A$2:$E$2517,4,FALSE)</f>
        <v>CHARGER</v>
      </c>
      <c r="K2168" t="str">
        <f>VLOOKUP(D2168,'Data Outlet'!$A$2:$D$17,4,FALSE)</f>
        <v>Citra Dewi</v>
      </c>
      <c r="L2168" t="str">
        <f>VLOOKUP(D2168,'Data Outlet'!$A$2:$D$17,2,FALSE)</f>
        <v>CENTER POINT MEDAN</v>
      </c>
    </row>
    <row r="2169" spans="1:12" x14ac:dyDescent="0.25">
      <c r="A2169" t="str">
        <f t="shared" si="68"/>
        <v>T-2168</v>
      </c>
      <c r="B2169" s="3" t="s">
        <v>2584</v>
      </c>
      <c r="C2169" s="5">
        <v>45619</v>
      </c>
      <c r="D2169" s="3" t="s">
        <v>43</v>
      </c>
      <c r="E2169" s="4" t="s">
        <v>788</v>
      </c>
      <c r="F2169" s="9">
        <v>1</v>
      </c>
      <c r="G2169">
        <f>VLOOKUP(E2169,'Data Produk'!$A$2:$E$2517,5,FALSE)</f>
        <v>22500</v>
      </c>
      <c r="H2169">
        <f t="shared" si="67"/>
        <v>22500</v>
      </c>
      <c r="I2169" t="str">
        <f>VLOOKUP(E2169,'Data Produk'!$A$2:$E$2517,3,FALSE)</f>
        <v>BHINNEKA LINKBUDS ES4 WIRED EARBUDS BLACK</v>
      </c>
      <c r="J2169" t="str">
        <f>VLOOKUP(E2169,'Data Produk'!$A$2:$E$2517,4,FALSE)</f>
        <v>EARPHONE</v>
      </c>
      <c r="K2169" t="str">
        <f>VLOOKUP(D2169,'Data Outlet'!$A$2:$D$17,4,FALSE)</f>
        <v>Gita Rahma</v>
      </c>
      <c r="L2169" t="str">
        <f>VLOOKUP(D2169,'Data Outlet'!$A$2:$D$17,2,FALSE)</f>
        <v>MALL OF INDONESIA</v>
      </c>
    </row>
    <row r="2170" spans="1:12" x14ac:dyDescent="0.25">
      <c r="A2170" t="str">
        <f t="shared" si="68"/>
        <v>T-2169</v>
      </c>
      <c r="B2170" s="3" t="s">
        <v>2584</v>
      </c>
      <c r="C2170" s="5">
        <v>45612</v>
      </c>
      <c r="D2170" s="3" t="s">
        <v>43</v>
      </c>
      <c r="E2170" s="4" t="s">
        <v>545</v>
      </c>
      <c r="F2170" s="9">
        <v>1</v>
      </c>
      <c r="G2170">
        <f>VLOOKUP(E2170,'Data Produk'!$A$2:$E$2517,5,FALSE)</f>
        <v>74700</v>
      </c>
      <c r="H2170">
        <f t="shared" si="67"/>
        <v>74700</v>
      </c>
      <c r="I2170" t="str">
        <f>VLOOKUP(E2170,'Data Produk'!$A$2:$E$2517,3,FALSE)</f>
        <v>BHINNEKA KM100 OFFICE COMBO BLACK</v>
      </c>
      <c r="J2170" t="str">
        <f>VLOOKUP(E2170,'Data Produk'!$A$2:$E$2517,4,FALSE)</f>
        <v>OFFICE COMBO</v>
      </c>
      <c r="K2170" t="str">
        <f>VLOOKUP(D2170,'Data Outlet'!$A$2:$D$17,4,FALSE)</f>
        <v>Gita Rahma</v>
      </c>
      <c r="L2170" t="str">
        <f>VLOOKUP(D2170,'Data Outlet'!$A$2:$D$17,2,FALSE)</f>
        <v>MALL OF INDONESIA</v>
      </c>
    </row>
    <row r="2171" spans="1:12" x14ac:dyDescent="0.25">
      <c r="A2171" t="str">
        <f t="shared" si="68"/>
        <v>T-2170</v>
      </c>
      <c r="B2171" s="3" t="s">
        <v>2584</v>
      </c>
      <c r="C2171" s="5">
        <v>45605</v>
      </c>
      <c r="D2171" s="3" t="s">
        <v>36</v>
      </c>
      <c r="E2171" s="4" t="s">
        <v>1398</v>
      </c>
      <c r="F2171" s="9">
        <v>2</v>
      </c>
      <c r="G2171">
        <f>VLOOKUP(E2171,'Data Produk'!$A$2:$E$2517,5,FALSE)</f>
        <v>112500</v>
      </c>
      <c r="H2171">
        <f t="shared" si="67"/>
        <v>225000</v>
      </c>
      <c r="I2171" t="str">
        <f>VLOOKUP(E2171,'Data Produk'!$A$2:$E$2517,3,FALSE)</f>
        <v>BHINNEKA WAVE11 TW11 TRUE WIRELESS WHITE</v>
      </c>
      <c r="J2171" t="str">
        <f>VLOOKUP(E2171,'Data Produk'!$A$2:$E$2517,4,FALSE)</f>
        <v>TWS</v>
      </c>
      <c r="K2171" t="str">
        <f>VLOOKUP(D2171,'Data Outlet'!$A$2:$D$17,4,FALSE)</f>
        <v>Citra Dewi</v>
      </c>
      <c r="L2171" t="str">
        <f>VLOOKUP(D2171,'Data Outlet'!$A$2:$D$17,2,FALSE)</f>
        <v>CENTER POINT MEDAN</v>
      </c>
    </row>
    <row r="2172" spans="1:12" x14ac:dyDescent="0.25">
      <c r="A2172" t="str">
        <f t="shared" si="68"/>
        <v>T-2171</v>
      </c>
      <c r="B2172" s="3" t="s">
        <v>2584</v>
      </c>
      <c r="C2172" s="5">
        <v>45610</v>
      </c>
      <c r="D2172" s="3" t="s">
        <v>36</v>
      </c>
      <c r="E2172" s="4" t="s">
        <v>951</v>
      </c>
      <c r="F2172" s="9">
        <v>1</v>
      </c>
      <c r="G2172">
        <f>VLOOKUP(E2172,'Data Produk'!$A$2:$E$2517,5,FALSE)</f>
        <v>57150</v>
      </c>
      <c r="H2172">
        <f t="shared" si="67"/>
        <v>57150</v>
      </c>
      <c r="I2172" t="str">
        <f>VLOOKUP(E2172,'Data Produk'!$A$2:$E$2517,3,FALSE)</f>
        <v>BHINNEKA AGILE MP353 GAMING MOUSEPAD BLACK</v>
      </c>
      <c r="J2172" t="str">
        <f>VLOOKUP(E2172,'Data Produk'!$A$2:$E$2517,4,FALSE)</f>
        <v>GAMING MOUSEPAD</v>
      </c>
      <c r="K2172" t="str">
        <f>VLOOKUP(D2172,'Data Outlet'!$A$2:$D$17,4,FALSE)</f>
        <v>Citra Dewi</v>
      </c>
      <c r="L2172" t="str">
        <f>VLOOKUP(D2172,'Data Outlet'!$A$2:$D$17,2,FALSE)</f>
        <v>CENTER POINT MEDAN</v>
      </c>
    </row>
    <row r="2173" spans="1:12" x14ac:dyDescent="0.25">
      <c r="A2173" t="str">
        <f t="shared" si="68"/>
        <v>T-2172</v>
      </c>
      <c r="B2173" s="3" t="s">
        <v>2584</v>
      </c>
      <c r="C2173" s="5">
        <v>45618</v>
      </c>
      <c r="D2173" s="3" t="s">
        <v>43</v>
      </c>
      <c r="E2173" s="4" t="s">
        <v>552</v>
      </c>
      <c r="F2173" s="9">
        <v>1</v>
      </c>
      <c r="G2173">
        <f>VLOOKUP(E2173,'Data Produk'!$A$2:$E$2517,5,FALSE)</f>
        <v>57600</v>
      </c>
      <c r="H2173">
        <f t="shared" si="67"/>
        <v>57600</v>
      </c>
      <c r="I2173" t="str">
        <f>VLOOKUP(E2173,'Data Produk'!$A$2:$E$2517,3,FALSE)</f>
        <v>BHINNEKA GO W192 OFFICE MOUSE BLACK</v>
      </c>
      <c r="J2173" t="str">
        <f>VLOOKUP(E2173,'Data Produk'!$A$2:$E$2517,4,FALSE)</f>
        <v>OFFICE MOUSE</v>
      </c>
      <c r="K2173" t="str">
        <f>VLOOKUP(D2173,'Data Outlet'!$A$2:$D$17,4,FALSE)</f>
        <v>Gita Rahma</v>
      </c>
      <c r="L2173" t="str">
        <f>VLOOKUP(D2173,'Data Outlet'!$A$2:$D$17,2,FALSE)</f>
        <v>MALL OF INDONESIA</v>
      </c>
    </row>
    <row r="2174" spans="1:12" x14ac:dyDescent="0.25">
      <c r="A2174" t="str">
        <f t="shared" si="68"/>
        <v>T-2173</v>
      </c>
      <c r="B2174" s="3" t="s">
        <v>2584</v>
      </c>
      <c r="C2174" s="5">
        <v>45606</v>
      </c>
      <c r="D2174" s="3" t="s">
        <v>36</v>
      </c>
      <c r="E2174" s="4" t="s">
        <v>921</v>
      </c>
      <c r="F2174" s="9">
        <v>2</v>
      </c>
      <c r="G2174">
        <f>VLOOKUP(E2174,'Data Produk'!$A$2:$E$2517,5,FALSE)</f>
        <v>15300</v>
      </c>
      <c r="H2174">
        <f t="shared" si="67"/>
        <v>30600</v>
      </c>
      <c r="I2174" t="str">
        <f>VLOOKUP(E2174,'Data Produk'!$A$2:$E$2517,3,FALSE)</f>
        <v>BHINNEKA LINKPODS ES3 WIRED EARBUDS BLACK</v>
      </c>
      <c r="J2174" t="str">
        <f>VLOOKUP(E2174,'Data Produk'!$A$2:$E$2517,4,FALSE)</f>
        <v>EARPHONE</v>
      </c>
      <c r="K2174" t="str">
        <f>VLOOKUP(D2174,'Data Outlet'!$A$2:$D$17,4,FALSE)</f>
        <v>Citra Dewi</v>
      </c>
      <c r="L2174" t="str">
        <f>VLOOKUP(D2174,'Data Outlet'!$A$2:$D$17,2,FALSE)</f>
        <v>CENTER POINT MEDAN</v>
      </c>
    </row>
    <row r="2175" spans="1:12" x14ac:dyDescent="0.25">
      <c r="A2175" t="str">
        <f t="shared" si="68"/>
        <v>T-2174</v>
      </c>
      <c r="B2175" s="3" t="s">
        <v>2584</v>
      </c>
      <c r="C2175" s="5">
        <v>45624</v>
      </c>
      <c r="D2175" s="3" t="s">
        <v>36</v>
      </c>
      <c r="E2175" s="4" t="s">
        <v>1399</v>
      </c>
      <c r="F2175" s="9">
        <v>1</v>
      </c>
      <c r="G2175">
        <f>VLOOKUP(E2175,'Data Produk'!$A$2:$E$2517,5,FALSE)</f>
        <v>26100</v>
      </c>
      <c r="H2175">
        <f t="shared" si="67"/>
        <v>26100</v>
      </c>
      <c r="I2175" t="str">
        <f>VLOOKUP(E2175,'Data Produk'!$A$2:$E$2517,3,FALSE)</f>
        <v>BHINNEKA GO ES1 WIRED EARBUDS BLACK</v>
      </c>
      <c r="J2175" t="str">
        <f>VLOOKUP(E2175,'Data Produk'!$A$2:$E$2517,4,FALSE)</f>
        <v>EARPHONE</v>
      </c>
      <c r="K2175" t="str">
        <f>VLOOKUP(D2175,'Data Outlet'!$A$2:$D$17,4,FALSE)</f>
        <v>Citra Dewi</v>
      </c>
      <c r="L2175" t="str">
        <f>VLOOKUP(D2175,'Data Outlet'!$A$2:$D$17,2,FALSE)</f>
        <v>CENTER POINT MEDAN</v>
      </c>
    </row>
    <row r="2176" spans="1:12" x14ac:dyDescent="0.25">
      <c r="A2176" t="str">
        <f t="shared" si="68"/>
        <v>T-2175</v>
      </c>
      <c r="B2176" s="3" t="s">
        <v>2584</v>
      </c>
      <c r="C2176" s="5">
        <v>45606</v>
      </c>
      <c r="D2176" s="3" t="s">
        <v>43</v>
      </c>
      <c r="E2176" s="4" t="s">
        <v>844</v>
      </c>
      <c r="F2176" s="9">
        <v>1</v>
      </c>
      <c r="G2176">
        <f>VLOOKUP(E2176,'Data Produk'!$A$2:$E$2517,5,FALSE)</f>
        <v>90000</v>
      </c>
      <c r="H2176">
        <f t="shared" si="67"/>
        <v>90000</v>
      </c>
      <c r="I2176" t="str">
        <f>VLOOKUP(E2176,'Data Produk'!$A$2:$E$2517,3,FALSE)</f>
        <v>BHINNEKA POWER PURE 33W 2-PORTS USB CHARGER (PD+QC) BLACK</v>
      </c>
      <c r="J2176" t="str">
        <f>VLOOKUP(E2176,'Data Produk'!$A$2:$E$2517,4,FALSE)</f>
        <v>CHARGER</v>
      </c>
      <c r="K2176" t="str">
        <f>VLOOKUP(D2176,'Data Outlet'!$A$2:$D$17,4,FALSE)</f>
        <v>Gita Rahma</v>
      </c>
      <c r="L2176" t="str">
        <f>VLOOKUP(D2176,'Data Outlet'!$A$2:$D$17,2,FALSE)</f>
        <v>MALL OF INDONESIA</v>
      </c>
    </row>
    <row r="2177" spans="1:12" x14ac:dyDescent="0.25">
      <c r="A2177" t="str">
        <f t="shared" si="68"/>
        <v>T-2176</v>
      </c>
      <c r="B2177" s="3" t="s">
        <v>2584</v>
      </c>
      <c r="C2177" s="5">
        <v>45600</v>
      </c>
      <c r="D2177" s="3" t="s">
        <v>43</v>
      </c>
      <c r="E2177" s="4" t="s">
        <v>511</v>
      </c>
      <c r="F2177" s="9">
        <v>2</v>
      </c>
      <c r="G2177">
        <f>VLOOKUP(E2177,'Data Produk'!$A$2:$E$2517,5,FALSE)</f>
        <v>88200</v>
      </c>
      <c r="H2177">
        <f t="shared" si="67"/>
        <v>176400</v>
      </c>
      <c r="I2177" t="str">
        <f>VLOOKUP(E2177,'Data Produk'!$A$2:$E$2517,3,FALSE)</f>
        <v>BHINNEKA POWER PACK S1 10.000 mAh POWERBANK WHITE</v>
      </c>
      <c r="J2177" t="str">
        <f>VLOOKUP(E2177,'Data Produk'!$A$2:$E$2517,4,FALSE)</f>
        <v>POWERBANK</v>
      </c>
      <c r="K2177" t="str">
        <f>VLOOKUP(D2177,'Data Outlet'!$A$2:$D$17,4,FALSE)</f>
        <v>Gita Rahma</v>
      </c>
      <c r="L2177" t="str">
        <f>VLOOKUP(D2177,'Data Outlet'!$A$2:$D$17,2,FALSE)</f>
        <v>MALL OF INDONESIA</v>
      </c>
    </row>
    <row r="2178" spans="1:12" x14ac:dyDescent="0.25">
      <c r="A2178" t="str">
        <f t="shared" si="68"/>
        <v>T-2177</v>
      </c>
      <c r="B2178" s="3" t="s">
        <v>2584</v>
      </c>
      <c r="C2178" s="5">
        <v>45616</v>
      </c>
      <c r="D2178" s="3" t="s">
        <v>36</v>
      </c>
      <c r="E2178" s="4" t="s">
        <v>1400</v>
      </c>
      <c r="F2178" s="9">
        <v>1</v>
      </c>
      <c r="G2178">
        <f>VLOOKUP(E2178,'Data Produk'!$A$2:$E$2517,5,FALSE)</f>
        <v>29700</v>
      </c>
      <c r="H2178">
        <f t="shared" si="67"/>
        <v>29700</v>
      </c>
      <c r="I2178" t="str">
        <f>VLOOKUP(E2178,'Data Produk'!$A$2:$E$2517,3,FALSE)</f>
        <v>KC201 BHINNEKA USB CABLE TYPE C</v>
      </c>
      <c r="J2178">
        <f>VLOOKUP(E2178,'Data Produk'!$A$2:$E$2517,4,FALSE)</f>
        <v>0</v>
      </c>
      <c r="K2178" t="str">
        <f>VLOOKUP(D2178,'Data Outlet'!$A$2:$D$17,4,FALSE)</f>
        <v>Citra Dewi</v>
      </c>
      <c r="L2178" t="str">
        <f>VLOOKUP(D2178,'Data Outlet'!$A$2:$D$17,2,FALSE)</f>
        <v>CENTER POINT MEDAN</v>
      </c>
    </row>
    <row r="2179" spans="1:12" x14ac:dyDescent="0.25">
      <c r="A2179" t="str">
        <f t="shared" si="68"/>
        <v>T-2178</v>
      </c>
      <c r="B2179" s="3" t="s">
        <v>2584</v>
      </c>
      <c r="C2179" s="5">
        <v>45619</v>
      </c>
      <c r="D2179" s="3" t="s">
        <v>43</v>
      </c>
      <c r="E2179" s="4" t="s">
        <v>542</v>
      </c>
      <c r="F2179" s="9">
        <v>1</v>
      </c>
      <c r="G2179">
        <f>VLOOKUP(E2179,'Data Produk'!$A$2:$E$2517,5,FALSE)</f>
        <v>14400</v>
      </c>
      <c r="H2179">
        <f t="shared" ref="H2179:H2242" si="69">G2179*F2179</f>
        <v>14400</v>
      </c>
      <c r="I2179" t="str">
        <f>VLOOKUP(E2179,'Data Produk'!$A$2:$E$2517,3,FALSE)</f>
        <v>BHINNEKA DURALINK KLT1201 CABLE BLACK</v>
      </c>
      <c r="J2179" t="str">
        <f>VLOOKUP(E2179,'Data Produk'!$A$2:$E$2517,4,FALSE)</f>
        <v>CABLE</v>
      </c>
      <c r="K2179" t="str">
        <f>VLOOKUP(D2179,'Data Outlet'!$A$2:$D$17,4,FALSE)</f>
        <v>Gita Rahma</v>
      </c>
      <c r="L2179" t="str">
        <f>VLOOKUP(D2179,'Data Outlet'!$A$2:$D$17,2,FALSE)</f>
        <v>MALL OF INDONESIA</v>
      </c>
    </row>
    <row r="2180" spans="1:12" x14ac:dyDescent="0.25">
      <c r="A2180" t="str">
        <f t="shared" si="68"/>
        <v>T-2179</v>
      </c>
      <c r="B2180" s="3" t="s">
        <v>2584</v>
      </c>
      <c r="C2180" s="5">
        <v>45607</v>
      </c>
      <c r="D2180" s="3" t="s">
        <v>43</v>
      </c>
      <c r="E2180" s="4" t="s">
        <v>744</v>
      </c>
      <c r="F2180" s="9">
        <v>2</v>
      </c>
      <c r="G2180">
        <f>VLOOKUP(E2180,'Data Produk'!$A$2:$E$2517,5,FALSE)</f>
        <v>81000</v>
      </c>
      <c r="H2180">
        <f t="shared" si="69"/>
        <v>162000</v>
      </c>
      <c r="I2180" t="str">
        <f>VLOOKUP(E2180,'Data Produk'!$A$2:$E$2517,3,FALSE)</f>
        <v>BHINNEKA THOR X9 GAMING MOUSE BLACK</v>
      </c>
      <c r="J2180" t="str">
        <f>VLOOKUP(E2180,'Data Produk'!$A$2:$E$2517,4,FALSE)</f>
        <v>MOUSE GAMING</v>
      </c>
      <c r="K2180" t="str">
        <f>VLOOKUP(D2180,'Data Outlet'!$A$2:$D$17,4,FALSE)</f>
        <v>Gita Rahma</v>
      </c>
      <c r="L2180" t="str">
        <f>VLOOKUP(D2180,'Data Outlet'!$A$2:$D$17,2,FALSE)</f>
        <v>MALL OF INDONESIA</v>
      </c>
    </row>
    <row r="2181" spans="1:12" x14ac:dyDescent="0.25">
      <c r="A2181" t="str">
        <f t="shared" si="68"/>
        <v>T-2180</v>
      </c>
      <c r="B2181" s="3" t="s">
        <v>2584</v>
      </c>
      <c r="C2181" s="5">
        <v>45609</v>
      </c>
      <c r="D2181" s="3" t="s">
        <v>36</v>
      </c>
      <c r="E2181" s="4" t="s">
        <v>562</v>
      </c>
      <c r="F2181" s="9">
        <v>2</v>
      </c>
      <c r="G2181">
        <f>VLOOKUP(E2181,'Data Produk'!$A$2:$E$2517,5,FALSE)</f>
        <v>103500</v>
      </c>
      <c r="H2181">
        <f t="shared" si="69"/>
        <v>207000</v>
      </c>
      <c r="I2181" t="str">
        <f>VLOOKUP(E2181,'Data Produk'!$A$2:$E$2517,3,FALSE)</f>
        <v>BHINNEKA FLASH HQ53 GAMING HEADSET BLACK</v>
      </c>
      <c r="J2181" t="str">
        <f>VLOOKUP(E2181,'Data Produk'!$A$2:$E$2517,4,FALSE)</f>
        <v>GAMING HEADSET</v>
      </c>
      <c r="K2181" t="str">
        <f>VLOOKUP(D2181,'Data Outlet'!$A$2:$D$17,4,FALSE)</f>
        <v>Citra Dewi</v>
      </c>
      <c r="L2181" t="str">
        <f>VLOOKUP(D2181,'Data Outlet'!$A$2:$D$17,2,FALSE)</f>
        <v>CENTER POINT MEDAN</v>
      </c>
    </row>
    <row r="2182" spans="1:12" x14ac:dyDescent="0.25">
      <c r="A2182" t="str">
        <f t="shared" si="68"/>
        <v>T-2181</v>
      </c>
      <c r="B2182" s="3" t="s">
        <v>2584</v>
      </c>
      <c r="C2182" s="5">
        <v>45618</v>
      </c>
      <c r="D2182" s="3" t="s">
        <v>43</v>
      </c>
      <c r="E2182" s="4" t="s">
        <v>1083</v>
      </c>
      <c r="F2182" s="9">
        <v>1</v>
      </c>
      <c r="G2182">
        <f>VLOOKUP(E2182,'Data Produk'!$A$2:$E$2517,5,FALSE)</f>
        <v>78750</v>
      </c>
      <c r="H2182">
        <f t="shared" si="69"/>
        <v>78750</v>
      </c>
      <c r="I2182" t="str">
        <f>VLOOKUP(E2182,'Data Produk'!$A$2:$E$2517,3,FALSE)</f>
        <v>BHINNEKA CRYTO VX7 GAMING MOUSE PINK</v>
      </c>
      <c r="J2182" t="str">
        <f>VLOOKUP(E2182,'Data Produk'!$A$2:$E$2517,4,FALSE)</f>
        <v>MOUSE GAMING</v>
      </c>
      <c r="K2182" t="str">
        <f>VLOOKUP(D2182,'Data Outlet'!$A$2:$D$17,4,FALSE)</f>
        <v>Gita Rahma</v>
      </c>
      <c r="L2182" t="str">
        <f>VLOOKUP(D2182,'Data Outlet'!$A$2:$D$17,2,FALSE)</f>
        <v>MALL OF INDONESIA</v>
      </c>
    </row>
    <row r="2183" spans="1:12" x14ac:dyDescent="0.25">
      <c r="A2183" t="str">
        <f t="shared" si="68"/>
        <v>T-2182</v>
      </c>
      <c r="B2183" s="3" t="s">
        <v>2584</v>
      </c>
      <c r="C2183" s="5">
        <v>45616</v>
      </c>
      <c r="D2183" s="3" t="s">
        <v>43</v>
      </c>
      <c r="E2183" s="4" t="s">
        <v>554</v>
      </c>
      <c r="F2183" s="9">
        <v>6</v>
      </c>
      <c r="G2183">
        <f>VLOOKUP(E2183,'Data Produk'!$A$2:$E$2517,5,FALSE)</f>
        <v>18000</v>
      </c>
      <c r="H2183">
        <f t="shared" si="69"/>
        <v>108000</v>
      </c>
      <c r="I2183" t="str">
        <f>VLOOKUP(E2183,'Data Produk'!$A$2:$E$2517,3,FALSE)</f>
        <v>BHINNEKA DURALINK KLB1201 BLACK</v>
      </c>
      <c r="J2183" t="str">
        <f>VLOOKUP(E2183,'Data Produk'!$A$2:$E$2517,4,FALSE)</f>
        <v>CABLE</v>
      </c>
      <c r="K2183" t="str">
        <f>VLOOKUP(D2183,'Data Outlet'!$A$2:$D$17,4,FALSE)</f>
        <v>Gita Rahma</v>
      </c>
      <c r="L2183" t="str">
        <f>VLOOKUP(D2183,'Data Outlet'!$A$2:$D$17,2,FALSE)</f>
        <v>MALL OF INDONESIA</v>
      </c>
    </row>
    <row r="2184" spans="1:12" x14ac:dyDescent="0.25">
      <c r="A2184" t="str">
        <f t="shared" si="68"/>
        <v>T-2183</v>
      </c>
      <c r="B2184" s="3" t="s">
        <v>2584</v>
      </c>
      <c r="C2184" s="5">
        <v>45604</v>
      </c>
      <c r="D2184" s="3" t="s">
        <v>43</v>
      </c>
      <c r="E2184" s="4" t="s">
        <v>532</v>
      </c>
      <c r="F2184" s="9">
        <v>2</v>
      </c>
      <c r="G2184">
        <f>VLOOKUP(E2184,'Data Produk'!$A$2:$E$2517,5,FALSE)</f>
        <v>27000</v>
      </c>
      <c r="H2184">
        <f t="shared" si="69"/>
        <v>54000</v>
      </c>
      <c r="I2184" t="str">
        <f>VLOOKUP(E2184,'Data Produk'!$A$2:$E$2517,3,FALSE)</f>
        <v>BHINNEKA DURALINK KCB2001 BLACK</v>
      </c>
      <c r="J2184" t="str">
        <f>VLOOKUP(E2184,'Data Produk'!$A$2:$E$2517,4,FALSE)</f>
        <v>CABLE</v>
      </c>
      <c r="K2184" t="str">
        <f>VLOOKUP(D2184,'Data Outlet'!$A$2:$D$17,4,FALSE)</f>
        <v>Gita Rahma</v>
      </c>
      <c r="L2184" t="str">
        <f>VLOOKUP(D2184,'Data Outlet'!$A$2:$D$17,2,FALSE)</f>
        <v>MALL OF INDONESIA</v>
      </c>
    </row>
    <row r="2185" spans="1:12" x14ac:dyDescent="0.25">
      <c r="A2185" t="str">
        <f t="shared" si="68"/>
        <v>T-2184</v>
      </c>
      <c r="B2185" s="3" t="s">
        <v>2584</v>
      </c>
      <c r="C2185" s="5">
        <v>45606</v>
      </c>
      <c r="D2185" s="3" t="s">
        <v>36</v>
      </c>
      <c r="E2185" s="4" t="s">
        <v>1401</v>
      </c>
      <c r="F2185" s="9">
        <v>1</v>
      </c>
      <c r="G2185">
        <f>VLOOKUP(E2185,'Data Produk'!$A$2:$E$2517,5,FALSE)</f>
        <v>1169100</v>
      </c>
      <c r="H2185">
        <f t="shared" si="69"/>
        <v>1169100</v>
      </c>
      <c r="I2185" t="str">
        <f>VLOOKUP(E2185,'Data Produk'!$A$2:$E$2517,3,FALSE)</f>
        <v>BHINNEKA Gaming Keyboard MAXFIT 67 MK-858 Black WHITE SWITCH</v>
      </c>
      <c r="J2185" t="str">
        <f>VLOOKUP(E2185,'Data Produk'!$A$2:$E$2517,4,FALSE)</f>
        <v>KEYBOARD GAMING</v>
      </c>
      <c r="K2185" t="str">
        <f>VLOOKUP(D2185,'Data Outlet'!$A$2:$D$17,4,FALSE)</f>
        <v>Citra Dewi</v>
      </c>
      <c r="L2185" t="str">
        <f>VLOOKUP(D2185,'Data Outlet'!$A$2:$D$17,2,FALSE)</f>
        <v>CENTER POINT MEDAN</v>
      </c>
    </row>
    <row r="2186" spans="1:12" x14ac:dyDescent="0.25">
      <c r="A2186" t="str">
        <f t="shared" si="68"/>
        <v>T-2185</v>
      </c>
      <c r="B2186" s="3" t="s">
        <v>2584</v>
      </c>
      <c r="C2186" s="5">
        <v>45623</v>
      </c>
      <c r="D2186" s="3" t="s">
        <v>43</v>
      </c>
      <c r="E2186" s="4" t="s">
        <v>538</v>
      </c>
      <c r="F2186" s="9">
        <v>1</v>
      </c>
      <c r="G2186">
        <f>VLOOKUP(E2186,'Data Produk'!$A$2:$E$2517,5,FALSE)</f>
        <v>25200</v>
      </c>
      <c r="H2186">
        <f t="shared" si="69"/>
        <v>25200</v>
      </c>
      <c r="I2186" t="str">
        <f>VLOOKUP(E2186,'Data Produk'!$A$2:$E$2517,3,FALSE)</f>
        <v>BHINNEKA HYPERLINK KD60C1501 BLACK</v>
      </c>
      <c r="J2186" t="str">
        <f>VLOOKUP(E2186,'Data Produk'!$A$2:$E$2517,4,FALSE)</f>
        <v>CABLE</v>
      </c>
      <c r="K2186" t="str">
        <f>VLOOKUP(D2186,'Data Outlet'!$A$2:$D$17,4,FALSE)</f>
        <v>Gita Rahma</v>
      </c>
      <c r="L2186" t="str">
        <f>VLOOKUP(D2186,'Data Outlet'!$A$2:$D$17,2,FALSE)</f>
        <v>MALL OF INDONESIA</v>
      </c>
    </row>
    <row r="2187" spans="1:12" x14ac:dyDescent="0.25">
      <c r="A2187" t="str">
        <f t="shared" si="68"/>
        <v>T-2186</v>
      </c>
      <c r="B2187" s="3" t="s">
        <v>2584</v>
      </c>
      <c r="C2187" s="5">
        <v>45604</v>
      </c>
      <c r="D2187" s="3" t="s">
        <v>36</v>
      </c>
      <c r="E2187" s="4" t="s">
        <v>289</v>
      </c>
      <c r="F2187" s="9">
        <v>2</v>
      </c>
      <c r="G2187">
        <f>VLOOKUP(E2187,'Data Produk'!$A$2:$E$2517,5,FALSE)</f>
        <v>34200</v>
      </c>
      <c r="H2187">
        <f t="shared" si="69"/>
        <v>68400</v>
      </c>
      <c r="I2187" t="str">
        <f>VLOOKUP(E2187,'Data Produk'!$A$2:$E$2517,3,FALSE)</f>
        <v>KM106 BHINNEKA USB CABLE MICRO</v>
      </c>
      <c r="J2187" t="str">
        <f>VLOOKUP(E2187,'Data Produk'!$A$2:$E$2517,4,FALSE)</f>
        <v>CABLE</v>
      </c>
      <c r="K2187" t="str">
        <f>VLOOKUP(D2187,'Data Outlet'!$A$2:$D$17,4,FALSE)</f>
        <v>Citra Dewi</v>
      </c>
      <c r="L2187" t="str">
        <f>VLOOKUP(D2187,'Data Outlet'!$A$2:$D$17,2,FALSE)</f>
        <v>CENTER POINT MEDAN</v>
      </c>
    </row>
    <row r="2188" spans="1:12" x14ac:dyDescent="0.25">
      <c r="A2188" t="str">
        <f t="shared" ref="A2188:A2251" si="70">"T-"&amp;ROW()-1</f>
        <v>T-2187</v>
      </c>
      <c r="B2188" s="3" t="s">
        <v>2584</v>
      </c>
      <c r="C2188" s="5">
        <v>45598</v>
      </c>
      <c r="D2188" s="3" t="s">
        <v>36</v>
      </c>
      <c r="E2188" s="4" t="s">
        <v>716</v>
      </c>
      <c r="F2188" s="9">
        <v>1</v>
      </c>
      <c r="G2188">
        <f>VLOOKUP(E2188,'Data Produk'!$A$2:$E$2517,5,FALSE)</f>
        <v>22500</v>
      </c>
      <c r="H2188">
        <f t="shared" si="69"/>
        <v>22500</v>
      </c>
      <c r="I2188" t="str">
        <f>VLOOKUP(E2188,'Data Produk'!$A$2:$E$2517,3,FALSE)</f>
        <v>BHINNEKA LINKBUDS ES4 WIRED EARBUDS BLACK</v>
      </c>
      <c r="J2188" t="str">
        <f>VLOOKUP(E2188,'Data Produk'!$A$2:$E$2517,4,FALSE)</f>
        <v>EARPHONE</v>
      </c>
      <c r="K2188" t="str">
        <f>VLOOKUP(D2188,'Data Outlet'!$A$2:$D$17,4,FALSE)</f>
        <v>Citra Dewi</v>
      </c>
      <c r="L2188" t="str">
        <f>VLOOKUP(D2188,'Data Outlet'!$A$2:$D$17,2,FALSE)</f>
        <v>CENTER POINT MEDAN</v>
      </c>
    </row>
    <row r="2189" spans="1:12" x14ac:dyDescent="0.25">
      <c r="A2189" t="str">
        <f t="shared" si="70"/>
        <v>T-2188</v>
      </c>
      <c r="B2189" s="3" t="s">
        <v>2584</v>
      </c>
      <c r="C2189" s="5">
        <v>45600</v>
      </c>
      <c r="D2189" s="3" t="s">
        <v>43</v>
      </c>
      <c r="E2189" s="4" t="s">
        <v>516</v>
      </c>
      <c r="F2189" s="9">
        <v>1</v>
      </c>
      <c r="G2189">
        <f>VLOOKUP(E2189,'Data Produk'!$A$2:$E$2517,5,FALSE)</f>
        <v>34200</v>
      </c>
      <c r="H2189">
        <f t="shared" si="69"/>
        <v>34200</v>
      </c>
      <c r="I2189" t="str">
        <f>VLOOKUP(E2189,'Data Produk'!$A$2:$E$2517,3,FALSE)</f>
        <v>KM106 BHINNEKA USB CABLE MICRO</v>
      </c>
      <c r="J2189" t="str">
        <f>VLOOKUP(E2189,'Data Produk'!$A$2:$E$2517,4,FALSE)</f>
        <v>CABLE</v>
      </c>
      <c r="K2189" t="str">
        <f>VLOOKUP(D2189,'Data Outlet'!$A$2:$D$17,4,FALSE)</f>
        <v>Gita Rahma</v>
      </c>
      <c r="L2189" t="str">
        <f>VLOOKUP(D2189,'Data Outlet'!$A$2:$D$17,2,FALSE)</f>
        <v>MALL OF INDONESIA</v>
      </c>
    </row>
    <row r="2190" spans="1:12" x14ac:dyDescent="0.25">
      <c r="A2190" t="str">
        <f t="shared" si="70"/>
        <v>T-2189</v>
      </c>
      <c r="B2190" s="3" t="s">
        <v>2584</v>
      </c>
      <c r="C2190" s="5">
        <v>45618</v>
      </c>
      <c r="D2190" s="3" t="s">
        <v>36</v>
      </c>
      <c r="E2190" s="4" t="s">
        <v>1402</v>
      </c>
      <c r="F2190" s="9">
        <v>2</v>
      </c>
      <c r="G2190">
        <f>VLOOKUP(E2190,'Data Produk'!$A$2:$E$2517,5,FALSE)</f>
        <v>29700</v>
      </c>
      <c r="H2190">
        <f t="shared" si="69"/>
        <v>59400</v>
      </c>
      <c r="I2190" t="str">
        <f>VLOOKUP(E2190,'Data Produk'!$A$2:$E$2517,3,FALSE)</f>
        <v>KM104 BHINNEKA USB CABLE MICRO</v>
      </c>
      <c r="J2190" t="str">
        <f>VLOOKUP(E2190,'Data Produk'!$A$2:$E$2517,4,FALSE)</f>
        <v>CABLE</v>
      </c>
      <c r="K2190" t="str">
        <f>VLOOKUP(D2190,'Data Outlet'!$A$2:$D$17,4,FALSE)</f>
        <v>Citra Dewi</v>
      </c>
      <c r="L2190" t="str">
        <f>VLOOKUP(D2190,'Data Outlet'!$A$2:$D$17,2,FALSE)</f>
        <v>CENTER POINT MEDAN</v>
      </c>
    </row>
    <row r="2191" spans="1:12" x14ac:dyDescent="0.25">
      <c r="A2191" t="str">
        <f t="shared" si="70"/>
        <v>T-2190</v>
      </c>
      <c r="B2191" s="3" t="s">
        <v>2584</v>
      </c>
      <c r="C2191" s="5">
        <v>45606</v>
      </c>
      <c r="D2191" s="3" t="s">
        <v>43</v>
      </c>
      <c r="E2191" s="4" t="s">
        <v>909</v>
      </c>
      <c r="F2191" s="9">
        <v>2</v>
      </c>
      <c r="G2191">
        <f>VLOOKUP(E2191,'Data Produk'!$A$2:$E$2517,5,FALSE)</f>
        <v>112500</v>
      </c>
      <c r="H2191">
        <f t="shared" si="69"/>
        <v>225000</v>
      </c>
      <c r="I2191" t="str">
        <f>VLOOKUP(E2191,'Data Produk'!$A$2:$E$2517,3,FALSE)</f>
        <v>BHINNEKA GO WH02 WIRELESS HEADSET GREY</v>
      </c>
      <c r="J2191" t="str">
        <f>VLOOKUP(E2191,'Data Produk'!$A$2:$E$2517,4,FALSE)</f>
        <v>WIRELESS HEADSET</v>
      </c>
      <c r="K2191" t="str">
        <f>VLOOKUP(D2191,'Data Outlet'!$A$2:$D$17,4,FALSE)</f>
        <v>Gita Rahma</v>
      </c>
      <c r="L2191" t="str">
        <f>VLOOKUP(D2191,'Data Outlet'!$A$2:$D$17,2,FALSE)</f>
        <v>MALL OF INDONESIA</v>
      </c>
    </row>
    <row r="2192" spans="1:12" x14ac:dyDescent="0.25">
      <c r="A2192" t="str">
        <f t="shared" si="70"/>
        <v>T-2191</v>
      </c>
      <c r="B2192" s="3" t="s">
        <v>2584</v>
      </c>
      <c r="C2192" s="5">
        <v>45603</v>
      </c>
      <c r="D2192" s="3" t="s">
        <v>43</v>
      </c>
      <c r="E2192" s="4" t="s">
        <v>518</v>
      </c>
      <c r="F2192" s="9">
        <v>3</v>
      </c>
      <c r="G2192">
        <f>VLOOKUP(E2192,'Data Produk'!$A$2:$E$2517,5,FALSE)</f>
        <v>26100</v>
      </c>
      <c r="H2192">
        <f t="shared" si="69"/>
        <v>78300</v>
      </c>
      <c r="I2192" t="str">
        <f>VLOOKUP(E2192,'Data Produk'!$A$2:$E$2517,3,FALSE)</f>
        <v>BHINNEKA GO ES1 WIRED EARBUDS WHITE</v>
      </c>
      <c r="J2192" t="str">
        <f>VLOOKUP(E2192,'Data Produk'!$A$2:$E$2517,4,FALSE)</f>
        <v>EARPHONE</v>
      </c>
      <c r="K2192" t="str">
        <f>VLOOKUP(D2192,'Data Outlet'!$A$2:$D$17,4,FALSE)</f>
        <v>Gita Rahma</v>
      </c>
      <c r="L2192" t="str">
        <f>VLOOKUP(D2192,'Data Outlet'!$A$2:$D$17,2,FALSE)</f>
        <v>MALL OF INDONESIA</v>
      </c>
    </row>
    <row r="2193" spans="1:12" x14ac:dyDescent="0.25">
      <c r="A2193" t="str">
        <f t="shared" si="70"/>
        <v>T-2192</v>
      </c>
      <c r="B2193" s="3" t="s">
        <v>2584</v>
      </c>
      <c r="C2193" s="5">
        <v>45623</v>
      </c>
      <c r="D2193" s="3" t="s">
        <v>43</v>
      </c>
      <c r="E2193" s="4" t="s">
        <v>1375</v>
      </c>
      <c r="F2193" s="9">
        <v>1</v>
      </c>
      <c r="G2193">
        <f>VLOOKUP(E2193,'Data Produk'!$A$2:$E$2517,5,FALSE)</f>
        <v>98100</v>
      </c>
      <c r="H2193">
        <f t="shared" si="69"/>
        <v>98100</v>
      </c>
      <c r="I2193" t="str">
        <f>VLOOKUP(E2193,'Data Produk'!$A$2:$E$2517,3,FALSE)</f>
        <v>BHINNEKA POWER PURE 30W 2-PORTS USB CHARGER (PD+QC) WHITE</v>
      </c>
      <c r="J2193" t="str">
        <f>VLOOKUP(E2193,'Data Produk'!$A$2:$E$2517,4,FALSE)</f>
        <v>CHARGER</v>
      </c>
      <c r="K2193" t="str">
        <f>VLOOKUP(D2193,'Data Outlet'!$A$2:$D$17,4,FALSE)</f>
        <v>Gita Rahma</v>
      </c>
      <c r="L2193" t="str">
        <f>VLOOKUP(D2193,'Data Outlet'!$A$2:$D$17,2,FALSE)</f>
        <v>MALL OF INDONESIA</v>
      </c>
    </row>
    <row r="2194" spans="1:12" x14ac:dyDescent="0.25">
      <c r="A2194" t="str">
        <f t="shared" si="70"/>
        <v>T-2193</v>
      </c>
      <c r="B2194" s="3" t="s">
        <v>2584</v>
      </c>
      <c r="C2194" s="5">
        <v>45597</v>
      </c>
      <c r="D2194" s="3" t="s">
        <v>36</v>
      </c>
      <c r="E2194" s="4" t="s">
        <v>559</v>
      </c>
      <c r="F2194" s="9">
        <v>1</v>
      </c>
      <c r="G2194">
        <f>VLOOKUP(E2194,'Data Produk'!$A$2:$E$2517,5,FALSE)</f>
        <v>27000</v>
      </c>
      <c r="H2194">
        <f t="shared" si="69"/>
        <v>27000</v>
      </c>
      <c r="I2194" t="str">
        <f>VLOOKUP(E2194,'Data Produk'!$A$2:$E$2517,3,FALSE)</f>
        <v>KM201 BHINNEKA USB CABLE MICRO</v>
      </c>
      <c r="J2194" t="str">
        <f>VLOOKUP(E2194,'Data Produk'!$A$2:$E$2517,4,FALSE)</f>
        <v>CABLE</v>
      </c>
      <c r="K2194" t="str">
        <f>VLOOKUP(D2194,'Data Outlet'!$A$2:$D$17,4,FALSE)</f>
        <v>Citra Dewi</v>
      </c>
      <c r="L2194" t="str">
        <f>VLOOKUP(D2194,'Data Outlet'!$A$2:$D$17,2,FALSE)</f>
        <v>CENTER POINT MEDAN</v>
      </c>
    </row>
    <row r="2195" spans="1:12" x14ac:dyDescent="0.25">
      <c r="A2195" t="str">
        <f t="shared" si="70"/>
        <v>T-2194</v>
      </c>
      <c r="B2195" s="3" t="s">
        <v>2584</v>
      </c>
      <c r="C2195" s="5">
        <v>45613</v>
      </c>
      <c r="D2195" s="3" t="s">
        <v>43</v>
      </c>
      <c r="E2195" s="4" t="s">
        <v>1090</v>
      </c>
      <c r="F2195" s="9">
        <v>1</v>
      </c>
      <c r="G2195">
        <f>VLOOKUP(E2195,'Data Produk'!$A$2:$E$2517,5,FALSE)</f>
        <v>130000</v>
      </c>
      <c r="H2195">
        <f t="shared" si="69"/>
        <v>130000</v>
      </c>
      <c r="I2195" t="str">
        <f>VLOOKUP(E2195,'Data Produk'!$A$2:$E$2517,3,FALSE)</f>
        <v>BHINNEKA TRINITY MH88 GAMING HEADSET WHITE</v>
      </c>
      <c r="J2195" t="str">
        <f>VLOOKUP(E2195,'Data Produk'!$A$2:$E$2517,4,FALSE)</f>
        <v>GAMING HEADSET</v>
      </c>
      <c r="K2195" t="str">
        <f>VLOOKUP(D2195,'Data Outlet'!$A$2:$D$17,4,FALSE)</f>
        <v>Gita Rahma</v>
      </c>
      <c r="L2195" t="str">
        <f>VLOOKUP(D2195,'Data Outlet'!$A$2:$D$17,2,FALSE)</f>
        <v>MALL OF INDONESIA</v>
      </c>
    </row>
    <row r="2196" spans="1:12" x14ac:dyDescent="0.25">
      <c r="A2196" t="str">
        <f t="shared" si="70"/>
        <v>T-2195</v>
      </c>
      <c r="B2196" s="3" t="s">
        <v>2584</v>
      </c>
      <c r="C2196" s="5">
        <v>45625</v>
      </c>
      <c r="D2196" s="3" t="s">
        <v>36</v>
      </c>
      <c r="E2196" s="4" t="s">
        <v>118</v>
      </c>
      <c r="F2196" s="9">
        <v>1</v>
      </c>
      <c r="G2196">
        <f>VLOOKUP(E2196,'Data Produk'!$A$2:$E$2517,5,FALSE)</f>
        <v>65700</v>
      </c>
      <c r="H2196">
        <f t="shared" si="69"/>
        <v>65700</v>
      </c>
      <c r="I2196" t="str">
        <f>VLOOKUP(E2196,'Data Produk'!$A$2:$E$2517,3,FALSE)</f>
        <v>BHINNEKA RAIGOR III WG12 GAMING MOUSE BLACK</v>
      </c>
      <c r="J2196" t="str">
        <f>VLOOKUP(E2196,'Data Produk'!$A$2:$E$2517,4,FALSE)</f>
        <v>MOUSE GAMING</v>
      </c>
      <c r="K2196" t="str">
        <f>VLOOKUP(D2196,'Data Outlet'!$A$2:$D$17,4,FALSE)</f>
        <v>Citra Dewi</v>
      </c>
      <c r="L2196" t="str">
        <f>VLOOKUP(D2196,'Data Outlet'!$A$2:$D$17,2,FALSE)</f>
        <v>CENTER POINT MEDAN</v>
      </c>
    </row>
    <row r="2197" spans="1:12" x14ac:dyDescent="0.25">
      <c r="A2197" t="str">
        <f t="shared" si="70"/>
        <v>T-2196</v>
      </c>
      <c r="B2197" s="3" t="s">
        <v>2584</v>
      </c>
      <c r="C2197" s="5">
        <v>45607</v>
      </c>
      <c r="D2197" s="3" t="s">
        <v>43</v>
      </c>
      <c r="E2197" s="4" t="s">
        <v>1134</v>
      </c>
      <c r="F2197" s="9">
        <v>1</v>
      </c>
      <c r="G2197">
        <f>VLOOKUP(E2197,'Data Produk'!$A$2:$E$2517,5,FALSE)</f>
        <v>261000</v>
      </c>
      <c r="H2197">
        <f t="shared" si="69"/>
        <v>261000</v>
      </c>
      <c r="I2197" t="str">
        <f>VLOOKUP(E2197,'Data Produk'!$A$2:$E$2517,3,FALSE)</f>
        <v>BHINNEKA ALTO MH91 GAMING HEADSET BLACK</v>
      </c>
      <c r="J2197" t="str">
        <f>VLOOKUP(E2197,'Data Produk'!$A$2:$E$2517,4,FALSE)</f>
        <v>GAMING HEADSET</v>
      </c>
      <c r="K2197" t="str">
        <f>VLOOKUP(D2197,'Data Outlet'!$A$2:$D$17,4,FALSE)</f>
        <v>Gita Rahma</v>
      </c>
      <c r="L2197" t="str">
        <f>VLOOKUP(D2197,'Data Outlet'!$A$2:$D$17,2,FALSE)</f>
        <v>MALL OF INDONESIA</v>
      </c>
    </row>
    <row r="2198" spans="1:12" x14ac:dyDescent="0.25">
      <c r="A2198" t="str">
        <f t="shared" si="70"/>
        <v>T-2197</v>
      </c>
      <c r="B2198" s="3" t="s">
        <v>2584</v>
      </c>
      <c r="C2198" s="5">
        <v>45600</v>
      </c>
      <c r="D2198" s="3" t="s">
        <v>36</v>
      </c>
      <c r="E2198" s="4" t="s">
        <v>228</v>
      </c>
      <c r="F2198" s="9">
        <v>2</v>
      </c>
      <c r="G2198">
        <f>VLOOKUP(E2198,'Data Produk'!$A$2:$E$2517,5,FALSE)</f>
        <v>25200</v>
      </c>
      <c r="H2198">
        <f t="shared" si="69"/>
        <v>50400</v>
      </c>
      <c r="I2198" t="str">
        <f>VLOOKUP(E2198,'Data Produk'!$A$2:$E$2517,3,FALSE)</f>
        <v>BHINNEKA HYPERLINK KD60C1501 BLACK</v>
      </c>
      <c r="J2198" t="str">
        <f>VLOOKUP(E2198,'Data Produk'!$A$2:$E$2517,4,FALSE)</f>
        <v>CABLE</v>
      </c>
      <c r="K2198" t="str">
        <f>VLOOKUP(D2198,'Data Outlet'!$A$2:$D$17,4,FALSE)</f>
        <v>Citra Dewi</v>
      </c>
      <c r="L2198" t="str">
        <f>VLOOKUP(D2198,'Data Outlet'!$A$2:$D$17,2,FALSE)</f>
        <v>CENTER POINT MEDAN</v>
      </c>
    </row>
    <row r="2199" spans="1:12" x14ac:dyDescent="0.25">
      <c r="A2199" t="str">
        <f t="shared" si="70"/>
        <v>T-2198</v>
      </c>
      <c r="B2199" s="3" t="s">
        <v>2584</v>
      </c>
      <c r="C2199" s="5">
        <v>45616</v>
      </c>
      <c r="D2199" s="3" t="s">
        <v>43</v>
      </c>
      <c r="E2199" s="4" t="s">
        <v>549</v>
      </c>
      <c r="F2199" s="9">
        <v>1</v>
      </c>
      <c r="G2199">
        <f>VLOOKUP(E2199,'Data Produk'!$A$2:$E$2517,5,FALSE)</f>
        <v>39600</v>
      </c>
      <c r="H2199">
        <f t="shared" si="69"/>
        <v>39600</v>
      </c>
      <c r="I2199" t="str">
        <f>VLOOKUP(E2199,'Data Produk'!$A$2:$E$2517,3,FALSE)</f>
        <v>BHINNEKA GO W605 OFFICE MOUSE PINK</v>
      </c>
      <c r="J2199" t="str">
        <f>VLOOKUP(E2199,'Data Produk'!$A$2:$E$2517,4,FALSE)</f>
        <v>OFFICE MOUSE</v>
      </c>
      <c r="K2199" t="str">
        <f>VLOOKUP(D2199,'Data Outlet'!$A$2:$D$17,4,FALSE)</f>
        <v>Gita Rahma</v>
      </c>
      <c r="L2199" t="str">
        <f>VLOOKUP(D2199,'Data Outlet'!$A$2:$D$17,2,FALSE)</f>
        <v>MALL OF INDONESIA</v>
      </c>
    </row>
    <row r="2200" spans="1:12" x14ac:dyDescent="0.25">
      <c r="A2200" t="str">
        <f t="shared" si="70"/>
        <v>T-2199</v>
      </c>
      <c r="B2200" s="3" t="s">
        <v>2584</v>
      </c>
      <c r="C2200" s="5">
        <v>45610</v>
      </c>
      <c r="D2200" s="3" t="s">
        <v>43</v>
      </c>
      <c r="E2200" s="4" t="s">
        <v>510</v>
      </c>
      <c r="F2200" s="9">
        <v>1</v>
      </c>
      <c r="G2200">
        <f>VLOOKUP(E2200,'Data Produk'!$A$2:$E$2517,5,FALSE)</f>
        <v>103500</v>
      </c>
      <c r="H2200">
        <f t="shared" si="69"/>
        <v>103500</v>
      </c>
      <c r="I2200" t="str">
        <f>VLOOKUP(E2200,'Data Produk'!$A$2:$E$2517,3,FALSE)</f>
        <v>BHINNEKA FLASH HQ53 GAMING HEADSET BLACK</v>
      </c>
      <c r="J2200" t="str">
        <f>VLOOKUP(E2200,'Data Produk'!$A$2:$E$2517,4,FALSE)</f>
        <v>GAMING HEADSET</v>
      </c>
      <c r="K2200" t="str">
        <f>VLOOKUP(D2200,'Data Outlet'!$A$2:$D$17,4,FALSE)</f>
        <v>Gita Rahma</v>
      </c>
      <c r="L2200" t="str">
        <f>VLOOKUP(D2200,'Data Outlet'!$A$2:$D$17,2,FALSE)</f>
        <v>MALL OF INDONESIA</v>
      </c>
    </row>
    <row r="2201" spans="1:12" x14ac:dyDescent="0.25">
      <c r="A2201" t="str">
        <f t="shared" si="70"/>
        <v>T-2200</v>
      </c>
      <c r="B2201" s="3" t="s">
        <v>2584</v>
      </c>
      <c r="C2201" s="5">
        <v>45602</v>
      </c>
      <c r="D2201" s="3" t="s">
        <v>43</v>
      </c>
      <c r="E2201" s="4" t="s">
        <v>508</v>
      </c>
      <c r="F2201" s="9">
        <v>1</v>
      </c>
      <c r="G2201">
        <f>VLOOKUP(E2201,'Data Produk'!$A$2:$E$2517,5,FALSE)</f>
        <v>123300</v>
      </c>
      <c r="H2201">
        <f t="shared" si="69"/>
        <v>123300</v>
      </c>
      <c r="I2201" t="str">
        <f>VLOOKUP(E2201,'Data Produk'!$A$2:$E$2517,3,FALSE)</f>
        <v>BHINNEKA GO WK894 OFFICE COMBO BLACK</v>
      </c>
      <c r="J2201" t="str">
        <f>VLOOKUP(E2201,'Data Produk'!$A$2:$E$2517,4,FALSE)</f>
        <v>OFFICE COMBO</v>
      </c>
      <c r="K2201" t="str">
        <f>VLOOKUP(D2201,'Data Outlet'!$A$2:$D$17,4,FALSE)</f>
        <v>Gita Rahma</v>
      </c>
      <c r="L2201" t="str">
        <f>VLOOKUP(D2201,'Data Outlet'!$A$2:$D$17,2,FALSE)</f>
        <v>MALL OF INDONESIA</v>
      </c>
    </row>
    <row r="2202" spans="1:12" x14ac:dyDescent="0.25">
      <c r="A2202" t="str">
        <f t="shared" si="70"/>
        <v>T-2201</v>
      </c>
      <c r="B2202" s="3" t="s">
        <v>2584</v>
      </c>
      <c r="C2202" s="5">
        <v>45621</v>
      </c>
      <c r="D2202" s="3" t="s">
        <v>36</v>
      </c>
      <c r="E2202" s="4" t="s">
        <v>813</v>
      </c>
      <c r="F2202" s="9">
        <v>1</v>
      </c>
      <c r="G2202">
        <f>VLOOKUP(E2202,'Data Produk'!$A$2:$E$2517,5,FALSE)</f>
        <v>386100</v>
      </c>
      <c r="H2202">
        <f t="shared" si="69"/>
        <v>386100</v>
      </c>
      <c r="I2202" t="str">
        <f>VLOOKUP(E2202,'Data Produk'!$A$2:$E$2517,3,FALSE)</f>
        <v>BHINNEKA Gaming Keyboard MK-853 V2 BLUE SWITCH (PINK)</v>
      </c>
      <c r="J2202" t="str">
        <f>VLOOKUP(E2202,'Data Produk'!$A$2:$E$2517,4,FALSE)</f>
        <v>KEYBOARD GAMING</v>
      </c>
      <c r="K2202" t="str">
        <f>VLOOKUP(D2202,'Data Outlet'!$A$2:$D$17,4,FALSE)</f>
        <v>Citra Dewi</v>
      </c>
      <c r="L2202" t="str">
        <f>VLOOKUP(D2202,'Data Outlet'!$A$2:$D$17,2,FALSE)</f>
        <v>CENTER POINT MEDAN</v>
      </c>
    </row>
    <row r="2203" spans="1:12" x14ac:dyDescent="0.25">
      <c r="A2203" t="str">
        <f t="shared" si="70"/>
        <v>T-2202</v>
      </c>
      <c r="B2203" s="3" t="s">
        <v>2584</v>
      </c>
      <c r="C2203" s="5">
        <v>45601</v>
      </c>
      <c r="D2203" s="3" t="s">
        <v>43</v>
      </c>
      <c r="E2203" s="4" t="s">
        <v>871</v>
      </c>
      <c r="F2203" s="9">
        <v>1</v>
      </c>
      <c r="G2203">
        <f>VLOOKUP(E2203,'Data Produk'!$A$2:$E$2517,5,FALSE)</f>
        <v>34200</v>
      </c>
      <c r="H2203">
        <f t="shared" si="69"/>
        <v>34200</v>
      </c>
      <c r="I2203" t="str">
        <f>VLOOKUP(E2203,'Data Produk'!$A$2:$E$2517,3,FALSE)</f>
        <v>KDL105 BHINNEKA USB CABLE LIGHTNING</v>
      </c>
      <c r="J2203" t="str">
        <f>VLOOKUP(E2203,'Data Produk'!$A$2:$E$2517,4,FALSE)</f>
        <v>CABLE</v>
      </c>
      <c r="K2203" t="str">
        <f>VLOOKUP(D2203,'Data Outlet'!$A$2:$D$17,4,FALSE)</f>
        <v>Gita Rahma</v>
      </c>
      <c r="L2203" t="str">
        <f>VLOOKUP(D2203,'Data Outlet'!$A$2:$D$17,2,FALSE)</f>
        <v>MALL OF INDONESIA</v>
      </c>
    </row>
    <row r="2204" spans="1:12" x14ac:dyDescent="0.25">
      <c r="A2204" t="str">
        <f t="shared" si="70"/>
        <v>T-2203</v>
      </c>
      <c r="B2204" s="3" t="s">
        <v>2584</v>
      </c>
      <c r="C2204" s="5">
        <v>45621</v>
      </c>
      <c r="D2204" s="3" t="s">
        <v>36</v>
      </c>
      <c r="E2204" s="4" t="s">
        <v>572</v>
      </c>
      <c r="F2204" s="9">
        <v>1</v>
      </c>
      <c r="G2204">
        <f>VLOOKUP(E2204,'Data Produk'!$A$2:$E$2517,5,FALSE)</f>
        <v>45000</v>
      </c>
      <c r="H2204">
        <f t="shared" si="69"/>
        <v>45000</v>
      </c>
      <c r="I2204" t="str">
        <f>VLOOKUP(E2204,'Data Produk'!$A$2:$E$2517,3,FALSE)</f>
        <v>BHINNEKA HYPERLINK KD10C2001 BLACK</v>
      </c>
      <c r="J2204" t="str">
        <f>VLOOKUP(E2204,'Data Produk'!$A$2:$E$2517,4,FALSE)</f>
        <v>CABLE</v>
      </c>
      <c r="K2204" t="str">
        <f>VLOOKUP(D2204,'Data Outlet'!$A$2:$D$17,4,FALSE)</f>
        <v>Citra Dewi</v>
      </c>
      <c r="L2204" t="str">
        <f>VLOOKUP(D2204,'Data Outlet'!$A$2:$D$17,2,FALSE)</f>
        <v>CENTER POINT MEDAN</v>
      </c>
    </row>
    <row r="2205" spans="1:12" x14ac:dyDescent="0.25">
      <c r="A2205" t="str">
        <f t="shared" si="70"/>
        <v>T-2204</v>
      </c>
      <c r="B2205" s="3" t="s">
        <v>2584</v>
      </c>
      <c r="C2205" s="5">
        <v>45610</v>
      </c>
      <c r="D2205" s="3" t="s">
        <v>43</v>
      </c>
      <c r="E2205" s="4" t="s">
        <v>1381</v>
      </c>
      <c r="F2205" s="9">
        <v>1</v>
      </c>
      <c r="G2205">
        <f>VLOOKUP(E2205,'Data Produk'!$A$2:$E$2517,5,FALSE)</f>
        <v>225000</v>
      </c>
      <c r="H2205">
        <f t="shared" si="69"/>
        <v>225000</v>
      </c>
      <c r="I2205" t="str">
        <f>VLOOKUP(E2205,'Data Produk'!$A$2:$E$2517,3,FALSE)</f>
        <v>BHINNEKA GROOVE AURORA TX3 TRUE WIRELESS WHITE</v>
      </c>
      <c r="J2205" t="str">
        <f>VLOOKUP(E2205,'Data Produk'!$A$2:$E$2517,4,FALSE)</f>
        <v>TWS</v>
      </c>
      <c r="K2205" t="str">
        <f>VLOOKUP(D2205,'Data Outlet'!$A$2:$D$17,4,FALSE)</f>
        <v>Gita Rahma</v>
      </c>
      <c r="L2205" t="str">
        <f>VLOOKUP(D2205,'Data Outlet'!$A$2:$D$17,2,FALSE)</f>
        <v>MALL OF INDONESIA</v>
      </c>
    </row>
    <row r="2206" spans="1:12" x14ac:dyDescent="0.25">
      <c r="A2206" t="str">
        <f t="shared" si="70"/>
        <v>T-2205</v>
      </c>
      <c r="B2206" s="3" t="s">
        <v>2584</v>
      </c>
      <c r="C2206" s="5">
        <v>45614</v>
      </c>
      <c r="D2206" s="3" t="s">
        <v>36</v>
      </c>
      <c r="E2206" s="4" t="s">
        <v>283</v>
      </c>
      <c r="F2206" s="9">
        <v>1</v>
      </c>
      <c r="G2206">
        <f>VLOOKUP(E2206,'Data Produk'!$A$2:$E$2517,5,FALSE)</f>
        <v>47700</v>
      </c>
      <c r="H2206">
        <f t="shared" si="69"/>
        <v>47700</v>
      </c>
      <c r="I2206" t="str">
        <f>VLOOKUP(E2206,'Data Produk'!$A$2:$E$2517,3,FALSE)</f>
        <v>BHINNEKA POWER MOVE 30W 2-PORTS CAR CHARGER (PD+QC) BLACK</v>
      </c>
      <c r="J2206" t="str">
        <f>VLOOKUP(E2206,'Data Produk'!$A$2:$E$2517,4,FALSE)</f>
        <v>CAR &amp; TRAVEL CHARGER</v>
      </c>
      <c r="K2206" t="str">
        <f>VLOOKUP(D2206,'Data Outlet'!$A$2:$D$17,4,FALSE)</f>
        <v>Citra Dewi</v>
      </c>
      <c r="L2206" t="str">
        <f>VLOOKUP(D2206,'Data Outlet'!$A$2:$D$17,2,FALSE)</f>
        <v>CENTER POINT MEDAN</v>
      </c>
    </row>
    <row r="2207" spans="1:12" x14ac:dyDescent="0.25">
      <c r="A2207" t="str">
        <f t="shared" si="70"/>
        <v>T-2206</v>
      </c>
      <c r="B2207" s="3" t="s">
        <v>2584</v>
      </c>
      <c r="C2207" s="5">
        <v>45608</v>
      </c>
      <c r="D2207" s="3" t="s">
        <v>43</v>
      </c>
      <c r="E2207" s="4" t="s">
        <v>1403</v>
      </c>
      <c r="F2207" s="9">
        <v>2</v>
      </c>
      <c r="G2207">
        <f>VLOOKUP(E2207,'Data Produk'!$A$2:$E$2517,5,FALSE)</f>
        <v>39600</v>
      </c>
      <c r="H2207">
        <f t="shared" si="69"/>
        <v>79200</v>
      </c>
      <c r="I2207" t="str">
        <f>VLOOKUP(E2207,'Data Produk'!$A$2:$E$2517,3,FALSE)</f>
        <v>BHINNEKA GO W607 OFFICE MOUSE BLUE</v>
      </c>
      <c r="J2207" t="str">
        <f>VLOOKUP(E2207,'Data Produk'!$A$2:$E$2517,4,FALSE)</f>
        <v>OFFICE MOUSE</v>
      </c>
      <c r="K2207" t="str">
        <f>VLOOKUP(D2207,'Data Outlet'!$A$2:$D$17,4,FALSE)</f>
        <v>Gita Rahma</v>
      </c>
      <c r="L2207" t="str">
        <f>VLOOKUP(D2207,'Data Outlet'!$A$2:$D$17,2,FALSE)</f>
        <v>MALL OF INDONESIA</v>
      </c>
    </row>
    <row r="2208" spans="1:12" x14ac:dyDescent="0.25">
      <c r="A2208" t="str">
        <f t="shared" si="70"/>
        <v>T-2207</v>
      </c>
      <c r="B2208" s="3" t="s">
        <v>2584</v>
      </c>
      <c r="C2208" s="5">
        <v>45620</v>
      </c>
      <c r="D2208" s="3" t="s">
        <v>43</v>
      </c>
      <c r="E2208" s="4" t="s">
        <v>1302</v>
      </c>
      <c r="F2208" s="9">
        <v>2</v>
      </c>
      <c r="G2208">
        <f>VLOOKUP(E2208,'Data Produk'!$A$2:$E$2517,5,FALSE)</f>
        <v>39600</v>
      </c>
      <c r="H2208">
        <f t="shared" si="69"/>
        <v>79200</v>
      </c>
      <c r="I2208" t="str">
        <f>VLOOKUP(E2208,'Data Produk'!$A$2:$E$2517,3,FALSE)</f>
        <v>BHINNEKA GO W606 OFFICE MOUSE WHITE</v>
      </c>
      <c r="J2208" t="str">
        <f>VLOOKUP(E2208,'Data Produk'!$A$2:$E$2517,4,FALSE)</f>
        <v>OFFICE MOUSE</v>
      </c>
      <c r="K2208" t="str">
        <f>VLOOKUP(D2208,'Data Outlet'!$A$2:$D$17,4,FALSE)</f>
        <v>Gita Rahma</v>
      </c>
      <c r="L2208" t="str">
        <f>VLOOKUP(D2208,'Data Outlet'!$A$2:$D$17,2,FALSE)</f>
        <v>MALL OF INDONESIA</v>
      </c>
    </row>
    <row r="2209" spans="1:12" x14ac:dyDescent="0.25">
      <c r="A2209" t="str">
        <f t="shared" si="70"/>
        <v>T-2208</v>
      </c>
      <c r="B2209" s="3" t="s">
        <v>2584</v>
      </c>
      <c r="C2209" s="5">
        <v>45600</v>
      </c>
      <c r="D2209" s="3" t="s">
        <v>43</v>
      </c>
      <c r="E2209" s="4" t="s">
        <v>547</v>
      </c>
      <c r="F2209" s="9">
        <v>1</v>
      </c>
      <c r="G2209">
        <f>VLOOKUP(E2209,'Data Produk'!$A$2:$E$2517,5,FALSE)</f>
        <v>22500</v>
      </c>
      <c r="H2209">
        <f t="shared" si="69"/>
        <v>22500</v>
      </c>
      <c r="I2209" t="str">
        <f>VLOOKUP(E2209,'Data Produk'!$A$2:$E$2517,3,FALSE)</f>
        <v>BHINNEKA LINKBUDS ES4 WIRED EARBUDS WHITE</v>
      </c>
      <c r="J2209" t="str">
        <f>VLOOKUP(E2209,'Data Produk'!$A$2:$E$2517,4,FALSE)</f>
        <v>EARPHONE</v>
      </c>
      <c r="K2209" t="str">
        <f>VLOOKUP(D2209,'Data Outlet'!$A$2:$D$17,4,FALSE)</f>
        <v>Gita Rahma</v>
      </c>
      <c r="L2209" t="str">
        <f>VLOOKUP(D2209,'Data Outlet'!$A$2:$D$17,2,FALSE)</f>
        <v>MALL OF INDONESIA</v>
      </c>
    </row>
    <row r="2210" spans="1:12" x14ac:dyDescent="0.25">
      <c r="A2210" t="str">
        <f t="shared" si="70"/>
        <v>T-2209</v>
      </c>
      <c r="B2210" s="3" t="s">
        <v>2584</v>
      </c>
      <c r="C2210" s="5">
        <v>45603</v>
      </c>
      <c r="D2210" s="3" t="s">
        <v>43</v>
      </c>
      <c r="E2210" s="4" t="s">
        <v>647</v>
      </c>
      <c r="F2210" s="9">
        <v>2</v>
      </c>
      <c r="G2210">
        <f>VLOOKUP(E2210,'Data Produk'!$A$2:$E$2517,5,FALSE)</f>
        <v>26100</v>
      </c>
      <c r="H2210">
        <f t="shared" si="69"/>
        <v>52200</v>
      </c>
      <c r="I2210" t="str">
        <f>VLOOKUP(E2210,'Data Produk'!$A$2:$E$2517,3,FALSE)</f>
        <v>BHINNEKA GO ES1 WIRED EARBUDS BLACK</v>
      </c>
      <c r="J2210" t="str">
        <f>VLOOKUP(E2210,'Data Produk'!$A$2:$E$2517,4,FALSE)</f>
        <v>EARPHONE</v>
      </c>
      <c r="K2210" t="str">
        <f>VLOOKUP(D2210,'Data Outlet'!$A$2:$D$17,4,FALSE)</f>
        <v>Gita Rahma</v>
      </c>
      <c r="L2210" t="str">
        <f>VLOOKUP(D2210,'Data Outlet'!$A$2:$D$17,2,FALSE)</f>
        <v>MALL OF INDONESIA</v>
      </c>
    </row>
    <row r="2211" spans="1:12" x14ac:dyDescent="0.25">
      <c r="A2211" t="str">
        <f t="shared" si="70"/>
        <v>T-2210</v>
      </c>
      <c r="B2211" s="3" t="s">
        <v>2584</v>
      </c>
      <c r="C2211" s="5">
        <v>45626</v>
      </c>
      <c r="D2211" s="3" t="s">
        <v>36</v>
      </c>
      <c r="E2211" s="4" t="s">
        <v>1404</v>
      </c>
      <c r="F2211" s="9">
        <v>1</v>
      </c>
      <c r="G2211">
        <f>VLOOKUP(E2211,'Data Produk'!$A$2:$E$2517,5,FALSE)</f>
        <v>40500</v>
      </c>
      <c r="H2211">
        <f t="shared" si="69"/>
        <v>40500</v>
      </c>
      <c r="I2211" t="str">
        <f>VLOOKUP(E2211,'Data Produk'!$A$2:$E$2517,3,FALSE)</f>
        <v>BHINNEKA MEOW AC5001 HEADSET ACCESSORIES PINK</v>
      </c>
      <c r="J2211" t="str">
        <f>VLOOKUP(E2211,'Data Produk'!$A$2:$E$2517,4,FALSE)</f>
        <v>OTHER ACCESSORIES</v>
      </c>
      <c r="K2211" t="str">
        <f>VLOOKUP(D2211,'Data Outlet'!$A$2:$D$17,4,FALSE)</f>
        <v>Citra Dewi</v>
      </c>
      <c r="L2211" t="str">
        <f>VLOOKUP(D2211,'Data Outlet'!$A$2:$D$17,2,FALSE)</f>
        <v>CENTER POINT MEDAN</v>
      </c>
    </row>
    <row r="2212" spans="1:12" x14ac:dyDescent="0.25">
      <c r="A2212" t="str">
        <f t="shared" si="70"/>
        <v>T-2211</v>
      </c>
      <c r="B2212" s="3" t="s">
        <v>2584</v>
      </c>
      <c r="C2212" s="5">
        <v>45624</v>
      </c>
      <c r="D2212" s="3" t="s">
        <v>36</v>
      </c>
      <c r="E2212" s="4" t="s">
        <v>964</v>
      </c>
      <c r="F2212" s="9">
        <v>2</v>
      </c>
      <c r="G2212">
        <f>VLOOKUP(E2212,'Data Produk'!$A$2:$E$2517,5,FALSE)</f>
        <v>396000</v>
      </c>
      <c r="H2212">
        <f t="shared" si="69"/>
        <v>792000</v>
      </c>
      <c r="I2212" t="str">
        <f>VLOOKUP(E2212,'Data Produk'!$A$2:$E$2517,3,FALSE)</f>
        <v>BHINNEKA LEVIOSA MCX01 CONDENSER MICROPHONE BLACK</v>
      </c>
      <c r="J2212" t="str">
        <f>VLOOKUP(E2212,'Data Produk'!$A$2:$E$2517,4,FALSE)</f>
        <v>STREAMING DEVICES</v>
      </c>
      <c r="K2212" t="str">
        <f>VLOOKUP(D2212,'Data Outlet'!$A$2:$D$17,4,FALSE)</f>
        <v>Citra Dewi</v>
      </c>
      <c r="L2212" t="str">
        <f>VLOOKUP(D2212,'Data Outlet'!$A$2:$D$17,2,FALSE)</f>
        <v>CENTER POINT MEDAN</v>
      </c>
    </row>
    <row r="2213" spans="1:12" x14ac:dyDescent="0.25">
      <c r="A2213" t="str">
        <f t="shared" si="70"/>
        <v>T-2212</v>
      </c>
      <c r="B2213" s="3" t="s">
        <v>2584</v>
      </c>
      <c r="C2213" s="5">
        <v>45615</v>
      </c>
      <c r="D2213" s="3" t="s">
        <v>43</v>
      </c>
      <c r="E2213" s="4" t="s">
        <v>1162</v>
      </c>
      <c r="F2213" s="9">
        <v>2</v>
      </c>
      <c r="G2213">
        <f>VLOOKUP(E2213,'Data Produk'!$A$2:$E$2517,5,FALSE)</f>
        <v>225000</v>
      </c>
      <c r="H2213">
        <f t="shared" si="69"/>
        <v>450000</v>
      </c>
      <c r="I2213" t="str">
        <f>VLOOKUP(E2213,'Data Produk'!$A$2:$E$2517,3,FALSE)</f>
        <v>BHINNEKA POWER CUBE 4 PLUG TYPE TRAVEL MULTI ADAPTER BLACK</v>
      </c>
      <c r="J2213" t="str">
        <f>VLOOKUP(E2213,'Data Produk'!$A$2:$E$2517,4,FALSE)</f>
        <v>CAR &amp; TRAVEL CHARGER</v>
      </c>
      <c r="K2213" t="str">
        <f>VLOOKUP(D2213,'Data Outlet'!$A$2:$D$17,4,FALSE)</f>
        <v>Gita Rahma</v>
      </c>
      <c r="L2213" t="str">
        <f>VLOOKUP(D2213,'Data Outlet'!$A$2:$D$17,2,FALSE)</f>
        <v>MALL OF INDONESIA</v>
      </c>
    </row>
    <row r="2214" spans="1:12" x14ac:dyDescent="0.25">
      <c r="A2214" t="str">
        <f t="shared" si="70"/>
        <v>T-2213</v>
      </c>
      <c r="B2214" s="3" t="s">
        <v>2584</v>
      </c>
      <c r="C2214" s="5">
        <v>45612</v>
      </c>
      <c r="D2214" s="3" t="s">
        <v>36</v>
      </c>
      <c r="E2214" s="4" t="s">
        <v>702</v>
      </c>
      <c r="F2214" s="9">
        <v>1</v>
      </c>
      <c r="G2214">
        <f>VLOOKUP(E2214,'Data Produk'!$A$2:$E$2517,5,FALSE)</f>
        <v>13500</v>
      </c>
      <c r="H2214">
        <f t="shared" si="69"/>
        <v>13500</v>
      </c>
      <c r="I2214" t="str">
        <f>VLOOKUP(E2214,'Data Produk'!$A$2:$E$2517,3,FALSE)</f>
        <v>BHINNEKA LINKBUDS ES2 WIRED EARBUDS WHITE</v>
      </c>
      <c r="J2214" t="str">
        <f>VLOOKUP(E2214,'Data Produk'!$A$2:$E$2517,4,FALSE)</f>
        <v>EARPHONE</v>
      </c>
      <c r="K2214" t="str">
        <f>VLOOKUP(D2214,'Data Outlet'!$A$2:$D$17,4,FALSE)</f>
        <v>Citra Dewi</v>
      </c>
      <c r="L2214" t="str">
        <f>VLOOKUP(D2214,'Data Outlet'!$A$2:$D$17,2,FALSE)</f>
        <v>CENTER POINT MEDAN</v>
      </c>
    </row>
    <row r="2215" spans="1:12" x14ac:dyDescent="0.25">
      <c r="A2215" t="str">
        <f t="shared" si="70"/>
        <v>T-2214</v>
      </c>
      <c r="B2215" s="3" t="s">
        <v>2584</v>
      </c>
      <c r="C2215" s="5">
        <v>45614</v>
      </c>
      <c r="D2215" s="3" t="s">
        <v>36</v>
      </c>
      <c r="E2215" s="4" t="s">
        <v>705</v>
      </c>
      <c r="F2215" s="9">
        <v>2</v>
      </c>
      <c r="G2215">
        <f>VLOOKUP(E2215,'Data Produk'!$A$2:$E$2517,5,FALSE)</f>
        <v>81000</v>
      </c>
      <c r="H2215">
        <f t="shared" si="69"/>
        <v>162000</v>
      </c>
      <c r="I2215" t="str">
        <f>VLOOKUP(E2215,'Data Produk'!$A$2:$E$2517,3,FALSE)</f>
        <v>BHINNEKA THOR X9 GAMING MOUSE BLACK</v>
      </c>
      <c r="J2215" t="str">
        <f>VLOOKUP(E2215,'Data Produk'!$A$2:$E$2517,4,FALSE)</f>
        <v>MOUSE GAMING</v>
      </c>
      <c r="K2215" t="str">
        <f>VLOOKUP(D2215,'Data Outlet'!$A$2:$D$17,4,FALSE)</f>
        <v>Citra Dewi</v>
      </c>
      <c r="L2215" t="str">
        <f>VLOOKUP(D2215,'Data Outlet'!$A$2:$D$17,2,FALSE)</f>
        <v>CENTER POINT MEDAN</v>
      </c>
    </row>
    <row r="2216" spans="1:12" x14ac:dyDescent="0.25">
      <c r="A2216" t="str">
        <f t="shared" si="70"/>
        <v>T-2215</v>
      </c>
      <c r="B2216" s="3" t="s">
        <v>2584</v>
      </c>
      <c r="C2216" s="5">
        <v>45611</v>
      </c>
      <c r="D2216" s="3" t="s">
        <v>36</v>
      </c>
      <c r="E2216" s="4" t="s">
        <v>1405</v>
      </c>
      <c r="F2216" s="9">
        <v>1</v>
      </c>
      <c r="G2216">
        <f>VLOOKUP(E2216,'Data Produk'!$A$2:$E$2517,5,FALSE)</f>
        <v>34200</v>
      </c>
      <c r="H2216">
        <f t="shared" si="69"/>
        <v>34200</v>
      </c>
      <c r="I2216" t="str">
        <f>VLOOKUP(E2216,'Data Produk'!$A$2:$E$2517,3,FALSE)</f>
        <v>KC104 BHINNEKA USB CABLE TYPE C</v>
      </c>
      <c r="J2216" t="str">
        <f>VLOOKUP(E2216,'Data Produk'!$A$2:$E$2517,4,FALSE)</f>
        <v>CABLE</v>
      </c>
      <c r="K2216" t="str">
        <f>VLOOKUP(D2216,'Data Outlet'!$A$2:$D$17,4,FALSE)</f>
        <v>Citra Dewi</v>
      </c>
      <c r="L2216" t="str">
        <f>VLOOKUP(D2216,'Data Outlet'!$A$2:$D$17,2,FALSE)</f>
        <v>CENTER POINT MEDAN</v>
      </c>
    </row>
    <row r="2217" spans="1:12" x14ac:dyDescent="0.25">
      <c r="A2217" t="str">
        <f t="shared" si="70"/>
        <v>T-2216</v>
      </c>
      <c r="B2217" s="3" t="s">
        <v>2584</v>
      </c>
      <c r="C2217" s="5">
        <v>45620</v>
      </c>
      <c r="D2217" s="3" t="s">
        <v>36</v>
      </c>
      <c r="E2217" s="4" t="s">
        <v>610</v>
      </c>
      <c r="F2217" s="9">
        <v>2</v>
      </c>
      <c r="G2217">
        <f>VLOOKUP(E2217,'Data Produk'!$A$2:$E$2517,5,FALSE)</f>
        <v>81000</v>
      </c>
      <c r="H2217">
        <f t="shared" si="69"/>
        <v>162000</v>
      </c>
      <c r="I2217" t="str">
        <f>VLOOKUP(E2217,'Data Produk'!$A$2:$E$2517,3,FALSE)</f>
        <v>BHINNEKA AGILE MP903 GAMING MOUSEPAD BLACK</v>
      </c>
      <c r="J2217" t="str">
        <f>VLOOKUP(E2217,'Data Produk'!$A$2:$E$2517,4,FALSE)</f>
        <v>GAMING MOUSEPAD</v>
      </c>
      <c r="K2217" t="str">
        <f>VLOOKUP(D2217,'Data Outlet'!$A$2:$D$17,4,FALSE)</f>
        <v>Citra Dewi</v>
      </c>
      <c r="L2217" t="str">
        <f>VLOOKUP(D2217,'Data Outlet'!$A$2:$D$17,2,FALSE)</f>
        <v>CENTER POINT MEDAN</v>
      </c>
    </row>
    <row r="2218" spans="1:12" x14ac:dyDescent="0.25">
      <c r="A2218" t="str">
        <f t="shared" si="70"/>
        <v>T-2217</v>
      </c>
      <c r="B2218" s="3" t="s">
        <v>2584</v>
      </c>
      <c r="C2218" s="5">
        <v>45626</v>
      </c>
      <c r="D2218" s="3" t="s">
        <v>43</v>
      </c>
      <c r="E2218" s="4" t="s">
        <v>556</v>
      </c>
      <c r="F2218" s="9">
        <v>2</v>
      </c>
      <c r="G2218">
        <f>VLOOKUP(E2218,'Data Produk'!$A$2:$E$2517,5,FALSE)</f>
        <v>17100</v>
      </c>
      <c r="H2218">
        <f t="shared" si="69"/>
        <v>34200</v>
      </c>
      <c r="I2218" t="str">
        <f>VLOOKUP(E2218,'Data Produk'!$A$2:$E$2517,3,FALSE)</f>
        <v>BHINNEKA DURALINK KCB1201 BLACK</v>
      </c>
      <c r="J2218" t="str">
        <f>VLOOKUP(E2218,'Data Produk'!$A$2:$E$2517,4,FALSE)</f>
        <v>CABLE</v>
      </c>
      <c r="K2218" t="str">
        <f>VLOOKUP(D2218,'Data Outlet'!$A$2:$D$17,4,FALSE)</f>
        <v>Gita Rahma</v>
      </c>
      <c r="L2218" t="str">
        <f>VLOOKUP(D2218,'Data Outlet'!$A$2:$D$17,2,FALSE)</f>
        <v>MALL OF INDONESIA</v>
      </c>
    </row>
    <row r="2219" spans="1:12" x14ac:dyDescent="0.25">
      <c r="A2219" t="str">
        <f t="shared" si="70"/>
        <v>T-2218</v>
      </c>
      <c r="B2219" s="3" t="s">
        <v>2584</v>
      </c>
      <c r="C2219" s="5">
        <v>45601</v>
      </c>
      <c r="D2219" s="3" t="s">
        <v>43</v>
      </c>
      <c r="E2219" s="4" t="s">
        <v>515</v>
      </c>
      <c r="F2219" s="9">
        <v>2</v>
      </c>
      <c r="G2219">
        <f>VLOOKUP(E2219,'Data Produk'!$A$2:$E$2517,5,FALSE)</f>
        <v>47700</v>
      </c>
      <c r="H2219">
        <f t="shared" si="69"/>
        <v>95400</v>
      </c>
      <c r="I2219" t="str">
        <f>VLOOKUP(E2219,'Data Produk'!$A$2:$E$2517,3,FALSE)</f>
        <v>BHINNEKA POWER MOVE 30W 2-PORTS CAR CHARGER (PD+QC) BLACK</v>
      </c>
      <c r="J2219" t="str">
        <f>VLOOKUP(E2219,'Data Produk'!$A$2:$E$2517,4,FALSE)</f>
        <v>CAR &amp; TRAVEL CHARGER</v>
      </c>
      <c r="K2219" t="str">
        <f>VLOOKUP(D2219,'Data Outlet'!$A$2:$D$17,4,FALSE)</f>
        <v>Gita Rahma</v>
      </c>
      <c r="L2219" t="str">
        <f>VLOOKUP(D2219,'Data Outlet'!$A$2:$D$17,2,FALSE)</f>
        <v>MALL OF INDONESIA</v>
      </c>
    </row>
    <row r="2220" spans="1:12" x14ac:dyDescent="0.25">
      <c r="A2220" t="str">
        <f t="shared" si="70"/>
        <v>T-2219</v>
      </c>
      <c r="B2220" s="3" t="s">
        <v>2584</v>
      </c>
      <c r="C2220" s="5">
        <v>45604</v>
      </c>
      <c r="D2220" s="3" t="s">
        <v>43</v>
      </c>
      <c r="E2220" s="4" t="s">
        <v>535</v>
      </c>
      <c r="F2220" s="9">
        <v>1</v>
      </c>
      <c r="G2220">
        <f>VLOOKUP(E2220,'Data Produk'!$A$2:$E$2517,5,FALSE)</f>
        <v>162000</v>
      </c>
      <c r="H2220">
        <f t="shared" si="69"/>
        <v>162000</v>
      </c>
      <c r="I2220" t="str">
        <f>VLOOKUP(E2220,'Data Produk'!$A$2:$E$2517,3,FALSE)</f>
        <v>BHINNEKA POWER PACK T1 10.000 mAh 22,5W POWERBANK WHITE</v>
      </c>
      <c r="J2220" t="str">
        <f>VLOOKUP(E2220,'Data Produk'!$A$2:$E$2517,4,FALSE)</f>
        <v>POWERBANK</v>
      </c>
      <c r="K2220" t="str">
        <f>VLOOKUP(D2220,'Data Outlet'!$A$2:$D$17,4,FALSE)</f>
        <v>Gita Rahma</v>
      </c>
      <c r="L2220" t="str">
        <f>VLOOKUP(D2220,'Data Outlet'!$A$2:$D$17,2,FALSE)</f>
        <v>MALL OF INDONESIA</v>
      </c>
    </row>
    <row r="2221" spans="1:12" x14ac:dyDescent="0.25">
      <c r="A2221" t="str">
        <f t="shared" si="70"/>
        <v>T-2220</v>
      </c>
      <c r="B2221" s="3" t="s">
        <v>2584</v>
      </c>
      <c r="C2221" s="5">
        <v>45607</v>
      </c>
      <c r="D2221" s="3" t="s">
        <v>43</v>
      </c>
      <c r="E2221" s="4" t="s">
        <v>1002</v>
      </c>
      <c r="F2221" s="9">
        <v>1</v>
      </c>
      <c r="G2221">
        <f>VLOOKUP(E2221,'Data Produk'!$A$2:$E$2517,5,FALSE)</f>
        <v>27000</v>
      </c>
      <c r="H2221">
        <f t="shared" si="69"/>
        <v>27000</v>
      </c>
      <c r="I2221" t="str">
        <f>VLOOKUP(E2221,'Data Produk'!$A$2:$E$2517,3,FALSE)</f>
        <v>KM201 BHINNEKA USB CABLE MICRO</v>
      </c>
      <c r="J2221" t="str">
        <f>VLOOKUP(E2221,'Data Produk'!$A$2:$E$2517,4,FALSE)</f>
        <v>CABLE</v>
      </c>
      <c r="K2221" t="str">
        <f>VLOOKUP(D2221,'Data Outlet'!$A$2:$D$17,4,FALSE)</f>
        <v>Gita Rahma</v>
      </c>
      <c r="L2221" t="str">
        <f>VLOOKUP(D2221,'Data Outlet'!$A$2:$D$17,2,FALSE)</f>
        <v>MALL OF INDONESIA</v>
      </c>
    </row>
    <row r="2222" spans="1:12" x14ac:dyDescent="0.25">
      <c r="A2222" t="str">
        <f t="shared" si="70"/>
        <v>T-2221</v>
      </c>
      <c r="B2222" s="3" t="s">
        <v>2584</v>
      </c>
      <c r="C2222" s="5">
        <v>45601</v>
      </c>
      <c r="D2222" s="3" t="s">
        <v>43</v>
      </c>
      <c r="E2222" s="4" t="s">
        <v>1406</v>
      </c>
      <c r="F2222" s="9">
        <v>1</v>
      </c>
      <c r="G2222">
        <f>VLOOKUP(E2222,'Data Produk'!$A$2:$E$2517,5,FALSE)</f>
        <v>98100</v>
      </c>
      <c r="H2222">
        <f t="shared" si="69"/>
        <v>98100</v>
      </c>
      <c r="I2222" t="str">
        <f>VLOOKUP(E2222,'Data Produk'!$A$2:$E$2517,3,FALSE)</f>
        <v>BHINNEKA CW2-Q01 30W 2-PORTS CHARGER (QC) WHITE</v>
      </c>
      <c r="J2222" t="str">
        <f>VLOOKUP(E2222,'Data Produk'!$A$2:$E$2517,4,FALSE)</f>
        <v>CHARGER</v>
      </c>
      <c r="K2222" t="str">
        <f>VLOOKUP(D2222,'Data Outlet'!$A$2:$D$17,4,FALSE)</f>
        <v>Gita Rahma</v>
      </c>
      <c r="L2222" t="str">
        <f>VLOOKUP(D2222,'Data Outlet'!$A$2:$D$17,2,FALSE)</f>
        <v>MALL OF INDONESIA</v>
      </c>
    </row>
    <row r="2223" spans="1:12" x14ac:dyDescent="0.25">
      <c r="A2223" t="str">
        <f t="shared" si="70"/>
        <v>T-2222</v>
      </c>
      <c r="B2223" s="3" t="s">
        <v>2584</v>
      </c>
      <c r="C2223" s="5">
        <v>45608</v>
      </c>
      <c r="D2223" s="3" t="s">
        <v>36</v>
      </c>
      <c r="E2223" s="4" t="s">
        <v>122</v>
      </c>
      <c r="F2223" s="9">
        <v>2</v>
      </c>
      <c r="G2223">
        <f>VLOOKUP(E2223,'Data Produk'!$A$2:$E$2517,5,FALSE)</f>
        <v>15300</v>
      </c>
      <c r="H2223">
        <f t="shared" si="69"/>
        <v>30600</v>
      </c>
      <c r="I2223" t="str">
        <f>VLOOKUP(E2223,'Data Produk'!$A$2:$E$2517,3,FALSE)</f>
        <v>BHINNEKA LINKPODS ES3 WIRED EARBUDS WHITE</v>
      </c>
      <c r="J2223" t="str">
        <f>VLOOKUP(E2223,'Data Produk'!$A$2:$E$2517,4,FALSE)</f>
        <v>EARPHONE</v>
      </c>
      <c r="K2223" t="str">
        <f>VLOOKUP(D2223,'Data Outlet'!$A$2:$D$17,4,FALSE)</f>
        <v>Citra Dewi</v>
      </c>
      <c r="L2223" t="str">
        <f>VLOOKUP(D2223,'Data Outlet'!$A$2:$D$17,2,FALSE)</f>
        <v>CENTER POINT MEDAN</v>
      </c>
    </row>
    <row r="2224" spans="1:12" x14ac:dyDescent="0.25">
      <c r="A2224" t="str">
        <f t="shared" si="70"/>
        <v>T-2223</v>
      </c>
      <c r="B2224" s="3" t="s">
        <v>2584</v>
      </c>
      <c r="C2224" s="5">
        <v>45621</v>
      </c>
      <c r="D2224" s="3" t="s">
        <v>36</v>
      </c>
      <c r="E2224" s="4" t="s">
        <v>221</v>
      </c>
      <c r="F2224" s="9">
        <v>3</v>
      </c>
      <c r="G2224">
        <f>VLOOKUP(E2224,'Data Produk'!$A$2:$E$2517,5,FALSE)</f>
        <v>22500</v>
      </c>
      <c r="H2224">
        <f t="shared" si="69"/>
        <v>67500</v>
      </c>
      <c r="I2224" t="str">
        <f>VLOOKUP(E2224,'Data Produk'!$A$2:$E$2517,3,FALSE)</f>
        <v>BHINNEKA LINKBUDS ES4 WIRED EARBUDS WHITE</v>
      </c>
      <c r="J2224" t="str">
        <f>VLOOKUP(E2224,'Data Produk'!$A$2:$E$2517,4,FALSE)</f>
        <v>EARPHONE</v>
      </c>
      <c r="K2224" t="str">
        <f>VLOOKUP(D2224,'Data Outlet'!$A$2:$D$17,4,FALSE)</f>
        <v>Citra Dewi</v>
      </c>
      <c r="L2224" t="str">
        <f>VLOOKUP(D2224,'Data Outlet'!$A$2:$D$17,2,FALSE)</f>
        <v>CENTER POINT MEDAN</v>
      </c>
    </row>
    <row r="2225" spans="1:12" x14ac:dyDescent="0.25">
      <c r="A2225" t="str">
        <f t="shared" si="70"/>
        <v>T-2224</v>
      </c>
      <c r="B2225" s="3" t="s">
        <v>2584</v>
      </c>
      <c r="C2225" s="5">
        <v>45608</v>
      </c>
      <c r="D2225" s="3" t="s">
        <v>43</v>
      </c>
      <c r="E2225" s="4" t="s">
        <v>536</v>
      </c>
      <c r="F2225" s="9">
        <v>1</v>
      </c>
      <c r="G2225">
        <f>VLOOKUP(E2225,'Data Produk'!$A$2:$E$2517,5,FALSE)</f>
        <v>27000</v>
      </c>
      <c r="H2225">
        <f t="shared" si="69"/>
        <v>27000</v>
      </c>
      <c r="I2225" t="str">
        <f>VLOOKUP(E2225,'Data Produk'!$A$2:$E$2517,3,FALSE)</f>
        <v>BHINNEKA DURALINK KLB2001 BLACK</v>
      </c>
      <c r="J2225" t="str">
        <f>VLOOKUP(E2225,'Data Produk'!$A$2:$E$2517,4,FALSE)</f>
        <v>CABLE</v>
      </c>
      <c r="K2225" t="str">
        <f>VLOOKUP(D2225,'Data Outlet'!$A$2:$D$17,4,FALSE)</f>
        <v>Gita Rahma</v>
      </c>
      <c r="L2225" t="str">
        <f>VLOOKUP(D2225,'Data Outlet'!$A$2:$D$17,2,FALSE)</f>
        <v>MALL OF INDONESIA</v>
      </c>
    </row>
    <row r="2226" spans="1:12" x14ac:dyDescent="0.25">
      <c r="A2226" t="str">
        <f t="shared" si="70"/>
        <v>T-2225</v>
      </c>
      <c r="B2226" s="3" t="s">
        <v>2584</v>
      </c>
      <c r="C2226" s="5">
        <v>45598</v>
      </c>
      <c r="D2226" s="3" t="s">
        <v>36</v>
      </c>
      <c r="E2226" s="4" t="s">
        <v>718</v>
      </c>
      <c r="F2226" s="9">
        <v>1</v>
      </c>
      <c r="G2226">
        <f>VLOOKUP(E2226,'Data Produk'!$A$2:$E$2517,5,FALSE)</f>
        <v>76500</v>
      </c>
      <c r="H2226">
        <f t="shared" si="69"/>
        <v>76500</v>
      </c>
      <c r="I2226" t="str">
        <f>VLOOKUP(E2226,'Data Produk'!$A$2:$E$2517,3,FALSE)</f>
        <v>BHINNEKA WAVE10 TW10 TRUE WIRELESS WHITE</v>
      </c>
      <c r="J2226" t="str">
        <f>VLOOKUP(E2226,'Data Produk'!$A$2:$E$2517,4,FALSE)</f>
        <v>TWS</v>
      </c>
      <c r="K2226" t="str">
        <f>VLOOKUP(D2226,'Data Outlet'!$A$2:$D$17,4,FALSE)</f>
        <v>Citra Dewi</v>
      </c>
      <c r="L2226" t="str">
        <f>VLOOKUP(D2226,'Data Outlet'!$A$2:$D$17,2,FALSE)</f>
        <v>CENTER POINT MEDAN</v>
      </c>
    </row>
    <row r="2227" spans="1:12" x14ac:dyDescent="0.25">
      <c r="A2227" t="str">
        <f t="shared" si="70"/>
        <v>T-2226</v>
      </c>
      <c r="B2227" s="3" t="s">
        <v>2584</v>
      </c>
      <c r="C2227" s="5">
        <v>45606</v>
      </c>
      <c r="D2227" s="3" t="s">
        <v>43</v>
      </c>
      <c r="E2227" s="4" t="s">
        <v>541</v>
      </c>
      <c r="F2227" s="9">
        <v>1</v>
      </c>
      <c r="G2227">
        <f>VLOOKUP(E2227,'Data Produk'!$A$2:$E$2517,5,FALSE)</f>
        <v>144000</v>
      </c>
      <c r="H2227">
        <f t="shared" si="69"/>
        <v>144000</v>
      </c>
      <c r="I2227" t="str">
        <f>VLOOKUP(E2227,'Data Produk'!$A$2:$E$2517,3,FALSE)</f>
        <v>BHINNEKA CHIEF II HG20 GAMING HEADSET BLACK</v>
      </c>
      <c r="J2227" t="str">
        <f>VLOOKUP(E2227,'Data Produk'!$A$2:$E$2517,4,FALSE)</f>
        <v>GAMING HEADSET</v>
      </c>
      <c r="K2227" t="str">
        <f>VLOOKUP(D2227,'Data Outlet'!$A$2:$D$17,4,FALSE)</f>
        <v>Gita Rahma</v>
      </c>
      <c r="L2227" t="str">
        <f>VLOOKUP(D2227,'Data Outlet'!$A$2:$D$17,2,FALSE)</f>
        <v>MALL OF INDONESIA</v>
      </c>
    </row>
    <row r="2228" spans="1:12" x14ac:dyDescent="0.25">
      <c r="A2228" t="str">
        <f t="shared" si="70"/>
        <v>T-2227</v>
      </c>
      <c r="B2228" s="3" t="s">
        <v>2584</v>
      </c>
      <c r="C2228" s="5">
        <v>45607</v>
      </c>
      <c r="D2228" s="3" t="s">
        <v>43</v>
      </c>
      <c r="E2228" s="4" t="s">
        <v>525</v>
      </c>
      <c r="F2228" s="9">
        <v>1</v>
      </c>
      <c r="G2228">
        <f>VLOOKUP(E2228,'Data Produk'!$A$2:$E$2517,5,FALSE)</f>
        <v>107100</v>
      </c>
      <c r="H2228">
        <f t="shared" si="69"/>
        <v>107100</v>
      </c>
      <c r="I2228" t="str">
        <f>VLOOKUP(E2228,'Data Produk'!$A$2:$E$2517,3,FALSE)</f>
        <v>BHINNEKA CW2-Q02 38W 2-PORTS CHARGER (QC) WHITE</v>
      </c>
      <c r="J2228" t="str">
        <f>VLOOKUP(E2228,'Data Produk'!$A$2:$E$2517,4,FALSE)</f>
        <v>CHARGER</v>
      </c>
      <c r="K2228" t="str">
        <f>VLOOKUP(D2228,'Data Outlet'!$A$2:$D$17,4,FALSE)</f>
        <v>Gita Rahma</v>
      </c>
      <c r="L2228" t="str">
        <f>VLOOKUP(D2228,'Data Outlet'!$A$2:$D$17,2,FALSE)</f>
        <v>MALL OF INDONESIA</v>
      </c>
    </row>
    <row r="2229" spans="1:12" x14ac:dyDescent="0.25">
      <c r="A2229" t="str">
        <f t="shared" si="70"/>
        <v>T-2228</v>
      </c>
      <c r="B2229" s="3" t="s">
        <v>2584</v>
      </c>
      <c r="C2229" s="5">
        <v>45615</v>
      </c>
      <c r="D2229" s="3" t="s">
        <v>43</v>
      </c>
      <c r="E2229" s="4" t="s">
        <v>815</v>
      </c>
      <c r="F2229" s="9">
        <v>3</v>
      </c>
      <c r="G2229">
        <f>VLOOKUP(E2229,'Data Produk'!$A$2:$E$2517,5,FALSE)</f>
        <v>39600</v>
      </c>
      <c r="H2229">
        <f t="shared" si="69"/>
        <v>118800</v>
      </c>
      <c r="I2229" t="str">
        <f>VLOOKUP(E2229,'Data Produk'!$A$2:$E$2517,3,FALSE)</f>
        <v>BHINNEKA GO W608 OFFICE MOUSE PINK</v>
      </c>
      <c r="J2229" t="str">
        <f>VLOOKUP(E2229,'Data Produk'!$A$2:$E$2517,4,FALSE)</f>
        <v>OFFICE MOUSE</v>
      </c>
      <c r="K2229" t="str">
        <f>VLOOKUP(D2229,'Data Outlet'!$A$2:$D$17,4,FALSE)</f>
        <v>Gita Rahma</v>
      </c>
      <c r="L2229" t="str">
        <f>VLOOKUP(D2229,'Data Outlet'!$A$2:$D$17,2,FALSE)</f>
        <v>MALL OF INDONESIA</v>
      </c>
    </row>
    <row r="2230" spans="1:12" x14ac:dyDescent="0.25">
      <c r="A2230" t="str">
        <f t="shared" si="70"/>
        <v>T-2229</v>
      </c>
      <c r="B2230" s="3" t="s">
        <v>2584</v>
      </c>
      <c r="C2230" s="5">
        <v>45613</v>
      </c>
      <c r="D2230" s="3" t="s">
        <v>43</v>
      </c>
      <c r="E2230" s="4" t="s">
        <v>753</v>
      </c>
      <c r="F2230" s="9">
        <v>2</v>
      </c>
      <c r="G2230">
        <f>VLOOKUP(E2230,'Data Produk'!$A$2:$E$2517,5,FALSE)</f>
        <v>29700</v>
      </c>
      <c r="H2230">
        <f t="shared" si="69"/>
        <v>59400</v>
      </c>
      <c r="I2230" t="str">
        <f>VLOOKUP(E2230,'Data Produk'!$A$2:$E$2517,3,FALSE)</f>
        <v>KM104 BHINNEKA USB CABLE MICRO</v>
      </c>
      <c r="J2230" t="str">
        <f>VLOOKUP(E2230,'Data Produk'!$A$2:$E$2517,4,FALSE)</f>
        <v>CABLE</v>
      </c>
      <c r="K2230" t="str">
        <f>VLOOKUP(D2230,'Data Outlet'!$A$2:$D$17,4,FALSE)</f>
        <v>Gita Rahma</v>
      </c>
      <c r="L2230" t="str">
        <f>VLOOKUP(D2230,'Data Outlet'!$A$2:$D$17,2,FALSE)</f>
        <v>MALL OF INDONESIA</v>
      </c>
    </row>
    <row r="2231" spans="1:12" x14ac:dyDescent="0.25">
      <c r="A2231" t="str">
        <f t="shared" si="70"/>
        <v>T-2230</v>
      </c>
      <c r="B2231" s="3" t="s">
        <v>2584</v>
      </c>
      <c r="C2231" s="5">
        <v>45604</v>
      </c>
      <c r="D2231" s="3" t="s">
        <v>43</v>
      </c>
      <c r="E2231" s="4" t="s">
        <v>1407</v>
      </c>
      <c r="F2231" s="9">
        <v>1</v>
      </c>
      <c r="G2231">
        <f>VLOOKUP(E2231,'Data Produk'!$A$2:$E$2517,5,FALSE)</f>
        <v>148500</v>
      </c>
      <c r="H2231">
        <f t="shared" si="69"/>
        <v>148500</v>
      </c>
      <c r="I2231" t="str">
        <f>VLOOKUP(E2231,'Data Produk'!$A$2:$E$2517,3,FALSE)</f>
        <v>BHINNEKA GO WK895 OFFICE COMBO BLACK</v>
      </c>
      <c r="J2231" t="str">
        <f>VLOOKUP(E2231,'Data Produk'!$A$2:$E$2517,4,FALSE)</f>
        <v>OFFICE COMBO</v>
      </c>
      <c r="K2231" t="str">
        <f>VLOOKUP(D2231,'Data Outlet'!$A$2:$D$17,4,FALSE)</f>
        <v>Gita Rahma</v>
      </c>
      <c r="L2231" t="str">
        <f>VLOOKUP(D2231,'Data Outlet'!$A$2:$D$17,2,FALSE)</f>
        <v>MALL OF INDONESIA</v>
      </c>
    </row>
    <row r="2232" spans="1:12" x14ac:dyDescent="0.25">
      <c r="A2232" t="str">
        <f t="shared" si="70"/>
        <v>T-2231</v>
      </c>
      <c r="B2232" s="3" t="s">
        <v>2584</v>
      </c>
      <c r="C2232" s="5">
        <v>45598</v>
      </c>
      <c r="D2232" s="3" t="s">
        <v>43</v>
      </c>
      <c r="E2232" s="4" t="s">
        <v>509</v>
      </c>
      <c r="F2232" s="9">
        <v>2</v>
      </c>
      <c r="G2232">
        <f>VLOOKUP(E2232,'Data Produk'!$A$2:$E$2517,5,FALSE)</f>
        <v>76500</v>
      </c>
      <c r="H2232">
        <f t="shared" si="69"/>
        <v>153000</v>
      </c>
      <c r="I2232" t="str">
        <f>VLOOKUP(E2232,'Data Produk'!$A$2:$E$2517,3,FALSE)</f>
        <v>BHINNEKA WAVE10 TW10 TRUE WIRELESS BEIGE</v>
      </c>
      <c r="J2232" t="str">
        <f>VLOOKUP(E2232,'Data Produk'!$A$2:$E$2517,4,FALSE)</f>
        <v>TWS</v>
      </c>
      <c r="K2232" t="str">
        <f>VLOOKUP(D2232,'Data Outlet'!$A$2:$D$17,4,FALSE)</f>
        <v>Gita Rahma</v>
      </c>
      <c r="L2232" t="str">
        <f>VLOOKUP(D2232,'Data Outlet'!$A$2:$D$17,2,FALSE)</f>
        <v>MALL OF INDONESIA</v>
      </c>
    </row>
    <row r="2233" spans="1:12" x14ac:dyDescent="0.25">
      <c r="A2233" t="str">
        <f t="shared" si="70"/>
        <v>T-2232</v>
      </c>
      <c r="B2233" s="3" t="s">
        <v>2584</v>
      </c>
      <c r="C2233" s="5">
        <v>45614</v>
      </c>
      <c r="D2233" s="3" t="s">
        <v>43</v>
      </c>
      <c r="E2233" s="4" t="s">
        <v>1320</v>
      </c>
      <c r="F2233" s="9">
        <v>1</v>
      </c>
      <c r="G2233">
        <f>VLOOKUP(E2233,'Data Produk'!$A$2:$E$2517,5,FALSE)</f>
        <v>15300</v>
      </c>
      <c r="H2233">
        <f t="shared" si="69"/>
        <v>15300</v>
      </c>
      <c r="I2233" t="str">
        <f>VLOOKUP(E2233,'Data Produk'!$A$2:$E$2517,3,FALSE)</f>
        <v>BHINNEKA LINKPODS ES3 WIRED EARBUDS WHITE</v>
      </c>
      <c r="J2233" t="str">
        <f>VLOOKUP(E2233,'Data Produk'!$A$2:$E$2517,4,FALSE)</f>
        <v>EARPHONE</v>
      </c>
      <c r="K2233" t="str">
        <f>VLOOKUP(D2233,'Data Outlet'!$A$2:$D$17,4,FALSE)</f>
        <v>Gita Rahma</v>
      </c>
      <c r="L2233" t="str">
        <f>VLOOKUP(D2233,'Data Outlet'!$A$2:$D$17,2,FALSE)</f>
        <v>MALL OF INDONESIA</v>
      </c>
    </row>
    <row r="2234" spans="1:12" x14ac:dyDescent="0.25">
      <c r="A2234" t="str">
        <f t="shared" si="70"/>
        <v>T-2233</v>
      </c>
      <c r="B2234" s="3" t="s">
        <v>2584</v>
      </c>
      <c r="C2234" s="5">
        <v>45603</v>
      </c>
      <c r="D2234" s="3" t="s">
        <v>43</v>
      </c>
      <c r="E2234" s="4" t="s">
        <v>528</v>
      </c>
      <c r="F2234" s="9">
        <v>1</v>
      </c>
      <c r="G2234">
        <f>VLOOKUP(E2234,'Data Produk'!$A$2:$E$2517,5,FALSE)</f>
        <v>78750</v>
      </c>
      <c r="H2234">
        <f t="shared" si="69"/>
        <v>78750</v>
      </c>
      <c r="I2234" t="str">
        <f>VLOOKUP(E2234,'Data Produk'!$A$2:$E$2517,3,FALSE)</f>
        <v>BHINNEKA CRYTO VX7 GAMING MOUSE WHITE</v>
      </c>
      <c r="J2234" t="str">
        <f>VLOOKUP(E2234,'Data Produk'!$A$2:$E$2517,4,FALSE)</f>
        <v>MOUSE GAMING</v>
      </c>
      <c r="K2234" t="str">
        <f>VLOOKUP(D2234,'Data Outlet'!$A$2:$D$17,4,FALSE)</f>
        <v>Gita Rahma</v>
      </c>
      <c r="L2234" t="str">
        <f>VLOOKUP(D2234,'Data Outlet'!$A$2:$D$17,2,FALSE)</f>
        <v>MALL OF INDONESIA</v>
      </c>
    </row>
    <row r="2235" spans="1:12" x14ac:dyDescent="0.25">
      <c r="A2235" t="str">
        <f t="shared" si="70"/>
        <v>T-2234</v>
      </c>
      <c r="B2235" s="3" t="s">
        <v>2584</v>
      </c>
      <c r="C2235" s="5">
        <v>45603</v>
      </c>
      <c r="D2235" s="3" t="s">
        <v>43</v>
      </c>
      <c r="E2235" s="4" t="s">
        <v>1241</v>
      </c>
      <c r="F2235" s="9">
        <v>1</v>
      </c>
      <c r="G2235">
        <f>VLOOKUP(E2235,'Data Produk'!$A$2:$E$2517,5,FALSE)</f>
        <v>39600</v>
      </c>
      <c r="H2235">
        <f t="shared" si="69"/>
        <v>39600</v>
      </c>
      <c r="I2235" t="str">
        <f>VLOOKUP(E2235,'Data Produk'!$A$2:$E$2517,3,FALSE)</f>
        <v>BHINNEKA GO W606 OFFICE MOUSE BLUE</v>
      </c>
      <c r="J2235" t="str">
        <f>VLOOKUP(E2235,'Data Produk'!$A$2:$E$2517,4,FALSE)</f>
        <v>OFFICE MOUSE</v>
      </c>
      <c r="K2235" t="str">
        <f>VLOOKUP(D2235,'Data Outlet'!$A$2:$D$17,4,FALSE)</f>
        <v>Gita Rahma</v>
      </c>
      <c r="L2235" t="str">
        <f>VLOOKUP(D2235,'Data Outlet'!$A$2:$D$17,2,FALSE)</f>
        <v>MALL OF INDONESIA</v>
      </c>
    </row>
    <row r="2236" spans="1:12" x14ac:dyDescent="0.25">
      <c r="A2236" t="str">
        <f t="shared" si="70"/>
        <v>T-2235</v>
      </c>
      <c r="B2236" s="3" t="s">
        <v>2584</v>
      </c>
      <c r="C2236" s="5">
        <v>45615</v>
      </c>
      <c r="D2236" s="3" t="s">
        <v>43</v>
      </c>
      <c r="E2236" s="4" t="s">
        <v>1021</v>
      </c>
      <c r="F2236" s="9">
        <v>2</v>
      </c>
      <c r="G2236">
        <f>VLOOKUP(E2236,'Data Produk'!$A$2:$E$2517,5,FALSE)</f>
        <v>49500</v>
      </c>
      <c r="H2236">
        <f t="shared" si="69"/>
        <v>99000</v>
      </c>
      <c r="I2236" t="str">
        <f>VLOOKUP(E2236,'Data Produk'!$A$2:$E$2517,3,FALSE)</f>
        <v>BHINNEKA POWER PURE 20W 1-PORT TYPE-A USB CHARGER (QC) BLACK</v>
      </c>
      <c r="J2236" t="str">
        <f>VLOOKUP(E2236,'Data Produk'!$A$2:$E$2517,4,FALSE)</f>
        <v>CHARGER</v>
      </c>
      <c r="K2236" t="str">
        <f>VLOOKUP(D2236,'Data Outlet'!$A$2:$D$17,4,FALSE)</f>
        <v>Gita Rahma</v>
      </c>
      <c r="L2236" t="str">
        <f>VLOOKUP(D2236,'Data Outlet'!$A$2:$D$17,2,FALSE)</f>
        <v>MALL OF INDONESIA</v>
      </c>
    </row>
    <row r="2237" spans="1:12" x14ac:dyDescent="0.25">
      <c r="A2237" t="str">
        <f t="shared" si="70"/>
        <v>T-2236</v>
      </c>
      <c r="B2237" s="3" t="s">
        <v>2584</v>
      </c>
      <c r="C2237" s="5">
        <v>45624</v>
      </c>
      <c r="D2237" s="3" t="s">
        <v>36</v>
      </c>
      <c r="E2237" s="4" t="s">
        <v>928</v>
      </c>
      <c r="F2237" s="9">
        <v>1</v>
      </c>
      <c r="G2237">
        <f>VLOOKUP(E2237,'Data Produk'!$A$2:$E$2517,5,FALSE)</f>
        <v>34200</v>
      </c>
      <c r="H2237">
        <f t="shared" si="69"/>
        <v>34200</v>
      </c>
      <c r="I2237" t="str">
        <f>VLOOKUP(E2237,'Data Produk'!$A$2:$E$2517,3,FALSE)</f>
        <v>BHINNEKA VIGIL MP452 BASIC MOUSEPAD BLACK</v>
      </c>
      <c r="J2237" t="str">
        <f>VLOOKUP(E2237,'Data Produk'!$A$2:$E$2517,4,FALSE)</f>
        <v>BASIC MOUSEPAD</v>
      </c>
      <c r="K2237" t="str">
        <f>VLOOKUP(D2237,'Data Outlet'!$A$2:$D$17,4,FALSE)</f>
        <v>Citra Dewi</v>
      </c>
      <c r="L2237" t="str">
        <f>VLOOKUP(D2237,'Data Outlet'!$A$2:$D$17,2,FALSE)</f>
        <v>CENTER POINT MEDAN</v>
      </c>
    </row>
    <row r="2238" spans="1:12" x14ac:dyDescent="0.25">
      <c r="A2238" t="str">
        <f t="shared" si="70"/>
        <v>T-2237</v>
      </c>
      <c r="B2238" s="3" t="s">
        <v>2584</v>
      </c>
      <c r="C2238" s="5">
        <v>45600</v>
      </c>
      <c r="D2238" s="3" t="s">
        <v>43</v>
      </c>
      <c r="E2238" s="4" t="s">
        <v>522</v>
      </c>
      <c r="F2238" s="9">
        <v>1</v>
      </c>
      <c r="G2238">
        <f>VLOOKUP(E2238,'Data Produk'!$A$2:$E$2517,5,FALSE)</f>
        <v>82800</v>
      </c>
      <c r="H2238">
        <f t="shared" si="69"/>
        <v>82800</v>
      </c>
      <c r="I2238" t="str">
        <f>VLOOKUP(E2238,'Data Produk'!$A$2:$E$2517,3,FALSE)</f>
        <v>BHINNEKA GO W193 OFFICE MOUSE PINK</v>
      </c>
      <c r="J2238" t="str">
        <f>VLOOKUP(E2238,'Data Produk'!$A$2:$E$2517,4,FALSE)</f>
        <v>OFFICE MOUSE</v>
      </c>
      <c r="K2238" t="str">
        <f>VLOOKUP(D2238,'Data Outlet'!$A$2:$D$17,4,FALSE)</f>
        <v>Gita Rahma</v>
      </c>
      <c r="L2238" t="str">
        <f>VLOOKUP(D2238,'Data Outlet'!$A$2:$D$17,2,FALSE)</f>
        <v>MALL OF INDONESIA</v>
      </c>
    </row>
    <row r="2239" spans="1:12" x14ac:dyDescent="0.25">
      <c r="A2239" t="str">
        <f t="shared" si="70"/>
        <v>T-2238</v>
      </c>
      <c r="B2239" s="3" t="s">
        <v>2584</v>
      </c>
      <c r="C2239" s="5">
        <v>45613</v>
      </c>
      <c r="D2239" s="3" t="s">
        <v>43</v>
      </c>
      <c r="E2239" s="4" t="s">
        <v>1360</v>
      </c>
      <c r="F2239" s="9">
        <v>2</v>
      </c>
      <c r="G2239">
        <f>VLOOKUP(E2239,'Data Produk'!$A$2:$E$2517,5,FALSE)</f>
        <v>39600</v>
      </c>
      <c r="H2239">
        <f t="shared" si="69"/>
        <v>79200</v>
      </c>
      <c r="I2239" t="str">
        <f>VLOOKUP(E2239,'Data Produk'!$A$2:$E$2517,3,FALSE)</f>
        <v>BHINNEKA GO W606 OFFICE MOUSE BLACK</v>
      </c>
      <c r="J2239" t="str">
        <f>VLOOKUP(E2239,'Data Produk'!$A$2:$E$2517,4,FALSE)</f>
        <v>OFFICE MOUSE</v>
      </c>
      <c r="K2239" t="str">
        <f>VLOOKUP(D2239,'Data Outlet'!$A$2:$D$17,4,FALSE)</f>
        <v>Gita Rahma</v>
      </c>
      <c r="L2239" t="str">
        <f>VLOOKUP(D2239,'Data Outlet'!$A$2:$D$17,2,FALSE)</f>
        <v>MALL OF INDONESIA</v>
      </c>
    </row>
    <row r="2240" spans="1:12" x14ac:dyDescent="0.25">
      <c r="A2240" t="str">
        <f t="shared" si="70"/>
        <v>T-2239</v>
      </c>
      <c r="B2240" s="3" t="s">
        <v>2584</v>
      </c>
      <c r="C2240" s="5">
        <v>45601</v>
      </c>
      <c r="D2240" s="3" t="s">
        <v>43</v>
      </c>
      <c r="E2240" s="4" t="s">
        <v>1408</v>
      </c>
      <c r="F2240" s="9">
        <v>1</v>
      </c>
      <c r="G2240">
        <f>VLOOKUP(E2240,'Data Produk'!$A$2:$E$2517,5,FALSE)</f>
        <v>144000</v>
      </c>
      <c r="H2240">
        <f t="shared" si="69"/>
        <v>144000</v>
      </c>
      <c r="I2240" t="str">
        <f>VLOOKUP(E2240,'Data Produk'!$A$2:$E$2517,3,FALSE)</f>
        <v>BHINNEKA CHIEF II HG20 GAMING HEADSET PINK</v>
      </c>
      <c r="J2240" t="str">
        <f>VLOOKUP(E2240,'Data Produk'!$A$2:$E$2517,4,FALSE)</f>
        <v>GAMING HEADSET</v>
      </c>
      <c r="K2240" t="str">
        <f>VLOOKUP(D2240,'Data Outlet'!$A$2:$D$17,4,FALSE)</f>
        <v>Gita Rahma</v>
      </c>
      <c r="L2240" t="str">
        <f>VLOOKUP(D2240,'Data Outlet'!$A$2:$D$17,2,FALSE)</f>
        <v>MALL OF INDONESIA</v>
      </c>
    </row>
    <row r="2241" spans="1:12" x14ac:dyDescent="0.25">
      <c r="A2241" t="str">
        <f t="shared" si="70"/>
        <v>T-2240</v>
      </c>
      <c r="B2241" s="3" t="s">
        <v>2584</v>
      </c>
      <c r="C2241" s="5">
        <v>45598</v>
      </c>
      <c r="D2241" s="3" t="s">
        <v>36</v>
      </c>
      <c r="E2241" s="4" t="s">
        <v>1409</v>
      </c>
      <c r="F2241" s="9">
        <v>1</v>
      </c>
      <c r="G2241">
        <f>VLOOKUP(E2241,'Data Produk'!$A$2:$E$2517,5,FALSE)</f>
        <v>40500</v>
      </c>
      <c r="H2241">
        <f t="shared" si="69"/>
        <v>40500</v>
      </c>
      <c r="I2241" t="str">
        <f>VLOOKUP(E2241,'Data Produk'!$A$2:$E$2517,3,FALSE)</f>
        <v>BHINNEKA MEOW AC5001 HEADSET ACCESSORIES WHITE</v>
      </c>
      <c r="J2241" t="str">
        <f>VLOOKUP(E2241,'Data Produk'!$A$2:$E$2517,4,FALSE)</f>
        <v>OTHER ACCESSORIES</v>
      </c>
      <c r="K2241" t="str">
        <f>VLOOKUP(D2241,'Data Outlet'!$A$2:$D$17,4,FALSE)</f>
        <v>Citra Dewi</v>
      </c>
      <c r="L2241" t="str">
        <f>VLOOKUP(D2241,'Data Outlet'!$A$2:$D$17,2,FALSE)</f>
        <v>CENTER POINT MEDAN</v>
      </c>
    </row>
    <row r="2242" spans="1:12" x14ac:dyDescent="0.25">
      <c r="A2242" t="str">
        <f t="shared" si="70"/>
        <v>T-2241</v>
      </c>
      <c r="B2242" s="3" t="s">
        <v>2584</v>
      </c>
      <c r="C2242" s="5">
        <v>45624</v>
      </c>
      <c r="D2242" s="3" t="s">
        <v>44</v>
      </c>
      <c r="E2242" s="4" t="s">
        <v>749</v>
      </c>
      <c r="F2242" s="9">
        <v>4</v>
      </c>
      <c r="G2242">
        <f>VLOOKUP(E2242,'Data Produk'!$A$2:$E$2517,5,FALSE)</f>
        <v>36900</v>
      </c>
      <c r="H2242">
        <f t="shared" si="69"/>
        <v>147600</v>
      </c>
      <c r="I2242" t="str">
        <f>VLOOKUP(E2242,'Data Produk'!$A$2:$E$2517,3,FALSE)</f>
        <v>KL106 BHINNEKA USB CABLE LIGHTNING</v>
      </c>
      <c r="J2242" t="str">
        <f>VLOOKUP(E2242,'Data Produk'!$A$2:$E$2517,4,FALSE)</f>
        <v>CABLE</v>
      </c>
      <c r="K2242" t="str">
        <f>VLOOKUP(D2242,'Data Outlet'!$A$2:$D$17,4,FALSE)</f>
        <v>Gita Rahma</v>
      </c>
      <c r="L2242" t="str">
        <f>VLOOKUP(D2242,'Data Outlet'!$A$2:$D$17,2,FALSE)</f>
        <v>PAKUWON</v>
      </c>
    </row>
    <row r="2243" spans="1:12" x14ac:dyDescent="0.25">
      <c r="A2243" t="str">
        <f t="shared" si="70"/>
        <v>T-2242</v>
      </c>
      <c r="B2243" s="3" t="s">
        <v>2584</v>
      </c>
      <c r="C2243" s="5">
        <v>45614</v>
      </c>
      <c r="D2243" s="3" t="s">
        <v>44</v>
      </c>
      <c r="E2243" s="4" t="s">
        <v>834</v>
      </c>
      <c r="F2243" s="9">
        <v>2</v>
      </c>
      <c r="G2243">
        <f>VLOOKUP(E2243,'Data Produk'!$A$2:$E$2517,5,FALSE)</f>
        <v>17100</v>
      </c>
      <c r="H2243">
        <f t="shared" ref="H2243:H2306" si="71">G2243*F2243</f>
        <v>34200</v>
      </c>
      <c r="I2243" t="str">
        <f>VLOOKUP(E2243,'Data Produk'!$A$2:$E$2517,3,FALSE)</f>
        <v>BHINNEKA DURALINK KCB1201 BLACK</v>
      </c>
      <c r="J2243" t="str">
        <f>VLOOKUP(E2243,'Data Produk'!$A$2:$E$2517,4,FALSE)</f>
        <v>CABLE</v>
      </c>
      <c r="K2243" t="str">
        <f>VLOOKUP(D2243,'Data Outlet'!$A$2:$D$17,4,FALSE)</f>
        <v>Gita Rahma</v>
      </c>
      <c r="L2243" t="str">
        <f>VLOOKUP(D2243,'Data Outlet'!$A$2:$D$17,2,FALSE)</f>
        <v>PAKUWON</v>
      </c>
    </row>
    <row r="2244" spans="1:12" x14ac:dyDescent="0.25">
      <c r="A2244" t="str">
        <f t="shared" si="70"/>
        <v>T-2243</v>
      </c>
      <c r="B2244" s="3" t="s">
        <v>2584</v>
      </c>
      <c r="C2244" s="5">
        <v>45618</v>
      </c>
      <c r="D2244" s="3" t="s">
        <v>44</v>
      </c>
      <c r="E2244" s="4" t="s">
        <v>1410</v>
      </c>
      <c r="F2244" s="9">
        <v>1</v>
      </c>
      <c r="G2244">
        <f>VLOOKUP(E2244,'Data Produk'!$A$2:$E$2517,5,FALSE)</f>
        <v>125100</v>
      </c>
      <c r="H2244">
        <f t="shared" si="71"/>
        <v>125100</v>
      </c>
      <c r="I2244" t="str">
        <f>VLOOKUP(E2244,'Data Produk'!$A$2:$E$2517,3,FALSE)</f>
        <v>BHINNEKA THOR II X16 GAMING MOUSE BLACK</v>
      </c>
      <c r="J2244" t="str">
        <f>VLOOKUP(E2244,'Data Produk'!$A$2:$E$2517,4,FALSE)</f>
        <v>MOUSE GAMING</v>
      </c>
      <c r="K2244" t="str">
        <f>VLOOKUP(D2244,'Data Outlet'!$A$2:$D$17,4,FALSE)</f>
        <v>Gita Rahma</v>
      </c>
      <c r="L2244" t="str">
        <f>VLOOKUP(D2244,'Data Outlet'!$A$2:$D$17,2,FALSE)</f>
        <v>PAKUWON</v>
      </c>
    </row>
    <row r="2245" spans="1:12" x14ac:dyDescent="0.25">
      <c r="A2245" t="str">
        <f t="shared" si="70"/>
        <v>T-2244</v>
      </c>
      <c r="B2245" s="3" t="s">
        <v>2584</v>
      </c>
      <c r="C2245" s="5">
        <v>45597</v>
      </c>
      <c r="D2245" s="3" t="s">
        <v>44</v>
      </c>
      <c r="E2245" s="4" t="s">
        <v>742</v>
      </c>
      <c r="F2245" s="9">
        <v>2</v>
      </c>
      <c r="G2245">
        <f>VLOOKUP(E2245,'Data Produk'!$A$2:$E$2517,5,FALSE)</f>
        <v>22500</v>
      </c>
      <c r="H2245">
        <f t="shared" si="71"/>
        <v>45000</v>
      </c>
      <c r="I2245" t="str">
        <f>VLOOKUP(E2245,'Data Produk'!$A$2:$E$2517,3,FALSE)</f>
        <v>BHINNEKA HYPERLINK KV65C1201 BLACK</v>
      </c>
      <c r="J2245" t="str">
        <f>VLOOKUP(E2245,'Data Produk'!$A$2:$E$2517,4,FALSE)</f>
        <v>CABLE</v>
      </c>
      <c r="K2245" t="str">
        <f>VLOOKUP(D2245,'Data Outlet'!$A$2:$D$17,4,FALSE)</f>
        <v>Gita Rahma</v>
      </c>
      <c r="L2245" t="str">
        <f>VLOOKUP(D2245,'Data Outlet'!$A$2:$D$17,2,FALSE)</f>
        <v>PAKUWON</v>
      </c>
    </row>
    <row r="2246" spans="1:12" x14ac:dyDescent="0.25">
      <c r="A2246" t="str">
        <f t="shared" si="70"/>
        <v>T-2245</v>
      </c>
      <c r="B2246" s="3" t="s">
        <v>2584</v>
      </c>
      <c r="C2246" s="5">
        <v>45625</v>
      </c>
      <c r="D2246" s="3" t="s">
        <v>44</v>
      </c>
      <c r="E2246" s="4" t="s">
        <v>1411</v>
      </c>
      <c r="F2246" s="9">
        <v>1</v>
      </c>
      <c r="G2246">
        <f>VLOOKUP(E2246,'Data Produk'!$A$2:$E$2517,5,FALSE)</f>
        <v>94500</v>
      </c>
      <c r="H2246">
        <f t="shared" si="71"/>
        <v>94500</v>
      </c>
      <c r="I2246" t="str">
        <f>VLOOKUP(E2246,'Data Produk'!$A$2:$E$2517,3,FALSE)</f>
        <v>BHINNEKA SMART LIGHT BUB 12W SLB102</v>
      </c>
      <c r="J2246" t="str">
        <f>VLOOKUP(E2246,'Data Produk'!$A$2:$E$2517,4,FALSE)</f>
        <v>SMART LIFE</v>
      </c>
      <c r="K2246" t="str">
        <f>VLOOKUP(D2246,'Data Outlet'!$A$2:$D$17,4,FALSE)</f>
        <v>Gita Rahma</v>
      </c>
      <c r="L2246" t="str">
        <f>VLOOKUP(D2246,'Data Outlet'!$A$2:$D$17,2,FALSE)</f>
        <v>PAKUWON</v>
      </c>
    </row>
    <row r="2247" spans="1:12" x14ac:dyDescent="0.25">
      <c r="A2247" t="str">
        <f t="shared" si="70"/>
        <v>T-2246</v>
      </c>
      <c r="B2247" s="3" t="s">
        <v>2584</v>
      </c>
      <c r="C2247" s="5">
        <v>45626</v>
      </c>
      <c r="D2247" s="3" t="s">
        <v>44</v>
      </c>
      <c r="E2247" s="4" t="s">
        <v>653</v>
      </c>
      <c r="F2247" s="9">
        <v>1</v>
      </c>
      <c r="G2247">
        <f>VLOOKUP(E2247,'Data Produk'!$A$2:$E$2517,5,FALSE)</f>
        <v>49500</v>
      </c>
      <c r="H2247">
        <f t="shared" si="71"/>
        <v>49500</v>
      </c>
      <c r="I2247" t="str">
        <f>VLOOKUP(E2247,'Data Produk'!$A$2:$E$2517,3,FALSE)</f>
        <v>BHINNEKA POWER PURE 20W 1-PORT TYPE-A USB CHARGER (QC) BLACK</v>
      </c>
      <c r="J2247" t="str">
        <f>VLOOKUP(E2247,'Data Produk'!$A$2:$E$2517,4,FALSE)</f>
        <v>CHARGER</v>
      </c>
      <c r="K2247" t="str">
        <f>VLOOKUP(D2247,'Data Outlet'!$A$2:$D$17,4,FALSE)</f>
        <v>Gita Rahma</v>
      </c>
      <c r="L2247" t="str">
        <f>VLOOKUP(D2247,'Data Outlet'!$A$2:$D$17,2,FALSE)</f>
        <v>PAKUWON</v>
      </c>
    </row>
    <row r="2248" spans="1:12" x14ac:dyDescent="0.25">
      <c r="A2248" t="str">
        <f t="shared" si="70"/>
        <v>T-2247</v>
      </c>
      <c r="B2248" s="3" t="s">
        <v>2584</v>
      </c>
      <c r="C2248" s="5">
        <v>45612</v>
      </c>
      <c r="D2248" s="3" t="s">
        <v>44</v>
      </c>
      <c r="E2248" s="4" t="s">
        <v>1412</v>
      </c>
      <c r="F2248" s="9">
        <v>1</v>
      </c>
      <c r="G2248">
        <f>VLOOKUP(E2248,'Data Produk'!$A$2:$E$2517,5,FALSE)</f>
        <v>189000</v>
      </c>
      <c r="H2248">
        <f t="shared" si="71"/>
        <v>189000</v>
      </c>
      <c r="I2248" t="str">
        <f>VLOOKUP(E2248,'Data Produk'!$A$2:$E$2517,3,FALSE)</f>
        <v>BHINNEKA GO TUNE WH06 WIRELESS HEADSET BEIGE</v>
      </c>
      <c r="J2248" t="str">
        <f>VLOOKUP(E2248,'Data Produk'!$A$2:$E$2517,4,FALSE)</f>
        <v>WIRELESS HEADSET</v>
      </c>
      <c r="K2248" t="str">
        <f>VLOOKUP(D2248,'Data Outlet'!$A$2:$D$17,4,FALSE)</f>
        <v>Gita Rahma</v>
      </c>
      <c r="L2248" t="str">
        <f>VLOOKUP(D2248,'Data Outlet'!$A$2:$D$17,2,FALSE)</f>
        <v>PAKUWON</v>
      </c>
    </row>
    <row r="2249" spans="1:12" x14ac:dyDescent="0.25">
      <c r="A2249" t="str">
        <f t="shared" si="70"/>
        <v>T-2248</v>
      </c>
      <c r="B2249" s="3" t="s">
        <v>2584</v>
      </c>
      <c r="C2249" s="5">
        <v>45606</v>
      </c>
      <c r="D2249" s="3" t="s">
        <v>44</v>
      </c>
      <c r="E2249" s="4" t="s">
        <v>1413</v>
      </c>
      <c r="F2249" s="9">
        <v>1</v>
      </c>
      <c r="G2249">
        <f>VLOOKUP(E2249,'Data Produk'!$A$2:$E$2517,5,FALSE)</f>
        <v>81000</v>
      </c>
      <c r="H2249">
        <f t="shared" si="71"/>
        <v>81000</v>
      </c>
      <c r="I2249" t="str">
        <f>VLOOKUP(E2249,'Data Produk'!$A$2:$E$2517,3,FALSE)</f>
        <v>BHINNEKA CRYTO VX7 GAMING MOUSE BLACK</v>
      </c>
      <c r="J2249" t="str">
        <f>VLOOKUP(E2249,'Data Produk'!$A$2:$E$2517,4,FALSE)</f>
        <v>MOUSE GAMING</v>
      </c>
      <c r="K2249" t="str">
        <f>VLOOKUP(D2249,'Data Outlet'!$A$2:$D$17,4,FALSE)</f>
        <v>Gita Rahma</v>
      </c>
      <c r="L2249" t="str">
        <f>VLOOKUP(D2249,'Data Outlet'!$A$2:$D$17,2,FALSE)</f>
        <v>PAKUWON</v>
      </c>
    </row>
    <row r="2250" spans="1:12" x14ac:dyDescent="0.25">
      <c r="A2250" t="str">
        <f t="shared" si="70"/>
        <v>T-2249</v>
      </c>
      <c r="B2250" s="3" t="s">
        <v>2584</v>
      </c>
      <c r="C2250" s="5">
        <v>45611</v>
      </c>
      <c r="D2250" s="3" t="s">
        <v>44</v>
      </c>
      <c r="E2250" s="4" t="s">
        <v>1414</v>
      </c>
      <c r="F2250" s="9">
        <v>1</v>
      </c>
      <c r="G2250">
        <f>VLOOKUP(E2250,'Data Produk'!$A$2:$E$2517,5,FALSE)</f>
        <v>162000</v>
      </c>
      <c r="H2250">
        <f t="shared" si="71"/>
        <v>162000</v>
      </c>
      <c r="I2250" t="str">
        <f>VLOOKUP(E2250,'Data Produk'!$A$2:$E$2517,3,FALSE)</f>
        <v>BHINNEKA POWER PACK T1 10.000 mAh 22,5W POWERBANK BLACK</v>
      </c>
      <c r="J2250" t="str">
        <f>VLOOKUP(E2250,'Data Produk'!$A$2:$E$2517,4,FALSE)</f>
        <v>POWERBANK</v>
      </c>
      <c r="K2250" t="str">
        <f>VLOOKUP(D2250,'Data Outlet'!$A$2:$D$17,4,FALSE)</f>
        <v>Gita Rahma</v>
      </c>
      <c r="L2250" t="str">
        <f>VLOOKUP(D2250,'Data Outlet'!$A$2:$D$17,2,FALSE)</f>
        <v>PAKUWON</v>
      </c>
    </row>
    <row r="2251" spans="1:12" x14ac:dyDescent="0.25">
      <c r="A2251" t="str">
        <f t="shared" si="70"/>
        <v>T-2250</v>
      </c>
      <c r="B2251" s="3" t="s">
        <v>2584</v>
      </c>
      <c r="C2251" s="5">
        <v>45620</v>
      </c>
      <c r="D2251" s="3" t="s">
        <v>44</v>
      </c>
      <c r="E2251" s="4" t="s">
        <v>1415</v>
      </c>
      <c r="F2251" s="9">
        <v>1</v>
      </c>
      <c r="G2251">
        <f>VLOOKUP(E2251,'Data Produk'!$A$2:$E$2517,5,FALSE)</f>
        <v>39600</v>
      </c>
      <c r="H2251">
        <f t="shared" si="71"/>
        <v>39600</v>
      </c>
      <c r="I2251" t="str">
        <f>VLOOKUP(E2251,'Data Produk'!$A$2:$E$2517,3,FALSE)</f>
        <v>BHINNEKA GO W606 OFFICE MOUSE BLACK</v>
      </c>
      <c r="J2251" t="str">
        <f>VLOOKUP(E2251,'Data Produk'!$A$2:$E$2517,4,FALSE)</f>
        <v>OFFICE MOUSE</v>
      </c>
      <c r="K2251" t="str">
        <f>VLOOKUP(D2251,'Data Outlet'!$A$2:$D$17,4,FALSE)</f>
        <v>Gita Rahma</v>
      </c>
      <c r="L2251" t="str">
        <f>VLOOKUP(D2251,'Data Outlet'!$A$2:$D$17,2,FALSE)</f>
        <v>PAKUWON</v>
      </c>
    </row>
    <row r="2252" spans="1:12" x14ac:dyDescent="0.25">
      <c r="A2252" t="str">
        <f t="shared" ref="A2252:A2315" si="72">"T-"&amp;ROW()-1</f>
        <v>T-2251</v>
      </c>
      <c r="B2252" s="3" t="s">
        <v>2584</v>
      </c>
      <c r="C2252" s="5">
        <v>45616</v>
      </c>
      <c r="D2252" s="3" t="s">
        <v>44</v>
      </c>
      <c r="E2252" s="4" t="s">
        <v>1416</v>
      </c>
      <c r="F2252" s="9">
        <v>1</v>
      </c>
      <c r="G2252">
        <f>VLOOKUP(E2252,'Data Produk'!$A$2:$E$2517,5,FALSE)</f>
        <v>107100</v>
      </c>
      <c r="H2252">
        <f t="shared" si="71"/>
        <v>107100</v>
      </c>
      <c r="I2252" t="str">
        <f>VLOOKUP(E2252,'Data Produk'!$A$2:$E$2517,3,FALSE)</f>
        <v>BHINNEKA CW2-Q02 38W 2-PORTS CHARGER (QC) WHITE</v>
      </c>
      <c r="J2252" t="str">
        <f>VLOOKUP(E2252,'Data Produk'!$A$2:$E$2517,4,FALSE)</f>
        <v>CHARGER</v>
      </c>
      <c r="K2252" t="str">
        <f>VLOOKUP(D2252,'Data Outlet'!$A$2:$D$17,4,FALSE)</f>
        <v>Gita Rahma</v>
      </c>
      <c r="L2252" t="str">
        <f>VLOOKUP(D2252,'Data Outlet'!$A$2:$D$17,2,FALSE)</f>
        <v>PAKUWON</v>
      </c>
    </row>
    <row r="2253" spans="1:12" x14ac:dyDescent="0.25">
      <c r="A2253" t="str">
        <f t="shared" si="72"/>
        <v>T-2252</v>
      </c>
      <c r="B2253" s="3" t="s">
        <v>2584</v>
      </c>
      <c r="C2253" s="5">
        <v>45597</v>
      </c>
      <c r="D2253" s="3" t="s">
        <v>44</v>
      </c>
      <c r="E2253" s="4" t="s">
        <v>762</v>
      </c>
      <c r="F2253" s="9">
        <v>1</v>
      </c>
      <c r="G2253">
        <f>VLOOKUP(E2253,'Data Produk'!$A$2:$E$2517,5,FALSE)</f>
        <v>25200</v>
      </c>
      <c r="H2253">
        <f t="shared" si="71"/>
        <v>25200</v>
      </c>
      <c r="I2253" t="str">
        <f>VLOOKUP(E2253,'Data Produk'!$A$2:$E$2517,3,FALSE)</f>
        <v>BHINNEKA HYPERLINK KD60C1501 BLACK</v>
      </c>
      <c r="J2253" t="str">
        <f>VLOOKUP(E2253,'Data Produk'!$A$2:$E$2517,4,FALSE)</f>
        <v>CABLE</v>
      </c>
      <c r="K2253" t="str">
        <f>VLOOKUP(D2253,'Data Outlet'!$A$2:$D$17,4,FALSE)</f>
        <v>Gita Rahma</v>
      </c>
      <c r="L2253" t="str">
        <f>VLOOKUP(D2253,'Data Outlet'!$A$2:$D$17,2,FALSE)</f>
        <v>PAKUWON</v>
      </c>
    </row>
    <row r="2254" spans="1:12" x14ac:dyDescent="0.25">
      <c r="A2254" t="str">
        <f t="shared" si="72"/>
        <v>T-2253</v>
      </c>
      <c r="B2254" s="3" t="s">
        <v>2584</v>
      </c>
      <c r="C2254" s="5">
        <v>45615</v>
      </c>
      <c r="D2254" s="3" t="s">
        <v>44</v>
      </c>
      <c r="E2254" s="4" t="s">
        <v>1417</v>
      </c>
      <c r="F2254" s="9">
        <v>1</v>
      </c>
      <c r="G2254">
        <f>VLOOKUP(E2254,'Data Produk'!$A$2:$E$2517,5,FALSE)</f>
        <v>90000</v>
      </c>
      <c r="H2254">
        <f t="shared" si="71"/>
        <v>90000</v>
      </c>
      <c r="I2254" t="str">
        <f>VLOOKUP(E2254,'Data Produk'!$A$2:$E$2517,3,FALSE)</f>
        <v>BHINNEKA POWER PURE 33W 2-PORTS USB CHARGER (PD+QC) BLACK</v>
      </c>
      <c r="J2254" t="str">
        <f>VLOOKUP(E2254,'Data Produk'!$A$2:$E$2517,4,FALSE)</f>
        <v>CHARGER</v>
      </c>
      <c r="K2254" t="str">
        <f>VLOOKUP(D2254,'Data Outlet'!$A$2:$D$17,4,FALSE)</f>
        <v>Gita Rahma</v>
      </c>
      <c r="L2254" t="str">
        <f>VLOOKUP(D2254,'Data Outlet'!$A$2:$D$17,2,FALSE)</f>
        <v>PAKUWON</v>
      </c>
    </row>
    <row r="2255" spans="1:12" x14ac:dyDescent="0.25">
      <c r="A2255" t="str">
        <f t="shared" si="72"/>
        <v>T-2254</v>
      </c>
      <c r="B2255" s="3" t="s">
        <v>2584</v>
      </c>
      <c r="C2255" s="5">
        <v>45600</v>
      </c>
      <c r="D2255" s="3" t="s">
        <v>44</v>
      </c>
      <c r="E2255" s="4" t="s">
        <v>650</v>
      </c>
      <c r="F2255" s="9">
        <v>2</v>
      </c>
      <c r="G2255">
        <f>VLOOKUP(E2255,'Data Produk'!$A$2:$E$2517,5,FALSE)</f>
        <v>31500</v>
      </c>
      <c r="H2255">
        <f t="shared" si="71"/>
        <v>63000</v>
      </c>
      <c r="I2255" t="str">
        <f>VLOOKUP(E2255,'Data Produk'!$A$2:$E$2517,3,FALSE)</f>
        <v>BHINNEKA HYPERLINK KD60L1501 BLACK</v>
      </c>
      <c r="J2255" t="str">
        <f>VLOOKUP(E2255,'Data Produk'!$A$2:$E$2517,4,FALSE)</f>
        <v>CABLE</v>
      </c>
      <c r="K2255" t="str">
        <f>VLOOKUP(D2255,'Data Outlet'!$A$2:$D$17,4,FALSE)</f>
        <v>Gita Rahma</v>
      </c>
      <c r="L2255" t="str">
        <f>VLOOKUP(D2255,'Data Outlet'!$A$2:$D$17,2,FALSE)</f>
        <v>PAKUWON</v>
      </c>
    </row>
    <row r="2256" spans="1:12" x14ac:dyDescent="0.25">
      <c r="A2256" t="str">
        <f t="shared" si="72"/>
        <v>T-2255</v>
      </c>
      <c r="B2256" s="3" t="s">
        <v>2584</v>
      </c>
      <c r="C2256" s="5">
        <v>45618</v>
      </c>
      <c r="D2256" s="3" t="s">
        <v>44</v>
      </c>
      <c r="E2256" s="4" t="s">
        <v>1418</v>
      </c>
      <c r="F2256" s="9">
        <v>2</v>
      </c>
      <c r="G2256">
        <f>VLOOKUP(E2256,'Data Produk'!$A$2:$E$2517,5,FALSE)</f>
        <v>13500</v>
      </c>
      <c r="H2256">
        <f t="shared" si="71"/>
        <v>27000</v>
      </c>
      <c r="I2256" t="str">
        <f>VLOOKUP(E2256,'Data Produk'!$A$2:$E$2517,3,FALSE)</f>
        <v>BHINNEKA LINKBUDS ES2 WIRED EARBUDS BLACK</v>
      </c>
      <c r="J2256" t="str">
        <f>VLOOKUP(E2256,'Data Produk'!$A$2:$E$2517,4,FALSE)</f>
        <v>EARPHONE</v>
      </c>
      <c r="K2256" t="str">
        <f>VLOOKUP(D2256,'Data Outlet'!$A$2:$D$17,4,FALSE)</f>
        <v>Gita Rahma</v>
      </c>
      <c r="L2256" t="str">
        <f>VLOOKUP(D2256,'Data Outlet'!$A$2:$D$17,2,FALSE)</f>
        <v>PAKUWON</v>
      </c>
    </row>
    <row r="2257" spans="1:12" x14ac:dyDescent="0.25">
      <c r="A2257" t="str">
        <f t="shared" si="72"/>
        <v>T-2256</v>
      </c>
      <c r="B2257" s="3" t="s">
        <v>2584</v>
      </c>
      <c r="C2257" s="5">
        <v>45599</v>
      </c>
      <c r="D2257" s="3" t="s">
        <v>44</v>
      </c>
      <c r="E2257" s="4" t="s">
        <v>1419</v>
      </c>
      <c r="F2257" s="9">
        <v>1</v>
      </c>
      <c r="G2257">
        <f>VLOOKUP(E2257,'Data Produk'!$A$2:$E$2517,5,FALSE)</f>
        <v>98100</v>
      </c>
      <c r="H2257">
        <f t="shared" si="71"/>
        <v>98100</v>
      </c>
      <c r="I2257" t="str">
        <f>VLOOKUP(E2257,'Data Produk'!$A$2:$E$2517,3,FALSE)</f>
        <v>BHINNEKA CW2-Q01 30W 2-PORTS CHARGER (QC) WHITE</v>
      </c>
      <c r="J2257" t="str">
        <f>VLOOKUP(E2257,'Data Produk'!$A$2:$E$2517,4,FALSE)</f>
        <v>CHARGER</v>
      </c>
      <c r="K2257" t="str">
        <f>VLOOKUP(D2257,'Data Outlet'!$A$2:$D$17,4,FALSE)</f>
        <v>Gita Rahma</v>
      </c>
      <c r="L2257" t="str">
        <f>VLOOKUP(D2257,'Data Outlet'!$A$2:$D$17,2,FALSE)</f>
        <v>PAKUWON</v>
      </c>
    </row>
    <row r="2258" spans="1:12" x14ac:dyDescent="0.25">
      <c r="A2258" t="str">
        <f t="shared" si="72"/>
        <v>T-2257</v>
      </c>
      <c r="B2258" s="3" t="s">
        <v>2584</v>
      </c>
      <c r="C2258" s="5">
        <v>45598</v>
      </c>
      <c r="D2258" s="3" t="s">
        <v>44</v>
      </c>
      <c r="E2258" s="4" t="s">
        <v>666</v>
      </c>
      <c r="F2258" s="9">
        <v>1</v>
      </c>
      <c r="G2258">
        <f>VLOOKUP(E2258,'Data Produk'!$A$2:$E$2517,5,FALSE)</f>
        <v>18000</v>
      </c>
      <c r="H2258">
        <f t="shared" si="71"/>
        <v>18000</v>
      </c>
      <c r="I2258" t="str">
        <f>VLOOKUP(E2258,'Data Produk'!$A$2:$E$2517,3,FALSE)</f>
        <v>BHINNEKA DURALINK KLB1201 BLACK</v>
      </c>
      <c r="J2258" t="str">
        <f>VLOOKUP(E2258,'Data Produk'!$A$2:$E$2517,4,FALSE)</f>
        <v>CABLE</v>
      </c>
      <c r="K2258" t="str">
        <f>VLOOKUP(D2258,'Data Outlet'!$A$2:$D$17,4,FALSE)</f>
        <v>Gita Rahma</v>
      </c>
      <c r="L2258" t="str">
        <f>VLOOKUP(D2258,'Data Outlet'!$A$2:$D$17,2,FALSE)</f>
        <v>PAKUWON</v>
      </c>
    </row>
    <row r="2259" spans="1:12" x14ac:dyDescent="0.25">
      <c r="A2259" t="str">
        <f t="shared" si="72"/>
        <v>T-2258</v>
      </c>
      <c r="B2259" s="3" t="s">
        <v>2584</v>
      </c>
      <c r="C2259" s="5">
        <v>45599</v>
      </c>
      <c r="D2259" s="3" t="s">
        <v>44</v>
      </c>
      <c r="E2259" s="4" t="s">
        <v>696</v>
      </c>
      <c r="F2259" s="9">
        <v>2</v>
      </c>
      <c r="G2259">
        <f>VLOOKUP(E2259,'Data Produk'!$A$2:$E$2517,5,FALSE)</f>
        <v>14400</v>
      </c>
      <c r="H2259">
        <f t="shared" si="71"/>
        <v>28800</v>
      </c>
      <c r="I2259" t="str">
        <f>VLOOKUP(E2259,'Data Produk'!$A$2:$E$2517,3,FALSE)</f>
        <v>BHINNEKA DURALINK KLT1201 CABLE BLACK</v>
      </c>
      <c r="J2259" t="str">
        <f>VLOOKUP(E2259,'Data Produk'!$A$2:$E$2517,4,FALSE)</f>
        <v>CABLE</v>
      </c>
      <c r="K2259" t="str">
        <f>VLOOKUP(D2259,'Data Outlet'!$A$2:$D$17,4,FALSE)</f>
        <v>Gita Rahma</v>
      </c>
      <c r="L2259" t="str">
        <f>VLOOKUP(D2259,'Data Outlet'!$A$2:$D$17,2,FALSE)</f>
        <v>PAKUWON</v>
      </c>
    </row>
    <row r="2260" spans="1:12" x14ac:dyDescent="0.25">
      <c r="A2260" t="str">
        <f t="shared" si="72"/>
        <v>T-2259</v>
      </c>
      <c r="B2260" s="3" t="s">
        <v>2584</v>
      </c>
      <c r="C2260" s="5">
        <v>45599</v>
      </c>
      <c r="D2260" s="3" t="s">
        <v>44</v>
      </c>
      <c r="E2260" s="4" t="s">
        <v>734</v>
      </c>
      <c r="F2260" s="9">
        <v>1</v>
      </c>
      <c r="G2260">
        <f>VLOOKUP(E2260,'Data Produk'!$A$2:$E$2517,5,FALSE)</f>
        <v>27000</v>
      </c>
      <c r="H2260">
        <f t="shared" si="71"/>
        <v>27000</v>
      </c>
      <c r="I2260" t="str">
        <f>VLOOKUP(E2260,'Data Produk'!$A$2:$E$2517,3,FALSE)</f>
        <v>BHINNEKA DURALINK KCB2001 BLACK</v>
      </c>
      <c r="J2260" t="str">
        <f>VLOOKUP(E2260,'Data Produk'!$A$2:$E$2517,4,FALSE)</f>
        <v>CABLE</v>
      </c>
      <c r="K2260" t="str">
        <f>VLOOKUP(D2260,'Data Outlet'!$A$2:$D$17,4,FALSE)</f>
        <v>Gita Rahma</v>
      </c>
      <c r="L2260" t="str">
        <f>VLOOKUP(D2260,'Data Outlet'!$A$2:$D$17,2,FALSE)</f>
        <v>PAKUWON</v>
      </c>
    </row>
    <row r="2261" spans="1:12" x14ac:dyDescent="0.25">
      <c r="A2261" t="str">
        <f t="shared" si="72"/>
        <v>T-2260</v>
      </c>
      <c r="B2261" s="3" t="s">
        <v>2584</v>
      </c>
      <c r="C2261" s="5">
        <v>45623</v>
      </c>
      <c r="D2261" s="3" t="s">
        <v>44</v>
      </c>
      <c r="E2261" s="4" t="s">
        <v>680</v>
      </c>
      <c r="F2261" s="9">
        <v>2</v>
      </c>
      <c r="G2261">
        <f>VLOOKUP(E2261,'Data Produk'!$A$2:$E$2517,5,FALSE)</f>
        <v>73800</v>
      </c>
      <c r="H2261">
        <f t="shared" si="71"/>
        <v>147600</v>
      </c>
      <c r="I2261" t="str">
        <f>VLOOKUP(E2261,'Data Produk'!$A$2:$E$2517,3,FALSE)</f>
        <v>BHINNEKA RAIGOR III WG12R GAMING MOUSE BLACK</v>
      </c>
      <c r="J2261" t="str">
        <f>VLOOKUP(E2261,'Data Produk'!$A$2:$E$2517,4,FALSE)</f>
        <v>MOUSE GAMING</v>
      </c>
      <c r="K2261" t="str">
        <f>VLOOKUP(D2261,'Data Outlet'!$A$2:$D$17,4,FALSE)</f>
        <v>Gita Rahma</v>
      </c>
      <c r="L2261" t="str">
        <f>VLOOKUP(D2261,'Data Outlet'!$A$2:$D$17,2,FALSE)</f>
        <v>PAKUWON</v>
      </c>
    </row>
    <row r="2262" spans="1:12" x14ac:dyDescent="0.25">
      <c r="A2262" t="str">
        <f t="shared" si="72"/>
        <v>T-2261</v>
      </c>
      <c r="B2262" s="3" t="s">
        <v>2584</v>
      </c>
      <c r="C2262" s="5">
        <v>45602</v>
      </c>
      <c r="D2262" s="3" t="s">
        <v>44</v>
      </c>
      <c r="E2262" s="4" t="s">
        <v>1420</v>
      </c>
      <c r="F2262" s="9">
        <v>1</v>
      </c>
      <c r="G2262">
        <f>VLOOKUP(E2262,'Data Produk'!$A$2:$E$2517,5,FALSE)</f>
        <v>76500</v>
      </c>
      <c r="H2262">
        <f t="shared" si="71"/>
        <v>76500</v>
      </c>
      <c r="I2262" t="str">
        <f>VLOOKUP(E2262,'Data Produk'!$A$2:$E$2517,3,FALSE)</f>
        <v>BHINNEKA WAVE10 TW10 TRUE WIRELESS WHITE</v>
      </c>
      <c r="J2262" t="str">
        <f>VLOOKUP(E2262,'Data Produk'!$A$2:$E$2517,4,FALSE)</f>
        <v>TWS</v>
      </c>
      <c r="K2262" t="str">
        <f>VLOOKUP(D2262,'Data Outlet'!$A$2:$D$17,4,FALSE)</f>
        <v>Gita Rahma</v>
      </c>
      <c r="L2262" t="str">
        <f>VLOOKUP(D2262,'Data Outlet'!$A$2:$D$17,2,FALSE)</f>
        <v>PAKUWON</v>
      </c>
    </row>
    <row r="2263" spans="1:12" x14ac:dyDescent="0.25">
      <c r="A2263" t="str">
        <f t="shared" si="72"/>
        <v>T-2262</v>
      </c>
      <c r="B2263" s="3" t="s">
        <v>2584</v>
      </c>
      <c r="C2263" s="5">
        <v>45609</v>
      </c>
      <c r="D2263" s="3" t="s">
        <v>44</v>
      </c>
      <c r="E2263" s="4" t="s">
        <v>580</v>
      </c>
      <c r="F2263" s="9">
        <v>1</v>
      </c>
      <c r="G2263">
        <f>VLOOKUP(E2263,'Data Produk'!$A$2:$E$2517,5,FALSE)</f>
        <v>39600</v>
      </c>
      <c r="H2263">
        <f t="shared" si="71"/>
        <v>39600</v>
      </c>
      <c r="I2263" t="str">
        <f>VLOOKUP(E2263,'Data Produk'!$A$2:$E$2517,3,FALSE)</f>
        <v>BHINNEKA GO W608 OFFICE MOUSE BLACK</v>
      </c>
      <c r="J2263" t="str">
        <f>VLOOKUP(E2263,'Data Produk'!$A$2:$E$2517,4,FALSE)</f>
        <v>OFFICE MOUSE</v>
      </c>
      <c r="K2263" t="str">
        <f>VLOOKUP(D2263,'Data Outlet'!$A$2:$D$17,4,FALSE)</f>
        <v>Gita Rahma</v>
      </c>
      <c r="L2263" t="str">
        <f>VLOOKUP(D2263,'Data Outlet'!$A$2:$D$17,2,FALSE)</f>
        <v>PAKUWON</v>
      </c>
    </row>
    <row r="2264" spans="1:12" x14ac:dyDescent="0.25">
      <c r="A2264" t="str">
        <f t="shared" si="72"/>
        <v>T-2263</v>
      </c>
      <c r="B2264" s="3" t="s">
        <v>2584</v>
      </c>
      <c r="C2264" s="5">
        <v>45598</v>
      </c>
      <c r="D2264" s="3" t="s">
        <v>44</v>
      </c>
      <c r="E2264" s="4" t="s">
        <v>668</v>
      </c>
      <c r="F2264" s="9">
        <v>2</v>
      </c>
      <c r="G2264">
        <f>VLOOKUP(E2264,'Data Produk'!$A$2:$E$2517,5,FALSE)</f>
        <v>88200</v>
      </c>
      <c r="H2264">
        <f t="shared" si="71"/>
        <v>176400</v>
      </c>
      <c r="I2264" t="str">
        <f>VLOOKUP(E2264,'Data Produk'!$A$2:$E$2517,3,FALSE)</f>
        <v>BHINNEKA POWER PACK S1 10.000 mAh POWERBANK BLACK</v>
      </c>
      <c r="J2264" t="str">
        <f>VLOOKUP(E2264,'Data Produk'!$A$2:$E$2517,4,FALSE)</f>
        <v>POWERBANK</v>
      </c>
      <c r="K2264" t="str">
        <f>VLOOKUP(D2264,'Data Outlet'!$A$2:$D$17,4,FALSE)</f>
        <v>Gita Rahma</v>
      </c>
      <c r="L2264" t="str">
        <f>VLOOKUP(D2264,'Data Outlet'!$A$2:$D$17,2,FALSE)</f>
        <v>PAKUWON</v>
      </c>
    </row>
    <row r="2265" spans="1:12" x14ac:dyDescent="0.25">
      <c r="A2265" t="str">
        <f t="shared" si="72"/>
        <v>T-2264</v>
      </c>
      <c r="B2265" s="3" t="s">
        <v>2584</v>
      </c>
      <c r="C2265" s="5">
        <v>45608</v>
      </c>
      <c r="D2265" s="3" t="s">
        <v>44</v>
      </c>
      <c r="E2265" s="4" t="s">
        <v>1421</v>
      </c>
      <c r="F2265" s="9">
        <v>1</v>
      </c>
      <c r="G2265">
        <f>VLOOKUP(E2265,'Data Produk'!$A$2:$E$2517,5,FALSE)</f>
        <v>74700</v>
      </c>
      <c r="H2265">
        <f t="shared" si="71"/>
        <v>74700</v>
      </c>
      <c r="I2265" t="str">
        <f>VLOOKUP(E2265,'Data Produk'!$A$2:$E$2517,3,FALSE)</f>
        <v>BHINNEKA KM100 OFFICE COMBO BLACK</v>
      </c>
      <c r="J2265" t="str">
        <f>VLOOKUP(E2265,'Data Produk'!$A$2:$E$2517,4,FALSE)</f>
        <v>OFFICE COMBO</v>
      </c>
      <c r="K2265" t="str">
        <f>VLOOKUP(D2265,'Data Outlet'!$A$2:$D$17,4,FALSE)</f>
        <v>Gita Rahma</v>
      </c>
      <c r="L2265" t="str">
        <f>VLOOKUP(D2265,'Data Outlet'!$A$2:$D$17,2,FALSE)</f>
        <v>PAKUWON</v>
      </c>
    </row>
    <row r="2266" spans="1:12" x14ac:dyDescent="0.25">
      <c r="A2266" t="str">
        <f t="shared" si="72"/>
        <v>T-2265</v>
      </c>
      <c r="B2266" s="3" t="s">
        <v>2584</v>
      </c>
      <c r="C2266" s="5">
        <v>45619</v>
      </c>
      <c r="D2266" s="3" t="s">
        <v>44</v>
      </c>
      <c r="E2266" s="4" t="s">
        <v>816</v>
      </c>
      <c r="F2266" s="9">
        <v>1</v>
      </c>
      <c r="G2266">
        <f>VLOOKUP(E2266,'Data Produk'!$A$2:$E$2517,5,FALSE)</f>
        <v>13050</v>
      </c>
      <c r="H2266">
        <f t="shared" si="71"/>
        <v>13050</v>
      </c>
      <c r="I2266" t="str">
        <f>VLOOKUP(E2266,'Data Produk'!$A$2:$E$2517,3,FALSE)</f>
        <v>BHINNEKA DURALINK KCT1201 BLACK</v>
      </c>
      <c r="J2266" t="str">
        <f>VLOOKUP(E2266,'Data Produk'!$A$2:$E$2517,4,FALSE)</f>
        <v>CABLE</v>
      </c>
      <c r="K2266" t="str">
        <f>VLOOKUP(D2266,'Data Outlet'!$A$2:$D$17,4,FALSE)</f>
        <v>Gita Rahma</v>
      </c>
      <c r="L2266" t="str">
        <f>VLOOKUP(D2266,'Data Outlet'!$A$2:$D$17,2,FALSE)</f>
        <v>PAKUWON</v>
      </c>
    </row>
    <row r="2267" spans="1:12" x14ac:dyDescent="0.25">
      <c r="A2267" t="str">
        <f t="shared" si="72"/>
        <v>T-2266</v>
      </c>
      <c r="B2267" s="3" t="s">
        <v>2584</v>
      </c>
      <c r="C2267" s="5">
        <v>45615</v>
      </c>
      <c r="D2267" s="3" t="s">
        <v>44</v>
      </c>
      <c r="E2267" s="4" t="s">
        <v>1422</v>
      </c>
      <c r="F2267" s="9">
        <v>1</v>
      </c>
      <c r="G2267">
        <f>VLOOKUP(E2267,'Data Produk'!$A$2:$E$2517,5,FALSE)</f>
        <v>65700</v>
      </c>
      <c r="H2267">
        <f t="shared" si="71"/>
        <v>65700</v>
      </c>
      <c r="I2267" t="str">
        <f>VLOOKUP(E2267,'Data Produk'!$A$2:$E$2517,3,FALSE)</f>
        <v>BHINNEKA RAIGOR III WG12 GAMING MOUSE BLACK</v>
      </c>
      <c r="J2267" t="str">
        <f>VLOOKUP(E2267,'Data Produk'!$A$2:$E$2517,4,FALSE)</f>
        <v>MOUSE GAMING</v>
      </c>
      <c r="K2267" t="str">
        <f>VLOOKUP(D2267,'Data Outlet'!$A$2:$D$17,4,FALSE)</f>
        <v>Gita Rahma</v>
      </c>
      <c r="L2267" t="str">
        <f>VLOOKUP(D2267,'Data Outlet'!$A$2:$D$17,2,FALSE)</f>
        <v>PAKUWON</v>
      </c>
    </row>
    <row r="2268" spans="1:12" x14ac:dyDescent="0.25">
      <c r="A2268" t="str">
        <f t="shared" si="72"/>
        <v>T-2267</v>
      </c>
      <c r="B2268" s="3" t="s">
        <v>2584</v>
      </c>
      <c r="C2268" s="5">
        <v>45614</v>
      </c>
      <c r="D2268" s="3" t="s">
        <v>44</v>
      </c>
      <c r="E2268" s="4" t="s">
        <v>1423</v>
      </c>
      <c r="F2268" s="9">
        <v>1</v>
      </c>
      <c r="G2268">
        <f>VLOOKUP(E2268,'Data Produk'!$A$2:$E$2517,5,FALSE)</f>
        <v>15300</v>
      </c>
      <c r="H2268">
        <f t="shared" si="71"/>
        <v>15300</v>
      </c>
      <c r="I2268" t="str">
        <f>VLOOKUP(E2268,'Data Produk'!$A$2:$E$2517,3,FALSE)</f>
        <v>BHINNEKA LINKPODS ES3 WIRED EARBUDS WHITE</v>
      </c>
      <c r="J2268" t="str">
        <f>VLOOKUP(E2268,'Data Produk'!$A$2:$E$2517,4,FALSE)</f>
        <v>EARPHONE</v>
      </c>
      <c r="K2268" t="str">
        <f>VLOOKUP(D2268,'Data Outlet'!$A$2:$D$17,4,FALSE)</f>
        <v>Gita Rahma</v>
      </c>
      <c r="L2268" t="str">
        <f>VLOOKUP(D2268,'Data Outlet'!$A$2:$D$17,2,FALSE)</f>
        <v>PAKUWON</v>
      </c>
    </row>
    <row r="2269" spans="1:12" x14ac:dyDescent="0.25">
      <c r="A2269" t="str">
        <f t="shared" si="72"/>
        <v>T-2268</v>
      </c>
      <c r="B2269" s="3" t="s">
        <v>2584</v>
      </c>
      <c r="C2269" s="5">
        <v>45612</v>
      </c>
      <c r="D2269" s="3" t="s">
        <v>44</v>
      </c>
      <c r="E2269" s="4" t="s">
        <v>591</v>
      </c>
      <c r="F2269" s="9">
        <v>2</v>
      </c>
      <c r="G2269">
        <f>VLOOKUP(E2269,'Data Produk'!$A$2:$E$2517,5,FALSE)</f>
        <v>29700</v>
      </c>
      <c r="H2269">
        <f t="shared" si="71"/>
        <v>59400</v>
      </c>
      <c r="I2269" t="str">
        <f>VLOOKUP(E2269,'Data Produk'!$A$2:$E$2517,3,FALSE)</f>
        <v>KM104 BHINNEKA USB CABLE MICRO</v>
      </c>
      <c r="J2269" t="str">
        <f>VLOOKUP(E2269,'Data Produk'!$A$2:$E$2517,4,FALSE)</f>
        <v>CABLE</v>
      </c>
      <c r="K2269" t="str">
        <f>VLOOKUP(D2269,'Data Outlet'!$A$2:$D$17,4,FALSE)</f>
        <v>Gita Rahma</v>
      </c>
      <c r="L2269" t="str">
        <f>VLOOKUP(D2269,'Data Outlet'!$A$2:$D$17,2,FALSE)</f>
        <v>PAKUWON</v>
      </c>
    </row>
    <row r="2270" spans="1:12" x14ac:dyDescent="0.25">
      <c r="A2270" t="str">
        <f t="shared" si="72"/>
        <v>T-2269</v>
      </c>
      <c r="B2270" s="3" t="s">
        <v>2584</v>
      </c>
      <c r="C2270" s="5">
        <v>45611</v>
      </c>
      <c r="D2270" s="3" t="s">
        <v>44</v>
      </c>
      <c r="E2270" s="4" t="s">
        <v>1424</v>
      </c>
      <c r="F2270" s="9">
        <v>1</v>
      </c>
      <c r="G2270">
        <f>VLOOKUP(E2270,'Data Produk'!$A$2:$E$2517,5,FALSE)</f>
        <v>82800</v>
      </c>
      <c r="H2270">
        <f t="shared" si="71"/>
        <v>82800</v>
      </c>
      <c r="I2270" t="str">
        <f>VLOOKUP(E2270,'Data Produk'!$A$2:$E$2517,3,FALSE)</f>
        <v>BHINNEKA W190 OFFICE MOUSE BLACK</v>
      </c>
      <c r="J2270" t="str">
        <f>VLOOKUP(E2270,'Data Produk'!$A$2:$E$2517,4,FALSE)</f>
        <v>OFFICE MOUSE</v>
      </c>
      <c r="K2270" t="str">
        <f>VLOOKUP(D2270,'Data Outlet'!$A$2:$D$17,4,FALSE)</f>
        <v>Gita Rahma</v>
      </c>
      <c r="L2270" t="str">
        <f>VLOOKUP(D2270,'Data Outlet'!$A$2:$D$17,2,FALSE)</f>
        <v>PAKUWON</v>
      </c>
    </row>
    <row r="2271" spans="1:12" x14ac:dyDescent="0.25">
      <c r="A2271" t="str">
        <f t="shared" si="72"/>
        <v>T-2270</v>
      </c>
      <c r="B2271" s="3" t="s">
        <v>2584</v>
      </c>
      <c r="C2271" s="5">
        <v>45609</v>
      </c>
      <c r="D2271" s="3" t="s">
        <v>44</v>
      </c>
      <c r="E2271" s="4" t="s">
        <v>1425</v>
      </c>
      <c r="F2271" s="9">
        <v>1</v>
      </c>
      <c r="G2271">
        <f>VLOOKUP(E2271,'Data Produk'!$A$2:$E$2517,5,FALSE)</f>
        <v>247500</v>
      </c>
      <c r="H2271">
        <f t="shared" si="71"/>
        <v>247500</v>
      </c>
      <c r="I2271" t="str">
        <f>VLOOKUP(E2271,'Data Produk'!$A$2:$E$2517,3,FALSE)</f>
        <v>BHINNEKA POWER PLUS 65W 3-PORTS GAN CHARGER (PD/PPS+QC) BLACK</v>
      </c>
      <c r="J2271" t="str">
        <f>VLOOKUP(E2271,'Data Produk'!$A$2:$E$2517,4,FALSE)</f>
        <v>CHARGER</v>
      </c>
      <c r="K2271" t="str">
        <f>VLOOKUP(D2271,'Data Outlet'!$A$2:$D$17,4,FALSE)</f>
        <v>Gita Rahma</v>
      </c>
      <c r="L2271" t="str">
        <f>VLOOKUP(D2271,'Data Outlet'!$A$2:$D$17,2,FALSE)</f>
        <v>PAKUWON</v>
      </c>
    </row>
    <row r="2272" spans="1:12" x14ac:dyDescent="0.25">
      <c r="A2272" t="str">
        <f t="shared" si="72"/>
        <v>T-2271</v>
      </c>
      <c r="B2272" s="3" t="s">
        <v>2584</v>
      </c>
      <c r="C2272" s="5">
        <v>45624</v>
      </c>
      <c r="D2272" s="3" t="s">
        <v>44</v>
      </c>
      <c r="E2272" s="4" t="s">
        <v>1426</v>
      </c>
      <c r="F2272" s="9">
        <v>1</v>
      </c>
      <c r="G2272">
        <f>VLOOKUP(E2272,'Data Produk'!$A$2:$E$2517,5,FALSE)</f>
        <v>112500</v>
      </c>
      <c r="H2272">
        <f t="shared" si="71"/>
        <v>112500</v>
      </c>
      <c r="I2272" t="str">
        <f>VLOOKUP(E2272,'Data Produk'!$A$2:$E$2517,3,FALSE)</f>
        <v>BHINNEKA WAVE11 TW11 V2 TRUE WIRELESS BEIGE</v>
      </c>
      <c r="J2272" t="str">
        <f>VLOOKUP(E2272,'Data Produk'!$A$2:$E$2517,4,FALSE)</f>
        <v>TWS</v>
      </c>
      <c r="K2272" t="str">
        <f>VLOOKUP(D2272,'Data Outlet'!$A$2:$D$17,4,FALSE)</f>
        <v>Gita Rahma</v>
      </c>
      <c r="L2272" t="str">
        <f>VLOOKUP(D2272,'Data Outlet'!$A$2:$D$17,2,FALSE)</f>
        <v>PAKUWON</v>
      </c>
    </row>
    <row r="2273" spans="1:12" x14ac:dyDescent="0.25">
      <c r="A2273" t="str">
        <f t="shared" si="72"/>
        <v>T-2272</v>
      </c>
      <c r="B2273" s="3" t="s">
        <v>2584</v>
      </c>
      <c r="C2273" s="5">
        <v>45599</v>
      </c>
      <c r="D2273" s="3" t="s">
        <v>44</v>
      </c>
      <c r="E2273" s="4" t="s">
        <v>1427</v>
      </c>
      <c r="F2273" s="9">
        <v>1</v>
      </c>
      <c r="G2273">
        <f>VLOOKUP(E2273,'Data Produk'!$A$2:$E$2517,5,FALSE)</f>
        <v>36900</v>
      </c>
      <c r="H2273">
        <f t="shared" si="71"/>
        <v>36900</v>
      </c>
      <c r="I2273" t="str">
        <f>VLOOKUP(E2273,'Data Produk'!$A$2:$E$2517,3,FALSE)</f>
        <v>KC106 BHINNEKA USB CABLE TYPE C</v>
      </c>
      <c r="J2273" t="str">
        <f>VLOOKUP(E2273,'Data Produk'!$A$2:$E$2517,4,FALSE)</f>
        <v>CABLE</v>
      </c>
      <c r="K2273" t="str">
        <f>VLOOKUP(D2273,'Data Outlet'!$A$2:$D$17,4,FALSE)</f>
        <v>Gita Rahma</v>
      </c>
      <c r="L2273" t="str">
        <f>VLOOKUP(D2273,'Data Outlet'!$A$2:$D$17,2,FALSE)</f>
        <v>PAKUWON</v>
      </c>
    </row>
    <row r="2274" spans="1:12" x14ac:dyDescent="0.25">
      <c r="A2274" t="str">
        <f t="shared" si="72"/>
        <v>T-2273</v>
      </c>
      <c r="B2274" s="3" t="s">
        <v>2584</v>
      </c>
      <c r="C2274" s="5">
        <v>45609</v>
      </c>
      <c r="D2274" s="3" t="s">
        <v>44</v>
      </c>
      <c r="E2274" s="4" t="s">
        <v>1428</v>
      </c>
      <c r="F2274" s="9">
        <v>2</v>
      </c>
      <c r="G2274">
        <f>VLOOKUP(E2274,'Data Produk'!$A$2:$E$2517,5,FALSE)</f>
        <v>73800</v>
      </c>
      <c r="H2274">
        <f t="shared" si="71"/>
        <v>147600</v>
      </c>
      <c r="I2274" t="str">
        <f>VLOOKUP(E2274,'Data Produk'!$A$2:$E$2517,3,FALSE)</f>
        <v>BHINNEKA SMART LIGHT BUB 9W SLB101</v>
      </c>
      <c r="J2274" t="str">
        <f>VLOOKUP(E2274,'Data Produk'!$A$2:$E$2517,4,FALSE)</f>
        <v>SMART LIFE</v>
      </c>
      <c r="K2274" t="str">
        <f>VLOOKUP(D2274,'Data Outlet'!$A$2:$D$17,4,FALSE)</f>
        <v>Gita Rahma</v>
      </c>
      <c r="L2274" t="str">
        <f>VLOOKUP(D2274,'Data Outlet'!$A$2:$D$17,2,FALSE)</f>
        <v>PAKUWON</v>
      </c>
    </row>
    <row r="2275" spans="1:12" x14ac:dyDescent="0.25">
      <c r="A2275" t="str">
        <f t="shared" si="72"/>
        <v>T-2274</v>
      </c>
      <c r="B2275" s="3" t="s">
        <v>2584</v>
      </c>
      <c r="C2275" s="5">
        <v>45607</v>
      </c>
      <c r="D2275" s="3" t="s">
        <v>44</v>
      </c>
      <c r="E2275" s="4" t="s">
        <v>712</v>
      </c>
      <c r="F2275" s="9">
        <v>1</v>
      </c>
      <c r="G2275">
        <f>VLOOKUP(E2275,'Data Produk'!$A$2:$E$2517,5,FALSE)</f>
        <v>162000</v>
      </c>
      <c r="H2275">
        <f t="shared" si="71"/>
        <v>162000</v>
      </c>
      <c r="I2275" t="str">
        <f>VLOOKUP(E2275,'Data Produk'!$A$2:$E$2517,3,FALSE)</f>
        <v>BHINNEKA POWER PACK T1 10.000 mAh 22,5W POWERBANK WHITE</v>
      </c>
      <c r="J2275" t="str">
        <f>VLOOKUP(E2275,'Data Produk'!$A$2:$E$2517,4,FALSE)</f>
        <v>POWERBANK</v>
      </c>
      <c r="K2275" t="str">
        <f>VLOOKUP(D2275,'Data Outlet'!$A$2:$D$17,4,FALSE)</f>
        <v>Gita Rahma</v>
      </c>
      <c r="L2275" t="str">
        <f>VLOOKUP(D2275,'Data Outlet'!$A$2:$D$17,2,FALSE)</f>
        <v>PAKUWON</v>
      </c>
    </row>
    <row r="2276" spans="1:12" x14ac:dyDescent="0.25">
      <c r="A2276" t="str">
        <f t="shared" si="72"/>
        <v>T-2275</v>
      </c>
      <c r="B2276" s="3" t="s">
        <v>2584</v>
      </c>
      <c r="C2276" s="5">
        <v>45626</v>
      </c>
      <c r="D2276" s="3" t="s">
        <v>44</v>
      </c>
      <c r="E2276" s="4" t="s">
        <v>1429</v>
      </c>
      <c r="F2276" s="9">
        <v>1</v>
      </c>
      <c r="G2276">
        <f>VLOOKUP(E2276,'Data Produk'!$A$2:$E$2517,5,FALSE)</f>
        <v>145800</v>
      </c>
      <c r="H2276">
        <f t="shared" si="71"/>
        <v>145800</v>
      </c>
      <c r="I2276" t="str">
        <f>VLOOKUP(E2276,'Data Produk'!$A$2:$E$2517,3,FALSE)</f>
        <v>BHINNEKA SHOOTER II GP13 GAMEPAD BLACK</v>
      </c>
      <c r="J2276" t="str">
        <f>VLOOKUP(E2276,'Data Produk'!$A$2:$E$2517,4,FALSE)</f>
        <v>GAMEPAD</v>
      </c>
      <c r="K2276" t="str">
        <f>VLOOKUP(D2276,'Data Outlet'!$A$2:$D$17,4,FALSE)</f>
        <v>Gita Rahma</v>
      </c>
      <c r="L2276" t="str">
        <f>VLOOKUP(D2276,'Data Outlet'!$A$2:$D$17,2,FALSE)</f>
        <v>PAKUWON</v>
      </c>
    </row>
    <row r="2277" spans="1:12" x14ac:dyDescent="0.25">
      <c r="A2277" t="str">
        <f t="shared" si="72"/>
        <v>T-2276</v>
      </c>
      <c r="B2277" s="3" t="s">
        <v>2584</v>
      </c>
      <c r="C2277" s="5">
        <v>45606</v>
      </c>
      <c r="D2277" s="3" t="s">
        <v>44</v>
      </c>
      <c r="E2277" s="4" t="s">
        <v>640</v>
      </c>
      <c r="F2277" s="9">
        <v>1</v>
      </c>
      <c r="G2277">
        <f>VLOOKUP(E2277,'Data Produk'!$A$2:$E$2517,5,FALSE)</f>
        <v>22500</v>
      </c>
      <c r="H2277">
        <f t="shared" si="71"/>
        <v>22500</v>
      </c>
      <c r="I2277" t="str">
        <f>VLOOKUP(E2277,'Data Produk'!$A$2:$E$2517,3,FALSE)</f>
        <v>BHINNEKA LINKBUDS ES4 WIRED EARBUDS BLACK</v>
      </c>
      <c r="J2277" t="str">
        <f>VLOOKUP(E2277,'Data Produk'!$A$2:$E$2517,4,FALSE)</f>
        <v>EARPHONE</v>
      </c>
      <c r="K2277" t="str">
        <f>VLOOKUP(D2277,'Data Outlet'!$A$2:$D$17,4,FALSE)</f>
        <v>Gita Rahma</v>
      </c>
      <c r="L2277" t="str">
        <f>VLOOKUP(D2277,'Data Outlet'!$A$2:$D$17,2,FALSE)</f>
        <v>PAKUWON</v>
      </c>
    </row>
    <row r="2278" spans="1:12" x14ac:dyDescent="0.25">
      <c r="A2278" t="str">
        <f t="shared" si="72"/>
        <v>T-2277</v>
      </c>
      <c r="B2278" s="3" t="s">
        <v>2584</v>
      </c>
      <c r="C2278" s="5">
        <v>45606</v>
      </c>
      <c r="D2278" s="3" t="s">
        <v>44</v>
      </c>
      <c r="E2278" s="4" t="s">
        <v>1430</v>
      </c>
      <c r="F2278" s="9">
        <v>1</v>
      </c>
      <c r="G2278">
        <f>VLOOKUP(E2278,'Data Produk'!$A$2:$E$2517,5,FALSE)</f>
        <v>17100</v>
      </c>
      <c r="H2278">
        <f t="shared" si="71"/>
        <v>17100</v>
      </c>
      <c r="I2278" t="str">
        <f>VLOOKUP(E2278,'Data Produk'!$A$2:$E$2517,3,FALSE)</f>
        <v>KL103 BHINNEKA USB CABLE LIGHTNING</v>
      </c>
      <c r="J2278" t="str">
        <f>VLOOKUP(E2278,'Data Produk'!$A$2:$E$2517,4,FALSE)</f>
        <v>CABLE</v>
      </c>
      <c r="K2278" t="str">
        <f>VLOOKUP(D2278,'Data Outlet'!$A$2:$D$17,4,FALSE)</f>
        <v>Gita Rahma</v>
      </c>
      <c r="L2278" t="str">
        <f>VLOOKUP(D2278,'Data Outlet'!$A$2:$D$17,2,FALSE)</f>
        <v>PAKUWON</v>
      </c>
    </row>
    <row r="2279" spans="1:12" x14ac:dyDescent="0.25">
      <c r="A2279" t="str">
        <f t="shared" si="72"/>
        <v>T-2278</v>
      </c>
      <c r="B2279" s="3" t="s">
        <v>2584</v>
      </c>
      <c r="C2279" s="5">
        <v>45618</v>
      </c>
      <c r="D2279" s="3" t="s">
        <v>44</v>
      </c>
      <c r="E2279" s="4" t="s">
        <v>1431</v>
      </c>
      <c r="F2279" s="9">
        <v>1</v>
      </c>
      <c r="G2279">
        <f>VLOOKUP(E2279,'Data Produk'!$A$2:$E$2517,5,FALSE)</f>
        <v>112500</v>
      </c>
      <c r="H2279">
        <f t="shared" si="71"/>
        <v>112500</v>
      </c>
      <c r="I2279" t="str">
        <f>VLOOKUP(E2279,'Data Produk'!$A$2:$E$2517,3,FALSE)</f>
        <v>BHINNEKA GO WH02 WIRELESS HEADSET GREY</v>
      </c>
      <c r="J2279" t="str">
        <f>VLOOKUP(E2279,'Data Produk'!$A$2:$E$2517,4,FALSE)</f>
        <v>WIRELESS HEADSET</v>
      </c>
      <c r="K2279" t="str">
        <f>VLOOKUP(D2279,'Data Outlet'!$A$2:$D$17,4,FALSE)</f>
        <v>Gita Rahma</v>
      </c>
      <c r="L2279" t="str">
        <f>VLOOKUP(D2279,'Data Outlet'!$A$2:$D$17,2,FALSE)</f>
        <v>PAKUWON</v>
      </c>
    </row>
    <row r="2280" spans="1:12" x14ac:dyDescent="0.25">
      <c r="A2280" t="str">
        <f t="shared" si="72"/>
        <v>T-2279</v>
      </c>
      <c r="B2280" s="3" t="s">
        <v>2584</v>
      </c>
      <c r="C2280" s="5">
        <v>45598</v>
      </c>
      <c r="D2280" s="3" t="s">
        <v>44</v>
      </c>
      <c r="E2280" s="4" t="s">
        <v>723</v>
      </c>
      <c r="F2280" s="9">
        <v>1</v>
      </c>
      <c r="G2280">
        <f>VLOOKUP(E2280,'Data Produk'!$A$2:$E$2517,5,FALSE)</f>
        <v>47700</v>
      </c>
      <c r="H2280">
        <f t="shared" si="71"/>
        <v>47700</v>
      </c>
      <c r="I2280" t="str">
        <f>VLOOKUP(E2280,'Data Produk'!$A$2:$E$2517,3,FALSE)</f>
        <v>BHINNEKA POWER MOVE 30W 2-PORTS CAR CHARGER (PD+QC) BLACK</v>
      </c>
      <c r="J2280" t="str">
        <f>VLOOKUP(E2280,'Data Produk'!$A$2:$E$2517,4,FALSE)</f>
        <v>CAR &amp; TRAVEL CHARGER</v>
      </c>
      <c r="K2280" t="str">
        <f>VLOOKUP(D2280,'Data Outlet'!$A$2:$D$17,4,FALSE)</f>
        <v>Gita Rahma</v>
      </c>
      <c r="L2280" t="str">
        <f>VLOOKUP(D2280,'Data Outlet'!$A$2:$D$17,2,FALSE)</f>
        <v>PAKUWON</v>
      </c>
    </row>
    <row r="2281" spans="1:12" x14ac:dyDescent="0.25">
      <c r="A2281" t="str">
        <f t="shared" si="72"/>
        <v>T-2280</v>
      </c>
      <c r="B2281" s="3" t="s">
        <v>2584</v>
      </c>
      <c r="C2281" s="5">
        <v>45611</v>
      </c>
      <c r="D2281" s="3" t="s">
        <v>44</v>
      </c>
      <c r="E2281" s="4" t="s">
        <v>609</v>
      </c>
      <c r="F2281" s="9">
        <v>1</v>
      </c>
      <c r="G2281">
        <f>VLOOKUP(E2281,'Data Produk'!$A$2:$E$2517,5,FALSE)</f>
        <v>45000</v>
      </c>
      <c r="H2281">
        <f t="shared" si="71"/>
        <v>45000</v>
      </c>
      <c r="I2281" t="str">
        <f>VLOOKUP(E2281,'Data Produk'!$A$2:$E$2517,3,FALSE)</f>
        <v>BHINNEKA HYPERLINK KD10C2001 BLACK</v>
      </c>
      <c r="J2281" t="str">
        <f>VLOOKUP(E2281,'Data Produk'!$A$2:$E$2517,4,FALSE)</f>
        <v>CABLE</v>
      </c>
      <c r="K2281" t="str">
        <f>VLOOKUP(D2281,'Data Outlet'!$A$2:$D$17,4,FALSE)</f>
        <v>Gita Rahma</v>
      </c>
      <c r="L2281" t="str">
        <f>VLOOKUP(D2281,'Data Outlet'!$A$2:$D$17,2,FALSE)</f>
        <v>PAKUWON</v>
      </c>
    </row>
    <row r="2282" spans="1:12" x14ac:dyDescent="0.25">
      <c r="A2282" t="str">
        <f t="shared" si="72"/>
        <v>T-2281</v>
      </c>
      <c r="B2282" s="3" t="s">
        <v>2584</v>
      </c>
      <c r="C2282" s="5">
        <v>45617</v>
      </c>
      <c r="D2282" s="3" t="s">
        <v>44</v>
      </c>
      <c r="E2282" s="4" t="s">
        <v>1432</v>
      </c>
      <c r="F2282" s="9">
        <v>1</v>
      </c>
      <c r="G2282">
        <f>VLOOKUP(E2282,'Data Produk'!$A$2:$E$2517,5,FALSE)</f>
        <v>38700</v>
      </c>
      <c r="H2282">
        <f t="shared" si="71"/>
        <v>38700</v>
      </c>
      <c r="I2282" t="str">
        <f>VLOOKUP(E2282,'Data Produk'!$A$2:$E$2517,3,FALSE)</f>
        <v>BHINNEKA EG3 WIRED EARBUDS WHITE</v>
      </c>
      <c r="J2282" t="str">
        <f>VLOOKUP(E2282,'Data Produk'!$A$2:$E$2517,4,FALSE)</f>
        <v>EARPHONE</v>
      </c>
      <c r="K2282" t="str">
        <f>VLOOKUP(D2282,'Data Outlet'!$A$2:$D$17,4,FALSE)</f>
        <v>Gita Rahma</v>
      </c>
      <c r="L2282" t="str">
        <f>VLOOKUP(D2282,'Data Outlet'!$A$2:$D$17,2,FALSE)</f>
        <v>PAKUWON</v>
      </c>
    </row>
    <row r="2283" spans="1:12" x14ac:dyDescent="0.25">
      <c r="A2283" t="str">
        <f t="shared" si="72"/>
        <v>T-2282</v>
      </c>
      <c r="B2283" s="3" t="s">
        <v>2584</v>
      </c>
      <c r="C2283" s="5">
        <v>45584</v>
      </c>
      <c r="D2283" s="3" t="s">
        <v>47</v>
      </c>
      <c r="E2283" s="4" t="s">
        <v>1433</v>
      </c>
      <c r="F2283" s="9">
        <v>1</v>
      </c>
      <c r="G2283">
        <f>VLOOKUP(E2283,'Data Produk'!$A$2:$E$2517,5,FALSE)</f>
        <v>98100</v>
      </c>
      <c r="H2283">
        <f t="shared" si="71"/>
        <v>98100</v>
      </c>
      <c r="I2283" t="str">
        <f>VLOOKUP(E2283,'Data Produk'!$A$2:$E$2517,3,FALSE)</f>
        <v>BHINNEKA CW2-Q01 30W 2-PORTS CHARGER (QC) WHITE</v>
      </c>
      <c r="J2283" t="str">
        <f>VLOOKUP(E2283,'Data Produk'!$A$2:$E$2517,4,FALSE)</f>
        <v>CHARGER</v>
      </c>
      <c r="K2283" t="str">
        <f>VLOOKUP(D2283,'Data Outlet'!$A$2:$D$17,4,FALSE)</f>
        <v>Joko Susilo</v>
      </c>
      <c r="L2283" t="str">
        <f>VLOOKUP(D2283,'Data Outlet'!$A$2:$D$17,2,FALSE)</f>
        <v>SUMARECON MALL BEKASI</v>
      </c>
    </row>
    <row r="2284" spans="1:12" x14ac:dyDescent="0.25">
      <c r="A2284" t="str">
        <f t="shared" si="72"/>
        <v>T-2283</v>
      </c>
      <c r="B2284" s="3" t="s">
        <v>2584</v>
      </c>
      <c r="C2284" s="5">
        <v>45583</v>
      </c>
      <c r="D2284" s="3" t="s">
        <v>41</v>
      </c>
      <c r="E2284" s="4" t="s">
        <v>1139</v>
      </c>
      <c r="F2284" s="9">
        <v>1</v>
      </c>
      <c r="G2284">
        <f>VLOOKUP(E2284,'Data Produk'!$A$2:$E$2517,5,FALSE)</f>
        <v>73800</v>
      </c>
      <c r="H2284">
        <f t="shared" si="71"/>
        <v>73800</v>
      </c>
      <c r="I2284" t="str">
        <f>VLOOKUP(E2284,'Data Produk'!$A$2:$E$2517,3,FALSE)</f>
        <v>BHINNEKA SMART LIGHT BUB 9W SLB101</v>
      </c>
      <c r="J2284" t="str">
        <f>VLOOKUP(E2284,'Data Produk'!$A$2:$E$2517,4,FALSE)</f>
        <v>SMART LIFE</v>
      </c>
      <c r="K2284" t="str">
        <f>VLOOKUP(D2284,'Data Outlet'!$A$2:$D$17,4,FALSE)</f>
        <v>Gita Rahma</v>
      </c>
      <c r="L2284" t="str">
        <f>VLOOKUP(D2284,'Data Outlet'!$A$2:$D$17,2,FALSE)</f>
        <v>MALL GANDARIA CITY</v>
      </c>
    </row>
    <row r="2285" spans="1:12" x14ac:dyDescent="0.25">
      <c r="A2285" t="str">
        <f t="shared" si="72"/>
        <v>T-2284</v>
      </c>
      <c r="B2285" s="3" t="s">
        <v>2584</v>
      </c>
      <c r="C2285" s="5">
        <v>45592</v>
      </c>
      <c r="D2285" s="3" t="s">
        <v>47</v>
      </c>
      <c r="E2285" s="4" t="s">
        <v>794</v>
      </c>
      <c r="F2285" s="9">
        <v>1</v>
      </c>
      <c r="G2285">
        <f>VLOOKUP(E2285,'Data Produk'!$A$2:$E$2517,5,FALSE)</f>
        <v>189000</v>
      </c>
      <c r="H2285">
        <f t="shared" si="71"/>
        <v>189000</v>
      </c>
      <c r="I2285" t="str">
        <f>VLOOKUP(E2285,'Data Produk'!$A$2:$E$2517,3,FALSE)</f>
        <v>BHINNEKA GO TUNE WH06 WIRELESS HEADSET GREY</v>
      </c>
      <c r="J2285" t="str">
        <f>VLOOKUP(E2285,'Data Produk'!$A$2:$E$2517,4,FALSE)</f>
        <v>WIRELESS HEADSET</v>
      </c>
      <c r="K2285" t="str">
        <f>VLOOKUP(D2285,'Data Outlet'!$A$2:$D$17,4,FALSE)</f>
        <v>Joko Susilo</v>
      </c>
      <c r="L2285" t="str">
        <f>VLOOKUP(D2285,'Data Outlet'!$A$2:$D$17,2,FALSE)</f>
        <v>SUMARECON MALL BEKASI</v>
      </c>
    </row>
    <row r="2286" spans="1:12" x14ac:dyDescent="0.25">
      <c r="A2286" t="str">
        <f t="shared" si="72"/>
        <v>T-2285</v>
      </c>
      <c r="B2286" s="3" t="s">
        <v>2584</v>
      </c>
      <c r="C2286" s="5">
        <v>45589</v>
      </c>
      <c r="D2286" s="3" t="s">
        <v>47</v>
      </c>
      <c r="E2286" s="4" t="s">
        <v>917</v>
      </c>
      <c r="F2286" s="9">
        <v>1</v>
      </c>
      <c r="G2286">
        <f>VLOOKUP(E2286,'Data Produk'!$A$2:$E$2517,5,FALSE)</f>
        <v>17100</v>
      </c>
      <c r="H2286">
        <f t="shared" si="71"/>
        <v>17100</v>
      </c>
      <c r="I2286" t="str">
        <f>VLOOKUP(E2286,'Data Produk'!$A$2:$E$2517,3,FALSE)</f>
        <v>BHINNEKA DURALINK KCB1201 BLACK</v>
      </c>
      <c r="J2286" t="str">
        <f>VLOOKUP(E2286,'Data Produk'!$A$2:$E$2517,4,FALSE)</f>
        <v>CABLE</v>
      </c>
      <c r="K2286" t="str">
        <f>VLOOKUP(D2286,'Data Outlet'!$A$2:$D$17,4,FALSE)</f>
        <v>Joko Susilo</v>
      </c>
      <c r="L2286" t="str">
        <f>VLOOKUP(D2286,'Data Outlet'!$A$2:$D$17,2,FALSE)</f>
        <v>SUMARECON MALL BEKASI</v>
      </c>
    </row>
    <row r="2287" spans="1:12" x14ac:dyDescent="0.25">
      <c r="A2287" t="str">
        <f t="shared" si="72"/>
        <v>T-2286</v>
      </c>
      <c r="B2287" s="3" t="s">
        <v>2584</v>
      </c>
      <c r="C2287" s="5">
        <v>45569</v>
      </c>
      <c r="D2287" s="3" t="s">
        <v>41</v>
      </c>
      <c r="E2287" s="4" t="s">
        <v>1434</v>
      </c>
      <c r="F2287" s="9">
        <v>1</v>
      </c>
      <c r="G2287">
        <f>VLOOKUP(E2287,'Data Produk'!$A$2:$E$2517,5,FALSE)</f>
        <v>34200</v>
      </c>
      <c r="H2287">
        <f t="shared" si="71"/>
        <v>34200</v>
      </c>
      <c r="I2287" t="str">
        <f>VLOOKUP(E2287,'Data Produk'!$A$2:$E$2517,3,FALSE)</f>
        <v>BHINNEKA VIGIL MP452 BASIC MOUSEPAD BLACK</v>
      </c>
      <c r="J2287" t="str">
        <f>VLOOKUP(E2287,'Data Produk'!$A$2:$E$2517,4,FALSE)</f>
        <v>BASIC MOUSEPAD</v>
      </c>
      <c r="K2287" t="str">
        <f>VLOOKUP(D2287,'Data Outlet'!$A$2:$D$17,4,FALSE)</f>
        <v>Gita Rahma</v>
      </c>
      <c r="L2287" t="str">
        <f>VLOOKUP(D2287,'Data Outlet'!$A$2:$D$17,2,FALSE)</f>
        <v>MALL GANDARIA CITY</v>
      </c>
    </row>
    <row r="2288" spans="1:12" x14ac:dyDescent="0.25">
      <c r="A2288" t="str">
        <f t="shared" si="72"/>
        <v>T-2287</v>
      </c>
      <c r="B2288" s="3" t="s">
        <v>2584</v>
      </c>
      <c r="C2288" s="5">
        <v>45583</v>
      </c>
      <c r="D2288" s="3" t="s">
        <v>41</v>
      </c>
      <c r="E2288" s="4" t="s">
        <v>1435</v>
      </c>
      <c r="F2288" s="9">
        <v>2</v>
      </c>
      <c r="G2288">
        <f>VLOOKUP(E2288,'Data Produk'!$A$2:$E$2517,5,FALSE)</f>
        <v>225000</v>
      </c>
      <c r="H2288">
        <f t="shared" si="71"/>
        <v>450000</v>
      </c>
      <c r="I2288" t="str">
        <f>VLOOKUP(E2288,'Data Produk'!$A$2:$E$2517,3,FALSE)</f>
        <v>BHINNEKA POWER CUBE 4 PLUG TYPE TRAVEL MULTI ADAPTER BLACK</v>
      </c>
      <c r="J2288" t="str">
        <f>VLOOKUP(E2288,'Data Produk'!$A$2:$E$2517,4,FALSE)</f>
        <v>CAR &amp; TRAVEL CHARGER</v>
      </c>
      <c r="K2288" t="str">
        <f>VLOOKUP(D2288,'Data Outlet'!$A$2:$D$17,4,FALSE)</f>
        <v>Gita Rahma</v>
      </c>
      <c r="L2288" t="str">
        <f>VLOOKUP(D2288,'Data Outlet'!$A$2:$D$17,2,FALSE)</f>
        <v>MALL GANDARIA CITY</v>
      </c>
    </row>
    <row r="2289" spans="1:12" x14ac:dyDescent="0.25">
      <c r="A2289" t="str">
        <f t="shared" si="72"/>
        <v>T-2288</v>
      </c>
      <c r="B2289" s="3" t="s">
        <v>2584</v>
      </c>
      <c r="C2289" s="5">
        <v>45587</v>
      </c>
      <c r="D2289" s="3" t="s">
        <v>41</v>
      </c>
      <c r="E2289" s="4" t="s">
        <v>1203</v>
      </c>
      <c r="F2289" s="9">
        <v>1</v>
      </c>
      <c r="G2289">
        <f>VLOOKUP(E2289,'Data Produk'!$A$2:$E$2517,5,FALSE)</f>
        <v>36900</v>
      </c>
      <c r="H2289">
        <f t="shared" si="71"/>
        <v>36900</v>
      </c>
      <c r="I2289" t="str">
        <f>VLOOKUP(E2289,'Data Produk'!$A$2:$E$2517,3,FALSE)</f>
        <v>KL106 BHINNEKA USB CABLE LIGHTNING</v>
      </c>
      <c r="J2289" t="str">
        <f>VLOOKUP(E2289,'Data Produk'!$A$2:$E$2517,4,FALSE)</f>
        <v>CABLE</v>
      </c>
      <c r="K2289" t="str">
        <f>VLOOKUP(D2289,'Data Outlet'!$A$2:$D$17,4,FALSE)</f>
        <v>Gita Rahma</v>
      </c>
      <c r="L2289" t="str">
        <f>VLOOKUP(D2289,'Data Outlet'!$A$2:$D$17,2,FALSE)</f>
        <v>MALL GANDARIA CITY</v>
      </c>
    </row>
    <row r="2290" spans="1:12" x14ac:dyDescent="0.25">
      <c r="A2290" t="str">
        <f t="shared" si="72"/>
        <v>T-2289</v>
      </c>
      <c r="B2290" s="3" t="s">
        <v>2584</v>
      </c>
      <c r="C2290" s="5">
        <v>45594</v>
      </c>
      <c r="D2290" s="3" t="s">
        <v>41</v>
      </c>
      <c r="E2290" s="4" t="s">
        <v>1436</v>
      </c>
      <c r="F2290" s="9">
        <v>1</v>
      </c>
      <c r="G2290">
        <f>VLOOKUP(E2290,'Data Produk'!$A$2:$E$2517,5,FALSE)</f>
        <v>261000</v>
      </c>
      <c r="H2290">
        <f t="shared" si="71"/>
        <v>261000</v>
      </c>
      <c r="I2290" t="str">
        <f>VLOOKUP(E2290,'Data Produk'!$A$2:$E$2517,3,FALSE)</f>
        <v>BHINNEKA BLAKE WGC5 GAMING MOUSE WHITE</v>
      </c>
      <c r="J2290" t="str">
        <f>VLOOKUP(E2290,'Data Produk'!$A$2:$E$2517,4,FALSE)</f>
        <v>MOUSE GAMING</v>
      </c>
      <c r="K2290" t="str">
        <f>VLOOKUP(D2290,'Data Outlet'!$A$2:$D$17,4,FALSE)</f>
        <v>Gita Rahma</v>
      </c>
      <c r="L2290" t="str">
        <f>VLOOKUP(D2290,'Data Outlet'!$A$2:$D$17,2,FALSE)</f>
        <v>MALL GANDARIA CITY</v>
      </c>
    </row>
    <row r="2291" spans="1:12" x14ac:dyDescent="0.25">
      <c r="A2291" t="str">
        <f t="shared" si="72"/>
        <v>T-2290</v>
      </c>
      <c r="B2291" s="3" t="s">
        <v>2584</v>
      </c>
      <c r="C2291" s="5">
        <v>45587</v>
      </c>
      <c r="D2291" s="3" t="s">
        <v>41</v>
      </c>
      <c r="E2291" s="4" t="s">
        <v>1437</v>
      </c>
      <c r="F2291" s="9">
        <v>1</v>
      </c>
      <c r="G2291">
        <f>VLOOKUP(E2291,'Data Produk'!$A$2:$E$2517,5,FALSE)</f>
        <v>81000</v>
      </c>
      <c r="H2291">
        <f t="shared" si="71"/>
        <v>81000</v>
      </c>
      <c r="I2291" t="str">
        <f>VLOOKUP(E2291,'Data Produk'!$A$2:$E$2517,3,FALSE)</f>
        <v>BHINNEKA THOR X9 GAMING MOUSE BLACK</v>
      </c>
      <c r="J2291" t="str">
        <f>VLOOKUP(E2291,'Data Produk'!$A$2:$E$2517,4,FALSE)</f>
        <v>MOUSE GAMING</v>
      </c>
      <c r="K2291" t="str">
        <f>VLOOKUP(D2291,'Data Outlet'!$A$2:$D$17,4,FALSE)</f>
        <v>Gita Rahma</v>
      </c>
      <c r="L2291" t="str">
        <f>VLOOKUP(D2291,'Data Outlet'!$A$2:$D$17,2,FALSE)</f>
        <v>MALL GANDARIA CITY</v>
      </c>
    </row>
    <row r="2292" spans="1:12" x14ac:dyDescent="0.25">
      <c r="A2292" t="str">
        <f t="shared" si="72"/>
        <v>T-2291</v>
      </c>
      <c r="B2292" s="3" t="s">
        <v>2584</v>
      </c>
      <c r="C2292" s="5">
        <v>45579</v>
      </c>
      <c r="D2292" s="3" t="s">
        <v>47</v>
      </c>
      <c r="E2292" s="4" t="s">
        <v>1438</v>
      </c>
      <c r="F2292" s="9">
        <v>1</v>
      </c>
      <c r="G2292">
        <f>VLOOKUP(E2292,'Data Produk'!$A$2:$E$2517,5,FALSE)</f>
        <v>39600</v>
      </c>
      <c r="H2292">
        <f t="shared" si="71"/>
        <v>39600</v>
      </c>
      <c r="I2292" t="str">
        <f>VLOOKUP(E2292,'Data Produk'!$A$2:$E$2517,3,FALSE)</f>
        <v>BHINNEKA GO W607 OFFICE MOUSE BLUE</v>
      </c>
      <c r="J2292" t="str">
        <f>VLOOKUP(E2292,'Data Produk'!$A$2:$E$2517,4,FALSE)</f>
        <v>OFFICE MOUSE</v>
      </c>
      <c r="K2292" t="str">
        <f>VLOOKUP(D2292,'Data Outlet'!$A$2:$D$17,4,FALSE)</f>
        <v>Joko Susilo</v>
      </c>
      <c r="L2292" t="str">
        <f>VLOOKUP(D2292,'Data Outlet'!$A$2:$D$17,2,FALSE)</f>
        <v>SUMARECON MALL BEKASI</v>
      </c>
    </row>
    <row r="2293" spans="1:12" x14ac:dyDescent="0.25">
      <c r="A2293" t="str">
        <f t="shared" si="72"/>
        <v>T-2292</v>
      </c>
      <c r="B2293" s="3" t="s">
        <v>2584</v>
      </c>
      <c r="C2293" s="5">
        <v>45586</v>
      </c>
      <c r="D2293" s="3" t="s">
        <v>41</v>
      </c>
      <c r="E2293" s="4" t="s">
        <v>798</v>
      </c>
      <c r="F2293" s="9">
        <v>3</v>
      </c>
      <c r="G2293">
        <f>VLOOKUP(E2293,'Data Produk'!$A$2:$E$2517,5,FALSE)</f>
        <v>14400</v>
      </c>
      <c r="H2293">
        <f t="shared" si="71"/>
        <v>43200</v>
      </c>
      <c r="I2293" t="str">
        <f>VLOOKUP(E2293,'Data Produk'!$A$2:$E$2517,3,FALSE)</f>
        <v>BHINNEKA DURALINK KLT1201 CABLE BLACK</v>
      </c>
      <c r="J2293" t="str">
        <f>VLOOKUP(E2293,'Data Produk'!$A$2:$E$2517,4,FALSE)</f>
        <v>CABLE</v>
      </c>
      <c r="K2293" t="str">
        <f>VLOOKUP(D2293,'Data Outlet'!$A$2:$D$17,4,FALSE)</f>
        <v>Gita Rahma</v>
      </c>
      <c r="L2293" t="str">
        <f>VLOOKUP(D2293,'Data Outlet'!$A$2:$D$17,2,FALSE)</f>
        <v>MALL GANDARIA CITY</v>
      </c>
    </row>
    <row r="2294" spans="1:12" x14ac:dyDescent="0.25">
      <c r="A2294" t="str">
        <f t="shared" si="72"/>
        <v>T-2293</v>
      </c>
      <c r="B2294" s="3" t="s">
        <v>2584</v>
      </c>
      <c r="C2294" s="5">
        <v>45583</v>
      </c>
      <c r="D2294" s="3" t="s">
        <v>47</v>
      </c>
      <c r="E2294" s="4" t="s">
        <v>1439</v>
      </c>
      <c r="F2294" s="9">
        <v>1</v>
      </c>
      <c r="G2294">
        <f>VLOOKUP(E2294,'Data Produk'!$A$2:$E$2517,5,FALSE)</f>
        <v>60750</v>
      </c>
      <c r="H2294">
        <f t="shared" si="71"/>
        <v>60750</v>
      </c>
      <c r="I2294" t="str">
        <f>VLOOKUP(E2294,'Data Produk'!$A$2:$E$2517,3,FALSE)</f>
        <v>BHINNEKA RAIGOR II WG10 GAMING MOUSE BLACK</v>
      </c>
      <c r="J2294" t="str">
        <f>VLOOKUP(E2294,'Data Produk'!$A$2:$E$2517,4,FALSE)</f>
        <v>MOUSE GAMING</v>
      </c>
      <c r="K2294" t="str">
        <f>VLOOKUP(D2294,'Data Outlet'!$A$2:$D$17,4,FALSE)</f>
        <v>Joko Susilo</v>
      </c>
      <c r="L2294" t="str">
        <f>VLOOKUP(D2294,'Data Outlet'!$A$2:$D$17,2,FALSE)</f>
        <v>SUMARECON MALL BEKASI</v>
      </c>
    </row>
    <row r="2295" spans="1:12" x14ac:dyDescent="0.25">
      <c r="A2295" t="str">
        <f t="shared" si="72"/>
        <v>T-2294</v>
      </c>
      <c r="B2295" s="3" t="s">
        <v>2584</v>
      </c>
      <c r="C2295" s="5">
        <v>45588</v>
      </c>
      <c r="D2295" s="3" t="s">
        <v>41</v>
      </c>
      <c r="E2295" s="4" t="s">
        <v>1112</v>
      </c>
      <c r="F2295" s="9">
        <v>1</v>
      </c>
      <c r="G2295">
        <f>VLOOKUP(E2295,'Data Produk'!$A$2:$E$2517,5,FALSE)</f>
        <v>78750</v>
      </c>
      <c r="H2295">
        <f t="shared" si="71"/>
        <v>78750</v>
      </c>
      <c r="I2295" t="str">
        <f>VLOOKUP(E2295,'Data Produk'!$A$2:$E$2517,3,FALSE)</f>
        <v>BHINNEKA CRYTO VX7 GAMING MOUSE PINK</v>
      </c>
      <c r="J2295" t="str">
        <f>VLOOKUP(E2295,'Data Produk'!$A$2:$E$2517,4,FALSE)</f>
        <v>MOUSE GAMING</v>
      </c>
      <c r="K2295" t="str">
        <f>VLOOKUP(D2295,'Data Outlet'!$A$2:$D$17,4,FALSE)</f>
        <v>Gita Rahma</v>
      </c>
      <c r="L2295" t="str">
        <f>VLOOKUP(D2295,'Data Outlet'!$A$2:$D$17,2,FALSE)</f>
        <v>MALL GANDARIA CITY</v>
      </c>
    </row>
    <row r="2296" spans="1:12" x14ac:dyDescent="0.25">
      <c r="A2296" t="str">
        <f t="shared" si="72"/>
        <v>T-2295</v>
      </c>
      <c r="B2296" s="3" t="s">
        <v>2584</v>
      </c>
      <c r="C2296" s="5">
        <v>45570</v>
      </c>
      <c r="D2296" s="3" t="s">
        <v>47</v>
      </c>
      <c r="E2296" s="4" t="s">
        <v>1227</v>
      </c>
      <c r="F2296" s="9">
        <v>1</v>
      </c>
      <c r="G2296">
        <f>VLOOKUP(E2296,'Data Produk'!$A$2:$E$2517,5,FALSE)</f>
        <v>15300</v>
      </c>
      <c r="H2296">
        <f t="shared" si="71"/>
        <v>15300</v>
      </c>
      <c r="I2296" t="str">
        <f>VLOOKUP(E2296,'Data Produk'!$A$2:$E$2517,3,FALSE)</f>
        <v>BHINNEKA LINKPODS ES3 WIRED EARBUDS WHITE</v>
      </c>
      <c r="J2296" t="str">
        <f>VLOOKUP(E2296,'Data Produk'!$A$2:$E$2517,4,FALSE)</f>
        <v>EARPHONE</v>
      </c>
      <c r="K2296" t="str">
        <f>VLOOKUP(D2296,'Data Outlet'!$A$2:$D$17,4,FALSE)</f>
        <v>Joko Susilo</v>
      </c>
      <c r="L2296" t="str">
        <f>VLOOKUP(D2296,'Data Outlet'!$A$2:$D$17,2,FALSE)</f>
        <v>SUMARECON MALL BEKASI</v>
      </c>
    </row>
    <row r="2297" spans="1:12" x14ac:dyDescent="0.25">
      <c r="A2297" t="str">
        <f t="shared" si="72"/>
        <v>T-2296</v>
      </c>
      <c r="B2297" s="3" t="s">
        <v>2584</v>
      </c>
      <c r="C2297" s="5">
        <v>45575</v>
      </c>
      <c r="D2297" s="3" t="s">
        <v>41</v>
      </c>
      <c r="E2297" s="4" t="s">
        <v>1440</v>
      </c>
      <c r="F2297" s="9">
        <v>1</v>
      </c>
      <c r="G2297">
        <f>VLOOKUP(E2297,'Data Produk'!$A$2:$E$2517,5,FALSE)</f>
        <v>98100</v>
      </c>
      <c r="H2297">
        <f t="shared" si="71"/>
        <v>98100</v>
      </c>
      <c r="I2297" t="str">
        <f>VLOOKUP(E2297,'Data Produk'!$A$2:$E$2517,3,FALSE)</f>
        <v>BHINNEKA CW2-Q01 30W 2-PORTS CHARGER (QC) WHITE</v>
      </c>
      <c r="J2297" t="str">
        <f>VLOOKUP(E2297,'Data Produk'!$A$2:$E$2517,4,FALSE)</f>
        <v>CHARGER</v>
      </c>
      <c r="K2297" t="str">
        <f>VLOOKUP(D2297,'Data Outlet'!$A$2:$D$17,4,FALSE)</f>
        <v>Gita Rahma</v>
      </c>
      <c r="L2297" t="str">
        <f>VLOOKUP(D2297,'Data Outlet'!$A$2:$D$17,2,FALSE)</f>
        <v>MALL GANDARIA CITY</v>
      </c>
    </row>
    <row r="2298" spans="1:12" x14ac:dyDescent="0.25">
      <c r="A2298" t="str">
        <f t="shared" si="72"/>
        <v>T-2297</v>
      </c>
      <c r="B2298" s="3" t="s">
        <v>2584</v>
      </c>
      <c r="C2298" s="5">
        <v>45580</v>
      </c>
      <c r="D2298" s="3" t="s">
        <v>41</v>
      </c>
      <c r="E2298" s="4" t="s">
        <v>1441</v>
      </c>
      <c r="F2298" s="9">
        <v>2</v>
      </c>
      <c r="G2298">
        <f>VLOOKUP(E2298,'Data Produk'!$A$2:$E$2517,5,FALSE)</f>
        <v>35100</v>
      </c>
      <c r="H2298">
        <f t="shared" si="71"/>
        <v>70200</v>
      </c>
      <c r="I2298" t="str">
        <f>VLOOKUP(E2298,'Data Produk'!$A$2:$E$2517,3,FALSE)</f>
        <v>KL104 BHINNEKA USB CABLE LIGHTNING</v>
      </c>
      <c r="J2298" t="str">
        <f>VLOOKUP(E2298,'Data Produk'!$A$2:$E$2517,4,FALSE)</f>
        <v>CABLE</v>
      </c>
      <c r="K2298" t="str">
        <f>VLOOKUP(D2298,'Data Outlet'!$A$2:$D$17,4,FALSE)</f>
        <v>Gita Rahma</v>
      </c>
      <c r="L2298" t="str">
        <f>VLOOKUP(D2298,'Data Outlet'!$A$2:$D$17,2,FALSE)</f>
        <v>MALL GANDARIA CITY</v>
      </c>
    </row>
    <row r="2299" spans="1:12" x14ac:dyDescent="0.25">
      <c r="A2299" t="str">
        <f t="shared" si="72"/>
        <v>T-2298</v>
      </c>
      <c r="B2299" s="3" t="s">
        <v>2584</v>
      </c>
      <c r="C2299" s="5">
        <v>45570</v>
      </c>
      <c r="D2299" s="3" t="s">
        <v>47</v>
      </c>
      <c r="E2299" s="4" t="s">
        <v>1442</v>
      </c>
      <c r="F2299" s="9">
        <v>1</v>
      </c>
      <c r="G2299">
        <f>VLOOKUP(E2299,'Data Produk'!$A$2:$E$2517,5,FALSE)</f>
        <v>27000</v>
      </c>
      <c r="H2299">
        <f t="shared" si="71"/>
        <v>27000</v>
      </c>
      <c r="I2299" t="str">
        <f>VLOOKUP(E2299,'Data Produk'!$A$2:$E$2517,3,FALSE)</f>
        <v>KM201 BHINNEKA USB CABLE MICRO</v>
      </c>
      <c r="J2299" t="str">
        <f>VLOOKUP(E2299,'Data Produk'!$A$2:$E$2517,4,FALSE)</f>
        <v>CABLE</v>
      </c>
      <c r="K2299" t="str">
        <f>VLOOKUP(D2299,'Data Outlet'!$A$2:$D$17,4,FALSE)</f>
        <v>Joko Susilo</v>
      </c>
      <c r="L2299" t="str">
        <f>VLOOKUP(D2299,'Data Outlet'!$A$2:$D$17,2,FALSE)</f>
        <v>SUMARECON MALL BEKASI</v>
      </c>
    </row>
    <row r="2300" spans="1:12" x14ac:dyDescent="0.25">
      <c r="A2300" t="str">
        <f t="shared" si="72"/>
        <v>T-2299</v>
      </c>
      <c r="B2300" s="3" t="s">
        <v>2584</v>
      </c>
      <c r="C2300" s="5">
        <v>45566</v>
      </c>
      <c r="D2300" s="3" t="s">
        <v>47</v>
      </c>
      <c r="E2300" s="4" t="s">
        <v>910</v>
      </c>
      <c r="F2300" s="9">
        <v>3</v>
      </c>
      <c r="G2300">
        <f>VLOOKUP(E2300,'Data Produk'!$A$2:$E$2517,5,FALSE)</f>
        <v>14400</v>
      </c>
      <c r="H2300">
        <f t="shared" si="71"/>
        <v>43200</v>
      </c>
      <c r="I2300" t="str">
        <f>VLOOKUP(E2300,'Data Produk'!$A$2:$E$2517,3,FALSE)</f>
        <v>BHINNEKA DURALINK KLT1201 CABLE BLACK</v>
      </c>
      <c r="J2300" t="str">
        <f>VLOOKUP(E2300,'Data Produk'!$A$2:$E$2517,4,FALSE)</f>
        <v>CABLE</v>
      </c>
      <c r="K2300" t="str">
        <f>VLOOKUP(D2300,'Data Outlet'!$A$2:$D$17,4,FALSE)</f>
        <v>Joko Susilo</v>
      </c>
      <c r="L2300" t="str">
        <f>VLOOKUP(D2300,'Data Outlet'!$A$2:$D$17,2,FALSE)</f>
        <v>SUMARECON MALL BEKASI</v>
      </c>
    </row>
    <row r="2301" spans="1:12" x14ac:dyDescent="0.25">
      <c r="A2301" t="str">
        <f t="shared" si="72"/>
        <v>T-2300</v>
      </c>
      <c r="B2301" s="3" t="s">
        <v>2584</v>
      </c>
      <c r="C2301" s="5">
        <v>45589</v>
      </c>
      <c r="D2301" s="3" t="s">
        <v>47</v>
      </c>
      <c r="E2301" s="4" t="s">
        <v>1443</v>
      </c>
      <c r="F2301" s="9">
        <v>2</v>
      </c>
      <c r="G2301">
        <f>VLOOKUP(E2301,'Data Produk'!$A$2:$E$2517,5,FALSE)</f>
        <v>34200</v>
      </c>
      <c r="H2301">
        <f t="shared" si="71"/>
        <v>68400</v>
      </c>
      <c r="I2301" t="str">
        <f>VLOOKUP(E2301,'Data Produk'!$A$2:$E$2517,3,FALSE)</f>
        <v>KDL105 BHINNEKA USB CABLE LIGHTNING</v>
      </c>
      <c r="J2301" t="str">
        <f>VLOOKUP(E2301,'Data Produk'!$A$2:$E$2517,4,FALSE)</f>
        <v>CABLE</v>
      </c>
      <c r="K2301" t="str">
        <f>VLOOKUP(D2301,'Data Outlet'!$A$2:$D$17,4,FALSE)</f>
        <v>Joko Susilo</v>
      </c>
      <c r="L2301" t="str">
        <f>VLOOKUP(D2301,'Data Outlet'!$A$2:$D$17,2,FALSE)</f>
        <v>SUMARECON MALL BEKASI</v>
      </c>
    </row>
    <row r="2302" spans="1:12" x14ac:dyDescent="0.25">
      <c r="A2302" t="str">
        <f t="shared" si="72"/>
        <v>T-2301</v>
      </c>
      <c r="B2302" s="3" t="s">
        <v>2584</v>
      </c>
      <c r="C2302" s="5">
        <v>45583</v>
      </c>
      <c r="D2302" s="3" t="s">
        <v>41</v>
      </c>
      <c r="E2302" s="4" t="s">
        <v>563</v>
      </c>
      <c r="F2302" s="9">
        <v>5</v>
      </c>
      <c r="G2302">
        <f>VLOOKUP(E2302,'Data Produk'!$A$2:$E$2517,5,FALSE)</f>
        <v>13050</v>
      </c>
      <c r="H2302">
        <f t="shared" si="71"/>
        <v>65250</v>
      </c>
      <c r="I2302" t="str">
        <f>VLOOKUP(E2302,'Data Produk'!$A$2:$E$2517,3,FALSE)</f>
        <v>BHINNEKA DURALINK KCT1201 BLACK</v>
      </c>
      <c r="J2302" t="str">
        <f>VLOOKUP(E2302,'Data Produk'!$A$2:$E$2517,4,FALSE)</f>
        <v>CABLE</v>
      </c>
      <c r="K2302" t="str">
        <f>VLOOKUP(D2302,'Data Outlet'!$A$2:$D$17,4,FALSE)</f>
        <v>Gita Rahma</v>
      </c>
      <c r="L2302" t="str">
        <f>VLOOKUP(D2302,'Data Outlet'!$A$2:$D$17,2,FALSE)</f>
        <v>MALL GANDARIA CITY</v>
      </c>
    </row>
    <row r="2303" spans="1:12" x14ac:dyDescent="0.25">
      <c r="A2303" t="str">
        <f t="shared" si="72"/>
        <v>T-2302</v>
      </c>
      <c r="B2303" s="3" t="s">
        <v>2584</v>
      </c>
      <c r="C2303" s="5">
        <v>45591</v>
      </c>
      <c r="D2303" s="3" t="s">
        <v>41</v>
      </c>
      <c r="E2303" s="4" t="s">
        <v>700</v>
      </c>
      <c r="F2303" s="9">
        <v>6</v>
      </c>
      <c r="G2303">
        <f>VLOOKUP(E2303,'Data Produk'!$A$2:$E$2517,5,FALSE)</f>
        <v>27000</v>
      </c>
      <c r="H2303">
        <f t="shared" si="71"/>
        <v>162000</v>
      </c>
      <c r="I2303" t="str">
        <f>VLOOKUP(E2303,'Data Produk'!$A$2:$E$2517,3,FALSE)</f>
        <v>BHINNEKA DURALINK KLB2001 BLACK</v>
      </c>
      <c r="J2303" t="str">
        <f>VLOOKUP(E2303,'Data Produk'!$A$2:$E$2517,4,FALSE)</f>
        <v>CABLE</v>
      </c>
      <c r="K2303" t="str">
        <f>VLOOKUP(D2303,'Data Outlet'!$A$2:$D$17,4,FALSE)</f>
        <v>Gita Rahma</v>
      </c>
      <c r="L2303" t="str">
        <f>VLOOKUP(D2303,'Data Outlet'!$A$2:$D$17,2,FALSE)</f>
        <v>MALL GANDARIA CITY</v>
      </c>
    </row>
    <row r="2304" spans="1:12" x14ac:dyDescent="0.25">
      <c r="A2304" t="str">
        <f t="shared" si="72"/>
        <v>T-2303</v>
      </c>
      <c r="B2304" s="3" t="s">
        <v>2584</v>
      </c>
      <c r="C2304" s="5">
        <v>45572</v>
      </c>
      <c r="D2304" s="3" t="s">
        <v>41</v>
      </c>
      <c r="E2304" s="4" t="s">
        <v>1356</v>
      </c>
      <c r="F2304" s="9">
        <v>1</v>
      </c>
      <c r="G2304">
        <f>VLOOKUP(E2304,'Data Produk'!$A$2:$E$2517,5,FALSE)</f>
        <v>112500</v>
      </c>
      <c r="H2304">
        <f t="shared" si="71"/>
        <v>112500</v>
      </c>
      <c r="I2304" t="str">
        <f>VLOOKUP(E2304,'Data Produk'!$A$2:$E$2517,3,FALSE)</f>
        <v>BHINNEKA WAVE11 TW11 TRUE WIRELESS BLACK</v>
      </c>
      <c r="J2304" t="str">
        <f>VLOOKUP(E2304,'Data Produk'!$A$2:$E$2517,4,FALSE)</f>
        <v>TWS</v>
      </c>
      <c r="K2304" t="str">
        <f>VLOOKUP(D2304,'Data Outlet'!$A$2:$D$17,4,FALSE)</f>
        <v>Gita Rahma</v>
      </c>
      <c r="L2304" t="str">
        <f>VLOOKUP(D2304,'Data Outlet'!$A$2:$D$17,2,FALSE)</f>
        <v>MALL GANDARIA CITY</v>
      </c>
    </row>
    <row r="2305" spans="1:12" x14ac:dyDescent="0.25">
      <c r="A2305" t="str">
        <f t="shared" si="72"/>
        <v>T-2304</v>
      </c>
      <c r="B2305" s="3" t="s">
        <v>2584</v>
      </c>
      <c r="C2305" s="5">
        <v>45569</v>
      </c>
      <c r="D2305" s="3" t="s">
        <v>47</v>
      </c>
      <c r="E2305" s="4" t="s">
        <v>1444</v>
      </c>
      <c r="F2305" s="9">
        <v>1</v>
      </c>
      <c r="G2305">
        <f>VLOOKUP(E2305,'Data Produk'!$A$2:$E$2517,5,FALSE)</f>
        <v>26100</v>
      </c>
      <c r="H2305">
        <f t="shared" si="71"/>
        <v>26100</v>
      </c>
      <c r="I2305" t="str">
        <f>VLOOKUP(E2305,'Data Produk'!$A$2:$E$2517,3,FALSE)</f>
        <v>BHINNEKA GO ES1 WIRED EARBUDS BLACK</v>
      </c>
      <c r="J2305" t="str">
        <f>VLOOKUP(E2305,'Data Produk'!$A$2:$E$2517,4,FALSE)</f>
        <v>EARPHONE</v>
      </c>
      <c r="K2305" t="str">
        <f>VLOOKUP(D2305,'Data Outlet'!$A$2:$D$17,4,FALSE)</f>
        <v>Joko Susilo</v>
      </c>
      <c r="L2305" t="str">
        <f>VLOOKUP(D2305,'Data Outlet'!$A$2:$D$17,2,FALSE)</f>
        <v>SUMARECON MALL BEKASI</v>
      </c>
    </row>
    <row r="2306" spans="1:12" x14ac:dyDescent="0.25">
      <c r="A2306" t="str">
        <f t="shared" si="72"/>
        <v>T-2305</v>
      </c>
      <c r="B2306" s="3" t="s">
        <v>2584</v>
      </c>
      <c r="C2306" s="5">
        <v>45580</v>
      </c>
      <c r="D2306" s="3" t="s">
        <v>41</v>
      </c>
      <c r="E2306" s="4" t="s">
        <v>1288</v>
      </c>
      <c r="F2306" s="9">
        <v>2</v>
      </c>
      <c r="G2306">
        <f>VLOOKUP(E2306,'Data Produk'!$A$2:$E$2517,5,FALSE)</f>
        <v>22500</v>
      </c>
      <c r="H2306">
        <f t="shared" si="71"/>
        <v>45000</v>
      </c>
      <c r="I2306" t="str">
        <f>VLOOKUP(E2306,'Data Produk'!$A$2:$E$2517,3,FALSE)</f>
        <v>BHINNEKA LINKBUDS ES4 WIRED EARBUDS WHITE</v>
      </c>
      <c r="J2306" t="str">
        <f>VLOOKUP(E2306,'Data Produk'!$A$2:$E$2517,4,FALSE)</f>
        <v>EARPHONE</v>
      </c>
      <c r="K2306" t="str">
        <f>VLOOKUP(D2306,'Data Outlet'!$A$2:$D$17,4,FALSE)</f>
        <v>Gita Rahma</v>
      </c>
      <c r="L2306" t="str">
        <f>VLOOKUP(D2306,'Data Outlet'!$A$2:$D$17,2,FALSE)</f>
        <v>MALL GANDARIA CITY</v>
      </c>
    </row>
    <row r="2307" spans="1:12" x14ac:dyDescent="0.25">
      <c r="A2307" t="str">
        <f t="shared" si="72"/>
        <v>T-2306</v>
      </c>
      <c r="B2307" s="3" t="s">
        <v>2584</v>
      </c>
      <c r="C2307" s="5">
        <v>45576</v>
      </c>
      <c r="D2307" s="3" t="s">
        <v>41</v>
      </c>
      <c r="E2307" s="4" t="s">
        <v>856</v>
      </c>
      <c r="F2307" s="9">
        <v>1</v>
      </c>
      <c r="G2307">
        <f>VLOOKUP(E2307,'Data Produk'!$A$2:$E$2517,5,FALSE)</f>
        <v>17100</v>
      </c>
      <c r="H2307">
        <f t="shared" ref="H2307:H2370" si="73">G2307*F2307</f>
        <v>17100</v>
      </c>
      <c r="I2307" t="str">
        <f>VLOOKUP(E2307,'Data Produk'!$A$2:$E$2517,3,FALSE)</f>
        <v>BHINNEKA DURALINK KCB1201 BLACK</v>
      </c>
      <c r="J2307" t="str">
        <f>VLOOKUP(E2307,'Data Produk'!$A$2:$E$2517,4,FALSE)</f>
        <v>CABLE</v>
      </c>
      <c r="K2307" t="str">
        <f>VLOOKUP(D2307,'Data Outlet'!$A$2:$D$17,4,FALSE)</f>
        <v>Gita Rahma</v>
      </c>
      <c r="L2307" t="str">
        <f>VLOOKUP(D2307,'Data Outlet'!$A$2:$D$17,2,FALSE)</f>
        <v>MALL GANDARIA CITY</v>
      </c>
    </row>
    <row r="2308" spans="1:12" x14ac:dyDescent="0.25">
      <c r="A2308" t="str">
        <f t="shared" si="72"/>
        <v>T-2307</v>
      </c>
      <c r="B2308" s="3" t="s">
        <v>2584</v>
      </c>
      <c r="C2308" s="5">
        <v>45591</v>
      </c>
      <c r="D2308" s="3" t="s">
        <v>41</v>
      </c>
      <c r="E2308" s="4" t="s">
        <v>770</v>
      </c>
      <c r="F2308" s="9">
        <v>5</v>
      </c>
      <c r="G2308">
        <f>VLOOKUP(E2308,'Data Produk'!$A$2:$E$2517,5,FALSE)</f>
        <v>18000</v>
      </c>
      <c r="H2308">
        <f t="shared" si="73"/>
        <v>90000</v>
      </c>
      <c r="I2308" t="str">
        <f>VLOOKUP(E2308,'Data Produk'!$A$2:$E$2517,3,FALSE)</f>
        <v>BHINNEKA DURALINK KLB1201 BLACK</v>
      </c>
      <c r="J2308" t="str">
        <f>VLOOKUP(E2308,'Data Produk'!$A$2:$E$2517,4,FALSE)</f>
        <v>CABLE</v>
      </c>
      <c r="K2308" t="str">
        <f>VLOOKUP(D2308,'Data Outlet'!$A$2:$D$17,4,FALSE)</f>
        <v>Gita Rahma</v>
      </c>
      <c r="L2308" t="str">
        <f>VLOOKUP(D2308,'Data Outlet'!$A$2:$D$17,2,FALSE)</f>
        <v>MALL GANDARIA CITY</v>
      </c>
    </row>
    <row r="2309" spans="1:12" x14ac:dyDescent="0.25">
      <c r="A2309" t="str">
        <f t="shared" si="72"/>
        <v>T-2308</v>
      </c>
      <c r="B2309" s="3" t="s">
        <v>2584</v>
      </c>
      <c r="C2309" s="5">
        <v>45585</v>
      </c>
      <c r="D2309" s="3" t="s">
        <v>41</v>
      </c>
      <c r="E2309" s="4" t="s">
        <v>1445</v>
      </c>
      <c r="F2309" s="9">
        <v>1</v>
      </c>
      <c r="G2309">
        <f>VLOOKUP(E2309,'Data Produk'!$A$2:$E$2517,5,FALSE)</f>
        <v>81000</v>
      </c>
      <c r="H2309">
        <f t="shared" si="73"/>
        <v>81000</v>
      </c>
      <c r="I2309" t="str">
        <f>VLOOKUP(E2309,'Data Produk'!$A$2:$E$2517,3,FALSE)</f>
        <v>BHINNEKA SCAR II EG5C WIRED EARBUDS BLACK</v>
      </c>
      <c r="J2309" t="str">
        <f>VLOOKUP(E2309,'Data Produk'!$A$2:$E$2517,4,FALSE)</f>
        <v>EARPHONE</v>
      </c>
      <c r="K2309" t="str">
        <f>VLOOKUP(D2309,'Data Outlet'!$A$2:$D$17,4,FALSE)</f>
        <v>Gita Rahma</v>
      </c>
      <c r="L2309" t="str">
        <f>VLOOKUP(D2309,'Data Outlet'!$A$2:$D$17,2,FALSE)</f>
        <v>MALL GANDARIA CITY</v>
      </c>
    </row>
    <row r="2310" spans="1:12" x14ac:dyDescent="0.25">
      <c r="A2310" t="str">
        <f t="shared" si="72"/>
        <v>T-2309</v>
      </c>
      <c r="B2310" s="3" t="s">
        <v>2584</v>
      </c>
      <c r="C2310" s="5">
        <v>45566</v>
      </c>
      <c r="D2310" s="3" t="s">
        <v>47</v>
      </c>
      <c r="E2310" s="4" t="s">
        <v>1077</v>
      </c>
      <c r="F2310" s="9">
        <v>1</v>
      </c>
      <c r="G2310">
        <f>VLOOKUP(E2310,'Data Produk'!$A$2:$E$2517,5,FALSE)</f>
        <v>78750</v>
      </c>
      <c r="H2310">
        <f t="shared" si="73"/>
        <v>78750</v>
      </c>
      <c r="I2310" t="str">
        <f>VLOOKUP(E2310,'Data Produk'!$A$2:$E$2517,3,FALSE)</f>
        <v>BHINNEKA CRYTO VX7 GAMING MOUSE WHITE</v>
      </c>
      <c r="J2310" t="str">
        <f>VLOOKUP(E2310,'Data Produk'!$A$2:$E$2517,4,FALSE)</f>
        <v>MOUSE GAMING</v>
      </c>
      <c r="K2310" t="str">
        <f>VLOOKUP(D2310,'Data Outlet'!$A$2:$D$17,4,FALSE)</f>
        <v>Joko Susilo</v>
      </c>
      <c r="L2310" t="str">
        <f>VLOOKUP(D2310,'Data Outlet'!$A$2:$D$17,2,FALSE)</f>
        <v>SUMARECON MALL BEKASI</v>
      </c>
    </row>
    <row r="2311" spans="1:12" x14ac:dyDescent="0.25">
      <c r="A2311" t="str">
        <f t="shared" si="72"/>
        <v>T-2310</v>
      </c>
      <c r="B2311" s="3" t="s">
        <v>2584</v>
      </c>
      <c r="C2311" s="5">
        <v>45591</v>
      </c>
      <c r="D2311" s="3" t="s">
        <v>47</v>
      </c>
      <c r="E2311" s="4" t="s">
        <v>603</v>
      </c>
      <c r="F2311" s="9">
        <v>2</v>
      </c>
      <c r="G2311">
        <f>VLOOKUP(E2311,'Data Produk'!$A$2:$E$2517,5,FALSE)</f>
        <v>22500</v>
      </c>
      <c r="H2311">
        <f t="shared" si="73"/>
        <v>45000</v>
      </c>
      <c r="I2311" t="str">
        <f>VLOOKUP(E2311,'Data Produk'!$A$2:$E$2517,3,FALSE)</f>
        <v>BHINNEKA HYPERLINK KV65C1201 BLACK</v>
      </c>
      <c r="J2311" t="str">
        <f>VLOOKUP(E2311,'Data Produk'!$A$2:$E$2517,4,FALSE)</f>
        <v>CABLE</v>
      </c>
      <c r="K2311" t="str">
        <f>VLOOKUP(D2311,'Data Outlet'!$A$2:$D$17,4,FALSE)</f>
        <v>Joko Susilo</v>
      </c>
      <c r="L2311" t="str">
        <f>VLOOKUP(D2311,'Data Outlet'!$A$2:$D$17,2,FALSE)</f>
        <v>SUMARECON MALL BEKASI</v>
      </c>
    </row>
    <row r="2312" spans="1:12" x14ac:dyDescent="0.25">
      <c r="A2312" t="str">
        <f t="shared" si="72"/>
        <v>T-2311</v>
      </c>
      <c r="B2312" s="3" t="s">
        <v>2584</v>
      </c>
      <c r="C2312" s="5">
        <v>45568</v>
      </c>
      <c r="D2312" s="3" t="s">
        <v>47</v>
      </c>
      <c r="E2312" s="4" t="s">
        <v>1446</v>
      </c>
      <c r="F2312" s="9">
        <v>2</v>
      </c>
      <c r="G2312">
        <f>VLOOKUP(E2312,'Data Produk'!$A$2:$E$2517,5,FALSE)</f>
        <v>73800</v>
      </c>
      <c r="H2312">
        <f t="shared" si="73"/>
        <v>147600</v>
      </c>
      <c r="I2312" t="str">
        <f>VLOOKUP(E2312,'Data Produk'!$A$2:$E$2517,3,FALSE)</f>
        <v>BHINNEKA RAIGOR III WG12R GAMING MOUSE BLACK</v>
      </c>
      <c r="J2312" t="str">
        <f>VLOOKUP(E2312,'Data Produk'!$A$2:$E$2517,4,FALSE)</f>
        <v>MOUSE GAMING</v>
      </c>
      <c r="K2312" t="str">
        <f>VLOOKUP(D2312,'Data Outlet'!$A$2:$D$17,4,FALSE)</f>
        <v>Joko Susilo</v>
      </c>
      <c r="L2312" t="str">
        <f>VLOOKUP(D2312,'Data Outlet'!$A$2:$D$17,2,FALSE)</f>
        <v>SUMARECON MALL BEKASI</v>
      </c>
    </row>
    <row r="2313" spans="1:12" x14ac:dyDescent="0.25">
      <c r="A2313" t="str">
        <f t="shared" si="72"/>
        <v>T-2312</v>
      </c>
      <c r="B2313" s="3" t="s">
        <v>2584</v>
      </c>
      <c r="C2313" s="5">
        <v>45590</v>
      </c>
      <c r="D2313" s="3" t="s">
        <v>41</v>
      </c>
      <c r="E2313" s="4" t="s">
        <v>754</v>
      </c>
      <c r="F2313" s="9">
        <v>4</v>
      </c>
      <c r="G2313">
        <f>VLOOKUP(E2313,'Data Produk'!$A$2:$E$2517,5,FALSE)</f>
        <v>15300</v>
      </c>
      <c r="H2313">
        <f t="shared" si="73"/>
        <v>61200</v>
      </c>
      <c r="I2313" t="str">
        <f>VLOOKUP(E2313,'Data Produk'!$A$2:$E$2517,3,FALSE)</f>
        <v>BHINNEKA LINKPODS ES3 WIRED EARBUDS WHITE</v>
      </c>
      <c r="J2313" t="str">
        <f>VLOOKUP(E2313,'Data Produk'!$A$2:$E$2517,4,FALSE)</f>
        <v>EARPHONE</v>
      </c>
      <c r="K2313" t="str">
        <f>VLOOKUP(D2313,'Data Outlet'!$A$2:$D$17,4,FALSE)</f>
        <v>Gita Rahma</v>
      </c>
      <c r="L2313" t="str">
        <f>VLOOKUP(D2313,'Data Outlet'!$A$2:$D$17,2,FALSE)</f>
        <v>MALL GANDARIA CITY</v>
      </c>
    </row>
    <row r="2314" spans="1:12" x14ac:dyDescent="0.25">
      <c r="A2314" t="str">
        <f t="shared" si="72"/>
        <v>T-2313</v>
      </c>
      <c r="B2314" s="3" t="s">
        <v>2584</v>
      </c>
      <c r="C2314" s="5">
        <v>45590</v>
      </c>
      <c r="D2314" s="3" t="s">
        <v>41</v>
      </c>
      <c r="E2314" s="4" t="s">
        <v>1447</v>
      </c>
      <c r="F2314" s="9">
        <v>2</v>
      </c>
      <c r="G2314">
        <f>VLOOKUP(E2314,'Data Produk'!$A$2:$E$2517,5,FALSE)</f>
        <v>90000</v>
      </c>
      <c r="H2314">
        <f t="shared" si="73"/>
        <v>180000</v>
      </c>
      <c r="I2314" t="str">
        <f>VLOOKUP(E2314,'Data Produk'!$A$2:$E$2517,3,FALSE)</f>
        <v>BHINNEKA POWER PURE 33W 2-PORTS USB CHARGER (PD+QC) BLACK</v>
      </c>
      <c r="J2314" t="str">
        <f>VLOOKUP(E2314,'Data Produk'!$A$2:$E$2517,4,FALSE)</f>
        <v>CHARGER</v>
      </c>
      <c r="K2314" t="str">
        <f>VLOOKUP(D2314,'Data Outlet'!$A$2:$D$17,4,FALSE)</f>
        <v>Gita Rahma</v>
      </c>
      <c r="L2314" t="str">
        <f>VLOOKUP(D2314,'Data Outlet'!$A$2:$D$17,2,FALSE)</f>
        <v>MALL GANDARIA CITY</v>
      </c>
    </row>
    <row r="2315" spans="1:12" x14ac:dyDescent="0.25">
      <c r="A2315" t="str">
        <f t="shared" si="72"/>
        <v>T-2314</v>
      </c>
      <c r="B2315" s="3" t="s">
        <v>2584</v>
      </c>
      <c r="C2315" s="5">
        <v>45582</v>
      </c>
      <c r="D2315" s="3" t="s">
        <v>47</v>
      </c>
      <c r="E2315" s="4" t="s">
        <v>1448</v>
      </c>
      <c r="F2315" s="9">
        <v>1</v>
      </c>
      <c r="G2315">
        <f>VLOOKUP(E2315,'Data Produk'!$A$2:$E$2517,5,FALSE)</f>
        <v>39600</v>
      </c>
      <c r="H2315">
        <f t="shared" si="73"/>
        <v>39600</v>
      </c>
      <c r="I2315" t="str">
        <f>VLOOKUP(E2315,'Data Produk'!$A$2:$E$2517,3,FALSE)</f>
        <v>BHINNEKA GO W607 OFFICE MOUSE PURPLE</v>
      </c>
      <c r="J2315" t="str">
        <f>VLOOKUP(E2315,'Data Produk'!$A$2:$E$2517,4,FALSE)</f>
        <v>OFFICE MOUSE</v>
      </c>
      <c r="K2315" t="str">
        <f>VLOOKUP(D2315,'Data Outlet'!$A$2:$D$17,4,FALSE)</f>
        <v>Joko Susilo</v>
      </c>
      <c r="L2315" t="str">
        <f>VLOOKUP(D2315,'Data Outlet'!$A$2:$D$17,2,FALSE)</f>
        <v>SUMARECON MALL BEKASI</v>
      </c>
    </row>
    <row r="2316" spans="1:12" x14ac:dyDescent="0.25">
      <c r="A2316" t="str">
        <f t="shared" ref="A2316:A2379" si="74">"T-"&amp;ROW()-1</f>
        <v>T-2315</v>
      </c>
      <c r="B2316" s="3" t="s">
        <v>2584</v>
      </c>
      <c r="C2316" s="5">
        <v>45578</v>
      </c>
      <c r="D2316" s="3" t="s">
        <v>41</v>
      </c>
      <c r="E2316" s="4" t="s">
        <v>837</v>
      </c>
      <c r="F2316" s="9">
        <v>3</v>
      </c>
      <c r="G2316">
        <f>VLOOKUP(E2316,'Data Produk'!$A$2:$E$2517,5,FALSE)</f>
        <v>27000</v>
      </c>
      <c r="H2316">
        <f t="shared" si="73"/>
        <v>81000</v>
      </c>
      <c r="I2316" t="str">
        <f>VLOOKUP(E2316,'Data Produk'!$A$2:$E$2517,3,FALSE)</f>
        <v>BHINNEKA DURALINK KCB2001 BLACK</v>
      </c>
      <c r="J2316" t="str">
        <f>VLOOKUP(E2316,'Data Produk'!$A$2:$E$2517,4,FALSE)</f>
        <v>CABLE</v>
      </c>
      <c r="K2316" t="str">
        <f>VLOOKUP(D2316,'Data Outlet'!$A$2:$D$17,4,FALSE)</f>
        <v>Gita Rahma</v>
      </c>
      <c r="L2316" t="str">
        <f>VLOOKUP(D2316,'Data Outlet'!$A$2:$D$17,2,FALSE)</f>
        <v>MALL GANDARIA CITY</v>
      </c>
    </row>
    <row r="2317" spans="1:12" x14ac:dyDescent="0.25">
      <c r="A2317" t="str">
        <f t="shared" si="74"/>
        <v>T-2316</v>
      </c>
      <c r="B2317" s="3" t="s">
        <v>2584</v>
      </c>
      <c r="C2317" s="5">
        <v>45580</v>
      </c>
      <c r="D2317" s="3" t="s">
        <v>41</v>
      </c>
      <c r="E2317" s="4" t="s">
        <v>1449</v>
      </c>
      <c r="F2317" s="9">
        <v>1</v>
      </c>
      <c r="G2317">
        <f>VLOOKUP(E2317,'Data Produk'!$A$2:$E$2517,5,FALSE)</f>
        <v>629300</v>
      </c>
      <c r="H2317">
        <f t="shared" si="73"/>
        <v>629300</v>
      </c>
      <c r="I2317" t="str">
        <f>VLOOKUP(E2317,'Data Produk'!$A$2:$E$2517,3,FALSE)</f>
        <v>BHINNEKA ARIA XD7 GAMING MOUSE LUFFY</v>
      </c>
      <c r="J2317" t="str">
        <f>VLOOKUP(E2317,'Data Produk'!$A$2:$E$2517,4,FALSE)</f>
        <v>MOUSE GAMING</v>
      </c>
      <c r="K2317" t="str">
        <f>VLOOKUP(D2317,'Data Outlet'!$A$2:$D$17,4,FALSE)</f>
        <v>Gita Rahma</v>
      </c>
      <c r="L2317" t="str">
        <f>VLOOKUP(D2317,'Data Outlet'!$A$2:$D$17,2,FALSE)</f>
        <v>MALL GANDARIA CITY</v>
      </c>
    </row>
    <row r="2318" spans="1:12" x14ac:dyDescent="0.25">
      <c r="A2318" t="str">
        <f t="shared" si="74"/>
        <v>T-2317</v>
      </c>
      <c r="B2318" s="3" t="s">
        <v>2584</v>
      </c>
      <c r="C2318" s="5">
        <v>45576</v>
      </c>
      <c r="D2318" s="3" t="s">
        <v>47</v>
      </c>
      <c r="E2318" s="4" t="s">
        <v>908</v>
      </c>
      <c r="F2318" s="9">
        <v>1</v>
      </c>
      <c r="G2318">
        <f>VLOOKUP(E2318,'Data Produk'!$A$2:$E$2517,5,FALSE)</f>
        <v>18000</v>
      </c>
      <c r="H2318">
        <f t="shared" si="73"/>
        <v>18000</v>
      </c>
      <c r="I2318" t="str">
        <f>VLOOKUP(E2318,'Data Produk'!$A$2:$E$2517,3,FALSE)</f>
        <v>BHINNEKA DURALINK KLB1201 BLACK</v>
      </c>
      <c r="J2318" t="str">
        <f>VLOOKUP(E2318,'Data Produk'!$A$2:$E$2517,4,FALSE)</f>
        <v>CABLE</v>
      </c>
      <c r="K2318" t="str">
        <f>VLOOKUP(D2318,'Data Outlet'!$A$2:$D$17,4,FALSE)</f>
        <v>Joko Susilo</v>
      </c>
      <c r="L2318" t="str">
        <f>VLOOKUP(D2318,'Data Outlet'!$A$2:$D$17,2,FALSE)</f>
        <v>SUMARECON MALL BEKASI</v>
      </c>
    </row>
    <row r="2319" spans="1:12" x14ac:dyDescent="0.25">
      <c r="A2319" t="str">
        <f t="shared" si="74"/>
        <v>T-2318</v>
      </c>
      <c r="B2319" s="3" t="s">
        <v>2584</v>
      </c>
      <c r="C2319" s="5">
        <v>45585</v>
      </c>
      <c r="D2319" s="3" t="s">
        <v>41</v>
      </c>
      <c r="E2319" s="4" t="s">
        <v>1340</v>
      </c>
      <c r="F2319" s="9">
        <v>4</v>
      </c>
      <c r="G2319">
        <f>VLOOKUP(E2319,'Data Produk'!$A$2:$E$2517,5,FALSE)</f>
        <v>39600</v>
      </c>
      <c r="H2319">
        <f t="shared" si="73"/>
        <v>158400</v>
      </c>
      <c r="I2319" t="str">
        <f>VLOOKUP(E2319,'Data Produk'!$A$2:$E$2517,3,FALSE)</f>
        <v>BHINNEKA GO W608 OFFICE MOUSE BLACK</v>
      </c>
      <c r="J2319" t="str">
        <f>VLOOKUP(E2319,'Data Produk'!$A$2:$E$2517,4,FALSE)</f>
        <v>OFFICE MOUSE</v>
      </c>
      <c r="K2319" t="str">
        <f>VLOOKUP(D2319,'Data Outlet'!$A$2:$D$17,4,FALSE)</f>
        <v>Gita Rahma</v>
      </c>
      <c r="L2319" t="str">
        <f>VLOOKUP(D2319,'Data Outlet'!$A$2:$D$17,2,FALSE)</f>
        <v>MALL GANDARIA CITY</v>
      </c>
    </row>
    <row r="2320" spans="1:12" x14ac:dyDescent="0.25">
      <c r="A2320" t="str">
        <f t="shared" si="74"/>
        <v>T-2319</v>
      </c>
      <c r="B2320" s="3" t="s">
        <v>2584</v>
      </c>
      <c r="C2320" s="5">
        <v>45590</v>
      </c>
      <c r="D2320" s="3" t="s">
        <v>41</v>
      </c>
      <c r="E2320" s="4" t="s">
        <v>1339</v>
      </c>
      <c r="F2320" s="9">
        <v>1</v>
      </c>
      <c r="G2320">
        <f>VLOOKUP(E2320,'Data Produk'!$A$2:$E$2517,5,FALSE)</f>
        <v>144000</v>
      </c>
      <c r="H2320">
        <f t="shared" si="73"/>
        <v>144000</v>
      </c>
      <c r="I2320" t="str">
        <f>VLOOKUP(E2320,'Data Produk'!$A$2:$E$2517,3,FALSE)</f>
        <v>BHINNEKA CHIEF II HG20 GAMING HEADSET BLACK</v>
      </c>
      <c r="J2320" t="str">
        <f>VLOOKUP(E2320,'Data Produk'!$A$2:$E$2517,4,FALSE)</f>
        <v>GAMING HEADSET</v>
      </c>
      <c r="K2320" t="str">
        <f>VLOOKUP(D2320,'Data Outlet'!$A$2:$D$17,4,FALSE)</f>
        <v>Gita Rahma</v>
      </c>
      <c r="L2320" t="str">
        <f>VLOOKUP(D2320,'Data Outlet'!$A$2:$D$17,2,FALSE)</f>
        <v>MALL GANDARIA CITY</v>
      </c>
    </row>
    <row r="2321" spans="1:12" x14ac:dyDescent="0.25">
      <c r="A2321" t="str">
        <f t="shared" si="74"/>
        <v>T-2320</v>
      </c>
      <c r="B2321" s="3" t="s">
        <v>2584</v>
      </c>
      <c r="C2321" s="5">
        <v>45577</v>
      </c>
      <c r="D2321" s="3" t="s">
        <v>41</v>
      </c>
      <c r="E2321" s="4" t="s">
        <v>1450</v>
      </c>
      <c r="F2321" s="9">
        <v>1</v>
      </c>
      <c r="G2321">
        <f>VLOOKUP(E2321,'Data Produk'!$A$2:$E$2517,5,FALSE)</f>
        <v>143100</v>
      </c>
      <c r="H2321">
        <f t="shared" si="73"/>
        <v>143100</v>
      </c>
      <c r="I2321" t="str">
        <f>VLOOKUP(E2321,'Data Produk'!$A$2:$E$2517,3,FALSE)</f>
        <v>BHINNEKA VENOM II WGC2 GAMING MOUSE MINT</v>
      </c>
      <c r="J2321" t="str">
        <f>VLOOKUP(E2321,'Data Produk'!$A$2:$E$2517,4,FALSE)</f>
        <v>MOUSE GAMING</v>
      </c>
      <c r="K2321" t="str">
        <f>VLOOKUP(D2321,'Data Outlet'!$A$2:$D$17,4,FALSE)</f>
        <v>Gita Rahma</v>
      </c>
      <c r="L2321" t="str">
        <f>VLOOKUP(D2321,'Data Outlet'!$A$2:$D$17,2,FALSE)</f>
        <v>MALL GANDARIA CITY</v>
      </c>
    </row>
    <row r="2322" spans="1:12" x14ac:dyDescent="0.25">
      <c r="A2322" t="str">
        <f t="shared" si="74"/>
        <v>T-2321</v>
      </c>
      <c r="B2322" s="3" t="s">
        <v>2584</v>
      </c>
      <c r="C2322" s="5">
        <v>45577</v>
      </c>
      <c r="D2322" s="3" t="s">
        <v>47</v>
      </c>
      <c r="E2322" s="4" t="s">
        <v>1003</v>
      </c>
      <c r="F2322" s="9">
        <v>1</v>
      </c>
      <c r="G2322">
        <f>VLOOKUP(E2322,'Data Produk'!$A$2:$E$2517,5,FALSE)</f>
        <v>29700</v>
      </c>
      <c r="H2322">
        <f t="shared" si="73"/>
        <v>29700</v>
      </c>
      <c r="I2322" t="str">
        <f>VLOOKUP(E2322,'Data Produk'!$A$2:$E$2517,3,FALSE)</f>
        <v>KL201 BHINNEKA USB CABLE LIGHTNING</v>
      </c>
      <c r="J2322" t="str">
        <f>VLOOKUP(E2322,'Data Produk'!$A$2:$E$2517,4,FALSE)</f>
        <v>CABLE</v>
      </c>
      <c r="K2322" t="str">
        <f>VLOOKUP(D2322,'Data Outlet'!$A$2:$D$17,4,FALSE)</f>
        <v>Joko Susilo</v>
      </c>
      <c r="L2322" t="str">
        <f>VLOOKUP(D2322,'Data Outlet'!$A$2:$D$17,2,FALSE)</f>
        <v>SUMARECON MALL BEKASI</v>
      </c>
    </row>
    <row r="2323" spans="1:12" x14ac:dyDescent="0.25">
      <c r="A2323" t="str">
        <f t="shared" si="74"/>
        <v>T-2322</v>
      </c>
      <c r="B2323" s="3" t="s">
        <v>2584</v>
      </c>
      <c r="C2323" s="5">
        <v>45585</v>
      </c>
      <c r="D2323" s="3" t="s">
        <v>41</v>
      </c>
      <c r="E2323" s="4" t="s">
        <v>867</v>
      </c>
      <c r="F2323" s="9">
        <v>1</v>
      </c>
      <c r="G2323">
        <f>VLOOKUP(E2323,'Data Produk'!$A$2:$E$2517,5,FALSE)</f>
        <v>112500</v>
      </c>
      <c r="H2323">
        <f t="shared" si="73"/>
        <v>112500</v>
      </c>
      <c r="I2323" t="str">
        <f>VLOOKUP(E2323,'Data Produk'!$A$2:$E$2517,3,FALSE)</f>
        <v>BHINNEKA GO WH02 WIRELESS HEADSET GREY</v>
      </c>
      <c r="J2323" t="str">
        <f>VLOOKUP(E2323,'Data Produk'!$A$2:$E$2517,4,FALSE)</f>
        <v>WIRELESS HEADSET</v>
      </c>
      <c r="K2323" t="str">
        <f>VLOOKUP(D2323,'Data Outlet'!$A$2:$D$17,4,FALSE)</f>
        <v>Gita Rahma</v>
      </c>
      <c r="L2323" t="str">
        <f>VLOOKUP(D2323,'Data Outlet'!$A$2:$D$17,2,FALSE)</f>
        <v>MALL GANDARIA CITY</v>
      </c>
    </row>
    <row r="2324" spans="1:12" x14ac:dyDescent="0.25">
      <c r="A2324" t="str">
        <f t="shared" si="74"/>
        <v>T-2323</v>
      </c>
      <c r="B2324" s="3" t="s">
        <v>2584</v>
      </c>
      <c r="C2324" s="5">
        <v>45577</v>
      </c>
      <c r="D2324" s="3" t="s">
        <v>41</v>
      </c>
      <c r="E2324" s="4" t="s">
        <v>1337</v>
      </c>
      <c r="F2324" s="9">
        <v>1</v>
      </c>
      <c r="G2324">
        <f>VLOOKUP(E2324,'Data Produk'!$A$2:$E$2517,5,FALSE)</f>
        <v>13500</v>
      </c>
      <c r="H2324">
        <f t="shared" si="73"/>
        <v>13500</v>
      </c>
      <c r="I2324" t="str">
        <f>VLOOKUP(E2324,'Data Produk'!$A$2:$E$2517,3,FALSE)</f>
        <v>BHINNEKA LINKBUDS ES2 WIRED EARBUDS BLACK</v>
      </c>
      <c r="J2324" t="str">
        <f>VLOOKUP(E2324,'Data Produk'!$A$2:$E$2517,4,FALSE)</f>
        <v>EARPHONE</v>
      </c>
      <c r="K2324" t="str">
        <f>VLOOKUP(D2324,'Data Outlet'!$A$2:$D$17,4,FALSE)</f>
        <v>Gita Rahma</v>
      </c>
      <c r="L2324" t="str">
        <f>VLOOKUP(D2324,'Data Outlet'!$A$2:$D$17,2,FALSE)</f>
        <v>MALL GANDARIA CITY</v>
      </c>
    </row>
    <row r="2325" spans="1:12" x14ac:dyDescent="0.25">
      <c r="A2325" t="str">
        <f t="shared" si="74"/>
        <v>T-2324</v>
      </c>
      <c r="B2325" s="3" t="s">
        <v>2584</v>
      </c>
      <c r="C2325" s="5">
        <v>45590</v>
      </c>
      <c r="D2325" s="3" t="s">
        <v>47</v>
      </c>
      <c r="E2325" s="4" t="s">
        <v>1451</v>
      </c>
      <c r="F2325" s="9">
        <v>1</v>
      </c>
      <c r="G2325">
        <f>VLOOKUP(E2325,'Data Produk'!$A$2:$E$2517,5,FALSE)</f>
        <v>93150</v>
      </c>
      <c r="H2325">
        <f t="shared" si="73"/>
        <v>93150</v>
      </c>
      <c r="I2325" t="str">
        <f>VLOOKUP(E2325,'Data Produk'!$A$2:$E$2517,3,FALSE)</f>
        <v>BHINNEKA POWER GO 25W 1-PORT TYPE-C USB CHARGER (PD/PPS) WHITE</v>
      </c>
      <c r="J2325" t="str">
        <f>VLOOKUP(E2325,'Data Produk'!$A$2:$E$2517,4,FALSE)</f>
        <v>CHARGER</v>
      </c>
      <c r="K2325" t="str">
        <f>VLOOKUP(D2325,'Data Outlet'!$A$2:$D$17,4,FALSE)</f>
        <v>Joko Susilo</v>
      </c>
      <c r="L2325" t="str">
        <f>VLOOKUP(D2325,'Data Outlet'!$A$2:$D$17,2,FALSE)</f>
        <v>SUMARECON MALL BEKASI</v>
      </c>
    </row>
    <row r="2326" spans="1:12" x14ac:dyDescent="0.25">
      <c r="A2326" t="str">
        <f t="shared" si="74"/>
        <v>T-2325</v>
      </c>
      <c r="B2326" s="3" t="s">
        <v>2584</v>
      </c>
      <c r="C2326" s="5">
        <v>45574</v>
      </c>
      <c r="D2326" s="3" t="s">
        <v>41</v>
      </c>
      <c r="E2326" s="4" t="s">
        <v>767</v>
      </c>
      <c r="F2326" s="9">
        <v>1</v>
      </c>
      <c r="G2326">
        <f>VLOOKUP(E2326,'Data Produk'!$A$2:$E$2517,5,FALSE)</f>
        <v>49500</v>
      </c>
      <c r="H2326">
        <f t="shared" si="73"/>
        <v>49500</v>
      </c>
      <c r="I2326" t="str">
        <f>VLOOKUP(E2326,'Data Produk'!$A$2:$E$2517,3,FALSE)</f>
        <v>BHINNEKA POWER PURE 20W 1-PORT TYPE-A USB CHARGER (QC) BLACK</v>
      </c>
      <c r="J2326" t="str">
        <f>VLOOKUP(E2326,'Data Produk'!$A$2:$E$2517,4,FALSE)</f>
        <v>CHARGER</v>
      </c>
      <c r="K2326" t="str">
        <f>VLOOKUP(D2326,'Data Outlet'!$A$2:$D$17,4,FALSE)</f>
        <v>Gita Rahma</v>
      </c>
      <c r="L2326" t="str">
        <f>VLOOKUP(D2326,'Data Outlet'!$A$2:$D$17,2,FALSE)</f>
        <v>MALL GANDARIA CITY</v>
      </c>
    </row>
    <row r="2327" spans="1:12" x14ac:dyDescent="0.25">
      <c r="A2327" t="str">
        <f t="shared" si="74"/>
        <v>T-2326</v>
      </c>
      <c r="B2327" s="3" t="s">
        <v>2584</v>
      </c>
      <c r="C2327" s="5">
        <v>45595</v>
      </c>
      <c r="D2327" s="3" t="s">
        <v>47</v>
      </c>
      <c r="E2327" s="4" t="s">
        <v>1452</v>
      </c>
      <c r="F2327" s="9">
        <v>1</v>
      </c>
      <c r="G2327">
        <f>VLOOKUP(E2327,'Data Produk'!$A$2:$E$2517,5,FALSE)</f>
        <v>39600</v>
      </c>
      <c r="H2327">
        <f t="shared" si="73"/>
        <v>39600</v>
      </c>
      <c r="I2327" t="str">
        <f>VLOOKUP(E2327,'Data Produk'!$A$2:$E$2517,3,FALSE)</f>
        <v>BHINNEKA GO W606 OFFICE MOUSE BLUE</v>
      </c>
      <c r="J2327" t="str">
        <f>VLOOKUP(E2327,'Data Produk'!$A$2:$E$2517,4,FALSE)</f>
        <v>OFFICE MOUSE</v>
      </c>
      <c r="K2327" t="str">
        <f>VLOOKUP(D2327,'Data Outlet'!$A$2:$D$17,4,FALSE)</f>
        <v>Joko Susilo</v>
      </c>
      <c r="L2327" t="str">
        <f>VLOOKUP(D2327,'Data Outlet'!$A$2:$D$17,2,FALSE)</f>
        <v>SUMARECON MALL BEKASI</v>
      </c>
    </row>
    <row r="2328" spans="1:12" x14ac:dyDescent="0.25">
      <c r="A2328" t="str">
        <f t="shared" si="74"/>
        <v>T-2327</v>
      </c>
      <c r="B2328" s="3" t="s">
        <v>2584</v>
      </c>
      <c r="C2328" s="5">
        <v>45580</v>
      </c>
      <c r="D2328" s="3" t="s">
        <v>41</v>
      </c>
      <c r="E2328" s="4" t="s">
        <v>630</v>
      </c>
      <c r="F2328" s="9">
        <v>1</v>
      </c>
      <c r="G2328">
        <f>VLOOKUP(E2328,'Data Produk'!$A$2:$E$2517,5,FALSE)</f>
        <v>76500</v>
      </c>
      <c r="H2328">
        <f t="shared" si="73"/>
        <v>76500</v>
      </c>
      <c r="I2328" t="str">
        <f>VLOOKUP(E2328,'Data Produk'!$A$2:$E$2517,3,FALSE)</f>
        <v>BHINNEKA WAVE10 TW10 TRUE WIRELESS BEIGE</v>
      </c>
      <c r="J2328" t="str">
        <f>VLOOKUP(E2328,'Data Produk'!$A$2:$E$2517,4,FALSE)</f>
        <v>TWS</v>
      </c>
      <c r="K2328" t="str">
        <f>VLOOKUP(D2328,'Data Outlet'!$A$2:$D$17,4,FALSE)</f>
        <v>Gita Rahma</v>
      </c>
      <c r="L2328" t="str">
        <f>VLOOKUP(D2328,'Data Outlet'!$A$2:$D$17,2,FALSE)</f>
        <v>MALL GANDARIA CITY</v>
      </c>
    </row>
    <row r="2329" spans="1:12" x14ac:dyDescent="0.25">
      <c r="A2329" t="str">
        <f t="shared" si="74"/>
        <v>T-2328</v>
      </c>
      <c r="B2329" s="3" t="s">
        <v>2584</v>
      </c>
      <c r="C2329" s="5">
        <v>45575</v>
      </c>
      <c r="D2329" s="3" t="s">
        <v>41</v>
      </c>
      <c r="E2329" s="4" t="s">
        <v>882</v>
      </c>
      <c r="F2329" s="9">
        <v>1</v>
      </c>
      <c r="G2329">
        <f>VLOOKUP(E2329,'Data Produk'!$A$2:$E$2517,5,FALSE)</f>
        <v>39600</v>
      </c>
      <c r="H2329">
        <f t="shared" si="73"/>
        <v>39600</v>
      </c>
      <c r="I2329" t="str">
        <f>VLOOKUP(E2329,'Data Produk'!$A$2:$E$2517,3,FALSE)</f>
        <v>BHINNEKA GO W606 OFFICE MOUSE BLUE</v>
      </c>
      <c r="J2329" t="str">
        <f>VLOOKUP(E2329,'Data Produk'!$A$2:$E$2517,4,FALSE)</f>
        <v>OFFICE MOUSE</v>
      </c>
      <c r="K2329" t="str">
        <f>VLOOKUP(D2329,'Data Outlet'!$A$2:$D$17,4,FALSE)</f>
        <v>Gita Rahma</v>
      </c>
      <c r="L2329" t="str">
        <f>VLOOKUP(D2329,'Data Outlet'!$A$2:$D$17,2,FALSE)</f>
        <v>MALL GANDARIA CITY</v>
      </c>
    </row>
    <row r="2330" spans="1:12" x14ac:dyDescent="0.25">
      <c r="A2330" t="str">
        <f t="shared" si="74"/>
        <v>T-2329</v>
      </c>
      <c r="B2330" s="3" t="s">
        <v>2584</v>
      </c>
      <c r="C2330" s="5">
        <v>45587</v>
      </c>
      <c r="D2330" s="3" t="s">
        <v>41</v>
      </c>
      <c r="E2330" s="4" t="s">
        <v>899</v>
      </c>
      <c r="F2330" s="9">
        <v>2</v>
      </c>
      <c r="G2330">
        <f>VLOOKUP(E2330,'Data Produk'!$A$2:$E$2517,5,FALSE)</f>
        <v>31500</v>
      </c>
      <c r="H2330">
        <f t="shared" si="73"/>
        <v>63000</v>
      </c>
      <c r="I2330" t="str">
        <f>VLOOKUP(E2330,'Data Produk'!$A$2:$E$2517,3,FALSE)</f>
        <v>BHINNEKA HYPERLINK KD60L1501 BLACK</v>
      </c>
      <c r="J2330" t="str">
        <f>VLOOKUP(E2330,'Data Produk'!$A$2:$E$2517,4,FALSE)</f>
        <v>CABLE</v>
      </c>
      <c r="K2330" t="str">
        <f>VLOOKUP(D2330,'Data Outlet'!$A$2:$D$17,4,FALSE)</f>
        <v>Gita Rahma</v>
      </c>
      <c r="L2330" t="str">
        <f>VLOOKUP(D2330,'Data Outlet'!$A$2:$D$17,2,FALSE)</f>
        <v>MALL GANDARIA CITY</v>
      </c>
    </row>
    <row r="2331" spans="1:12" x14ac:dyDescent="0.25">
      <c r="A2331" t="str">
        <f t="shared" si="74"/>
        <v>T-2330</v>
      </c>
      <c r="B2331" s="3" t="s">
        <v>2584</v>
      </c>
      <c r="C2331" s="5">
        <v>45574</v>
      </c>
      <c r="D2331" s="3" t="s">
        <v>47</v>
      </c>
      <c r="E2331" s="4" t="s">
        <v>597</v>
      </c>
      <c r="F2331" s="9">
        <v>2</v>
      </c>
      <c r="G2331">
        <f>VLOOKUP(E2331,'Data Produk'!$A$2:$E$2517,5,FALSE)</f>
        <v>25200</v>
      </c>
      <c r="H2331">
        <f t="shared" si="73"/>
        <v>50400</v>
      </c>
      <c r="I2331" t="str">
        <f>VLOOKUP(E2331,'Data Produk'!$A$2:$E$2517,3,FALSE)</f>
        <v>BHINNEKA HYPERLINK KD60C1501 BLACK</v>
      </c>
      <c r="J2331" t="str">
        <f>VLOOKUP(E2331,'Data Produk'!$A$2:$E$2517,4,FALSE)</f>
        <v>CABLE</v>
      </c>
      <c r="K2331" t="str">
        <f>VLOOKUP(D2331,'Data Outlet'!$A$2:$D$17,4,FALSE)</f>
        <v>Joko Susilo</v>
      </c>
      <c r="L2331" t="str">
        <f>VLOOKUP(D2331,'Data Outlet'!$A$2:$D$17,2,FALSE)</f>
        <v>SUMARECON MALL BEKASI</v>
      </c>
    </row>
    <row r="2332" spans="1:12" x14ac:dyDescent="0.25">
      <c r="A2332" t="str">
        <f t="shared" si="74"/>
        <v>T-2331</v>
      </c>
      <c r="B2332" s="3" t="s">
        <v>2584</v>
      </c>
      <c r="C2332" s="5">
        <v>45590</v>
      </c>
      <c r="D2332" s="3" t="s">
        <v>47</v>
      </c>
      <c r="E2332" s="4" t="s">
        <v>1084</v>
      </c>
      <c r="F2332" s="9">
        <v>1</v>
      </c>
      <c r="G2332">
        <f>VLOOKUP(E2332,'Data Produk'!$A$2:$E$2517,5,FALSE)</f>
        <v>89100</v>
      </c>
      <c r="H2332">
        <f t="shared" si="73"/>
        <v>89100</v>
      </c>
      <c r="I2332" t="str">
        <f>VLOOKUP(E2332,'Data Produk'!$A$2:$E$2517,3,FALSE)</f>
        <v>BHINNEKA POWER PURE 33W 2-PORTS USB CHARGER (PD+QC) BLACK</v>
      </c>
      <c r="J2332" t="str">
        <f>VLOOKUP(E2332,'Data Produk'!$A$2:$E$2517,4,FALSE)</f>
        <v>CHARGER</v>
      </c>
      <c r="K2332" t="str">
        <f>VLOOKUP(D2332,'Data Outlet'!$A$2:$D$17,4,FALSE)</f>
        <v>Joko Susilo</v>
      </c>
      <c r="L2332" t="str">
        <f>VLOOKUP(D2332,'Data Outlet'!$A$2:$D$17,2,FALSE)</f>
        <v>SUMARECON MALL BEKASI</v>
      </c>
    </row>
    <row r="2333" spans="1:12" x14ac:dyDescent="0.25">
      <c r="A2333" t="str">
        <f t="shared" si="74"/>
        <v>T-2332</v>
      </c>
      <c r="B2333" s="3" t="s">
        <v>2584</v>
      </c>
      <c r="C2333" s="5">
        <v>45585</v>
      </c>
      <c r="D2333" s="3" t="s">
        <v>47</v>
      </c>
      <c r="E2333" s="4" t="s">
        <v>1078</v>
      </c>
      <c r="F2333" s="9">
        <v>1</v>
      </c>
      <c r="G2333">
        <f>VLOOKUP(E2333,'Data Produk'!$A$2:$E$2517,5,FALSE)</f>
        <v>81000</v>
      </c>
      <c r="H2333">
        <f t="shared" si="73"/>
        <v>81000</v>
      </c>
      <c r="I2333" t="str">
        <f>VLOOKUP(E2333,'Data Produk'!$A$2:$E$2517,3,FALSE)</f>
        <v>BHINNEKA THOR X9 GAMING MOUSE BLACK</v>
      </c>
      <c r="J2333" t="str">
        <f>VLOOKUP(E2333,'Data Produk'!$A$2:$E$2517,4,FALSE)</f>
        <v>MOUSE GAMING</v>
      </c>
      <c r="K2333" t="str">
        <f>VLOOKUP(D2333,'Data Outlet'!$A$2:$D$17,4,FALSE)</f>
        <v>Joko Susilo</v>
      </c>
      <c r="L2333" t="str">
        <f>VLOOKUP(D2333,'Data Outlet'!$A$2:$D$17,2,FALSE)</f>
        <v>SUMARECON MALL BEKASI</v>
      </c>
    </row>
    <row r="2334" spans="1:12" x14ac:dyDescent="0.25">
      <c r="A2334" t="str">
        <f t="shared" si="74"/>
        <v>T-2333</v>
      </c>
      <c r="B2334" s="3" t="s">
        <v>2584</v>
      </c>
      <c r="C2334" s="5">
        <v>45586</v>
      </c>
      <c r="D2334" s="3" t="s">
        <v>47</v>
      </c>
      <c r="E2334" s="4" t="s">
        <v>598</v>
      </c>
      <c r="F2334" s="9">
        <v>2</v>
      </c>
      <c r="G2334">
        <f>VLOOKUP(E2334,'Data Produk'!$A$2:$E$2517,5,FALSE)</f>
        <v>49500</v>
      </c>
      <c r="H2334">
        <f t="shared" si="73"/>
        <v>99000</v>
      </c>
      <c r="I2334" t="str">
        <f>VLOOKUP(E2334,'Data Produk'!$A$2:$E$2517,3,FALSE)</f>
        <v>BHINNEKA POWER GO 20W 1-PORT TYPE-C USB CHARGER (PD+QC) BLACK</v>
      </c>
      <c r="J2334" t="str">
        <f>VLOOKUP(E2334,'Data Produk'!$A$2:$E$2517,4,FALSE)</f>
        <v>CHARGER</v>
      </c>
      <c r="K2334" t="str">
        <f>VLOOKUP(D2334,'Data Outlet'!$A$2:$D$17,4,FALSE)</f>
        <v>Joko Susilo</v>
      </c>
      <c r="L2334" t="str">
        <f>VLOOKUP(D2334,'Data Outlet'!$A$2:$D$17,2,FALSE)</f>
        <v>SUMARECON MALL BEKASI</v>
      </c>
    </row>
    <row r="2335" spans="1:12" x14ac:dyDescent="0.25">
      <c r="A2335" t="str">
        <f t="shared" si="74"/>
        <v>T-2334</v>
      </c>
      <c r="B2335" s="3" t="s">
        <v>2584</v>
      </c>
      <c r="C2335" s="5">
        <v>45594</v>
      </c>
      <c r="D2335" s="3" t="s">
        <v>41</v>
      </c>
      <c r="E2335" s="4" t="s">
        <v>1328</v>
      </c>
      <c r="F2335" s="9">
        <v>1</v>
      </c>
      <c r="G2335">
        <f>VLOOKUP(E2335,'Data Produk'!$A$2:$E$2517,5,FALSE)</f>
        <v>29700</v>
      </c>
      <c r="H2335">
        <f t="shared" si="73"/>
        <v>29700</v>
      </c>
      <c r="I2335" t="str">
        <f>VLOOKUP(E2335,'Data Produk'!$A$2:$E$2517,3,FALSE)</f>
        <v>KM104 BHINNEKA USB CABLE MICRO</v>
      </c>
      <c r="J2335" t="str">
        <f>VLOOKUP(E2335,'Data Produk'!$A$2:$E$2517,4,FALSE)</f>
        <v>CABLE</v>
      </c>
      <c r="K2335" t="str">
        <f>VLOOKUP(D2335,'Data Outlet'!$A$2:$D$17,4,FALSE)</f>
        <v>Gita Rahma</v>
      </c>
      <c r="L2335" t="str">
        <f>VLOOKUP(D2335,'Data Outlet'!$A$2:$D$17,2,FALSE)</f>
        <v>MALL GANDARIA CITY</v>
      </c>
    </row>
    <row r="2336" spans="1:12" x14ac:dyDescent="0.25">
      <c r="A2336" t="str">
        <f t="shared" si="74"/>
        <v>T-2335</v>
      </c>
      <c r="B2336" s="3" t="s">
        <v>2584</v>
      </c>
      <c r="C2336" s="5">
        <v>45574</v>
      </c>
      <c r="D2336" s="3" t="s">
        <v>41</v>
      </c>
      <c r="E2336" s="4" t="s">
        <v>1453</v>
      </c>
      <c r="F2336" s="9">
        <v>1</v>
      </c>
      <c r="G2336">
        <f>VLOOKUP(E2336,'Data Produk'!$A$2:$E$2517,5,FALSE)</f>
        <v>148500</v>
      </c>
      <c r="H2336">
        <f t="shared" si="73"/>
        <v>148500</v>
      </c>
      <c r="I2336" t="str">
        <f>VLOOKUP(E2336,'Data Produk'!$A$2:$E$2517,3,FALSE)</f>
        <v>BHINNEKA GO WK895 OFFICE COMBO BLACK</v>
      </c>
      <c r="J2336" t="str">
        <f>VLOOKUP(E2336,'Data Produk'!$A$2:$E$2517,4,FALSE)</f>
        <v>OFFICE COMBO</v>
      </c>
      <c r="K2336" t="str">
        <f>VLOOKUP(D2336,'Data Outlet'!$A$2:$D$17,4,FALSE)</f>
        <v>Gita Rahma</v>
      </c>
      <c r="L2336" t="str">
        <f>VLOOKUP(D2336,'Data Outlet'!$A$2:$D$17,2,FALSE)</f>
        <v>MALL GANDARIA CITY</v>
      </c>
    </row>
    <row r="2337" spans="1:12" x14ac:dyDescent="0.25">
      <c r="A2337" t="str">
        <f t="shared" si="74"/>
        <v>T-2336</v>
      </c>
      <c r="B2337" s="3" t="s">
        <v>2584</v>
      </c>
      <c r="C2337" s="5">
        <v>45577</v>
      </c>
      <c r="D2337" s="3" t="s">
        <v>47</v>
      </c>
      <c r="E2337" s="4" t="s">
        <v>757</v>
      </c>
      <c r="F2337" s="9">
        <v>1</v>
      </c>
      <c r="G2337">
        <f>VLOOKUP(E2337,'Data Produk'!$A$2:$E$2517,5,FALSE)</f>
        <v>22500</v>
      </c>
      <c r="H2337">
        <f t="shared" si="73"/>
        <v>22500</v>
      </c>
      <c r="I2337" t="str">
        <f>VLOOKUP(E2337,'Data Produk'!$A$2:$E$2517,3,FALSE)</f>
        <v>BHINNEKA LINKBUDS ES4 WIRED EARBUDS WHITE</v>
      </c>
      <c r="J2337" t="str">
        <f>VLOOKUP(E2337,'Data Produk'!$A$2:$E$2517,4,FALSE)</f>
        <v>EARPHONE</v>
      </c>
      <c r="K2337" t="str">
        <f>VLOOKUP(D2337,'Data Outlet'!$A$2:$D$17,4,FALSE)</f>
        <v>Joko Susilo</v>
      </c>
      <c r="L2337" t="str">
        <f>VLOOKUP(D2337,'Data Outlet'!$A$2:$D$17,2,FALSE)</f>
        <v>SUMARECON MALL BEKASI</v>
      </c>
    </row>
    <row r="2338" spans="1:12" x14ac:dyDescent="0.25">
      <c r="A2338" t="str">
        <f t="shared" si="74"/>
        <v>T-2337</v>
      </c>
      <c r="B2338" s="3" t="s">
        <v>2584</v>
      </c>
      <c r="C2338" s="5">
        <v>45596</v>
      </c>
      <c r="D2338" s="3" t="s">
        <v>41</v>
      </c>
      <c r="E2338" s="4" t="s">
        <v>1335</v>
      </c>
      <c r="F2338" s="9">
        <v>1</v>
      </c>
      <c r="G2338">
        <f>VLOOKUP(E2338,'Data Produk'!$A$2:$E$2517,5,FALSE)</f>
        <v>25200</v>
      </c>
      <c r="H2338">
        <f t="shared" si="73"/>
        <v>25200</v>
      </c>
      <c r="I2338" t="str">
        <f>VLOOKUP(E2338,'Data Produk'!$A$2:$E$2517,3,FALSE)</f>
        <v>BHINNEKA HYPERLINK KD60C1501 BLACK</v>
      </c>
      <c r="J2338" t="str">
        <f>VLOOKUP(E2338,'Data Produk'!$A$2:$E$2517,4,FALSE)</f>
        <v>CABLE</v>
      </c>
      <c r="K2338" t="str">
        <f>VLOOKUP(D2338,'Data Outlet'!$A$2:$D$17,4,FALSE)</f>
        <v>Gita Rahma</v>
      </c>
      <c r="L2338" t="str">
        <f>VLOOKUP(D2338,'Data Outlet'!$A$2:$D$17,2,FALSE)</f>
        <v>MALL GANDARIA CITY</v>
      </c>
    </row>
    <row r="2339" spans="1:12" x14ac:dyDescent="0.25">
      <c r="A2339" t="str">
        <f t="shared" si="74"/>
        <v>T-2338</v>
      </c>
      <c r="B2339" s="3" t="s">
        <v>2584</v>
      </c>
      <c r="C2339" s="5">
        <v>45592</v>
      </c>
      <c r="D2339" s="3" t="s">
        <v>41</v>
      </c>
      <c r="E2339" s="4" t="s">
        <v>1454</v>
      </c>
      <c r="F2339" s="9">
        <v>1</v>
      </c>
      <c r="G2339">
        <f>VLOOKUP(E2339,'Data Produk'!$A$2:$E$2517,5,FALSE)</f>
        <v>207000</v>
      </c>
      <c r="H2339">
        <f t="shared" si="73"/>
        <v>207000</v>
      </c>
      <c r="I2339" t="str">
        <f>VLOOKUP(E2339,'Data Produk'!$A$2:$E$2517,3,FALSE)</f>
        <v>WN01 BHINNEKA EARPHONE WIRELESS</v>
      </c>
      <c r="J2339" t="str">
        <f>VLOOKUP(E2339,'Data Produk'!$A$2:$E$2517,4,FALSE)</f>
        <v>EARPHONE</v>
      </c>
      <c r="K2339" t="str">
        <f>VLOOKUP(D2339,'Data Outlet'!$A$2:$D$17,4,FALSE)</f>
        <v>Gita Rahma</v>
      </c>
      <c r="L2339" t="str">
        <f>VLOOKUP(D2339,'Data Outlet'!$A$2:$D$17,2,FALSE)</f>
        <v>MALL GANDARIA CITY</v>
      </c>
    </row>
    <row r="2340" spans="1:12" x14ac:dyDescent="0.25">
      <c r="A2340" t="str">
        <f t="shared" si="74"/>
        <v>T-2339</v>
      </c>
      <c r="B2340" s="3" t="s">
        <v>2584</v>
      </c>
      <c r="C2340" s="5">
        <v>45573</v>
      </c>
      <c r="D2340" s="3" t="s">
        <v>41</v>
      </c>
      <c r="E2340" s="4" t="s">
        <v>691</v>
      </c>
      <c r="F2340" s="9">
        <v>1</v>
      </c>
      <c r="G2340">
        <f>VLOOKUP(E2340,'Data Produk'!$A$2:$E$2517,5,FALSE)</f>
        <v>37350</v>
      </c>
      <c r="H2340">
        <f t="shared" si="73"/>
        <v>37350</v>
      </c>
      <c r="I2340" t="str">
        <f>VLOOKUP(E2340,'Data Produk'!$A$2:$E$2517,3,FALSE)</f>
        <v>BHINNEKA LAVALIER MV01 MICROPHONE BLACK</v>
      </c>
      <c r="J2340" t="str">
        <f>VLOOKUP(E2340,'Data Produk'!$A$2:$E$2517,4,FALSE)</f>
        <v>STREAMING DEVICES</v>
      </c>
      <c r="K2340" t="str">
        <f>VLOOKUP(D2340,'Data Outlet'!$A$2:$D$17,4,FALSE)</f>
        <v>Gita Rahma</v>
      </c>
      <c r="L2340" t="str">
        <f>VLOOKUP(D2340,'Data Outlet'!$A$2:$D$17,2,FALSE)</f>
        <v>MALL GANDARIA CITY</v>
      </c>
    </row>
    <row r="2341" spans="1:12" x14ac:dyDescent="0.25">
      <c r="A2341" t="str">
        <f t="shared" si="74"/>
        <v>T-2340</v>
      </c>
      <c r="B2341" s="3" t="s">
        <v>2584</v>
      </c>
      <c r="C2341" s="5">
        <v>45573</v>
      </c>
      <c r="D2341" s="3" t="s">
        <v>47</v>
      </c>
      <c r="E2341" s="4" t="s">
        <v>1455</v>
      </c>
      <c r="F2341" s="9">
        <v>1</v>
      </c>
      <c r="G2341">
        <f>VLOOKUP(E2341,'Data Produk'!$A$2:$E$2517,5,FALSE)</f>
        <v>261000</v>
      </c>
      <c r="H2341">
        <f t="shared" si="73"/>
        <v>261000</v>
      </c>
      <c r="I2341" t="str">
        <f>VLOOKUP(E2341,'Data Produk'!$A$2:$E$2517,3,FALSE)</f>
        <v>BHINNEKA BLAKE WGC5 GAMING MOUSE WHITE</v>
      </c>
      <c r="J2341" t="str">
        <f>VLOOKUP(E2341,'Data Produk'!$A$2:$E$2517,4,FALSE)</f>
        <v>MOUSE GAMING</v>
      </c>
      <c r="K2341" t="str">
        <f>VLOOKUP(D2341,'Data Outlet'!$A$2:$D$17,4,FALSE)</f>
        <v>Joko Susilo</v>
      </c>
      <c r="L2341" t="str">
        <f>VLOOKUP(D2341,'Data Outlet'!$A$2:$D$17,2,FALSE)</f>
        <v>SUMARECON MALL BEKASI</v>
      </c>
    </row>
    <row r="2342" spans="1:12" x14ac:dyDescent="0.25">
      <c r="A2342" t="str">
        <f t="shared" si="74"/>
        <v>T-2341</v>
      </c>
      <c r="B2342" s="3" t="s">
        <v>2584</v>
      </c>
      <c r="C2342" s="5">
        <v>45592</v>
      </c>
      <c r="D2342" s="3" t="s">
        <v>47</v>
      </c>
      <c r="E2342" s="4" t="s">
        <v>1456</v>
      </c>
      <c r="F2342" s="9">
        <v>1</v>
      </c>
      <c r="G2342">
        <f>VLOOKUP(E2342,'Data Produk'!$A$2:$E$2517,5,FALSE)</f>
        <v>13500</v>
      </c>
      <c r="H2342">
        <f t="shared" si="73"/>
        <v>13500</v>
      </c>
      <c r="I2342" t="str">
        <f>VLOOKUP(E2342,'Data Produk'!$A$2:$E$2517,3,FALSE)</f>
        <v>BHINNEKA LINKBUDS ES2 WIRED EARBUDS BLACK</v>
      </c>
      <c r="J2342" t="str">
        <f>VLOOKUP(E2342,'Data Produk'!$A$2:$E$2517,4,FALSE)</f>
        <v>EARPHONE</v>
      </c>
      <c r="K2342" t="str">
        <f>VLOOKUP(D2342,'Data Outlet'!$A$2:$D$17,4,FALSE)</f>
        <v>Joko Susilo</v>
      </c>
      <c r="L2342" t="str">
        <f>VLOOKUP(D2342,'Data Outlet'!$A$2:$D$17,2,FALSE)</f>
        <v>SUMARECON MALL BEKASI</v>
      </c>
    </row>
    <row r="2343" spans="1:12" x14ac:dyDescent="0.25">
      <c r="A2343" t="str">
        <f t="shared" si="74"/>
        <v>T-2342</v>
      </c>
      <c r="B2343" s="3" t="s">
        <v>2584</v>
      </c>
      <c r="C2343" s="5">
        <v>45582</v>
      </c>
      <c r="D2343" s="3" t="s">
        <v>47</v>
      </c>
      <c r="E2343" s="4" t="s">
        <v>839</v>
      </c>
      <c r="F2343" s="9">
        <v>1</v>
      </c>
      <c r="G2343">
        <f>VLOOKUP(E2343,'Data Produk'!$A$2:$E$2517,5,FALSE)</f>
        <v>76500</v>
      </c>
      <c r="H2343">
        <f t="shared" si="73"/>
        <v>76500</v>
      </c>
      <c r="I2343" t="str">
        <f>VLOOKUP(E2343,'Data Produk'!$A$2:$E$2517,3,FALSE)</f>
        <v>BHINNEKA WAVE10 TW10 TRUE WIRELESS BEIGE</v>
      </c>
      <c r="J2343" t="str">
        <f>VLOOKUP(E2343,'Data Produk'!$A$2:$E$2517,4,FALSE)</f>
        <v>TWS</v>
      </c>
      <c r="K2343" t="str">
        <f>VLOOKUP(D2343,'Data Outlet'!$A$2:$D$17,4,FALSE)</f>
        <v>Joko Susilo</v>
      </c>
      <c r="L2343" t="str">
        <f>VLOOKUP(D2343,'Data Outlet'!$A$2:$D$17,2,FALSE)</f>
        <v>SUMARECON MALL BEKASI</v>
      </c>
    </row>
    <row r="2344" spans="1:12" x14ac:dyDescent="0.25">
      <c r="A2344" t="str">
        <f t="shared" si="74"/>
        <v>T-2343</v>
      </c>
      <c r="B2344" s="3" t="s">
        <v>2584</v>
      </c>
      <c r="C2344" s="5">
        <v>45570</v>
      </c>
      <c r="D2344" s="3" t="s">
        <v>47</v>
      </c>
      <c r="E2344" s="4" t="s">
        <v>709</v>
      </c>
      <c r="F2344" s="9">
        <v>2</v>
      </c>
      <c r="G2344">
        <f>VLOOKUP(E2344,'Data Produk'!$A$2:$E$2517,5,FALSE)</f>
        <v>31500</v>
      </c>
      <c r="H2344">
        <f t="shared" si="73"/>
        <v>63000</v>
      </c>
      <c r="I2344" t="str">
        <f>VLOOKUP(E2344,'Data Produk'!$A$2:$E$2517,3,FALSE)</f>
        <v>BHINNEKA HYPERLINK KD60L1501 BLACK</v>
      </c>
      <c r="J2344" t="str">
        <f>VLOOKUP(E2344,'Data Produk'!$A$2:$E$2517,4,FALSE)</f>
        <v>CABLE</v>
      </c>
      <c r="K2344" t="str">
        <f>VLOOKUP(D2344,'Data Outlet'!$A$2:$D$17,4,FALSE)</f>
        <v>Joko Susilo</v>
      </c>
      <c r="L2344" t="str">
        <f>VLOOKUP(D2344,'Data Outlet'!$A$2:$D$17,2,FALSE)</f>
        <v>SUMARECON MALL BEKASI</v>
      </c>
    </row>
    <row r="2345" spans="1:12" x14ac:dyDescent="0.25">
      <c r="A2345" t="str">
        <f t="shared" si="74"/>
        <v>T-2344</v>
      </c>
      <c r="B2345" s="3" t="s">
        <v>2584</v>
      </c>
      <c r="C2345" s="5">
        <v>45573</v>
      </c>
      <c r="D2345" s="3" t="s">
        <v>47</v>
      </c>
      <c r="E2345" s="4" t="s">
        <v>859</v>
      </c>
      <c r="F2345" s="9">
        <v>1</v>
      </c>
      <c r="G2345">
        <f>VLOOKUP(E2345,'Data Produk'!$A$2:$E$2517,5,FALSE)</f>
        <v>13050</v>
      </c>
      <c r="H2345">
        <f t="shared" si="73"/>
        <v>13050</v>
      </c>
      <c r="I2345" t="str">
        <f>VLOOKUP(E2345,'Data Produk'!$A$2:$E$2517,3,FALSE)</f>
        <v>BHINNEKA DURALINK KCT1201 BLACK</v>
      </c>
      <c r="J2345" t="str">
        <f>VLOOKUP(E2345,'Data Produk'!$A$2:$E$2517,4,FALSE)</f>
        <v>CABLE</v>
      </c>
      <c r="K2345" t="str">
        <f>VLOOKUP(D2345,'Data Outlet'!$A$2:$D$17,4,FALSE)</f>
        <v>Joko Susilo</v>
      </c>
      <c r="L2345" t="str">
        <f>VLOOKUP(D2345,'Data Outlet'!$A$2:$D$17,2,FALSE)</f>
        <v>SUMARECON MALL BEKASI</v>
      </c>
    </row>
    <row r="2346" spans="1:12" x14ac:dyDescent="0.25">
      <c r="A2346" t="str">
        <f t="shared" si="74"/>
        <v>T-2345</v>
      </c>
      <c r="B2346" s="3" t="s">
        <v>2584</v>
      </c>
      <c r="C2346" s="5">
        <v>45573</v>
      </c>
      <c r="D2346" s="3" t="s">
        <v>41</v>
      </c>
      <c r="E2346" s="4" t="s">
        <v>1047</v>
      </c>
      <c r="F2346" s="9">
        <v>1</v>
      </c>
      <c r="G2346">
        <f>VLOOKUP(E2346,'Data Produk'!$A$2:$E$2517,5,FALSE)</f>
        <v>29700</v>
      </c>
      <c r="H2346">
        <f t="shared" si="73"/>
        <v>29700</v>
      </c>
      <c r="I2346" t="str">
        <f>VLOOKUP(E2346,'Data Produk'!$A$2:$E$2517,3,FALSE)</f>
        <v>KL201 BHINNEKA USB CABLE LIGHTNING</v>
      </c>
      <c r="J2346" t="str">
        <f>VLOOKUP(E2346,'Data Produk'!$A$2:$E$2517,4,FALSE)</f>
        <v>CABLE</v>
      </c>
      <c r="K2346" t="str">
        <f>VLOOKUP(D2346,'Data Outlet'!$A$2:$D$17,4,FALSE)</f>
        <v>Gita Rahma</v>
      </c>
      <c r="L2346" t="str">
        <f>VLOOKUP(D2346,'Data Outlet'!$A$2:$D$17,2,FALSE)</f>
        <v>MALL GANDARIA CITY</v>
      </c>
    </row>
    <row r="2347" spans="1:12" x14ac:dyDescent="0.25">
      <c r="A2347" t="str">
        <f t="shared" si="74"/>
        <v>T-2346</v>
      </c>
      <c r="B2347" s="3" t="s">
        <v>2584</v>
      </c>
      <c r="C2347" s="5">
        <v>45584</v>
      </c>
      <c r="D2347" s="3" t="s">
        <v>47</v>
      </c>
      <c r="E2347" s="4" t="s">
        <v>1141</v>
      </c>
      <c r="F2347" s="9">
        <v>1</v>
      </c>
      <c r="G2347">
        <f>VLOOKUP(E2347,'Data Produk'!$A$2:$E$2517,5,FALSE)</f>
        <v>209300</v>
      </c>
      <c r="H2347">
        <f t="shared" si="73"/>
        <v>209300</v>
      </c>
      <c r="I2347" t="str">
        <f>VLOOKUP(E2347,'Data Produk'!$A$2:$E$2517,3,FALSE)</f>
        <v>BHINNEKA CRYPTO WGC3 GAMING MOUSE BLACK</v>
      </c>
      <c r="J2347" t="str">
        <f>VLOOKUP(E2347,'Data Produk'!$A$2:$E$2517,4,FALSE)</f>
        <v>MOUSE GAMING</v>
      </c>
      <c r="K2347" t="str">
        <f>VLOOKUP(D2347,'Data Outlet'!$A$2:$D$17,4,FALSE)</f>
        <v>Joko Susilo</v>
      </c>
      <c r="L2347" t="str">
        <f>VLOOKUP(D2347,'Data Outlet'!$A$2:$D$17,2,FALSE)</f>
        <v>SUMARECON MALL BEKASI</v>
      </c>
    </row>
    <row r="2348" spans="1:12" x14ac:dyDescent="0.25">
      <c r="A2348" t="str">
        <f t="shared" si="74"/>
        <v>T-2347</v>
      </c>
      <c r="B2348" s="3" t="s">
        <v>2584</v>
      </c>
      <c r="C2348" s="5">
        <v>45579</v>
      </c>
      <c r="D2348" s="3" t="s">
        <v>47</v>
      </c>
      <c r="E2348" s="4" t="s">
        <v>923</v>
      </c>
      <c r="F2348" s="9">
        <v>1</v>
      </c>
      <c r="G2348">
        <f>VLOOKUP(E2348,'Data Produk'!$A$2:$E$2517,5,FALSE)</f>
        <v>65700</v>
      </c>
      <c r="H2348">
        <f t="shared" si="73"/>
        <v>65700</v>
      </c>
      <c r="I2348" t="str">
        <f>VLOOKUP(E2348,'Data Produk'!$A$2:$E$2517,3,FALSE)</f>
        <v>BHINNEKA RAIGOR III WG12 GAMING MOUSE BLACK</v>
      </c>
      <c r="J2348" t="str">
        <f>VLOOKUP(E2348,'Data Produk'!$A$2:$E$2517,4,FALSE)</f>
        <v>MOUSE GAMING</v>
      </c>
      <c r="K2348" t="str">
        <f>VLOOKUP(D2348,'Data Outlet'!$A$2:$D$17,4,FALSE)</f>
        <v>Joko Susilo</v>
      </c>
      <c r="L2348" t="str">
        <f>VLOOKUP(D2348,'Data Outlet'!$A$2:$D$17,2,FALSE)</f>
        <v>SUMARECON MALL BEKASI</v>
      </c>
    </row>
    <row r="2349" spans="1:12" x14ac:dyDescent="0.25">
      <c r="A2349" t="str">
        <f t="shared" si="74"/>
        <v>T-2348</v>
      </c>
      <c r="B2349" s="3" t="s">
        <v>2584</v>
      </c>
      <c r="C2349" s="5">
        <v>45571</v>
      </c>
      <c r="D2349" s="3" t="s">
        <v>47</v>
      </c>
      <c r="E2349" s="4" t="s">
        <v>747</v>
      </c>
      <c r="F2349" s="9">
        <v>3</v>
      </c>
      <c r="G2349">
        <f>VLOOKUP(E2349,'Data Produk'!$A$2:$E$2517,5,FALSE)</f>
        <v>47700</v>
      </c>
      <c r="H2349">
        <f t="shared" si="73"/>
        <v>143100</v>
      </c>
      <c r="I2349" t="str">
        <f>VLOOKUP(E2349,'Data Produk'!$A$2:$E$2517,3,FALSE)</f>
        <v>BHINNEKA POWER MOVE 30W 2-PORTS CAR CHARGER (PD+QC) BLACK</v>
      </c>
      <c r="J2349" t="str">
        <f>VLOOKUP(E2349,'Data Produk'!$A$2:$E$2517,4,FALSE)</f>
        <v>CAR &amp; TRAVEL CHARGER</v>
      </c>
      <c r="K2349" t="str">
        <f>VLOOKUP(D2349,'Data Outlet'!$A$2:$D$17,4,FALSE)</f>
        <v>Joko Susilo</v>
      </c>
      <c r="L2349" t="str">
        <f>VLOOKUP(D2349,'Data Outlet'!$A$2:$D$17,2,FALSE)</f>
        <v>SUMARECON MALL BEKASI</v>
      </c>
    </row>
    <row r="2350" spans="1:12" x14ac:dyDescent="0.25">
      <c r="A2350" t="str">
        <f t="shared" si="74"/>
        <v>T-2349</v>
      </c>
      <c r="B2350" s="3" t="s">
        <v>2584</v>
      </c>
      <c r="C2350" s="5">
        <v>45595</v>
      </c>
      <c r="D2350" s="3" t="s">
        <v>41</v>
      </c>
      <c r="E2350" s="4" t="s">
        <v>1363</v>
      </c>
      <c r="F2350" s="9">
        <v>1</v>
      </c>
      <c r="G2350">
        <f>VLOOKUP(E2350,'Data Produk'!$A$2:$E$2517,5,FALSE)</f>
        <v>98100</v>
      </c>
      <c r="H2350">
        <f t="shared" si="73"/>
        <v>98100</v>
      </c>
      <c r="I2350" t="str">
        <f>VLOOKUP(E2350,'Data Produk'!$A$2:$E$2517,3,FALSE)</f>
        <v>BHINNEKA POWER PURE 30W 2-PORTS USB CHARGER (PD+QC) WHITE</v>
      </c>
      <c r="J2350" t="str">
        <f>VLOOKUP(E2350,'Data Produk'!$A$2:$E$2517,4,FALSE)</f>
        <v>CHARGER</v>
      </c>
      <c r="K2350" t="str">
        <f>VLOOKUP(D2350,'Data Outlet'!$A$2:$D$17,4,FALSE)</f>
        <v>Gita Rahma</v>
      </c>
      <c r="L2350" t="str">
        <f>VLOOKUP(D2350,'Data Outlet'!$A$2:$D$17,2,FALSE)</f>
        <v>MALL GANDARIA CITY</v>
      </c>
    </row>
    <row r="2351" spans="1:12" x14ac:dyDescent="0.25">
      <c r="A2351" t="str">
        <f t="shared" si="74"/>
        <v>T-2350</v>
      </c>
      <c r="B2351" s="3" t="s">
        <v>2584</v>
      </c>
      <c r="C2351" s="5">
        <v>45596</v>
      </c>
      <c r="D2351" s="3" t="s">
        <v>47</v>
      </c>
      <c r="E2351" s="4" t="s">
        <v>637</v>
      </c>
      <c r="F2351" s="9">
        <v>1</v>
      </c>
      <c r="G2351">
        <f>VLOOKUP(E2351,'Data Produk'!$A$2:$E$2517,5,FALSE)</f>
        <v>57600</v>
      </c>
      <c r="H2351">
        <f t="shared" si="73"/>
        <v>57600</v>
      </c>
      <c r="I2351" t="str">
        <f>VLOOKUP(E2351,'Data Produk'!$A$2:$E$2517,3,FALSE)</f>
        <v>BHINNEKA GO W192 OFFICE MOUSE BLACK</v>
      </c>
      <c r="J2351" t="str">
        <f>VLOOKUP(E2351,'Data Produk'!$A$2:$E$2517,4,FALSE)</f>
        <v>OFFICE MOUSE</v>
      </c>
      <c r="K2351" t="str">
        <f>VLOOKUP(D2351,'Data Outlet'!$A$2:$D$17,4,FALSE)</f>
        <v>Joko Susilo</v>
      </c>
      <c r="L2351" t="str">
        <f>VLOOKUP(D2351,'Data Outlet'!$A$2:$D$17,2,FALSE)</f>
        <v>SUMARECON MALL BEKASI</v>
      </c>
    </row>
    <row r="2352" spans="1:12" x14ac:dyDescent="0.25">
      <c r="A2352" t="str">
        <f t="shared" si="74"/>
        <v>T-2351</v>
      </c>
      <c r="B2352" s="3" t="s">
        <v>2584</v>
      </c>
      <c r="C2352" s="5">
        <v>45582</v>
      </c>
      <c r="D2352" s="3" t="s">
        <v>41</v>
      </c>
      <c r="E2352" s="4" t="s">
        <v>1457</v>
      </c>
      <c r="F2352" s="9">
        <v>1</v>
      </c>
      <c r="G2352">
        <f>VLOOKUP(E2352,'Data Produk'!$A$2:$E$2517,5,FALSE)</f>
        <v>261000</v>
      </c>
      <c r="H2352">
        <f t="shared" si="73"/>
        <v>261000</v>
      </c>
      <c r="I2352" t="str">
        <f>VLOOKUP(E2352,'Data Produk'!$A$2:$E$2517,3,FALSE)</f>
        <v>BHINNEKA BLAKE WGC5 GAMING MOUSE BLACK</v>
      </c>
      <c r="J2352" t="str">
        <f>VLOOKUP(E2352,'Data Produk'!$A$2:$E$2517,4,FALSE)</f>
        <v>MOUSE GAMING</v>
      </c>
      <c r="K2352" t="str">
        <f>VLOOKUP(D2352,'Data Outlet'!$A$2:$D$17,4,FALSE)</f>
        <v>Gita Rahma</v>
      </c>
      <c r="L2352" t="str">
        <f>VLOOKUP(D2352,'Data Outlet'!$A$2:$D$17,2,FALSE)</f>
        <v>MALL GANDARIA CITY</v>
      </c>
    </row>
    <row r="2353" spans="1:12" x14ac:dyDescent="0.25">
      <c r="A2353" t="str">
        <f t="shared" si="74"/>
        <v>T-2352</v>
      </c>
      <c r="B2353" s="3" t="s">
        <v>2584</v>
      </c>
      <c r="C2353" s="5">
        <v>45573</v>
      </c>
      <c r="D2353" s="3" t="s">
        <v>47</v>
      </c>
      <c r="E2353" s="4" t="s">
        <v>1458</v>
      </c>
      <c r="F2353" s="9">
        <v>1</v>
      </c>
      <c r="G2353">
        <f>VLOOKUP(E2353,'Data Produk'!$A$2:$E$2517,5,FALSE)</f>
        <v>40500</v>
      </c>
      <c r="H2353">
        <f t="shared" si="73"/>
        <v>40500</v>
      </c>
      <c r="I2353" t="str">
        <f>VLOOKUP(E2353,'Data Produk'!$A$2:$E$2517,3,FALSE)</f>
        <v>BHINNEKA MEOW AC5001 HEADSET ACCESSORIES BLACK</v>
      </c>
      <c r="J2353" t="str">
        <f>VLOOKUP(E2353,'Data Produk'!$A$2:$E$2517,4,FALSE)</f>
        <v>OTHER ACCESSORIES</v>
      </c>
      <c r="K2353" t="str">
        <f>VLOOKUP(D2353,'Data Outlet'!$A$2:$D$17,4,FALSE)</f>
        <v>Joko Susilo</v>
      </c>
      <c r="L2353" t="str">
        <f>VLOOKUP(D2353,'Data Outlet'!$A$2:$D$17,2,FALSE)</f>
        <v>SUMARECON MALL BEKASI</v>
      </c>
    </row>
    <row r="2354" spans="1:12" x14ac:dyDescent="0.25">
      <c r="A2354" t="str">
        <f t="shared" si="74"/>
        <v>T-2353</v>
      </c>
      <c r="B2354" s="3" t="s">
        <v>2584</v>
      </c>
      <c r="C2354" s="5">
        <v>45587</v>
      </c>
      <c r="D2354" s="3" t="s">
        <v>41</v>
      </c>
      <c r="E2354" s="4" t="s">
        <v>1297</v>
      </c>
      <c r="F2354" s="9">
        <v>3</v>
      </c>
      <c r="G2354">
        <f>VLOOKUP(E2354,'Data Produk'!$A$2:$E$2517,5,FALSE)</f>
        <v>76500</v>
      </c>
      <c r="H2354">
        <f t="shared" si="73"/>
        <v>229500</v>
      </c>
      <c r="I2354" t="str">
        <f>VLOOKUP(E2354,'Data Produk'!$A$2:$E$2517,3,FALSE)</f>
        <v>BHINNEKA WAVE10 TW10 TRUE WIRELESS WHITE</v>
      </c>
      <c r="J2354" t="str">
        <f>VLOOKUP(E2354,'Data Produk'!$A$2:$E$2517,4,FALSE)</f>
        <v>TWS</v>
      </c>
      <c r="K2354" t="str">
        <f>VLOOKUP(D2354,'Data Outlet'!$A$2:$D$17,4,FALSE)</f>
        <v>Gita Rahma</v>
      </c>
      <c r="L2354" t="str">
        <f>VLOOKUP(D2354,'Data Outlet'!$A$2:$D$17,2,FALSE)</f>
        <v>MALL GANDARIA CITY</v>
      </c>
    </row>
    <row r="2355" spans="1:12" x14ac:dyDescent="0.25">
      <c r="A2355" t="str">
        <f t="shared" si="74"/>
        <v>T-2354</v>
      </c>
      <c r="B2355" s="3" t="s">
        <v>2584</v>
      </c>
      <c r="C2355" s="5">
        <v>45588</v>
      </c>
      <c r="D2355" s="3" t="s">
        <v>47</v>
      </c>
      <c r="E2355" s="4" t="s">
        <v>991</v>
      </c>
      <c r="F2355" s="9">
        <v>2</v>
      </c>
      <c r="G2355">
        <f>VLOOKUP(E2355,'Data Produk'!$A$2:$E$2517,5,FALSE)</f>
        <v>39600</v>
      </c>
      <c r="H2355">
        <f t="shared" si="73"/>
        <v>79200</v>
      </c>
      <c r="I2355" t="str">
        <f>VLOOKUP(E2355,'Data Produk'!$A$2:$E$2517,3,FALSE)</f>
        <v>BHINNEKA GO W608 OFFICE MOUSE BLACK</v>
      </c>
      <c r="J2355" t="str">
        <f>VLOOKUP(E2355,'Data Produk'!$A$2:$E$2517,4,FALSE)</f>
        <v>OFFICE MOUSE</v>
      </c>
      <c r="K2355" t="str">
        <f>VLOOKUP(D2355,'Data Outlet'!$A$2:$D$17,4,FALSE)</f>
        <v>Joko Susilo</v>
      </c>
      <c r="L2355" t="str">
        <f>VLOOKUP(D2355,'Data Outlet'!$A$2:$D$17,2,FALSE)</f>
        <v>SUMARECON MALL BEKASI</v>
      </c>
    </row>
    <row r="2356" spans="1:12" x14ac:dyDescent="0.25">
      <c r="A2356" t="str">
        <f t="shared" si="74"/>
        <v>T-2355</v>
      </c>
      <c r="B2356" s="3" t="s">
        <v>2584</v>
      </c>
      <c r="C2356" s="5">
        <v>45588</v>
      </c>
      <c r="D2356" s="3" t="s">
        <v>41</v>
      </c>
      <c r="E2356" s="4" t="s">
        <v>1459</v>
      </c>
      <c r="F2356" s="9">
        <v>1</v>
      </c>
      <c r="G2356">
        <f>VLOOKUP(E2356,'Data Produk'!$A$2:$E$2517,5,FALSE)</f>
        <v>629300</v>
      </c>
      <c r="H2356">
        <f t="shared" si="73"/>
        <v>629300</v>
      </c>
      <c r="I2356" t="str">
        <f>VLOOKUP(E2356,'Data Produk'!$A$2:$E$2517,3,FALSE)</f>
        <v>BHINNEKA ARIA XD7 GAMING MOUSE ZORO</v>
      </c>
      <c r="J2356" t="str">
        <f>VLOOKUP(E2356,'Data Produk'!$A$2:$E$2517,4,FALSE)</f>
        <v>MOUSE GAMING</v>
      </c>
      <c r="K2356" t="str">
        <f>VLOOKUP(D2356,'Data Outlet'!$A$2:$D$17,4,FALSE)</f>
        <v>Gita Rahma</v>
      </c>
      <c r="L2356" t="str">
        <f>VLOOKUP(D2356,'Data Outlet'!$A$2:$D$17,2,FALSE)</f>
        <v>MALL GANDARIA CITY</v>
      </c>
    </row>
    <row r="2357" spans="1:12" x14ac:dyDescent="0.25">
      <c r="A2357" t="str">
        <f t="shared" si="74"/>
        <v>T-2356</v>
      </c>
      <c r="B2357" s="3" t="s">
        <v>2584</v>
      </c>
      <c r="C2357" s="5">
        <v>45595</v>
      </c>
      <c r="D2357" s="3" t="s">
        <v>41</v>
      </c>
      <c r="E2357" s="4" t="s">
        <v>1460</v>
      </c>
      <c r="F2357" s="9">
        <v>2</v>
      </c>
      <c r="G2357">
        <f>VLOOKUP(E2357,'Data Produk'!$A$2:$E$2517,5,FALSE)</f>
        <v>94500</v>
      </c>
      <c r="H2357">
        <f t="shared" si="73"/>
        <v>189000</v>
      </c>
      <c r="I2357" t="str">
        <f>VLOOKUP(E2357,'Data Produk'!$A$2:$E$2517,3,FALSE)</f>
        <v>BHINNEKA POWER GO 25W 1-PORT TYPE-C USB CHARGER (PD/PPS) WHITE</v>
      </c>
      <c r="J2357" t="str">
        <f>VLOOKUP(E2357,'Data Produk'!$A$2:$E$2517,4,FALSE)</f>
        <v>CHARGER</v>
      </c>
      <c r="K2357" t="str">
        <f>VLOOKUP(D2357,'Data Outlet'!$A$2:$D$17,4,FALSE)</f>
        <v>Gita Rahma</v>
      </c>
      <c r="L2357" t="str">
        <f>VLOOKUP(D2357,'Data Outlet'!$A$2:$D$17,2,FALSE)</f>
        <v>MALL GANDARIA CITY</v>
      </c>
    </row>
    <row r="2358" spans="1:12" x14ac:dyDescent="0.25">
      <c r="A2358" t="str">
        <f t="shared" si="74"/>
        <v>T-2357</v>
      </c>
      <c r="B2358" s="3" t="s">
        <v>2584</v>
      </c>
      <c r="C2358" s="5">
        <v>45567</v>
      </c>
      <c r="D2358" s="3" t="s">
        <v>41</v>
      </c>
      <c r="E2358" s="4" t="s">
        <v>1313</v>
      </c>
      <c r="F2358" s="9">
        <v>3</v>
      </c>
      <c r="G2358">
        <f>VLOOKUP(E2358,'Data Produk'!$A$2:$E$2517,5,FALSE)</f>
        <v>39600</v>
      </c>
      <c r="H2358">
        <f t="shared" si="73"/>
        <v>118800</v>
      </c>
      <c r="I2358" t="str">
        <f>VLOOKUP(E2358,'Data Produk'!$A$2:$E$2517,3,FALSE)</f>
        <v>BHINNEKA GO W606 OFFICE MOUSE BLACK</v>
      </c>
      <c r="J2358" t="str">
        <f>VLOOKUP(E2358,'Data Produk'!$A$2:$E$2517,4,FALSE)</f>
        <v>OFFICE MOUSE</v>
      </c>
      <c r="K2358" t="str">
        <f>VLOOKUP(D2358,'Data Outlet'!$A$2:$D$17,4,FALSE)</f>
        <v>Gita Rahma</v>
      </c>
      <c r="L2358" t="str">
        <f>VLOOKUP(D2358,'Data Outlet'!$A$2:$D$17,2,FALSE)</f>
        <v>MALL GANDARIA CITY</v>
      </c>
    </row>
    <row r="2359" spans="1:12" x14ac:dyDescent="0.25">
      <c r="A2359" t="str">
        <f t="shared" si="74"/>
        <v>T-2358</v>
      </c>
      <c r="B2359" s="3" t="s">
        <v>2584</v>
      </c>
      <c r="C2359" s="5">
        <v>45580</v>
      </c>
      <c r="D2359" s="3" t="s">
        <v>47</v>
      </c>
      <c r="E2359" s="4" t="s">
        <v>1461</v>
      </c>
      <c r="F2359" s="9">
        <v>2</v>
      </c>
      <c r="G2359">
        <f>VLOOKUP(E2359,'Data Produk'!$A$2:$E$2517,5,FALSE)</f>
        <v>39600</v>
      </c>
      <c r="H2359">
        <f t="shared" si="73"/>
        <v>79200</v>
      </c>
      <c r="I2359" t="str">
        <f>VLOOKUP(E2359,'Data Produk'!$A$2:$E$2517,3,FALSE)</f>
        <v>BHINNEKA GO W608 OFFICE MOUSE PINK</v>
      </c>
      <c r="J2359" t="str">
        <f>VLOOKUP(E2359,'Data Produk'!$A$2:$E$2517,4,FALSE)</f>
        <v>OFFICE MOUSE</v>
      </c>
      <c r="K2359" t="str">
        <f>VLOOKUP(D2359,'Data Outlet'!$A$2:$D$17,4,FALSE)</f>
        <v>Joko Susilo</v>
      </c>
      <c r="L2359" t="str">
        <f>VLOOKUP(D2359,'Data Outlet'!$A$2:$D$17,2,FALSE)</f>
        <v>SUMARECON MALL BEKASI</v>
      </c>
    </row>
    <row r="2360" spans="1:12" x14ac:dyDescent="0.25">
      <c r="A2360" t="str">
        <f t="shared" si="74"/>
        <v>T-2359</v>
      </c>
      <c r="B2360" s="3" t="s">
        <v>2584</v>
      </c>
      <c r="C2360" s="5">
        <v>45588</v>
      </c>
      <c r="D2360" s="3" t="s">
        <v>47</v>
      </c>
      <c r="E2360" s="4" t="s">
        <v>1462</v>
      </c>
      <c r="F2360" s="9">
        <v>1</v>
      </c>
      <c r="G2360">
        <f>VLOOKUP(E2360,'Data Produk'!$A$2:$E$2517,5,FALSE)</f>
        <v>76500</v>
      </c>
      <c r="H2360">
        <f t="shared" si="73"/>
        <v>76500</v>
      </c>
      <c r="I2360" t="str">
        <f>VLOOKUP(E2360,'Data Produk'!$A$2:$E$2517,3,FALSE)</f>
        <v>BHINNEKA WAVE10 TW10 TRUE WIRELESS WHITE</v>
      </c>
      <c r="J2360" t="str">
        <f>VLOOKUP(E2360,'Data Produk'!$A$2:$E$2517,4,FALSE)</f>
        <v>TWS</v>
      </c>
      <c r="K2360" t="str">
        <f>VLOOKUP(D2360,'Data Outlet'!$A$2:$D$17,4,FALSE)</f>
        <v>Joko Susilo</v>
      </c>
      <c r="L2360" t="str">
        <f>VLOOKUP(D2360,'Data Outlet'!$A$2:$D$17,2,FALSE)</f>
        <v>SUMARECON MALL BEKASI</v>
      </c>
    </row>
    <row r="2361" spans="1:12" x14ac:dyDescent="0.25">
      <c r="A2361" t="str">
        <f t="shared" si="74"/>
        <v>T-2360</v>
      </c>
      <c r="B2361" s="3" t="s">
        <v>2584</v>
      </c>
      <c r="C2361" s="5">
        <v>45571</v>
      </c>
      <c r="D2361" s="3" t="s">
        <v>41</v>
      </c>
      <c r="E2361" s="4" t="s">
        <v>829</v>
      </c>
      <c r="F2361" s="9">
        <v>1</v>
      </c>
      <c r="G2361">
        <f>VLOOKUP(E2361,'Data Produk'!$A$2:$E$2517,5,FALSE)</f>
        <v>88200</v>
      </c>
      <c r="H2361">
        <f t="shared" si="73"/>
        <v>88200</v>
      </c>
      <c r="I2361" t="str">
        <f>VLOOKUP(E2361,'Data Produk'!$A$2:$E$2517,3,FALSE)</f>
        <v>BHINNEKA POWER PACK S1 10.000 mAh POWERBANK WHITE</v>
      </c>
      <c r="J2361" t="str">
        <f>VLOOKUP(E2361,'Data Produk'!$A$2:$E$2517,4,FALSE)</f>
        <v>POWERBANK</v>
      </c>
      <c r="K2361" t="str">
        <f>VLOOKUP(D2361,'Data Outlet'!$A$2:$D$17,4,FALSE)</f>
        <v>Gita Rahma</v>
      </c>
      <c r="L2361" t="str">
        <f>VLOOKUP(D2361,'Data Outlet'!$A$2:$D$17,2,FALSE)</f>
        <v>MALL GANDARIA CITY</v>
      </c>
    </row>
    <row r="2362" spans="1:12" x14ac:dyDescent="0.25">
      <c r="A2362" t="str">
        <f t="shared" si="74"/>
        <v>T-2361</v>
      </c>
      <c r="B2362" s="3" t="s">
        <v>2584</v>
      </c>
      <c r="C2362" s="5">
        <v>45571</v>
      </c>
      <c r="D2362" s="3" t="s">
        <v>41</v>
      </c>
      <c r="E2362" s="4" t="s">
        <v>875</v>
      </c>
      <c r="F2362" s="9">
        <v>2</v>
      </c>
      <c r="G2362">
        <f>VLOOKUP(E2362,'Data Produk'!$A$2:$E$2517,5,FALSE)</f>
        <v>22500</v>
      </c>
      <c r="H2362">
        <f t="shared" si="73"/>
        <v>45000</v>
      </c>
      <c r="I2362" t="str">
        <f>VLOOKUP(E2362,'Data Produk'!$A$2:$E$2517,3,FALSE)</f>
        <v>BHINNEKA HYPERLINK KV65C1201 BLACK</v>
      </c>
      <c r="J2362" t="str">
        <f>VLOOKUP(E2362,'Data Produk'!$A$2:$E$2517,4,FALSE)</f>
        <v>CABLE</v>
      </c>
      <c r="K2362" t="str">
        <f>VLOOKUP(D2362,'Data Outlet'!$A$2:$D$17,4,FALSE)</f>
        <v>Gita Rahma</v>
      </c>
      <c r="L2362" t="str">
        <f>VLOOKUP(D2362,'Data Outlet'!$A$2:$D$17,2,FALSE)</f>
        <v>MALL GANDARIA CITY</v>
      </c>
    </row>
    <row r="2363" spans="1:12" x14ac:dyDescent="0.25">
      <c r="A2363" t="str">
        <f t="shared" si="74"/>
        <v>T-2362</v>
      </c>
      <c r="B2363" s="3" t="s">
        <v>2584</v>
      </c>
      <c r="C2363" s="5">
        <v>45575</v>
      </c>
      <c r="D2363" s="3" t="s">
        <v>47</v>
      </c>
      <c r="E2363" s="4" t="s">
        <v>1463</v>
      </c>
      <c r="F2363" s="9">
        <v>2</v>
      </c>
      <c r="G2363">
        <f>VLOOKUP(E2363,'Data Produk'!$A$2:$E$2517,5,FALSE)</f>
        <v>34200</v>
      </c>
      <c r="H2363">
        <f t="shared" si="73"/>
        <v>68400</v>
      </c>
      <c r="I2363" t="str">
        <f>VLOOKUP(E2363,'Data Produk'!$A$2:$E$2517,3,FALSE)</f>
        <v>BHINNEKA VIGIL MP452 BASIC MOUSEPAD BLACK</v>
      </c>
      <c r="J2363" t="str">
        <f>VLOOKUP(E2363,'Data Produk'!$A$2:$E$2517,4,FALSE)</f>
        <v>BASIC MOUSEPAD</v>
      </c>
      <c r="K2363" t="str">
        <f>VLOOKUP(D2363,'Data Outlet'!$A$2:$D$17,4,FALSE)</f>
        <v>Joko Susilo</v>
      </c>
      <c r="L2363" t="str">
        <f>VLOOKUP(D2363,'Data Outlet'!$A$2:$D$17,2,FALSE)</f>
        <v>SUMARECON MALL BEKASI</v>
      </c>
    </row>
    <row r="2364" spans="1:12" x14ac:dyDescent="0.25">
      <c r="A2364" t="str">
        <f t="shared" si="74"/>
        <v>T-2363</v>
      </c>
      <c r="B2364" s="3" t="s">
        <v>2584</v>
      </c>
      <c r="C2364" s="5">
        <v>45576</v>
      </c>
      <c r="D2364" s="3" t="s">
        <v>47</v>
      </c>
      <c r="E2364" s="4" t="s">
        <v>1010</v>
      </c>
      <c r="F2364" s="9">
        <v>1</v>
      </c>
      <c r="G2364">
        <f>VLOOKUP(E2364,'Data Produk'!$A$2:$E$2517,5,FALSE)</f>
        <v>39600</v>
      </c>
      <c r="H2364">
        <f t="shared" si="73"/>
        <v>39600</v>
      </c>
      <c r="I2364" t="str">
        <f>VLOOKUP(E2364,'Data Produk'!$A$2:$E$2517,3,FALSE)</f>
        <v>BHINNEKA GO W605 OFFICE MOUSE BEIGE</v>
      </c>
      <c r="J2364" t="str">
        <f>VLOOKUP(E2364,'Data Produk'!$A$2:$E$2517,4,FALSE)</f>
        <v>OFFICE MOUSE</v>
      </c>
      <c r="K2364" t="str">
        <f>VLOOKUP(D2364,'Data Outlet'!$A$2:$D$17,4,FALSE)</f>
        <v>Joko Susilo</v>
      </c>
      <c r="L2364" t="str">
        <f>VLOOKUP(D2364,'Data Outlet'!$A$2:$D$17,2,FALSE)</f>
        <v>SUMARECON MALL BEKASI</v>
      </c>
    </row>
    <row r="2365" spans="1:12" x14ac:dyDescent="0.25">
      <c r="A2365" t="str">
        <f t="shared" si="74"/>
        <v>T-2364</v>
      </c>
      <c r="B2365" s="3" t="s">
        <v>2584</v>
      </c>
      <c r="C2365" s="5">
        <v>45583</v>
      </c>
      <c r="D2365" s="3" t="s">
        <v>41</v>
      </c>
      <c r="E2365" s="4" t="s">
        <v>845</v>
      </c>
      <c r="F2365" s="9">
        <v>1</v>
      </c>
      <c r="G2365">
        <f>VLOOKUP(E2365,'Data Produk'!$A$2:$E$2517,5,FALSE)</f>
        <v>26100</v>
      </c>
      <c r="H2365">
        <f t="shared" si="73"/>
        <v>26100</v>
      </c>
      <c r="I2365" t="str">
        <f>VLOOKUP(E2365,'Data Produk'!$A$2:$E$2517,3,FALSE)</f>
        <v>BHINNEKA GO ES1 WIRED EARBUDS BLACK</v>
      </c>
      <c r="J2365" t="str">
        <f>VLOOKUP(E2365,'Data Produk'!$A$2:$E$2517,4,FALSE)</f>
        <v>EARPHONE</v>
      </c>
      <c r="K2365" t="str">
        <f>VLOOKUP(D2365,'Data Outlet'!$A$2:$D$17,4,FALSE)</f>
        <v>Gita Rahma</v>
      </c>
      <c r="L2365" t="str">
        <f>VLOOKUP(D2365,'Data Outlet'!$A$2:$D$17,2,FALSE)</f>
        <v>MALL GANDARIA CITY</v>
      </c>
    </row>
    <row r="2366" spans="1:12" x14ac:dyDescent="0.25">
      <c r="A2366" t="str">
        <f t="shared" si="74"/>
        <v>T-2365</v>
      </c>
      <c r="B2366" s="3" t="s">
        <v>2584</v>
      </c>
      <c r="C2366" s="5">
        <v>45580</v>
      </c>
      <c r="D2366" s="3" t="s">
        <v>41</v>
      </c>
      <c r="E2366" s="4" t="s">
        <v>884</v>
      </c>
      <c r="F2366" s="9">
        <v>1</v>
      </c>
      <c r="G2366">
        <f>VLOOKUP(E2366,'Data Produk'!$A$2:$E$2517,5,FALSE)</f>
        <v>57600</v>
      </c>
      <c r="H2366">
        <f t="shared" si="73"/>
        <v>57600</v>
      </c>
      <c r="I2366" t="str">
        <f>VLOOKUP(E2366,'Data Produk'!$A$2:$E$2517,3,FALSE)</f>
        <v>BHINNEKA GO W192 OFFICE MOUSE BLACK</v>
      </c>
      <c r="J2366" t="str">
        <f>VLOOKUP(E2366,'Data Produk'!$A$2:$E$2517,4,FALSE)</f>
        <v>OFFICE MOUSE</v>
      </c>
      <c r="K2366" t="str">
        <f>VLOOKUP(D2366,'Data Outlet'!$A$2:$D$17,4,FALSE)</f>
        <v>Gita Rahma</v>
      </c>
      <c r="L2366" t="str">
        <f>VLOOKUP(D2366,'Data Outlet'!$A$2:$D$17,2,FALSE)</f>
        <v>MALL GANDARIA CITY</v>
      </c>
    </row>
    <row r="2367" spans="1:12" x14ac:dyDescent="0.25">
      <c r="A2367" t="str">
        <f t="shared" si="74"/>
        <v>T-2366</v>
      </c>
      <c r="B2367" s="3" t="s">
        <v>2584</v>
      </c>
      <c r="C2367" s="5">
        <v>45554</v>
      </c>
      <c r="D2367" s="3" t="s">
        <v>39</v>
      </c>
      <c r="E2367" s="4" t="s">
        <v>401</v>
      </c>
      <c r="F2367" s="9">
        <v>3</v>
      </c>
      <c r="G2367">
        <f>VLOOKUP(E2367,'Data Produk'!$A$2:$E$2517,5,FALSE)</f>
        <v>88200</v>
      </c>
      <c r="H2367">
        <f t="shared" si="73"/>
        <v>264600</v>
      </c>
      <c r="I2367" t="str">
        <f>VLOOKUP(E2367,'Data Produk'!$A$2:$E$2517,3,FALSE)</f>
        <v>BHINNEKA POWER PACK S1 10.000 mAh POWERBANK WHITE</v>
      </c>
      <c r="J2367" t="str">
        <f>VLOOKUP(E2367,'Data Produk'!$A$2:$E$2517,4,FALSE)</f>
        <v>POWERBANK</v>
      </c>
      <c r="K2367" t="str">
        <f>VLOOKUP(D2367,'Data Outlet'!$A$2:$D$17,4,FALSE)</f>
        <v>Eko Wijaya</v>
      </c>
      <c r="L2367" t="str">
        <f>VLOOKUP(D2367,'Data Outlet'!$A$2:$D$17,2,FALSE)</f>
        <v>KOTA KASABLANKA</v>
      </c>
    </row>
    <row r="2368" spans="1:12" x14ac:dyDescent="0.25">
      <c r="A2368" t="str">
        <f t="shared" si="74"/>
        <v>T-2367</v>
      </c>
      <c r="B2368" s="3" t="s">
        <v>2584</v>
      </c>
      <c r="C2368" s="5">
        <v>45543</v>
      </c>
      <c r="D2368" s="3" t="s">
        <v>39</v>
      </c>
      <c r="E2368" s="4" t="s">
        <v>694</v>
      </c>
      <c r="F2368" s="9">
        <v>1</v>
      </c>
      <c r="G2368">
        <f>VLOOKUP(E2368,'Data Produk'!$A$2:$E$2517,5,FALSE)</f>
        <v>130000</v>
      </c>
      <c r="H2368">
        <f t="shared" si="73"/>
        <v>130000</v>
      </c>
      <c r="I2368" t="str">
        <f>VLOOKUP(E2368,'Data Produk'!$A$2:$E$2517,3,FALSE)</f>
        <v>BHINNEKA TRINITY MH88 GAMING HEADSET PINK</v>
      </c>
      <c r="J2368" t="str">
        <f>VLOOKUP(E2368,'Data Produk'!$A$2:$E$2517,4,FALSE)</f>
        <v>GAMING HEADSET</v>
      </c>
      <c r="K2368" t="str">
        <f>VLOOKUP(D2368,'Data Outlet'!$A$2:$D$17,4,FALSE)</f>
        <v>Eko Wijaya</v>
      </c>
      <c r="L2368" t="str">
        <f>VLOOKUP(D2368,'Data Outlet'!$A$2:$D$17,2,FALSE)</f>
        <v>KOTA KASABLANKA</v>
      </c>
    </row>
    <row r="2369" spans="1:12" x14ac:dyDescent="0.25">
      <c r="A2369" t="str">
        <f t="shared" si="74"/>
        <v>T-2368</v>
      </c>
      <c r="B2369" s="3" t="s">
        <v>2584</v>
      </c>
      <c r="C2369" s="5">
        <v>45560</v>
      </c>
      <c r="D2369" s="3" t="s">
        <v>39</v>
      </c>
      <c r="E2369" s="4" t="s">
        <v>1464</v>
      </c>
      <c r="F2369" s="9">
        <v>2</v>
      </c>
      <c r="G2369">
        <f>VLOOKUP(E2369,'Data Produk'!$A$2:$E$2517,5,FALSE)</f>
        <v>148500</v>
      </c>
      <c r="H2369">
        <f t="shared" si="73"/>
        <v>297000</v>
      </c>
      <c r="I2369" t="str">
        <f>VLOOKUP(E2369,'Data Produk'!$A$2:$E$2517,3,FALSE)</f>
        <v>BHINNEKA GO WK895 OFFICE COMBO BLACK</v>
      </c>
      <c r="J2369" t="str">
        <f>VLOOKUP(E2369,'Data Produk'!$A$2:$E$2517,4,FALSE)</f>
        <v>OFFICE COMBO</v>
      </c>
      <c r="K2369" t="str">
        <f>VLOOKUP(D2369,'Data Outlet'!$A$2:$D$17,4,FALSE)</f>
        <v>Eko Wijaya</v>
      </c>
      <c r="L2369" t="str">
        <f>VLOOKUP(D2369,'Data Outlet'!$A$2:$D$17,2,FALSE)</f>
        <v>KOTA KASABLANKA</v>
      </c>
    </row>
    <row r="2370" spans="1:12" x14ac:dyDescent="0.25">
      <c r="A2370" t="str">
        <f t="shared" si="74"/>
        <v>T-2369</v>
      </c>
      <c r="B2370" s="3" t="s">
        <v>2584</v>
      </c>
      <c r="C2370" s="5">
        <v>45548</v>
      </c>
      <c r="D2370" s="3" t="s">
        <v>39</v>
      </c>
      <c r="E2370" s="4" t="s">
        <v>819</v>
      </c>
      <c r="F2370" s="9">
        <v>1</v>
      </c>
      <c r="G2370">
        <f>VLOOKUP(E2370,'Data Produk'!$A$2:$E$2517,5,FALSE)</f>
        <v>508500</v>
      </c>
      <c r="H2370">
        <f t="shared" si="73"/>
        <v>508500</v>
      </c>
      <c r="I2370" t="str">
        <f>VLOOKUP(E2370,'Data Produk'!$A$2:$E$2517,3,FALSE)</f>
        <v>BHINNEKA POWER PLUS 120W 4-PORTS GAN CHARGER (PPS/PD+QC) BLACK</v>
      </c>
      <c r="J2370" t="str">
        <f>VLOOKUP(E2370,'Data Produk'!$A$2:$E$2517,4,FALSE)</f>
        <v>CHARGER</v>
      </c>
      <c r="K2370" t="str">
        <f>VLOOKUP(D2370,'Data Outlet'!$A$2:$D$17,4,FALSE)</f>
        <v>Eko Wijaya</v>
      </c>
      <c r="L2370" t="str">
        <f>VLOOKUP(D2370,'Data Outlet'!$A$2:$D$17,2,FALSE)</f>
        <v>KOTA KASABLANKA</v>
      </c>
    </row>
    <row r="2371" spans="1:12" x14ac:dyDescent="0.25">
      <c r="A2371" t="str">
        <f t="shared" si="74"/>
        <v>T-2370</v>
      </c>
      <c r="B2371" s="3" t="s">
        <v>2584</v>
      </c>
      <c r="C2371" s="5">
        <v>45542</v>
      </c>
      <c r="D2371" s="3" t="s">
        <v>39</v>
      </c>
      <c r="E2371" s="4" t="s">
        <v>632</v>
      </c>
      <c r="F2371" s="9">
        <v>3</v>
      </c>
      <c r="G2371">
        <f>VLOOKUP(E2371,'Data Produk'!$A$2:$E$2517,5,FALSE)</f>
        <v>82800</v>
      </c>
      <c r="H2371">
        <f t="shared" ref="H2371:H2434" si="75">G2371*F2371</f>
        <v>248400</v>
      </c>
      <c r="I2371" t="str">
        <f>VLOOKUP(E2371,'Data Produk'!$A$2:$E$2517,3,FALSE)</f>
        <v>BHINNEKA GO W193 OFFICE MOUSE PINK</v>
      </c>
      <c r="J2371" t="str">
        <f>VLOOKUP(E2371,'Data Produk'!$A$2:$E$2517,4,FALSE)</f>
        <v>OFFICE MOUSE</v>
      </c>
      <c r="K2371" t="str">
        <f>VLOOKUP(D2371,'Data Outlet'!$A$2:$D$17,4,FALSE)</f>
        <v>Eko Wijaya</v>
      </c>
      <c r="L2371" t="str">
        <f>VLOOKUP(D2371,'Data Outlet'!$A$2:$D$17,2,FALSE)</f>
        <v>KOTA KASABLANKA</v>
      </c>
    </row>
    <row r="2372" spans="1:12" x14ac:dyDescent="0.25">
      <c r="A2372" t="str">
        <f t="shared" si="74"/>
        <v>T-2371</v>
      </c>
      <c r="B2372" s="3" t="s">
        <v>2584</v>
      </c>
      <c r="C2372" s="5">
        <v>45549</v>
      </c>
      <c r="D2372" s="3" t="s">
        <v>39</v>
      </c>
      <c r="E2372" s="4" t="s">
        <v>424</v>
      </c>
      <c r="F2372" s="9">
        <v>1</v>
      </c>
      <c r="G2372">
        <f>VLOOKUP(E2372,'Data Produk'!$A$2:$E$2517,5,FALSE)</f>
        <v>162000</v>
      </c>
      <c r="H2372">
        <f t="shared" si="75"/>
        <v>162000</v>
      </c>
      <c r="I2372" t="str">
        <f>VLOOKUP(E2372,'Data Produk'!$A$2:$E$2517,3,FALSE)</f>
        <v>BHINNEKA POWER PLUS 45W 2-PORTS GAN CHARGER (PD+PD) BLACK</v>
      </c>
      <c r="J2372" t="str">
        <f>VLOOKUP(E2372,'Data Produk'!$A$2:$E$2517,4,FALSE)</f>
        <v>CHARGER</v>
      </c>
      <c r="K2372" t="str">
        <f>VLOOKUP(D2372,'Data Outlet'!$A$2:$D$17,4,FALSE)</f>
        <v>Eko Wijaya</v>
      </c>
      <c r="L2372" t="str">
        <f>VLOOKUP(D2372,'Data Outlet'!$A$2:$D$17,2,FALSE)</f>
        <v>KOTA KASABLANKA</v>
      </c>
    </row>
    <row r="2373" spans="1:12" x14ac:dyDescent="0.25">
      <c r="A2373" t="str">
        <f t="shared" si="74"/>
        <v>T-2372</v>
      </c>
      <c r="B2373" s="3" t="s">
        <v>2584</v>
      </c>
      <c r="C2373" s="5">
        <v>45560</v>
      </c>
      <c r="D2373" s="3" t="s">
        <v>39</v>
      </c>
      <c r="E2373" s="4" t="s">
        <v>429</v>
      </c>
      <c r="F2373" s="9">
        <v>1</v>
      </c>
      <c r="G2373">
        <f>VLOOKUP(E2373,'Data Produk'!$A$2:$E$2517,5,FALSE)</f>
        <v>22500</v>
      </c>
      <c r="H2373">
        <f t="shared" si="75"/>
        <v>22500</v>
      </c>
      <c r="I2373" t="str">
        <f>VLOOKUP(E2373,'Data Produk'!$A$2:$E$2517,3,FALSE)</f>
        <v>BHINNEKA LINKBUDS ES4 WIRED EARBUDS WHITE</v>
      </c>
      <c r="J2373" t="str">
        <f>VLOOKUP(E2373,'Data Produk'!$A$2:$E$2517,4,FALSE)</f>
        <v>EARPHONE</v>
      </c>
      <c r="K2373" t="str">
        <f>VLOOKUP(D2373,'Data Outlet'!$A$2:$D$17,4,FALSE)</f>
        <v>Eko Wijaya</v>
      </c>
      <c r="L2373" t="str">
        <f>VLOOKUP(D2373,'Data Outlet'!$A$2:$D$17,2,FALSE)</f>
        <v>KOTA KASABLANKA</v>
      </c>
    </row>
    <row r="2374" spans="1:12" x14ac:dyDescent="0.25">
      <c r="A2374" t="str">
        <f t="shared" si="74"/>
        <v>T-2373</v>
      </c>
      <c r="B2374" s="3" t="s">
        <v>2584</v>
      </c>
      <c r="C2374" s="5">
        <v>45564</v>
      </c>
      <c r="D2374" s="3" t="s">
        <v>39</v>
      </c>
      <c r="E2374" s="4" t="s">
        <v>432</v>
      </c>
      <c r="F2374" s="9">
        <v>5</v>
      </c>
      <c r="G2374">
        <f>VLOOKUP(E2374,'Data Produk'!$A$2:$E$2517,5,FALSE)</f>
        <v>22500</v>
      </c>
      <c r="H2374">
        <f t="shared" si="75"/>
        <v>112500</v>
      </c>
      <c r="I2374" t="str">
        <f>VLOOKUP(E2374,'Data Produk'!$A$2:$E$2517,3,FALSE)</f>
        <v>BHINNEKA LINKBUDS ES4 WIRED EARBUDS BLACK</v>
      </c>
      <c r="J2374" t="str">
        <f>VLOOKUP(E2374,'Data Produk'!$A$2:$E$2517,4,FALSE)</f>
        <v>EARPHONE</v>
      </c>
      <c r="K2374" t="str">
        <f>VLOOKUP(D2374,'Data Outlet'!$A$2:$D$17,4,FALSE)</f>
        <v>Eko Wijaya</v>
      </c>
      <c r="L2374" t="str">
        <f>VLOOKUP(D2374,'Data Outlet'!$A$2:$D$17,2,FALSE)</f>
        <v>KOTA KASABLANKA</v>
      </c>
    </row>
    <row r="2375" spans="1:12" x14ac:dyDescent="0.25">
      <c r="A2375" t="str">
        <f t="shared" si="74"/>
        <v>T-2374</v>
      </c>
      <c r="B2375" s="3" t="s">
        <v>2584</v>
      </c>
      <c r="C2375" s="5">
        <v>45565</v>
      </c>
      <c r="D2375" s="3" t="s">
        <v>39</v>
      </c>
      <c r="E2375" s="4" t="s">
        <v>814</v>
      </c>
      <c r="F2375" s="9">
        <v>4</v>
      </c>
      <c r="G2375">
        <f>VLOOKUP(E2375,'Data Produk'!$A$2:$E$2517,5,FALSE)</f>
        <v>112500</v>
      </c>
      <c r="H2375">
        <f t="shared" si="75"/>
        <v>450000</v>
      </c>
      <c r="I2375" t="str">
        <f>VLOOKUP(E2375,'Data Produk'!$A$2:$E$2517,3,FALSE)</f>
        <v>BHINNEKA WAVE11 TW11 TRUE WIRELESS WHITE</v>
      </c>
      <c r="J2375" t="str">
        <f>VLOOKUP(E2375,'Data Produk'!$A$2:$E$2517,4,FALSE)</f>
        <v>TWS</v>
      </c>
      <c r="K2375" t="str">
        <f>VLOOKUP(D2375,'Data Outlet'!$A$2:$D$17,4,FALSE)</f>
        <v>Eko Wijaya</v>
      </c>
      <c r="L2375" t="str">
        <f>VLOOKUP(D2375,'Data Outlet'!$A$2:$D$17,2,FALSE)</f>
        <v>KOTA KASABLANKA</v>
      </c>
    </row>
    <row r="2376" spans="1:12" x14ac:dyDescent="0.25">
      <c r="A2376" t="str">
        <f t="shared" si="74"/>
        <v>T-2375</v>
      </c>
      <c r="B2376" s="3" t="s">
        <v>2584</v>
      </c>
      <c r="C2376" s="5">
        <v>45550</v>
      </c>
      <c r="D2376" s="3" t="s">
        <v>39</v>
      </c>
      <c r="E2376" s="4" t="s">
        <v>383</v>
      </c>
      <c r="F2376" s="9">
        <v>4</v>
      </c>
      <c r="G2376">
        <f>VLOOKUP(E2376,'Data Produk'!$A$2:$E$2517,5,FALSE)</f>
        <v>57600</v>
      </c>
      <c r="H2376">
        <f t="shared" si="75"/>
        <v>230400</v>
      </c>
      <c r="I2376" t="str">
        <f>VLOOKUP(E2376,'Data Produk'!$A$2:$E$2517,3,FALSE)</f>
        <v>BHINNEKA GO W192 OFFICE MOUSE BLACK</v>
      </c>
      <c r="J2376" t="str">
        <f>VLOOKUP(E2376,'Data Produk'!$A$2:$E$2517,4,FALSE)</f>
        <v>OFFICE MOUSE</v>
      </c>
      <c r="K2376" t="str">
        <f>VLOOKUP(D2376,'Data Outlet'!$A$2:$D$17,4,FALSE)</f>
        <v>Eko Wijaya</v>
      </c>
      <c r="L2376" t="str">
        <f>VLOOKUP(D2376,'Data Outlet'!$A$2:$D$17,2,FALSE)</f>
        <v>KOTA KASABLANKA</v>
      </c>
    </row>
    <row r="2377" spans="1:12" x14ac:dyDescent="0.25">
      <c r="A2377" t="str">
        <f t="shared" si="74"/>
        <v>T-2376</v>
      </c>
      <c r="B2377" s="3" t="s">
        <v>2584</v>
      </c>
      <c r="C2377" s="5">
        <v>45536</v>
      </c>
      <c r="D2377" s="3" t="s">
        <v>39</v>
      </c>
      <c r="E2377" s="4" t="s">
        <v>440</v>
      </c>
      <c r="F2377" s="9">
        <v>2</v>
      </c>
      <c r="G2377">
        <f>VLOOKUP(E2377,'Data Produk'!$A$2:$E$2517,5,FALSE)</f>
        <v>82800</v>
      </c>
      <c r="H2377">
        <f t="shared" si="75"/>
        <v>165600</v>
      </c>
      <c r="I2377" t="str">
        <f>VLOOKUP(E2377,'Data Produk'!$A$2:$E$2517,3,FALSE)</f>
        <v>BHINNEKA W190 OFFICE MOUSE WHITE</v>
      </c>
      <c r="J2377" t="str">
        <f>VLOOKUP(E2377,'Data Produk'!$A$2:$E$2517,4,FALSE)</f>
        <v>OFFICE MOUSE</v>
      </c>
      <c r="K2377" t="str">
        <f>VLOOKUP(D2377,'Data Outlet'!$A$2:$D$17,4,FALSE)</f>
        <v>Eko Wijaya</v>
      </c>
      <c r="L2377" t="str">
        <f>VLOOKUP(D2377,'Data Outlet'!$A$2:$D$17,2,FALSE)</f>
        <v>KOTA KASABLANKA</v>
      </c>
    </row>
    <row r="2378" spans="1:12" x14ac:dyDescent="0.25">
      <c r="A2378" t="str">
        <f t="shared" si="74"/>
        <v>T-2377</v>
      </c>
      <c r="B2378" s="3" t="s">
        <v>2584</v>
      </c>
      <c r="C2378" s="5">
        <v>45552</v>
      </c>
      <c r="D2378" s="3" t="s">
        <v>39</v>
      </c>
      <c r="E2378" s="4" t="s">
        <v>725</v>
      </c>
      <c r="F2378" s="9">
        <v>2</v>
      </c>
      <c r="G2378">
        <f>VLOOKUP(E2378,'Data Produk'!$A$2:$E$2517,5,FALSE)</f>
        <v>81000</v>
      </c>
      <c r="H2378">
        <f t="shared" si="75"/>
        <v>162000</v>
      </c>
      <c r="I2378" t="str">
        <f>VLOOKUP(E2378,'Data Produk'!$A$2:$E$2517,3,FALSE)</f>
        <v>BHINNEKA THOR X9 GAMING MOUSE BLACK</v>
      </c>
      <c r="J2378" t="str">
        <f>VLOOKUP(E2378,'Data Produk'!$A$2:$E$2517,4,FALSE)</f>
        <v>MOUSE GAMING</v>
      </c>
      <c r="K2378" t="str">
        <f>VLOOKUP(D2378,'Data Outlet'!$A$2:$D$17,4,FALSE)</f>
        <v>Eko Wijaya</v>
      </c>
      <c r="L2378" t="str">
        <f>VLOOKUP(D2378,'Data Outlet'!$A$2:$D$17,2,FALSE)</f>
        <v>KOTA KASABLANKA</v>
      </c>
    </row>
    <row r="2379" spans="1:12" x14ac:dyDescent="0.25">
      <c r="A2379" t="str">
        <f t="shared" si="74"/>
        <v>T-2378</v>
      </c>
      <c r="B2379" s="3" t="s">
        <v>2584</v>
      </c>
      <c r="C2379" s="5">
        <v>45536</v>
      </c>
      <c r="D2379" s="3" t="s">
        <v>39</v>
      </c>
      <c r="E2379" s="4" t="s">
        <v>412</v>
      </c>
      <c r="F2379" s="9">
        <v>8</v>
      </c>
      <c r="G2379">
        <f>VLOOKUP(E2379,'Data Produk'!$A$2:$E$2517,5,FALSE)</f>
        <v>25200</v>
      </c>
      <c r="H2379">
        <f t="shared" si="75"/>
        <v>201600</v>
      </c>
      <c r="I2379" t="str">
        <f>VLOOKUP(E2379,'Data Produk'!$A$2:$E$2517,3,FALSE)</f>
        <v>BHINNEKA HYPERLINK KD60C1501 BLACK</v>
      </c>
      <c r="J2379" t="str">
        <f>VLOOKUP(E2379,'Data Produk'!$A$2:$E$2517,4,FALSE)</f>
        <v>CABLE</v>
      </c>
      <c r="K2379" t="str">
        <f>VLOOKUP(D2379,'Data Outlet'!$A$2:$D$17,4,FALSE)</f>
        <v>Eko Wijaya</v>
      </c>
      <c r="L2379" t="str">
        <f>VLOOKUP(D2379,'Data Outlet'!$A$2:$D$17,2,FALSE)</f>
        <v>KOTA KASABLANKA</v>
      </c>
    </row>
    <row r="2380" spans="1:12" x14ac:dyDescent="0.25">
      <c r="A2380" t="str">
        <f t="shared" ref="A2380:A2443" si="76">"T-"&amp;ROW()-1</f>
        <v>T-2379</v>
      </c>
      <c r="B2380" s="3" t="s">
        <v>2584</v>
      </c>
      <c r="C2380" s="5">
        <v>45543</v>
      </c>
      <c r="D2380" s="3" t="s">
        <v>39</v>
      </c>
      <c r="E2380" s="4" t="s">
        <v>408</v>
      </c>
      <c r="F2380" s="9">
        <v>1</v>
      </c>
      <c r="G2380">
        <f>VLOOKUP(E2380,'Data Produk'!$A$2:$E$2517,5,FALSE)</f>
        <v>27000</v>
      </c>
      <c r="H2380">
        <f t="shared" si="75"/>
        <v>27000</v>
      </c>
      <c r="I2380" t="str">
        <f>VLOOKUP(E2380,'Data Produk'!$A$2:$E$2517,3,FALSE)</f>
        <v>BHINNEKA DURALINK KLB2001 BLACK</v>
      </c>
      <c r="J2380" t="str">
        <f>VLOOKUP(E2380,'Data Produk'!$A$2:$E$2517,4,FALSE)</f>
        <v>CABLE</v>
      </c>
      <c r="K2380" t="str">
        <f>VLOOKUP(D2380,'Data Outlet'!$A$2:$D$17,4,FALSE)</f>
        <v>Eko Wijaya</v>
      </c>
      <c r="L2380" t="str">
        <f>VLOOKUP(D2380,'Data Outlet'!$A$2:$D$17,2,FALSE)</f>
        <v>KOTA KASABLANKA</v>
      </c>
    </row>
    <row r="2381" spans="1:12" x14ac:dyDescent="0.25">
      <c r="A2381" t="str">
        <f t="shared" si="76"/>
        <v>T-2380</v>
      </c>
      <c r="B2381" s="3" t="s">
        <v>2584</v>
      </c>
      <c r="C2381" s="5">
        <v>45547</v>
      </c>
      <c r="D2381" s="3" t="s">
        <v>39</v>
      </c>
      <c r="E2381" s="4" t="s">
        <v>422</v>
      </c>
      <c r="F2381" s="9">
        <v>1</v>
      </c>
      <c r="G2381">
        <f>VLOOKUP(E2381,'Data Produk'!$A$2:$E$2517,5,FALSE)</f>
        <v>30333.333333333332</v>
      </c>
      <c r="H2381">
        <f t="shared" si="75"/>
        <v>30333.333333333332</v>
      </c>
      <c r="I2381" t="str">
        <f>VLOOKUP(E2381,'Data Produk'!$A$2:$E$2517,3,FALSE)</f>
        <v>KM106 BHINNEKA USB CABLE MICRO</v>
      </c>
      <c r="J2381" t="str">
        <f>VLOOKUP(E2381,'Data Produk'!$A$2:$E$2517,4,FALSE)</f>
        <v>CABLE</v>
      </c>
      <c r="K2381" t="str">
        <f>VLOOKUP(D2381,'Data Outlet'!$A$2:$D$17,4,FALSE)</f>
        <v>Eko Wijaya</v>
      </c>
      <c r="L2381" t="str">
        <f>VLOOKUP(D2381,'Data Outlet'!$A$2:$D$17,2,FALSE)</f>
        <v>KOTA KASABLANKA</v>
      </c>
    </row>
    <row r="2382" spans="1:12" x14ac:dyDescent="0.25">
      <c r="A2382" t="str">
        <f t="shared" si="76"/>
        <v>T-2381</v>
      </c>
      <c r="B2382" s="3" t="s">
        <v>2584</v>
      </c>
      <c r="C2382" s="5">
        <v>45562</v>
      </c>
      <c r="D2382" s="3" t="s">
        <v>39</v>
      </c>
      <c r="E2382" s="4" t="s">
        <v>389</v>
      </c>
      <c r="F2382" s="9">
        <v>10</v>
      </c>
      <c r="G2382">
        <f>VLOOKUP(E2382,'Data Produk'!$A$2:$E$2517,5,FALSE)</f>
        <v>17100</v>
      </c>
      <c r="H2382">
        <f t="shared" si="75"/>
        <v>171000</v>
      </c>
      <c r="I2382" t="str">
        <f>VLOOKUP(E2382,'Data Produk'!$A$2:$E$2517,3,FALSE)</f>
        <v>BHINNEKA DURALINK KCB1201 BLACK</v>
      </c>
      <c r="J2382" t="str">
        <f>VLOOKUP(E2382,'Data Produk'!$A$2:$E$2517,4,FALSE)</f>
        <v>CABLE</v>
      </c>
      <c r="K2382" t="str">
        <f>VLOOKUP(D2382,'Data Outlet'!$A$2:$D$17,4,FALSE)</f>
        <v>Eko Wijaya</v>
      </c>
      <c r="L2382" t="str">
        <f>VLOOKUP(D2382,'Data Outlet'!$A$2:$D$17,2,FALSE)</f>
        <v>KOTA KASABLANKA</v>
      </c>
    </row>
    <row r="2383" spans="1:12" x14ac:dyDescent="0.25">
      <c r="A2383" t="str">
        <f t="shared" si="76"/>
        <v>T-2382</v>
      </c>
      <c r="B2383" s="3" t="s">
        <v>2584</v>
      </c>
      <c r="C2383" s="5">
        <v>45561</v>
      </c>
      <c r="D2383" s="3" t="s">
        <v>39</v>
      </c>
      <c r="E2383" s="4" t="s">
        <v>387</v>
      </c>
      <c r="F2383" s="9">
        <v>1</v>
      </c>
      <c r="G2383">
        <f>VLOOKUP(E2383,'Data Produk'!$A$2:$E$2517,5,FALSE)</f>
        <v>45000</v>
      </c>
      <c r="H2383">
        <f t="shared" si="75"/>
        <v>45000</v>
      </c>
      <c r="I2383" t="str">
        <f>VLOOKUP(E2383,'Data Produk'!$A$2:$E$2517,3,FALSE)</f>
        <v>BHINNEKA HYPERLINK KD10C2001 BLACK</v>
      </c>
      <c r="J2383" t="str">
        <f>VLOOKUP(E2383,'Data Produk'!$A$2:$E$2517,4,FALSE)</f>
        <v>CABLE</v>
      </c>
      <c r="K2383" t="str">
        <f>VLOOKUP(D2383,'Data Outlet'!$A$2:$D$17,4,FALSE)</f>
        <v>Eko Wijaya</v>
      </c>
      <c r="L2383" t="str">
        <f>VLOOKUP(D2383,'Data Outlet'!$A$2:$D$17,2,FALSE)</f>
        <v>KOTA KASABLANKA</v>
      </c>
    </row>
    <row r="2384" spans="1:12" x14ac:dyDescent="0.25">
      <c r="A2384" t="str">
        <f t="shared" si="76"/>
        <v>T-2383</v>
      </c>
      <c r="B2384" s="3" t="s">
        <v>2584</v>
      </c>
      <c r="C2384" s="5">
        <v>45543</v>
      </c>
      <c r="D2384" s="3" t="s">
        <v>39</v>
      </c>
      <c r="E2384" s="4" t="s">
        <v>1230</v>
      </c>
      <c r="F2384" s="9">
        <v>6</v>
      </c>
      <c r="G2384">
        <f>VLOOKUP(E2384,'Data Produk'!$A$2:$E$2517,5,FALSE)</f>
        <v>34200</v>
      </c>
      <c r="H2384">
        <f t="shared" si="75"/>
        <v>205200</v>
      </c>
      <c r="I2384" t="str">
        <f>VLOOKUP(E2384,'Data Produk'!$A$2:$E$2517,3,FALSE)</f>
        <v>KDL105 BHINNEKA USB CABLE LIGHTNING</v>
      </c>
      <c r="J2384" t="str">
        <f>VLOOKUP(E2384,'Data Produk'!$A$2:$E$2517,4,FALSE)</f>
        <v>CABLE</v>
      </c>
      <c r="K2384" t="str">
        <f>VLOOKUP(D2384,'Data Outlet'!$A$2:$D$17,4,FALSE)</f>
        <v>Eko Wijaya</v>
      </c>
      <c r="L2384" t="str">
        <f>VLOOKUP(D2384,'Data Outlet'!$A$2:$D$17,2,FALSE)</f>
        <v>KOTA KASABLANKA</v>
      </c>
    </row>
    <row r="2385" spans="1:12" x14ac:dyDescent="0.25">
      <c r="A2385" t="str">
        <f t="shared" si="76"/>
        <v>T-2384</v>
      </c>
      <c r="B2385" s="3" t="s">
        <v>2584</v>
      </c>
      <c r="C2385" s="5">
        <v>45540</v>
      </c>
      <c r="D2385" s="3" t="s">
        <v>39</v>
      </c>
      <c r="E2385" s="4" t="s">
        <v>904</v>
      </c>
      <c r="F2385" s="9">
        <v>1</v>
      </c>
      <c r="G2385">
        <f>VLOOKUP(E2385,'Data Produk'!$A$2:$E$2517,5,FALSE)</f>
        <v>98100</v>
      </c>
      <c r="H2385">
        <f t="shared" si="75"/>
        <v>98100</v>
      </c>
      <c r="I2385" t="str">
        <f>VLOOKUP(E2385,'Data Produk'!$A$2:$E$2517,3,FALSE)</f>
        <v>BHINNEKA CW2-Q01 30W 2-PORTS CHARGER (QC) WHITE</v>
      </c>
      <c r="J2385" t="str">
        <f>VLOOKUP(E2385,'Data Produk'!$A$2:$E$2517,4,FALSE)</f>
        <v>CHARGER</v>
      </c>
      <c r="K2385" t="str">
        <f>VLOOKUP(D2385,'Data Outlet'!$A$2:$D$17,4,FALSE)</f>
        <v>Eko Wijaya</v>
      </c>
      <c r="L2385" t="str">
        <f>VLOOKUP(D2385,'Data Outlet'!$A$2:$D$17,2,FALSE)</f>
        <v>KOTA KASABLANKA</v>
      </c>
    </row>
    <row r="2386" spans="1:12" x14ac:dyDescent="0.25">
      <c r="A2386" t="str">
        <f t="shared" si="76"/>
        <v>T-2385</v>
      </c>
      <c r="B2386" s="3" t="s">
        <v>2584</v>
      </c>
      <c r="C2386" s="5">
        <v>45549</v>
      </c>
      <c r="D2386" s="3" t="s">
        <v>39</v>
      </c>
      <c r="E2386" s="4" t="s">
        <v>398</v>
      </c>
      <c r="F2386" s="9">
        <v>8</v>
      </c>
      <c r="G2386">
        <f>VLOOKUP(E2386,'Data Produk'!$A$2:$E$2517,5,FALSE)</f>
        <v>15300</v>
      </c>
      <c r="H2386">
        <f t="shared" si="75"/>
        <v>122400</v>
      </c>
      <c r="I2386" t="str">
        <f>VLOOKUP(E2386,'Data Produk'!$A$2:$E$2517,3,FALSE)</f>
        <v>BHINNEKA LINKPODS ES3 WIRED EARBUDS WHITE</v>
      </c>
      <c r="J2386" t="str">
        <f>VLOOKUP(E2386,'Data Produk'!$A$2:$E$2517,4,FALSE)</f>
        <v>EARPHONE</v>
      </c>
      <c r="K2386" t="str">
        <f>VLOOKUP(D2386,'Data Outlet'!$A$2:$D$17,4,FALSE)</f>
        <v>Eko Wijaya</v>
      </c>
      <c r="L2386" t="str">
        <f>VLOOKUP(D2386,'Data Outlet'!$A$2:$D$17,2,FALSE)</f>
        <v>KOTA KASABLANKA</v>
      </c>
    </row>
    <row r="2387" spans="1:12" x14ac:dyDescent="0.25">
      <c r="A2387" t="str">
        <f t="shared" si="76"/>
        <v>T-2386</v>
      </c>
      <c r="B2387" s="3" t="s">
        <v>2584</v>
      </c>
      <c r="C2387" s="5">
        <v>45558</v>
      </c>
      <c r="D2387" s="3" t="s">
        <v>39</v>
      </c>
      <c r="E2387" s="4" t="s">
        <v>1321</v>
      </c>
      <c r="F2387" s="9">
        <v>3</v>
      </c>
      <c r="G2387">
        <f>VLOOKUP(E2387,'Data Produk'!$A$2:$E$2517,5,FALSE)</f>
        <v>13500</v>
      </c>
      <c r="H2387">
        <f t="shared" si="75"/>
        <v>40500</v>
      </c>
      <c r="I2387" t="str">
        <f>VLOOKUP(E2387,'Data Produk'!$A$2:$E$2517,3,FALSE)</f>
        <v>BHINNEKA LINKBUDS ES2 WIRED EARBUDS WHITE</v>
      </c>
      <c r="J2387" t="str">
        <f>VLOOKUP(E2387,'Data Produk'!$A$2:$E$2517,4,FALSE)</f>
        <v>EARPHONE</v>
      </c>
      <c r="K2387" t="str">
        <f>VLOOKUP(D2387,'Data Outlet'!$A$2:$D$17,4,FALSE)</f>
        <v>Eko Wijaya</v>
      </c>
      <c r="L2387" t="str">
        <f>VLOOKUP(D2387,'Data Outlet'!$A$2:$D$17,2,FALSE)</f>
        <v>KOTA KASABLANKA</v>
      </c>
    </row>
    <row r="2388" spans="1:12" x14ac:dyDescent="0.25">
      <c r="A2388" t="str">
        <f t="shared" si="76"/>
        <v>T-2387</v>
      </c>
      <c r="B2388" s="3" t="s">
        <v>2584</v>
      </c>
      <c r="C2388" s="5">
        <v>45560</v>
      </c>
      <c r="D2388" s="3" t="s">
        <v>39</v>
      </c>
      <c r="E2388" s="4" t="s">
        <v>400</v>
      </c>
      <c r="F2388" s="9">
        <v>4</v>
      </c>
      <c r="G2388">
        <f>VLOOKUP(E2388,'Data Produk'!$A$2:$E$2517,5,FALSE)</f>
        <v>65700</v>
      </c>
      <c r="H2388">
        <f t="shared" si="75"/>
        <v>262800</v>
      </c>
      <c r="I2388" t="str">
        <f>VLOOKUP(E2388,'Data Produk'!$A$2:$E$2517,3,FALSE)</f>
        <v>BHINNEKA RAIGOR III WG12 GAMING MOUSE BLACK</v>
      </c>
      <c r="J2388" t="str">
        <f>VLOOKUP(E2388,'Data Produk'!$A$2:$E$2517,4,FALSE)</f>
        <v>MOUSE GAMING</v>
      </c>
      <c r="K2388" t="str">
        <f>VLOOKUP(D2388,'Data Outlet'!$A$2:$D$17,4,FALSE)</f>
        <v>Eko Wijaya</v>
      </c>
      <c r="L2388" t="str">
        <f>VLOOKUP(D2388,'Data Outlet'!$A$2:$D$17,2,FALSE)</f>
        <v>KOTA KASABLANKA</v>
      </c>
    </row>
    <row r="2389" spans="1:12" x14ac:dyDescent="0.25">
      <c r="A2389" t="str">
        <f t="shared" si="76"/>
        <v>T-2388</v>
      </c>
      <c r="B2389" s="3" t="s">
        <v>2584</v>
      </c>
      <c r="C2389" s="5">
        <v>45547</v>
      </c>
      <c r="D2389" s="3" t="s">
        <v>39</v>
      </c>
      <c r="E2389" s="4" t="s">
        <v>1465</v>
      </c>
      <c r="F2389" s="9">
        <v>1</v>
      </c>
      <c r="G2389">
        <f>VLOOKUP(E2389,'Data Produk'!$A$2:$E$2517,5,FALSE)</f>
        <v>629300</v>
      </c>
      <c r="H2389">
        <f t="shared" si="75"/>
        <v>629300</v>
      </c>
      <c r="I2389" t="str">
        <f>VLOOKUP(E2389,'Data Produk'!$A$2:$E$2517,3,FALSE)</f>
        <v>BHINNEKA ARIA XD7 GAMING MOUSE LUFFY</v>
      </c>
      <c r="J2389" t="str">
        <f>VLOOKUP(E2389,'Data Produk'!$A$2:$E$2517,4,FALSE)</f>
        <v>MOUSE GAMING</v>
      </c>
      <c r="K2389" t="str">
        <f>VLOOKUP(D2389,'Data Outlet'!$A$2:$D$17,4,FALSE)</f>
        <v>Eko Wijaya</v>
      </c>
      <c r="L2389" t="str">
        <f>VLOOKUP(D2389,'Data Outlet'!$A$2:$D$17,2,FALSE)</f>
        <v>KOTA KASABLANKA</v>
      </c>
    </row>
    <row r="2390" spans="1:12" x14ac:dyDescent="0.25">
      <c r="A2390" t="str">
        <f t="shared" si="76"/>
        <v>T-2389</v>
      </c>
      <c r="B2390" s="3" t="s">
        <v>2584</v>
      </c>
      <c r="C2390" s="5">
        <v>45545</v>
      </c>
      <c r="D2390" s="3" t="s">
        <v>39</v>
      </c>
      <c r="E2390" s="4" t="s">
        <v>443</v>
      </c>
      <c r="F2390" s="9">
        <v>9</v>
      </c>
      <c r="G2390">
        <f>VLOOKUP(E2390,'Data Produk'!$A$2:$E$2517,5,FALSE)</f>
        <v>49500</v>
      </c>
      <c r="H2390">
        <f t="shared" si="75"/>
        <v>445500</v>
      </c>
      <c r="I2390" t="str">
        <f>VLOOKUP(E2390,'Data Produk'!$A$2:$E$2517,3,FALSE)</f>
        <v>BHINNEKA POWER PURE 20W 1-PORT TYPE-A USB CHARGER (QC) BLACK</v>
      </c>
      <c r="J2390" t="str">
        <f>VLOOKUP(E2390,'Data Produk'!$A$2:$E$2517,4,FALSE)</f>
        <v>CHARGER</v>
      </c>
      <c r="K2390" t="str">
        <f>VLOOKUP(D2390,'Data Outlet'!$A$2:$D$17,4,FALSE)</f>
        <v>Eko Wijaya</v>
      </c>
      <c r="L2390" t="str">
        <f>VLOOKUP(D2390,'Data Outlet'!$A$2:$D$17,2,FALSE)</f>
        <v>KOTA KASABLANKA</v>
      </c>
    </row>
    <row r="2391" spans="1:12" x14ac:dyDescent="0.25">
      <c r="A2391" t="str">
        <f t="shared" si="76"/>
        <v>T-2390</v>
      </c>
      <c r="B2391" s="3" t="s">
        <v>2584</v>
      </c>
      <c r="C2391" s="5">
        <v>45548</v>
      </c>
      <c r="D2391" s="3" t="s">
        <v>39</v>
      </c>
      <c r="E2391" s="4" t="s">
        <v>896</v>
      </c>
      <c r="F2391" s="9">
        <v>1</v>
      </c>
      <c r="G2391">
        <f>VLOOKUP(E2391,'Data Produk'!$A$2:$E$2517,5,FALSE)</f>
        <v>225000</v>
      </c>
      <c r="H2391">
        <f t="shared" si="75"/>
        <v>225000</v>
      </c>
      <c r="I2391" t="str">
        <f>VLOOKUP(E2391,'Data Produk'!$A$2:$E$2517,3,FALSE)</f>
        <v>BHINNEKA POWER CUBE 4 PLUG TYPE TRAVEL MULTI ADAPTER BLACK</v>
      </c>
      <c r="J2391" t="str">
        <f>VLOOKUP(E2391,'Data Produk'!$A$2:$E$2517,4,FALSE)</f>
        <v>CAR &amp; TRAVEL CHARGER</v>
      </c>
      <c r="K2391" t="str">
        <f>VLOOKUP(D2391,'Data Outlet'!$A$2:$D$17,4,FALSE)</f>
        <v>Eko Wijaya</v>
      </c>
      <c r="L2391" t="str">
        <f>VLOOKUP(D2391,'Data Outlet'!$A$2:$D$17,2,FALSE)</f>
        <v>KOTA KASABLANKA</v>
      </c>
    </row>
    <row r="2392" spans="1:12" x14ac:dyDescent="0.25">
      <c r="A2392" t="str">
        <f t="shared" si="76"/>
        <v>T-2391</v>
      </c>
      <c r="B2392" s="3" t="s">
        <v>2584</v>
      </c>
      <c r="C2392" s="5">
        <v>45554</v>
      </c>
      <c r="D2392" s="3" t="s">
        <v>39</v>
      </c>
      <c r="E2392" s="4" t="s">
        <v>414</v>
      </c>
      <c r="F2392" s="9">
        <v>1</v>
      </c>
      <c r="G2392">
        <f>VLOOKUP(E2392,'Data Produk'!$A$2:$E$2517,5,FALSE)</f>
        <v>162000</v>
      </c>
      <c r="H2392">
        <f t="shared" si="75"/>
        <v>162000</v>
      </c>
      <c r="I2392" t="str">
        <f>VLOOKUP(E2392,'Data Produk'!$A$2:$E$2517,3,FALSE)</f>
        <v>BHINNEKA POWER PACK T1 10.000 mAh 22,5W POWERBANK BLACK</v>
      </c>
      <c r="J2392" t="str">
        <f>VLOOKUP(E2392,'Data Produk'!$A$2:$E$2517,4,FALSE)</f>
        <v>POWERBANK</v>
      </c>
      <c r="K2392" t="str">
        <f>VLOOKUP(D2392,'Data Outlet'!$A$2:$D$17,4,FALSE)</f>
        <v>Eko Wijaya</v>
      </c>
      <c r="L2392" t="str">
        <f>VLOOKUP(D2392,'Data Outlet'!$A$2:$D$17,2,FALSE)</f>
        <v>KOTA KASABLANKA</v>
      </c>
    </row>
    <row r="2393" spans="1:12" x14ac:dyDescent="0.25">
      <c r="A2393" t="str">
        <f t="shared" si="76"/>
        <v>T-2392</v>
      </c>
      <c r="B2393" s="3" t="s">
        <v>2584</v>
      </c>
      <c r="C2393" s="5">
        <v>45561</v>
      </c>
      <c r="D2393" s="3" t="s">
        <v>39</v>
      </c>
      <c r="E2393" s="4" t="s">
        <v>843</v>
      </c>
      <c r="F2393" s="9">
        <v>5</v>
      </c>
      <c r="G2393">
        <f>VLOOKUP(E2393,'Data Produk'!$A$2:$E$2517,5,FALSE)</f>
        <v>26100</v>
      </c>
      <c r="H2393">
        <f t="shared" si="75"/>
        <v>130500</v>
      </c>
      <c r="I2393" t="str">
        <f>VLOOKUP(E2393,'Data Produk'!$A$2:$E$2517,3,FALSE)</f>
        <v>BHINNEKA GO ES1 WIRED EARBUDS BLACK</v>
      </c>
      <c r="J2393" t="str">
        <f>VLOOKUP(E2393,'Data Produk'!$A$2:$E$2517,4,FALSE)</f>
        <v>EARPHONE</v>
      </c>
      <c r="K2393" t="str">
        <f>VLOOKUP(D2393,'Data Outlet'!$A$2:$D$17,4,FALSE)</f>
        <v>Eko Wijaya</v>
      </c>
      <c r="L2393" t="str">
        <f>VLOOKUP(D2393,'Data Outlet'!$A$2:$D$17,2,FALSE)</f>
        <v>KOTA KASABLANKA</v>
      </c>
    </row>
    <row r="2394" spans="1:12" x14ac:dyDescent="0.25">
      <c r="A2394" t="str">
        <f t="shared" si="76"/>
        <v>T-2393</v>
      </c>
      <c r="B2394" s="3" t="s">
        <v>2584</v>
      </c>
      <c r="C2394" s="5">
        <v>45536</v>
      </c>
      <c r="D2394" s="3" t="s">
        <v>39</v>
      </c>
      <c r="E2394" s="4" t="s">
        <v>382</v>
      </c>
      <c r="F2394" s="9">
        <v>1</v>
      </c>
      <c r="G2394">
        <f>VLOOKUP(E2394,'Data Produk'!$A$2:$E$2517,5,FALSE)</f>
        <v>34200</v>
      </c>
      <c r="H2394">
        <f t="shared" si="75"/>
        <v>34200</v>
      </c>
      <c r="I2394" t="str">
        <f>VLOOKUP(E2394,'Data Produk'!$A$2:$E$2517,3,FALSE)</f>
        <v>BHINNEKA VIGIL MP452 BASIC MOUSEPAD BLACK</v>
      </c>
      <c r="J2394" t="str">
        <f>VLOOKUP(E2394,'Data Produk'!$A$2:$E$2517,4,FALSE)</f>
        <v>BASIC MOUSEPAD</v>
      </c>
      <c r="K2394" t="str">
        <f>VLOOKUP(D2394,'Data Outlet'!$A$2:$D$17,4,FALSE)</f>
        <v>Eko Wijaya</v>
      </c>
      <c r="L2394" t="str">
        <f>VLOOKUP(D2394,'Data Outlet'!$A$2:$D$17,2,FALSE)</f>
        <v>KOTA KASABLANKA</v>
      </c>
    </row>
    <row r="2395" spans="1:12" x14ac:dyDescent="0.25">
      <c r="A2395" t="str">
        <f t="shared" si="76"/>
        <v>T-2394</v>
      </c>
      <c r="B2395" s="3" t="s">
        <v>2584</v>
      </c>
      <c r="C2395" s="5">
        <v>45555</v>
      </c>
      <c r="D2395" s="3" t="s">
        <v>39</v>
      </c>
      <c r="E2395" s="4" t="s">
        <v>441</v>
      </c>
      <c r="F2395" s="9">
        <v>5</v>
      </c>
      <c r="G2395">
        <f>VLOOKUP(E2395,'Data Produk'!$A$2:$E$2517,5,FALSE)</f>
        <v>15300</v>
      </c>
      <c r="H2395">
        <f t="shared" si="75"/>
        <v>76500</v>
      </c>
      <c r="I2395" t="str">
        <f>VLOOKUP(E2395,'Data Produk'!$A$2:$E$2517,3,FALSE)</f>
        <v>BHINNEKA LINKPODS ES3 WIRED EARBUDS BLACK</v>
      </c>
      <c r="J2395" t="str">
        <f>VLOOKUP(E2395,'Data Produk'!$A$2:$E$2517,4,FALSE)</f>
        <v>EARPHONE</v>
      </c>
      <c r="K2395" t="str">
        <f>VLOOKUP(D2395,'Data Outlet'!$A$2:$D$17,4,FALSE)</f>
        <v>Eko Wijaya</v>
      </c>
      <c r="L2395" t="str">
        <f>VLOOKUP(D2395,'Data Outlet'!$A$2:$D$17,2,FALSE)</f>
        <v>KOTA KASABLANKA</v>
      </c>
    </row>
    <row r="2396" spans="1:12" x14ac:dyDescent="0.25">
      <c r="A2396" t="str">
        <f t="shared" si="76"/>
        <v>T-2395</v>
      </c>
      <c r="B2396" s="3" t="s">
        <v>2584</v>
      </c>
      <c r="C2396" s="5">
        <v>45553</v>
      </c>
      <c r="D2396" s="3" t="s">
        <v>39</v>
      </c>
      <c r="E2396" s="4" t="s">
        <v>392</v>
      </c>
      <c r="F2396" s="9">
        <v>4</v>
      </c>
      <c r="G2396">
        <f>VLOOKUP(E2396,'Data Produk'!$A$2:$E$2517,5,FALSE)</f>
        <v>31500</v>
      </c>
      <c r="H2396">
        <f t="shared" si="75"/>
        <v>126000</v>
      </c>
      <c r="I2396" t="str">
        <f>VLOOKUP(E2396,'Data Produk'!$A$2:$E$2517,3,FALSE)</f>
        <v>BHINNEKA HYPERLINK KD60L1501 BLACK</v>
      </c>
      <c r="J2396" t="str">
        <f>VLOOKUP(E2396,'Data Produk'!$A$2:$E$2517,4,FALSE)</f>
        <v>CABLE</v>
      </c>
      <c r="K2396" t="str">
        <f>VLOOKUP(D2396,'Data Outlet'!$A$2:$D$17,4,FALSE)</f>
        <v>Eko Wijaya</v>
      </c>
      <c r="L2396" t="str">
        <f>VLOOKUP(D2396,'Data Outlet'!$A$2:$D$17,2,FALSE)</f>
        <v>KOTA KASABLANKA</v>
      </c>
    </row>
    <row r="2397" spans="1:12" x14ac:dyDescent="0.25">
      <c r="A2397" t="str">
        <f t="shared" si="76"/>
        <v>T-2396</v>
      </c>
      <c r="B2397" s="3" t="s">
        <v>2584</v>
      </c>
      <c r="C2397" s="5">
        <v>45537</v>
      </c>
      <c r="D2397" s="3" t="s">
        <v>39</v>
      </c>
      <c r="E2397" s="4" t="s">
        <v>373</v>
      </c>
      <c r="F2397" s="9">
        <v>4</v>
      </c>
      <c r="G2397">
        <f>VLOOKUP(E2397,'Data Produk'!$A$2:$E$2517,5,FALSE)</f>
        <v>82800</v>
      </c>
      <c r="H2397">
        <f t="shared" si="75"/>
        <v>331200</v>
      </c>
      <c r="I2397" t="str">
        <f>VLOOKUP(E2397,'Data Produk'!$A$2:$E$2517,3,FALSE)</f>
        <v>BHINNEKA GO W193 OFFICE MOUSE GREY</v>
      </c>
      <c r="J2397" t="str">
        <f>VLOOKUP(E2397,'Data Produk'!$A$2:$E$2517,4,FALSE)</f>
        <v>OFFICE MOUSE</v>
      </c>
      <c r="K2397" t="str">
        <f>VLOOKUP(D2397,'Data Outlet'!$A$2:$D$17,4,FALSE)</f>
        <v>Eko Wijaya</v>
      </c>
      <c r="L2397" t="str">
        <f>VLOOKUP(D2397,'Data Outlet'!$A$2:$D$17,2,FALSE)</f>
        <v>KOTA KASABLANKA</v>
      </c>
    </row>
    <row r="2398" spans="1:12" x14ac:dyDescent="0.25">
      <c r="A2398" t="str">
        <f t="shared" si="76"/>
        <v>T-2397</v>
      </c>
      <c r="B2398" s="3" t="s">
        <v>2584</v>
      </c>
      <c r="C2398" s="5">
        <v>45560</v>
      </c>
      <c r="D2398" s="3" t="s">
        <v>39</v>
      </c>
      <c r="E2398" s="4" t="s">
        <v>397</v>
      </c>
      <c r="F2398" s="9">
        <v>2</v>
      </c>
      <c r="G2398">
        <f>VLOOKUP(E2398,'Data Produk'!$A$2:$E$2517,5,FALSE)</f>
        <v>36900</v>
      </c>
      <c r="H2398">
        <f t="shared" si="75"/>
        <v>73800</v>
      </c>
      <c r="I2398" t="str">
        <f>VLOOKUP(E2398,'Data Produk'!$A$2:$E$2517,3,FALSE)</f>
        <v>KL106 BHINNEKA USB CABLE LIGHTNING</v>
      </c>
      <c r="J2398" t="str">
        <f>VLOOKUP(E2398,'Data Produk'!$A$2:$E$2517,4,FALSE)</f>
        <v>CABLE</v>
      </c>
      <c r="K2398" t="str">
        <f>VLOOKUP(D2398,'Data Outlet'!$A$2:$D$17,4,FALSE)</f>
        <v>Eko Wijaya</v>
      </c>
      <c r="L2398" t="str">
        <f>VLOOKUP(D2398,'Data Outlet'!$A$2:$D$17,2,FALSE)</f>
        <v>KOTA KASABLANKA</v>
      </c>
    </row>
    <row r="2399" spans="1:12" x14ac:dyDescent="0.25">
      <c r="A2399" t="str">
        <f t="shared" si="76"/>
        <v>T-2398</v>
      </c>
      <c r="B2399" s="3" t="s">
        <v>2584</v>
      </c>
      <c r="C2399" s="5">
        <v>45560</v>
      </c>
      <c r="D2399" s="3" t="s">
        <v>39</v>
      </c>
      <c r="E2399" s="4" t="s">
        <v>385</v>
      </c>
      <c r="F2399" s="9">
        <v>3</v>
      </c>
      <c r="G2399">
        <f>VLOOKUP(E2399,'Data Produk'!$A$2:$E$2517,5,FALSE)</f>
        <v>76500</v>
      </c>
      <c r="H2399">
        <f t="shared" si="75"/>
        <v>229500</v>
      </c>
      <c r="I2399" t="str">
        <f>VLOOKUP(E2399,'Data Produk'!$A$2:$E$2517,3,FALSE)</f>
        <v>BHINNEKA WAVE10 TW10 TRUE WIRELESS WHITE</v>
      </c>
      <c r="J2399" t="str">
        <f>VLOOKUP(E2399,'Data Produk'!$A$2:$E$2517,4,FALSE)</f>
        <v>TWS</v>
      </c>
      <c r="K2399" t="str">
        <f>VLOOKUP(D2399,'Data Outlet'!$A$2:$D$17,4,FALSE)</f>
        <v>Eko Wijaya</v>
      </c>
      <c r="L2399" t="str">
        <f>VLOOKUP(D2399,'Data Outlet'!$A$2:$D$17,2,FALSE)</f>
        <v>KOTA KASABLANKA</v>
      </c>
    </row>
    <row r="2400" spans="1:12" x14ac:dyDescent="0.25">
      <c r="A2400" t="str">
        <f t="shared" si="76"/>
        <v>T-2399</v>
      </c>
      <c r="B2400" s="3" t="s">
        <v>2584</v>
      </c>
      <c r="C2400" s="5">
        <v>45553</v>
      </c>
      <c r="D2400" s="3" t="s">
        <v>39</v>
      </c>
      <c r="E2400" s="4" t="s">
        <v>409</v>
      </c>
      <c r="F2400" s="9">
        <v>5</v>
      </c>
      <c r="G2400">
        <f>VLOOKUP(E2400,'Data Produk'!$A$2:$E$2517,5,FALSE)</f>
        <v>14400</v>
      </c>
      <c r="H2400">
        <f t="shared" si="75"/>
        <v>72000</v>
      </c>
      <c r="I2400" t="str">
        <f>VLOOKUP(E2400,'Data Produk'!$A$2:$E$2517,3,FALSE)</f>
        <v>BHINNEKA DURALINK KLT1201 CABLE BLACK</v>
      </c>
      <c r="J2400" t="str">
        <f>VLOOKUP(E2400,'Data Produk'!$A$2:$E$2517,4,FALSE)</f>
        <v>CABLE</v>
      </c>
      <c r="K2400" t="str">
        <f>VLOOKUP(D2400,'Data Outlet'!$A$2:$D$17,4,FALSE)</f>
        <v>Eko Wijaya</v>
      </c>
      <c r="L2400" t="str">
        <f>VLOOKUP(D2400,'Data Outlet'!$A$2:$D$17,2,FALSE)</f>
        <v>KOTA KASABLANKA</v>
      </c>
    </row>
    <row r="2401" spans="1:12" x14ac:dyDescent="0.25">
      <c r="A2401" t="str">
        <f t="shared" si="76"/>
        <v>T-2400</v>
      </c>
      <c r="B2401" s="3" t="s">
        <v>2584</v>
      </c>
      <c r="C2401" s="5">
        <v>45556</v>
      </c>
      <c r="D2401" s="3" t="s">
        <v>39</v>
      </c>
      <c r="E2401" s="4" t="s">
        <v>1296</v>
      </c>
      <c r="F2401" s="9">
        <v>1</v>
      </c>
      <c r="G2401">
        <f>VLOOKUP(E2401,'Data Produk'!$A$2:$E$2517,5,FALSE)</f>
        <v>108000</v>
      </c>
      <c r="H2401">
        <f t="shared" si="75"/>
        <v>108000</v>
      </c>
      <c r="I2401" t="str">
        <f>VLOOKUP(E2401,'Data Produk'!$A$2:$E$2517,3,FALSE)</f>
        <v>BHINNEKA WAVE13 TW13 TRUE WIRELESS BLACK</v>
      </c>
      <c r="J2401" t="str">
        <f>VLOOKUP(E2401,'Data Produk'!$A$2:$E$2517,4,FALSE)</f>
        <v>TWS</v>
      </c>
      <c r="K2401" t="str">
        <f>VLOOKUP(D2401,'Data Outlet'!$A$2:$D$17,4,FALSE)</f>
        <v>Eko Wijaya</v>
      </c>
      <c r="L2401" t="str">
        <f>VLOOKUP(D2401,'Data Outlet'!$A$2:$D$17,2,FALSE)</f>
        <v>KOTA KASABLANKA</v>
      </c>
    </row>
    <row r="2402" spans="1:12" x14ac:dyDescent="0.25">
      <c r="A2402" t="str">
        <f t="shared" si="76"/>
        <v>T-2401</v>
      </c>
      <c r="B2402" s="3" t="s">
        <v>2584</v>
      </c>
      <c r="C2402" s="5">
        <v>45558</v>
      </c>
      <c r="D2402" s="3" t="s">
        <v>39</v>
      </c>
      <c r="E2402" s="4" t="s">
        <v>1054</v>
      </c>
      <c r="F2402" s="9">
        <v>1</v>
      </c>
      <c r="G2402">
        <f>VLOOKUP(E2402,'Data Produk'!$A$2:$E$2517,5,FALSE)</f>
        <v>40500</v>
      </c>
      <c r="H2402">
        <f t="shared" si="75"/>
        <v>40500</v>
      </c>
      <c r="I2402" t="str">
        <f>VLOOKUP(E2402,'Data Produk'!$A$2:$E$2517,3,FALSE)</f>
        <v>BHINNEKA MEOW AC5001 HEADSET ACCESSORIES PINK</v>
      </c>
      <c r="J2402" t="str">
        <f>VLOOKUP(E2402,'Data Produk'!$A$2:$E$2517,4,FALSE)</f>
        <v>OTHER ACCESSORIES</v>
      </c>
      <c r="K2402" t="str">
        <f>VLOOKUP(D2402,'Data Outlet'!$A$2:$D$17,4,FALSE)</f>
        <v>Eko Wijaya</v>
      </c>
      <c r="L2402" t="str">
        <f>VLOOKUP(D2402,'Data Outlet'!$A$2:$D$17,2,FALSE)</f>
        <v>KOTA KASABLANKA</v>
      </c>
    </row>
    <row r="2403" spans="1:12" x14ac:dyDescent="0.25">
      <c r="A2403" t="str">
        <f t="shared" si="76"/>
        <v>T-2402</v>
      </c>
      <c r="B2403" s="3" t="s">
        <v>2584</v>
      </c>
      <c r="C2403" s="5">
        <v>45563</v>
      </c>
      <c r="D2403" s="3" t="s">
        <v>39</v>
      </c>
      <c r="E2403" s="4" t="s">
        <v>405</v>
      </c>
      <c r="F2403" s="9">
        <v>5</v>
      </c>
      <c r="G2403">
        <f>VLOOKUP(E2403,'Data Produk'!$A$2:$E$2517,5,FALSE)</f>
        <v>88200</v>
      </c>
      <c r="H2403">
        <f t="shared" si="75"/>
        <v>441000</v>
      </c>
      <c r="I2403" t="str">
        <f>VLOOKUP(E2403,'Data Produk'!$A$2:$E$2517,3,FALSE)</f>
        <v>BHINNEKA POWER PACK S1 10.000 mAh POWERBANK BLACK</v>
      </c>
      <c r="J2403" t="str">
        <f>VLOOKUP(E2403,'Data Produk'!$A$2:$E$2517,4,FALSE)</f>
        <v>POWERBANK</v>
      </c>
      <c r="K2403" t="str">
        <f>VLOOKUP(D2403,'Data Outlet'!$A$2:$D$17,4,FALSE)</f>
        <v>Eko Wijaya</v>
      </c>
      <c r="L2403" t="str">
        <f>VLOOKUP(D2403,'Data Outlet'!$A$2:$D$17,2,FALSE)</f>
        <v>KOTA KASABLANKA</v>
      </c>
    </row>
    <row r="2404" spans="1:12" x14ac:dyDescent="0.25">
      <c r="A2404" t="str">
        <f t="shared" si="76"/>
        <v>T-2403</v>
      </c>
      <c r="B2404" s="3" t="s">
        <v>2584</v>
      </c>
      <c r="C2404" s="5">
        <v>45561</v>
      </c>
      <c r="D2404" s="3" t="s">
        <v>39</v>
      </c>
      <c r="E2404" s="4" t="s">
        <v>419</v>
      </c>
      <c r="F2404" s="9">
        <v>3</v>
      </c>
      <c r="G2404">
        <f>VLOOKUP(E2404,'Data Produk'!$A$2:$E$2517,5,FALSE)</f>
        <v>13050</v>
      </c>
      <c r="H2404">
        <f t="shared" si="75"/>
        <v>39150</v>
      </c>
      <c r="I2404" t="str">
        <f>VLOOKUP(E2404,'Data Produk'!$A$2:$E$2517,3,FALSE)</f>
        <v>BHINNEKA DURALINK KCT1201 BLACK</v>
      </c>
      <c r="J2404" t="str">
        <f>VLOOKUP(E2404,'Data Produk'!$A$2:$E$2517,4,FALSE)</f>
        <v>CABLE</v>
      </c>
      <c r="K2404" t="str">
        <f>VLOOKUP(D2404,'Data Outlet'!$A$2:$D$17,4,FALSE)</f>
        <v>Eko Wijaya</v>
      </c>
      <c r="L2404" t="str">
        <f>VLOOKUP(D2404,'Data Outlet'!$A$2:$D$17,2,FALSE)</f>
        <v>KOTA KASABLANKA</v>
      </c>
    </row>
    <row r="2405" spans="1:12" x14ac:dyDescent="0.25">
      <c r="A2405" t="str">
        <f t="shared" si="76"/>
        <v>T-2404</v>
      </c>
      <c r="B2405" s="3" t="s">
        <v>2584</v>
      </c>
      <c r="C2405" s="5">
        <v>45549</v>
      </c>
      <c r="D2405" s="3" t="s">
        <v>39</v>
      </c>
      <c r="E2405" s="4" t="s">
        <v>911</v>
      </c>
      <c r="F2405" s="9">
        <v>2</v>
      </c>
      <c r="G2405">
        <f>VLOOKUP(E2405,'Data Produk'!$A$2:$E$2517,5,FALSE)</f>
        <v>107100</v>
      </c>
      <c r="H2405">
        <f t="shared" si="75"/>
        <v>214200</v>
      </c>
      <c r="I2405" t="str">
        <f>VLOOKUP(E2405,'Data Produk'!$A$2:$E$2517,3,FALSE)</f>
        <v>BHINNEKA CW2-Q02 38W 2-PORTS CHARGER (QC) WHITE</v>
      </c>
      <c r="J2405" t="str">
        <f>VLOOKUP(E2405,'Data Produk'!$A$2:$E$2517,4,FALSE)</f>
        <v>CHARGER</v>
      </c>
      <c r="K2405" t="str">
        <f>VLOOKUP(D2405,'Data Outlet'!$A$2:$D$17,4,FALSE)</f>
        <v>Eko Wijaya</v>
      </c>
      <c r="L2405" t="str">
        <f>VLOOKUP(D2405,'Data Outlet'!$A$2:$D$17,2,FALSE)</f>
        <v>KOTA KASABLANKA</v>
      </c>
    </row>
    <row r="2406" spans="1:12" x14ac:dyDescent="0.25">
      <c r="A2406" t="str">
        <f t="shared" si="76"/>
        <v>T-2405</v>
      </c>
      <c r="B2406" s="3" t="s">
        <v>2584</v>
      </c>
      <c r="C2406" s="5">
        <v>45562</v>
      </c>
      <c r="D2406" s="3" t="s">
        <v>39</v>
      </c>
      <c r="E2406" s="4" t="s">
        <v>399</v>
      </c>
      <c r="F2406" s="9">
        <v>9</v>
      </c>
      <c r="G2406">
        <f>VLOOKUP(E2406,'Data Produk'!$A$2:$E$2517,5,FALSE)</f>
        <v>27000</v>
      </c>
      <c r="H2406">
        <f t="shared" si="75"/>
        <v>243000</v>
      </c>
      <c r="I2406" t="str">
        <f>VLOOKUP(E2406,'Data Produk'!$A$2:$E$2517,3,FALSE)</f>
        <v>BHINNEKA DURALINK KCB2001 BLACK</v>
      </c>
      <c r="J2406" t="str">
        <f>VLOOKUP(E2406,'Data Produk'!$A$2:$E$2517,4,FALSE)</f>
        <v>CABLE</v>
      </c>
      <c r="K2406" t="str">
        <f>VLOOKUP(D2406,'Data Outlet'!$A$2:$D$17,4,FALSE)</f>
        <v>Eko Wijaya</v>
      </c>
      <c r="L2406" t="str">
        <f>VLOOKUP(D2406,'Data Outlet'!$A$2:$D$17,2,FALSE)</f>
        <v>KOTA KASABLANKA</v>
      </c>
    </row>
    <row r="2407" spans="1:12" x14ac:dyDescent="0.25">
      <c r="A2407" t="str">
        <f t="shared" si="76"/>
        <v>T-2406</v>
      </c>
      <c r="B2407" s="3" t="s">
        <v>2584</v>
      </c>
      <c r="C2407" s="5">
        <v>45554</v>
      </c>
      <c r="D2407" s="3" t="s">
        <v>39</v>
      </c>
      <c r="E2407" s="4" t="s">
        <v>1178</v>
      </c>
      <c r="F2407" s="9">
        <v>1</v>
      </c>
      <c r="G2407">
        <f>VLOOKUP(E2407,'Data Produk'!$A$2:$E$2517,5,FALSE)</f>
        <v>138500</v>
      </c>
      <c r="H2407">
        <f t="shared" si="75"/>
        <v>138500</v>
      </c>
      <c r="I2407" t="str">
        <f>VLOOKUP(E2407,'Data Produk'!$A$2:$E$2517,3,FALSE)</f>
        <v>BHINNEKA REVOLVER GP12 GAMEPAD BLACK</v>
      </c>
      <c r="J2407" t="str">
        <f>VLOOKUP(E2407,'Data Produk'!$A$2:$E$2517,4,FALSE)</f>
        <v>GAMEPAD</v>
      </c>
      <c r="K2407" t="str">
        <f>VLOOKUP(D2407,'Data Outlet'!$A$2:$D$17,4,FALSE)</f>
        <v>Eko Wijaya</v>
      </c>
      <c r="L2407" t="str">
        <f>VLOOKUP(D2407,'Data Outlet'!$A$2:$D$17,2,FALSE)</f>
        <v>KOTA KASABLANKA</v>
      </c>
    </row>
    <row r="2408" spans="1:12" x14ac:dyDescent="0.25">
      <c r="A2408" t="str">
        <f t="shared" si="76"/>
        <v>T-2407</v>
      </c>
      <c r="B2408" s="3" t="s">
        <v>2584</v>
      </c>
      <c r="C2408" s="5">
        <v>45555</v>
      </c>
      <c r="D2408" s="3" t="s">
        <v>39</v>
      </c>
      <c r="E2408" s="4" t="s">
        <v>384</v>
      </c>
      <c r="F2408" s="9">
        <v>1</v>
      </c>
      <c r="G2408">
        <f>VLOOKUP(E2408,'Data Produk'!$A$2:$E$2517,5,FALSE)</f>
        <v>76500</v>
      </c>
      <c r="H2408">
        <f t="shared" si="75"/>
        <v>76500</v>
      </c>
      <c r="I2408" t="str">
        <f>VLOOKUP(E2408,'Data Produk'!$A$2:$E$2517,3,FALSE)</f>
        <v>BHINNEKA WAVE10 TW10 TRUE WIRELESS BLACK</v>
      </c>
      <c r="J2408" t="str">
        <f>VLOOKUP(E2408,'Data Produk'!$A$2:$E$2517,4,FALSE)</f>
        <v>TWS</v>
      </c>
      <c r="K2408" t="str">
        <f>VLOOKUP(D2408,'Data Outlet'!$A$2:$D$17,4,FALSE)</f>
        <v>Eko Wijaya</v>
      </c>
      <c r="L2408" t="str">
        <f>VLOOKUP(D2408,'Data Outlet'!$A$2:$D$17,2,FALSE)</f>
        <v>KOTA KASABLANKA</v>
      </c>
    </row>
    <row r="2409" spans="1:12" x14ac:dyDescent="0.25">
      <c r="A2409" t="str">
        <f t="shared" si="76"/>
        <v>T-2408</v>
      </c>
      <c r="B2409" s="3" t="s">
        <v>2584</v>
      </c>
      <c r="C2409" s="5">
        <v>45548</v>
      </c>
      <c r="D2409" s="3" t="s">
        <v>39</v>
      </c>
      <c r="E2409" s="4" t="s">
        <v>442</v>
      </c>
      <c r="F2409" s="9">
        <v>16</v>
      </c>
      <c r="G2409">
        <f>VLOOKUP(E2409,'Data Produk'!$A$2:$E$2517,5,FALSE)</f>
        <v>18000</v>
      </c>
      <c r="H2409">
        <f t="shared" si="75"/>
        <v>288000</v>
      </c>
      <c r="I2409" t="str">
        <f>VLOOKUP(E2409,'Data Produk'!$A$2:$E$2517,3,FALSE)</f>
        <v>BHINNEKA DURALINK KLB1201 BLACK</v>
      </c>
      <c r="J2409" t="str">
        <f>VLOOKUP(E2409,'Data Produk'!$A$2:$E$2517,4,FALSE)</f>
        <v>CABLE</v>
      </c>
      <c r="K2409" t="str">
        <f>VLOOKUP(D2409,'Data Outlet'!$A$2:$D$17,4,FALSE)</f>
        <v>Eko Wijaya</v>
      </c>
      <c r="L2409" t="str">
        <f>VLOOKUP(D2409,'Data Outlet'!$A$2:$D$17,2,FALSE)</f>
        <v>KOTA KASABLANKA</v>
      </c>
    </row>
    <row r="2410" spans="1:12" x14ac:dyDescent="0.25">
      <c r="A2410" t="str">
        <f t="shared" si="76"/>
        <v>T-2409</v>
      </c>
      <c r="B2410" s="3" t="s">
        <v>2584</v>
      </c>
      <c r="C2410" s="5">
        <v>45536</v>
      </c>
      <c r="D2410" s="3" t="s">
        <v>39</v>
      </c>
      <c r="E2410" s="4" t="s">
        <v>769</v>
      </c>
      <c r="F2410" s="9">
        <v>4</v>
      </c>
      <c r="G2410">
        <f>VLOOKUP(E2410,'Data Produk'!$A$2:$E$2517,5,FALSE)</f>
        <v>82800</v>
      </c>
      <c r="H2410">
        <f t="shared" si="75"/>
        <v>331200</v>
      </c>
      <c r="I2410" t="str">
        <f>VLOOKUP(E2410,'Data Produk'!$A$2:$E$2517,3,FALSE)</f>
        <v>BHINNEKA GO W193 OFFICE MOUSE BEIGE</v>
      </c>
      <c r="J2410" t="str">
        <f>VLOOKUP(E2410,'Data Produk'!$A$2:$E$2517,4,FALSE)</f>
        <v>OFFICE MOUSE</v>
      </c>
      <c r="K2410" t="str">
        <f>VLOOKUP(D2410,'Data Outlet'!$A$2:$D$17,4,FALSE)</f>
        <v>Eko Wijaya</v>
      </c>
      <c r="L2410" t="str">
        <f>VLOOKUP(D2410,'Data Outlet'!$A$2:$D$17,2,FALSE)</f>
        <v>KOTA KASABLANKA</v>
      </c>
    </row>
    <row r="2411" spans="1:12" x14ac:dyDescent="0.25">
      <c r="A2411" t="str">
        <f t="shared" si="76"/>
        <v>T-2410</v>
      </c>
      <c r="B2411" s="3" t="s">
        <v>2584</v>
      </c>
      <c r="C2411" s="5">
        <v>45547</v>
      </c>
      <c r="D2411" s="3" t="s">
        <v>39</v>
      </c>
      <c r="E2411" s="4" t="s">
        <v>423</v>
      </c>
      <c r="F2411" s="9">
        <v>3</v>
      </c>
      <c r="G2411">
        <f>VLOOKUP(E2411,'Data Produk'!$A$2:$E$2517,5,FALSE)</f>
        <v>78750</v>
      </c>
      <c r="H2411">
        <f t="shared" si="75"/>
        <v>236250</v>
      </c>
      <c r="I2411" t="str">
        <f>VLOOKUP(E2411,'Data Produk'!$A$2:$E$2517,3,FALSE)</f>
        <v>BHINNEKA CRYTO VX7 GAMING MOUSE PINK</v>
      </c>
      <c r="J2411" t="str">
        <f>VLOOKUP(E2411,'Data Produk'!$A$2:$E$2517,4,FALSE)</f>
        <v>MOUSE GAMING</v>
      </c>
      <c r="K2411" t="str">
        <f>VLOOKUP(D2411,'Data Outlet'!$A$2:$D$17,4,FALSE)</f>
        <v>Eko Wijaya</v>
      </c>
      <c r="L2411" t="str">
        <f>VLOOKUP(D2411,'Data Outlet'!$A$2:$D$17,2,FALSE)</f>
        <v>KOTA KASABLANKA</v>
      </c>
    </row>
    <row r="2412" spans="1:12" x14ac:dyDescent="0.25">
      <c r="A2412" t="str">
        <f t="shared" si="76"/>
        <v>T-2411</v>
      </c>
      <c r="B2412" s="3" t="s">
        <v>2584</v>
      </c>
      <c r="C2412" s="5">
        <v>45537</v>
      </c>
      <c r="D2412" s="3" t="s">
        <v>39</v>
      </c>
      <c r="E2412" s="4" t="s">
        <v>791</v>
      </c>
      <c r="F2412" s="9">
        <v>1</v>
      </c>
      <c r="G2412">
        <f>VLOOKUP(E2412,'Data Produk'!$A$2:$E$2517,5,FALSE)</f>
        <v>144000</v>
      </c>
      <c r="H2412">
        <f t="shared" si="75"/>
        <v>144000</v>
      </c>
      <c r="I2412" t="str">
        <f>VLOOKUP(E2412,'Data Produk'!$A$2:$E$2517,3,FALSE)</f>
        <v>BHINNEKA CHIEF II HG20 GAMING HEADSET BLACK</v>
      </c>
      <c r="J2412" t="str">
        <f>VLOOKUP(E2412,'Data Produk'!$A$2:$E$2517,4,FALSE)</f>
        <v>GAMING HEADSET</v>
      </c>
      <c r="K2412" t="str">
        <f>VLOOKUP(D2412,'Data Outlet'!$A$2:$D$17,4,FALSE)</f>
        <v>Eko Wijaya</v>
      </c>
      <c r="L2412" t="str">
        <f>VLOOKUP(D2412,'Data Outlet'!$A$2:$D$17,2,FALSE)</f>
        <v>KOTA KASABLANKA</v>
      </c>
    </row>
    <row r="2413" spans="1:12" x14ac:dyDescent="0.25">
      <c r="A2413" t="str">
        <f t="shared" si="76"/>
        <v>T-2412</v>
      </c>
      <c r="B2413" s="3" t="s">
        <v>2584</v>
      </c>
      <c r="C2413" s="5">
        <v>45544</v>
      </c>
      <c r="D2413" s="3" t="s">
        <v>39</v>
      </c>
      <c r="E2413" s="4" t="s">
        <v>386</v>
      </c>
      <c r="F2413" s="9">
        <v>4</v>
      </c>
      <c r="G2413">
        <f>VLOOKUP(E2413,'Data Produk'!$A$2:$E$2517,5,FALSE)</f>
        <v>22500</v>
      </c>
      <c r="H2413">
        <f t="shared" si="75"/>
        <v>90000</v>
      </c>
      <c r="I2413" t="str">
        <f>VLOOKUP(E2413,'Data Produk'!$A$2:$E$2517,3,FALSE)</f>
        <v>BHINNEKA HYPERLINK KV65C1201 BLACK</v>
      </c>
      <c r="J2413" t="str">
        <f>VLOOKUP(E2413,'Data Produk'!$A$2:$E$2517,4,FALSE)</f>
        <v>CABLE</v>
      </c>
      <c r="K2413" t="str">
        <f>VLOOKUP(D2413,'Data Outlet'!$A$2:$D$17,4,FALSE)</f>
        <v>Eko Wijaya</v>
      </c>
      <c r="L2413" t="str">
        <f>VLOOKUP(D2413,'Data Outlet'!$A$2:$D$17,2,FALSE)</f>
        <v>KOTA KASABLANKA</v>
      </c>
    </row>
    <row r="2414" spans="1:12" x14ac:dyDescent="0.25">
      <c r="A2414" t="str">
        <f t="shared" si="76"/>
        <v>T-2413</v>
      </c>
      <c r="B2414" s="3" t="s">
        <v>2584</v>
      </c>
      <c r="C2414" s="5">
        <v>45558</v>
      </c>
      <c r="D2414" s="3" t="s">
        <v>39</v>
      </c>
      <c r="E2414" s="4" t="s">
        <v>388</v>
      </c>
      <c r="F2414" s="9">
        <v>1</v>
      </c>
      <c r="G2414">
        <f>VLOOKUP(E2414,'Data Produk'!$A$2:$E$2517,5,FALSE)</f>
        <v>82800</v>
      </c>
      <c r="H2414">
        <f t="shared" si="75"/>
        <v>82800</v>
      </c>
      <c r="I2414" t="str">
        <f>VLOOKUP(E2414,'Data Produk'!$A$2:$E$2517,3,FALSE)</f>
        <v>BHINNEKA W190 OFFICE MOUSE MINT</v>
      </c>
      <c r="J2414" t="str">
        <f>VLOOKUP(E2414,'Data Produk'!$A$2:$E$2517,4,FALSE)</f>
        <v>OFFICE MOUSE</v>
      </c>
      <c r="K2414" t="str">
        <f>VLOOKUP(D2414,'Data Outlet'!$A$2:$D$17,4,FALSE)</f>
        <v>Eko Wijaya</v>
      </c>
      <c r="L2414" t="str">
        <f>VLOOKUP(D2414,'Data Outlet'!$A$2:$D$17,2,FALSE)</f>
        <v>KOTA KASABLANKA</v>
      </c>
    </row>
    <row r="2415" spans="1:12" x14ac:dyDescent="0.25">
      <c r="A2415" t="str">
        <f t="shared" si="76"/>
        <v>T-2414</v>
      </c>
      <c r="B2415" s="3" t="s">
        <v>2584</v>
      </c>
      <c r="C2415" s="5">
        <v>45540</v>
      </c>
      <c r="D2415" s="3" t="s">
        <v>39</v>
      </c>
      <c r="E2415" s="4" t="s">
        <v>1324</v>
      </c>
      <c r="F2415" s="9">
        <v>6</v>
      </c>
      <c r="G2415">
        <f>VLOOKUP(E2415,'Data Produk'!$A$2:$E$2517,5,FALSE)</f>
        <v>76500</v>
      </c>
      <c r="H2415">
        <f t="shared" si="75"/>
        <v>459000</v>
      </c>
      <c r="I2415" t="str">
        <f>VLOOKUP(E2415,'Data Produk'!$A$2:$E$2517,3,FALSE)</f>
        <v>BHINNEKA WAVE10 TW10 TRUE WIRELESS BEIGE</v>
      </c>
      <c r="J2415" t="str">
        <f>VLOOKUP(E2415,'Data Produk'!$A$2:$E$2517,4,FALSE)</f>
        <v>TWS</v>
      </c>
      <c r="K2415" t="str">
        <f>VLOOKUP(D2415,'Data Outlet'!$A$2:$D$17,4,FALSE)</f>
        <v>Eko Wijaya</v>
      </c>
      <c r="L2415" t="str">
        <f>VLOOKUP(D2415,'Data Outlet'!$A$2:$D$17,2,FALSE)</f>
        <v>KOTA KASABLANKA</v>
      </c>
    </row>
    <row r="2416" spans="1:12" x14ac:dyDescent="0.25">
      <c r="A2416" t="str">
        <f t="shared" si="76"/>
        <v>T-2415</v>
      </c>
      <c r="B2416" s="3" t="s">
        <v>2584</v>
      </c>
      <c r="C2416" s="5">
        <v>45544</v>
      </c>
      <c r="D2416" s="3" t="s">
        <v>39</v>
      </c>
      <c r="E2416" s="4" t="s">
        <v>720</v>
      </c>
      <c r="F2416" s="9">
        <v>3</v>
      </c>
      <c r="G2416">
        <f>VLOOKUP(E2416,'Data Produk'!$A$2:$E$2517,5,FALSE)</f>
        <v>60750</v>
      </c>
      <c r="H2416">
        <f t="shared" si="75"/>
        <v>182250</v>
      </c>
      <c r="I2416" t="str">
        <f>VLOOKUP(E2416,'Data Produk'!$A$2:$E$2517,3,FALSE)</f>
        <v>BHINNEKA RAIGOR II WG10 GAMING MOUSE BLACK</v>
      </c>
      <c r="J2416" t="str">
        <f>VLOOKUP(E2416,'Data Produk'!$A$2:$E$2517,4,FALSE)</f>
        <v>MOUSE GAMING</v>
      </c>
      <c r="K2416" t="str">
        <f>VLOOKUP(D2416,'Data Outlet'!$A$2:$D$17,4,FALSE)</f>
        <v>Eko Wijaya</v>
      </c>
      <c r="L2416" t="str">
        <f>VLOOKUP(D2416,'Data Outlet'!$A$2:$D$17,2,FALSE)</f>
        <v>KOTA KASABLANKA</v>
      </c>
    </row>
    <row r="2417" spans="1:12" x14ac:dyDescent="0.25">
      <c r="A2417" t="str">
        <f t="shared" si="76"/>
        <v>T-2416</v>
      </c>
      <c r="B2417" s="3" t="s">
        <v>2584</v>
      </c>
      <c r="C2417" s="5">
        <v>45546</v>
      </c>
      <c r="D2417" s="3" t="s">
        <v>39</v>
      </c>
      <c r="E2417" s="4" t="s">
        <v>434</v>
      </c>
      <c r="F2417" s="9">
        <v>6</v>
      </c>
      <c r="G2417">
        <f>VLOOKUP(E2417,'Data Produk'!$A$2:$E$2517,5,FALSE)</f>
        <v>49500</v>
      </c>
      <c r="H2417">
        <f t="shared" si="75"/>
        <v>297000</v>
      </c>
      <c r="I2417" t="str">
        <f>VLOOKUP(E2417,'Data Produk'!$A$2:$E$2517,3,FALSE)</f>
        <v>BHINNEKA POWER GO 20W 1-PORT TYPE-C USB CHARGER (PD+QC) BLACK</v>
      </c>
      <c r="J2417" t="str">
        <f>VLOOKUP(E2417,'Data Produk'!$A$2:$E$2517,4,FALSE)</f>
        <v>CHARGER</v>
      </c>
      <c r="K2417" t="str">
        <f>VLOOKUP(D2417,'Data Outlet'!$A$2:$D$17,4,FALSE)</f>
        <v>Eko Wijaya</v>
      </c>
      <c r="L2417" t="str">
        <f>VLOOKUP(D2417,'Data Outlet'!$A$2:$D$17,2,FALSE)</f>
        <v>KOTA KASABLANKA</v>
      </c>
    </row>
    <row r="2418" spans="1:12" x14ac:dyDescent="0.25">
      <c r="A2418" t="str">
        <f t="shared" si="76"/>
        <v>T-2417</v>
      </c>
      <c r="B2418" s="3" t="s">
        <v>2584</v>
      </c>
      <c r="C2418" s="5">
        <v>45559</v>
      </c>
      <c r="D2418" s="3" t="s">
        <v>39</v>
      </c>
      <c r="E2418" s="4" t="s">
        <v>1466</v>
      </c>
      <c r="F2418" s="9">
        <v>1</v>
      </c>
      <c r="G2418">
        <f>VLOOKUP(E2418,'Data Produk'!$A$2:$E$2517,5,FALSE)</f>
        <v>125100</v>
      </c>
      <c r="H2418">
        <f t="shared" si="75"/>
        <v>125100</v>
      </c>
      <c r="I2418" t="str">
        <f>VLOOKUP(E2418,'Data Produk'!$A$2:$E$2517,3,FALSE)</f>
        <v>BHINNEKA THOR II X16 GAMING MOUSE BLACK</v>
      </c>
      <c r="J2418" t="str">
        <f>VLOOKUP(E2418,'Data Produk'!$A$2:$E$2517,4,FALSE)</f>
        <v>MOUSE GAMING</v>
      </c>
      <c r="K2418" t="str">
        <f>VLOOKUP(D2418,'Data Outlet'!$A$2:$D$17,4,FALSE)</f>
        <v>Eko Wijaya</v>
      </c>
      <c r="L2418" t="str">
        <f>VLOOKUP(D2418,'Data Outlet'!$A$2:$D$17,2,FALSE)</f>
        <v>KOTA KASABLANKA</v>
      </c>
    </row>
    <row r="2419" spans="1:12" x14ac:dyDescent="0.25">
      <c r="A2419" t="str">
        <f t="shared" si="76"/>
        <v>T-2418</v>
      </c>
      <c r="B2419" s="3" t="s">
        <v>2584</v>
      </c>
      <c r="C2419" s="5">
        <v>45543</v>
      </c>
      <c r="D2419" s="3" t="s">
        <v>39</v>
      </c>
      <c r="E2419" s="4" t="s">
        <v>732</v>
      </c>
      <c r="F2419" s="9">
        <v>6</v>
      </c>
      <c r="G2419">
        <f>VLOOKUP(E2419,'Data Produk'!$A$2:$E$2517,5,FALSE)</f>
        <v>13500</v>
      </c>
      <c r="H2419">
        <f t="shared" si="75"/>
        <v>81000</v>
      </c>
      <c r="I2419" t="str">
        <f>VLOOKUP(E2419,'Data Produk'!$A$2:$E$2517,3,FALSE)</f>
        <v>BHINNEKA LINKBUDS ES2 WIRED EARBUDS BLACK</v>
      </c>
      <c r="J2419" t="str">
        <f>VLOOKUP(E2419,'Data Produk'!$A$2:$E$2517,4,FALSE)</f>
        <v>EARPHONE</v>
      </c>
      <c r="K2419" t="str">
        <f>VLOOKUP(D2419,'Data Outlet'!$A$2:$D$17,4,FALSE)</f>
        <v>Eko Wijaya</v>
      </c>
      <c r="L2419" t="str">
        <f>VLOOKUP(D2419,'Data Outlet'!$A$2:$D$17,2,FALSE)</f>
        <v>KOTA KASABLANKA</v>
      </c>
    </row>
    <row r="2420" spans="1:12" x14ac:dyDescent="0.25">
      <c r="A2420" t="str">
        <f t="shared" si="76"/>
        <v>T-2419</v>
      </c>
      <c r="B2420" s="3" t="s">
        <v>2584</v>
      </c>
      <c r="C2420" s="5">
        <v>45549</v>
      </c>
      <c r="D2420" s="3" t="s">
        <v>39</v>
      </c>
      <c r="E2420" s="4" t="s">
        <v>1336</v>
      </c>
      <c r="F2420" s="9">
        <v>1</v>
      </c>
      <c r="G2420">
        <f>VLOOKUP(E2420,'Data Produk'!$A$2:$E$2517,5,FALSE)</f>
        <v>108000</v>
      </c>
      <c r="H2420">
        <f t="shared" si="75"/>
        <v>108000</v>
      </c>
      <c r="I2420" t="str">
        <f>VLOOKUP(E2420,'Data Produk'!$A$2:$E$2517,3,FALSE)</f>
        <v>BHINNEKA WAVE14 TW14 TRUE WIRELESS BLACK</v>
      </c>
      <c r="J2420" t="str">
        <f>VLOOKUP(E2420,'Data Produk'!$A$2:$E$2517,4,FALSE)</f>
        <v>TWS</v>
      </c>
      <c r="K2420" t="str">
        <f>VLOOKUP(D2420,'Data Outlet'!$A$2:$D$17,4,FALSE)</f>
        <v>Eko Wijaya</v>
      </c>
      <c r="L2420" t="str">
        <f>VLOOKUP(D2420,'Data Outlet'!$A$2:$D$17,2,FALSE)</f>
        <v>KOTA KASABLANKA</v>
      </c>
    </row>
    <row r="2421" spans="1:12" x14ac:dyDescent="0.25">
      <c r="A2421" t="str">
        <f t="shared" si="76"/>
        <v>T-2420</v>
      </c>
      <c r="B2421" s="3" t="s">
        <v>2584</v>
      </c>
      <c r="C2421" s="5">
        <v>45558</v>
      </c>
      <c r="D2421" s="3" t="s">
        <v>39</v>
      </c>
      <c r="E2421" s="4" t="s">
        <v>1282</v>
      </c>
      <c r="F2421" s="9">
        <v>1</v>
      </c>
      <c r="G2421">
        <f>VLOOKUP(E2421,'Data Produk'!$A$2:$E$2517,5,FALSE)</f>
        <v>32000</v>
      </c>
      <c r="H2421">
        <f t="shared" si="75"/>
        <v>32000</v>
      </c>
      <c r="I2421" t="str">
        <f>VLOOKUP(E2421,'Data Produk'!$A$2:$E$2517,3,FALSE)</f>
        <v>KL104 BHINNEKA USB CABLE LIGHTNING</v>
      </c>
      <c r="J2421" t="str">
        <f>VLOOKUP(E2421,'Data Produk'!$A$2:$E$2517,4,FALSE)</f>
        <v>CABLE</v>
      </c>
      <c r="K2421" t="str">
        <f>VLOOKUP(D2421,'Data Outlet'!$A$2:$D$17,4,FALSE)</f>
        <v>Eko Wijaya</v>
      </c>
      <c r="L2421" t="str">
        <f>VLOOKUP(D2421,'Data Outlet'!$A$2:$D$17,2,FALSE)</f>
        <v>KOTA KASABLANKA</v>
      </c>
    </row>
    <row r="2422" spans="1:12" x14ac:dyDescent="0.25">
      <c r="A2422" t="str">
        <f t="shared" si="76"/>
        <v>T-2421</v>
      </c>
      <c r="B2422" s="3" t="s">
        <v>2584</v>
      </c>
      <c r="C2422" s="5">
        <v>45536</v>
      </c>
      <c r="D2422" s="3" t="s">
        <v>39</v>
      </c>
      <c r="E2422" s="4" t="s">
        <v>560</v>
      </c>
      <c r="F2422" s="9">
        <v>2</v>
      </c>
      <c r="G2422">
        <f>VLOOKUP(E2422,'Data Produk'!$A$2:$E$2517,5,FALSE)</f>
        <v>93150</v>
      </c>
      <c r="H2422">
        <f t="shared" si="75"/>
        <v>186300</v>
      </c>
      <c r="I2422" t="str">
        <f>VLOOKUP(E2422,'Data Produk'!$A$2:$E$2517,3,FALSE)</f>
        <v>BHINNEKA POWER GO 25W 1-PORT TYPE-C USB CHARGER (PD/PPS) WHITE</v>
      </c>
      <c r="J2422" t="str">
        <f>VLOOKUP(E2422,'Data Produk'!$A$2:$E$2517,4,FALSE)</f>
        <v>CHARGER</v>
      </c>
      <c r="K2422" t="str">
        <f>VLOOKUP(D2422,'Data Outlet'!$A$2:$D$17,4,FALSE)</f>
        <v>Eko Wijaya</v>
      </c>
      <c r="L2422" t="str">
        <f>VLOOKUP(D2422,'Data Outlet'!$A$2:$D$17,2,FALSE)</f>
        <v>KOTA KASABLANKA</v>
      </c>
    </row>
    <row r="2423" spans="1:12" x14ac:dyDescent="0.25">
      <c r="A2423" t="str">
        <f t="shared" si="76"/>
        <v>T-2422</v>
      </c>
      <c r="B2423" s="3" t="s">
        <v>2584</v>
      </c>
      <c r="C2423" s="5">
        <v>45536</v>
      </c>
      <c r="D2423" s="3" t="s">
        <v>39</v>
      </c>
      <c r="E2423" s="4" t="s">
        <v>437</v>
      </c>
      <c r="F2423" s="9">
        <v>1</v>
      </c>
      <c r="G2423">
        <f>VLOOKUP(E2423,'Data Produk'!$A$2:$E$2517,5,FALSE)</f>
        <v>39600</v>
      </c>
      <c r="H2423">
        <f t="shared" si="75"/>
        <v>39600</v>
      </c>
      <c r="I2423" t="str">
        <f>VLOOKUP(E2423,'Data Produk'!$A$2:$E$2517,3,FALSE)</f>
        <v>BHINNEKA GO W608 OFFICE MOUSE PINK</v>
      </c>
      <c r="J2423" t="str">
        <f>VLOOKUP(E2423,'Data Produk'!$A$2:$E$2517,4,FALSE)</f>
        <v>OFFICE MOUSE</v>
      </c>
      <c r="K2423" t="str">
        <f>VLOOKUP(D2423,'Data Outlet'!$A$2:$D$17,4,FALSE)</f>
        <v>Eko Wijaya</v>
      </c>
      <c r="L2423" t="str">
        <f>VLOOKUP(D2423,'Data Outlet'!$A$2:$D$17,2,FALSE)</f>
        <v>KOTA KASABLANKA</v>
      </c>
    </row>
    <row r="2424" spans="1:12" x14ac:dyDescent="0.25">
      <c r="A2424" t="str">
        <f t="shared" si="76"/>
        <v>T-2423</v>
      </c>
      <c r="B2424" s="3" t="s">
        <v>2584</v>
      </c>
      <c r="C2424" s="5">
        <v>45560</v>
      </c>
      <c r="D2424" s="3" t="s">
        <v>39</v>
      </c>
      <c r="E2424" s="4" t="s">
        <v>1290</v>
      </c>
      <c r="F2424" s="9">
        <v>3</v>
      </c>
      <c r="G2424">
        <f>VLOOKUP(E2424,'Data Produk'!$A$2:$E$2517,5,FALSE)</f>
        <v>39600</v>
      </c>
      <c r="H2424">
        <f t="shared" si="75"/>
        <v>118800</v>
      </c>
      <c r="I2424" t="str">
        <f>VLOOKUP(E2424,'Data Produk'!$A$2:$E$2517,3,FALSE)</f>
        <v>BHINNEKA GO W606 OFFICE MOUSE BLACK</v>
      </c>
      <c r="J2424" t="str">
        <f>VLOOKUP(E2424,'Data Produk'!$A$2:$E$2517,4,FALSE)</f>
        <v>OFFICE MOUSE</v>
      </c>
      <c r="K2424" t="str">
        <f>VLOOKUP(D2424,'Data Outlet'!$A$2:$D$17,4,FALSE)</f>
        <v>Eko Wijaya</v>
      </c>
      <c r="L2424" t="str">
        <f>VLOOKUP(D2424,'Data Outlet'!$A$2:$D$17,2,FALSE)</f>
        <v>KOTA KASABLANKA</v>
      </c>
    </row>
    <row r="2425" spans="1:12" x14ac:dyDescent="0.25">
      <c r="A2425" t="str">
        <f t="shared" si="76"/>
        <v>T-2424</v>
      </c>
      <c r="B2425" s="3" t="s">
        <v>2584</v>
      </c>
      <c r="C2425" s="5">
        <v>45556</v>
      </c>
      <c r="D2425" s="3" t="s">
        <v>39</v>
      </c>
      <c r="E2425" s="4" t="s">
        <v>1386</v>
      </c>
      <c r="F2425" s="9">
        <v>1</v>
      </c>
      <c r="G2425">
        <f>VLOOKUP(E2425,'Data Produk'!$A$2:$E$2517,5,FALSE)</f>
        <v>112500</v>
      </c>
      <c r="H2425">
        <f t="shared" si="75"/>
        <v>112500</v>
      </c>
      <c r="I2425" t="str">
        <f>VLOOKUP(E2425,'Data Produk'!$A$2:$E$2517,3,FALSE)</f>
        <v>BHINNEKA WAVE11 TW11 V2 TRUE WIRELESS BEIGE</v>
      </c>
      <c r="J2425" t="str">
        <f>VLOOKUP(E2425,'Data Produk'!$A$2:$E$2517,4,FALSE)</f>
        <v>TWS</v>
      </c>
      <c r="K2425" t="str">
        <f>VLOOKUP(D2425,'Data Outlet'!$A$2:$D$17,4,FALSE)</f>
        <v>Eko Wijaya</v>
      </c>
      <c r="L2425" t="str">
        <f>VLOOKUP(D2425,'Data Outlet'!$A$2:$D$17,2,FALSE)</f>
        <v>KOTA KASABLANKA</v>
      </c>
    </row>
    <row r="2426" spans="1:12" x14ac:dyDescent="0.25">
      <c r="A2426" t="str">
        <f t="shared" si="76"/>
        <v>T-2425</v>
      </c>
      <c r="B2426" s="3" t="s">
        <v>2584</v>
      </c>
      <c r="C2426" s="5">
        <v>45553</v>
      </c>
      <c r="D2426" s="3" t="s">
        <v>39</v>
      </c>
      <c r="E2426" s="4" t="s">
        <v>1035</v>
      </c>
      <c r="F2426" s="9">
        <v>1</v>
      </c>
      <c r="G2426">
        <f>VLOOKUP(E2426,'Data Produk'!$A$2:$E$2517,5,FALSE)</f>
        <v>78750</v>
      </c>
      <c r="H2426">
        <f t="shared" si="75"/>
        <v>78750</v>
      </c>
      <c r="I2426" t="str">
        <f>VLOOKUP(E2426,'Data Produk'!$A$2:$E$2517,3,FALSE)</f>
        <v>BHINNEKA CRYTO VX7 GAMING MOUSE WHITE</v>
      </c>
      <c r="J2426" t="str">
        <f>VLOOKUP(E2426,'Data Produk'!$A$2:$E$2517,4,FALSE)</f>
        <v>MOUSE GAMING</v>
      </c>
      <c r="K2426" t="str">
        <f>VLOOKUP(D2426,'Data Outlet'!$A$2:$D$17,4,FALSE)</f>
        <v>Eko Wijaya</v>
      </c>
      <c r="L2426" t="str">
        <f>VLOOKUP(D2426,'Data Outlet'!$A$2:$D$17,2,FALSE)</f>
        <v>KOTA KASABLANKA</v>
      </c>
    </row>
    <row r="2427" spans="1:12" x14ac:dyDescent="0.25">
      <c r="A2427" t="str">
        <f t="shared" si="76"/>
        <v>T-2426</v>
      </c>
      <c r="B2427" s="3" t="s">
        <v>2584</v>
      </c>
      <c r="C2427" s="5">
        <v>45550</v>
      </c>
      <c r="D2427" s="3" t="s">
        <v>39</v>
      </c>
      <c r="E2427" s="4" t="s">
        <v>571</v>
      </c>
      <c r="F2427" s="9">
        <v>2</v>
      </c>
      <c r="G2427">
        <f>VLOOKUP(E2427,'Data Produk'!$A$2:$E$2517,5,FALSE)</f>
        <v>73800</v>
      </c>
      <c r="H2427">
        <f t="shared" si="75"/>
        <v>147600</v>
      </c>
      <c r="I2427" t="str">
        <f>VLOOKUP(E2427,'Data Produk'!$A$2:$E$2517,3,FALSE)</f>
        <v>BHINNEKA RAIGOR III WG12R GAMING MOUSE BLACK</v>
      </c>
      <c r="J2427" t="str">
        <f>VLOOKUP(E2427,'Data Produk'!$A$2:$E$2517,4,FALSE)</f>
        <v>MOUSE GAMING</v>
      </c>
      <c r="K2427" t="str">
        <f>VLOOKUP(D2427,'Data Outlet'!$A$2:$D$17,4,FALSE)</f>
        <v>Eko Wijaya</v>
      </c>
      <c r="L2427" t="str">
        <f>VLOOKUP(D2427,'Data Outlet'!$A$2:$D$17,2,FALSE)</f>
        <v>KOTA KASABLANKA</v>
      </c>
    </row>
    <row r="2428" spans="1:12" x14ac:dyDescent="0.25">
      <c r="A2428" t="str">
        <f t="shared" si="76"/>
        <v>T-2427</v>
      </c>
      <c r="B2428" s="3" t="s">
        <v>2584</v>
      </c>
      <c r="C2428" s="5">
        <v>45560</v>
      </c>
      <c r="D2428" s="3" t="s">
        <v>39</v>
      </c>
      <c r="E2428" s="4" t="s">
        <v>395</v>
      </c>
      <c r="F2428" s="9">
        <v>5</v>
      </c>
      <c r="G2428">
        <f>VLOOKUP(E2428,'Data Produk'!$A$2:$E$2517,5,FALSE)</f>
        <v>26100</v>
      </c>
      <c r="H2428">
        <f t="shared" si="75"/>
        <v>130500</v>
      </c>
      <c r="I2428" t="str">
        <f>VLOOKUP(E2428,'Data Produk'!$A$2:$E$2517,3,FALSE)</f>
        <v>BHINNEKA GO ES1 WIRED EARBUDS WHITE</v>
      </c>
      <c r="J2428" t="str">
        <f>VLOOKUP(E2428,'Data Produk'!$A$2:$E$2517,4,FALSE)</f>
        <v>EARPHONE</v>
      </c>
      <c r="K2428" t="str">
        <f>VLOOKUP(D2428,'Data Outlet'!$A$2:$D$17,4,FALSE)</f>
        <v>Eko Wijaya</v>
      </c>
      <c r="L2428" t="str">
        <f>VLOOKUP(D2428,'Data Outlet'!$A$2:$D$17,2,FALSE)</f>
        <v>KOTA KASABLANKA</v>
      </c>
    </row>
    <row r="2429" spans="1:12" x14ac:dyDescent="0.25">
      <c r="A2429" t="str">
        <f t="shared" si="76"/>
        <v>T-2428</v>
      </c>
      <c r="B2429" s="3" t="s">
        <v>2584</v>
      </c>
      <c r="C2429" s="5">
        <v>45561</v>
      </c>
      <c r="D2429" s="3" t="s">
        <v>39</v>
      </c>
      <c r="E2429" s="4" t="s">
        <v>1169</v>
      </c>
      <c r="F2429" s="9">
        <v>2</v>
      </c>
      <c r="G2429">
        <f>VLOOKUP(E2429,'Data Produk'!$A$2:$E$2517,5,FALSE)</f>
        <v>29700</v>
      </c>
      <c r="H2429">
        <f t="shared" si="75"/>
        <v>59400</v>
      </c>
      <c r="I2429" t="str">
        <f>VLOOKUP(E2429,'Data Produk'!$A$2:$E$2517,3,FALSE)</f>
        <v>KL201 BHINNEKA USB CABLE LIGHTNING</v>
      </c>
      <c r="J2429" t="str">
        <f>VLOOKUP(E2429,'Data Produk'!$A$2:$E$2517,4,FALSE)</f>
        <v>CABLE</v>
      </c>
      <c r="K2429" t="str">
        <f>VLOOKUP(D2429,'Data Outlet'!$A$2:$D$17,4,FALSE)</f>
        <v>Eko Wijaya</v>
      </c>
      <c r="L2429" t="str">
        <f>VLOOKUP(D2429,'Data Outlet'!$A$2:$D$17,2,FALSE)</f>
        <v>KOTA KASABLANKA</v>
      </c>
    </row>
    <row r="2430" spans="1:12" x14ac:dyDescent="0.25">
      <c r="A2430" t="str">
        <f t="shared" si="76"/>
        <v>T-2429</v>
      </c>
      <c r="B2430" s="3" t="s">
        <v>2584</v>
      </c>
      <c r="C2430" s="5">
        <v>45550</v>
      </c>
      <c r="D2430" s="3" t="s">
        <v>39</v>
      </c>
      <c r="E2430" s="4" t="s">
        <v>809</v>
      </c>
      <c r="F2430" s="9">
        <v>1</v>
      </c>
      <c r="G2430">
        <f>VLOOKUP(E2430,'Data Produk'!$A$2:$E$2517,5,FALSE)</f>
        <v>130000</v>
      </c>
      <c r="H2430">
        <f t="shared" si="75"/>
        <v>130000</v>
      </c>
      <c r="I2430" t="str">
        <f>VLOOKUP(E2430,'Data Produk'!$A$2:$E$2517,3,FALSE)</f>
        <v>BHINNEKA TRINITY MH88 GAMING HEADSET WHITE</v>
      </c>
      <c r="J2430" t="str">
        <f>VLOOKUP(E2430,'Data Produk'!$A$2:$E$2517,4,FALSE)</f>
        <v>GAMING HEADSET</v>
      </c>
      <c r="K2430" t="str">
        <f>VLOOKUP(D2430,'Data Outlet'!$A$2:$D$17,4,FALSE)</f>
        <v>Eko Wijaya</v>
      </c>
      <c r="L2430" t="str">
        <f>VLOOKUP(D2430,'Data Outlet'!$A$2:$D$17,2,FALSE)</f>
        <v>KOTA KASABLANKA</v>
      </c>
    </row>
    <row r="2431" spans="1:12" x14ac:dyDescent="0.25">
      <c r="A2431" t="str">
        <f t="shared" si="76"/>
        <v>T-2430</v>
      </c>
      <c r="B2431" s="3" t="s">
        <v>2584</v>
      </c>
      <c r="C2431" s="5">
        <v>45556</v>
      </c>
      <c r="D2431" s="3" t="s">
        <v>39</v>
      </c>
      <c r="E2431" s="4" t="s">
        <v>850</v>
      </c>
      <c r="F2431" s="9">
        <v>1</v>
      </c>
      <c r="G2431">
        <f>VLOOKUP(E2431,'Data Produk'!$A$2:$E$2517,5,FALSE)</f>
        <v>40500</v>
      </c>
      <c r="H2431">
        <f t="shared" si="75"/>
        <v>40500</v>
      </c>
      <c r="I2431" t="str">
        <f>VLOOKUP(E2431,'Data Produk'!$A$2:$E$2517,3,FALSE)</f>
        <v>BHINNEKA MEOW AC5001 HEADSET ACCESSORIES BLACK</v>
      </c>
      <c r="J2431" t="str">
        <f>VLOOKUP(E2431,'Data Produk'!$A$2:$E$2517,4,FALSE)</f>
        <v>OTHER ACCESSORIES</v>
      </c>
      <c r="K2431" t="str">
        <f>VLOOKUP(D2431,'Data Outlet'!$A$2:$D$17,4,FALSE)</f>
        <v>Eko Wijaya</v>
      </c>
      <c r="L2431" t="str">
        <f>VLOOKUP(D2431,'Data Outlet'!$A$2:$D$17,2,FALSE)</f>
        <v>KOTA KASABLANKA</v>
      </c>
    </row>
    <row r="2432" spans="1:12" x14ac:dyDescent="0.25">
      <c r="A2432" t="str">
        <f t="shared" si="76"/>
        <v>T-2431</v>
      </c>
      <c r="B2432" s="3" t="s">
        <v>2584</v>
      </c>
      <c r="C2432" s="5">
        <v>45561</v>
      </c>
      <c r="D2432" s="3" t="s">
        <v>39</v>
      </c>
      <c r="E2432" s="4" t="s">
        <v>391</v>
      </c>
      <c r="F2432" s="9">
        <v>2</v>
      </c>
      <c r="G2432">
        <f>VLOOKUP(E2432,'Data Produk'!$A$2:$E$2517,5,FALSE)</f>
        <v>57150</v>
      </c>
      <c r="H2432">
        <f t="shared" si="75"/>
        <v>114300</v>
      </c>
      <c r="I2432" t="str">
        <f>VLOOKUP(E2432,'Data Produk'!$A$2:$E$2517,3,FALSE)</f>
        <v>BHINNEKA AGILE MP353 GAMING MOUSEPAD BLACK</v>
      </c>
      <c r="J2432" t="str">
        <f>VLOOKUP(E2432,'Data Produk'!$A$2:$E$2517,4,FALSE)</f>
        <v>GAMING MOUSEPAD</v>
      </c>
      <c r="K2432" t="str">
        <f>VLOOKUP(D2432,'Data Outlet'!$A$2:$D$17,4,FALSE)</f>
        <v>Eko Wijaya</v>
      </c>
      <c r="L2432" t="str">
        <f>VLOOKUP(D2432,'Data Outlet'!$A$2:$D$17,2,FALSE)</f>
        <v>KOTA KASABLANKA</v>
      </c>
    </row>
    <row r="2433" spans="1:12" x14ac:dyDescent="0.25">
      <c r="A2433" t="str">
        <f t="shared" si="76"/>
        <v>T-2432</v>
      </c>
      <c r="B2433" s="3" t="s">
        <v>2584</v>
      </c>
      <c r="C2433" s="5">
        <v>45540</v>
      </c>
      <c r="D2433" s="3" t="s">
        <v>39</v>
      </c>
      <c r="E2433" s="4" t="s">
        <v>1319</v>
      </c>
      <c r="F2433" s="9">
        <v>3</v>
      </c>
      <c r="G2433">
        <f>VLOOKUP(E2433,'Data Produk'!$A$2:$E$2517,5,FALSE)</f>
        <v>108000</v>
      </c>
      <c r="H2433">
        <f t="shared" si="75"/>
        <v>324000</v>
      </c>
      <c r="I2433" t="str">
        <f>VLOOKUP(E2433,'Data Produk'!$A$2:$E$2517,3,FALSE)</f>
        <v>BHINNEKA WAVE13 TW13 TRUE WIRELESS BLUE</v>
      </c>
      <c r="J2433" t="str">
        <f>VLOOKUP(E2433,'Data Produk'!$A$2:$E$2517,4,FALSE)</f>
        <v>TWS</v>
      </c>
      <c r="K2433" t="str">
        <f>VLOOKUP(D2433,'Data Outlet'!$A$2:$D$17,4,FALSE)</f>
        <v>Eko Wijaya</v>
      </c>
      <c r="L2433" t="str">
        <f>VLOOKUP(D2433,'Data Outlet'!$A$2:$D$17,2,FALSE)</f>
        <v>KOTA KASABLANKA</v>
      </c>
    </row>
    <row r="2434" spans="1:12" x14ac:dyDescent="0.25">
      <c r="A2434" t="str">
        <f t="shared" si="76"/>
        <v>T-2433</v>
      </c>
      <c r="B2434" s="3" t="s">
        <v>2584</v>
      </c>
      <c r="C2434" s="5">
        <v>45546</v>
      </c>
      <c r="D2434" s="3" t="s">
        <v>39</v>
      </c>
      <c r="E2434" s="4" t="s">
        <v>1467</v>
      </c>
      <c r="F2434" s="9">
        <v>1</v>
      </c>
      <c r="G2434">
        <f>VLOOKUP(E2434,'Data Produk'!$A$2:$E$2517,5,FALSE)</f>
        <v>81000</v>
      </c>
      <c r="H2434">
        <f t="shared" si="75"/>
        <v>81000</v>
      </c>
      <c r="I2434" t="str">
        <f>VLOOKUP(E2434,'Data Produk'!$A$2:$E$2517,3,FALSE)</f>
        <v>BHINNEKA CRYTO VX7 GAMING MOUSE BLACK</v>
      </c>
      <c r="J2434" t="str">
        <f>VLOOKUP(E2434,'Data Produk'!$A$2:$E$2517,4,FALSE)</f>
        <v>MOUSE GAMING</v>
      </c>
      <c r="K2434" t="str">
        <f>VLOOKUP(D2434,'Data Outlet'!$A$2:$D$17,4,FALSE)</f>
        <v>Eko Wijaya</v>
      </c>
      <c r="L2434" t="str">
        <f>VLOOKUP(D2434,'Data Outlet'!$A$2:$D$17,2,FALSE)</f>
        <v>KOTA KASABLANKA</v>
      </c>
    </row>
    <row r="2435" spans="1:12" x14ac:dyDescent="0.25">
      <c r="A2435" t="str">
        <f t="shared" si="76"/>
        <v>T-2434</v>
      </c>
      <c r="B2435" s="3" t="s">
        <v>2584</v>
      </c>
      <c r="C2435" s="5">
        <v>45547</v>
      </c>
      <c r="D2435" s="3" t="s">
        <v>39</v>
      </c>
      <c r="E2435" s="4" t="s">
        <v>852</v>
      </c>
      <c r="F2435" s="9">
        <v>1</v>
      </c>
      <c r="G2435">
        <f>VLOOKUP(E2435,'Data Produk'!$A$2:$E$2517,5,FALSE)</f>
        <v>330300</v>
      </c>
      <c r="H2435">
        <f t="shared" ref="H2435:H2498" si="77">G2435*F2435</f>
        <v>330300</v>
      </c>
      <c r="I2435" t="str">
        <f>VLOOKUP(E2435,'Data Produk'!$A$2:$E$2517,3,FALSE)</f>
        <v>BHINNEKA SMART POWER STRIP SPS01</v>
      </c>
      <c r="J2435" t="str">
        <f>VLOOKUP(E2435,'Data Produk'!$A$2:$E$2517,4,FALSE)</f>
        <v>SMART LIFE</v>
      </c>
      <c r="K2435" t="str">
        <f>VLOOKUP(D2435,'Data Outlet'!$A$2:$D$17,4,FALSE)</f>
        <v>Eko Wijaya</v>
      </c>
      <c r="L2435" t="str">
        <f>VLOOKUP(D2435,'Data Outlet'!$A$2:$D$17,2,FALSE)</f>
        <v>KOTA KASABLANKA</v>
      </c>
    </row>
    <row r="2436" spans="1:12" x14ac:dyDescent="0.25">
      <c r="A2436" t="str">
        <f t="shared" si="76"/>
        <v>T-2435</v>
      </c>
      <c r="B2436" s="3" t="s">
        <v>2584</v>
      </c>
      <c r="C2436" s="5">
        <v>45538</v>
      </c>
      <c r="D2436" s="3" t="s">
        <v>39</v>
      </c>
      <c r="E2436" s="4" t="s">
        <v>427</v>
      </c>
      <c r="F2436" s="9">
        <v>1</v>
      </c>
      <c r="G2436">
        <f>VLOOKUP(E2436,'Data Produk'!$A$2:$E$2517,5,FALSE)</f>
        <v>39600</v>
      </c>
      <c r="H2436">
        <f t="shared" si="77"/>
        <v>39600</v>
      </c>
      <c r="I2436" t="str">
        <f>VLOOKUP(E2436,'Data Produk'!$A$2:$E$2517,3,FALSE)</f>
        <v>BHINNEKA GO W605 OFFICE MOUSE PINK</v>
      </c>
      <c r="J2436" t="str">
        <f>VLOOKUP(E2436,'Data Produk'!$A$2:$E$2517,4,FALSE)</f>
        <v>OFFICE MOUSE</v>
      </c>
      <c r="K2436" t="str">
        <f>VLOOKUP(D2436,'Data Outlet'!$A$2:$D$17,4,FALSE)</f>
        <v>Eko Wijaya</v>
      </c>
      <c r="L2436" t="str">
        <f>VLOOKUP(D2436,'Data Outlet'!$A$2:$D$17,2,FALSE)</f>
        <v>KOTA KASABLANKA</v>
      </c>
    </row>
    <row r="2437" spans="1:12" x14ac:dyDescent="0.25">
      <c r="A2437" t="str">
        <f t="shared" si="76"/>
        <v>T-2436</v>
      </c>
      <c r="B2437" s="3" t="s">
        <v>2584</v>
      </c>
      <c r="C2437" s="5">
        <v>45552</v>
      </c>
      <c r="D2437" s="3" t="s">
        <v>39</v>
      </c>
      <c r="E2437" s="4" t="s">
        <v>1468</v>
      </c>
      <c r="F2437" s="9">
        <v>1</v>
      </c>
      <c r="G2437">
        <f>VLOOKUP(E2437,'Data Produk'!$A$2:$E$2517,5,FALSE)</f>
        <v>162000</v>
      </c>
      <c r="H2437">
        <f t="shared" si="77"/>
        <v>162000</v>
      </c>
      <c r="I2437" t="str">
        <f>VLOOKUP(E2437,'Data Produk'!$A$2:$E$2517,3,FALSE)</f>
        <v>BHINNEKA GO WH03 WIRELESS HEADSET BEIGE</v>
      </c>
      <c r="J2437" t="str">
        <f>VLOOKUP(E2437,'Data Produk'!$A$2:$E$2517,4,FALSE)</f>
        <v>WIRELESS HEADSET</v>
      </c>
      <c r="K2437" t="str">
        <f>VLOOKUP(D2437,'Data Outlet'!$A$2:$D$17,4,FALSE)</f>
        <v>Eko Wijaya</v>
      </c>
      <c r="L2437" t="str">
        <f>VLOOKUP(D2437,'Data Outlet'!$A$2:$D$17,2,FALSE)</f>
        <v>KOTA KASABLANKA</v>
      </c>
    </row>
    <row r="2438" spans="1:12" x14ac:dyDescent="0.25">
      <c r="A2438" t="str">
        <f t="shared" si="76"/>
        <v>T-2437</v>
      </c>
      <c r="B2438" s="3" t="s">
        <v>2584</v>
      </c>
      <c r="C2438" s="5">
        <v>45538</v>
      </c>
      <c r="D2438" s="3" t="s">
        <v>39</v>
      </c>
      <c r="E2438" s="4" t="s">
        <v>375</v>
      </c>
      <c r="F2438" s="9">
        <v>1</v>
      </c>
      <c r="G2438">
        <f>VLOOKUP(E2438,'Data Produk'!$A$2:$E$2517,5,FALSE)</f>
        <v>73800</v>
      </c>
      <c r="H2438">
        <f t="shared" si="77"/>
        <v>73800</v>
      </c>
      <c r="I2438" t="str">
        <f>VLOOKUP(E2438,'Data Produk'!$A$2:$E$2517,3,FALSE)</f>
        <v>BHINNEKA SMART LIGHT BUB 9W SLB101</v>
      </c>
      <c r="J2438" t="str">
        <f>VLOOKUP(E2438,'Data Produk'!$A$2:$E$2517,4,FALSE)</f>
        <v>SMART LIFE</v>
      </c>
      <c r="K2438" t="str">
        <f>VLOOKUP(D2438,'Data Outlet'!$A$2:$D$17,4,FALSE)</f>
        <v>Eko Wijaya</v>
      </c>
      <c r="L2438" t="str">
        <f>VLOOKUP(D2438,'Data Outlet'!$A$2:$D$17,2,FALSE)</f>
        <v>KOTA KASABLANKA</v>
      </c>
    </row>
    <row r="2439" spans="1:12" x14ac:dyDescent="0.25">
      <c r="A2439" t="str">
        <f t="shared" si="76"/>
        <v>T-2438</v>
      </c>
      <c r="B2439" s="3" t="s">
        <v>2584</v>
      </c>
      <c r="C2439" s="5">
        <v>45565</v>
      </c>
      <c r="D2439" s="3" t="s">
        <v>39</v>
      </c>
      <c r="E2439" s="4" t="s">
        <v>425</v>
      </c>
      <c r="F2439" s="9">
        <v>1</v>
      </c>
      <c r="G2439">
        <f>VLOOKUP(E2439,'Data Produk'!$A$2:$E$2517,5,FALSE)</f>
        <v>90000</v>
      </c>
      <c r="H2439">
        <f t="shared" si="77"/>
        <v>90000</v>
      </c>
      <c r="I2439" t="str">
        <f>VLOOKUP(E2439,'Data Produk'!$A$2:$E$2517,3,FALSE)</f>
        <v>BHINNEKA POWER PURE 33W 2-PORTS USB CHARGER (PD+QC) BLACK</v>
      </c>
      <c r="J2439" t="str">
        <f>VLOOKUP(E2439,'Data Produk'!$A$2:$E$2517,4,FALSE)</f>
        <v>CHARGER</v>
      </c>
      <c r="K2439" t="str">
        <f>VLOOKUP(D2439,'Data Outlet'!$A$2:$D$17,4,FALSE)</f>
        <v>Eko Wijaya</v>
      </c>
      <c r="L2439" t="str">
        <f>VLOOKUP(D2439,'Data Outlet'!$A$2:$D$17,2,FALSE)</f>
        <v>KOTA KASABLANKA</v>
      </c>
    </row>
    <row r="2440" spans="1:12" x14ac:dyDescent="0.25">
      <c r="A2440" t="str">
        <f t="shared" si="76"/>
        <v>T-2439</v>
      </c>
      <c r="B2440" s="3" t="s">
        <v>2584</v>
      </c>
      <c r="C2440" s="5">
        <v>45546</v>
      </c>
      <c r="D2440" s="3" t="s">
        <v>39</v>
      </c>
      <c r="E2440" s="4" t="s">
        <v>1365</v>
      </c>
      <c r="F2440" s="9">
        <v>2</v>
      </c>
      <c r="G2440">
        <f>VLOOKUP(E2440,'Data Produk'!$A$2:$E$2517,5,FALSE)</f>
        <v>39600</v>
      </c>
      <c r="H2440">
        <f t="shared" si="77"/>
        <v>79200</v>
      </c>
      <c r="I2440" t="str">
        <f>VLOOKUP(E2440,'Data Produk'!$A$2:$E$2517,3,FALSE)</f>
        <v>BHINNEKA GO W608 OFFICE MOUSE BLACK</v>
      </c>
      <c r="J2440" t="str">
        <f>VLOOKUP(E2440,'Data Produk'!$A$2:$E$2517,4,FALSE)</f>
        <v>OFFICE MOUSE</v>
      </c>
      <c r="K2440" t="str">
        <f>VLOOKUP(D2440,'Data Outlet'!$A$2:$D$17,4,FALSE)</f>
        <v>Eko Wijaya</v>
      </c>
      <c r="L2440" t="str">
        <f>VLOOKUP(D2440,'Data Outlet'!$A$2:$D$17,2,FALSE)</f>
        <v>KOTA KASABLANKA</v>
      </c>
    </row>
    <row r="2441" spans="1:12" x14ac:dyDescent="0.25">
      <c r="A2441" t="str">
        <f t="shared" si="76"/>
        <v>T-2440</v>
      </c>
      <c r="B2441" s="3" t="s">
        <v>2584</v>
      </c>
      <c r="C2441" s="5">
        <v>45563</v>
      </c>
      <c r="D2441" s="3" t="s">
        <v>39</v>
      </c>
      <c r="E2441" s="4" t="s">
        <v>686</v>
      </c>
      <c r="F2441" s="9">
        <v>3</v>
      </c>
      <c r="G2441">
        <f>VLOOKUP(E2441,'Data Produk'!$A$2:$E$2517,5,FALSE)</f>
        <v>103500</v>
      </c>
      <c r="H2441">
        <f t="shared" si="77"/>
        <v>310500</v>
      </c>
      <c r="I2441" t="str">
        <f>VLOOKUP(E2441,'Data Produk'!$A$2:$E$2517,3,FALSE)</f>
        <v>BHINNEKA FLASH HQ53 GAMING HEADSET BLACK</v>
      </c>
      <c r="J2441" t="str">
        <f>VLOOKUP(E2441,'Data Produk'!$A$2:$E$2517,4,FALSE)</f>
        <v>GAMING HEADSET</v>
      </c>
      <c r="K2441" t="str">
        <f>VLOOKUP(D2441,'Data Outlet'!$A$2:$D$17,4,FALSE)</f>
        <v>Eko Wijaya</v>
      </c>
      <c r="L2441" t="str">
        <f>VLOOKUP(D2441,'Data Outlet'!$A$2:$D$17,2,FALSE)</f>
        <v>KOTA KASABLANKA</v>
      </c>
    </row>
    <row r="2442" spans="1:12" x14ac:dyDescent="0.25">
      <c r="A2442" t="str">
        <f t="shared" si="76"/>
        <v>T-2441</v>
      </c>
      <c r="B2442" s="3" t="s">
        <v>2584</v>
      </c>
      <c r="C2442" s="5">
        <v>45545</v>
      </c>
      <c r="D2442" s="3" t="s">
        <v>39</v>
      </c>
      <c r="E2442" s="4" t="s">
        <v>394</v>
      </c>
      <c r="F2442" s="9">
        <v>3</v>
      </c>
      <c r="G2442">
        <f>VLOOKUP(E2442,'Data Produk'!$A$2:$E$2517,5,FALSE)</f>
        <v>112500</v>
      </c>
      <c r="H2442">
        <f t="shared" si="77"/>
        <v>337500</v>
      </c>
      <c r="I2442" t="str">
        <f>VLOOKUP(E2442,'Data Produk'!$A$2:$E$2517,3,FALSE)</f>
        <v>BHINNEKA WAVE11 TW11 V2 TRUE WIRELESS BLACK</v>
      </c>
      <c r="J2442" t="str">
        <f>VLOOKUP(E2442,'Data Produk'!$A$2:$E$2517,4,FALSE)</f>
        <v>TWS</v>
      </c>
      <c r="K2442" t="str">
        <f>VLOOKUP(D2442,'Data Outlet'!$A$2:$D$17,4,FALSE)</f>
        <v>Eko Wijaya</v>
      </c>
      <c r="L2442" t="str">
        <f>VLOOKUP(D2442,'Data Outlet'!$A$2:$D$17,2,FALSE)</f>
        <v>KOTA KASABLANKA</v>
      </c>
    </row>
    <row r="2443" spans="1:12" x14ac:dyDescent="0.25">
      <c r="A2443" t="str">
        <f t="shared" si="76"/>
        <v>T-2442</v>
      </c>
      <c r="B2443" s="3" t="s">
        <v>2584</v>
      </c>
      <c r="C2443" s="5">
        <v>45545</v>
      </c>
      <c r="D2443" s="3" t="s">
        <v>39</v>
      </c>
      <c r="E2443" s="4" t="s">
        <v>428</v>
      </c>
      <c r="F2443" s="9">
        <v>7</v>
      </c>
      <c r="G2443">
        <f>VLOOKUP(E2443,'Data Produk'!$A$2:$E$2517,5,FALSE)</f>
        <v>47700</v>
      </c>
      <c r="H2443">
        <f t="shared" si="77"/>
        <v>333900</v>
      </c>
      <c r="I2443" t="str">
        <f>VLOOKUP(E2443,'Data Produk'!$A$2:$E$2517,3,FALSE)</f>
        <v>BHINNEKA POWER MOVE 30W 2-PORTS CAR CHARGER (PD+QC) BLACK</v>
      </c>
      <c r="J2443" t="str">
        <f>VLOOKUP(E2443,'Data Produk'!$A$2:$E$2517,4,FALSE)</f>
        <v>CAR &amp; TRAVEL CHARGER</v>
      </c>
      <c r="K2443" t="str">
        <f>VLOOKUP(D2443,'Data Outlet'!$A$2:$D$17,4,FALSE)</f>
        <v>Eko Wijaya</v>
      </c>
      <c r="L2443" t="str">
        <f>VLOOKUP(D2443,'Data Outlet'!$A$2:$D$17,2,FALSE)</f>
        <v>KOTA KASABLANKA</v>
      </c>
    </row>
    <row r="2444" spans="1:12" x14ac:dyDescent="0.25">
      <c r="A2444" t="str">
        <f t="shared" ref="A2444:A2507" si="78">"T-"&amp;ROW()-1</f>
        <v>T-2443</v>
      </c>
      <c r="B2444" s="3" t="s">
        <v>2584</v>
      </c>
      <c r="C2444" s="5">
        <v>45547</v>
      </c>
      <c r="D2444" s="3" t="s">
        <v>42</v>
      </c>
      <c r="E2444" s="4" t="s">
        <v>729</v>
      </c>
      <c r="F2444" s="9">
        <v>1</v>
      </c>
      <c r="G2444">
        <f>VLOOKUP(E2444,'Data Produk'!$A$2:$E$2517,5,FALSE)</f>
        <v>144000</v>
      </c>
      <c r="H2444">
        <f t="shared" si="77"/>
        <v>144000</v>
      </c>
      <c r="I2444" t="str">
        <f>VLOOKUP(E2444,'Data Produk'!$A$2:$E$2517,3,FALSE)</f>
        <v>BHINNEKA PORTAL 7.1 HG28 GAMING HEADSET BLACK</v>
      </c>
      <c r="J2444" t="str">
        <f>VLOOKUP(E2444,'Data Produk'!$A$2:$E$2517,4,FALSE)</f>
        <v>GAMING HEADSET</v>
      </c>
      <c r="K2444" t="str">
        <f>VLOOKUP(D2444,'Data Outlet'!$A$2:$D$17,4,FALSE)</f>
        <v>Hadi Nugroho</v>
      </c>
      <c r="L2444" t="str">
        <f>VLOOKUP(D2444,'Data Outlet'!$A$2:$D$17,2,FALSE)</f>
        <v>MALL KELAPA GADING</v>
      </c>
    </row>
    <row r="2445" spans="1:12" x14ac:dyDescent="0.25">
      <c r="A2445" t="str">
        <f t="shared" si="78"/>
        <v>T-2444</v>
      </c>
      <c r="B2445" s="3" t="s">
        <v>2584</v>
      </c>
      <c r="C2445" s="5">
        <v>45541</v>
      </c>
      <c r="D2445" s="3" t="s">
        <v>42</v>
      </c>
      <c r="E2445" s="4" t="s">
        <v>282</v>
      </c>
      <c r="F2445" s="9">
        <v>1</v>
      </c>
      <c r="G2445">
        <f>VLOOKUP(E2445,'Data Produk'!$A$2:$E$2517,5,FALSE)</f>
        <v>107100</v>
      </c>
      <c r="H2445">
        <f t="shared" si="77"/>
        <v>107100</v>
      </c>
      <c r="I2445" t="str">
        <f>VLOOKUP(E2445,'Data Produk'!$A$2:$E$2517,3,FALSE)</f>
        <v>BHINNEKA CW2-Q02 38W 2-PORTS CHARGER (QC) WHITE</v>
      </c>
      <c r="J2445" t="str">
        <f>VLOOKUP(E2445,'Data Produk'!$A$2:$E$2517,4,FALSE)</f>
        <v>CHARGER</v>
      </c>
      <c r="K2445" t="str">
        <f>VLOOKUP(D2445,'Data Outlet'!$A$2:$D$17,4,FALSE)</f>
        <v>Hadi Nugroho</v>
      </c>
      <c r="L2445" t="str">
        <f>VLOOKUP(D2445,'Data Outlet'!$A$2:$D$17,2,FALSE)</f>
        <v>MALL KELAPA GADING</v>
      </c>
    </row>
    <row r="2446" spans="1:12" x14ac:dyDescent="0.25">
      <c r="A2446" t="str">
        <f t="shared" si="78"/>
        <v>T-2445</v>
      </c>
      <c r="B2446" s="3" t="s">
        <v>2584</v>
      </c>
      <c r="C2446" s="5">
        <v>45559</v>
      </c>
      <c r="D2446" s="3" t="s">
        <v>42</v>
      </c>
      <c r="E2446" s="4" t="s">
        <v>701</v>
      </c>
      <c r="F2446" s="9">
        <v>2</v>
      </c>
      <c r="G2446">
        <f>VLOOKUP(E2446,'Data Produk'!$A$2:$E$2517,5,FALSE)</f>
        <v>162000</v>
      </c>
      <c r="H2446">
        <f t="shared" si="77"/>
        <v>324000</v>
      </c>
      <c r="I2446" t="str">
        <f>VLOOKUP(E2446,'Data Produk'!$A$2:$E$2517,3,FALSE)</f>
        <v>BHINNEKA POWER PACK T1 10.000 mAh 22,5W POWERBANK BLACK</v>
      </c>
      <c r="J2446" t="str">
        <f>VLOOKUP(E2446,'Data Produk'!$A$2:$E$2517,4,FALSE)</f>
        <v>POWERBANK</v>
      </c>
      <c r="K2446" t="str">
        <f>VLOOKUP(D2446,'Data Outlet'!$A$2:$D$17,4,FALSE)</f>
        <v>Hadi Nugroho</v>
      </c>
      <c r="L2446" t="str">
        <f>VLOOKUP(D2446,'Data Outlet'!$A$2:$D$17,2,FALSE)</f>
        <v>MALL KELAPA GADING</v>
      </c>
    </row>
    <row r="2447" spans="1:12" x14ac:dyDescent="0.25">
      <c r="A2447" t="str">
        <f t="shared" si="78"/>
        <v>T-2446</v>
      </c>
      <c r="B2447" s="3" t="s">
        <v>2584</v>
      </c>
      <c r="C2447" s="5">
        <v>45551</v>
      </c>
      <c r="D2447" s="3" t="s">
        <v>42</v>
      </c>
      <c r="E2447" s="4" t="s">
        <v>74</v>
      </c>
      <c r="F2447" s="9">
        <v>3</v>
      </c>
      <c r="G2447">
        <f>VLOOKUP(E2447,'Data Produk'!$A$2:$E$2517,5,FALSE)</f>
        <v>15300</v>
      </c>
      <c r="H2447">
        <f t="shared" si="77"/>
        <v>45900</v>
      </c>
      <c r="I2447" t="str">
        <f>VLOOKUP(E2447,'Data Produk'!$A$2:$E$2517,3,FALSE)</f>
        <v>BHINNEKA LINKPODS ES3 WIRED EARBUDS BLACK</v>
      </c>
      <c r="J2447" t="str">
        <f>VLOOKUP(E2447,'Data Produk'!$A$2:$E$2517,4,FALSE)</f>
        <v>EARPHONE</v>
      </c>
      <c r="K2447" t="str">
        <f>VLOOKUP(D2447,'Data Outlet'!$A$2:$D$17,4,FALSE)</f>
        <v>Hadi Nugroho</v>
      </c>
      <c r="L2447" t="str">
        <f>VLOOKUP(D2447,'Data Outlet'!$A$2:$D$17,2,FALSE)</f>
        <v>MALL KELAPA GADING</v>
      </c>
    </row>
    <row r="2448" spans="1:12" x14ac:dyDescent="0.25">
      <c r="A2448" t="str">
        <f t="shared" si="78"/>
        <v>T-2447</v>
      </c>
      <c r="B2448" s="3" t="s">
        <v>2584</v>
      </c>
      <c r="C2448" s="5">
        <v>45541</v>
      </c>
      <c r="D2448" s="3" t="s">
        <v>42</v>
      </c>
      <c r="E2448" s="4" t="s">
        <v>274</v>
      </c>
      <c r="F2448" s="9">
        <v>1</v>
      </c>
      <c r="G2448">
        <f>VLOOKUP(E2448,'Data Produk'!$A$2:$E$2517,5,FALSE)</f>
        <v>78750</v>
      </c>
      <c r="H2448">
        <f t="shared" si="77"/>
        <v>78750</v>
      </c>
      <c r="I2448" t="str">
        <f>VLOOKUP(E2448,'Data Produk'!$A$2:$E$2517,3,FALSE)</f>
        <v>BHINNEKA CRYTO VX7 GAMING MOUSE WHITE</v>
      </c>
      <c r="J2448" t="str">
        <f>VLOOKUP(E2448,'Data Produk'!$A$2:$E$2517,4,FALSE)</f>
        <v>MOUSE GAMING</v>
      </c>
      <c r="K2448" t="str">
        <f>VLOOKUP(D2448,'Data Outlet'!$A$2:$D$17,4,FALSE)</f>
        <v>Hadi Nugroho</v>
      </c>
      <c r="L2448" t="str">
        <f>VLOOKUP(D2448,'Data Outlet'!$A$2:$D$17,2,FALSE)</f>
        <v>MALL KELAPA GADING</v>
      </c>
    </row>
    <row r="2449" spans="1:12" x14ac:dyDescent="0.25">
      <c r="A2449" t="str">
        <f t="shared" si="78"/>
        <v>T-2448</v>
      </c>
      <c r="B2449" s="3" t="s">
        <v>2584</v>
      </c>
      <c r="C2449" s="5">
        <v>45545</v>
      </c>
      <c r="D2449" s="3" t="s">
        <v>42</v>
      </c>
      <c r="E2449" s="4" t="s">
        <v>1016</v>
      </c>
      <c r="F2449" s="9">
        <v>1</v>
      </c>
      <c r="G2449">
        <f>VLOOKUP(E2449,'Data Produk'!$A$2:$E$2517,5,FALSE)</f>
        <v>76500</v>
      </c>
      <c r="H2449">
        <f t="shared" si="77"/>
        <v>76500</v>
      </c>
      <c r="I2449" t="str">
        <f>VLOOKUP(E2449,'Data Produk'!$A$2:$E$2517,3,FALSE)</f>
        <v>BHINNEKA WAVE10 TW10 TRUE WIRELESS WHITE</v>
      </c>
      <c r="J2449" t="str">
        <f>VLOOKUP(E2449,'Data Produk'!$A$2:$E$2517,4,FALSE)</f>
        <v>TWS</v>
      </c>
      <c r="K2449" t="str">
        <f>VLOOKUP(D2449,'Data Outlet'!$A$2:$D$17,4,FALSE)</f>
        <v>Hadi Nugroho</v>
      </c>
      <c r="L2449" t="str">
        <f>VLOOKUP(D2449,'Data Outlet'!$A$2:$D$17,2,FALSE)</f>
        <v>MALL KELAPA GADING</v>
      </c>
    </row>
    <row r="2450" spans="1:12" x14ac:dyDescent="0.25">
      <c r="A2450" t="str">
        <f t="shared" si="78"/>
        <v>T-2449</v>
      </c>
      <c r="B2450" s="3" t="s">
        <v>2584</v>
      </c>
      <c r="C2450" s="5">
        <v>45542</v>
      </c>
      <c r="D2450" s="3" t="s">
        <v>42</v>
      </c>
      <c r="E2450" s="4" t="s">
        <v>1469</v>
      </c>
      <c r="F2450" s="9">
        <v>1</v>
      </c>
      <c r="G2450">
        <f>VLOOKUP(E2450,'Data Produk'!$A$2:$E$2517,5,FALSE)</f>
        <v>112500</v>
      </c>
      <c r="H2450">
        <f t="shared" si="77"/>
        <v>112500</v>
      </c>
      <c r="I2450" t="str">
        <f>VLOOKUP(E2450,'Data Produk'!$A$2:$E$2517,3,FALSE)</f>
        <v>BHINNEKA WAVE11 TW11 V2 TRUE WIRELESS BEIGE</v>
      </c>
      <c r="J2450" t="str">
        <f>VLOOKUP(E2450,'Data Produk'!$A$2:$E$2517,4,FALSE)</f>
        <v>TWS</v>
      </c>
      <c r="K2450" t="str">
        <f>VLOOKUP(D2450,'Data Outlet'!$A$2:$D$17,4,FALSE)</f>
        <v>Hadi Nugroho</v>
      </c>
      <c r="L2450" t="str">
        <f>VLOOKUP(D2450,'Data Outlet'!$A$2:$D$17,2,FALSE)</f>
        <v>MALL KELAPA GADING</v>
      </c>
    </row>
    <row r="2451" spans="1:12" x14ac:dyDescent="0.25">
      <c r="A2451" t="str">
        <f t="shared" si="78"/>
        <v>T-2450</v>
      </c>
      <c r="B2451" s="3" t="s">
        <v>2584</v>
      </c>
      <c r="C2451" s="5">
        <v>45549</v>
      </c>
      <c r="D2451" s="3" t="s">
        <v>42</v>
      </c>
      <c r="E2451" s="4" t="s">
        <v>163</v>
      </c>
      <c r="F2451" s="9">
        <v>1</v>
      </c>
      <c r="G2451">
        <f>VLOOKUP(E2451,'Data Produk'!$A$2:$E$2517,5,FALSE)</f>
        <v>49500</v>
      </c>
      <c r="H2451">
        <f t="shared" si="77"/>
        <v>49500</v>
      </c>
      <c r="I2451" t="str">
        <f>VLOOKUP(E2451,'Data Produk'!$A$2:$E$2517,3,FALSE)</f>
        <v>BHINNEKA POWER PURE 20W 1-PORT TYPE-A USB CHARGER (QC) BLACK</v>
      </c>
      <c r="J2451" t="str">
        <f>VLOOKUP(E2451,'Data Produk'!$A$2:$E$2517,4,FALSE)</f>
        <v>CHARGER</v>
      </c>
      <c r="K2451" t="str">
        <f>VLOOKUP(D2451,'Data Outlet'!$A$2:$D$17,4,FALSE)</f>
        <v>Hadi Nugroho</v>
      </c>
      <c r="L2451" t="str">
        <f>VLOOKUP(D2451,'Data Outlet'!$A$2:$D$17,2,FALSE)</f>
        <v>MALL KELAPA GADING</v>
      </c>
    </row>
    <row r="2452" spans="1:12" x14ac:dyDescent="0.25">
      <c r="A2452" t="str">
        <f t="shared" si="78"/>
        <v>T-2451</v>
      </c>
      <c r="B2452" s="3" t="s">
        <v>2584</v>
      </c>
      <c r="C2452" s="5">
        <v>45558</v>
      </c>
      <c r="D2452" s="3" t="s">
        <v>42</v>
      </c>
      <c r="E2452" s="4" t="s">
        <v>210</v>
      </c>
      <c r="F2452" s="9">
        <v>3</v>
      </c>
      <c r="G2452">
        <f>VLOOKUP(E2452,'Data Produk'!$A$2:$E$2517,5,FALSE)</f>
        <v>60750</v>
      </c>
      <c r="H2452">
        <f t="shared" si="77"/>
        <v>182250</v>
      </c>
      <c r="I2452" t="str">
        <f>VLOOKUP(E2452,'Data Produk'!$A$2:$E$2517,3,FALSE)</f>
        <v>BHINNEKA RAIGOR II WG10 GAMING MOUSE BLACK</v>
      </c>
      <c r="J2452" t="str">
        <f>VLOOKUP(E2452,'Data Produk'!$A$2:$E$2517,4,FALSE)</f>
        <v>MOUSE GAMING</v>
      </c>
      <c r="K2452" t="str">
        <f>VLOOKUP(D2452,'Data Outlet'!$A$2:$D$17,4,FALSE)</f>
        <v>Hadi Nugroho</v>
      </c>
      <c r="L2452" t="str">
        <f>VLOOKUP(D2452,'Data Outlet'!$A$2:$D$17,2,FALSE)</f>
        <v>MALL KELAPA GADING</v>
      </c>
    </row>
    <row r="2453" spans="1:12" x14ac:dyDescent="0.25">
      <c r="A2453" t="str">
        <f t="shared" si="78"/>
        <v>T-2452</v>
      </c>
      <c r="B2453" s="3" t="s">
        <v>2584</v>
      </c>
      <c r="C2453" s="5">
        <v>45537</v>
      </c>
      <c r="D2453" s="3" t="s">
        <v>42</v>
      </c>
      <c r="E2453" s="4" t="s">
        <v>302</v>
      </c>
      <c r="F2453" s="9">
        <v>1</v>
      </c>
      <c r="G2453">
        <f>VLOOKUP(E2453,'Data Produk'!$A$2:$E$2517,5,FALSE)</f>
        <v>22500</v>
      </c>
      <c r="H2453">
        <f t="shared" si="77"/>
        <v>22500</v>
      </c>
      <c r="I2453" t="str">
        <f>VLOOKUP(E2453,'Data Produk'!$A$2:$E$2517,3,FALSE)</f>
        <v>BHINNEKA LINKBUDS ES4 WIRED EARBUDS WHITE</v>
      </c>
      <c r="J2453" t="str">
        <f>VLOOKUP(E2453,'Data Produk'!$A$2:$E$2517,4,FALSE)</f>
        <v>EARPHONE</v>
      </c>
      <c r="K2453" t="str">
        <f>VLOOKUP(D2453,'Data Outlet'!$A$2:$D$17,4,FALSE)</f>
        <v>Hadi Nugroho</v>
      </c>
      <c r="L2453" t="str">
        <f>VLOOKUP(D2453,'Data Outlet'!$A$2:$D$17,2,FALSE)</f>
        <v>MALL KELAPA GADING</v>
      </c>
    </row>
    <row r="2454" spans="1:12" x14ac:dyDescent="0.25">
      <c r="A2454" t="str">
        <f t="shared" si="78"/>
        <v>T-2453</v>
      </c>
      <c r="B2454" s="3" t="s">
        <v>2584</v>
      </c>
      <c r="C2454" s="5">
        <v>45545</v>
      </c>
      <c r="D2454" s="3" t="s">
        <v>42</v>
      </c>
      <c r="E2454" s="4" t="s">
        <v>255</v>
      </c>
      <c r="F2454" s="9">
        <v>2</v>
      </c>
      <c r="G2454">
        <f>VLOOKUP(E2454,'Data Produk'!$A$2:$E$2517,5,FALSE)</f>
        <v>88200</v>
      </c>
      <c r="H2454">
        <f t="shared" si="77"/>
        <v>176400</v>
      </c>
      <c r="I2454" t="str">
        <f>VLOOKUP(E2454,'Data Produk'!$A$2:$E$2517,3,FALSE)</f>
        <v>BHINNEKA POWER PACK S1 10.000 mAh POWERBANK BLACK</v>
      </c>
      <c r="J2454" t="str">
        <f>VLOOKUP(E2454,'Data Produk'!$A$2:$E$2517,4,FALSE)</f>
        <v>POWERBANK</v>
      </c>
      <c r="K2454" t="str">
        <f>VLOOKUP(D2454,'Data Outlet'!$A$2:$D$17,4,FALSE)</f>
        <v>Hadi Nugroho</v>
      </c>
      <c r="L2454" t="str">
        <f>VLOOKUP(D2454,'Data Outlet'!$A$2:$D$17,2,FALSE)</f>
        <v>MALL KELAPA GADING</v>
      </c>
    </row>
    <row r="2455" spans="1:12" x14ac:dyDescent="0.25">
      <c r="A2455" t="str">
        <f t="shared" si="78"/>
        <v>T-2454</v>
      </c>
      <c r="B2455" s="3" t="s">
        <v>2584</v>
      </c>
      <c r="C2455" s="5">
        <v>45560</v>
      </c>
      <c r="D2455" s="3" t="s">
        <v>42</v>
      </c>
      <c r="E2455" s="4" t="s">
        <v>1198</v>
      </c>
      <c r="F2455" s="9">
        <v>1</v>
      </c>
      <c r="G2455">
        <f>VLOOKUP(E2455,'Data Produk'!$A$2:$E$2517,5,FALSE)</f>
        <v>73800</v>
      </c>
      <c r="H2455">
        <f t="shared" si="77"/>
        <v>73800</v>
      </c>
      <c r="I2455" t="str">
        <f>VLOOKUP(E2455,'Data Produk'!$A$2:$E$2517,3,FALSE)</f>
        <v>BHINNEKA SMART LIGHT BUB 9W SLB101</v>
      </c>
      <c r="J2455" t="str">
        <f>VLOOKUP(E2455,'Data Produk'!$A$2:$E$2517,4,FALSE)</f>
        <v>SMART LIFE</v>
      </c>
      <c r="K2455" t="str">
        <f>VLOOKUP(D2455,'Data Outlet'!$A$2:$D$17,4,FALSE)</f>
        <v>Hadi Nugroho</v>
      </c>
      <c r="L2455" t="str">
        <f>VLOOKUP(D2455,'Data Outlet'!$A$2:$D$17,2,FALSE)</f>
        <v>MALL KELAPA GADING</v>
      </c>
    </row>
    <row r="2456" spans="1:12" x14ac:dyDescent="0.25">
      <c r="A2456" t="str">
        <f t="shared" si="78"/>
        <v>T-2455</v>
      </c>
      <c r="B2456" s="3" t="s">
        <v>2584</v>
      </c>
      <c r="C2456" s="5">
        <v>45545</v>
      </c>
      <c r="D2456" s="3" t="s">
        <v>42</v>
      </c>
      <c r="E2456" s="4" t="s">
        <v>233</v>
      </c>
      <c r="F2456" s="9">
        <v>2</v>
      </c>
      <c r="G2456">
        <f>VLOOKUP(E2456,'Data Produk'!$A$2:$E$2517,5,FALSE)</f>
        <v>76500</v>
      </c>
      <c r="H2456">
        <f t="shared" si="77"/>
        <v>153000</v>
      </c>
      <c r="I2456" t="str">
        <f>VLOOKUP(E2456,'Data Produk'!$A$2:$E$2517,3,FALSE)</f>
        <v>BHINNEKA WAVE10 TW10 TRUE WIRELESS BEIGE</v>
      </c>
      <c r="J2456" t="str">
        <f>VLOOKUP(E2456,'Data Produk'!$A$2:$E$2517,4,FALSE)</f>
        <v>TWS</v>
      </c>
      <c r="K2456" t="str">
        <f>VLOOKUP(D2456,'Data Outlet'!$A$2:$D$17,4,FALSE)</f>
        <v>Hadi Nugroho</v>
      </c>
      <c r="L2456" t="str">
        <f>VLOOKUP(D2456,'Data Outlet'!$A$2:$D$17,2,FALSE)</f>
        <v>MALL KELAPA GADING</v>
      </c>
    </row>
    <row r="2457" spans="1:12" x14ac:dyDescent="0.25">
      <c r="A2457" t="str">
        <f t="shared" si="78"/>
        <v>T-2456</v>
      </c>
      <c r="B2457" s="3" t="s">
        <v>2584</v>
      </c>
      <c r="C2457" s="5">
        <v>45538</v>
      </c>
      <c r="D2457" s="3" t="s">
        <v>42</v>
      </c>
      <c r="E2457" s="4" t="s">
        <v>294</v>
      </c>
      <c r="F2457" s="9">
        <v>3</v>
      </c>
      <c r="G2457">
        <f>VLOOKUP(E2457,'Data Produk'!$A$2:$E$2517,5,FALSE)</f>
        <v>47700</v>
      </c>
      <c r="H2457">
        <f t="shared" si="77"/>
        <v>143100</v>
      </c>
      <c r="I2457" t="str">
        <f>VLOOKUP(E2457,'Data Produk'!$A$2:$E$2517,3,FALSE)</f>
        <v>BHINNEKA POWER MOVE 30W 2-PORTS CAR CHARGER (PD+QC) BLACK</v>
      </c>
      <c r="J2457" t="str">
        <f>VLOOKUP(E2457,'Data Produk'!$A$2:$E$2517,4,FALSE)</f>
        <v>CAR &amp; TRAVEL CHARGER</v>
      </c>
      <c r="K2457" t="str">
        <f>VLOOKUP(D2457,'Data Outlet'!$A$2:$D$17,4,FALSE)</f>
        <v>Hadi Nugroho</v>
      </c>
      <c r="L2457" t="str">
        <f>VLOOKUP(D2457,'Data Outlet'!$A$2:$D$17,2,FALSE)</f>
        <v>MALL KELAPA GADING</v>
      </c>
    </row>
    <row r="2458" spans="1:12" x14ac:dyDescent="0.25">
      <c r="A2458" t="str">
        <f t="shared" si="78"/>
        <v>T-2457</v>
      </c>
      <c r="B2458" s="3" t="s">
        <v>2584</v>
      </c>
      <c r="C2458" s="5">
        <v>45556</v>
      </c>
      <c r="D2458" s="3" t="s">
        <v>42</v>
      </c>
      <c r="E2458" s="4" t="s">
        <v>1024</v>
      </c>
      <c r="F2458" s="9">
        <v>2</v>
      </c>
      <c r="G2458">
        <f>VLOOKUP(E2458,'Data Produk'!$A$2:$E$2517,5,FALSE)</f>
        <v>32000</v>
      </c>
      <c r="H2458">
        <f t="shared" si="77"/>
        <v>64000</v>
      </c>
      <c r="I2458" t="str">
        <f>VLOOKUP(E2458,'Data Produk'!$A$2:$E$2517,3,FALSE)</f>
        <v>KL104 BHINNEKA USB CABLE LIGHTNING</v>
      </c>
      <c r="J2458" t="str">
        <f>VLOOKUP(E2458,'Data Produk'!$A$2:$E$2517,4,FALSE)</f>
        <v>CABLE</v>
      </c>
      <c r="K2458" t="str">
        <f>VLOOKUP(D2458,'Data Outlet'!$A$2:$D$17,4,FALSE)</f>
        <v>Hadi Nugroho</v>
      </c>
      <c r="L2458" t="str">
        <f>VLOOKUP(D2458,'Data Outlet'!$A$2:$D$17,2,FALSE)</f>
        <v>MALL KELAPA GADING</v>
      </c>
    </row>
    <row r="2459" spans="1:12" x14ac:dyDescent="0.25">
      <c r="A2459" t="str">
        <f t="shared" si="78"/>
        <v>T-2458</v>
      </c>
      <c r="B2459" s="3" t="s">
        <v>2584</v>
      </c>
      <c r="C2459" s="5">
        <v>45555</v>
      </c>
      <c r="D2459" s="3" t="s">
        <v>42</v>
      </c>
      <c r="E2459" s="4" t="s">
        <v>83</v>
      </c>
      <c r="F2459" s="9">
        <v>1</v>
      </c>
      <c r="G2459">
        <f>VLOOKUP(E2459,'Data Produk'!$A$2:$E$2517,5,FALSE)</f>
        <v>49500</v>
      </c>
      <c r="H2459">
        <f t="shared" si="77"/>
        <v>49500</v>
      </c>
      <c r="I2459" t="str">
        <f>VLOOKUP(E2459,'Data Produk'!$A$2:$E$2517,3,FALSE)</f>
        <v>BHINNEKA POWER GO 20W 1-PORT TYPE-C USB CHARGER (PD+QC) BLACK</v>
      </c>
      <c r="J2459" t="str">
        <f>VLOOKUP(E2459,'Data Produk'!$A$2:$E$2517,4,FALSE)</f>
        <v>CHARGER</v>
      </c>
      <c r="K2459" t="str">
        <f>VLOOKUP(D2459,'Data Outlet'!$A$2:$D$17,4,FALSE)</f>
        <v>Hadi Nugroho</v>
      </c>
      <c r="L2459" t="str">
        <f>VLOOKUP(D2459,'Data Outlet'!$A$2:$D$17,2,FALSE)</f>
        <v>MALL KELAPA GADING</v>
      </c>
    </row>
    <row r="2460" spans="1:12" x14ac:dyDescent="0.25">
      <c r="A2460" t="str">
        <f t="shared" si="78"/>
        <v>T-2459</v>
      </c>
      <c r="B2460" s="3" t="s">
        <v>2584</v>
      </c>
      <c r="C2460" s="5">
        <v>45549</v>
      </c>
      <c r="D2460" s="3" t="s">
        <v>42</v>
      </c>
      <c r="E2460" s="4" t="s">
        <v>73</v>
      </c>
      <c r="F2460" s="9">
        <v>3</v>
      </c>
      <c r="G2460">
        <f>VLOOKUP(E2460,'Data Produk'!$A$2:$E$2517,5,FALSE)</f>
        <v>27000</v>
      </c>
      <c r="H2460">
        <f t="shared" si="77"/>
        <v>81000</v>
      </c>
      <c r="I2460" t="str">
        <f>VLOOKUP(E2460,'Data Produk'!$A$2:$E$2517,3,FALSE)</f>
        <v>BHINNEKA DURALINK KCB2001 BLACK</v>
      </c>
      <c r="J2460" t="str">
        <f>VLOOKUP(E2460,'Data Produk'!$A$2:$E$2517,4,FALSE)</f>
        <v>CABLE</v>
      </c>
      <c r="K2460" t="str">
        <f>VLOOKUP(D2460,'Data Outlet'!$A$2:$D$17,4,FALSE)</f>
        <v>Hadi Nugroho</v>
      </c>
      <c r="L2460" t="str">
        <f>VLOOKUP(D2460,'Data Outlet'!$A$2:$D$17,2,FALSE)</f>
        <v>MALL KELAPA GADING</v>
      </c>
    </row>
    <row r="2461" spans="1:12" x14ac:dyDescent="0.25">
      <c r="A2461" t="str">
        <f t="shared" si="78"/>
        <v>T-2460</v>
      </c>
      <c r="B2461" s="3" t="s">
        <v>2584</v>
      </c>
      <c r="C2461" s="5">
        <v>45547</v>
      </c>
      <c r="D2461" s="3" t="s">
        <v>42</v>
      </c>
      <c r="E2461" s="4" t="s">
        <v>1056</v>
      </c>
      <c r="F2461" s="9">
        <v>1</v>
      </c>
      <c r="G2461">
        <f>VLOOKUP(E2461,'Data Produk'!$A$2:$E$2517,5,FALSE)</f>
        <v>39600</v>
      </c>
      <c r="H2461">
        <f t="shared" si="77"/>
        <v>39600</v>
      </c>
      <c r="I2461" t="str">
        <f>VLOOKUP(E2461,'Data Produk'!$A$2:$E$2517,3,FALSE)</f>
        <v>BHINNEKA GO W606 OFFICE MOUSE BLACK</v>
      </c>
      <c r="J2461" t="str">
        <f>VLOOKUP(E2461,'Data Produk'!$A$2:$E$2517,4,FALSE)</f>
        <v>OFFICE MOUSE</v>
      </c>
      <c r="K2461" t="str">
        <f>VLOOKUP(D2461,'Data Outlet'!$A$2:$D$17,4,FALSE)</f>
        <v>Hadi Nugroho</v>
      </c>
      <c r="L2461" t="str">
        <f>VLOOKUP(D2461,'Data Outlet'!$A$2:$D$17,2,FALSE)</f>
        <v>MALL KELAPA GADING</v>
      </c>
    </row>
    <row r="2462" spans="1:12" x14ac:dyDescent="0.25">
      <c r="A2462" t="str">
        <f t="shared" si="78"/>
        <v>T-2461</v>
      </c>
      <c r="B2462" s="3" t="s">
        <v>2584</v>
      </c>
      <c r="C2462" s="5">
        <v>45542</v>
      </c>
      <c r="D2462" s="3" t="s">
        <v>42</v>
      </c>
      <c r="E2462" s="4" t="s">
        <v>1228</v>
      </c>
      <c r="F2462" s="9">
        <v>3</v>
      </c>
      <c r="G2462">
        <f>VLOOKUP(E2462,'Data Produk'!$A$2:$E$2517,5,FALSE)</f>
        <v>34200</v>
      </c>
      <c r="H2462">
        <f t="shared" si="77"/>
        <v>102600</v>
      </c>
      <c r="I2462" t="str">
        <f>VLOOKUP(E2462,'Data Produk'!$A$2:$E$2517,3,FALSE)</f>
        <v>KDL105 BHINNEKA USB CABLE LIGHTNING</v>
      </c>
      <c r="J2462" t="str">
        <f>VLOOKUP(E2462,'Data Produk'!$A$2:$E$2517,4,FALSE)</f>
        <v>CABLE</v>
      </c>
      <c r="K2462" t="str">
        <f>VLOOKUP(D2462,'Data Outlet'!$A$2:$D$17,4,FALSE)</f>
        <v>Hadi Nugroho</v>
      </c>
      <c r="L2462" t="str">
        <f>VLOOKUP(D2462,'Data Outlet'!$A$2:$D$17,2,FALSE)</f>
        <v>MALL KELAPA GADING</v>
      </c>
    </row>
    <row r="2463" spans="1:12" x14ac:dyDescent="0.25">
      <c r="A2463" t="str">
        <f t="shared" si="78"/>
        <v>T-2462</v>
      </c>
      <c r="B2463" s="3" t="s">
        <v>2584</v>
      </c>
      <c r="C2463" s="5">
        <v>45562</v>
      </c>
      <c r="D2463" s="3" t="s">
        <v>42</v>
      </c>
      <c r="E2463" s="4" t="s">
        <v>1199</v>
      </c>
      <c r="F2463" s="9">
        <v>4</v>
      </c>
      <c r="G2463">
        <f>VLOOKUP(E2463,'Data Produk'!$A$2:$E$2517,5,FALSE)</f>
        <v>29700</v>
      </c>
      <c r="H2463">
        <f t="shared" si="77"/>
        <v>118800</v>
      </c>
      <c r="I2463" t="str">
        <f>VLOOKUP(E2463,'Data Produk'!$A$2:$E$2517,3,FALSE)</f>
        <v>KL201 BHINNEKA USB CABLE LIGHTNING</v>
      </c>
      <c r="J2463" t="str">
        <f>VLOOKUP(E2463,'Data Produk'!$A$2:$E$2517,4,FALSE)</f>
        <v>CABLE</v>
      </c>
      <c r="K2463" t="str">
        <f>VLOOKUP(D2463,'Data Outlet'!$A$2:$D$17,4,FALSE)</f>
        <v>Hadi Nugroho</v>
      </c>
      <c r="L2463" t="str">
        <f>VLOOKUP(D2463,'Data Outlet'!$A$2:$D$17,2,FALSE)</f>
        <v>MALL KELAPA GADING</v>
      </c>
    </row>
    <row r="2464" spans="1:12" x14ac:dyDescent="0.25">
      <c r="A2464" t="str">
        <f t="shared" si="78"/>
        <v>T-2463</v>
      </c>
      <c r="B2464" s="3" t="s">
        <v>2584</v>
      </c>
      <c r="C2464" s="5">
        <v>45561</v>
      </c>
      <c r="D2464" s="3" t="s">
        <v>42</v>
      </c>
      <c r="E2464" s="4" t="s">
        <v>82</v>
      </c>
      <c r="F2464" s="9">
        <v>1</v>
      </c>
      <c r="G2464">
        <f>VLOOKUP(E2464,'Data Produk'!$A$2:$E$2517,5,FALSE)</f>
        <v>26100</v>
      </c>
      <c r="H2464">
        <f t="shared" si="77"/>
        <v>26100</v>
      </c>
      <c r="I2464" t="str">
        <f>VLOOKUP(E2464,'Data Produk'!$A$2:$E$2517,3,FALSE)</f>
        <v>BHINNEKA GO ES1 WIRED EARBUDS WHITE</v>
      </c>
      <c r="J2464" t="str">
        <f>VLOOKUP(E2464,'Data Produk'!$A$2:$E$2517,4,FALSE)</f>
        <v>EARPHONE</v>
      </c>
      <c r="K2464" t="str">
        <f>VLOOKUP(D2464,'Data Outlet'!$A$2:$D$17,4,FALSE)</f>
        <v>Hadi Nugroho</v>
      </c>
      <c r="L2464" t="str">
        <f>VLOOKUP(D2464,'Data Outlet'!$A$2:$D$17,2,FALSE)</f>
        <v>MALL KELAPA GADING</v>
      </c>
    </row>
    <row r="2465" spans="1:12" x14ac:dyDescent="0.25">
      <c r="A2465" t="str">
        <f t="shared" si="78"/>
        <v>T-2464</v>
      </c>
      <c r="B2465" s="3" t="s">
        <v>2584</v>
      </c>
      <c r="C2465" s="5">
        <v>45555</v>
      </c>
      <c r="D2465" s="3" t="s">
        <v>42</v>
      </c>
      <c r="E2465" s="4" t="s">
        <v>171</v>
      </c>
      <c r="F2465" s="9">
        <v>1</v>
      </c>
      <c r="G2465">
        <f>VLOOKUP(E2465,'Data Produk'!$A$2:$E$2517,5,FALSE)</f>
        <v>13050</v>
      </c>
      <c r="H2465">
        <f t="shared" si="77"/>
        <v>13050</v>
      </c>
      <c r="I2465" t="str">
        <f>VLOOKUP(E2465,'Data Produk'!$A$2:$E$2517,3,FALSE)</f>
        <v>BHINNEKA DURALINK KCT1201 BLACK</v>
      </c>
      <c r="J2465" t="str">
        <f>VLOOKUP(E2465,'Data Produk'!$A$2:$E$2517,4,FALSE)</f>
        <v>CABLE</v>
      </c>
      <c r="K2465" t="str">
        <f>VLOOKUP(D2465,'Data Outlet'!$A$2:$D$17,4,FALSE)</f>
        <v>Hadi Nugroho</v>
      </c>
      <c r="L2465" t="str">
        <f>VLOOKUP(D2465,'Data Outlet'!$A$2:$D$17,2,FALSE)</f>
        <v>MALL KELAPA GADING</v>
      </c>
    </row>
    <row r="2466" spans="1:12" x14ac:dyDescent="0.25">
      <c r="A2466" t="str">
        <f t="shared" si="78"/>
        <v>T-2465</v>
      </c>
      <c r="B2466" s="3" t="s">
        <v>2584</v>
      </c>
      <c r="C2466" s="5">
        <v>45541</v>
      </c>
      <c r="D2466" s="3" t="s">
        <v>42</v>
      </c>
      <c r="E2466" s="4" t="s">
        <v>1120</v>
      </c>
      <c r="F2466" s="9">
        <v>2</v>
      </c>
      <c r="G2466">
        <f>VLOOKUP(E2466,'Data Produk'!$A$2:$E$2517,5,FALSE)</f>
        <v>98100</v>
      </c>
      <c r="H2466">
        <f t="shared" si="77"/>
        <v>196200</v>
      </c>
      <c r="I2466" t="str">
        <f>VLOOKUP(E2466,'Data Produk'!$A$2:$E$2517,3,FALSE)</f>
        <v>BHINNEKA POWER PURE 30W 2-PORTS USB CHARGER (PD+QC) WHITE</v>
      </c>
      <c r="J2466" t="str">
        <f>VLOOKUP(E2466,'Data Produk'!$A$2:$E$2517,4,FALSE)</f>
        <v>CHARGER</v>
      </c>
      <c r="K2466" t="str">
        <f>VLOOKUP(D2466,'Data Outlet'!$A$2:$D$17,4,FALSE)</f>
        <v>Hadi Nugroho</v>
      </c>
      <c r="L2466" t="str">
        <f>VLOOKUP(D2466,'Data Outlet'!$A$2:$D$17,2,FALSE)</f>
        <v>MALL KELAPA GADING</v>
      </c>
    </row>
    <row r="2467" spans="1:12" x14ac:dyDescent="0.25">
      <c r="A2467" t="str">
        <f t="shared" si="78"/>
        <v>T-2466</v>
      </c>
      <c r="B2467" s="3" t="s">
        <v>2584</v>
      </c>
      <c r="C2467" s="5">
        <v>45556</v>
      </c>
      <c r="D2467" s="3" t="s">
        <v>42</v>
      </c>
      <c r="E2467" s="4" t="s">
        <v>1470</v>
      </c>
      <c r="F2467" s="9">
        <v>1</v>
      </c>
      <c r="G2467">
        <f>VLOOKUP(E2467,'Data Produk'!$A$2:$E$2517,5,FALSE)</f>
        <v>39600</v>
      </c>
      <c r="H2467">
        <f t="shared" si="77"/>
        <v>39600</v>
      </c>
      <c r="I2467" t="str">
        <f>VLOOKUP(E2467,'Data Produk'!$A$2:$E$2517,3,FALSE)</f>
        <v>BHINNEKA GO W607 OFFICE MOUSE BLACK</v>
      </c>
      <c r="J2467" t="str">
        <f>VLOOKUP(E2467,'Data Produk'!$A$2:$E$2517,4,FALSE)</f>
        <v>OFFICE MOUSE</v>
      </c>
      <c r="K2467" t="str">
        <f>VLOOKUP(D2467,'Data Outlet'!$A$2:$D$17,4,FALSE)</f>
        <v>Hadi Nugroho</v>
      </c>
      <c r="L2467" t="str">
        <f>VLOOKUP(D2467,'Data Outlet'!$A$2:$D$17,2,FALSE)</f>
        <v>MALL KELAPA GADING</v>
      </c>
    </row>
    <row r="2468" spans="1:12" x14ac:dyDescent="0.25">
      <c r="A2468" t="str">
        <f t="shared" si="78"/>
        <v>T-2467</v>
      </c>
      <c r="B2468" s="3" t="s">
        <v>2584</v>
      </c>
      <c r="C2468" s="5">
        <v>45549</v>
      </c>
      <c r="D2468" s="3" t="s">
        <v>42</v>
      </c>
      <c r="E2468" s="4" t="s">
        <v>1471</v>
      </c>
      <c r="F2468" s="9">
        <v>1</v>
      </c>
      <c r="G2468">
        <f>VLOOKUP(E2468,'Data Produk'!$A$2:$E$2517,5,FALSE)</f>
        <v>152100</v>
      </c>
      <c r="H2468">
        <f t="shared" si="77"/>
        <v>152100</v>
      </c>
      <c r="I2468" t="str">
        <f>VLOOKUP(E2468,'Data Produk'!$A$2:$E$2517,3,FALSE)</f>
        <v>BHINNEKA SMART WALL SWITCH 2 GANG SWS02</v>
      </c>
      <c r="J2468" t="str">
        <f>VLOOKUP(E2468,'Data Produk'!$A$2:$E$2517,4,FALSE)</f>
        <v>SMART LIFE</v>
      </c>
      <c r="K2468" t="str">
        <f>VLOOKUP(D2468,'Data Outlet'!$A$2:$D$17,4,FALSE)</f>
        <v>Hadi Nugroho</v>
      </c>
      <c r="L2468" t="str">
        <f>VLOOKUP(D2468,'Data Outlet'!$A$2:$D$17,2,FALSE)</f>
        <v>MALL KELAPA GADING</v>
      </c>
    </row>
    <row r="2469" spans="1:12" x14ac:dyDescent="0.25">
      <c r="A2469" t="str">
        <f t="shared" si="78"/>
        <v>T-2468</v>
      </c>
      <c r="B2469" s="3" t="s">
        <v>2584</v>
      </c>
      <c r="C2469" s="5">
        <v>45553</v>
      </c>
      <c r="D2469" s="3" t="s">
        <v>42</v>
      </c>
      <c r="E2469" s="4" t="s">
        <v>690</v>
      </c>
      <c r="F2469" s="9">
        <v>1</v>
      </c>
      <c r="G2469">
        <f>VLOOKUP(E2469,'Data Produk'!$A$2:$E$2517,5,FALSE)</f>
        <v>153000</v>
      </c>
      <c r="H2469">
        <f t="shared" si="77"/>
        <v>153000</v>
      </c>
      <c r="I2469" t="str">
        <f>VLOOKUP(E2469,'Data Produk'!$A$2:$E$2517,3,FALSE)</f>
        <v>BHINNEKA ATO MP905 DESKMAT GEO2</v>
      </c>
      <c r="J2469" t="str">
        <f>VLOOKUP(E2469,'Data Produk'!$A$2:$E$2517,4,FALSE)</f>
        <v>DESKMAT</v>
      </c>
      <c r="K2469" t="str">
        <f>VLOOKUP(D2469,'Data Outlet'!$A$2:$D$17,4,FALSE)</f>
        <v>Hadi Nugroho</v>
      </c>
      <c r="L2469" t="str">
        <f>VLOOKUP(D2469,'Data Outlet'!$A$2:$D$17,2,FALSE)</f>
        <v>MALL KELAPA GADING</v>
      </c>
    </row>
    <row r="2470" spans="1:12" x14ac:dyDescent="0.25">
      <c r="A2470" t="str">
        <f t="shared" si="78"/>
        <v>T-2469</v>
      </c>
      <c r="B2470" s="3" t="s">
        <v>2584</v>
      </c>
      <c r="C2470" s="5">
        <v>45550</v>
      </c>
      <c r="D2470" s="3" t="s">
        <v>42</v>
      </c>
      <c r="E2470" s="4" t="s">
        <v>84</v>
      </c>
      <c r="F2470" s="9">
        <v>1</v>
      </c>
      <c r="G2470">
        <f>VLOOKUP(E2470,'Data Produk'!$A$2:$E$2517,5,FALSE)</f>
        <v>31500</v>
      </c>
      <c r="H2470">
        <f t="shared" si="77"/>
        <v>31500</v>
      </c>
      <c r="I2470" t="str">
        <f>VLOOKUP(E2470,'Data Produk'!$A$2:$E$2517,3,FALSE)</f>
        <v>BHINNEKA HYPERLINK KD60L1501 BLACK</v>
      </c>
      <c r="J2470" t="str">
        <f>VLOOKUP(E2470,'Data Produk'!$A$2:$E$2517,4,FALSE)</f>
        <v>CABLE</v>
      </c>
      <c r="K2470" t="str">
        <f>VLOOKUP(D2470,'Data Outlet'!$A$2:$D$17,4,FALSE)</f>
        <v>Hadi Nugroho</v>
      </c>
      <c r="L2470" t="str">
        <f>VLOOKUP(D2470,'Data Outlet'!$A$2:$D$17,2,FALSE)</f>
        <v>MALL KELAPA GADING</v>
      </c>
    </row>
    <row r="2471" spans="1:12" x14ac:dyDescent="0.25">
      <c r="A2471" t="str">
        <f t="shared" si="78"/>
        <v>T-2470</v>
      </c>
      <c r="B2471" s="3" t="s">
        <v>2584</v>
      </c>
      <c r="C2471" s="5">
        <v>45536</v>
      </c>
      <c r="D2471" s="3" t="s">
        <v>42</v>
      </c>
      <c r="E2471" s="4" t="s">
        <v>182</v>
      </c>
      <c r="F2471" s="9">
        <v>2</v>
      </c>
      <c r="G2471">
        <f>VLOOKUP(E2471,'Data Produk'!$A$2:$E$2517,5,FALSE)</f>
        <v>22500</v>
      </c>
      <c r="H2471">
        <f t="shared" si="77"/>
        <v>45000</v>
      </c>
      <c r="I2471" t="str">
        <f>VLOOKUP(E2471,'Data Produk'!$A$2:$E$2517,3,FALSE)</f>
        <v>BHINNEKA HYPERLINK KV65C1201 BLACK</v>
      </c>
      <c r="J2471" t="str">
        <f>VLOOKUP(E2471,'Data Produk'!$A$2:$E$2517,4,FALSE)</f>
        <v>CABLE</v>
      </c>
      <c r="K2471" t="str">
        <f>VLOOKUP(D2471,'Data Outlet'!$A$2:$D$17,4,FALSE)</f>
        <v>Hadi Nugroho</v>
      </c>
      <c r="L2471" t="str">
        <f>VLOOKUP(D2471,'Data Outlet'!$A$2:$D$17,2,FALSE)</f>
        <v>MALL KELAPA GADING</v>
      </c>
    </row>
    <row r="2472" spans="1:12" x14ac:dyDescent="0.25">
      <c r="A2472" t="str">
        <f t="shared" si="78"/>
        <v>T-2471</v>
      </c>
      <c r="B2472" s="3" t="s">
        <v>2584</v>
      </c>
      <c r="C2472" s="5">
        <v>45536</v>
      </c>
      <c r="D2472" s="3" t="s">
        <v>42</v>
      </c>
      <c r="E2472" s="4" t="s">
        <v>181</v>
      </c>
      <c r="F2472" s="9">
        <v>2</v>
      </c>
      <c r="G2472">
        <f>VLOOKUP(E2472,'Data Produk'!$A$2:$E$2517,5,FALSE)</f>
        <v>261000</v>
      </c>
      <c r="H2472">
        <f t="shared" si="77"/>
        <v>522000</v>
      </c>
      <c r="I2472" t="str">
        <f>VLOOKUP(E2472,'Data Produk'!$A$2:$E$2517,3,FALSE)</f>
        <v>BHINNEKA ALTO MH91 GAMING HEADSET BLACK</v>
      </c>
      <c r="J2472" t="str">
        <f>VLOOKUP(E2472,'Data Produk'!$A$2:$E$2517,4,FALSE)</f>
        <v>GAMING HEADSET</v>
      </c>
      <c r="K2472" t="str">
        <f>VLOOKUP(D2472,'Data Outlet'!$A$2:$D$17,4,FALSE)</f>
        <v>Hadi Nugroho</v>
      </c>
      <c r="L2472" t="str">
        <f>VLOOKUP(D2472,'Data Outlet'!$A$2:$D$17,2,FALSE)</f>
        <v>MALL KELAPA GADING</v>
      </c>
    </row>
    <row r="2473" spans="1:12" x14ac:dyDescent="0.25">
      <c r="A2473" t="str">
        <f t="shared" si="78"/>
        <v>T-2472</v>
      </c>
      <c r="B2473" s="3" t="s">
        <v>2584</v>
      </c>
      <c r="C2473" s="5">
        <v>45550</v>
      </c>
      <c r="D2473" s="3" t="s">
        <v>42</v>
      </c>
      <c r="E2473" s="4" t="s">
        <v>995</v>
      </c>
      <c r="F2473" s="9">
        <v>1</v>
      </c>
      <c r="G2473">
        <f>VLOOKUP(E2473,'Data Produk'!$A$2:$E$2517,5,FALSE)</f>
        <v>134100</v>
      </c>
      <c r="H2473">
        <f t="shared" si="77"/>
        <v>134100</v>
      </c>
      <c r="I2473" t="str">
        <f>VLOOKUP(E2473,'Data Produk'!$A$2:$E$2517,3,FALSE)</f>
        <v>BHINNEKA Gaming Mousepad MP904 MINT</v>
      </c>
      <c r="J2473" t="str">
        <f>VLOOKUP(E2473,'Data Produk'!$A$2:$E$2517,4,FALSE)</f>
        <v>DESKMAT</v>
      </c>
      <c r="K2473" t="str">
        <f>VLOOKUP(D2473,'Data Outlet'!$A$2:$D$17,4,FALSE)</f>
        <v>Hadi Nugroho</v>
      </c>
      <c r="L2473" t="str">
        <f>VLOOKUP(D2473,'Data Outlet'!$A$2:$D$17,2,FALSE)</f>
        <v>MALL KELAPA GADING</v>
      </c>
    </row>
    <row r="2474" spans="1:12" x14ac:dyDescent="0.25">
      <c r="A2474" t="str">
        <f t="shared" si="78"/>
        <v>T-2473</v>
      </c>
      <c r="B2474" s="3" t="s">
        <v>2584</v>
      </c>
      <c r="C2474" s="5">
        <v>45545</v>
      </c>
      <c r="D2474" s="3" t="s">
        <v>42</v>
      </c>
      <c r="E2474" s="4" t="s">
        <v>1472</v>
      </c>
      <c r="F2474" s="9">
        <v>1</v>
      </c>
      <c r="G2474">
        <f>VLOOKUP(E2474,'Data Produk'!$A$2:$E$2517,5,FALSE)</f>
        <v>130500</v>
      </c>
      <c r="H2474">
        <f t="shared" si="77"/>
        <v>130500</v>
      </c>
      <c r="I2474" t="str">
        <f>VLOOKUP(E2474,'Data Produk'!$A$2:$E$2517,3,FALSE)</f>
        <v>BHINNEKA TRINITY MH88 GAMING HEADSET BLACK</v>
      </c>
      <c r="J2474" t="str">
        <f>VLOOKUP(E2474,'Data Produk'!$A$2:$E$2517,4,FALSE)</f>
        <v>GAMING HEADSET</v>
      </c>
      <c r="K2474" t="str">
        <f>VLOOKUP(D2474,'Data Outlet'!$A$2:$D$17,4,FALSE)</f>
        <v>Hadi Nugroho</v>
      </c>
      <c r="L2474" t="str">
        <f>VLOOKUP(D2474,'Data Outlet'!$A$2:$D$17,2,FALSE)</f>
        <v>MALL KELAPA GADING</v>
      </c>
    </row>
    <row r="2475" spans="1:12" x14ac:dyDescent="0.25">
      <c r="A2475" t="str">
        <f t="shared" si="78"/>
        <v>T-2474</v>
      </c>
      <c r="B2475" s="3" t="s">
        <v>2584</v>
      </c>
      <c r="C2475" s="5">
        <v>45546</v>
      </c>
      <c r="D2475" s="3" t="s">
        <v>42</v>
      </c>
      <c r="E2475" s="4" t="s">
        <v>70</v>
      </c>
      <c r="F2475" s="9">
        <v>1</v>
      </c>
      <c r="G2475">
        <f>VLOOKUP(E2475,'Data Produk'!$A$2:$E$2517,5,FALSE)</f>
        <v>243000</v>
      </c>
      <c r="H2475">
        <f t="shared" si="77"/>
        <v>243000</v>
      </c>
      <c r="I2475" t="str">
        <f>VLOOKUP(E2475,'Data Produk'!$A$2:$E$2517,3,FALSE)</f>
        <v>BHINNEKA POWER PLUS 65W 3-PORTS GAN CHARGER (PPS/PD+QC) BLACK</v>
      </c>
      <c r="J2475" t="str">
        <f>VLOOKUP(E2475,'Data Produk'!$A$2:$E$2517,4,FALSE)</f>
        <v>CHARGER</v>
      </c>
      <c r="K2475" t="str">
        <f>VLOOKUP(D2475,'Data Outlet'!$A$2:$D$17,4,FALSE)</f>
        <v>Hadi Nugroho</v>
      </c>
      <c r="L2475" t="str">
        <f>VLOOKUP(D2475,'Data Outlet'!$A$2:$D$17,2,FALSE)</f>
        <v>MALL KELAPA GADING</v>
      </c>
    </row>
    <row r="2476" spans="1:12" x14ac:dyDescent="0.25">
      <c r="A2476" t="str">
        <f t="shared" si="78"/>
        <v>T-2475</v>
      </c>
      <c r="B2476" s="3" t="s">
        <v>2584</v>
      </c>
      <c r="C2476" s="5">
        <v>45546</v>
      </c>
      <c r="D2476" s="3" t="s">
        <v>42</v>
      </c>
      <c r="E2476" s="4" t="s">
        <v>314</v>
      </c>
      <c r="F2476" s="9">
        <v>3</v>
      </c>
      <c r="G2476">
        <f>VLOOKUP(E2476,'Data Produk'!$A$2:$E$2517,5,FALSE)</f>
        <v>349300</v>
      </c>
      <c r="H2476">
        <f t="shared" si="77"/>
        <v>1047900</v>
      </c>
      <c r="I2476" t="str">
        <f>VLOOKUP(E2476,'Data Produk'!$A$2:$E$2517,3,FALSE)</f>
        <v>BHINNEKA ATO MP905 DESKMAT ONE PIECE ZORO</v>
      </c>
      <c r="J2476" t="str">
        <f>VLOOKUP(E2476,'Data Produk'!$A$2:$E$2517,4,FALSE)</f>
        <v>DESKMAT</v>
      </c>
      <c r="K2476" t="str">
        <f>VLOOKUP(D2476,'Data Outlet'!$A$2:$D$17,4,FALSE)</f>
        <v>Hadi Nugroho</v>
      </c>
      <c r="L2476" t="str">
        <f>VLOOKUP(D2476,'Data Outlet'!$A$2:$D$17,2,FALSE)</f>
        <v>MALL KELAPA GADING</v>
      </c>
    </row>
    <row r="2477" spans="1:12" x14ac:dyDescent="0.25">
      <c r="A2477" t="str">
        <f t="shared" si="78"/>
        <v>T-2476</v>
      </c>
      <c r="B2477" s="3" t="s">
        <v>2584</v>
      </c>
      <c r="C2477" s="5">
        <v>45545</v>
      </c>
      <c r="D2477" s="3" t="s">
        <v>42</v>
      </c>
      <c r="E2477" s="4" t="s">
        <v>310</v>
      </c>
      <c r="F2477" s="9">
        <v>1</v>
      </c>
      <c r="G2477">
        <f>VLOOKUP(E2477,'Data Produk'!$A$2:$E$2517,5,FALSE)</f>
        <v>39600</v>
      </c>
      <c r="H2477">
        <f t="shared" si="77"/>
        <v>39600</v>
      </c>
      <c r="I2477" t="str">
        <f>VLOOKUP(E2477,'Data Produk'!$A$2:$E$2517,3,FALSE)</f>
        <v>BHINNEKA GO W608 OFFICE MOUSE BLACK</v>
      </c>
      <c r="J2477" t="str">
        <f>VLOOKUP(E2477,'Data Produk'!$A$2:$E$2517,4,FALSE)</f>
        <v>OFFICE MOUSE</v>
      </c>
      <c r="K2477" t="str">
        <f>VLOOKUP(D2477,'Data Outlet'!$A$2:$D$17,4,FALSE)</f>
        <v>Hadi Nugroho</v>
      </c>
      <c r="L2477" t="str">
        <f>VLOOKUP(D2477,'Data Outlet'!$A$2:$D$17,2,FALSE)</f>
        <v>MALL KELAPA GADING</v>
      </c>
    </row>
    <row r="2478" spans="1:12" x14ac:dyDescent="0.25">
      <c r="A2478" t="str">
        <f t="shared" si="78"/>
        <v>T-2477</v>
      </c>
      <c r="B2478" s="3" t="s">
        <v>2584</v>
      </c>
      <c r="C2478" s="5">
        <v>45565</v>
      </c>
      <c r="D2478" s="3" t="s">
        <v>42</v>
      </c>
      <c r="E2478" s="4" t="s">
        <v>157</v>
      </c>
      <c r="F2478" s="9">
        <v>5</v>
      </c>
      <c r="G2478">
        <f>VLOOKUP(E2478,'Data Produk'!$A$2:$E$2517,5,FALSE)</f>
        <v>15300</v>
      </c>
      <c r="H2478">
        <f t="shared" si="77"/>
        <v>76500</v>
      </c>
      <c r="I2478" t="str">
        <f>VLOOKUP(E2478,'Data Produk'!$A$2:$E$2517,3,FALSE)</f>
        <v>BHINNEKA LINKPODS ES3 WIRED EARBUDS WHITE</v>
      </c>
      <c r="J2478" t="str">
        <f>VLOOKUP(E2478,'Data Produk'!$A$2:$E$2517,4,FALSE)</f>
        <v>EARPHONE</v>
      </c>
      <c r="K2478" t="str">
        <f>VLOOKUP(D2478,'Data Outlet'!$A$2:$D$17,4,FALSE)</f>
        <v>Hadi Nugroho</v>
      </c>
      <c r="L2478" t="str">
        <f>VLOOKUP(D2478,'Data Outlet'!$A$2:$D$17,2,FALSE)</f>
        <v>MALL KELAPA GADING</v>
      </c>
    </row>
    <row r="2479" spans="1:12" x14ac:dyDescent="0.25">
      <c r="A2479" t="str">
        <f t="shared" si="78"/>
        <v>T-2478</v>
      </c>
      <c r="B2479" s="3" t="s">
        <v>2584</v>
      </c>
      <c r="C2479" s="5">
        <v>45565</v>
      </c>
      <c r="D2479" s="3" t="s">
        <v>42</v>
      </c>
      <c r="E2479" s="4" t="s">
        <v>1118</v>
      </c>
      <c r="F2479" s="9">
        <v>1</v>
      </c>
      <c r="G2479">
        <f>VLOOKUP(E2479,'Data Produk'!$A$2:$E$2517,5,FALSE)</f>
        <v>396000</v>
      </c>
      <c r="H2479">
        <f t="shared" si="77"/>
        <v>396000</v>
      </c>
      <c r="I2479" t="str">
        <f>VLOOKUP(E2479,'Data Produk'!$A$2:$E$2517,3,FALSE)</f>
        <v>BHINNEKA LEVIOSA MCX01 CONDENSER MICROPHONE BLACK</v>
      </c>
      <c r="J2479" t="str">
        <f>VLOOKUP(E2479,'Data Produk'!$A$2:$E$2517,4,FALSE)</f>
        <v>STREAMING DEVICES</v>
      </c>
      <c r="K2479" t="str">
        <f>VLOOKUP(D2479,'Data Outlet'!$A$2:$D$17,4,FALSE)</f>
        <v>Hadi Nugroho</v>
      </c>
      <c r="L2479" t="str">
        <f>VLOOKUP(D2479,'Data Outlet'!$A$2:$D$17,2,FALSE)</f>
        <v>MALL KELAPA GADING</v>
      </c>
    </row>
    <row r="2480" spans="1:12" x14ac:dyDescent="0.25">
      <c r="A2480" t="str">
        <f t="shared" si="78"/>
        <v>T-2479</v>
      </c>
      <c r="B2480" s="3" t="s">
        <v>2584</v>
      </c>
      <c r="C2480" s="5">
        <v>45557</v>
      </c>
      <c r="D2480" s="3" t="s">
        <v>42</v>
      </c>
      <c r="E2480" s="4" t="s">
        <v>869</v>
      </c>
      <c r="F2480" s="9">
        <v>2</v>
      </c>
      <c r="G2480">
        <f>VLOOKUP(E2480,'Data Produk'!$A$2:$E$2517,5,FALSE)</f>
        <v>26100</v>
      </c>
      <c r="H2480">
        <f t="shared" si="77"/>
        <v>52200</v>
      </c>
      <c r="I2480" t="str">
        <f>VLOOKUP(E2480,'Data Produk'!$A$2:$E$2517,3,FALSE)</f>
        <v>BHINNEKA GO ES1 WIRED EARBUDS BLACK</v>
      </c>
      <c r="J2480" t="str">
        <f>VLOOKUP(E2480,'Data Produk'!$A$2:$E$2517,4,FALSE)</f>
        <v>EARPHONE</v>
      </c>
      <c r="K2480" t="str">
        <f>VLOOKUP(D2480,'Data Outlet'!$A$2:$D$17,4,FALSE)</f>
        <v>Hadi Nugroho</v>
      </c>
      <c r="L2480" t="str">
        <f>VLOOKUP(D2480,'Data Outlet'!$A$2:$D$17,2,FALSE)</f>
        <v>MALL KELAPA GADING</v>
      </c>
    </row>
    <row r="2481" spans="1:12" x14ac:dyDescent="0.25">
      <c r="A2481" t="str">
        <f t="shared" si="78"/>
        <v>T-2480</v>
      </c>
      <c r="B2481" s="3" t="s">
        <v>2584</v>
      </c>
      <c r="C2481" s="5">
        <v>45548</v>
      </c>
      <c r="D2481" s="3" t="s">
        <v>42</v>
      </c>
      <c r="E2481" s="4" t="s">
        <v>152</v>
      </c>
      <c r="F2481" s="9">
        <v>6</v>
      </c>
      <c r="G2481">
        <f>VLOOKUP(E2481,'Data Produk'!$A$2:$E$2517,5,FALSE)</f>
        <v>18000</v>
      </c>
      <c r="H2481">
        <f t="shared" si="77"/>
        <v>108000</v>
      </c>
      <c r="I2481" t="str">
        <f>VLOOKUP(E2481,'Data Produk'!$A$2:$E$2517,3,FALSE)</f>
        <v>BHINNEKA DURALINK KLB1201 BLACK</v>
      </c>
      <c r="J2481" t="str">
        <f>VLOOKUP(E2481,'Data Produk'!$A$2:$E$2517,4,FALSE)</f>
        <v>CABLE</v>
      </c>
      <c r="K2481" t="str">
        <f>VLOOKUP(D2481,'Data Outlet'!$A$2:$D$17,4,FALSE)</f>
        <v>Hadi Nugroho</v>
      </c>
      <c r="L2481" t="str">
        <f>VLOOKUP(D2481,'Data Outlet'!$A$2:$D$17,2,FALSE)</f>
        <v>MALL KELAPA GADING</v>
      </c>
    </row>
    <row r="2482" spans="1:12" x14ac:dyDescent="0.25">
      <c r="A2482" t="str">
        <f t="shared" si="78"/>
        <v>T-2481</v>
      </c>
      <c r="B2482" s="3" t="s">
        <v>2584</v>
      </c>
      <c r="C2482" s="5">
        <v>45549</v>
      </c>
      <c r="D2482" s="3" t="s">
        <v>42</v>
      </c>
      <c r="E2482" s="4" t="s">
        <v>1473</v>
      </c>
      <c r="F2482" s="9">
        <v>1</v>
      </c>
      <c r="G2482">
        <f>VLOOKUP(E2482,'Data Produk'!$A$2:$E$2517,5,FALSE)</f>
        <v>349300</v>
      </c>
      <c r="H2482">
        <f t="shared" si="77"/>
        <v>349300</v>
      </c>
      <c r="I2482" t="str">
        <f>VLOOKUP(E2482,'Data Produk'!$A$2:$E$2517,3,FALSE)</f>
        <v>BHINNEKA ATO MP905 DESKMAT ONE PIECE LUFFY</v>
      </c>
      <c r="J2482" t="str">
        <f>VLOOKUP(E2482,'Data Produk'!$A$2:$E$2517,4,FALSE)</f>
        <v>DESKMAT</v>
      </c>
      <c r="K2482" t="str">
        <f>VLOOKUP(D2482,'Data Outlet'!$A$2:$D$17,4,FALSE)</f>
        <v>Hadi Nugroho</v>
      </c>
      <c r="L2482" t="str">
        <f>VLOOKUP(D2482,'Data Outlet'!$A$2:$D$17,2,FALSE)</f>
        <v>MALL KELAPA GADING</v>
      </c>
    </row>
    <row r="2483" spans="1:12" x14ac:dyDescent="0.25">
      <c r="A2483" t="str">
        <f t="shared" si="78"/>
        <v>T-2482</v>
      </c>
      <c r="B2483" s="3" t="s">
        <v>2584</v>
      </c>
      <c r="C2483" s="5">
        <v>45540</v>
      </c>
      <c r="D2483" s="3" t="s">
        <v>42</v>
      </c>
      <c r="E2483" s="4" t="s">
        <v>1474</v>
      </c>
      <c r="F2483" s="9">
        <v>1</v>
      </c>
      <c r="G2483">
        <f>VLOOKUP(E2483,'Data Produk'!$A$2:$E$2517,5,FALSE)</f>
        <v>330300</v>
      </c>
      <c r="H2483">
        <f t="shared" si="77"/>
        <v>330300</v>
      </c>
      <c r="I2483" t="str">
        <f>VLOOKUP(E2483,'Data Produk'!$A$2:$E$2517,3,FALSE)</f>
        <v>BHINNEKA SMART POWER STRIP SPS01</v>
      </c>
      <c r="J2483" t="str">
        <f>VLOOKUP(E2483,'Data Produk'!$A$2:$E$2517,4,FALSE)</f>
        <v>SMART LIFE</v>
      </c>
      <c r="K2483" t="str">
        <f>VLOOKUP(D2483,'Data Outlet'!$A$2:$D$17,4,FALSE)</f>
        <v>Hadi Nugroho</v>
      </c>
      <c r="L2483" t="str">
        <f>VLOOKUP(D2483,'Data Outlet'!$A$2:$D$17,2,FALSE)</f>
        <v>MALL KELAPA GADING</v>
      </c>
    </row>
    <row r="2484" spans="1:12" x14ac:dyDescent="0.25">
      <c r="A2484" t="str">
        <f t="shared" si="78"/>
        <v>T-2483</v>
      </c>
      <c r="B2484" s="3" t="s">
        <v>2584</v>
      </c>
      <c r="C2484" s="5">
        <v>45548</v>
      </c>
      <c r="D2484" s="3" t="s">
        <v>42</v>
      </c>
      <c r="E2484" s="4" t="s">
        <v>142</v>
      </c>
      <c r="F2484" s="9">
        <v>2</v>
      </c>
      <c r="G2484">
        <f>VLOOKUP(E2484,'Data Produk'!$A$2:$E$2517,5,FALSE)</f>
        <v>225000</v>
      </c>
      <c r="H2484">
        <f t="shared" si="77"/>
        <v>450000</v>
      </c>
      <c r="I2484" t="str">
        <f>VLOOKUP(E2484,'Data Produk'!$A$2:$E$2517,3,FALSE)</f>
        <v>BHINNEKA POWER CUBE 4 PLUG TYPE TRAVEL MULTI ADAPTER BLACK</v>
      </c>
      <c r="J2484" t="str">
        <f>VLOOKUP(E2484,'Data Produk'!$A$2:$E$2517,4,FALSE)</f>
        <v>CAR &amp; TRAVEL CHARGER</v>
      </c>
      <c r="K2484" t="str">
        <f>VLOOKUP(D2484,'Data Outlet'!$A$2:$D$17,4,FALSE)</f>
        <v>Hadi Nugroho</v>
      </c>
      <c r="L2484" t="str">
        <f>VLOOKUP(D2484,'Data Outlet'!$A$2:$D$17,2,FALSE)</f>
        <v>MALL KELAPA GADING</v>
      </c>
    </row>
    <row r="2485" spans="1:12" x14ac:dyDescent="0.25">
      <c r="A2485" t="str">
        <f t="shared" si="78"/>
        <v>T-2484</v>
      </c>
      <c r="B2485" s="3" t="s">
        <v>2584</v>
      </c>
      <c r="C2485" s="5">
        <v>45562</v>
      </c>
      <c r="D2485" s="3" t="s">
        <v>42</v>
      </c>
      <c r="E2485" s="4" t="s">
        <v>1475</v>
      </c>
      <c r="F2485" s="9">
        <v>1</v>
      </c>
      <c r="G2485">
        <f>VLOOKUP(E2485,'Data Produk'!$A$2:$E$2517,5,FALSE)</f>
        <v>112500</v>
      </c>
      <c r="H2485">
        <f t="shared" si="77"/>
        <v>112500</v>
      </c>
      <c r="I2485" t="str">
        <f>VLOOKUP(E2485,'Data Produk'!$A$2:$E$2517,3,FALSE)</f>
        <v>BHINNEKA GO WH02 WIRELESS HEADSET BEIGE</v>
      </c>
      <c r="J2485" t="str">
        <f>VLOOKUP(E2485,'Data Produk'!$A$2:$E$2517,4,FALSE)</f>
        <v>WIRELESS HEADSET</v>
      </c>
      <c r="K2485" t="str">
        <f>VLOOKUP(D2485,'Data Outlet'!$A$2:$D$17,4,FALSE)</f>
        <v>Hadi Nugroho</v>
      </c>
      <c r="L2485" t="str">
        <f>VLOOKUP(D2485,'Data Outlet'!$A$2:$D$17,2,FALSE)</f>
        <v>MALL KELAPA GADING</v>
      </c>
    </row>
    <row r="2486" spans="1:12" x14ac:dyDescent="0.25">
      <c r="A2486" t="str">
        <f t="shared" si="78"/>
        <v>T-2485</v>
      </c>
      <c r="B2486" s="3" t="s">
        <v>2584</v>
      </c>
      <c r="C2486" s="5">
        <v>45541</v>
      </c>
      <c r="D2486" s="3" t="s">
        <v>42</v>
      </c>
      <c r="E2486" s="4" t="s">
        <v>1476</v>
      </c>
      <c r="F2486" s="9">
        <v>1</v>
      </c>
      <c r="G2486">
        <f>VLOOKUP(E2486,'Data Produk'!$A$2:$E$2517,5,FALSE)</f>
        <v>489300</v>
      </c>
      <c r="H2486">
        <f t="shared" si="77"/>
        <v>489300</v>
      </c>
      <c r="I2486" t="str">
        <f>VLOOKUP(E2486,'Data Produk'!$A$2:$E$2517,3,FALSE)</f>
        <v>ACK02 SANJI Keycaps One Piece Original</v>
      </c>
      <c r="J2486" t="str">
        <f>VLOOKUP(E2486,'Data Produk'!$A$2:$E$2517,4,FALSE)</f>
        <v>OTHER ACCESSORIES</v>
      </c>
      <c r="K2486" t="str">
        <f>VLOOKUP(D2486,'Data Outlet'!$A$2:$D$17,4,FALSE)</f>
        <v>Hadi Nugroho</v>
      </c>
      <c r="L2486" t="str">
        <f>VLOOKUP(D2486,'Data Outlet'!$A$2:$D$17,2,FALSE)</f>
        <v>MALL KELAPA GADING</v>
      </c>
    </row>
    <row r="2487" spans="1:12" x14ac:dyDescent="0.25">
      <c r="A2487" t="str">
        <f t="shared" si="78"/>
        <v>T-2486</v>
      </c>
      <c r="B2487" s="3" t="s">
        <v>2584</v>
      </c>
      <c r="C2487" s="5">
        <v>45538</v>
      </c>
      <c r="D2487" s="3" t="s">
        <v>42</v>
      </c>
      <c r="E2487" s="4" t="s">
        <v>1477</v>
      </c>
      <c r="F2487" s="9">
        <v>1</v>
      </c>
      <c r="G2487">
        <f>VLOOKUP(E2487,'Data Produk'!$A$2:$E$2517,5,FALSE)</f>
        <v>82800</v>
      </c>
      <c r="H2487">
        <f t="shared" si="77"/>
        <v>82800</v>
      </c>
      <c r="I2487" t="str">
        <f>VLOOKUP(E2487,'Data Produk'!$A$2:$E$2517,3,FALSE)</f>
        <v>BHINNEKA GO W193 OFFICE MOUSE BEIGE</v>
      </c>
      <c r="J2487" t="str">
        <f>VLOOKUP(E2487,'Data Produk'!$A$2:$E$2517,4,FALSE)</f>
        <v>OFFICE MOUSE</v>
      </c>
      <c r="K2487" t="str">
        <f>VLOOKUP(D2487,'Data Outlet'!$A$2:$D$17,4,FALSE)</f>
        <v>Hadi Nugroho</v>
      </c>
      <c r="L2487" t="str">
        <f>VLOOKUP(D2487,'Data Outlet'!$A$2:$D$17,2,FALSE)</f>
        <v>MALL KELAPA GADING</v>
      </c>
    </row>
    <row r="2488" spans="1:12" x14ac:dyDescent="0.25">
      <c r="A2488" t="str">
        <f t="shared" si="78"/>
        <v>T-2487</v>
      </c>
      <c r="B2488" s="3" t="s">
        <v>2584</v>
      </c>
      <c r="C2488" s="5">
        <v>45538</v>
      </c>
      <c r="D2488" s="3" t="s">
        <v>42</v>
      </c>
      <c r="E2488" s="4" t="s">
        <v>127</v>
      </c>
      <c r="F2488" s="9">
        <v>1</v>
      </c>
      <c r="G2488">
        <f>VLOOKUP(E2488,'Data Produk'!$A$2:$E$2517,5,FALSE)</f>
        <v>82800</v>
      </c>
      <c r="H2488">
        <f t="shared" si="77"/>
        <v>82800</v>
      </c>
      <c r="I2488" t="str">
        <f>VLOOKUP(E2488,'Data Produk'!$A$2:$E$2517,3,FALSE)</f>
        <v>BHINNEKA GO W193 OFFICE MOUSE PINK</v>
      </c>
      <c r="J2488" t="str">
        <f>VLOOKUP(E2488,'Data Produk'!$A$2:$E$2517,4,FALSE)</f>
        <v>OFFICE MOUSE</v>
      </c>
      <c r="K2488" t="str">
        <f>VLOOKUP(D2488,'Data Outlet'!$A$2:$D$17,4,FALSE)</f>
        <v>Hadi Nugroho</v>
      </c>
      <c r="L2488" t="str">
        <f>VLOOKUP(D2488,'Data Outlet'!$A$2:$D$17,2,FALSE)</f>
        <v>MALL KELAPA GADING</v>
      </c>
    </row>
    <row r="2489" spans="1:12" x14ac:dyDescent="0.25">
      <c r="A2489" t="str">
        <f t="shared" si="78"/>
        <v>T-2488</v>
      </c>
      <c r="B2489" s="3" t="s">
        <v>2584</v>
      </c>
      <c r="C2489" s="5">
        <v>45548</v>
      </c>
      <c r="D2489" s="3" t="s">
        <v>42</v>
      </c>
      <c r="E2489" s="4" t="s">
        <v>1478</v>
      </c>
      <c r="F2489" s="9">
        <v>2</v>
      </c>
      <c r="G2489">
        <f>VLOOKUP(E2489,'Data Produk'!$A$2:$E$2517,5,FALSE)</f>
        <v>39600</v>
      </c>
      <c r="H2489">
        <f t="shared" si="77"/>
        <v>79200</v>
      </c>
      <c r="I2489" t="str">
        <f>VLOOKUP(E2489,'Data Produk'!$A$2:$E$2517,3,FALSE)</f>
        <v>BHINNEKA GO W607 OFFICE MOUSE GREEN</v>
      </c>
      <c r="J2489" t="str">
        <f>VLOOKUP(E2489,'Data Produk'!$A$2:$E$2517,4,FALSE)</f>
        <v>OFFICE MOUSE</v>
      </c>
      <c r="K2489" t="str">
        <f>VLOOKUP(D2489,'Data Outlet'!$A$2:$D$17,4,FALSE)</f>
        <v>Hadi Nugroho</v>
      </c>
      <c r="L2489" t="str">
        <f>VLOOKUP(D2489,'Data Outlet'!$A$2:$D$17,2,FALSE)</f>
        <v>MALL KELAPA GADING</v>
      </c>
    </row>
    <row r="2490" spans="1:12" x14ac:dyDescent="0.25">
      <c r="A2490" t="str">
        <f t="shared" si="78"/>
        <v>T-2489</v>
      </c>
      <c r="B2490" s="3" t="s">
        <v>2584</v>
      </c>
      <c r="C2490" s="5">
        <v>45550</v>
      </c>
      <c r="D2490" s="3" t="s">
        <v>42</v>
      </c>
      <c r="E2490" s="4" t="s">
        <v>76</v>
      </c>
      <c r="F2490" s="9">
        <v>1</v>
      </c>
      <c r="G2490">
        <f>VLOOKUP(E2490,'Data Produk'!$A$2:$E$2517,5,FALSE)</f>
        <v>40500</v>
      </c>
      <c r="H2490">
        <f t="shared" si="77"/>
        <v>40500</v>
      </c>
      <c r="I2490" t="str">
        <f>VLOOKUP(E2490,'Data Produk'!$A$2:$E$2517,3,FALSE)</f>
        <v>BHINNEKA MEOW AC5001 HEADSET ACCESSORIES WHITE</v>
      </c>
      <c r="J2490" t="str">
        <f>VLOOKUP(E2490,'Data Produk'!$A$2:$E$2517,4,FALSE)</f>
        <v>OTHER ACCESSORIES</v>
      </c>
      <c r="K2490" t="str">
        <f>VLOOKUP(D2490,'Data Outlet'!$A$2:$D$17,4,FALSE)</f>
        <v>Hadi Nugroho</v>
      </c>
      <c r="L2490" t="str">
        <f>VLOOKUP(D2490,'Data Outlet'!$A$2:$D$17,2,FALSE)</f>
        <v>MALL KELAPA GADING</v>
      </c>
    </row>
    <row r="2491" spans="1:12" x14ac:dyDescent="0.25">
      <c r="A2491" t="str">
        <f t="shared" si="78"/>
        <v>T-2490</v>
      </c>
      <c r="B2491" s="3" t="s">
        <v>2584</v>
      </c>
      <c r="C2491" s="5">
        <v>45554</v>
      </c>
      <c r="D2491" s="3" t="s">
        <v>42</v>
      </c>
      <c r="E2491" s="4" t="s">
        <v>287</v>
      </c>
      <c r="F2491" s="9">
        <v>1</v>
      </c>
      <c r="G2491">
        <f>VLOOKUP(E2491,'Data Produk'!$A$2:$E$2517,5,FALSE)</f>
        <v>27000</v>
      </c>
      <c r="H2491">
        <f t="shared" si="77"/>
        <v>27000</v>
      </c>
      <c r="I2491" t="str">
        <f>VLOOKUP(E2491,'Data Produk'!$A$2:$E$2517,3,FALSE)</f>
        <v>BHINNEKA DURALINK KLB2001 BLACK</v>
      </c>
      <c r="J2491" t="str">
        <f>VLOOKUP(E2491,'Data Produk'!$A$2:$E$2517,4,FALSE)</f>
        <v>CABLE</v>
      </c>
      <c r="K2491" t="str">
        <f>VLOOKUP(D2491,'Data Outlet'!$A$2:$D$17,4,FALSE)</f>
        <v>Hadi Nugroho</v>
      </c>
      <c r="L2491" t="str">
        <f>VLOOKUP(D2491,'Data Outlet'!$A$2:$D$17,2,FALSE)</f>
        <v>MALL KELAPA GADING</v>
      </c>
    </row>
    <row r="2492" spans="1:12" x14ac:dyDescent="0.25">
      <c r="A2492" t="str">
        <f t="shared" si="78"/>
        <v>T-2491</v>
      </c>
      <c r="B2492" s="3" t="s">
        <v>2584</v>
      </c>
      <c r="C2492" s="5">
        <v>45537</v>
      </c>
      <c r="D2492" s="3" t="s">
        <v>42</v>
      </c>
      <c r="E2492" s="4" t="s">
        <v>296</v>
      </c>
      <c r="F2492" s="9">
        <v>1</v>
      </c>
      <c r="G2492">
        <f>VLOOKUP(E2492,'Data Produk'!$A$2:$E$2517,5,FALSE)</f>
        <v>247500</v>
      </c>
      <c r="H2492">
        <f t="shared" si="77"/>
        <v>247500</v>
      </c>
      <c r="I2492" t="str">
        <f>VLOOKUP(E2492,'Data Produk'!$A$2:$E$2517,3,FALSE)</f>
        <v>BHINNEKA POWER PLUS 65W 3-PORTS GAN CHARGER (PD/PPS+QC) BLACK</v>
      </c>
      <c r="J2492" t="str">
        <f>VLOOKUP(E2492,'Data Produk'!$A$2:$E$2517,4,FALSE)</f>
        <v>CHARGER</v>
      </c>
      <c r="K2492" t="str">
        <f>VLOOKUP(D2492,'Data Outlet'!$A$2:$D$17,4,FALSE)</f>
        <v>Hadi Nugroho</v>
      </c>
      <c r="L2492" t="str">
        <f>VLOOKUP(D2492,'Data Outlet'!$A$2:$D$17,2,FALSE)</f>
        <v>MALL KELAPA GADING</v>
      </c>
    </row>
    <row r="2493" spans="1:12" x14ac:dyDescent="0.25">
      <c r="A2493" t="str">
        <f t="shared" si="78"/>
        <v>T-2492</v>
      </c>
      <c r="B2493" s="3" t="s">
        <v>2584</v>
      </c>
      <c r="C2493" s="5">
        <v>45538</v>
      </c>
      <c r="D2493" s="3" t="s">
        <v>42</v>
      </c>
      <c r="E2493" s="4" t="s">
        <v>1157</v>
      </c>
      <c r="F2493" s="9">
        <v>1</v>
      </c>
      <c r="G2493">
        <f>VLOOKUP(E2493,'Data Produk'!$A$2:$E$2517,5,FALSE)</f>
        <v>75000</v>
      </c>
      <c r="H2493">
        <f t="shared" si="77"/>
        <v>75000</v>
      </c>
      <c r="I2493" t="str">
        <f>VLOOKUP(E2493,'Data Produk'!$A$2:$E$2517,3,FALSE)</f>
        <v>BHINNEKA Gaming Earphone EG1</v>
      </c>
      <c r="J2493" t="str">
        <f>VLOOKUP(E2493,'Data Produk'!$A$2:$E$2517,4,FALSE)</f>
        <v>EARPHONE</v>
      </c>
      <c r="K2493" t="str">
        <f>VLOOKUP(D2493,'Data Outlet'!$A$2:$D$17,4,FALSE)</f>
        <v>Hadi Nugroho</v>
      </c>
      <c r="L2493" t="str">
        <f>VLOOKUP(D2493,'Data Outlet'!$A$2:$D$17,2,FALSE)</f>
        <v>MALL KELAPA GADING</v>
      </c>
    </row>
    <row r="2494" spans="1:12" x14ac:dyDescent="0.25">
      <c r="A2494" t="str">
        <f t="shared" si="78"/>
        <v>T-2493</v>
      </c>
      <c r="B2494" s="3" t="s">
        <v>2584</v>
      </c>
      <c r="C2494" s="5">
        <v>45551</v>
      </c>
      <c r="D2494" s="3" t="s">
        <v>42</v>
      </c>
      <c r="E2494" s="4" t="s">
        <v>739</v>
      </c>
      <c r="F2494" s="9">
        <v>1</v>
      </c>
      <c r="G2494">
        <f>VLOOKUP(E2494,'Data Produk'!$A$2:$E$2517,5,FALSE)</f>
        <v>65700</v>
      </c>
      <c r="H2494">
        <f t="shared" si="77"/>
        <v>65700</v>
      </c>
      <c r="I2494" t="str">
        <f>VLOOKUP(E2494,'Data Produk'!$A$2:$E$2517,3,FALSE)</f>
        <v>BHINNEKA POWER GO 20W 1-PORT TYPE-C USB CHARGER (PD) WHITE</v>
      </c>
      <c r="J2494" t="str">
        <f>VLOOKUP(E2494,'Data Produk'!$A$2:$E$2517,4,FALSE)</f>
        <v>CHARGER</v>
      </c>
      <c r="K2494" t="str">
        <f>VLOOKUP(D2494,'Data Outlet'!$A$2:$D$17,4,FALSE)</f>
        <v>Hadi Nugroho</v>
      </c>
      <c r="L2494" t="str">
        <f>VLOOKUP(D2494,'Data Outlet'!$A$2:$D$17,2,FALSE)</f>
        <v>MALL KELAPA GADING</v>
      </c>
    </row>
    <row r="2495" spans="1:12" x14ac:dyDescent="0.25">
      <c r="A2495" t="str">
        <f t="shared" si="78"/>
        <v>T-2494</v>
      </c>
      <c r="B2495" s="3" t="s">
        <v>2584</v>
      </c>
      <c r="C2495" s="5">
        <v>45540</v>
      </c>
      <c r="D2495" s="3" t="s">
        <v>42</v>
      </c>
      <c r="E2495" s="4" t="s">
        <v>1323</v>
      </c>
      <c r="F2495" s="9">
        <v>2</v>
      </c>
      <c r="G2495">
        <f>VLOOKUP(E2495,'Data Produk'!$A$2:$E$2517,5,FALSE)</f>
        <v>81000</v>
      </c>
      <c r="H2495">
        <f t="shared" si="77"/>
        <v>162000</v>
      </c>
      <c r="I2495" t="str">
        <f>VLOOKUP(E2495,'Data Produk'!$A$2:$E$2517,3,FALSE)</f>
        <v>BHINNEKA CRYTO VX7 GAMING MOUSE PINK</v>
      </c>
      <c r="J2495" t="str">
        <f>VLOOKUP(E2495,'Data Produk'!$A$2:$E$2517,4,FALSE)</f>
        <v>MOUSE GAMING</v>
      </c>
      <c r="K2495" t="str">
        <f>VLOOKUP(D2495,'Data Outlet'!$A$2:$D$17,4,FALSE)</f>
        <v>Hadi Nugroho</v>
      </c>
      <c r="L2495" t="str">
        <f>VLOOKUP(D2495,'Data Outlet'!$A$2:$D$17,2,FALSE)</f>
        <v>MALL KELAPA GADING</v>
      </c>
    </row>
    <row r="2496" spans="1:12" x14ac:dyDescent="0.25">
      <c r="A2496" t="str">
        <f t="shared" si="78"/>
        <v>T-2495</v>
      </c>
      <c r="B2496" s="3" t="s">
        <v>2584</v>
      </c>
      <c r="C2496" s="5">
        <v>45538</v>
      </c>
      <c r="D2496" s="3" t="s">
        <v>42</v>
      </c>
      <c r="E2496" s="4" t="s">
        <v>600</v>
      </c>
      <c r="F2496" s="9">
        <v>1</v>
      </c>
      <c r="G2496">
        <f>VLOOKUP(E2496,'Data Produk'!$A$2:$E$2517,5,FALSE)</f>
        <v>130500</v>
      </c>
      <c r="H2496">
        <f t="shared" si="77"/>
        <v>130500</v>
      </c>
      <c r="I2496" t="str">
        <f>VLOOKUP(E2496,'Data Produk'!$A$2:$E$2517,3,FALSE)</f>
        <v>BHINNEKA TRINITY MH88 GAMING HEADSET PINK</v>
      </c>
      <c r="J2496" t="str">
        <f>VLOOKUP(E2496,'Data Produk'!$A$2:$E$2517,4,FALSE)</f>
        <v>GAMING HEADSET</v>
      </c>
      <c r="K2496" t="str">
        <f>VLOOKUP(D2496,'Data Outlet'!$A$2:$D$17,4,FALSE)</f>
        <v>Hadi Nugroho</v>
      </c>
      <c r="L2496" t="str">
        <f>VLOOKUP(D2496,'Data Outlet'!$A$2:$D$17,2,FALSE)</f>
        <v>MALL KELAPA GADING</v>
      </c>
    </row>
    <row r="2497" spans="1:12" x14ac:dyDescent="0.25">
      <c r="A2497" t="str">
        <f t="shared" si="78"/>
        <v>T-2496</v>
      </c>
      <c r="B2497" s="3" t="s">
        <v>2584</v>
      </c>
      <c r="C2497" s="5">
        <v>45542</v>
      </c>
      <c r="D2497" s="3" t="s">
        <v>42</v>
      </c>
      <c r="E2497" s="4" t="s">
        <v>1479</v>
      </c>
      <c r="F2497" s="9">
        <v>2</v>
      </c>
      <c r="G2497">
        <f>VLOOKUP(E2497,'Data Produk'!$A$2:$E$2517,5,FALSE)</f>
        <v>349300</v>
      </c>
      <c r="H2497">
        <f t="shared" si="77"/>
        <v>698600</v>
      </c>
      <c r="I2497" t="str">
        <f>VLOOKUP(E2497,'Data Produk'!$A$2:$E$2517,3,FALSE)</f>
        <v>BHINNEKA ATO MP905 DESKMAT ONE PIECE KAIDO</v>
      </c>
      <c r="J2497" t="str">
        <f>VLOOKUP(E2497,'Data Produk'!$A$2:$E$2517,4,FALSE)</f>
        <v>DESKMAT</v>
      </c>
      <c r="K2497" t="str">
        <f>VLOOKUP(D2497,'Data Outlet'!$A$2:$D$17,4,FALSE)</f>
        <v>Hadi Nugroho</v>
      </c>
      <c r="L2497" t="str">
        <f>VLOOKUP(D2497,'Data Outlet'!$A$2:$D$17,2,FALSE)</f>
        <v>MALL KELAPA GADING</v>
      </c>
    </row>
    <row r="2498" spans="1:12" x14ac:dyDescent="0.25">
      <c r="A2498" t="str">
        <f t="shared" si="78"/>
        <v>T-2497</v>
      </c>
      <c r="B2498" s="3" t="s">
        <v>2584</v>
      </c>
      <c r="C2498" s="5">
        <v>45542</v>
      </c>
      <c r="D2498" s="3" t="s">
        <v>42</v>
      </c>
      <c r="E2498" s="4" t="s">
        <v>303</v>
      </c>
      <c r="F2498" s="9">
        <v>3</v>
      </c>
      <c r="G2498">
        <f>VLOOKUP(E2498,'Data Produk'!$A$2:$E$2517,5,FALSE)</f>
        <v>14400</v>
      </c>
      <c r="H2498">
        <f t="shared" si="77"/>
        <v>43200</v>
      </c>
      <c r="I2498" t="str">
        <f>VLOOKUP(E2498,'Data Produk'!$A$2:$E$2517,3,FALSE)</f>
        <v>BHINNEKA DURALINK KLT1201 CABLE BLACK</v>
      </c>
      <c r="J2498" t="str">
        <f>VLOOKUP(E2498,'Data Produk'!$A$2:$E$2517,4,FALSE)</f>
        <v>CABLE</v>
      </c>
      <c r="K2498" t="str">
        <f>VLOOKUP(D2498,'Data Outlet'!$A$2:$D$17,4,FALSE)</f>
        <v>Hadi Nugroho</v>
      </c>
      <c r="L2498" t="str">
        <f>VLOOKUP(D2498,'Data Outlet'!$A$2:$D$17,2,FALSE)</f>
        <v>MALL KELAPA GADING</v>
      </c>
    </row>
    <row r="2499" spans="1:12" x14ac:dyDescent="0.25">
      <c r="A2499" t="str">
        <f t="shared" si="78"/>
        <v>T-2498</v>
      </c>
      <c r="B2499" s="3" t="s">
        <v>2584</v>
      </c>
      <c r="C2499" s="5">
        <v>45561</v>
      </c>
      <c r="D2499" s="3" t="s">
        <v>42</v>
      </c>
      <c r="E2499" s="4" t="s">
        <v>1480</v>
      </c>
      <c r="F2499" s="9">
        <v>1</v>
      </c>
      <c r="G2499">
        <f>VLOOKUP(E2499,'Data Produk'!$A$2:$E$2517,5,FALSE)</f>
        <v>224100</v>
      </c>
      <c r="H2499">
        <f t="shared" ref="H2499:H2562" si="79">G2499*F2499</f>
        <v>224100</v>
      </c>
      <c r="I2499" t="str">
        <f>VLOOKUP(E2499,'Data Produk'!$A$2:$E$2517,3,FALSE)</f>
        <v>BHINNEKA Gaming Headset MH86 MINT</v>
      </c>
      <c r="J2499" t="str">
        <f>VLOOKUP(E2499,'Data Produk'!$A$2:$E$2517,4,FALSE)</f>
        <v>GAMING HEADSET</v>
      </c>
      <c r="K2499" t="str">
        <f>VLOOKUP(D2499,'Data Outlet'!$A$2:$D$17,4,FALSE)</f>
        <v>Hadi Nugroho</v>
      </c>
      <c r="L2499" t="str">
        <f>VLOOKUP(D2499,'Data Outlet'!$A$2:$D$17,2,FALSE)</f>
        <v>MALL KELAPA GADING</v>
      </c>
    </row>
    <row r="2500" spans="1:12" x14ac:dyDescent="0.25">
      <c r="A2500" t="str">
        <f t="shared" si="78"/>
        <v>T-2499</v>
      </c>
      <c r="B2500" s="3" t="s">
        <v>2584</v>
      </c>
      <c r="C2500" s="5">
        <v>45558</v>
      </c>
      <c r="D2500" s="3" t="s">
        <v>42</v>
      </c>
      <c r="E2500" s="4" t="s">
        <v>219</v>
      </c>
      <c r="F2500" s="9">
        <v>3</v>
      </c>
      <c r="G2500">
        <f>VLOOKUP(E2500,'Data Produk'!$A$2:$E$2517,5,FALSE)</f>
        <v>25200</v>
      </c>
      <c r="H2500">
        <f t="shared" si="79"/>
        <v>75600</v>
      </c>
      <c r="I2500" t="str">
        <f>VLOOKUP(E2500,'Data Produk'!$A$2:$E$2517,3,FALSE)</f>
        <v>BHINNEKA HYPERLINK KD60C1501 BLACK</v>
      </c>
      <c r="J2500" t="str">
        <f>VLOOKUP(E2500,'Data Produk'!$A$2:$E$2517,4,FALSE)</f>
        <v>CABLE</v>
      </c>
      <c r="K2500" t="str">
        <f>VLOOKUP(D2500,'Data Outlet'!$A$2:$D$17,4,FALSE)</f>
        <v>Hadi Nugroho</v>
      </c>
      <c r="L2500" t="str">
        <f>VLOOKUP(D2500,'Data Outlet'!$A$2:$D$17,2,FALSE)</f>
        <v>MALL KELAPA GADING</v>
      </c>
    </row>
    <row r="2501" spans="1:12" x14ac:dyDescent="0.25">
      <c r="A2501" t="str">
        <f t="shared" si="78"/>
        <v>T-2500</v>
      </c>
      <c r="B2501" s="3" t="s">
        <v>2584</v>
      </c>
      <c r="C2501" s="5">
        <v>45560</v>
      </c>
      <c r="D2501" s="3" t="s">
        <v>42</v>
      </c>
      <c r="E2501" s="4" t="s">
        <v>1481</v>
      </c>
      <c r="F2501" s="9">
        <v>1</v>
      </c>
      <c r="G2501">
        <f>VLOOKUP(E2501,'Data Produk'!$A$2:$E$2517,5,FALSE)</f>
        <v>225000</v>
      </c>
      <c r="H2501">
        <f t="shared" si="79"/>
        <v>225000</v>
      </c>
      <c r="I2501" t="str">
        <f>VLOOKUP(E2501,'Data Produk'!$A$2:$E$2517,3,FALSE)</f>
        <v>BHINNEKA GROOVE AURORA TX3 TRUE WIRELESS WHITE</v>
      </c>
      <c r="J2501" t="str">
        <f>VLOOKUP(E2501,'Data Produk'!$A$2:$E$2517,4,FALSE)</f>
        <v>TWS</v>
      </c>
      <c r="K2501" t="str">
        <f>VLOOKUP(D2501,'Data Outlet'!$A$2:$D$17,4,FALSE)</f>
        <v>Hadi Nugroho</v>
      </c>
      <c r="L2501" t="str">
        <f>VLOOKUP(D2501,'Data Outlet'!$A$2:$D$17,2,FALSE)</f>
        <v>MALL KELAPA GADING</v>
      </c>
    </row>
    <row r="2502" spans="1:12" x14ac:dyDescent="0.25">
      <c r="A2502" t="str">
        <f t="shared" si="78"/>
        <v>T-2501</v>
      </c>
      <c r="B2502" s="3" t="s">
        <v>2584</v>
      </c>
      <c r="C2502" s="5">
        <v>45558</v>
      </c>
      <c r="D2502" s="3" t="s">
        <v>42</v>
      </c>
      <c r="E2502" s="4" t="s">
        <v>288</v>
      </c>
      <c r="F2502" s="9">
        <v>7</v>
      </c>
      <c r="G2502">
        <f>VLOOKUP(E2502,'Data Produk'!$A$2:$E$2517,5,FALSE)</f>
        <v>17100</v>
      </c>
      <c r="H2502">
        <f t="shared" si="79"/>
        <v>119700</v>
      </c>
      <c r="I2502" t="str">
        <f>VLOOKUP(E2502,'Data Produk'!$A$2:$E$2517,3,FALSE)</f>
        <v>BHINNEKA DURALINK KCB1201 BLACK</v>
      </c>
      <c r="J2502" t="str">
        <f>VLOOKUP(E2502,'Data Produk'!$A$2:$E$2517,4,FALSE)</f>
        <v>CABLE</v>
      </c>
      <c r="K2502" t="str">
        <f>VLOOKUP(D2502,'Data Outlet'!$A$2:$D$17,4,FALSE)</f>
        <v>Hadi Nugroho</v>
      </c>
      <c r="L2502" t="str">
        <f>VLOOKUP(D2502,'Data Outlet'!$A$2:$D$17,2,FALSE)</f>
        <v>MALL KELAPA GADING</v>
      </c>
    </row>
    <row r="2503" spans="1:12" x14ac:dyDescent="0.25">
      <c r="A2503" t="str">
        <f t="shared" si="78"/>
        <v>T-2502</v>
      </c>
      <c r="B2503" s="3" t="s">
        <v>2584</v>
      </c>
      <c r="C2503" s="5">
        <v>45555</v>
      </c>
      <c r="D2503" s="3" t="s">
        <v>42</v>
      </c>
      <c r="E2503" s="4" t="s">
        <v>254</v>
      </c>
      <c r="F2503" s="9">
        <v>4</v>
      </c>
      <c r="G2503">
        <f>VLOOKUP(E2503,'Data Produk'!$A$2:$E$2517,5,FALSE)</f>
        <v>45000</v>
      </c>
      <c r="H2503">
        <f t="shared" si="79"/>
        <v>180000</v>
      </c>
      <c r="I2503" t="str">
        <f>VLOOKUP(E2503,'Data Produk'!$A$2:$E$2517,3,FALSE)</f>
        <v>BHINNEKA HYPERLINK KD10C2001 BLACK</v>
      </c>
      <c r="J2503" t="str">
        <f>VLOOKUP(E2503,'Data Produk'!$A$2:$E$2517,4,FALSE)</f>
        <v>CABLE</v>
      </c>
      <c r="K2503" t="str">
        <f>VLOOKUP(D2503,'Data Outlet'!$A$2:$D$17,4,FALSE)</f>
        <v>Hadi Nugroho</v>
      </c>
      <c r="L2503" t="str">
        <f>VLOOKUP(D2503,'Data Outlet'!$A$2:$D$17,2,FALSE)</f>
        <v>MALL KELAPA GADING</v>
      </c>
    </row>
    <row r="2504" spans="1:12" x14ac:dyDescent="0.25">
      <c r="A2504" t="str">
        <f t="shared" si="78"/>
        <v>T-2503</v>
      </c>
      <c r="B2504" s="3" t="s">
        <v>2584</v>
      </c>
      <c r="C2504" s="5">
        <v>45563</v>
      </c>
      <c r="D2504" s="3" t="s">
        <v>42</v>
      </c>
      <c r="E2504" s="4" t="s">
        <v>117</v>
      </c>
      <c r="F2504" s="9">
        <v>1</v>
      </c>
      <c r="G2504">
        <f>VLOOKUP(E2504,'Data Produk'!$A$2:$E$2517,5,FALSE)</f>
        <v>39600</v>
      </c>
      <c r="H2504">
        <f t="shared" si="79"/>
        <v>39600</v>
      </c>
      <c r="I2504" t="str">
        <f>VLOOKUP(E2504,'Data Produk'!$A$2:$E$2517,3,FALSE)</f>
        <v>BHINNEKA GO W608 OFFICE MOUSE PINK</v>
      </c>
      <c r="J2504" t="str">
        <f>VLOOKUP(E2504,'Data Produk'!$A$2:$E$2517,4,FALSE)</f>
        <v>OFFICE MOUSE</v>
      </c>
      <c r="K2504" t="str">
        <f>VLOOKUP(D2504,'Data Outlet'!$A$2:$D$17,4,FALSE)</f>
        <v>Hadi Nugroho</v>
      </c>
      <c r="L2504" t="str">
        <f>VLOOKUP(D2504,'Data Outlet'!$A$2:$D$17,2,FALSE)</f>
        <v>MALL KELAPA GADING</v>
      </c>
    </row>
    <row r="2505" spans="1:12" x14ac:dyDescent="0.25">
      <c r="A2505" t="str">
        <f t="shared" si="78"/>
        <v>T-2504</v>
      </c>
      <c r="B2505" s="3" t="s">
        <v>2584</v>
      </c>
      <c r="C2505" s="5">
        <v>45536</v>
      </c>
      <c r="D2505" s="3" t="s">
        <v>42</v>
      </c>
      <c r="E2505" s="4" t="s">
        <v>110</v>
      </c>
      <c r="F2505" s="9">
        <v>1</v>
      </c>
      <c r="G2505">
        <f>VLOOKUP(E2505,'Data Produk'!$A$2:$E$2517,5,FALSE)</f>
        <v>81000</v>
      </c>
      <c r="H2505">
        <f t="shared" si="79"/>
        <v>81000</v>
      </c>
      <c r="I2505" t="str">
        <f>VLOOKUP(E2505,'Data Produk'!$A$2:$E$2517,3,FALSE)</f>
        <v>BHINNEKA THOR X9 GAMING MOUSE BLACK</v>
      </c>
      <c r="J2505" t="str">
        <f>VLOOKUP(E2505,'Data Produk'!$A$2:$E$2517,4,FALSE)</f>
        <v>MOUSE GAMING</v>
      </c>
      <c r="K2505" t="str">
        <f>VLOOKUP(D2505,'Data Outlet'!$A$2:$D$17,4,FALSE)</f>
        <v>Hadi Nugroho</v>
      </c>
      <c r="L2505" t="str">
        <f>VLOOKUP(D2505,'Data Outlet'!$A$2:$D$17,2,FALSE)</f>
        <v>MALL KELAPA GADING</v>
      </c>
    </row>
    <row r="2506" spans="1:12" x14ac:dyDescent="0.25">
      <c r="A2506" t="str">
        <f t="shared" si="78"/>
        <v>T-2505</v>
      </c>
      <c r="B2506" s="3" t="s">
        <v>2584</v>
      </c>
      <c r="C2506" s="5">
        <v>45562</v>
      </c>
      <c r="D2506" s="3" t="s">
        <v>42</v>
      </c>
      <c r="E2506" s="4" t="s">
        <v>207</v>
      </c>
      <c r="F2506" s="9">
        <v>1</v>
      </c>
      <c r="G2506">
        <f>VLOOKUP(E2506,'Data Produk'!$A$2:$E$2517,5,FALSE)</f>
        <v>13500</v>
      </c>
      <c r="H2506">
        <f t="shared" si="79"/>
        <v>13500</v>
      </c>
      <c r="I2506" t="str">
        <f>VLOOKUP(E2506,'Data Produk'!$A$2:$E$2517,3,FALSE)</f>
        <v>BHINNEKA LINKBUDS ES2 WIRED EARBUDS WHITE</v>
      </c>
      <c r="J2506" t="str">
        <f>VLOOKUP(E2506,'Data Produk'!$A$2:$E$2517,4,FALSE)</f>
        <v>EARPHONE</v>
      </c>
      <c r="K2506" t="str">
        <f>VLOOKUP(D2506,'Data Outlet'!$A$2:$D$17,4,FALSE)</f>
        <v>Hadi Nugroho</v>
      </c>
      <c r="L2506" t="str">
        <f>VLOOKUP(D2506,'Data Outlet'!$A$2:$D$17,2,FALSE)</f>
        <v>MALL KELAPA GADING</v>
      </c>
    </row>
    <row r="2507" spans="1:12" x14ac:dyDescent="0.25">
      <c r="A2507" t="str">
        <f t="shared" si="78"/>
        <v>T-2506</v>
      </c>
      <c r="B2507" s="3" t="s">
        <v>2584</v>
      </c>
      <c r="C2507" s="5">
        <v>45561</v>
      </c>
      <c r="D2507" s="3" t="s">
        <v>42</v>
      </c>
      <c r="E2507" s="4" t="s">
        <v>237</v>
      </c>
      <c r="F2507" s="9">
        <v>1</v>
      </c>
      <c r="G2507">
        <f>VLOOKUP(E2507,'Data Produk'!$A$2:$E$2517,5,FALSE)</f>
        <v>112500</v>
      </c>
      <c r="H2507">
        <f t="shared" si="79"/>
        <v>112500</v>
      </c>
      <c r="I2507" t="str">
        <f>VLOOKUP(E2507,'Data Produk'!$A$2:$E$2517,3,FALSE)</f>
        <v>BHINNEKA GO WH02 WIRELESS HEADSET GREY</v>
      </c>
      <c r="J2507" t="str">
        <f>VLOOKUP(E2507,'Data Produk'!$A$2:$E$2517,4,FALSE)</f>
        <v>WIRELESS HEADSET</v>
      </c>
      <c r="K2507" t="str">
        <f>VLOOKUP(D2507,'Data Outlet'!$A$2:$D$17,4,FALSE)</f>
        <v>Hadi Nugroho</v>
      </c>
      <c r="L2507" t="str">
        <f>VLOOKUP(D2507,'Data Outlet'!$A$2:$D$17,2,FALSE)</f>
        <v>MALL KELAPA GADING</v>
      </c>
    </row>
    <row r="2508" spans="1:12" x14ac:dyDescent="0.25">
      <c r="A2508" t="str">
        <f t="shared" ref="A2508:A2571" si="80">"T-"&amp;ROW()-1</f>
        <v>T-2507</v>
      </c>
      <c r="B2508" s="3" t="s">
        <v>2584</v>
      </c>
      <c r="C2508" s="5">
        <v>45552</v>
      </c>
      <c r="D2508" s="3" t="s">
        <v>42</v>
      </c>
      <c r="E2508" s="4" t="s">
        <v>313</v>
      </c>
      <c r="F2508" s="9">
        <v>1</v>
      </c>
      <c r="G2508">
        <f>VLOOKUP(E2508,'Data Produk'!$A$2:$E$2517,5,FALSE)</f>
        <v>162000</v>
      </c>
      <c r="H2508">
        <f t="shared" si="79"/>
        <v>162000</v>
      </c>
      <c r="I2508" t="str">
        <f>VLOOKUP(E2508,'Data Produk'!$A$2:$E$2517,3,FALSE)</f>
        <v>BHINNEKA POWER PACK T1 10.000 mAh 22,5W POWERBANK WHITE</v>
      </c>
      <c r="J2508" t="str">
        <f>VLOOKUP(E2508,'Data Produk'!$A$2:$E$2517,4,FALSE)</f>
        <v>POWERBANK</v>
      </c>
      <c r="K2508" t="str">
        <f>VLOOKUP(D2508,'Data Outlet'!$A$2:$D$17,4,FALSE)</f>
        <v>Hadi Nugroho</v>
      </c>
      <c r="L2508" t="str">
        <f>VLOOKUP(D2508,'Data Outlet'!$A$2:$D$17,2,FALSE)</f>
        <v>MALL KELAPA GADING</v>
      </c>
    </row>
    <row r="2509" spans="1:12" x14ac:dyDescent="0.25">
      <c r="A2509" t="str">
        <f t="shared" si="80"/>
        <v>T-2508</v>
      </c>
      <c r="B2509" s="3" t="s">
        <v>2584</v>
      </c>
      <c r="C2509" s="5">
        <v>45543</v>
      </c>
      <c r="D2509" s="3" t="s">
        <v>42</v>
      </c>
      <c r="E2509" s="4" t="s">
        <v>1008</v>
      </c>
      <c r="F2509" s="9">
        <v>2</v>
      </c>
      <c r="G2509">
        <f>VLOOKUP(E2509,'Data Produk'!$A$2:$E$2517,5,FALSE)</f>
        <v>108000</v>
      </c>
      <c r="H2509">
        <f t="shared" si="79"/>
        <v>216000</v>
      </c>
      <c r="I2509" t="str">
        <f>VLOOKUP(E2509,'Data Produk'!$A$2:$E$2517,3,FALSE)</f>
        <v>BHINNEKA WAVE14 TW14 TRUE WIRELESS BLACK</v>
      </c>
      <c r="J2509" t="str">
        <f>VLOOKUP(E2509,'Data Produk'!$A$2:$E$2517,4,FALSE)</f>
        <v>TWS</v>
      </c>
      <c r="K2509" t="str">
        <f>VLOOKUP(D2509,'Data Outlet'!$A$2:$D$17,4,FALSE)</f>
        <v>Hadi Nugroho</v>
      </c>
      <c r="L2509" t="str">
        <f>VLOOKUP(D2509,'Data Outlet'!$A$2:$D$17,2,FALSE)</f>
        <v>MALL KELAPA GADING</v>
      </c>
    </row>
    <row r="2510" spans="1:12" x14ac:dyDescent="0.25">
      <c r="A2510" t="str">
        <f t="shared" si="80"/>
        <v>T-2509</v>
      </c>
      <c r="B2510" s="3" t="s">
        <v>2584</v>
      </c>
      <c r="C2510" s="5">
        <v>45536</v>
      </c>
      <c r="D2510" s="3" t="s">
        <v>35</v>
      </c>
      <c r="E2510" s="4" t="s">
        <v>1482</v>
      </c>
      <c r="F2510" s="9">
        <v>2</v>
      </c>
      <c r="G2510">
        <f>VLOOKUP(E2510,'Data Produk'!$A$2:$E$2517,5,FALSE)</f>
        <v>40500</v>
      </c>
      <c r="H2510">
        <f t="shared" si="79"/>
        <v>81000</v>
      </c>
      <c r="I2510" t="str">
        <f>VLOOKUP(E2510,'Data Produk'!$A$2:$E$2517,3,FALSE)</f>
        <v>BHINNEKA MEOW AC5001 HEADSET ACCESSORIES WHITE</v>
      </c>
      <c r="J2510" t="str">
        <f>VLOOKUP(E2510,'Data Produk'!$A$2:$E$2517,4,FALSE)</f>
        <v>OTHER ACCESSORIES</v>
      </c>
      <c r="K2510" t="str">
        <f>VLOOKUP(D2510,'Data Outlet'!$A$2:$D$17,4,FALSE)</f>
        <v>Budi Santoso</v>
      </c>
      <c r="L2510" t="str">
        <f>VLOOKUP(D2510,'Data Outlet'!$A$2:$D$17,2,FALSE)</f>
        <v>BINTARO EXCHANGE</v>
      </c>
    </row>
    <row r="2511" spans="1:12" x14ac:dyDescent="0.25">
      <c r="A2511" t="str">
        <f t="shared" si="80"/>
        <v>T-2510</v>
      </c>
      <c r="B2511" s="3" t="s">
        <v>2584</v>
      </c>
      <c r="C2511" s="5">
        <v>45565</v>
      </c>
      <c r="D2511" s="3" t="s">
        <v>48</v>
      </c>
      <c r="E2511" s="4" t="s">
        <v>123</v>
      </c>
      <c r="F2511" s="9">
        <v>3</v>
      </c>
      <c r="G2511">
        <f>VLOOKUP(E2511,'Data Produk'!$A$2:$E$2517,5,FALSE)</f>
        <v>34200</v>
      </c>
      <c r="H2511">
        <f t="shared" si="79"/>
        <v>102600</v>
      </c>
      <c r="I2511" t="str">
        <f>VLOOKUP(E2511,'Data Produk'!$A$2:$E$2517,3,FALSE)</f>
        <v>BHINNEKA VIGIL MP452 BASIC MOUSEPAD BLACK</v>
      </c>
      <c r="J2511" t="str">
        <f>VLOOKUP(E2511,'Data Produk'!$A$2:$E$2517,4,FALSE)</f>
        <v>BASIC MOUSEPAD</v>
      </c>
      <c r="K2511" t="str">
        <f>VLOOKUP(D2511,'Data Outlet'!$A$2:$D$17,4,FALSE)</f>
        <v>Joko Susilo</v>
      </c>
      <c r="L2511" t="str">
        <f>VLOOKUP(D2511,'Data Outlet'!$A$2:$D$17,2,FALSE)</f>
        <v>SUMARECON MALL SERPONG</v>
      </c>
    </row>
    <row r="2512" spans="1:12" x14ac:dyDescent="0.25">
      <c r="A2512" t="str">
        <f t="shared" si="80"/>
        <v>T-2511</v>
      </c>
      <c r="B2512" s="3" t="s">
        <v>2584</v>
      </c>
      <c r="C2512" s="5">
        <v>45558</v>
      </c>
      <c r="D2512" s="3" t="s">
        <v>35</v>
      </c>
      <c r="E2512" s="4" t="s">
        <v>354</v>
      </c>
      <c r="F2512" s="9">
        <v>1</v>
      </c>
      <c r="G2512">
        <f>VLOOKUP(E2512,'Data Produk'!$A$2:$E$2517,5,FALSE)</f>
        <v>82800</v>
      </c>
      <c r="H2512">
        <f t="shared" si="79"/>
        <v>82800</v>
      </c>
      <c r="I2512" t="str">
        <f>VLOOKUP(E2512,'Data Produk'!$A$2:$E$2517,3,FALSE)</f>
        <v>BHINNEKA W190 OFFICE MOUSE BLACK</v>
      </c>
      <c r="J2512" t="str">
        <f>VLOOKUP(E2512,'Data Produk'!$A$2:$E$2517,4,FALSE)</f>
        <v>OFFICE MOUSE</v>
      </c>
      <c r="K2512" t="str">
        <f>VLOOKUP(D2512,'Data Outlet'!$A$2:$D$17,4,FALSE)</f>
        <v>Budi Santoso</v>
      </c>
      <c r="L2512" t="str">
        <f>VLOOKUP(D2512,'Data Outlet'!$A$2:$D$17,2,FALSE)</f>
        <v>BINTARO EXCHANGE</v>
      </c>
    </row>
    <row r="2513" spans="1:12" x14ac:dyDescent="0.25">
      <c r="A2513" t="str">
        <f t="shared" si="80"/>
        <v>T-2512</v>
      </c>
      <c r="B2513" s="3" t="s">
        <v>2584</v>
      </c>
      <c r="C2513" s="5">
        <v>45545</v>
      </c>
      <c r="D2513" s="3" t="s">
        <v>44</v>
      </c>
      <c r="E2513" s="4" t="s">
        <v>1483</v>
      </c>
      <c r="F2513" s="9">
        <v>1</v>
      </c>
      <c r="G2513">
        <f>VLOOKUP(E2513,'Data Produk'!$A$2:$E$2517,5,FALSE)</f>
        <v>38700</v>
      </c>
      <c r="H2513">
        <f t="shared" si="79"/>
        <v>38700</v>
      </c>
      <c r="I2513" t="str">
        <f>VLOOKUP(E2513,'Data Produk'!$A$2:$E$2517,3,FALSE)</f>
        <v>BHINNEKA EG3 WIRED EARBUDS BLACK</v>
      </c>
      <c r="J2513" t="str">
        <f>VLOOKUP(E2513,'Data Produk'!$A$2:$E$2517,4,FALSE)</f>
        <v>EARPHONE</v>
      </c>
      <c r="K2513" t="str">
        <f>VLOOKUP(D2513,'Data Outlet'!$A$2:$D$17,4,FALSE)</f>
        <v>Gita Rahma</v>
      </c>
      <c r="L2513" t="str">
        <f>VLOOKUP(D2513,'Data Outlet'!$A$2:$D$17,2,FALSE)</f>
        <v>PAKUWON</v>
      </c>
    </row>
    <row r="2514" spans="1:12" x14ac:dyDescent="0.25">
      <c r="A2514" t="str">
        <f t="shared" si="80"/>
        <v>T-2513</v>
      </c>
      <c r="B2514" s="3" t="s">
        <v>2584</v>
      </c>
      <c r="C2514" s="5">
        <v>45548</v>
      </c>
      <c r="D2514" s="3" t="s">
        <v>44</v>
      </c>
      <c r="E2514" s="4" t="s">
        <v>1416</v>
      </c>
      <c r="F2514" s="9">
        <v>1</v>
      </c>
      <c r="G2514">
        <f>VLOOKUP(E2514,'Data Produk'!$A$2:$E$2517,5,FALSE)</f>
        <v>107100</v>
      </c>
      <c r="H2514">
        <f t="shared" si="79"/>
        <v>107100</v>
      </c>
      <c r="I2514" t="str">
        <f>VLOOKUP(E2514,'Data Produk'!$A$2:$E$2517,3,FALSE)</f>
        <v>BHINNEKA CW2-Q02 38W 2-PORTS CHARGER (QC) WHITE</v>
      </c>
      <c r="J2514" t="str">
        <f>VLOOKUP(E2514,'Data Produk'!$A$2:$E$2517,4,FALSE)</f>
        <v>CHARGER</v>
      </c>
      <c r="K2514" t="str">
        <f>VLOOKUP(D2514,'Data Outlet'!$A$2:$D$17,4,FALSE)</f>
        <v>Gita Rahma</v>
      </c>
      <c r="L2514" t="str">
        <f>VLOOKUP(D2514,'Data Outlet'!$A$2:$D$17,2,FALSE)</f>
        <v>PAKUWON</v>
      </c>
    </row>
    <row r="2515" spans="1:12" x14ac:dyDescent="0.25">
      <c r="A2515" t="str">
        <f t="shared" si="80"/>
        <v>T-2514</v>
      </c>
      <c r="B2515" s="3" t="s">
        <v>2584</v>
      </c>
      <c r="C2515" s="5">
        <v>45539</v>
      </c>
      <c r="D2515" s="3" t="s">
        <v>44</v>
      </c>
      <c r="E2515" s="4" t="s">
        <v>1484</v>
      </c>
      <c r="F2515" s="9">
        <v>1</v>
      </c>
      <c r="G2515">
        <f>VLOOKUP(E2515,'Data Produk'!$A$2:$E$2517,5,FALSE)</f>
        <v>29700</v>
      </c>
      <c r="H2515">
        <f t="shared" si="79"/>
        <v>29700</v>
      </c>
      <c r="I2515" t="str">
        <f>VLOOKUP(E2515,'Data Produk'!$A$2:$E$2517,3,FALSE)</f>
        <v>KL201 BHINNEKA USB CABLE LIGHTNING</v>
      </c>
      <c r="J2515" t="str">
        <f>VLOOKUP(E2515,'Data Produk'!$A$2:$E$2517,4,FALSE)</f>
        <v>CABLE</v>
      </c>
      <c r="K2515" t="str">
        <f>VLOOKUP(D2515,'Data Outlet'!$A$2:$D$17,4,FALSE)</f>
        <v>Gita Rahma</v>
      </c>
      <c r="L2515" t="str">
        <f>VLOOKUP(D2515,'Data Outlet'!$A$2:$D$17,2,FALSE)</f>
        <v>PAKUWON</v>
      </c>
    </row>
    <row r="2516" spans="1:12" x14ac:dyDescent="0.25">
      <c r="A2516" t="str">
        <f t="shared" si="80"/>
        <v>T-2515</v>
      </c>
      <c r="B2516" s="3" t="s">
        <v>2584</v>
      </c>
      <c r="C2516" s="5">
        <v>45549</v>
      </c>
      <c r="D2516" s="3" t="s">
        <v>44</v>
      </c>
      <c r="E2516" s="4" t="s">
        <v>1485</v>
      </c>
      <c r="F2516" s="9">
        <v>1</v>
      </c>
      <c r="G2516">
        <f>VLOOKUP(E2516,'Data Produk'!$A$2:$E$2517,5,FALSE)</f>
        <v>98100</v>
      </c>
      <c r="H2516">
        <f t="shared" si="79"/>
        <v>98100</v>
      </c>
      <c r="I2516" t="str">
        <f>VLOOKUP(E2516,'Data Produk'!$A$2:$E$2517,3,FALSE)</f>
        <v>BHINNEKA POWER PURE 30W 2-PORTS USB CHARGER (PD+QC) WHITE</v>
      </c>
      <c r="J2516" t="str">
        <f>VLOOKUP(E2516,'Data Produk'!$A$2:$E$2517,4,FALSE)</f>
        <v>CHARGER</v>
      </c>
      <c r="K2516" t="str">
        <f>VLOOKUP(D2516,'Data Outlet'!$A$2:$D$17,4,FALSE)</f>
        <v>Gita Rahma</v>
      </c>
      <c r="L2516" t="str">
        <f>VLOOKUP(D2516,'Data Outlet'!$A$2:$D$17,2,FALSE)</f>
        <v>PAKUWON</v>
      </c>
    </row>
    <row r="2517" spans="1:12" x14ac:dyDescent="0.25">
      <c r="A2517" t="str">
        <f t="shared" si="80"/>
        <v>T-2516</v>
      </c>
      <c r="B2517" s="3" t="s">
        <v>2584</v>
      </c>
      <c r="C2517" s="5">
        <v>45547</v>
      </c>
      <c r="D2517" s="3" t="s">
        <v>48</v>
      </c>
      <c r="E2517" s="4" t="s">
        <v>903</v>
      </c>
      <c r="F2517" s="9">
        <v>2</v>
      </c>
      <c r="G2517">
        <f>VLOOKUP(E2517,'Data Produk'!$A$2:$E$2517,5,FALSE)</f>
        <v>76500</v>
      </c>
      <c r="H2517">
        <f t="shared" si="79"/>
        <v>153000</v>
      </c>
      <c r="I2517" t="str">
        <f>VLOOKUP(E2517,'Data Produk'!$A$2:$E$2517,3,FALSE)</f>
        <v>BHINNEKA WAVE10 TW10 TRUE WIRELESS BLACK</v>
      </c>
      <c r="J2517" t="str">
        <f>VLOOKUP(E2517,'Data Produk'!$A$2:$E$2517,4,FALSE)</f>
        <v>TWS</v>
      </c>
      <c r="K2517" t="str">
        <f>VLOOKUP(D2517,'Data Outlet'!$A$2:$D$17,4,FALSE)</f>
        <v>Joko Susilo</v>
      </c>
      <c r="L2517" t="str">
        <f>VLOOKUP(D2517,'Data Outlet'!$A$2:$D$17,2,FALSE)</f>
        <v>SUMARECON MALL SERPONG</v>
      </c>
    </row>
    <row r="2518" spans="1:12" x14ac:dyDescent="0.25">
      <c r="A2518" t="str">
        <f t="shared" si="80"/>
        <v>T-2517</v>
      </c>
      <c r="B2518" s="3" t="s">
        <v>2584</v>
      </c>
      <c r="C2518" s="5">
        <v>45545</v>
      </c>
      <c r="D2518" s="3" t="s">
        <v>45</v>
      </c>
      <c r="E2518" s="4" t="s">
        <v>584</v>
      </c>
      <c r="F2518" s="9">
        <v>1</v>
      </c>
      <c r="G2518">
        <f>VLOOKUP(E2518,'Data Produk'!$A$2:$E$2517,5,FALSE)</f>
        <v>78750</v>
      </c>
      <c r="H2518">
        <f t="shared" si="79"/>
        <v>78750</v>
      </c>
      <c r="I2518" t="str">
        <f>VLOOKUP(E2518,'Data Produk'!$A$2:$E$2517,3,FALSE)</f>
        <v>BHINNEKA CRYTO VX7 GAMING MOUSE PINK</v>
      </c>
      <c r="J2518" t="str">
        <f>VLOOKUP(E2518,'Data Produk'!$A$2:$E$2517,4,FALSE)</f>
        <v>MOUSE GAMING</v>
      </c>
      <c r="K2518" t="str">
        <f>VLOOKUP(D2518,'Data Outlet'!$A$2:$D$17,4,FALSE)</f>
        <v>Indah Putri</v>
      </c>
      <c r="L2518" t="str">
        <f>VLOOKUP(D2518,'Data Outlet'!$A$2:$D$17,2,FALSE)</f>
        <v>PIK AVENUE</v>
      </c>
    </row>
    <row r="2519" spans="1:12" x14ac:dyDescent="0.25">
      <c r="A2519" t="str">
        <f t="shared" si="80"/>
        <v>T-2518</v>
      </c>
      <c r="B2519" s="3" t="s">
        <v>2584</v>
      </c>
      <c r="C2519" s="5">
        <v>45542</v>
      </c>
      <c r="D2519" s="3" t="s">
        <v>35</v>
      </c>
      <c r="E2519" s="4" t="s">
        <v>1486</v>
      </c>
      <c r="F2519" s="9">
        <v>1</v>
      </c>
      <c r="G2519">
        <f>VLOOKUP(E2519,'Data Produk'!$A$2:$E$2517,5,FALSE)</f>
        <v>130000</v>
      </c>
      <c r="H2519">
        <f t="shared" si="79"/>
        <v>130000</v>
      </c>
      <c r="I2519" t="str">
        <f>VLOOKUP(E2519,'Data Produk'!$A$2:$E$2517,3,FALSE)</f>
        <v>BHINNEKA TRINITY MH88 GAMING HEADSET WHITE</v>
      </c>
      <c r="J2519" t="str">
        <f>VLOOKUP(E2519,'Data Produk'!$A$2:$E$2517,4,FALSE)</f>
        <v>GAMING HEADSET</v>
      </c>
      <c r="K2519" t="str">
        <f>VLOOKUP(D2519,'Data Outlet'!$A$2:$D$17,4,FALSE)</f>
        <v>Budi Santoso</v>
      </c>
      <c r="L2519" t="str">
        <f>VLOOKUP(D2519,'Data Outlet'!$A$2:$D$17,2,FALSE)</f>
        <v>BINTARO EXCHANGE</v>
      </c>
    </row>
    <row r="2520" spans="1:12" x14ac:dyDescent="0.25">
      <c r="A2520" t="str">
        <f t="shared" si="80"/>
        <v>T-2519</v>
      </c>
      <c r="B2520" s="3" t="s">
        <v>2584</v>
      </c>
      <c r="C2520" s="5">
        <v>45547</v>
      </c>
      <c r="D2520" s="3" t="s">
        <v>35</v>
      </c>
      <c r="E2520" s="4" t="s">
        <v>1487</v>
      </c>
      <c r="F2520" s="9">
        <v>1</v>
      </c>
      <c r="G2520">
        <f>VLOOKUP(E2520,'Data Produk'!$A$2:$E$2517,5,FALSE)</f>
        <v>74700</v>
      </c>
      <c r="H2520">
        <f t="shared" si="79"/>
        <v>74700</v>
      </c>
      <c r="I2520" t="str">
        <f>VLOOKUP(E2520,'Data Produk'!$A$2:$E$2517,3,FALSE)</f>
        <v>BHINNEKA KM100 OFFICE COMBO BLACK</v>
      </c>
      <c r="J2520" t="str">
        <f>VLOOKUP(E2520,'Data Produk'!$A$2:$E$2517,4,FALSE)</f>
        <v>OFFICE COMBO</v>
      </c>
      <c r="K2520" t="str">
        <f>VLOOKUP(D2520,'Data Outlet'!$A$2:$D$17,4,FALSE)</f>
        <v>Budi Santoso</v>
      </c>
      <c r="L2520" t="str">
        <f>VLOOKUP(D2520,'Data Outlet'!$A$2:$D$17,2,FALSE)</f>
        <v>BINTARO EXCHANGE</v>
      </c>
    </row>
    <row r="2521" spans="1:12" x14ac:dyDescent="0.25">
      <c r="A2521" t="str">
        <f t="shared" si="80"/>
        <v>T-2520</v>
      </c>
      <c r="B2521" s="3" t="s">
        <v>2584</v>
      </c>
      <c r="C2521" s="5">
        <v>45537</v>
      </c>
      <c r="D2521" s="3" t="s">
        <v>48</v>
      </c>
      <c r="E2521" s="4" t="s">
        <v>146</v>
      </c>
      <c r="F2521" s="9">
        <v>1</v>
      </c>
      <c r="G2521">
        <f>VLOOKUP(E2521,'Data Produk'!$A$2:$E$2517,5,FALSE)</f>
        <v>94500</v>
      </c>
      <c r="H2521">
        <f t="shared" si="79"/>
        <v>94500</v>
      </c>
      <c r="I2521" t="str">
        <f>VLOOKUP(E2521,'Data Produk'!$A$2:$E$2517,3,FALSE)</f>
        <v>BHINNEKA SMART LIGHT BUB 12W SLB102</v>
      </c>
      <c r="J2521" t="str">
        <f>VLOOKUP(E2521,'Data Produk'!$A$2:$E$2517,4,FALSE)</f>
        <v>SMART LIFE</v>
      </c>
      <c r="K2521" t="str">
        <f>VLOOKUP(D2521,'Data Outlet'!$A$2:$D$17,4,FALSE)</f>
        <v>Joko Susilo</v>
      </c>
      <c r="L2521" t="str">
        <f>VLOOKUP(D2521,'Data Outlet'!$A$2:$D$17,2,FALSE)</f>
        <v>SUMARECON MALL SERPONG</v>
      </c>
    </row>
    <row r="2522" spans="1:12" x14ac:dyDescent="0.25">
      <c r="A2522" t="str">
        <f t="shared" si="80"/>
        <v>T-2521</v>
      </c>
      <c r="B2522" s="3" t="s">
        <v>2584</v>
      </c>
      <c r="C2522" s="5">
        <v>45548</v>
      </c>
      <c r="D2522" s="3" t="s">
        <v>45</v>
      </c>
      <c r="E2522" s="4" t="s">
        <v>795</v>
      </c>
      <c r="F2522" s="9">
        <v>1</v>
      </c>
      <c r="G2522">
        <f>VLOOKUP(E2522,'Data Produk'!$A$2:$E$2517,5,FALSE)</f>
        <v>94500</v>
      </c>
      <c r="H2522">
        <f t="shared" si="79"/>
        <v>94500</v>
      </c>
      <c r="I2522" t="str">
        <f>VLOOKUP(E2522,'Data Produk'!$A$2:$E$2517,3,FALSE)</f>
        <v>BHINNEKA POWER GO 25W 1-PORT TYPE-C USB CHARGER (PD/PPS) WHITE</v>
      </c>
      <c r="J2522" t="str">
        <f>VLOOKUP(E2522,'Data Produk'!$A$2:$E$2517,4,FALSE)</f>
        <v>CHARGER</v>
      </c>
      <c r="K2522" t="str">
        <f>VLOOKUP(D2522,'Data Outlet'!$A$2:$D$17,4,FALSE)</f>
        <v>Indah Putri</v>
      </c>
      <c r="L2522" t="str">
        <f>VLOOKUP(D2522,'Data Outlet'!$A$2:$D$17,2,FALSE)</f>
        <v>PIK AVENUE</v>
      </c>
    </row>
    <row r="2523" spans="1:12" x14ac:dyDescent="0.25">
      <c r="A2523" t="str">
        <f t="shared" si="80"/>
        <v>T-2522</v>
      </c>
      <c r="B2523" s="3" t="s">
        <v>2584</v>
      </c>
      <c r="C2523" s="5">
        <v>45540</v>
      </c>
      <c r="D2523" s="3" t="s">
        <v>35</v>
      </c>
      <c r="E2523" s="4" t="s">
        <v>1488</v>
      </c>
      <c r="F2523" s="9">
        <v>1</v>
      </c>
      <c r="G2523">
        <f>VLOOKUP(E2523,'Data Produk'!$A$2:$E$2517,5,FALSE)</f>
        <v>94500</v>
      </c>
      <c r="H2523">
        <f t="shared" si="79"/>
        <v>94500</v>
      </c>
      <c r="I2523" t="str">
        <f>VLOOKUP(E2523,'Data Produk'!$A$2:$E$2517,3,FALSE)</f>
        <v>BHINNEKA POWER GO 25W 1-PORT TYPE-C USB CHARGER (PD/PPS) WHITE</v>
      </c>
      <c r="J2523" t="str">
        <f>VLOOKUP(E2523,'Data Produk'!$A$2:$E$2517,4,FALSE)</f>
        <v>CHARGER</v>
      </c>
      <c r="K2523" t="str">
        <f>VLOOKUP(D2523,'Data Outlet'!$A$2:$D$17,4,FALSE)</f>
        <v>Budi Santoso</v>
      </c>
      <c r="L2523" t="str">
        <f>VLOOKUP(D2523,'Data Outlet'!$A$2:$D$17,2,FALSE)</f>
        <v>BINTARO EXCHANGE</v>
      </c>
    </row>
    <row r="2524" spans="1:12" x14ac:dyDescent="0.25">
      <c r="A2524" t="str">
        <f t="shared" si="80"/>
        <v>T-2523</v>
      </c>
      <c r="B2524" s="3" t="s">
        <v>2584</v>
      </c>
      <c r="C2524" s="5">
        <v>45542</v>
      </c>
      <c r="D2524" s="3" t="s">
        <v>48</v>
      </c>
      <c r="E2524" s="4" t="s">
        <v>1489</v>
      </c>
      <c r="F2524" s="9">
        <v>1</v>
      </c>
      <c r="G2524">
        <f>VLOOKUP(E2524,'Data Produk'!$A$2:$E$2517,5,FALSE)</f>
        <v>123300</v>
      </c>
      <c r="H2524">
        <f t="shared" si="79"/>
        <v>123300</v>
      </c>
      <c r="I2524" t="str">
        <f>VLOOKUP(E2524,'Data Produk'!$A$2:$E$2517,3,FALSE)</f>
        <v>BHINNEKA GO WK894 OFFICE COMBO BLACK</v>
      </c>
      <c r="J2524" t="str">
        <f>VLOOKUP(E2524,'Data Produk'!$A$2:$E$2517,4,FALSE)</f>
        <v>OFFICE COMBO</v>
      </c>
      <c r="K2524" t="str">
        <f>VLOOKUP(D2524,'Data Outlet'!$A$2:$D$17,4,FALSE)</f>
        <v>Joko Susilo</v>
      </c>
      <c r="L2524" t="str">
        <f>VLOOKUP(D2524,'Data Outlet'!$A$2:$D$17,2,FALSE)</f>
        <v>SUMARECON MALL SERPONG</v>
      </c>
    </row>
    <row r="2525" spans="1:12" x14ac:dyDescent="0.25">
      <c r="A2525" t="str">
        <f t="shared" si="80"/>
        <v>T-2524</v>
      </c>
      <c r="B2525" s="3" t="s">
        <v>2584</v>
      </c>
      <c r="C2525" s="5">
        <v>45540</v>
      </c>
      <c r="D2525" s="3" t="s">
        <v>44</v>
      </c>
      <c r="E2525" s="4" t="s">
        <v>734</v>
      </c>
      <c r="F2525" s="9">
        <v>2</v>
      </c>
      <c r="G2525">
        <f>VLOOKUP(E2525,'Data Produk'!$A$2:$E$2517,5,FALSE)</f>
        <v>27000</v>
      </c>
      <c r="H2525">
        <f t="shared" si="79"/>
        <v>54000</v>
      </c>
      <c r="I2525" t="str">
        <f>VLOOKUP(E2525,'Data Produk'!$A$2:$E$2517,3,FALSE)</f>
        <v>BHINNEKA DURALINK KCB2001 BLACK</v>
      </c>
      <c r="J2525" t="str">
        <f>VLOOKUP(E2525,'Data Produk'!$A$2:$E$2517,4,FALSE)</f>
        <v>CABLE</v>
      </c>
      <c r="K2525" t="str">
        <f>VLOOKUP(D2525,'Data Outlet'!$A$2:$D$17,4,FALSE)</f>
        <v>Gita Rahma</v>
      </c>
      <c r="L2525" t="str">
        <f>VLOOKUP(D2525,'Data Outlet'!$A$2:$D$17,2,FALSE)</f>
        <v>PAKUWON</v>
      </c>
    </row>
    <row r="2526" spans="1:12" x14ac:dyDescent="0.25">
      <c r="A2526" t="str">
        <f t="shared" si="80"/>
        <v>T-2525</v>
      </c>
      <c r="B2526" s="3" t="s">
        <v>2584</v>
      </c>
      <c r="C2526" s="5">
        <v>45557</v>
      </c>
      <c r="D2526" s="3" t="s">
        <v>45</v>
      </c>
      <c r="E2526" s="4" t="s">
        <v>164</v>
      </c>
      <c r="F2526" s="9">
        <v>4</v>
      </c>
      <c r="G2526">
        <f>VLOOKUP(E2526,'Data Produk'!$A$2:$E$2517,5,FALSE)</f>
        <v>98100</v>
      </c>
      <c r="H2526">
        <f t="shared" si="79"/>
        <v>392400</v>
      </c>
      <c r="I2526" t="str">
        <f>VLOOKUP(E2526,'Data Produk'!$A$2:$E$2517,3,FALSE)</f>
        <v>BHINNEKA CW2-Q01 30W 2-PORTS CHARGER (QC) WHITE</v>
      </c>
      <c r="J2526" t="str">
        <f>VLOOKUP(E2526,'Data Produk'!$A$2:$E$2517,4,FALSE)</f>
        <v>CHARGER</v>
      </c>
      <c r="K2526" t="str">
        <f>VLOOKUP(D2526,'Data Outlet'!$A$2:$D$17,4,FALSE)</f>
        <v>Indah Putri</v>
      </c>
      <c r="L2526" t="str">
        <f>VLOOKUP(D2526,'Data Outlet'!$A$2:$D$17,2,FALSE)</f>
        <v>PIK AVENUE</v>
      </c>
    </row>
    <row r="2527" spans="1:12" x14ac:dyDescent="0.25">
      <c r="A2527" t="str">
        <f t="shared" si="80"/>
        <v>T-2526</v>
      </c>
      <c r="B2527" s="3" t="s">
        <v>2584</v>
      </c>
      <c r="C2527" s="5">
        <v>45558</v>
      </c>
      <c r="D2527" s="3" t="s">
        <v>35</v>
      </c>
      <c r="E2527" s="4" t="s">
        <v>1490</v>
      </c>
      <c r="F2527" s="9">
        <v>1</v>
      </c>
      <c r="G2527">
        <f>VLOOKUP(E2527,'Data Produk'!$A$2:$E$2517,5,FALSE)</f>
        <v>81000</v>
      </c>
      <c r="H2527">
        <f t="shared" si="79"/>
        <v>81000</v>
      </c>
      <c r="I2527" t="str">
        <f>VLOOKUP(E2527,'Data Produk'!$A$2:$E$2517,3,FALSE)</f>
        <v>BHINNEKA CRYTO VX7 GAMING MOUSE PINK</v>
      </c>
      <c r="J2527" t="str">
        <f>VLOOKUP(E2527,'Data Produk'!$A$2:$E$2517,4,FALSE)</f>
        <v>MOUSE GAMING</v>
      </c>
      <c r="K2527" t="str">
        <f>VLOOKUP(D2527,'Data Outlet'!$A$2:$D$17,4,FALSE)</f>
        <v>Budi Santoso</v>
      </c>
      <c r="L2527" t="str">
        <f>VLOOKUP(D2527,'Data Outlet'!$A$2:$D$17,2,FALSE)</f>
        <v>BINTARO EXCHANGE</v>
      </c>
    </row>
    <row r="2528" spans="1:12" x14ac:dyDescent="0.25">
      <c r="A2528" t="str">
        <f t="shared" si="80"/>
        <v>T-2527</v>
      </c>
      <c r="B2528" s="3" t="s">
        <v>2584</v>
      </c>
      <c r="C2528" s="5">
        <v>45559</v>
      </c>
      <c r="D2528" s="3" t="s">
        <v>35</v>
      </c>
      <c r="E2528" s="4" t="s">
        <v>949</v>
      </c>
      <c r="F2528" s="9">
        <v>1</v>
      </c>
      <c r="G2528">
        <f>VLOOKUP(E2528,'Data Produk'!$A$2:$E$2517,5,FALSE)</f>
        <v>22500</v>
      </c>
      <c r="H2528">
        <f t="shared" si="79"/>
        <v>22500</v>
      </c>
      <c r="I2528" t="str">
        <f>VLOOKUP(E2528,'Data Produk'!$A$2:$E$2517,3,FALSE)</f>
        <v>BHINNEKA LINKBUDS ES4 WIRED EARBUDS WHITE</v>
      </c>
      <c r="J2528" t="str">
        <f>VLOOKUP(E2528,'Data Produk'!$A$2:$E$2517,4,FALSE)</f>
        <v>EARPHONE</v>
      </c>
      <c r="K2528" t="str">
        <f>VLOOKUP(D2528,'Data Outlet'!$A$2:$D$17,4,FALSE)</f>
        <v>Budi Santoso</v>
      </c>
      <c r="L2528" t="str">
        <f>VLOOKUP(D2528,'Data Outlet'!$A$2:$D$17,2,FALSE)</f>
        <v>BINTARO EXCHANGE</v>
      </c>
    </row>
    <row r="2529" spans="1:12" x14ac:dyDescent="0.25">
      <c r="A2529" t="str">
        <f t="shared" si="80"/>
        <v>T-2528</v>
      </c>
      <c r="B2529" s="3" t="s">
        <v>2584</v>
      </c>
      <c r="C2529" s="5">
        <v>45562</v>
      </c>
      <c r="D2529" s="3" t="s">
        <v>35</v>
      </c>
      <c r="E2529" s="4" t="s">
        <v>955</v>
      </c>
      <c r="F2529" s="9">
        <v>1</v>
      </c>
      <c r="G2529">
        <f>VLOOKUP(E2529,'Data Produk'!$A$2:$E$2517,5,FALSE)</f>
        <v>82800</v>
      </c>
      <c r="H2529">
        <f t="shared" si="79"/>
        <v>82800</v>
      </c>
      <c r="I2529" t="str">
        <f>VLOOKUP(E2529,'Data Produk'!$A$2:$E$2517,3,FALSE)</f>
        <v>BHINNEKA GO W193 OFFICE MOUSE GREY</v>
      </c>
      <c r="J2529" t="str">
        <f>VLOOKUP(E2529,'Data Produk'!$A$2:$E$2517,4,FALSE)</f>
        <v>OFFICE MOUSE</v>
      </c>
      <c r="K2529" t="str">
        <f>VLOOKUP(D2529,'Data Outlet'!$A$2:$D$17,4,FALSE)</f>
        <v>Budi Santoso</v>
      </c>
      <c r="L2529" t="str">
        <f>VLOOKUP(D2529,'Data Outlet'!$A$2:$D$17,2,FALSE)</f>
        <v>BINTARO EXCHANGE</v>
      </c>
    </row>
    <row r="2530" spans="1:12" x14ac:dyDescent="0.25">
      <c r="A2530" t="str">
        <f t="shared" si="80"/>
        <v>T-2529</v>
      </c>
      <c r="B2530" s="3" t="s">
        <v>2584</v>
      </c>
      <c r="C2530" s="5">
        <v>45538</v>
      </c>
      <c r="D2530" s="3" t="s">
        <v>35</v>
      </c>
      <c r="E2530" s="4" t="s">
        <v>1491</v>
      </c>
      <c r="F2530" s="9">
        <v>1</v>
      </c>
      <c r="G2530">
        <f>VLOOKUP(E2530,'Data Produk'!$A$2:$E$2517,5,FALSE)</f>
        <v>73800</v>
      </c>
      <c r="H2530">
        <f t="shared" si="79"/>
        <v>73800</v>
      </c>
      <c r="I2530" t="str">
        <f>VLOOKUP(E2530,'Data Produk'!$A$2:$E$2517,3,FALSE)</f>
        <v>BHINNEKA SMART LIGHT BUB 9W SLB101</v>
      </c>
      <c r="J2530" t="str">
        <f>VLOOKUP(E2530,'Data Produk'!$A$2:$E$2517,4,FALSE)</f>
        <v>SMART LIFE</v>
      </c>
      <c r="K2530" t="str">
        <f>VLOOKUP(D2530,'Data Outlet'!$A$2:$D$17,4,FALSE)</f>
        <v>Budi Santoso</v>
      </c>
      <c r="L2530" t="str">
        <f>VLOOKUP(D2530,'Data Outlet'!$A$2:$D$17,2,FALSE)</f>
        <v>BINTARO EXCHANGE</v>
      </c>
    </row>
    <row r="2531" spans="1:12" x14ac:dyDescent="0.25">
      <c r="A2531" t="str">
        <f t="shared" si="80"/>
        <v>T-2530</v>
      </c>
      <c r="B2531" s="3" t="s">
        <v>2584</v>
      </c>
      <c r="C2531" s="5">
        <v>45564</v>
      </c>
      <c r="D2531" s="3" t="s">
        <v>48</v>
      </c>
      <c r="E2531" s="4" t="s">
        <v>905</v>
      </c>
      <c r="F2531" s="9">
        <v>4</v>
      </c>
      <c r="G2531">
        <f>VLOOKUP(E2531,'Data Produk'!$A$2:$E$2517,5,FALSE)</f>
        <v>81000</v>
      </c>
      <c r="H2531">
        <f t="shared" si="79"/>
        <v>324000</v>
      </c>
      <c r="I2531" t="str">
        <f>VLOOKUP(E2531,'Data Produk'!$A$2:$E$2517,3,FALSE)</f>
        <v>BHINNEKA THOR X9 GAMING MOUSE BLACK</v>
      </c>
      <c r="J2531" t="str">
        <f>VLOOKUP(E2531,'Data Produk'!$A$2:$E$2517,4,FALSE)</f>
        <v>MOUSE GAMING</v>
      </c>
      <c r="K2531" t="str">
        <f>VLOOKUP(D2531,'Data Outlet'!$A$2:$D$17,4,FALSE)</f>
        <v>Joko Susilo</v>
      </c>
      <c r="L2531" t="str">
        <f>VLOOKUP(D2531,'Data Outlet'!$A$2:$D$17,2,FALSE)</f>
        <v>SUMARECON MALL SERPONG</v>
      </c>
    </row>
    <row r="2532" spans="1:12" x14ac:dyDescent="0.25">
      <c r="A2532" t="str">
        <f t="shared" si="80"/>
        <v>T-2531</v>
      </c>
      <c r="B2532" s="3" t="s">
        <v>2584</v>
      </c>
      <c r="C2532" s="5">
        <v>45541</v>
      </c>
      <c r="D2532" s="3" t="s">
        <v>35</v>
      </c>
      <c r="E2532" s="4" t="s">
        <v>333</v>
      </c>
      <c r="F2532" s="9">
        <v>2</v>
      </c>
      <c r="G2532">
        <f>VLOOKUP(E2532,'Data Produk'!$A$2:$E$2517,5,FALSE)</f>
        <v>45000</v>
      </c>
      <c r="H2532">
        <f t="shared" si="79"/>
        <v>90000</v>
      </c>
      <c r="I2532" t="str">
        <f>VLOOKUP(E2532,'Data Produk'!$A$2:$E$2517,3,FALSE)</f>
        <v>BHINNEKA HYPERLINK KD10C2001 BLACK</v>
      </c>
      <c r="J2532" t="str">
        <f>VLOOKUP(E2532,'Data Produk'!$A$2:$E$2517,4,FALSE)</f>
        <v>CABLE</v>
      </c>
      <c r="K2532" t="str">
        <f>VLOOKUP(D2532,'Data Outlet'!$A$2:$D$17,4,FALSE)</f>
        <v>Budi Santoso</v>
      </c>
      <c r="L2532" t="str">
        <f>VLOOKUP(D2532,'Data Outlet'!$A$2:$D$17,2,FALSE)</f>
        <v>BINTARO EXCHANGE</v>
      </c>
    </row>
    <row r="2533" spans="1:12" x14ac:dyDescent="0.25">
      <c r="A2533" t="str">
        <f t="shared" si="80"/>
        <v>T-2532</v>
      </c>
      <c r="B2533" s="3" t="s">
        <v>2584</v>
      </c>
      <c r="C2533" s="5">
        <v>45557</v>
      </c>
      <c r="D2533" s="3" t="s">
        <v>44</v>
      </c>
      <c r="E2533" s="4" t="s">
        <v>675</v>
      </c>
      <c r="F2533" s="9">
        <v>2</v>
      </c>
      <c r="G2533">
        <f>VLOOKUP(E2533,'Data Produk'!$A$2:$E$2517,5,FALSE)</f>
        <v>39600</v>
      </c>
      <c r="H2533">
        <f t="shared" si="79"/>
        <v>79200</v>
      </c>
      <c r="I2533" t="str">
        <f>VLOOKUP(E2533,'Data Produk'!$A$2:$E$2517,3,FALSE)</f>
        <v>BHINNEKA GO W608 OFFICE MOUSE PINK</v>
      </c>
      <c r="J2533" t="str">
        <f>VLOOKUP(E2533,'Data Produk'!$A$2:$E$2517,4,FALSE)</f>
        <v>OFFICE MOUSE</v>
      </c>
      <c r="K2533" t="str">
        <f>VLOOKUP(D2533,'Data Outlet'!$A$2:$D$17,4,FALSE)</f>
        <v>Gita Rahma</v>
      </c>
      <c r="L2533" t="str">
        <f>VLOOKUP(D2533,'Data Outlet'!$A$2:$D$17,2,FALSE)</f>
        <v>PAKUWON</v>
      </c>
    </row>
    <row r="2534" spans="1:12" x14ac:dyDescent="0.25">
      <c r="A2534" t="str">
        <f t="shared" si="80"/>
        <v>T-2533</v>
      </c>
      <c r="B2534" s="3" t="s">
        <v>2584</v>
      </c>
      <c r="C2534" s="5">
        <v>45555</v>
      </c>
      <c r="D2534" s="3" t="s">
        <v>45</v>
      </c>
      <c r="E2534" s="4" t="s">
        <v>1143</v>
      </c>
      <c r="F2534" s="9">
        <v>1</v>
      </c>
      <c r="G2534">
        <f>VLOOKUP(E2534,'Data Produk'!$A$2:$E$2517,5,FALSE)</f>
        <v>115200</v>
      </c>
      <c r="H2534">
        <f t="shared" si="79"/>
        <v>115200</v>
      </c>
      <c r="I2534" t="str">
        <f>VLOOKUP(E2534,'Data Produk'!$A$2:$E$2517,3,FALSE)</f>
        <v>BHINNEKA PRISMA+ MBR01 MOUSE ACCESSORIES</v>
      </c>
      <c r="J2534" t="str">
        <f>VLOOKUP(E2534,'Data Produk'!$A$2:$E$2517,4,FALSE)</f>
        <v>OTHER ACCESSORIES</v>
      </c>
      <c r="K2534" t="str">
        <f>VLOOKUP(D2534,'Data Outlet'!$A$2:$D$17,4,FALSE)</f>
        <v>Indah Putri</v>
      </c>
      <c r="L2534" t="str">
        <f>VLOOKUP(D2534,'Data Outlet'!$A$2:$D$17,2,FALSE)</f>
        <v>PIK AVENUE</v>
      </c>
    </row>
    <row r="2535" spans="1:12" x14ac:dyDescent="0.25">
      <c r="A2535" t="str">
        <f t="shared" si="80"/>
        <v>T-2534</v>
      </c>
      <c r="B2535" s="3" t="s">
        <v>2584</v>
      </c>
      <c r="C2535" s="5">
        <v>45552</v>
      </c>
      <c r="D2535" s="3" t="s">
        <v>45</v>
      </c>
      <c r="E2535" s="4" t="s">
        <v>777</v>
      </c>
      <c r="F2535" s="9">
        <v>2</v>
      </c>
      <c r="G2535">
        <f>VLOOKUP(E2535,'Data Produk'!$A$2:$E$2517,5,FALSE)</f>
        <v>35100</v>
      </c>
      <c r="H2535">
        <f t="shared" si="79"/>
        <v>70200</v>
      </c>
      <c r="I2535" t="str">
        <f>VLOOKUP(E2535,'Data Produk'!$A$2:$E$2517,3,FALSE)</f>
        <v>KL104 BHINNEKA USB CABLE LIGHTNING</v>
      </c>
      <c r="J2535" t="str">
        <f>VLOOKUP(E2535,'Data Produk'!$A$2:$E$2517,4,FALSE)</f>
        <v>CABLE</v>
      </c>
      <c r="K2535" t="str">
        <f>VLOOKUP(D2535,'Data Outlet'!$A$2:$D$17,4,FALSE)</f>
        <v>Indah Putri</v>
      </c>
      <c r="L2535" t="str">
        <f>VLOOKUP(D2535,'Data Outlet'!$A$2:$D$17,2,FALSE)</f>
        <v>PIK AVENUE</v>
      </c>
    </row>
    <row r="2536" spans="1:12" x14ac:dyDescent="0.25">
      <c r="A2536" t="str">
        <f t="shared" si="80"/>
        <v>T-2535</v>
      </c>
      <c r="B2536" s="3" t="s">
        <v>2584</v>
      </c>
      <c r="C2536" s="5">
        <v>45544</v>
      </c>
      <c r="D2536" s="3" t="s">
        <v>35</v>
      </c>
      <c r="E2536" s="4" t="s">
        <v>339</v>
      </c>
      <c r="F2536" s="9">
        <v>2</v>
      </c>
      <c r="G2536">
        <f>VLOOKUP(E2536,'Data Produk'!$A$2:$E$2517,5,FALSE)</f>
        <v>15300</v>
      </c>
      <c r="H2536">
        <f t="shared" si="79"/>
        <v>30600</v>
      </c>
      <c r="I2536" t="str">
        <f>VLOOKUP(E2536,'Data Produk'!$A$2:$E$2517,3,FALSE)</f>
        <v>BHINNEKA LINKPODS ES3 WIRED EARBUDS BLACK</v>
      </c>
      <c r="J2536" t="str">
        <f>VLOOKUP(E2536,'Data Produk'!$A$2:$E$2517,4,FALSE)</f>
        <v>EARPHONE</v>
      </c>
      <c r="K2536" t="str">
        <f>VLOOKUP(D2536,'Data Outlet'!$A$2:$D$17,4,FALSE)</f>
        <v>Budi Santoso</v>
      </c>
      <c r="L2536" t="str">
        <f>VLOOKUP(D2536,'Data Outlet'!$A$2:$D$17,2,FALSE)</f>
        <v>BINTARO EXCHANGE</v>
      </c>
    </row>
    <row r="2537" spans="1:12" x14ac:dyDescent="0.25">
      <c r="A2537" t="str">
        <f t="shared" si="80"/>
        <v>T-2536</v>
      </c>
      <c r="B2537" s="3" t="s">
        <v>2584</v>
      </c>
      <c r="C2537" s="5">
        <v>45565</v>
      </c>
      <c r="D2537" s="3" t="s">
        <v>45</v>
      </c>
      <c r="E2537" s="4" t="s">
        <v>218</v>
      </c>
      <c r="F2537" s="9">
        <v>1</v>
      </c>
      <c r="G2537">
        <f>VLOOKUP(E2537,'Data Produk'!$A$2:$E$2517,5,FALSE)</f>
        <v>76500</v>
      </c>
      <c r="H2537">
        <f t="shared" si="79"/>
        <v>76500</v>
      </c>
      <c r="I2537" t="str">
        <f>VLOOKUP(E2537,'Data Produk'!$A$2:$E$2517,3,FALSE)</f>
        <v>BHINNEKA WAVE10 TW10 TRUE WIRELESS BLACK</v>
      </c>
      <c r="J2537" t="str">
        <f>VLOOKUP(E2537,'Data Produk'!$A$2:$E$2517,4,FALSE)</f>
        <v>TWS</v>
      </c>
      <c r="K2537" t="str">
        <f>VLOOKUP(D2537,'Data Outlet'!$A$2:$D$17,4,FALSE)</f>
        <v>Indah Putri</v>
      </c>
      <c r="L2537" t="str">
        <f>VLOOKUP(D2537,'Data Outlet'!$A$2:$D$17,2,FALSE)</f>
        <v>PIK AVENUE</v>
      </c>
    </row>
    <row r="2538" spans="1:12" x14ac:dyDescent="0.25">
      <c r="A2538" t="str">
        <f t="shared" si="80"/>
        <v>T-2537</v>
      </c>
      <c r="B2538" s="3" t="s">
        <v>2584</v>
      </c>
      <c r="C2538" s="5">
        <v>45547</v>
      </c>
      <c r="D2538" s="3" t="s">
        <v>45</v>
      </c>
      <c r="E2538" s="4" t="s">
        <v>147</v>
      </c>
      <c r="F2538" s="9">
        <v>4</v>
      </c>
      <c r="G2538">
        <f>VLOOKUP(E2538,'Data Produk'!$A$2:$E$2517,5,FALSE)</f>
        <v>47700</v>
      </c>
      <c r="H2538">
        <f t="shared" si="79"/>
        <v>190800</v>
      </c>
      <c r="I2538" t="str">
        <f>VLOOKUP(E2538,'Data Produk'!$A$2:$E$2517,3,FALSE)</f>
        <v>BHINNEKA POWER MOVE 30W 2-PORTS CAR CHARGER (PD+QC) BLACK</v>
      </c>
      <c r="J2538" t="str">
        <f>VLOOKUP(E2538,'Data Produk'!$A$2:$E$2517,4,FALSE)</f>
        <v>CAR &amp; TRAVEL CHARGER</v>
      </c>
      <c r="K2538" t="str">
        <f>VLOOKUP(D2538,'Data Outlet'!$A$2:$D$17,4,FALSE)</f>
        <v>Indah Putri</v>
      </c>
      <c r="L2538" t="str">
        <f>VLOOKUP(D2538,'Data Outlet'!$A$2:$D$17,2,FALSE)</f>
        <v>PIK AVENUE</v>
      </c>
    </row>
    <row r="2539" spans="1:12" x14ac:dyDescent="0.25">
      <c r="A2539" t="str">
        <f t="shared" si="80"/>
        <v>T-2538</v>
      </c>
      <c r="B2539" s="3" t="s">
        <v>2584</v>
      </c>
      <c r="C2539" s="5">
        <v>45541</v>
      </c>
      <c r="D2539" s="3" t="s">
        <v>35</v>
      </c>
      <c r="E2539" s="4" t="s">
        <v>343</v>
      </c>
      <c r="F2539" s="9">
        <v>3</v>
      </c>
      <c r="G2539">
        <f>VLOOKUP(E2539,'Data Produk'!$A$2:$E$2517,5,FALSE)</f>
        <v>57600</v>
      </c>
      <c r="H2539">
        <f t="shared" si="79"/>
        <v>172800</v>
      </c>
      <c r="I2539" t="str">
        <f>VLOOKUP(E2539,'Data Produk'!$A$2:$E$2517,3,FALSE)</f>
        <v>BHINNEKA GO W192 OFFICE MOUSE BLACK</v>
      </c>
      <c r="J2539" t="str">
        <f>VLOOKUP(E2539,'Data Produk'!$A$2:$E$2517,4,FALSE)</f>
        <v>OFFICE MOUSE</v>
      </c>
      <c r="K2539" t="str">
        <f>VLOOKUP(D2539,'Data Outlet'!$A$2:$D$17,4,FALSE)</f>
        <v>Budi Santoso</v>
      </c>
      <c r="L2539" t="str">
        <f>VLOOKUP(D2539,'Data Outlet'!$A$2:$D$17,2,FALSE)</f>
        <v>BINTARO EXCHANGE</v>
      </c>
    </row>
    <row r="2540" spans="1:12" x14ac:dyDescent="0.25">
      <c r="A2540" t="str">
        <f t="shared" si="80"/>
        <v>T-2539</v>
      </c>
      <c r="B2540" s="3" t="s">
        <v>2584</v>
      </c>
      <c r="C2540" s="5">
        <v>45546</v>
      </c>
      <c r="D2540" s="3" t="s">
        <v>48</v>
      </c>
      <c r="E2540" s="4" t="s">
        <v>293</v>
      </c>
      <c r="F2540" s="9">
        <v>2</v>
      </c>
      <c r="G2540">
        <f>VLOOKUP(E2540,'Data Produk'!$A$2:$E$2517,5,FALSE)</f>
        <v>225000</v>
      </c>
      <c r="H2540">
        <f t="shared" si="79"/>
        <v>450000</v>
      </c>
      <c r="I2540" t="str">
        <f>VLOOKUP(E2540,'Data Produk'!$A$2:$E$2517,3,FALSE)</f>
        <v>BHINNEKA POWER CUBE 4 PLUG TYPE TRAVEL MULTI ADAPTER BLACK</v>
      </c>
      <c r="J2540" t="str">
        <f>VLOOKUP(E2540,'Data Produk'!$A$2:$E$2517,4,FALSE)</f>
        <v>CAR &amp; TRAVEL CHARGER</v>
      </c>
      <c r="K2540" t="str">
        <f>VLOOKUP(D2540,'Data Outlet'!$A$2:$D$17,4,FALSE)</f>
        <v>Joko Susilo</v>
      </c>
      <c r="L2540" t="str">
        <f>VLOOKUP(D2540,'Data Outlet'!$A$2:$D$17,2,FALSE)</f>
        <v>SUMARECON MALL SERPONG</v>
      </c>
    </row>
    <row r="2541" spans="1:12" x14ac:dyDescent="0.25">
      <c r="A2541" t="str">
        <f t="shared" si="80"/>
        <v>T-2540</v>
      </c>
      <c r="B2541" s="3" t="s">
        <v>2584</v>
      </c>
      <c r="C2541" s="5">
        <v>45536</v>
      </c>
      <c r="D2541" s="3" t="s">
        <v>44</v>
      </c>
      <c r="E2541" s="4" t="s">
        <v>1492</v>
      </c>
      <c r="F2541" s="9">
        <v>1</v>
      </c>
      <c r="G2541">
        <f>VLOOKUP(E2541,'Data Produk'!$A$2:$E$2517,5,FALSE)</f>
        <v>115200</v>
      </c>
      <c r="H2541">
        <f t="shared" si="79"/>
        <v>115200</v>
      </c>
      <c r="I2541" t="str">
        <f>VLOOKUP(E2541,'Data Produk'!$A$2:$E$2517,3,FALSE)</f>
        <v>BHINNEKA PRISMA+ MBR01 MOUSE ACCESSORIES</v>
      </c>
      <c r="J2541" t="str">
        <f>VLOOKUP(E2541,'Data Produk'!$A$2:$E$2517,4,FALSE)</f>
        <v>OTHER ACCESSORIES</v>
      </c>
      <c r="K2541" t="str">
        <f>VLOOKUP(D2541,'Data Outlet'!$A$2:$D$17,4,FALSE)</f>
        <v>Gita Rahma</v>
      </c>
      <c r="L2541" t="str">
        <f>VLOOKUP(D2541,'Data Outlet'!$A$2:$D$17,2,FALSE)</f>
        <v>PAKUWON</v>
      </c>
    </row>
    <row r="2542" spans="1:12" x14ac:dyDescent="0.25">
      <c r="A2542" t="str">
        <f t="shared" si="80"/>
        <v>T-2541</v>
      </c>
      <c r="B2542" s="3" t="s">
        <v>2584</v>
      </c>
      <c r="C2542" s="5">
        <v>45551</v>
      </c>
      <c r="D2542" s="3" t="s">
        <v>45</v>
      </c>
      <c r="E2542" s="4" t="s">
        <v>241</v>
      </c>
      <c r="F2542" s="9">
        <v>1</v>
      </c>
      <c r="G2542">
        <f>VLOOKUP(E2542,'Data Produk'!$A$2:$E$2517,5,FALSE)</f>
        <v>243000</v>
      </c>
      <c r="H2542">
        <f t="shared" si="79"/>
        <v>243000</v>
      </c>
      <c r="I2542" t="str">
        <f>VLOOKUP(E2542,'Data Produk'!$A$2:$E$2517,3,FALSE)</f>
        <v>BHINNEKA POWER PLUS 65W 3-PORTS GAN CHARGER (PPS/PD+QC) BLACK</v>
      </c>
      <c r="J2542" t="str">
        <f>VLOOKUP(E2542,'Data Produk'!$A$2:$E$2517,4,FALSE)</f>
        <v>CHARGER</v>
      </c>
      <c r="K2542" t="str">
        <f>VLOOKUP(D2542,'Data Outlet'!$A$2:$D$17,4,FALSE)</f>
        <v>Indah Putri</v>
      </c>
      <c r="L2542" t="str">
        <f>VLOOKUP(D2542,'Data Outlet'!$A$2:$D$17,2,FALSE)</f>
        <v>PIK AVENUE</v>
      </c>
    </row>
    <row r="2543" spans="1:12" x14ac:dyDescent="0.25">
      <c r="A2543" t="str">
        <f t="shared" si="80"/>
        <v>T-2542</v>
      </c>
      <c r="B2543" s="3" t="s">
        <v>2584</v>
      </c>
      <c r="C2543" s="5">
        <v>45542</v>
      </c>
      <c r="D2543" s="3" t="s">
        <v>48</v>
      </c>
      <c r="E2543" s="4" t="s">
        <v>1222</v>
      </c>
      <c r="F2543" s="9">
        <v>2</v>
      </c>
      <c r="G2543">
        <f>VLOOKUP(E2543,'Data Produk'!$A$2:$E$2517,5,FALSE)</f>
        <v>39600</v>
      </c>
      <c r="H2543">
        <f t="shared" si="79"/>
        <v>79200</v>
      </c>
      <c r="I2543" t="str">
        <f>VLOOKUP(E2543,'Data Produk'!$A$2:$E$2517,3,FALSE)</f>
        <v>BHINNEKA GO W606 OFFICE MOUSE WHITE</v>
      </c>
      <c r="J2543" t="str">
        <f>VLOOKUP(E2543,'Data Produk'!$A$2:$E$2517,4,FALSE)</f>
        <v>OFFICE MOUSE</v>
      </c>
      <c r="K2543" t="str">
        <f>VLOOKUP(D2543,'Data Outlet'!$A$2:$D$17,4,FALSE)</f>
        <v>Joko Susilo</v>
      </c>
      <c r="L2543" t="str">
        <f>VLOOKUP(D2543,'Data Outlet'!$A$2:$D$17,2,FALSE)</f>
        <v>SUMARECON MALL SERPONG</v>
      </c>
    </row>
    <row r="2544" spans="1:12" x14ac:dyDescent="0.25">
      <c r="A2544" t="str">
        <f t="shared" si="80"/>
        <v>T-2543</v>
      </c>
      <c r="B2544" s="3" t="s">
        <v>2584</v>
      </c>
      <c r="C2544" s="5">
        <v>45550</v>
      </c>
      <c r="D2544" s="3" t="s">
        <v>48</v>
      </c>
      <c r="E2544" s="4" t="s">
        <v>780</v>
      </c>
      <c r="F2544" s="9">
        <v>1</v>
      </c>
      <c r="G2544">
        <f>VLOOKUP(E2544,'Data Produk'!$A$2:$E$2517,5,FALSE)</f>
        <v>243000</v>
      </c>
      <c r="H2544">
        <f t="shared" si="79"/>
        <v>243000</v>
      </c>
      <c r="I2544" t="str">
        <f>VLOOKUP(E2544,'Data Produk'!$A$2:$E$2517,3,FALSE)</f>
        <v>BHINNEKA CRYPTO WGC3 GAMING MOUSE WHITE</v>
      </c>
      <c r="J2544" t="str">
        <f>VLOOKUP(E2544,'Data Produk'!$A$2:$E$2517,4,FALSE)</f>
        <v>MOUSE GAMING</v>
      </c>
      <c r="K2544" t="str">
        <f>VLOOKUP(D2544,'Data Outlet'!$A$2:$D$17,4,FALSE)</f>
        <v>Joko Susilo</v>
      </c>
      <c r="L2544" t="str">
        <f>VLOOKUP(D2544,'Data Outlet'!$A$2:$D$17,2,FALSE)</f>
        <v>SUMARECON MALL SERPONG</v>
      </c>
    </row>
    <row r="2545" spans="1:12" x14ac:dyDescent="0.25">
      <c r="A2545" t="str">
        <f t="shared" si="80"/>
        <v>T-2544</v>
      </c>
      <c r="B2545" s="3" t="s">
        <v>2584</v>
      </c>
      <c r="C2545" s="5">
        <v>45561</v>
      </c>
      <c r="D2545" s="3" t="s">
        <v>45</v>
      </c>
      <c r="E2545" s="4" t="s">
        <v>239</v>
      </c>
      <c r="F2545" s="9">
        <v>3</v>
      </c>
      <c r="G2545">
        <f>VLOOKUP(E2545,'Data Produk'!$A$2:$E$2517,5,FALSE)</f>
        <v>15300</v>
      </c>
      <c r="H2545">
        <f t="shared" si="79"/>
        <v>45900</v>
      </c>
      <c r="I2545" t="str">
        <f>VLOOKUP(E2545,'Data Produk'!$A$2:$E$2517,3,FALSE)</f>
        <v>BHINNEKA LINKPODS ES3 WIRED EARBUDS WHITE</v>
      </c>
      <c r="J2545" t="str">
        <f>VLOOKUP(E2545,'Data Produk'!$A$2:$E$2517,4,FALSE)</f>
        <v>EARPHONE</v>
      </c>
      <c r="K2545" t="str">
        <f>VLOOKUP(D2545,'Data Outlet'!$A$2:$D$17,4,FALSE)</f>
        <v>Indah Putri</v>
      </c>
      <c r="L2545" t="str">
        <f>VLOOKUP(D2545,'Data Outlet'!$A$2:$D$17,2,FALSE)</f>
        <v>PIK AVENUE</v>
      </c>
    </row>
    <row r="2546" spans="1:12" x14ac:dyDescent="0.25">
      <c r="A2546" t="str">
        <f t="shared" si="80"/>
        <v>T-2545</v>
      </c>
      <c r="B2546" s="3" t="s">
        <v>2584</v>
      </c>
      <c r="C2546" s="5">
        <v>45542</v>
      </c>
      <c r="D2546" s="3" t="s">
        <v>48</v>
      </c>
      <c r="E2546" s="4" t="s">
        <v>651</v>
      </c>
      <c r="F2546" s="9">
        <v>4</v>
      </c>
      <c r="G2546">
        <f>VLOOKUP(E2546,'Data Produk'!$A$2:$E$2517,5,FALSE)</f>
        <v>26100</v>
      </c>
      <c r="H2546">
        <f t="shared" si="79"/>
        <v>104400</v>
      </c>
      <c r="I2546" t="str">
        <f>VLOOKUP(E2546,'Data Produk'!$A$2:$E$2517,3,FALSE)</f>
        <v>BHINNEKA GO ES1 WIRED EARBUDS BLACK</v>
      </c>
      <c r="J2546" t="str">
        <f>VLOOKUP(E2546,'Data Produk'!$A$2:$E$2517,4,FALSE)</f>
        <v>EARPHONE</v>
      </c>
      <c r="K2546" t="str">
        <f>VLOOKUP(D2546,'Data Outlet'!$A$2:$D$17,4,FALSE)</f>
        <v>Joko Susilo</v>
      </c>
      <c r="L2546" t="str">
        <f>VLOOKUP(D2546,'Data Outlet'!$A$2:$D$17,2,FALSE)</f>
        <v>SUMARECON MALL SERPONG</v>
      </c>
    </row>
    <row r="2547" spans="1:12" x14ac:dyDescent="0.25">
      <c r="A2547" t="str">
        <f t="shared" si="80"/>
        <v>T-2546</v>
      </c>
      <c r="B2547" s="3" t="s">
        <v>2584</v>
      </c>
      <c r="C2547" s="5">
        <v>45545</v>
      </c>
      <c r="D2547" s="3" t="s">
        <v>35</v>
      </c>
      <c r="E2547" s="4" t="s">
        <v>1493</v>
      </c>
      <c r="F2547" s="9">
        <v>1</v>
      </c>
      <c r="G2547">
        <f>VLOOKUP(E2547,'Data Produk'!$A$2:$E$2517,5,FALSE)</f>
        <v>261000</v>
      </c>
      <c r="H2547">
        <f t="shared" si="79"/>
        <v>261000</v>
      </c>
      <c r="I2547" t="str">
        <f>VLOOKUP(E2547,'Data Produk'!$A$2:$E$2517,3,FALSE)</f>
        <v>BHINNEKA BLAKE WGC5 GAMING MOUSE WHITE</v>
      </c>
      <c r="J2547" t="str">
        <f>VLOOKUP(E2547,'Data Produk'!$A$2:$E$2517,4,FALSE)</f>
        <v>MOUSE GAMING</v>
      </c>
      <c r="K2547" t="str">
        <f>VLOOKUP(D2547,'Data Outlet'!$A$2:$D$17,4,FALSE)</f>
        <v>Budi Santoso</v>
      </c>
      <c r="L2547" t="str">
        <f>VLOOKUP(D2547,'Data Outlet'!$A$2:$D$17,2,FALSE)</f>
        <v>BINTARO EXCHANGE</v>
      </c>
    </row>
    <row r="2548" spans="1:12" x14ac:dyDescent="0.25">
      <c r="A2548" t="str">
        <f t="shared" si="80"/>
        <v>T-2547</v>
      </c>
      <c r="B2548" s="3" t="s">
        <v>2584</v>
      </c>
      <c r="C2548" s="5">
        <v>45564</v>
      </c>
      <c r="D2548" s="3" t="s">
        <v>48</v>
      </c>
      <c r="E2548" s="4" t="s">
        <v>136</v>
      </c>
      <c r="F2548" s="9">
        <v>1</v>
      </c>
      <c r="G2548">
        <f>VLOOKUP(E2548,'Data Produk'!$A$2:$E$2517,5,FALSE)</f>
        <v>82800</v>
      </c>
      <c r="H2548">
        <f t="shared" si="79"/>
        <v>82800</v>
      </c>
      <c r="I2548" t="str">
        <f>VLOOKUP(E2548,'Data Produk'!$A$2:$E$2517,3,FALSE)</f>
        <v>BHINNEKA W190 OFFICE MOUSE BLACK</v>
      </c>
      <c r="J2548" t="str">
        <f>VLOOKUP(E2548,'Data Produk'!$A$2:$E$2517,4,FALSE)</f>
        <v>OFFICE MOUSE</v>
      </c>
      <c r="K2548" t="str">
        <f>VLOOKUP(D2548,'Data Outlet'!$A$2:$D$17,4,FALSE)</f>
        <v>Joko Susilo</v>
      </c>
      <c r="L2548" t="str">
        <f>VLOOKUP(D2548,'Data Outlet'!$A$2:$D$17,2,FALSE)</f>
        <v>SUMARECON MALL SERPONG</v>
      </c>
    </row>
    <row r="2549" spans="1:12" x14ac:dyDescent="0.25">
      <c r="A2549" t="str">
        <f t="shared" si="80"/>
        <v>T-2548</v>
      </c>
      <c r="B2549" s="3" t="s">
        <v>2584</v>
      </c>
      <c r="C2549" s="5">
        <v>45564</v>
      </c>
      <c r="D2549" s="3" t="s">
        <v>44</v>
      </c>
      <c r="E2549" s="4" t="s">
        <v>742</v>
      </c>
      <c r="F2549" s="9">
        <v>2</v>
      </c>
      <c r="G2549">
        <f>VLOOKUP(E2549,'Data Produk'!$A$2:$E$2517,5,FALSE)</f>
        <v>22500</v>
      </c>
      <c r="H2549">
        <f t="shared" si="79"/>
        <v>45000</v>
      </c>
      <c r="I2549" t="str">
        <f>VLOOKUP(E2549,'Data Produk'!$A$2:$E$2517,3,FALSE)</f>
        <v>BHINNEKA HYPERLINK KV65C1201 BLACK</v>
      </c>
      <c r="J2549" t="str">
        <f>VLOOKUP(E2549,'Data Produk'!$A$2:$E$2517,4,FALSE)</f>
        <v>CABLE</v>
      </c>
      <c r="K2549" t="str">
        <f>VLOOKUP(D2549,'Data Outlet'!$A$2:$D$17,4,FALSE)</f>
        <v>Gita Rahma</v>
      </c>
      <c r="L2549" t="str">
        <f>VLOOKUP(D2549,'Data Outlet'!$A$2:$D$17,2,FALSE)</f>
        <v>PAKUWON</v>
      </c>
    </row>
    <row r="2550" spans="1:12" x14ac:dyDescent="0.25">
      <c r="A2550" t="str">
        <f t="shared" si="80"/>
        <v>T-2549</v>
      </c>
      <c r="B2550" s="3" t="s">
        <v>2584</v>
      </c>
      <c r="C2550" s="5">
        <v>45557</v>
      </c>
      <c r="D2550" s="3" t="s">
        <v>48</v>
      </c>
      <c r="E2550" s="4" t="s">
        <v>88</v>
      </c>
      <c r="F2550" s="9">
        <v>3</v>
      </c>
      <c r="G2550">
        <f>VLOOKUP(E2550,'Data Produk'!$A$2:$E$2517,5,FALSE)</f>
        <v>47700</v>
      </c>
      <c r="H2550">
        <f t="shared" si="79"/>
        <v>143100</v>
      </c>
      <c r="I2550" t="str">
        <f>VLOOKUP(E2550,'Data Produk'!$A$2:$E$2517,3,FALSE)</f>
        <v>BHINNEKA POWER MOVE 30W 2-PORTS CAR CHARGER (PD+QC) BLACK</v>
      </c>
      <c r="J2550" t="str">
        <f>VLOOKUP(E2550,'Data Produk'!$A$2:$E$2517,4,FALSE)</f>
        <v>CAR &amp; TRAVEL CHARGER</v>
      </c>
      <c r="K2550" t="str">
        <f>VLOOKUP(D2550,'Data Outlet'!$A$2:$D$17,4,FALSE)</f>
        <v>Joko Susilo</v>
      </c>
      <c r="L2550" t="str">
        <f>VLOOKUP(D2550,'Data Outlet'!$A$2:$D$17,2,FALSE)</f>
        <v>SUMARECON MALL SERPONG</v>
      </c>
    </row>
    <row r="2551" spans="1:12" x14ac:dyDescent="0.25">
      <c r="A2551" t="str">
        <f t="shared" si="80"/>
        <v>T-2550</v>
      </c>
      <c r="B2551" s="3" t="s">
        <v>2584</v>
      </c>
      <c r="C2551" s="5">
        <v>45562</v>
      </c>
      <c r="D2551" s="3" t="s">
        <v>45</v>
      </c>
      <c r="E2551" s="4" t="s">
        <v>135</v>
      </c>
      <c r="F2551" s="9">
        <v>2</v>
      </c>
      <c r="G2551">
        <f>VLOOKUP(E2551,'Data Produk'!$A$2:$E$2517,5,FALSE)</f>
        <v>13050</v>
      </c>
      <c r="H2551">
        <f t="shared" si="79"/>
        <v>26100</v>
      </c>
      <c r="I2551" t="str">
        <f>VLOOKUP(E2551,'Data Produk'!$A$2:$E$2517,3,FALSE)</f>
        <v>BHINNEKA DURALINK KCT1201 BLACK</v>
      </c>
      <c r="J2551" t="str">
        <f>VLOOKUP(E2551,'Data Produk'!$A$2:$E$2517,4,FALSE)</f>
        <v>CABLE</v>
      </c>
      <c r="K2551" t="str">
        <f>VLOOKUP(D2551,'Data Outlet'!$A$2:$D$17,4,FALSE)</f>
        <v>Indah Putri</v>
      </c>
      <c r="L2551" t="str">
        <f>VLOOKUP(D2551,'Data Outlet'!$A$2:$D$17,2,FALSE)</f>
        <v>PIK AVENUE</v>
      </c>
    </row>
    <row r="2552" spans="1:12" x14ac:dyDescent="0.25">
      <c r="A2552" t="str">
        <f t="shared" si="80"/>
        <v>T-2551</v>
      </c>
      <c r="B2552" s="3" t="s">
        <v>2584</v>
      </c>
      <c r="C2552" s="5">
        <v>45551</v>
      </c>
      <c r="D2552" s="3" t="s">
        <v>44</v>
      </c>
      <c r="E2552" s="4" t="s">
        <v>1418</v>
      </c>
      <c r="F2552" s="9">
        <v>1</v>
      </c>
      <c r="G2552">
        <f>VLOOKUP(E2552,'Data Produk'!$A$2:$E$2517,5,FALSE)</f>
        <v>13500</v>
      </c>
      <c r="H2552">
        <f t="shared" si="79"/>
        <v>13500</v>
      </c>
      <c r="I2552" t="str">
        <f>VLOOKUP(E2552,'Data Produk'!$A$2:$E$2517,3,FALSE)</f>
        <v>BHINNEKA LINKBUDS ES2 WIRED EARBUDS BLACK</v>
      </c>
      <c r="J2552" t="str">
        <f>VLOOKUP(E2552,'Data Produk'!$A$2:$E$2517,4,FALSE)</f>
        <v>EARPHONE</v>
      </c>
      <c r="K2552" t="str">
        <f>VLOOKUP(D2552,'Data Outlet'!$A$2:$D$17,4,FALSE)</f>
        <v>Gita Rahma</v>
      </c>
      <c r="L2552" t="str">
        <f>VLOOKUP(D2552,'Data Outlet'!$A$2:$D$17,2,FALSE)</f>
        <v>PAKUWON</v>
      </c>
    </row>
    <row r="2553" spans="1:12" x14ac:dyDescent="0.25">
      <c r="A2553" t="str">
        <f t="shared" si="80"/>
        <v>T-2552</v>
      </c>
      <c r="B2553" s="3" t="s">
        <v>2584</v>
      </c>
      <c r="C2553" s="5">
        <v>45556</v>
      </c>
      <c r="D2553" s="3" t="s">
        <v>45</v>
      </c>
      <c r="E2553" s="4" t="s">
        <v>192</v>
      </c>
      <c r="F2553" s="9">
        <v>16</v>
      </c>
      <c r="G2553">
        <f>VLOOKUP(E2553,'Data Produk'!$A$2:$E$2517,5,FALSE)</f>
        <v>18000</v>
      </c>
      <c r="H2553">
        <f t="shared" si="79"/>
        <v>288000</v>
      </c>
      <c r="I2553" t="str">
        <f>VLOOKUP(E2553,'Data Produk'!$A$2:$E$2517,3,FALSE)</f>
        <v>BHINNEKA DURALINK KLB1201 BLACK</v>
      </c>
      <c r="J2553" t="str">
        <f>VLOOKUP(E2553,'Data Produk'!$A$2:$E$2517,4,FALSE)</f>
        <v>CABLE</v>
      </c>
      <c r="K2553" t="str">
        <f>VLOOKUP(D2553,'Data Outlet'!$A$2:$D$17,4,FALSE)</f>
        <v>Indah Putri</v>
      </c>
      <c r="L2553" t="str">
        <f>VLOOKUP(D2553,'Data Outlet'!$A$2:$D$17,2,FALSE)</f>
        <v>PIK AVENUE</v>
      </c>
    </row>
    <row r="2554" spans="1:12" x14ac:dyDescent="0.25">
      <c r="A2554" t="str">
        <f t="shared" si="80"/>
        <v>T-2553</v>
      </c>
      <c r="B2554" s="3" t="s">
        <v>2584</v>
      </c>
      <c r="C2554" s="5">
        <v>45556</v>
      </c>
      <c r="D2554" s="3" t="s">
        <v>48</v>
      </c>
      <c r="E2554" s="4" t="s">
        <v>1494</v>
      </c>
      <c r="F2554" s="9">
        <v>2</v>
      </c>
      <c r="G2554">
        <f>VLOOKUP(E2554,'Data Produk'!$A$2:$E$2517,5,FALSE)</f>
        <v>73800</v>
      </c>
      <c r="H2554">
        <f t="shared" si="79"/>
        <v>147600</v>
      </c>
      <c r="I2554" t="str">
        <f>VLOOKUP(E2554,'Data Produk'!$A$2:$E$2517,3,FALSE)</f>
        <v>BHINNEKA SMART LIGHT BUB 9W SLB101</v>
      </c>
      <c r="J2554" t="str">
        <f>VLOOKUP(E2554,'Data Produk'!$A$2:$E$2517,4,FALSE)</f>
        <v>SMART LIFE</v>
      </c>
      <c r="K2554" t="str">
        <f>VLOOKUP(D2554,'Data Outlet'!$A$2:$D$17,4,FALSE)</f>
        <v>Joko Susilo</v>
      </c>
      <c r="L2554" t="str">
        <f>VLOOKUP(D2554,'Data Outlet'!$A$2:$D$17,2,FALSE)</f>
        <v>SUMARECON MALL SERPONG</v>
      </c>
    </row>
    <row r="2555" spans="1:12" x14ac:dyDescent="0.25">
      <c r="A2555" t="str">
        <f t="shared" si="80"/>
        <v>T-2554</v>
      </c>
      <c r="B2555" s="3" t="s">
        <v>2584</v>
      </c>
      <c r="C2555" s="5">
        <v>45562</v>
      </c>
      <c r="D2555" s="3" t="s">
        <v>44</v>
      </c>
      <c r="E2555" s="4" t="s">
        <v>834</v>
      </c>
      <c r="F2555" s="9">
        <v>2</v>
      </c>
      <c r="G2555">
        <f>VLOOKUP(E2555,'Data Produk'!$A$2:$E$2517,5,FALSE)</f>
        <v>17100</v>
      </c>
      <c r="H2555">
        <f t="shared" si="79"/>
        <v>34200</v>
      </c>
      <c r="I2555" t="str">
        <f>VLOOKUP(E2555,'Data Produk'!$A$2:$E$2517,3,FALSE)</f>
        <v>BHINNEKA DURALINK KCB1201 BLACK</v>
      </c>
      <c r="J2555" t="str">
        <f>VLOOKUP(E2555,'Data Produk'!$A$2:$E$2517,4,FALSE)</f>
        <v>CABLE</v>
      </c>
      <c r="K2555" t="str">
        <f>VLOOKUP(D2555,'Data Outlet'!$A$2:$D$17,4,FALSE)</f>
        <v>Gita Rahma</v>
      </c>
      <c r="L2555" t="str">
        <f>VLOOKUP(D2555,'Data Outlet'!$A$2:$D$17,2,FALSE)</f>
        <v>PAKUWON</v>
      </c>
    </row>
    <row r="2556" spans="1:12" x14ac:dyDescent="0.25">
      <c r="A2556" t="str">
        <f t="shared" si="80"/>
        <v>T-2555</v>
      </c>
      <c r="B2556" s="3" t="s">
        <v>2584</v>
      </c>
      <c r="C2556" s="5">
        <v>45546</v>
      </c>
      <c r="D2556" s="3" t="s">
        <v>44</v>
      </c>
      <c r="E2556" s="4" t="s">
        <v>1495</v>
      </c>
      <c r="F2556" s="9">
        <v>1</v>
      </c>
      <c r="G2556">
        <f>VLOOKUP(E2556,'Data Produk'!$A$2:$E$2517,5,FALSE)</f>
        <v>27000</v>
      </c>
      <c r="H2556">
        <f t="shared" si="79"/>
        <v>27000</v>
      </c>
      <c r="I2556" t="str">
        <f>VLOOKUP(E2556,'Data Produk'!$A$2:$E$2517,3,FALSE)</f>
        <v>KM201 BHINNEKA USB CABLE MICRO</v>
      </c>
      <c r="J2556" t="str">
        <f>VLOOKUP(E2556,'Data Produk'!$A$2:$E$2517,4,FALSE)</f>
        <v>CABLE</v>
      </c>
      <c r="K2556" t="str">
        <f>VLOOKUP(D2556,'Data Outlet'!$A$2:$D$17,4,FALSE)</f>
        <v>Gita Rahma</v>
      </c>
      <c r="L2556" t="str">
        <f>VLOOKUP(D2556,'Data Outlet'!$A$2:$D$17,2,FALSE)</f>
        <v>PAKUWON</v>
      </c>
    </row>
    <row r="2557" spans="1:12" x14ac:dyDescent="0.25">
      <c r="A2557" t="str">
        <f t="shared" si="80"/>
        <v>T-2556</v>
      </c>
      <c r="B2557" s="3" t="s">
        <v>2584</v>
      </c>
      <c r="C2557" s="5">
        <v>45537</v>
      </c>
      <c r="D2557" s="3" t="s">
        <v>48</v>
      </c>
      <c r="E2557" s="4" t="s">
        <v>862</v>
      </c>
      <c r="F2557" s="9">
        <v>1</v>
      </c>
      <c r="G2557">
        <f>VLOOKUP(E2557,'Data Produk'!$A$2:$E$2517,5,FALSE)</f>
        <v>29700</v>
      </c>
      <c r="H2557">
        <f t="shared" si="79"/>
        <v>29700</v>
      </c>
      <c r="I2557" t="str">
        <f>VLOOKUP(E2557,'Data Produk'!$A$2:$E$2517,3,FALSE)</f>
        <v>KM104 BHINNEKA USB CABLE MICRO</v>
      </c>
      <c r="J2557" t="str">
        <f>VLOOKUP(E2557,'Data Produk'!$A$2:$E$2517,4,FALSE)</f>
        <v>CABLE</v>
      </c>
      <c r="K2557" t="str">
        <f>VLOOKUP(D2557,'Data Outlet'!$A$2:$D$17,4,FALSE)</f>
        <v>Joko Susilo</v>
      </c>
      <c r="L2557" t="str">
        <f>VLOOKUP(D2557,'Data Outlet'!$A$2:$D$17,2,FALSE)</f>
        <v>SUMARECON MALL SERPONG</v>
      </c>
    </row>
    <row r="2558" spans="1:12" x14ac:dyDescent="0.25">
      <c r="A2558" t="str">
        <f t="shared" si="80"/>
        <v>T-2557</v>
      </c>
      <c r="B2558" s="3" t="s">
        <v>2584</v>
      </c>
      <c r="C2558" s="5">
        <v>45559</v>
      </c>
      <c r="D2558" s="3" t="s">
        <v>48</v>
      </c>
      <c r="E2558" s="4" t="s">
        <v>1496</v>
      </c>
      <c r="F2558" s="9">
        <v>1</v>
      </c>
      <c r="G2558">
        <f>VLOOKUP(E2558,'Data Produk'!$A$2:$E$2517,5,FALSE)</f>
        <v>162000</v>
      </c>
      <c r="H2558">
        <f t="shared" si="79"/>
        <v>162000</v>
      </c>
      <c r="I2558" t="str">
        <f>VLOOKUP(E2558,'Data Produk'!$A$2:$E$2517,3,FALSE)</f>
        <v>BHINNEKA POWER PACK T1 10.000 mAh 22,5W POWERBANK WHITE</v>
      </c>
      <c r="J2558" t="str">
        <f>VLOOKUP(E2558,'Data Produk'!$A$2:$E$2517,4,FALSE)</f>
        <v>POWERBANK</v>
      </c>
      <c r="K2558" t="str">
        <f>VLOOKUP(D2558,'Data Outlet'!$A$2:$D$17,4,FALSE)</f>
        <v>Joko Susilo</v>
      </c>
      <c r="L2558" t="str">
        <f>VLOOKUP(D2558,'Data Outlet'!$A$2:$D$17,2,FALSE)</f>
        <v>SUMARECON MALL SERPONG</v>
      </c>
    </row>
    <row r="2559" spans="1:12" x14ac:dyDescent="0.25">
      <c r="A2559" t="str">
        <f t="shared" si="80"/>
        <v>T-2558</v>
      </c>
      <c r="B2559" s="3" t="s">
        <v>2584</v>
      </c>
      <c r="C2559" s="5">
        <v>45545</v>
      </c>
      <c r="D2559" s="3" t="s">
        <v>35</v>
      </c>
      <c r="E2559" s="4" t="s">
        <v>1497</v>
      </c>
      <c r="F2559" s="9">
        <v>2</v>
      </c>
      <c r="G2559">
        <f>VLOOKUP(E2559,'Data Produk'!$A$2:$E$2517,5,FALSE)</f>
        <v>82800</v>
      </c>
      <c r="H2559">
        <f t="shared" si="79"/>
        <v>165600</v>
      </c>
      <c r="I2559" t="str">
        <f>VLOOKUP(E2559,'Data Produk'!$A$2:$E$2517,3,FALSE)</f>
        <v>BHINNEKA GO W193 OFFICE MOUSE BEIGE</v>
      </c>
      <c r="J2559" t="str">
        <f>VLOOKUP(E2559,'Data Produk'!$A$2:$E$2517,4,FALSE)</f>
        <v>OFFICE MOUSE</v>
      </c>
      <c r="K2559" t="str">
        <f>VLOOKUP(D2559,'Data Outlet'!$A$2:$D$17,4,FALSE)</f>
        <v>Budi Santoso</v>
      </c>
      <c r="L2559" t="str">
        <f>VLOOKUP(D2559,'Data Outlet'!$A$2:$D$17,2,FALSE)</f>
        <v>BINTARO EXCHANGE</v>
      </c>
    </row>
    <row r="2560" spans="1:12" x14ac:dyDescent="0.25">
      <c r="A2560" t="str">
        <f t="shared" si="80"/>
        <v>T-2559</v>
      </c>
      <c r="B2560" s="3" t="s">
        <v>2584</v>
      </c>
      <c r="C2560" s="5">
        <v>45553</v>
      </c>
      <c r="D2560" s="3" t="s">
        <v>35</v>
      </c>
      <c r="E2560" s="4" t="s">
        <v>372</v>
      </c>
      <c r="F2560" s="9">
        <v>1</v>
      </c>
      <c r="G2560">
        <f>VLOOKUP(E2560,'Data Produk'!$A$2:$E$2517,5,FALSE)</f>
        <v>88200</v>
      </c>
      <c r="H2560">
        <f t="shared" si="79"/>
        <v>88200</v>
      </c>
      <c r="I2560" t="str">
        <f>VLOOKUP(E2560,'Data Produk'!$A$2:$E$2517,3,FALSE)</f>
        <v>BHINNEKA POWER PACK S1 10.000 mAh POWERBANK WHITE</v>
      </c>
      <c r="J2560" t="str">
        <f>VLOOKUP(E2560,'Data Produk'!$A$2:$E$2517,4,FALSE)</f>
        <v>POWERBANK</v>
      </c>
      <c r="K2560" t="str">
        <f>VLOOKUP(D2560,'Data Outlet'!$A$2:$D$17,4,FALSE)</f>
        <v>Budi Santoso</v>
      </c>
      <c r="L2560" t="str">
        <f>VLOOKUP(D2560,'Data Outlet'!$A$2:$D$17,2,FALSE)</f>
        <v>BINTARO EXCHANGE</v>
      </c>
    </row>
    <row r="2561" spans="1:12" x14ac:dyDescent="0.25">
      <c r="A2561" t="str">
        <f t="shared" si="80"/>
        <v>T-2560</v>
      </c>
      <c r="B2561" s="3" t="s">
        <v>2584</v>
      </c>
      <c r="C2561" s="5">
        <v>45539</v>
      </c>
      <c r="D2561" s="3" t="s">
        <v>35</v>
      </c>
      <c r="E2561" s="4" t="s">
        <v>356</v>
      </c>
      <c r="F2561" s="9">
        <v>4</v>
      </c>
      <c r="G2561">
        <f>VLOOKUP(E2561,'Data Produk'!$A$2:$E$2517,5,FALSE)</f>
        <v>73800</v>
      </c>
      <c r="H2561">
        <f t="shared" si="79"/>
        <v>295200</v>
      </c>
      <c r="I2561" t="str">
        <f>VLOOKUP(E2561,'Data Produk'!$A$2:$E$2517,3,FALSE)</f>
        <v>BHINNEKA RAIGOR III WG12R GAMING MOUSE BLACK</v>
      </c>
      <c r="J2561" t="str">
        <f>VLOOKUP(E2561,'Data Produk'!$A$2:$E$2517,4,FALSE)</f>
        <v>MOUSE GAMING</v>
      </c>
      <c r="K2561" t="str">
        <f>VLOOKUP(D2561,'Data Outlet'!$A$2:$D$17,4,FALSE)</f>
        <v>Budi Santoso</v>
      </c>
      <c r="L2561" t="str">
        <f>VLOOKUP(D2561,'Data Outlet'!$A$2:$D$17,2,FALSE)</f>
        <v>BINTARO EXCHANGE</v>
      </c>
    </row>
    <row r="2562" spans="1:12" x14ac:dyDescent="0.25">
      <c r="A2562" t="str">
        <f t="shared" si="80"/>
        <v>T-2561</v>
      </c>
      <c r="B2562" s="3" t="s">
        <v>2584</v>
      </c>
      <c r="C2562" s="5">
        <v>45562</v>
      </c>
      <c r="D2562" s="3" t="s">
        <v>48</v>
      </c>
      <c r="E2562" s="4" t="s">
        <v>80</v>
      </c>
      <c r="F2562" s="9">
        <v>2</v>
      </c>
      <c r="G2562">
        <f>VLOOKUP(E2562,'Data Produk'!$A$2:$E$2517,5,FALSE)</f>
        <v>32000</v>
      </c>
      <c r="H2562">
        <f t="shared" si="79"/>
        <v>64000</v>
      </c>
      <c r="I2562" t="str">
        <f>VLOOKUP(E2562,'Data Produk'!$A$2:$E$2517,3,FALSE)</f>
        <v>KL104 BHINNEKA USB CABLE LIGHTNING</v>
      </c>
      <c r="J2562" t="str">
        <f>VLOOKUP(E2562,'Data Produk'!$A$2:$E$2517,4,FALSE)</f>
        <v>CABLE</v>
      </c>
      <c r="K2562" t="str">
        <f>VLOOKUP(D2562,'Data Outlet'!$A$2:$D$17,4,FALSE)</f>
        <v>Joko Susilo</v>
      </c>
      <c r="L2562" t="str">
        <f>VLOOKUP(D2562,'Data Outlet'!$A$2:$D$17,2,FALSE)</f>
        <v>SUMARECON MALL SERPONG</v>
      </c>
    </row>
    <row r="2563" spans="1:12" x14ac:dyDescent="0.25">
      <c r="A2563" t="str">
        <f t="shared" si="80"/>
        <v>T-2562</v>
      </c>
      <c r="B2563" s="3" t="s">
        <v>2584</v>
      </c>
      <c r="C2563" s="5">
        <v>45543</v>
      </c>
      <c r="D2563" s="3" t="s">
        <v>48</v>
      </c>
      <c r="E2563" s="4" t="s">
        <v>581</v>
      </c>
      <c r="F2563" s="9">
        <v>3</v>
      </c>
      <c r="G2563">
        <f>VLOOKUP(E2563,'Data Produk'!$A$2:$E$2517,5,FALSE)</f>
        <v>39600</v>
      </c>
      <c r="H2563">
        <f t="shared" ref="H2563:H2626" si="81">G2563*F2563</f>
        <v>118800</v>
      </c>
      <c r="I2563" t="str">
        <f>VLOOKUP(E2563,'Data Produk'!$A$2:$E$2517,3,FALSE)</f>
        <v>BHINNEKA GO W606 OFFICE MOUSE BLACK</v>
      </c>
      <c r="J2563" t="str">
        <f>VLOOKUP(E2563,'Data Produk'!$A$2:$E$2517,4,FALSE)</f>
        <v>OFFICE MOUSE</v>
      </c>
      <c r="K2563" t="str">
        <f>VLOOKUP(D2563,'Data Outlet'!$A$2:$D$17,4,FALSE)</f>
        <v>Joko Susilo</v>
      </c>
      <c r="L2563" t="str">
        <f>VLOOKUP(D2563,'Data Outlet'!$A$2:$D$17,2,FALSE)</f>
        <v>SUMARECON MALL SERPONG</v>
      </c>
    </row>
    <row r="2564" spans="1:12" x14ac:dyDescent="0.25">
      <c r="A2564" t="str">
        <f t="shared" si="80"/>
        <v>T-2563</v>
      </c>
      <c r="B2564" s="3" t="s">
        <v>2584</v>
      </c>
      <c r="C2564" s="5">
        <v>45546</v>
      </c>
      <c r="D2564" s="3" t="s">
        <v>45</v>
      </c>
      <c r="E2564" s="4" t="s">
        <v>186</v>
      </c>
      <c r="F2564" s="9">
        <v>1</v>
      </c>
      <c r="G2564">
        <f>VLOOKUP(E2564,'Data Produk'!$A$2:$E$2517,5,FALSE)</f>
        <v>39600</v>
      </c>
      <c r="H2564">
        <f t="shared" si="81"/>
        <v>39600</v>
      </c>
      <c r="I2564" t="str">
        <f>VLOOKUP(E2564,'Data Produk'!$A$2:$E$2517,3,FALSE)</f>
        <v>BHINNEKA GO W606 OFFICE MOUSE WHITE</v>
      </c>
      <c r="J2564" t="str">
        <f>VLOOKUP(E2564,'Data Produk'!$A$2:$E$2517,4,FALSE)</f>
        <v>OFFICE MOUSE</v>
      </c>
      <c r="K2564" t="str">
        <f>VLOOKUP(D2564,'Data Outlet'!$A$2:$D$17,4,FALSE)</f>
        <v>Indah Putri</v>
      </c>
      <c r="L2564" t="str">
        <f>VLOOKUP(D2564,'Data Outlet'!$A$2:$D$17,2,FALSE)</f>
        <v>PIK AVENUE</v>
      </c>
    </row>
    <row r="2565" spans="1:12" x14ac:dyDescent="0.25">
      <c r="A2565" t="str">
        <f t="shared" si="80"/>
        <v>T-2564</v>
      </c>
      <c r="B2565" s="3" t="s">
        <v>2584</v>
      </c>
      <c r="C2565" s="5">
        <v>45537</v>
      </c>
      <c r="D2565" s="3" t="s">
        <v>45</v>
      </c>
      <c r="E2565" s="4" t="s">
        <v>173</v>
      </c>
      <c r="F2565" s="9">
        <v>1</v>
      </c>
      <c r="G2565">
        <f>VLOOKUP(E2565,'Data Produk'!$A$2:$E$2517,5,FALSE)</f>
        <v>162000</v>
      </c>
      <c r="H2565">
        <f t="shared" si="81"/>
        <v>162000</v>
      </c>
      <c r="I2565" t="str">
        <f>VLOOKUP(E2565,'Data Produk'!$A$2:$E$2517,3,FALSE)</f>
        <v>BHINNEKA POWER PACK T1 10.000 mAh 22,5W POWERBANK WHITE</v>
      </c>
      <c r="J2565" t="str">
        <f>VLOOKUP(E2565,'Data Produk'!$A$2:$E$2517,4,FALSE)</f>
        <v>POWERBANK</v>
      </c>
      <c r="K2565" t="str">
        <f>VLOOKUP(D2565,'Data Outlet'!$A$2:$D$17,4,FALSE)</f>
        <v>Indah Putri</v>
      </c>
      <c r="L2565" t="str">
        <f>VLOOKUP(D2565,'Data Outlet'!$A$2:$D$17,2,FALSE)</f>
        <v>PIK AVENUE</v>
      </c>
    </row>
    <row r="2566" spans="1:12" x14ac:dyDescent="0.25">
      <c r="A2566" t="str">
        <f t="shared" si="80"/>
        <v>T-2565</v>
      </c>
      <c r="B2566" s="3" t="s">
        <v>2584</v>
      </c>
      <c r="C2566" s="5">
        <v>45562</v>
      </c>
      <c r="D2566" s="3" t="s">
        <v>48</v>
      </c>
      <c r="E2566" s="4" t="s">
        <v>1224</v>
      </c>
      <c r="F2566" s="9">
        <v>1</v>
      </c>
      <c r="G2566">
        <f>VLOOKUP(E2566,'Data Produk'!$A$2:$E$2517,5,FALSE)</f>
        <v>72000</v>
      </c>
      <c r="H2566">
        <f t="shared" si="81"/>
        <v>72000</v>
      </c>
      <c r="I2566" t="str">
        <f>VLOOKUP(E2566,'Data Produk'!$A$2:$E$2517,3,FALSE)</f>
        <v>BHINNEKA EG3C WIRED EARBUDS WHITE</v>
      </c>
      <c r="J2566" t="str">
        <f>VLOOKUP(E2566,'Data Produk'!$A$2:$E$2517,4,FALSE)</f>
        <v>EARPHONE</v>
      </c>
      <c r="K2566" t="str">
        <f>VLOOKUP(D2566,'Data Outlet'!$A$2:$D$17,4,FALSE)</f>
        <v>Joko Susilo</v>
      </c>
      <c r="L2566" t="str">
        <f>VLOOKUP(D2566,'Data Outlet'!$A$2:$D$17,2,FALSE)</f>
        <v>SUMARECON MALL SERPONG</v>
      </c>
    </row>
    <row r="2567" spans="1:12" x14ac:dyDescent="0.25">
      <c r="A2567" t="str">
        <f t="shared" si="80"/>
        <v>T-2566</v>
      </c>
      <c r="B2567" s="3" t="s">
        <v>2584</v>
      </c>
      <c r="C2567" s="5">
        <v>45561</v>
      </c>
      <c r="D2567" s="3" t="s">
        <v>48</v>
      </c>
      <c r="E2567" s="4" t="s">
        <v>271</v>
      </c>
      <c r="F2567" s="9">
        <v>3</v>
      </c>
      <c r="G2567">
        <f>VLOOKUP(E2567,'Data Produk'!$A$2:$E$2517,5,FALSE)</f>
        <v>31500</v>
      </c>
      <c r="H2567">
        <f t="shared" si="81"/>
        <v>94500</v>
      </c>
      <c r="I2567" t="str">
        <f>VLOOKUP(E2567,'Data Produk'!$A$2:$E$2517,3,FALSE)</f>
        <v>BHINNEKA HYPERLINK KD60L1501 BLACK</v>
      </c>
      <c r="J2567" t="str">
        <f>VLOOKUP(E2567,'Data Produk'!$A$2:$E$2517,4,FALSE)</f>
        <v>CABLE</v>
      </c>
      <c r="K2567" t="str">
        <f>VLOOKUP(D2567,'Data Outlet'!$A$2:$D$17,4,FALSE)</f>
        <v>Joko Susilo</v>
      </c>
      <c r="L2567" t="str">
        <f>VLOOKUP(D2567,'Data Outlet'!$A$2:$D$17,2,FALSE)</f>
        <v>SUMARECON MALL SERPONG</v>
      </c>
    </row>
    <row r="2568" spans="1:12" x14ac:dyDescent="0.25">
      <c r="A2568" t="str">
        <f t="shared" si="80"/>
        <v>T-2567</v>
      </c>
      <c r="B2568" s="3" t="s">
        <v>2584</v>
      </c>
      <c r="C2568" s="5">
        <v>45537</v>
      </c>
      <c r="D2568" s="3" t="s">
        <v>44</v>
      </c>
      <c r="E2568" s="4" t="s">
        <v>1498</v>
      </c>
      <c r="F2568" s="9">
        <v>1</v>
      </c>
      <c r="G2568">
        <f>VLOOKUP(E2568,'Data Produk'!$A$2:$E$2517,5,FALSE)</f>
        <v>39600</v>
      </c>
      <c r="H2568">
        <f t="shared" si="81"/>
        <v>39600</v>
      </c>
      <c r="I2568" t="str">
        <f>VLOOKUP(E2568,'Data Produk'!$A$2:$E$2517,3,FALSE)</f>
        <v>BHINNEKA GO W607 OFFICE MOUSE BLUE</v>
      </c>
      <c r="J2568" t="str">
        <f>VLOOKUP(E2568,'Data Produk'!$A$2:$E$2517,4,FALSE)</f>
        <v>OFFICE MOUSE</v>
      </c>
      <c r="K2568" t="str">
        <f>VLOOKUP(D2568,'Data Outlet'!$A$2:$D$17,4,FALSE)</f>
        <v>Gita Rahma</v>
      </c>
      <c r="L2568" t="str">
        <f>VLOOKUP(D2568,'Data Outlet'!$A$2:$D$17,2,FALSE)</f>
        <v>PAKUWON</v>
      </c>
    </row>
    <row r="2569" spans="1:12" x14ac:dyDescent="0.25">
      <c r="A2569" t="str">
        <f t="shared" si="80"/>
        <v>T-2568</v>
      </c>
      <c r="B2569" s="3" t="s">
        <v>2584</v>
      </c>
      <c r="C2569" s="5">
        <v>45556</v>
      </c>
      <c r="D2569" s="3" t="s">
        <v>35</v>
      </c>
      <c r="E2569" s="4" t="s">
        <v>956</v>
      </c>
      <c r="F2569" s="9">
        <v>2</v>
      </c>
      <c r="G2569">
        <f>VLOOKUP(E2569,'Data Produk'!$A$2:$E$2517,5,FALSE)</f>
        <v>65700</v>
      </c>
      <c r="H2569">
        <f t="shared" si="81"/>
        <v>131400</v>
      </c>
      <c r="I2569" t="str">
        <f>VLOOKUP(E2569,'Data Produk'!$A$2:$E$2517,3,FALSE)</f>
        <v>BHINNEKA RAIGOR III WG12 GAMING MOUSE BLACK</v>
      </c>
      <c r="J2569" t="str">
        <f>VLOOKUP(E2569,'Data Produk'!$A$2:$E$2517,4,FALSE)</f>
        <v>MOUSE GAMING</v>
      </c>
      <c r="K2569" t="str">
        <f>VLOOKUP(D2569,'Data Outlet'!$A$2:$D$17,4,FALSE)</f>
        <v>Budi Santoso</v>
      </c>
      <c r="L2569" t="str">
        <f>VLOOKUP(D2569,'Data Outlet'!$A$2:$D$17,2,FALSE)</f>
        <v>BINTARO EXCHANGE</v>
      </c>
    </row>
    <row r="2570" spans="1:12" x14ac:dyDescent="0.25">
      <c r="A2570" t="str">
        <f t="shared" si="80"/>
        <v>T-2569</v>
      </c>
      <c r="B2570" s="3" t="s">
        <v>2584</v>
      </c>
      <c r="C2570" s="5">
        <v>45558</v>
      </c>
      <c r="D2570" s="3" t="s">
        <v>45</v>
      </c>
      <c r="E2570" s="4" t="s">
        <v>1189</v>
      </c>
      <c r="F2570" s="9">
        <v>1</v>
      </c>
      <c r="G2570">
        <f>VLOOKUP(E2570,'Data Produk'!$A$2:$E$2517,5,FALSE)</f>
        <v>82800</v>
      </c>
      <c r="H2570">
        <f t="shared" si="81"/>
        <v>82800</v>
      </c>
      <c r="I2570" t="str">
        <f>VLOOKUP(E2570,'Data Produk'!$A$2:$E$2517,3,FALSE)</f>
        <v>BHINNEKA GO W193 OFFICE MOUSE BLUE</v>
      </c>
      <c r="J2570" t="str">
        <f>VLOOKUP(E2570,'Data Produk'!$A$2:$E$2517,4,FALSE)</f>
        <v>OFFICE MOUSE</v>
      </c>
      <c r="K2570" t="str">
        <f>VLOOKUP(D2570,'Data Outlet'!$A$2:$D$17,4,FALSE)</f>
        <v>Indah Putri</v>
      </c>
      <c r="L2570" t="str">
        <f>VLOOKUP(D2570,'Data Outlet'!$A$2:$D$17,2,FALSE)</f>
        <v>PIK AVENUE</v>
      </c>
    </row>
    <row r="2571" spans="1:12" x14ac:dyDescent="0.25">
      <c r="A2571" t="str">
        <f t="shared" si="80"/>
        <v>T-2570</v>
      </c>
      <c r="B2571" s="3" t="s">
        <v>2584</v>
      </c>
      <c r="C2571" s="5">
        <v>45539</v>
      </c>
      <c r="D2571" s="3" t="s">
        <v>35</v>
      </c>
      <c r="E2571" s="4" t="s">
        <v>1499</v>
      </c>
      <c r="F2571" s="9">
        <v>1</v>
      </c>
      <c r="G2571">
        <f>VLOOKUP(E2571,'Data Produk'!$A$2:$E$2517,5,FALSE)</f>
        <v>25200</v>
      </c>
      <c r="H2571">
        <f t="shared" si="81"/>
        <v>25200</v>
      </c>
      <c r="I2571" t="str">
        <f>VLOOKUP(E2571,'Data Produk'!$A$2:$E$2517,3,FALSE)</f>
        <v>KDC105 BHINNEKA USB CABLE TYPE C</v>
      </c>
      <c r="J2571" t="str">
        <f>VLOOKUP(E2571,'Data Produk'!$A$2:$E$2517,4,FALSE)</f>
        <v>CABLE</v>
      </c>
      <c r="K2571" t="str">
        <f>VLOOKUP(D2571,'Data Outlet'!$A$2:$D$17,4,FALSE)</f>
        <v>Budi Santoso</v>
      </c>
      <c r="L2571" t="str">
        <f>VLOOKUP(D2571,'Data Outlet'!$A$2:$D$17,2,FALSE)</f>
        <v>BINTARO EXCHANGE</v>
      </c>
    </row>
    <row r="2572" spans="1:12" x14ac:dyDescent="0.25">
      <c r="A2572" t="str">
        <f t="shared" ref="A2572:A2635" si="82">"T-"&amp;ROW()-1</f>
        <v>T-2571</v>
      </c>
      <c r="B2572" s="3" t="s">
        <v>2584</v>
      </c>
      <c r="C2572" s="5">
        <v>45565</v>
      </c>
      <c r="D2572" s="3" t="s">
        <v>45</v>
      </c>
      <c r="E2572" s="4" t="s">
        <v>119</v>
      </c>
      <c r="F2572" s="9">
        <v>2</v>
      </c>
      <c r="G2572">
        <f>VLOOKUP(E2572,'Data Produk'!$A$2:$E$2517,5,FALSE)</f>
        <v>25200</v>
      </c>
      <c r="H2572">
        <f t="shared" si="81"/>
        <v>50400</v>
      </c>
      <c r="I2572" t="str">
        <f>VLOOKUP(E2572,'Data Produk'!$A$2:$E$2517,3,FALSE)</f>
        <v>BHINNEKA HYPERLINK KD60C1501 BLACK</v>
      </c>
      <c r="J2572" t="str">
        <f>VLOOKUP(E2572,'Data Produk'!$A$2:$E$2517,4,FALSE)</f>
        <v>CABLE</v>
      </c>
      <c r="K2572" t="str">
        <f>VLOOKUP(D2572,'Data Outlet'!$A$2:$D$17,4,FALSE)</f>
        <v>Indah Putri</v>
      </c>
      <c r="L2572" t="str">
        <f>VLOOKUP(D2572,'Data Outlet'!$A$2:$D$17,2,FALSE)</f>
        <v>PIK AVENUE</v>
      </c>
    </row>
    <row r="2573" spans="1:12" x14ac:dyDescent="0.25">
      <c r="A2573" t="str">
        <f t="shared" si="82"/>
        <v>T-2572</v>
      </c>
      <c r="B2573" s="3" t="s">
        <v>2584</v>
      </c>
      <c r="C2573" s="5">
        <v>45563</v>
      </c>
      <c r="D2573" s="3" t="s">
        <v>45</v>
      </c>
      <c r="E2573" s="4" t="s">
        <v>1156</v>
      </c>
      <c r="F2573" s="9">
        <v>1</v>
      </c>
      <c r="G2573">
        <f>VLOOKUP(E2573,'Data Produk'!$A$2:$E$2517,5,FALSE)</f>
        <v>76500</v>
      </c>
      <c r="H2573">
        <f t="shared" si="81"/>
        <v>76500</v>
      </c>
      <c r="I2573" t="str">
        <f>VLOOKUP(E2573,'Data Produk'!$A$2:$E$2517,3,FALSE)</f>
        <v>BHINNEKA WAVE10 TW10 TRUE WIRELESS BEIGE</v>
      </c>
      <c r="J2573" t="str">
        <f>VLOOKUP(E2573,'Data Produk'!$A$2:$E$2517,4,FALSE)</f>
        <v>TWS</v>
      </c>
      <c r="K2573" t="str">
        <f>VLOOKUP(D2573,'Data Outlet'!$A$2:$D$17,4,FALSE)</f>
        <v>Indah Putri</v>
      </c>
      <c r="L2573" t="str">
        <f>VLOOKUP(D2573,'Data Outlet'!$A$2:$D$17,2,FALSE)</f>
        <v>PIK AVENUE</v>
      </c>
    </row>
    <row r="2574" spans="1:12" x14ac:dyDescent="0.25">
      <c r="A2574" t="str">
        <f t="shared" si="82"/>
        <v>T-2573</v>
      </c>
      <c r="B2574" s="3" t="s">
        <v>2584</v>
      </c>
      <c r="C2574" s="5">
        <v>45552</v>
      </c>
      <c r="D2574" s="3" t="s">
        <v>45</v>
      </c>
      <c r="E2574" s="4" t="s">
        <v>992</v>
      </c>
      <c r="F2574" s="9">
        <v>1</v>
      </c>
      <c r="G2574">
        <f>VLOOKUP(E2574,'Data Produk'!$A$2:$E$2517,5,FALSE)</f>
        <v>29700</v>
      </c>
      <c r="H2574">
        <f t="shared" si="81"/>
        <v>29700</v>
      </c>
      <c r="I2574" t="str">
        <f>VLOOKUP(E2574,'Data Produk'!$A$2:$E$2517,3,FALSE)</f>
        <v>KM104 BHINNEKA USB CABLE MICRO</v>
      </c>
      <c r="J2574" t="str">
        <f>VLOOKUP(E2574,'Data Produk'!$A$2:$E$2517,4,FALSE)</f>
        <v>CABLE</v>
      </c>
      <c r="K2574" t="str">
        <f>VLOOKUP(D2574,'Data Outlet'!$A$2:$D$17,4,FALSE)</f>
        <v>Indah Putri</v>
      </c>
      <c r="L2574" t="str">
        <f>VLOOKUP(D2574,'Data Outlet'!$A$2:$D$17,2,FALSE)</f>
        <v>PIK AVENUE</v>
      </c>
    </row>
    <row r="2575" spans="1:12" x14ac:dyDescent="0.25">
      <c r="A2575" t="str">
        <f t="shared" si="82"/>
        <v>T-2574</v>
      </c>
      <c r="B2575" s="3" t="s">
        <v>2584</v>
      </c>
      <c r="C2575" s="5">
        <v>45539</v>
      </c>
      <c r="D2575" s="3" t="s">
        <v>45</v>
      </c>
      <c r="E2575" s="4" t="s">
        <v>144</v>
      </c>
      <c r="F2575" s="9">
        <v>3</v>
      </c>
      <c r="G2575">
        <f>VLOOKUP(E2575,'Data Produk'!$A$2:$E$2517,5,FALSE)</f>
        <v>49500</v>
      </c>
      <c r="H2575">
        <f t="shared" si="81"/>
        <v>148500</v>
      </c>
      <c r="I2575" t="str">
        <f>VLOOKUP(E2575,'Data Produk'!$A$2:$E$2517,3,FALSE)</f>
        <v>BHINNEKA POWER PURE 20W 1-PORT TYPE-A USB CHARGER (QC) BLACK</v>
      </c>
      <c r="J2575" t="str">
        <f>VLOOKUP(E2575,'Data Produk'!$A$2:$E$2517,4,FALSE)</f>
        <v>CHARGER</v>
      </c>
      <c r="K2575" t="str">
        <f>VLOOKUP(D2575,'Data Outlet'!$A$2:$D$17,4,FALSE)</f>
        <v>Indah Putri</v>
      </c>
      <c r="L2575" t="str">
        <f>VLOOKUP(D2575,'Data Outlet'!$A$2:$D$17,2,FALSE)</f>
        <v>PIK AVENUE</v>
      </c>
    </row>
    <row r="2576" spans="1:12" x14ac:dyDescent="0.25">
      <c r="A2576" t="str">
        <f t="shared" si="82"/>
        <v>T-2575</v>
      </c>
      <c r="B2576" s="3" t="s">
        <v>2584</v>
      </c>
      <c r="C2576" s="5">
        <v>45553</v>
      </c>
      <c r="D2576" s="3" t="s">
        <v>48</v>
      </c>
      <c r="E2576" s="4" t="s">
        <v>1096</v>
      </c>
      <c r="F2576" s="9">
        <v>1</v>
      </c>
      <c r="G2576">
        <f>VLOOKUP(E2576,'Data Produk'!$A$2:$E$2517,5,FALSE)</f>
        <v>81000</v>
      </c>
      <c r="H2576">
        <f t="shared" si="81"/>
        <v>81000</v>
      </c>
      <c r="I2576" t="str">
        <f>VLOOKUP(E2576,'Data Produk'!$A$2:$E$2517,3,FALSE)</f>
        <v>BHINNEKA CRYTO VX7 GAMING MOUSE PINK</v>
      </c>
      <c r="J2576" t="str">
        <f>VLOOKUP(E2576,'Data Produk'!$A$2:$E$2517,4,FALSE)</f>
        <v>MOUSE GAMING</v>
      </c>
      <c r="K2576" t="str">
        <f>VLOOKUP(D2576,'Data Outlet'!$A$2:$D$17,4,FALSE)</f>
        <v>Joko Susilo</v>
      </c>
      <c r="L2576" t="str">
        <f>VLOOKUP(D2576,'Data Outlet'!$A$2:$D$17,2,FALSE)</f>
        <v>SUMARECON MALL SERPONG</v>
      </c>
    </row>
    <row r="2577" spans="1:12" x14ac:dyDescent="0.25">
      <c r="A2577" t="str">
        <f t="shared" si="82"/>
        <v>T-2576</v>
      </c>
      <c r="B2577" s="3" t="s">
        <v>2584</v>
      </c>
      <c r="C2577" s="5">
        <v>45563</v>
      </c>
      <c r="D2577" s="3" t="s">
        <v>48</v>
      </c>
      <c r="E2577" s="4" t="s">
        <v>145</v>
      </c>
      <c r="F2577" s="9">
        <v>6</v>
      </c>
      <c r="G2577">
        <f>VLOOKUP(E2577,'Data Produk'!$A$2:$E$2517,5,FALSE)</f>
        <v>13500</v>
      </c>
      <c r="H2577">
        <f t="shared" si="81"/>
        <v>81000</v>
      </c>
      <c r="I2577" t="str">
        <f>VLOOKUP(E2577,'Data Produk'!$A$2:$E$2517,3,FALSE)</f>
        <v>BHINNEKA LINKBUDS ES2 WIRED EARBUDS BLACK</v>
      </c>
      <c r="J2577" t="str">
        <f>VLOOKUP(E2577,'Data Produk'!$A$2:$E$2517,4,FALSE)</f>
        <v>EARPHONE</v>
      </c>
      <c r="K2577" t="str">
        <f>VLOOKUP(D2577,'Data Outlet'!$A$2:$D$17,4,FALSE)</f>
        <v>Joko Susilo</v>
      </c>
      <c r="L2577" t="str">
        <f>VLOOKUP(D2577,'Data Outlet'!$A$2:$D$17,2,FALSE)</f>
        <v>SUMARECON MALL SERPONG</v>
      </c>
    </row>
    <row r="2578" spans="1:12" x14ac:dyDescent="0.25">
      <c r="A2578" t="str">
        <f t="shared" si="82"/>
        <v>T-2577</v>
      </c>
      <c r="B2578" s="3" t="s">
        <v>2584</v>
      </c>
      <c r="C2578" s="5">
        <v>45560</v>
      </c>
      <c r="D2578" s="3" t="s">
        <v>45</v>
      </c>
      <c r="E2578" s="4" t="s">
        <v>71</v>
      </c>
      <c r="F2578" s="9">
        <v>2</v>
      </c>
      <c r="G2578">
        <f>VLOOKUP(E2578,'Data Produk'!$A$2:$E$2517,5,FALSE)</f>
        <v>57600</v>
      </c>
      <c r="H2578">
        <f t="shared" si="81"/>
        <v>115200</v>
      </c>
      <c r="I2578" t="str">
        <f>VLOOKUP(E2578,'Data Produk'!$A$2:$E$2517,3,FALSE)</f>
        <v>BHINNEKA GO W192 OFFICE MOUSE BLACK</v>
      </c>
      <c r="J2578" t="str">
        <f>VLOOKUP(E2578,'Data Produk'!$A$2:$E$2517,4,FALSE)</f>
        <v>OFFICE MOUSE</v>
      </c>
      <c r="K2578" t="str">
        <f>VLOOKUP(D2578,'Data Outlet'!$A$2:$D$17,4,FALSE)</f>
        <v>Indah Putri</v>
      </c>
      <c r="L2578" t="str">
        <f>VLOOKUP(D2578,'Data Outlet'!$A$2:$D$17,2,FALSE)</f>
        <v>PIK AVENUE</v>
      </c>
    </row>
    <row r="2579" spans="1:12" x14ac:dyDescent="0.25">
      <c r="A2579" t="str">
        <f t="shared" si="82"/>
        <v>T-2578</v>
      </c>
      <c r="B2579" s="3" t="s">
        <v>2584</v>
      </c>
      <c r="C2579" s="5">
        <v>45552</v>
      </c>
      <c r="D2579" s="3" t="s">
        <v>35</v>
      </c>
      <c r="E2579" s="4" t="s">
        <v>352</v>
      </c>
      <c r="F2579" s="9">
        <v>1</v>
      </c>
      <c r="G2579">
        <f>VLOOKUP(E2579,'Data Produk'!$A$2:$E$2517,5,FALSE)</f>
        <v>39600</v>
      </c>
      <c r="H2579">
        <f t="shared" si="81"/>
        <v>39600</v>
      </c>
      <c r="I2579" t="str">
        <f>VLOOKUP(E2579,'Data Produk'!$A$2:$E$2517,3,FALSE)</f>
        <v>BHINNEKA GO W605 OFFICE MOUSE PINK</v>
      </c>
      <c r="J2579" t="str">
        <f>VLOOKUP(E2579,'Data Produk'!$A$2:$E$2517,4,FALSE)</f>
        <v>OFFICE MOUSE</v>
      </c>
      <c r="K2579" t="str">
        <f>VLOOKUP(D2579,'Data Outlet'!$A$2:$D$17,4,FALSE)</f>
        <v>Budi Santoso</v>
      </c>
      <c r="L2579" t="str">
        <f>VLOOKUP(D2579,'Data Outlet'!$A$2:$D$17,2,FALSE)</f>
        <v>BINTARO EXCHANGE</v>
      </c>
    </row>
    <row r="2580" spans="1:12" x14ac:dyDescent="0.25">
      <c r="A2580" t="str">
        <f t="shared" si="82"/>
        <v>T-2579</v>
      </c>
      <c r="B2580" s="3" t="s">
        <v>2584</v>
      </c>
      <c r="C2580" s="5">
        <v>45541</v>
      </c>
      <c r="D2580" s="3" t="s">
        <v>45</v>
      </c>
      <c r="E2580" s="4" t="s">
        <v>1126</v>
      </c>
      <c r="F2580" s="9">
        <v>11</v>
      </c>
      <c r="G2580">
        <f>VLOOKUP(E2580,'Data Produk'!$A$2:$E$2517,5,FALSE)</f>
        <v>36900</v>
      </c>
      <c r="H2580">
        <f t="shared" si="81"/>
        <v>405900</v>
      </c>
      <c r="I2580" t="str">
        <f>VLOOKUP(E2580,'Data Produk'!$A$2:$E$2517,3,FALSE)</f>
        <v>KL106 BHINNEKA USB CABLE LIGHTNING</v>
      </c>
      <c r="J2580" t="str">
        <f>VLOOKUP(E2580,'Data Produk'!$A$2:$E$2517,4,FALSE)</f>
        <v>CABLE</v>
      </c>
      <c r="K2580" t="str">
        <f>VLOOKUP(D2580,'Data Outlet'!$A$2:$D$17,4,FALSE)</f>
        <v>Indah Putri</v>
      </c>
      <c r="L2580" t="str">
        <f>VLOOKUP(D2580,'Data Outlet'!$A$2:$D$17,2,FALSE)</f>
        <v>PIK AVENUE</v>
      </c>
    </row>
    <row r="2581" spans="1:12" x14ac:dyDescent="0.25">
      <c r="A2581" t="str">
        <f t="shared" si="82"/>
        <v>T-2580</v>
      </c>
      <c r="B2581" s="3" t="s">
        <v>2584</v>
      </c>
      <c r="C2581" s="5">
        <v>45549</v>
      </c>
      <c r="D2581" s="3" t="s">
        <v>45</v>
      </c>
      <c r="E2581" s="4" t="s">
        <v>1500</v>
      </c>
      <c r="F2581" s="9">
        <v>1</v>
      </c>
      <c r="G2581">
        <f>VLOOKUP(E2581,'Data Produk'!$A$2:$E$2517,5,FALSE)</f>
        <v>225000</v>
      </c>
      <c r="H2581">
        <f t="shared" si="81"/>
        <v>225000</v>
      </c>
      <c r="I2581" t="str">
        <f>VLOOKUP(E2581,'Data Produk'!$A$2:$E$2517,3,FALSE)</f>
        <v>BHINNEKA GROOVE AURORA TX3 TRUE WIRELESS BLACK</v>
      </c>
      <c r="J2581" t="str">
        <f>VLOOKUP(E2581,'Data Produk'!$A$2:$E$2517,4,FALSE)</f>
        <v>TWS</v>
      </c>
      <c r="K2581" t="str">
        <f>VLOOKUP(D2581,'Data Outlet'!$A$2:$D$17,4,FALSE)</f>
        <v>Indah Putri</v>
      </c>
      <c r="L2581" t="str">
        <f>VLOOKUP(D2581,'Data Outlet'!$A$2:$D$17,2,FALSE)</f>
        <v>PIK AVENUE</v>
      </c>
    </row>
    <row r="2582" spans="1:12" x14ac:dyDescent="0.25">
      <c r="A2582" t="str">
        <f t="shared" si="82"/>
        <v>T-2581</v>
      </c>
      <c r="B2582" s="3" t="s">
        <v>2584</v>
      </c>
      <c r="C2582" s="5">
        <v>45564</v>
      </c>
      <c r="D2582" s="3" t="s">
        <v>45</v>
      </c>
      <c r="E2582" s="4" t="s">
        <v>1501</v>
      </c>
      <c r="F2582" s="9">
        <v>1</v>
      </c>
      <c r="G2582">
        <f>VLOOKUP(E2582,'Data Produk'!$A$2:$E$2517,5,FALSE)</f>
        <v>148500</v>
      </c>
      <c r="H2582">
        <f t="shared" si="81"/>
        <v>148500</v>
      </c>
      <c r="I2582" t="str">
        <f>VLOOKUP(E2582,'Data Produk'!$A$2:$E$2517,3,FALSE)</f>
        <v>BHINNEKA GO WK895 OFFICE COMBO BLACK</v>
      </c>
      <c r="J2582" t="str">
        <f>VLOOKUP(E2582,'Data Produk'!$A$2:$E$2517,4,FALSE)</f>
        <v>OFFICE COMBO</v>
      </c>
      <c r="K2582" t="str">
        <f>VLOOKUP(D2582,'Data Outlet'!$A$2:$D$17,4,FALSE)</f>
        <v>Indah Putri</v>
      </c>
      <c r="L2582" t="str">
        <f>VLOOKUP(D2582,'Data Outlet'!$A$2:$D$17,2,FALSE)</f>
        <v>PIK AVENUE</v>
      </c>
    </row>
    <row r="2583" spans="1:12" x14ac:dyDescent="0.25">
      <c r="A2583" t="str">
        <f t="shared" si="82"/>
        <v>T-2582</v>
      </c>
      <c r="B2583" s="3" t="s">
        <v>2584</v>
      </c>
      <c r="C2583" s="5">
        <v>45541</v>
      </c>
      <c r="D2583" s="3" t="s">
        <v>35</v>
      </c>
      <c r="E2583" s="4" t="s">
        <v>365</v>
      </c>
      <c r="F2583" s="9">
        <v>2</v>
      </c>
      <c r="G2583">
        <f>VLOOKUP(E2583,'Data Produk'!$A$2:$E$2517,5,FALSE)</f>
        <v>25200</v>
      </c>
      <c r="H2583">
        <f t="shared" si="81"/>
        <v>50400</v>
      </c>
      <c r="I2583" t="str">
        <f>VLOOKUP(E2583,'Data Produk'!$A$2:$E$2517,3,FALSE)</f>
        <v>BHINNEKA HYPERLINK KD60C1501 BLACK</v>
      </c>
      <c r="J2583" t="str">
        <f>VLOOKUP(E2583,'Data Produk'!$A$2:$E$2517,4,FALSE)</f>
        <v>CABLE</v>
      </c>
      <c r="K2583" t="str">
        <f>VLOOKUP(D2583,'Data Outlet'!$A$2:$D$17,4,FALSE)</f>
        <v>Budi Santoso</v>
      </c>
      <c r="L2583" t="str">
        <f>VLOOKUP(D2583,'Data Outlet'!$A$2:$D$17,2,FALSE)</f>
        <v>BINTARO EXCHANGE</v>
      </c>
    </row>
    <row r="2584" spans="1:12" x14ac:dyDescent="0.25">
      <c r="A2584" t="str">
        <f t="shared" si="82"/>
        <v>T-2583</v>
      </c>
      <c r="B2584" s="3" t="s">
        <v>2584</v>
      </c>
      <c r="C2584" s="5">
        <v>45556</v>
      </c>
      <c r="D2584" s="3" t="s">
        <v>44</v>
      </c>
      <c r="E2584" s="4" t="s">
        <v>1414</v>
      </c>
      <c r="F2584" s="9">
        <v>1</v>
      </c>
      <c r="G2584">
        <f>VLOOKUP(E2584,'Data Produk'!$A$2:$E$2517,5,FALSE)</f>
        <v>162000</v>
      </c>
      <c r="H2584">
        <f t="shared" si="81"/>
        <v>162000</v>
      </c>
      <c r="I2584" t="str">
        <f>VLOOKUP(E2584,'Data Produk'!$A$2:$E$2517,3,FALSE)</f>
        <v>BHINNEKA POWER PACK T1 10.000 mAh 22,5W POWERBANK BLACK</v>
      </c>
      <c r="J2584" t="str">
        <f>VLOOKUP(E2584,'Data Produk'!$A$2:$E$2517,4,FALSE)</f>
        <v>POWERBANK</v>
      </c>
      <c r="K2584" t="str">
        <f>VLOOKUP(D2584,'Data Outlet'!$A$2:$D$17,4,FALSE)</f>
        <v>Gita Rahma</v>
      </c>
      <c r="L2584" t="str">
        <f>VLOOKUP(D2584,'Data Outlet'!$A$2:$D$17,2,FALSE)</f>
        <v>PAKUWON</v>
      </c>
    </row>
    <row r="2585" spans="1:12" x14ac:dyDescent="0.25">
      <c r="A2585" t="str">
        <f t="shared" si="82"/>
        <v>T-2584</v>
      </c>
      <c r="B2585" s="3" t="s">
        <v>2584</v>
      </c>
      <c r="C2585" s="5">
        <v>45564</v>
      </c>
      <c r="D2585" s="3" t="s">
        <v>45</v>
      </c>
      <c r="E2585" s="4" t="s">
        <v>601</v>
      </c>
      <c r="F2585" s="9">
        <v>4</v>
      </c>
      <c r="G2585">
        <f>VLOOKUP(E2585,'Data Produk'!$A$2:$E$2517,5,FALSE)</f>
        <v>26100</v>
      </c>
      <c r="H2585">
        <f t="shared" si="81"/>
        <v>104400</v>
      </c>
      <c r="I2585" t="str">
        <f>VLOOKUP(E2585,'Data Produk'!$A$2:$E$2517,3,FALSE)</f>
        <v>BHINNEKA GO ES1 WIRED EARBUDS BLACK</v>
      </c>
      <c r="J2585" t="str">
        <f>VLOOKUP(E2585,'Data Produk'!$A$2:$E$2517,4,FALSE)</f>
        <v>EARPHONE</v>
      </c>
      <c r="K2585" t="str">
        <f>VLOOKUP(D2585,'Data Outlet'!$A$2:$D$17,4,FALSE)</f>
        <v>Indah Putri</v>
      </c>
      <c r="L2585" t="str">
        <f>VLOOKUP(D2585,'Data Outlet'!$A$2:$D$17,2,FALSE)</f>
        <v>PIK AVENUE</v>
      </c>
    </row>
    <row r="2586" spans="1:12" x14ac:dyDescent="0.25">
      <c r="A2586" t="str">
        <f t="shared" si="82"/>
        <v>T-2585</v>
      </c>
      <c r="B2586" s="3" t="s">
        <v>2584</v>
      </c>
      <c r="C2586" s="5">
        <v>45558</v>
      </c>
      <c r="D2586" s="3" t="s">
        <v>45</v>
      </c>
      <c r="E2586" s="4" t="s">
        <v>1502</v>
      </c>
      <c r="F2586" s="9">
        <v>1</v>
      </c>
      <c r="G2586">
        <f>VLOOKUP(E2586,'Data Produk'!$A$2:$E$2517,5,FALSE)</f>
        <v>489300</v>
      </c>
      <c r="H2586">
        <f t="shared" si="81"/>
        <v>489300</v>
      </c>
      <c r="I2586" t="str">
        <f>VLOOKUP(E2586,'Data Produk'!$A$2:$E$2517,3,FALSE)</f>
        <v>ACK02 ZORO Keycaps One Piece Original</v>
      </c>
      <c r="J2586" t="str">
        <f>VLOOKUP(E2586,'Data Produk'!$A$2:$E$2517,4,FALSE)</f>
        <v>OTHER ACCESSORIES</v>
      </c>
      <c r="K2586" t="str">
        <f>VLOOKUP(D2586,'Data Outlet'!$A$2:$D$17,4,FALSE)</f>
        <v>Indah Putri</v>
      </c>
      <c r="L2586" t="str">
        <f>VLOOKUP(D2586,'Data Outlet'!$A$2:$D$17,2,FALSE)</f>
        <v>PIK AVENUE</v>
      </c>
    </row>
    <row r="2587" spans="1:12" x14ac:dyDescent="0.25">
      <c r="A2587" t="str">
        <f t="shared" si="82"/>
        <v>T-2586</v>
      </c>
      <c r="B2587" s="3" t="s">
        <v>2584</v>
      </c>
      <c r="C2587" s="5">
        <v>45559</v>
      </c>
      <c r="D2587" s="3" t="s">
        <v>45</v>
      </c>
      <c r="E2587" s="4" t="s">
        <v>199</v>
      </c>
      <c r="F2587" s="9">
        <v>1</v>
      </c>
      <c r="G2587">
        <f>VLOOKUP(E2587,'Data Produk'!$A$2:$E$2517,5,FALSE)</f>
        <v>22500</v>
      </c>
      <c r="H2587">
        <f t="shared" si="81"/>
        <v>22500</v>
      </c>
      <c r="I2587" t="str">
        <f>VLOOKUP(E2587,'Data Produk'!$A$2:$E$2517,3,FALSE)</f>
        <v>BHINNEKA HYPERLINK KV65C1201 BLACK</v>
      </c>
      <c r="J2587" t="str">
        <f>VLOOKUP(E2587,'Data Produk'!$A$2:$E$2517,4,FALSE)</f>
        <v>CABLE</v>
      </c>
      <c r="K2587" t="str">
        <f>VLOOKUP(D2587,'Data Outlet'!$A$2:$D$17,4,FALSE)</f>
        <v>Indah Putri</v>
      </c>
      <c r="L2587" t="str">
        <f>VLOOKUP(D2587,'Data Outlet'!$A$2:$D$17,2,FALSE)</f>
        <v>PIK AVENUE</v>
      </c>
    </row>
    <row r="2588" spans="1:12" x14ac:dyDescent="0.25">
      <c r="A2588" t="str">
        <f t="shared" si="82"/>
        <v>T-2587</v>
      </c>
      <c r="B2588" s="3" t="s">
        <v>2584</v>
      </c>
      <c r="C2588" s="5">
        <v>45548</v>
      </c>
      <c r="D2588" s="3" t="s">
        <v>35</v>
      </c>
      <c r="E2588" s="4" t="s">
        <v>932</v>
      </c>
      <c r="F2588" s="9">
        <v>3</v>
      </c>
      <c r="G2588">
        <f>VLOOKUP(E2588,'Data Produk'!$A$2:$E$2517,5,FALSE)</f>
        <v>88200</v>
      </c>
      <c r="H2588">
        <f t="shared" si="81"/>
        <v>264600</v>
      </c>
      <c r="I2588" t="str">
        <f>VLOOKUP(E2588,'Data Produk'!$A$2:$E$2517,3,FALSE)</f>
        <v>BHINNEKA POWER PACK S1 10.000 mAh POWERBANK BLACK</v>
      </c>
      <c r="J2588" t="str">
        <f>VLOOKUP(E2588,'Data Produk'!$A$2:$E$2517,4,FALSE)</f>
        <v>POWERBANK</v>
      </c>
      <c r="K2588" t="str">
        <f>VLOOKUP(D2588,'Data Outlet'!$A$2:$D$17,4,FALSE)</f>
        <v>Budi Santoso</v>
      </c>
      <c r="L2588" t="str">
        <f>VLOOKUP(D2588,'Data Outlet'!$A$2:$D$17,2,FALSE)</f>
        <v>BINTARO EXCHANGE</v>
      </c>
    </row>
    <row r="2589" spans="1:12" x14ac:dyDescent="0.25">
      <c r="A2589" t="str">
        <f t="shared" si="82"/>
        <v>T-2588</v>
      </c>
      <c r="B2589" s="3" t="s">
        <v>2584</v>
      </c>
      <c r="C2589" s="5">
        <v>45545</v>
      </c>
      <c r="D2589" s="3" t="s">
        <v>45</v>
      </c>
      <c r="E2589" s="4" t="s">
        <v>983</v>
      </c>
      <c r="F2589" s="9">
        <v>1</v>
      </c>
      <c r="G2589">
        <f>VLOOKUP(E2589,'Data Produk'!$A$2:$E$2517,5,FALSE)</f>
        <v>153000</v>
      </c>
      <c r="H2589">
        <f t="shared" si="81"/>
        <v>153000</v>
      </c>
      <c r="I2589" t="str">
        <f>VLOOKUP(E2589,'Data Produk'!$A$2:$E$2517,3,FALSE)</f>
        <v>BHINNEKA ATO MP905 DESKMAT GEO2</v>
      </c>
      <c r="J2589" t="str">
        <f>VLOOKUP(E2589,'Data Produk'!$A$2:$E$2517,4,FALSE)</f>
        <v>DESKMAT</v>
      </c>
      <c r="K2589" t="str">
        <f>VLOOKUP(D2589,'Data Outlet'!$A$2:$D$17,4,FALSE)</f>
        <v>Indah Putri</v>
      </c>
      <c r="L2589" t="str">
        <f>VLOOKUP(D2589,'Data Outlet'!$A$2:$D$17,2,FALSE)</f>
        <v>PIK AVENUE</v>
      </c>
    </row>
    <row r="2590" spans="1:12" x14ac:dyDescent="0.25">
      <c r="A2590" t="str">
        <f t="shared" si="82"/>
        <v>T-2589</v>
      </c>
      <c r="B2590" s="3" t="s">
        <v>2584</v>
      </c>
      <c r="C2590" s="5">
        <v>45556</v>
      </c>
      <c r="D2590" s="3" t="s">
        <v>48</v>
      </c>
      <c r="E2590" s="4" t="s">
        <v>1503</v>
      </c>
      <c r="F2590" s="9">
        <v>2</v>
      </c>
      <c r="G2590">
        <f>VLOOKUP(E2590,'Data Produk'!$A$2:$E$2517,5,FALSE)</f>
        <v>153000</v>
      </c>
      <c r="H2590">
        <f t="shared" si="81"/>
        <v>306000</v>
      </c>
      <c r="I2590" t="str">
        <f>VLOOKUP(E2590,'Data Produk'!$A$2:$E$2517,3,FALSE)</f>
        <v>BHINNEKA ATO MP905 DESKMAT GEO2</v>
      </c>
      <c r="J2590" t="str">
        <f>VLOOKUP(E2590,'Data Produk'!$A$2:$E$2517,4,FALSE)</f>
        <v>DESKMAT</v>
      </c>
      <c r="K2590" t="str">
        <f>VLOOKUP(D2590,'Data Outlet'!$A$2:$D$17,4,FALSE)</f>
        <v>Joko Susilo</v>
      </c>
      <c r="L2590" t="str">
        <f>VLOOKUP(D2590,'Data Outlet'!$A$2:$D$17,2,FALSE)</f>
        <v>SUMARECON MALL SERPONG</v>
      </c>
    </row>
    <row r="2591" spans="1:12" x14ac:dyDescent="0.25">
      <c r="A2591" t="str">
        <f t="shared" si="82"/>
        <v>T-2590</v>
      </c>
      <c r="B2591" s="3" t="s">
        <v>2584</v>
      </c>
      <c r="C2591" s="5">
        <v>45558</v>
      </c>
      <c r="D2591" s="3" t="s">
        <v>48</v>
      </c>
      <c r="E2591" s="4" t="s">
        <v>748</v>
      </c>
      <c r="F2591" s="9">
        <v>1</v>
      </c>
      <c r="G2591">
        <f>VLOOKUP(E2591,'Data Produk'!$A$2:$E$2517,5,FALSE)</f>
        <v>108000</v>
      </c>
      <c r="H2591">
        <f t="shared" si="81"/>
        <v>108000</v>
      </c>
      <c r="I2591" t="str">
        <f>VLOOKUP(E2591,'Data Produk'!$A$2:$E$2517,3,FALSE)</f>
        <v>BHINNEKA WAVE13 TW13 TRUE WIRELESS BLACK</v>
      </c>
      <c r="J2591" t="str">
        <f>VLOOKUP(E2591,'Data Produk'!$A$2:$E$2517,4,FALSE)</f>
        <v>TWS</v>
      </c>
      <c r="K2591" t="str">
        <f>VLOOKUP(D2591,'Data Outlet'!$A$2:$D$17,4,FALSE)</f>
        <v>Joko Susilo</v>
      </c>
      <c r="L2591" t="str">
        <f>VLOOKUP(D2591,'Data Outlet'!$A$2:$D$17,2,FALSE)</f>
        <v>SUMARECON MALL SERPONG</v>
      </c>
    </row>
    <row r="2592" spans="1:12" x14ac:dyDescent="0.25">
      <c r="A2592" t="str">
        <f t="shared" si="82"/>
        <v>T-2591</v>
      </c>
      <c r="B2592" s="3" t="s">
        <v>2584</v>
      </c>
      <c r="C2592" s="5">
        <v>45542</v>
      </c>
      <c r="D2592" s="3" t="s">
        <v>35</v>
      </c>
      <c r="E2592" s="4" t="s">
        <v>1504</v>
      </c>
      <c r="F2592" s="9">
        <v>1</v>
      </c>
      <c r="G2592">
        <f>VLOOKUP(E2592,'Data Produk'!$A$2:$E$2517,5,FALSE)</f>
        <v>153000</v>
      </c>
      <c r="H2592">
        <f t="shared" si="81"/>
        <v>153000</v>
      </c>
      <c r="I2592" t="str">
        <f>VLOOKUP(E2592,'Data Produk'!$A$2:$E$2517,3,FALSE)</f>
        <v>BHINNEKA ATO MP905 DESKMAT GEO1</v>
      </c>
      <c r="J2592" t="str">
        <f>VLOOKUP(E2592,'Data Produk'!$A$2:$E$2517,4,FALSE)</f>
        <v>DESKMAT</v>
      </c>
      <c r="K2592" t="str">
        <f>VLOOKUP(D2592,'Data Outlet'!$A$2:$D$17,4,FALSE)</f>
        <v>Budi Santoso</v>
      </c>
      <c r="L2592" t="str">
        <f>VLOOKUP(D2592,'Data Outlet'!$A$2:$D$17,2,FALSE)</f>
        <v>BINTARO EXCHANGE</v>
      </c>
    </row>
    <row r="2593" spans="1:12" x14ac:dyDescent="0.25">
      <c r="A2593" t="str">
        <f t="shared" si="82"/>
        <v>T-2592</v>
      </c>
      <c r="B2593" s="3" t="s">
        <v>2584</v>
      </c>
      <c r="C2593" s="5">
        <v>45565</v>
      </c>
      <c r="D2593" s="3" t="s">
        <v>35</v>
      </c>
      <c r="E2593" s="4" t="s">
        <v>1326</v>
      </c>
      <c r="F2593" s="9">
        <v>2</v>
      </c>
      <c r="G2593">
        <f>VLOOKUP(E2593,'Data Produk'!$A$2:$E$2517,5,FALSE)</f>
        <v>39600</v>
      </c>
      <c r="H2593">
        <f t="shared" si="81"/>
        <v>79200</v>
      </c>
      <c r="I2593" t="str">
        <f>VLOOKUP(E2593,'Data Produk'!$A$2:$E$2517,3,FALSE)</f>
        <v>BHINNEKA GO W606 OFFICE MOUSE BLACK</v>
      </c>
      <c r="J2593" t="str">
        <f>VLOOKUP(E2593,'Data Produk'!$A$2:$E$2517,4,FALSE)</f>
        <v>OFFICE MOUSE</v>
      </c>
      <c r="K2593" t="str">
        <f>VLOOKUP(D2593,'Data Outlet'!$A$2:$D$17,4,FALSE)</f>
        <v>Budi Santoso</v>
      </c>
      <c r="L2593" t="str">
        <f>VLOOKUP(D2593,'Data Outlet'!$A$2:$D$17,2,FALSE)</f>
        <v>BINTARO EXCHANGE</v>
      </c>
    </row>
    <row r="2594" spans="1:12" x14ac:dyDescent="0.25">
      <c r="A2594" t="str">
        <f t="shared" si="82"/>
        <v>T-2593</v>
      </c>
      <c r="B2594" s="3" t="s">
        <v>2584</v>
      </c>
      <c r="C2594" s="5">
        <v>45560</v>
      </c>
      <c r="D2594" s="3" t="s">
        <v>35</v>
      </c>
      <c r="E2594" s="4" t="s">
        <v>933</v>
      </c>
      <c r="F2594" s="9">
        <v>2</v>
      </c>
      <c r="G2594">
        <f>VLOOKUP(E2594,'Data Produk'!$A$2:$E$2517,5,FALSE)</f>
        <v>27000</v>
      </c>
      <c r="H2594">
        <f t="shared" si="81"/>
        <v>54000</v>
      </c>
      <c r="I2594" t="str">
        <f>VLOOKUP(E2594,'Data Produk'!$A$2:$E$2517,3,FALSE)</f>
        <v>BHINNEKA DURALINK KLB2001 BLACK</v>
      </c>
      <c r="J2594" t="str">
        <f>VLOOKUP(E2594,'Data Produk'!$A$2:$E$2517,4,FALSE)</f>
        <v>CABLE</v>
      </c>
      <c r="K2594" t="str">
        <f>VLOOKUP(D2594,'Data Outlet'!$A$2:$D$17,4,FALSE)</f>
        <v>Budi Santoso</v>
      </c>
      <c r="L2594" t="str">
        <f>VLOOKUP(D2594,'Data Outlet'!$A$2:$D$17,2,FALSE)</f>
        <v>BINTARO EXCHANGE</v>
      </c>
    </row>
    <row r="2595" spans="1:12" x14ac:dyDescent="0.25">
      <c r="A2595" t="str">
        <f t="shared" si="82"/>
        <v>T-2594</v>
      </c>
      <c r="B2595" s="3" t="s">
        <v>2584</v>
      </c>
      <c r="C2595" s="5">
        <v>45544</v>
      </c>
      <c r="D2595" s="3" t="s">
        <v>35</v>
      </c>
      <c r="E2595" s="4" t="s">
        <v>346</v>
      </c>
      <c r="F2595" s="9">
        <v>5</v>
      </c>
      <c r="G2595">
        <f>VLOOKUP(E2595,'Data Produk'!$A$2:$E$2517,5,FALSE)</f>
        <v>18000</v>
      </c>
      <c r="H2595">
        <f t="shared" si="81"/>
        <v>90000</v>
      </c>
      <c r="I2595" t="str">
        <f>VLOOKUP(E2595,'Data Produk'!$A$2:$E$2517,3,FALSE)</f>
        <v>BHINNEKA DURALINK KLB1201 BLACK</v>
      </c>
      <c r="J2595" t="str">
        <f>VLOOKUP(E2595,'Data Produk'!$A$2:$E$2517,4,FALSE)</f>
        <v>CABLE</v>
      </c>
      <c r="K2595" t="str">
        <f>VLOOKUP(D2595,'Data Outlet'!$A$2:$D$17,4,FALSE)</f>
        <v>Budi Santoso</v>
      </c>
      <c r="L2595" t="str">
        <f>VLOOKUP(D2595,'Data Outlet'!$A$2:$D$17,2,FALSE)</f>
        <v>BINTARO EXCHANGE</v>
      </c>
    </row>
    <row r="2596" spans="1:12" x14ac:dyDescent="0.25">
      <c r="A2596" t="str">
        <f t="shared" si="82"/>
        <v>T-2595</v>
      </c>
      <c r="B2596" s="3" t="s">
        <v>2584</v>
      </c>
      <c r="C2596" s="5">
        <v>45545</v>
      </c>
      <c r="D2596" s="3" t="s">
        <v>48</v>
      </c>
      <c r="E2596" s="4" t="s">
        <v>91</v>
      </c>
      <c r="F2596" s="9">
        <v>1</v>
      </c>
      <c r="G2596">
        <f>VLOOKUP(E2596,'Data Produk'!$A$2:$E$2517,5,FALSE)</f>
        <v>88200</v>
      </c>
      <c r="H2596">
        <f t="shared" si="81"/>
        <v>88200</v>
      </c>
      <c r="I2596" t="str">
        <f>VLOOKUP(E2596,'Data Produk'!$A$2:$E$2517,3,FALSE)</f>
        <v>BHINNEKA POWER PACK S1 10.000 mAh POWERBANK BLACK</v>
      </c>
      <c r="J2596" t="str">
        <f>VLOOKUP(E2596,'Data Produk'!$A$2:$E$2517,4,FALSE)</f>
        <v>POWERBANK</v>
      </c>
      <c r="K2596" t="str">
        <f>VLOOKUP(D2596,'Data Outlet'!$A$2:$D$17,4,FALSE)</f>
        <v>Joko Susilo</v>
      </c>
      <c r="L2596" t="str">
        <f>VLOOKUP(D2596,'Data Outlet'!$A$2:$D$17,2,FALSE)</f>
        <v>SUMARECON MALL SERPONG</v>
      </c>
    </row>
    <row r="2597" spans="1:12" x14ac:dyDescent="0.25">
      <c r="A2597" t="str">
        <f t="shared" si="82"/>
        <v>T-2596</v>
      </c>
      <c r="B2597" s="3" t="s">
        <v>2584</v>
      </c>
      <c r="C2597" s="5">
        <v>45554</v>
      </c>
      <c r="D2597" s="3" t="s">
        <v>44</v>
      </c>
      <c r="E2597" s="4" t="s">
        <v>666</v>
      </c>
      <c r="F2597" s="9">
        <v>1</v>
      </c>
      <c r="G2597">
        <f>VLOOKUP(E2597,'Data Produk'!$A$2:$E$2517,5,FALSE)</f>
        <v>18000</v>
      </c>
      <c r="H2597">
        <f t="shared" si="81"/>
        <v>18000</v>
      </c>
      <c r="I2597" t="str">
        <f>VLOOKUP(E2597,'Data Produk'!$A$2:$E$2517,3,FALSE)</f>
        <v>BHINNEKA DURALINK KLB1201 BLACK</v>
      </c>
      <c r="J2597" t="str">
        <f>VLOOKUP(E2597,'Data Produk'!$A$2:$E$2517,4,FALSE)</f>
        <v>CABLE</v>
      </c>
      <c r="K2597" t="str">
        <f>VLOOKUP(D2597,'Data Outlet'!$A$2:$D$17,4,FALSE)</f>
        <v>Gita Rahma</v>
      </c>
      <c r="L2597" t="str">
        <f>VLOOKUP(D2597,'Data Outlet'!$A$2:$D$17,2,FALSE)</f>
        <v>PAKUWON</v>
      </c>
    </row>
    <row r="2598" spans="1:12" x14ac:dyDescent="0.25">
      <c r="A2598" t="str">
        <f t="shared" si="82"/>
        <v>T-2597</v>
      </c>
      <c r="B2598" s="3" t="s">
        <v>2584</v>
      </c>
      <c r="C2598" s="5">
        <v>45550</v>
      </c>
      <c r="D2598" s="3" t="s">
        <v>35</v>
      </c>
      <c r="E2598" s="4" t="s">
        <v>320</v>
      </c>
      <c r="F2598" s="9">
        <v>1</v>
      </c>
      <c r="G2598">
        <f>VLOOKUP(E2598,'Data Produk'!$A$2:$E$2517,5,FALSE)</f>
        <v>13050</v>
      </c>
      <c r="H2598">
        <f t="shared" si="81"/>
        <v>13050</v>
      </c>
      <c r="I2598" t="str">
        <f>VLOOKUP(E2598,'Data Produk'!$A$2:$E$2517,3,FALSE)</f>
        <v>BHINNEKA DURALINK KCT1201 BLACK</v>
      </c>
      <c r="J2598" t="str">
        <f>VLOOKUP(E2598,'Data Produk'!$A$2:$E$2517,4,FALSE)</f>
        <v>CABLE</v>
      </c>
      <c r="K2598" t="str">
        <f>VLOOKUP(D2598,'Data Outlet'!$A$2:$D$17,4,FALSE)</f>
        <v>Budi Santoso</v>
      </c>
      <c r="L2598" t="str">
        <f>VLOOKUP(D2598,'Data Outlet'!$A$2:$D$17,2,FALSE)</f>
        <v>BINTARO EXCHANGE</v>
      </c>
    </row>
    <row r="2599" spans="1:12" x14ac:dyDescent="0.25">
      <c r="A2599" t="str">
        <f t="shared" si="82"/>
        <v>T-2598</v>
      </c>
      <c r="B2599" s="3" t="s">
        <v>2584</v>
      </c>
      <c r="C2599" s="5">
        <v>45554</v>
      </c>
      <c r="D2599" s="3" t="s">
        <v>48</v>
      </c>
      <c r="E2599" s="4" t="s">
        <v>999</v>
      </c>
      <c r="F2599" s="9">
        <v>1</v>
      </c>
      <c r="G2599">
        <f>VLOOKUP(E2599,'Data Produk'!$A$2:$E$2517,5,FALSE)</f>
        <v>112500</v>
      </c>
      <c r="H2599">
        <f t="shared" si="81"/>
        <v>112500</v>
      </c>
      <c r="I2599" t="str">
        <f>VLOOKUP(E2599,'Data Produk'!$A$2:$E$2517,3,FALSE)</f>
        <v>BHINNEKA WAVE11 TW11 TRUE WIRELESS PINK</v>
      </c>
      <c r="J2599" t="str">
        <f>VLOOKUP(E2599,'Data Produk'!$A$2:$E$2517,4,FALSE)</f>
        <v>TWS</v>
      </c>
      <c r="K2599" t="str">
        <f>VLOOKUP(D2599,'Data Outlet'!$A$2:$D$17,4,FALSE)</f>
        <v>Joko Susilo</v>
      </c>
      <c r="L2599" t="str">
        <f>VLOOKUP(D2599,'Data Outlet'!$A$2:$D$17,2,FALSE)</f>
        <v>SUMARECON MALL SERPONG</v>
      </c>
    </row>
    <row r="2600" spans="1:12" x14ac:dyDescent="0.25">
      <c r="A2600" t="str">
        <f t="shared" si="82"/>
        <v>T-2599</v>
      </c>
      <c r="B2600" s="3" t="s">
        <v>2584</v>
      </c>
      <c r="C2600" s="5">
        <v>45563</v>
      </c>
      <c r="D2600" s="3" t="s">
        <v>45</v>
      </c>
      <c r="E2600" s="4" t="s">
        <v>1031</v>
      </c>
      <c r="F2600" s="9">
        <v>1</v>
      </c>
      <c r="G2600">
        <f>VLOOKUP(E2600,'Data Produk'!$A$2:$E$2517,5,FALSE)</f>
        <v>65700</v>
      </c>
      <c r="H2600">
        <f t="shared" si="81"/>
        <v>65700</v>
      </c>
      <c r="I2600" t="str">
        <f>VLOOKUP(E2600,'Data Produk'!$A$2:$E$2517,3,FALSE)</f>
        <v>BHINNEKA RAIGOR III WG12 GAMING MOUSE BLACK</v>
      </c>
      <c r="J2600" t="str">
        <f>VLOOKUP(E2600,'Data Produk'!$A$2:$E$2517,4,FALSE)</f>
        <v>MOUSE GAMING</v>
      </c>
      <c r="K2600" t="str">
        <f>VLOOKUP(D2600,'Data Outlet'!$A$2:$D$17,4,FALSE)</f>
        <v>Indah Putri</v>
      </c>
      <c r="L2600" t="str">
        <f>VLOOKUP(D2600,'Data Outlet'!$A$2:$D$17,2,FALSE)</f>
        <v>PIK AVENUE</v>
      </c>
    </row>
    <row r="2601" spans="1:12" x14ac:dyDescent="0.25">
      <c r="A2601" t="str">
        <f t="shared" si="82"/>
        <v>T-2600</v>
      </c>
      <c r="B2601" s="3" t="s">
        <v>2584</v>
      </c>
      <c r="C2601" s="5">
        <v>45537</v>
      </c>
      <c r="D2601" s="3" t="s">
        <v>45</v>
      </c>
      <c r="E2601" s="4" t="s">
        <v>281</v>
      </c>
      <c r="F2601" s="9">
        <v>2</v>
      </c>
      <c r="G2601">
        <f>VLOOKUP(E2601,'Data Produk'!$A$2:$E$2517,5,FALSE)</f>
        <v>112500</v>
      </c>
      <c r="H2601">
        <f t="shared" si="81"/>
        <v>225000</v>
      </c>
      <c r="I2601" t="str">
        <f>VLOOKUP(E2601,'Data Produk'!$A$2:$E$2517,3,FALSE)</f>
        <v>BHINNEKA GO WH02 WIRELESS HEADSET GREY</v>
      </c>
      <c r="J2601" t="str">
        <f>VLOOKUP(E2601,'Data Produk'!$A$2:$E$2517,4,FALSE)</f>
        <v>WIRELESS HEADSET</v>
      </c>
      <c r="K2601" t="str">
        <f>VLOOKUP(D2601,'Data Outlet'!$A$2:$D$17,4,FALSE)</f>
        <v>Indah Putri</v>
      </c>
      <c r="L2601" t="str">
        <f>VLOOKUP(D2601,'Data Outlet'!$A$2:$D$17,2,FALSE)</f>
        <v>PIK AVENUE</v>
      </c>
    </row>
    <row r="2602" spans="1:12" x14ac:dyDescent="0.25">
      <c r="A2602" t="str">
        <f t="shared" si="82"/>
        <v>T-2601</v>
      </c>
      <c r="B2602" s="3" t="s">
        <v>2584</v>
      </c>
      <c r="C2602" s="5">
        <v>45560</v>
      </c>
      <c r="D2602" s="3" t="s">
        <v>35</v>
      </c>
      <c r="E2602" s="4" t="s">
        <v>1505</v>
      </c>
      <c r="F2602" s="9">
        <v>1</v>
      </c>
      <c r="G2602">
        <f>VLOOKUP(E2602,'Data Produk'!$A$2:$E$2517,5,FALSE)</f>
        <v>39600</v>
      </c>
      <c r="H2602">
        <f t="shared" si="81"/>
        <v>39600</v>
      </c>
      <c r="I2602" t="str">
        <f>VLOOKUP(E2602,'Data Produk'!$A$2:$E$2517,3,FALSE)</f>
        <v>BHINNEKA GO W606 OFFICE MOUSE WHITE</v>
      </c>
      <c r="J2602" t="str">
        <f>VLOOKUP(E2602,'Data Produk'!$A$2:$E$2517,4,FALSE)</f>
        <v>OFFICE MOUSE</v>
      </c>
      <c r="K2602" t="str">
        <f>VLOOKUP(D2602,'Data Outlet'!$A$2:$D$17,4,FALSE)</f>
        <v>Budi Santoso</v>
      </c>
      <c r="L2602" t="str">
        <f>VLOOKUP(D2602,'Data Outlet'!$A$2:$D$17,2,FALSE)</f>
        <v>BINTARO EXCHANGE</v>
      </c>
    </row>
    <row r="2603" spans="1:12" x14ac:dyDescent="0.25">
      <c r="A2603" t="str">
        <f t="shared" si="82"/>
        <v>T-2602</v>
      </c>
      <c r="B2603" s="3" t="s">
        <v>2584</v>
      </c>
      <c r="C2603" s="5">
        <v>45542</v>
      </c>
      <c r="D2603" s="3" t="s">
        <v>45</v>
      </c>
      <c r="E2603" s="4" t="s">
        <v>305</v>
      </c>
      <c r="F2603" s="9">
        <v>1</v>
      </c>
      <c r="G2603">
        <f>VLOOKUP(E2603,'Data Produk'!$A$2:$E$2517,5,FALSE)</f>
        <v>78750</v>
      </c>
      <c r="H2603">
        <f t="shared" si="81"/>
        <v>78750</v>
      </c>
      <c r="I2603" t="str">
        <f>VLOOKUP(E2603,'Data Produk'!$A$2:$E$2517,3,FALSE)</f>
        <v>BHINNEKA CRYTO VX7 GAMING MOUSE WHITE</v>
      </c>
      <c r="J2603" t="str">
        <f>VLOOKUP(E2603,'Data Produk'!$A$2:$E$2517,4,FALSE)</f>
        <v>MOUSE GAMING</v>
      </c>
      <c r="K2603" t="str">
        <f>VLOOKUP(D2603,'Data Outlet'!$A$2:$D$17,4,FALSE)</f>
        <v>Indah Putri</v>
      </c>
      <c r="L2603" t="str">
        <f>VLOOKUP(D2603,'Data Outlet'!$A$2:$D$17,2,FALSE)</f>
        <v>PIK AVENUE</v>
      </c>
    </row>
    <row r="2604" spans="1:12" x14ac:dyDescent="0.25">
      <c r="A2604" t="str">
        <f t="shared" si="82"/>
        <v>T-2603</v>
      </c>
      <c r="B2604" s="3" t="s">
        <v>2584</v>
      </c>
      <c r="C2604" s="5">
        <v>45543</v>
      </c>
      <c r="D2604" s="3" t="s">
        <v>45</v>
      </c>
      <c r="E2604" s="4" t="s">
        <v>1506</v>
      </c>
      <c r="F2604" s="9">
        <v>2</v>
      </c>
      <c r="G2604">
        <f>VLOOKUP(E2604,'Data Produk'!$A$2:$E$2517,5,FALSE)</f>
        <v>629300</v>
      </c>
      <c r="H2604">
        <f t="shared" si="81"/>
        <v>1258600</v>
      </c>
      <c r="I2604" t="str">
        <f>VLOOKUP(E2604,'Data Produk'!$A$2:$E$2517,3,FALSE)</f>
        <v>BHINNEKA ARIA XD7 GAMING MOUSE LUFFY</v>
      </c>
      <c r="J2604" t="str">
        <f>VLOOKUP(E2604,'Data Produk'!$A$2:$E$2517,4,FALSE)</f>
        <v>MOUSE GAMING</v>
      </c>
      <c r="K2604" t="str">
        <f>VLOOKUP(D2604,'Data Outlet'!$A$2:$D$17,4,FALSE)</f>
        <v>Indah Putri</v>
      </c>
      <c r="L2604" t="str">
        <f>VLOOKUP(D2604,'Data Outlet'!$A$2:$D$17,2,FALSE)</f>
        <v>PIK AVENUE</v>
      </c>
    </row>
    <row r="2605" spans="1:12" x14ac:dyDescent="0.25">
      <c r="A2605" t="str">
        <f t="shared" si="82"/>
        <v>T-2604</v>
      </c>
      <c r="B2605" s="3" t="s">
        <v>2584</v>
      </c>
      <c r="C2605" s="5">
        <v>45545</v>
      </c>
      <c r="D2605" s="3" t="s">
        <v>35</v>
      </c>
      <c r="E2605" s="4" t="s">
        <v>341</v>
      </c>
      <c r="F2605" s="9">
        <v>2</v>
      </c>
      <c r="G2605">
        <f>VLOOKUP(E2605,'Data Produk'!$A$2:$E$2517,5,FALSE)</f>
        <v>49500</v>
      </c>
      <c r="H2605">
        <f t="shared" si="81"/>
        <v>99000</v>
      </c>
      <c r="I2605" t="str">
        <f>VLOOKUP(E2605,'Data Produk'!$A$2:$E$2517,3,FALSE)</f>
        <v>BHINNEKA POWER PURE 20W 1-PORT TYPE-A USB CHARGER (QC) BLACK</v>
      </c>
      <c r="J2605" t="str">
        <f>VLOOKUP(E2605,'Data Produk'!$A$2:$E$2517,4,FALSE)</f>
        <v>CHARGER</v>
      </c>
      <c r="K2605" t="str">
        <f>VLOOKUP(D2605,'Data Outlet'!$A$2:$D$17,4,FALSE)</f>
        <v>Budi Santoso</v>
      </c>
      <c r="L2605" t="str">
        <f>VLOOKUP(D2605,'Data Outlet'!$A$2:$D$17,2,FALSE)</f>
        <v>BINTARO EXCHANGE</v>
      </c>
    </row>
    <row r="2606" spans="1:12" x14ac:dyDescent="0.25">
      <c r="A2606" t="str">
        <f t="shared" si="82"/>
        <v>T-2605</v>
      </c>
      <c r="B2606" s="3" t="s">
        <v>2584</v>
      </c>
      <c r="C2606" s="5">
        <v>45565</v>
      </c>
      <c r="D2606" s="3" t="s">
        <v>44</v>
      </c>
      <c r="E2606" s="4" t="s">
        <v>1427</v>
      </c>
      <c r="F2606" s="9">
        <v>1</v>
      </c>
      <c r="G2606">
        <f>VLOOKUP(E2606,'Data Produk'!$A$2:$E$2517,5,FALSE)</f>
        <v>36900</v>
      </c>
      <c r="H2606">
        <f t="shared" si="81"/>
        <v>36900</v>
      </c>
      <c r="I2606" t="str">
        <f>VLOOKUP(E2606,'Data Produk'!$A$2:$E$2517,3,FALSE)</f>
        <v>KC106 BHINNEKA USB CABLE TYPE C</v>
      </c>
      <c r="J2606" t="str">
        <f>VLOOKUP(E2606,'Data Produk'!$A$2:$E$2517,4,FALSE)</f>
        <v>CABLE</v>
      </c>
      <c r="K2606" t="str">
        <f>VLOOKUP(D2606,'Data Outlet'!$A$2:$D$17,4,FALSE)</f>
        <v>Gita Rahma</v>
      </c>
      <c r="L2606" t="str">
        <f>VLOOKUP(D2606,'Data Outlet'!$A$2:$D$17,2,FALSE)</f>
        <v>PAKUWON</v>
      </c>
    </row>
    <row r="2607" spans="1:12" x14ac:dyDescent="0.25">
      <c r="A2607" t="str">
        <f t="shared" si="82"/>
        <v>T-2606</v>
      </c>
      <c r="B2607" s="3" t="s">
        <v>2584</v>
      </c>
      <c r="C2607" s="5">
        <v>45547</v>
      </c>
      <c r="D2607" s="3" t="s">
        <v>45</v>
      </c>
      <c r="E2607" s="4" t="s">
        <v>1507</v>
      </c>
      <c r="F2607" s="9">
        <v>1</v>
      </c>
      <c r="G2607">
        <f>VLOOKUP(E2607,'Data Produk'!$A$2:$E$2517,5,FALSE)</f>
        <v>607500</v>
      </c>
      <c r="H2607">
        <f t="shared" si="81"/>
        <v>607500</v>
      </c>
      <c r="I2607" t="str">
        <f>VLOOKUP(E2607,'Data Produk'!$A$2:$E$2517,3,FALSE)</f>
        <v>BHINNEKA POWER PLUS 140W 3-PORTS GAN CHARGER (PPS/PD+QC) BLACK</v>
      </c>
      <c r="J2607" t="str">
        <f>VLOOKUP(E2607,'Data Produk'!$A$2:$E$2517,4,FALSE)</f>
        <v>CHARGER</v>
      </c>
      <c r="K2607" t="str">
        <f>VLOOKUP(D2607,'Data Outlet'!$A$2:$D$17,4,FALSE)</f>
        <v>Indah Putri</v>
      </c>
      <c r="L2607" t="str">
        <f>VLOOKUP(D2607,'Data Outlet'!$A$2:$D$17,2,FALSE)</f>
        <v>PIK AVENUE</v>
      </c>
    </row>
    <row r="2608" spans="1:12" x14ac:dyDescent="0.25">
      <c r="A2608" t="str">
        <f t="shared" si="82"/>
        <v>T-2607</v>
      </c>
      <c r="B2608" s="3" t="s">
        <v>2584</v>
      </c>
      <c r="C2608" s="5">
        <v>45552</v>
      </c>
      <c r="D2608" s="3" t="s">
        <v>45</v>
      </c>
      <c r="E2608" s="4" t="s">
        <v>994</v>
      </c>
      <c r="F2608" s="9">
        <v>1</v>
      </c>
      <c r="G2608">
        <f>VLOOKUP(E2608,'Data Produk'!$A$2:$E$2517,5,FALSE)</f>
        <v>112500</v>
      </c>
      <c r="H2608">
        <f t="shared" si="81"/>
        <v>112500</v>
      </c>
      <c r="I2608" t="str">
        <f>VLOOKUP(E2608,'Data Produk'!$A$2:$E$2517,3,FALSE)</f>
        <v>BHINNEKA WAVE11 TW11 TRUE WIRELESS PINK</v>
      </c>
      <c r="J2608" t="str">
        <f>VLOOKUP(E2608,'Data Produk'!$A$2:$E$2517,4,FALSE)</f>
        <v>TWS</v>
      </c>
      <c r="K2608" t="str">
        <f>VLOOKUP(D2608,'Data Outlet'!$A$2:$D$17,4,FALSE)</f>
        <v>Indah Putri</v>
      </c>
      <c r="L2608" t="str">
        <f>VLOOKUP(D2608,'Data Outlet'!$A$2:$D$17,2,FALSE)</f>
        <v>PIK AVENUE</v>
      </c>
    </row>
    <row r="2609" spans="1:12" x14ac:dyDescent="0.25">
      <c r="A2609" t="str">
        <f t="shared" si="82"/>
        <v>T-2608</v>
      </c>
      <c r="B2609" s="3" t="s">
        <v>2584</v>
      </c>
      <c r="C2609" s="5">
        <v>45540</v>
      </c>
      <c r="D2609" s="3" t="s">
        <v>48</v>
      </c>
      <c r="E2609" s="4" t="s">
        <v>95</v>
      </c>
      <c r="F2609" s="9">
        <v>4</v>
      </c>
      <c r="G2609">
        <f>VLOOKUP(E2609,'Data Produk'!$A$2:$E$2517,5,FALSE)</f>
        <v>15300</v>
      </c>
      <c r="H2609">
        <f t="shared" si="81"/>
        <v>61200</v>
      </c>
      <c r="I2609" t="str">
        <f>VLOOKUP(E2609,'Data Produk'!$A$2:$E$2517,3,FALSE)</f>
        <v>BHINNEKA LINKPODS ES3 WIRED EARBUDS WHITE</v>
      </c>
      <c r="J2609" t="str">
        <f>VLOOKUP(E2609,'Data Produk'!$A$2:$E$2517,4,FALSE)</f>
        <v>EARPHONE</v>
      </c>
      <c r="K2609" t="str">
        <f>VLOOKUP(D2609,'Data Outlet'!$A$2:$D$17,4,FALSE)</f>
        <v>Joko Susilo</v>
      </c>
      <c r="L2609" t="str">
        <f>VLOOKUP(D2609,'Data Outlet'!$A$2:$D$17,2,FALSE)</f>
        <v>SUMARECON MALL SERPONG</v>
      </c>
    </row>
    <row r="2610" spans="1:12" x14ac:dyDescent="0.25">
      <c r="A2610" t="str">
        <f t="shared" si="82"/>
        <v>T-2609</v>
      </c>
      <c r="B2610" s="3" t="s">
        <v>2584</v>
      </c>
      <c r="C2610" s="5">
        <v>45549</v>
      </c>
      <c r="D2610" s="3" t="s">
        <v>44</v>
      </c>
      <c r="E2610" s="4" t="s">
        <v>1508</v>
      </c>
      <c r="F2610" s="9">
        <v>1</v>
      </c>
      <c r="G2610">
        <f>VLOOKUP(E2610,'Data Produk'!$A$2:$E$2517,5,FALSE)</f>
        <v>39600</v>
      </c>
      <c r="H2610">
        <f t="shared" si="81"/>
        <v>39600</v>
      </c>
      <c r="I2610" t="str">
        <f>VLOOKUP(E2610,'Data Produk'!$A$2:$E$2517,3,FALSE)</f>
        <v>BHINNEKA GO W607 OFFICE MOUSE BLACK</v>
      </c>
      <c r="J2610" t="str">
        <f>VLOOKUP(E2610,'Data Produk'!$A$2:$E$2517,4,FALSE)</f>
        <v>OFFICE MOUSE</v>
      </c>
      <c r="K2610" t="str">
        <f>VLOOKUP(D2610,'Data Outlet'!$A$2:$D$17,4,FALSE)</f>
        <v>Gita Rahma</v>
      </c>
      <c r="L2610" t="str">
        <f>VLOOKUP(D2610,'Data Outlet'!$A$2:$D$17,2,FALSE)</f>
        <v>PAKUWON</v>
      </c>
    </row>
    <row r="2611" spans="1:12" x14ac:dyDescent="0.25">
      <c r="A2611" t="str">
        <f t="shared" si="82"/>
        <v>T-2610</v>
      </c>
      <c r="B2611" s="3" t="s">
        <v>2584</v>
      </c>
      <c r="C2611" s="5">
        <v>45549</v>
      </c>
      <c r="D2611" s="3" t="s">
        <v>45</v>
      </c>
      <c r="E2611" s="4" t="s">
        <v>1509</v>
      </c>
      <c r="F2611" s="9">
        <v>2</v>
      </c>
      <c r="G2611">
        <f>VLOOKUP(E2611,'Data Produk'!$A$2:$E$2517,5,FALSE)</f>
        <v>198000</v>
      </c>
      <c r="H2611">
        <f t="shared" si="81"/>
        <v>396000</v>
      </c>
      <c r="I2611" t="str">
        <f>VLOOKUP(E2611,'Data Produk'!$A$2:$E$2517,3,FALSE)</f>
        <v>BHINNEKA ATOM TKL MECHANICAL KEYBOARD BLACK BLUE SWITCH</v>
      </c>
      <c r="J2611" t="str">
        <f>VLOOKUP(E2611,'Data Produk'!$A$2:$E$2517,4,FALSE)</f>
        <v>KEYBOARD GAMING</v>
      </c>
      <c r="K2611" t="str">
        <f>VLOOKUP(D2611,'Data Outlet'!$A$2:$D$17,4,FALSE)</f>
        <v>Indah Putri</v>
      </c>
      <c r="L2611" t="str">
        <f>VLOOKUP(D2611,'Data Outlet'!$A$2:$D$17,2,FALSE)</f>
        <v>PIK AVENUE</v>
      </c>
    </row>
    <row r="2612" spans="1:12" x14ac:dyDescent="0.25">
      <c r="A2612" t="str">
        <f t="shared" si="82"/>
        <v>T-2611</v>
      </c>
      <c r="B2612" s="3" t="s">
        <v>2584</v>
      </c>
      <c r="C2612" s="5">
        <v>45550</v>
      </c>
      <c r="D2612" s="3" t="s">
        <v>44</v>
      </c>
      <c r="E2612" s="4" t="s">
        <v>1510</v>
      </c>
      <c r="F2612" s="9">
        <v>1</v>
      </c>
      <c r="G2612">
        <f>VLOOKUP(E2612,'Data Produk'!$A$2:$E$2517,5,FALSE)</f>
        <v>57150</v>
      </c>
      <c r="H2612">
        <f t="shared" si="81"/>
        <v>57150</v>
      </c>
      <c r="I2612" t="str">
        <f>VLOOKUP(E2612,'Data Produk'!$A$2:$E$2517,3,FALSE)</f>
        <v>BHINNEKA AGILE MP353 GAMING MOUSEPAD BLACK</v>
      </c>
      <c r="J2612" t="str">
        <f>VLOOKUP(E2612,'Data Produk'!$A$2:$E$2517,4,FALSE)</f>
        <v>GAMING MOUSEPAD</v>
      </c>
      <c r="K2612" t="str">
        <f>VLOOKUP(D2612,'Data Outlet'!$A$2:$D$17,4,FALSE)</f>
        <v>Gita Rahma</v>
      </c>
      <c r="L2612" t="str">
        <f>VLOOKUP(D2612,'Data Outlet'!$A$2:$D$17,2,FALSE)</f>
        <v>PAKUWON</v>
      </c>
    </row>
    <row r="2613" spans="1:12" x14ac:dyDescent="0.25">
      <c r="A2613" t="str">
        <f t="shared" si="82"/>
        <v>T-2612</v>
      </c>
      <c r="B2613" s="3" t="s">
        <v>2584</v>
      </c>
      <c r="C2613" s="5">
        <v>45538</v>
      </c>
      <c r="D2613" s="3" t="s">
        <v>48</v>
      </c>
      <c r="E2613" s="4" t="s">
        <v>194</v>
      </c>
      <c r="F2613" s="9">
        <v>3</v>
      </c>
      <c r="G2613">
        <f>VLOOKUP(E2613,'Data Produk'!$A$2:$E$2517,5,FALSE)</f>
        <v>26100</v>
      </c>
      <c r="H2613">
        <f t="shared" si="81"/>
        <v>78300</v>
      </c>
      <c r="I2613" t="str">
        <f>VLOOKUP(E2613,'Data Produk'!$A$2:$E$2517,3,FALSE)</f>
        <v>KL102 BHINNEKA USB CABLE LIGHTNING</v>
      </c>
      <c r="J2613" t="str">
        <f>VLOOKUP(E2613,'Data Produk'!$A$2:$E$2517,4,FALSE)</f>
        <v>CABLE</v>
      </c>
      <c r="K2613" t="str">
        <f>VLOOKUP(D2613,'Data Outlet'!$A$2:$D$17,4,FALSE)</f>
        <v>Joko Susilo</v>
      </c>
      <c r="L2613" t="str">
        <f>VLOOKUP(D2613,'Data Outlet'!$A$2:$D$17,2,FALSE)</f>
        <v>SUMARECON MALL SERPONG</v>
      </c>
    </row>
    <row r="2614" spans="1:12" x14ac:dyDescent="0.25">
      <c r="A2614" t="str">
        <f t="shared" si="82"/>
        <v>T-2613</v>
      </c>
      <c r="B2614" s="3" t="s">
        <v>2584</v>
      </c>
      <c r="C2614" s="5">
        <v>45561</v>
      </c>
      <c r="D2614" s="3" t="s">
        <v>35</v>
      </c>
      <c r="E2614" s="4" t="s">
        <v>330</v>
      </c>
      <c r="F2614" s="9">
        <v>1</v>
      </c>
      <c r="G2614">
        <f>VLOOKUP(E2614,'Data Produk'!$A$2:$E$2517,5,FALSE)</f>
        <v>29700</v>
      </c>
      <c r="H2614">
        <f t="shared" si="81"/>
        <v>29700</v>
      </c>
      <c r="I2614" t="str">
        <f>VLOOKUP(E2614,'Data Produk'!$A$2:$E$2517,3,FALSE)</f>
        <v>KL201 BHINNEKA USB CABLE LIGHTNING</v>
      </c>
      <c r="J2614" t="str">
        <f>VLOOKUP(E2614,'Data Produk'!$A$2:$E$2517,4,FALSE)</f>
        <v>CABLE</v>
      </c>
      <c r="K2614" t="str">
        <f>VLOOKUP(D2614,'Data Outlet'!$A$2:$D$17,4,FALSE)</f>
        <v>Budi Santoso</v>
      </c>
      <c r="L2614" t="str">
        <f>VLOOKUP(D2614,'Data Outlet'!$A$2:$D$17,2,FALSE)</f>
        <v>BINTARO EXCHANGE</v>
      </c>
    </row>
    <row r="2615" spans="1:12" x14ac:dyDescent="0.25">
      <c r="A2615" t="str">
        <f t="shared" si="82"/>
        <v>T-2614</v>
      </c>
      <c r="B2615" s="3" t="s">
        <v>2584</v>
      </c>
      <c r="C2615" s="5">
        <v>45543</v>
      </c>
      <c r="D2615" s="3" t="s">
        <v>45</v>
      </c>
      <c r="E2615" s="4" t="s">
        <v>67</v>
      </c>
      <c r="F2615" s="9">
        <v>1</v>
      </c>
      <c r="G2615">
        <f>VLOOKUP(E2615,'Data Produk'!$A$2:$E$2517,5,FALSE)</f>
        <v>17100</v>
      </c>
      <c r="H2615">
        <f t="shared" si="81"/>
        <v>17100</v>
      </c>
      <c r="I2615" t="str">
        <f>VLOOKUP(E2615,'Data Produk'!$A$2:$E$2517,3,FALSE)</f>
        <v>KC103 BHINNEKA USB CABLE TYPE C</v>
      </c>
      <c r="J2615" t="str">
        <f>VLOOKUP(E2615,'Data Produk'!$A$2:$E$2517,4,FALSE)</f>
        <v>CABLE</v>
      </c>
      <c r="K2615" t="str">
        <f>VLOOKUP(D2615,'Data Outlet'!$A$2:$D$17,4,FALSE)</f>
        <v>Indah Putri</v>
      </c>
      <c r="L2615" t="str">
        <f>VLOOKUP(D2615,'Data Outlet'!$A$2:$D$17,2,FALSE)</f>
        <v>PIK AVENUE</v>
      </c>
    </row>
    <row r="2616" spans="1:12" x14ac:dyDescent="0.25">
      <c r="A2616" t="str">
        <f t="shared" si="82"/>
        <v>T-2615</v>
      </c>
      <c r="B2616" s="3" t="s">
        <v>2584</v>
      </c>
      <c r="C2616" s="5">
        <v>45552</v>
      </c>
      <c r="D2616" s="3" t="s">
        <v>48</v>
      </c>
      <c r="E2616" s="4" t="s">
        <v>1511</v>
      </c>
      <c r="F2616" s="9">
        <v>3</v>
      </c>
      <c r="G2616">
        <f>VLOOKUP(E2616,'Data Produk'!$A$2:$E$2517,5,FALSE)</f>
        <v>261000</v>
      </c>
      <c r="H2616">
        <f t="shared" si="81"/>
        <v>783000</v>
      </c>
      <c r="I2616" t="str">
        <f>VLOOKUP(E2616,'Data Produk'!$A$2:$E$2517,3,FALSE)</f>
        <v>BHINNEKA BLAKE WGC5 GAMING MOUSE BLACK</v>
      </c>
      <c r="J2616" t="str">
        <f>VLOOKUP(E2616,'Data Produk'!$A$2:$E$2517,4,FALSE)</f>
        <v>MOUSE GAMING</v>
      </c>
      <c r="K2616" t="str">
        <f>VLOOKUP(D2616,'Data Outlet'!$A$2:$D$17,4,FALSE)</f>
        <v>Joko Susilo</v>
      </c>
      <c r="L2616" t="str">
        <f>VLOOKUP(D2616,'Data Outlet'!$A$2:$D$17,2,FALSE)</f>
        <v>SUMARECON MALL SERPONG</v>
      </c>
    </row>
    <row r="2617" spans="1:12" x14ac:dyDescent="0.25">
      <c r="A2617" t="str">
        <f t="shared" si="82"/>
        <v>T-2616</v>
      </c>
      <c r="B2617" s="3" t="s">
        <v>2584</v>
      </c>
      <c r="C2617" s="5">
        <v>45558</v>
      </c>
      <c r="D2617" s="3" t="s">
        <v>48</v>
      </c>
      <c r="E2617" s="4" t="s">
        <v>226</v>
      </c>
      <c r="F2617" s="9">
        <v>1</v>
      </c>
      <c r="G2617">
        <f>VLOOKUP(E2617,'Data Produk'!$A$2:$E$2517,5,FALSE)</f>
        <v>39600</v>
      </c>
      <c r="H2617">
        <f t="shared" si="81"/>
        <v>39600</v>
      </c>
      <c r="I2617" t="str">
        <f>VLOOKUP(E2617,'Data Produk'!$A$2:$E$2517,3,FALSE)</f>
        <v>BHINNEKA GO W605 OFFICE MOUSE PINK</v>
      </c>
      <c r="J2617" t="str">
        <f>VLOOKUP(E2617,'Data Produk'!$A$2:$E$2517,4,FALSE)</f>
        <v>OFFICE MOUSE</v>
      </c>
      <c r="K2617" t="str">
        <f>VLOOKUP(D2617,'Data Outlet'!$A$2:$D$17,4,FALSE)</f>
        <v>Joko Susilo</v>
      </c>
      <c r="L2617" t="str">
        <f>VLOOKUP(D2617,'Data Outlet'!$A$2:$D$17,2,FALSE)</f>
        <v>SUMARECON MALL SERPONG</v>
      </c>
    </row>
    <row r="2618" spans="1:12" x14ac:dyDescent="0.25">
      <c r="A2618" t="str">
        <f t="shared" si="82"/>
        <v>T-2617</v>
      </c>
      <c r="B2618" s="3" t="s">
        <v>2584</v>
      </c>
      <c r="C2618" s="5">
        <v>45560</v>
      </c>
      <c r="D2618" s="3" t="s">
        <v>45</v>
      </c>
      <c r="E2618" s="4" t="s">
        <v>1512</v>
      </c>
      <c r="F2618" s="9">
        <v>1</v>
      </c>
      <c r="G2618">
        <f>VLOOKUP(E2618,'Data Produk'!$A$2:$E$2517,5,FALSE)</f>
        <v>193500</v>
      </c>
      <c r="H2618">
        <f t="shared" si="81"/>
        <v>193500</v>
      </c>
      <c r="I2618" t="str">
        <f>VLOOKUP(E2618,'Data Produk'!$A$2:$E$2517,3,FALSE)</f>
        <v>BHINNEKA ATOM TKL MECHANICAL KEYBOARD GREY BLUE SWITCH</v>
      </c>
      <c r="J2618" t="str">
        <f>VLOOKUP(E2618,'Data Produk'!$A$2:$E$2517,4,FALSE)</f>
        <v>KEYBOARD GAMING</v>
      </c>
      <c r="K2618" t="str">
        <f>VLOOKUP(D2618,'Data Outlet'!$A$2:$D$17,4,FALSE)</f>
        <v>Indah Putri</v>
      </c>
      <c r="L2618" t="str">
        <f>VLOOKUP(D2618,'Data Outlet'!$A$2:$D$17,2,FALSE)</f>
        <v>PIK AVENUE</v>
      </c>
    </row>
    <row r="2619" spans="1:12" x14ac:dyDescent="0.25">
      <c r="A2619" t="str">
        <f t="shared" si="82"/>
        <v>T-2618</v>
      </c>
      <c r="B2619" s="3" t="s">
        <v>2584</v>
      </c>
      <c r="C2619" s="5">
        <v>45551</v>
      </c>
      <c r="D2619" s="3" t="s">
        <v>48</v>
      </c>
      <c r="E2619" s="4" t="s">
        <v>311</v>
      </c>
      <c r="F2619" s="9">
        <v>3</v>
      </c>
      <c r="G2619">
        <f>VLOOKUP(E2619,'Data Produk'!$A$2:$E$2517,5,FALSE)</f>
        <v>29700</v>
      </c>
      <c r="H2619">
        <f t="shared" si="81"/>
        <v>89100</v>
      </c>
      <c r="I2619" t="str">
        <f>VLOOKUP(E2619,'Data Produk'!$A$2:$E$2517,3,FALSE)</f>
        <v>KL201 BHINNEKA USB CABLE LIGHTNING</v>
      </c>
      <c r="J2619" t="str">
        <f>VLOOKUP(E2619,'Data Produk'!$A$2:$E$2517,4,FALSE)</f>
        <v>CABLE</v>
      </c>
      <c r="K2619" t="str">
        <f>VLOOKUP(D2619,'Data Outlet'!$A$2:$D$17,4,FALSE)</f>
        <v>Joko Susilo</v>
      </c>
      <c r="L2619" t="str">
        <f>VLOOKUP(D2619,'Data Outlet'!$A$2:$D$17,2,FALSE)</f>
        <v>SUMARECON MALL SERPONG</v>
      </c>
    </row>
    <row r="2620" spans="1:12" x14ac:dyDescent="0.25">
      <c r="A2620" t="str">
        <f t="shared" si="82"/>
        <v>T-2619</v>
      </c>
      <c r="B2620" s="3" t="s">
        <v>2584</v>
      </c>
      <c r="C2620" s="5">
        <v>45555</v>
      </c>
      <c r="D2620" s="3" t="s">
        <v>48</v>
      </c>
      <c r="E2620" s="4" t="s">
        <v>1513</v>
      </c>
      <c r="F2620" s="9">
        <v>2</v>
      </c>
      <c r="G2620">
        <f>VLOOKUP(E2620,'Data Produk'!$A$2:$E$2517,5,FALSE)</f>
        <v>112500</v>
      </c>
      <c r="H2620">
        <f t="shared" si="81"/>
        <v>225000</v>
      </c>
      <c r="I2620" t="str">
        <f>VLOOKUP(E2620,'Data Produk'!$A$2:$E$2517,3,FALSE)</f>
        <v>BHINNEKA GO WH02 WIRELESS HEADSET GREY</v>
      </c>
      <c r="J2620" t="str">
        <f>VLOOKUP(E2620,'Data Produk'!$A$2:$E$2517,4,FALSE)</f>
        <v>WIRELESS HEADSET</v>
      </c>
      <c r="K2620" t="str">
        <f>VLOOKUP(D2620,'Data Outlet'!$A$2:$D$17,4,FALSE)</f>
        <v>Joko Susilo</v>
      </c>
      <c r="L2620" t="str">
        <f>VLOOKUP(D2620,'Data Outlet'!$A$2:$D$17,2,FALSE)</f>
        <v>SUMARECON MALL SERPONG</v>
      </c>
    </row>
    <row r="2621" spans="1:12" x14ac:dyDescent="0.25">
      <c r="A2621" t="str">
        <f t="shared" si="82"/>
        <v>T-2620</v>
      </c>
      <c r="B2621" s="3" t="s">
        <v>2584</v>
      </c>
      <c r="C2621" s="5">
        <v>45537</v>
      </c>
      <c r="D2621" s="3" t="s">
        <v>48</v>
      </c>
      <c r="E2621" s="4" t="s">
        <v>1514</v>
      </c>
      <c r="F2621" s="9">
        <v>2</v>
      </c>
      <c r="G2621">
        <f>VLOOKUP(E2621,'Data Produk'!$A$2:$E$2517,5,FALSE)</f>
        <v>81000</v>
      </c>
      <c r="H2621">
        <f t="shared" si="81"/>
        <v>162000</v>
      </c>
      <c r="I2621" t="str">
        <f>VLOOKUP(E2621,'Data Produk'!$A$2:$E$2517,3,FALSE)</f>
        <v>BHINNEKA CRYTO VX7 GAMING MOUSE WHITE</v>
      </c>
      <c r="J2621" t="str">
        <f>VLOOKUP(E2621,'Data Produk'!$A$2:$E$2517,4,FALSE)</f>
        <v>MOUSE GAMING</v>
      </c>
      <c r="K2621" t="str">
        <f>VLOOKUP(D2621,'Data Outlet'!$A$2:$D$17,4,FALSE)</f>
        <v>Joko Susilo</v>
      </c>
      <c r="L2621" t="str">
        <f>VLOOKUP(D2621,'Data Outlet'!$A$2:$D$17,2,FALSE)</f>
        <v>SUMARECON MALL SERPONG</v>
      </c>
    </row>
    <row r="2622" spans="1:12" x14ac:dyDescent="0.25">
      <c r="A2622" t="str">
        <f t="shared" si="82"/>
        <v>T-2621</v>
      </c>
      <c r="B2622" s="3" t="s">
        <v>2584</v>
      </c>
      <c r="C2622" s="5">
        <v>45547</v>
      </c>
      <c r="D2622" s="3" t="s">
        <v>45</v>
      </c>
      <c r="E2622" s="4" t="s">
        <v>102</v>
      </c>
      <c r="F2622" s="9">
        <v>1</v>
      </c>
      <c r="G2622">
        <f>VLOOKUP(E2622,'Data Produk'!$A$2:$E$2517,5,FALSE)</f>
        <v>247500</v>
      </c>
      <c r="H2622">
        <f t="shared" si="81"/>
        <v>247500</v>
      </c>
      <c r="I2622" t="str">
        <f>VLOOKUP(E2622,'Data Produk'!$A$2:$E$2517,3,FALSE)</f>
        <v>BHINNEKA POWER PLUS 65W 3-PORTS GAN CHARGER (PD/PPS+QC) BLACK</v>
      </c>
      <c r="J2622" t="str">
        <f>VLOOKUP(E2622,'Data Produk'!$A$2:$E$2517,4,FALSE)</f>
        <v>CHARGER</v>
      </c>
      <c r="K2622" t="str">
        <f>VLOOKUP(D2622,'Data Outlet'!$A$2:$D$17,4,FALSE)</f>
        <v>Indah Putri</v>
      </c>
      <c r="L2622" t="str">
        <f>VLOOKUP(D2622,'Data Outlet'!$A$2:$D$17,2,FALSE)</f>
        <v>PIK AVENUE</v>
      </c>
    </row>
    <row r="2623" spans="1:12" x14ac:dyDescent="0.25">
      <c r="A2623" t="str">
        <f t="shared" si="82"/>
        <v>T-2622</v>
      </c>
      <c r="B2623" s="3" t="s">
        <v>2584</v>
      </c>
      <c r="C2623" s="5">
        <v>45559</v>
      </c>
      <c r="D2623" s="3" t="s">
        <v>45</v>
      </c>
      <c r="E2623" s="4" t="s">
        <v>172</v>
      </c>
      <c r="F2623" s="9">
        <v>4</v>
      </c>
      <c r="G2623">
        <f>VLOOKUP(E2623,'Data Produk'!$A$2:$E$2517,5,FALSE)</f>
        <v>45000</v>
      </c>
      <c r="H2623">
        <f t="shared" si="81"/>
        <v>180000</v>
      </c>
      <c r="I2623" t="str">
        <f>VLOOKUP(E2623,'Data Produk'!$A$2:$E$2517,3,FALSE)</f>
        <v>BHINNEKA HYPERLINK KD10C2001 BLACK</v>
      </c>
      <c r="J2623" t="str">
        <f>VLOOKUP(E2623,'Data Produk'!$A$2:$E$2517,4,FALSE)</f>
        <v>CABLE</v>
      </c>
      <c r="K2623" t="str">
        <f>VLOOKUP(D2623,'Data Outlet'!$A$2:$D$17,4,FALSE)</f>
        <v>Indah Putri</v>
      </c>
      <c r="L2623" t="str">
        <f>VLOOKUP(D2623,'Data Outlet'!$A$2:$D$17,2,FALSE)</f>
        <v>PIK AVENUE</v>
      </c>
    </row>
    <row r="2624" spans="1:12" x14ac:dyDescent="0.25">
      <c r="A2624" t="str">
        <f t="shared" si="82"/>
        <v>T-2623</v>
      </c>
      <c r="B2624" s="3" t="s">
        <v>2584</v>
      </c>
      <c r="C2624" s="5">
        <v>45551</v>
      </c>
      <c r="D2624" s="3" t="s">
        <v>48</v>
      </c>
      <c r="E2624" s="4" t="s">
        <v>208</v>
      </c>
      <c r="F2624" s="9">
        <v>2</v>
      </c>
      <c r="G2624">
        <f>VLOOKUP(E2624,'Data Produk'!$A$2:$E$2517,5,FALSE)</f>
        <v>49500</v>
      </c>
      <c r="H2624">
        <f t="shared" si="81"/>
        <v>99000</v>
      </c>
      <c r="I2624" t="str">
        <f>VLOOKUP(E2624,'Data Produk'!$A$2:$E$2517,3,FALSE)</f>
        <v>BHINNEKA POWER GO 20W 1-PORT TYPE-C USB CHARGER (PD+QC) BLACK</v>
      </c>
      <c r="J2624" t="str">
        <f>VLOOKUP(E2624,'Data Produk'!$A$2:$E$2517,4,FALSE)</f>
        <v>CHARGER</v>
      </c>
      <c r="K2624" t="str">
        <f>VLOOKUP(D2624,'Data Outlet'!$A$2:$D$17,4,FALSE)</f>
        <v>Joko Susilo</v>
      </c>
      <c r="L2624" t="str">
        <f>VLOOKUP(D2624,'Data Outlet'!$A$2:$D$17,2,FALSE)</f>
        <v>SUMARECON MALL SERPONG</v>
      </c>
    </row>
    <row r="2625" spans="1:12" x14ac:dyDescent="0.25">
      <c r="A2625" t="str">
        <f t="shared" si="82"/>
        <v>T-2624</v>
      </c>
      <c r="B2625" s="3" t="s">
        <v>2584</v>
      </c>
      <c r="C2625" s="5">
        <v>45548</v>
      </c>
      <c r="D2625" s="3" t="s">
        <v>44</v>
      </c>
      <c r="E2625" s="4" t="s">
        <v>1515</v>
      </c>
      <c r="F2625" s="9">
        <v>1</v>
      </c>
      <c r="G2625">
        <f>VLOOKUP(E2625,'Data Produk'!$A$2:$E$2517,5,FALSE)</f>
        <v>15300</v>
      </c>
      <c r="H2625">
        <f t="shared" si="81"/>
        <v>15300</v>
      </c>
      <c r="I2625" t="str">
        <f>VLOOKUP(E2625,'Data Produk'!$A$2:$E$2517,3,FALSE)</f>
        <v>BHINNEKA LINKPODS ES3 WIRED EARBUDS BLACK</v>
      </c>
      <c r="J2625" t="str">
        <f>VLOOKUP(E2625,'Data Produk'!$A$2:$E$2517,4,FALSE)</f>
        <v>EARPHONE</v>
      </c>
      <c r="K2625" t="str">
        <f>VLOOKUP(D2625,'Data Outlet'!$A$2:$D$17,4,FALSE)</f>
        <v>Gita Rahma</v>
      </c>
      <c r="L2625" t="str">
        <f>VLOOKUP(D2625,'Data Outlet'!$A$2:$D$17,2,FALSE)</f>
        <v>PAKUWON</v>
      </c>
    </row>
    <row r="2626" spans="1:12" x14ac:dyDescent="0.25">
      <c r="A2626" t="str">
        <f t="shared" si="82"/>
        <v>T-2625</v>
      </c>
      <c r="B2626" s="3" t="s">
        <v>2584</v>
      </c>
      <c r="C2626" s="5">
        <v>45553</v>
      </c>
      <c r="D2626" s="3" t="s">
        <v>35</v>
      </c>
      <c r="E2626" s="4" t="s">
        <v>353</v>
      </c>
      <c r="F2626" s="9">
        <v>2</v>
      </c>
      <c r="G2626">
        <f>VLOOKUP(E2626,'Data Produk'!$A$2:$E$2517,5,FALSE)</f>
        <v>112500</v>
      </c>
      <c r="H2626">
        <f t="shared" si="81"/>
        <v>225000</v>
      </c>
      <c r="I2626" t="str">
        <f>VLOOKUP(E2626,'Data Produk'!$A$2:$E$2517,3,FALSE)</f>
        <v>BHINNEKA WAVE11 TW11 V2 TRUE WIRELESS BLACK</v>
      </c>
      <c r="J2626" t="str">
        <f>VLOOKUP(E2626,'Data Produk'!$A$2:$E$2517,4,FALSE)</f>
        <v>TWS</v>
      </c>
      <c r="K2626" t="str">
        <f>VLOOKUP(D2626,'Data Outlet'!$A$2:$D$17,4,FALSE)</f>
        <v>Budi Santoso</v>
      </c>
      <c r="L2626" t="str">
        <f>VLOOKUP(D2626,'Data Outlet'!$A$2:$D$17,2,FALSE)</f>
        <v>BINTARO EXCHANGE</v>
      </c>
    </row>
    <row r="2627" spans="1:12" x14ac:dyDescent="0.25">
      <c r="A2627" t="str">
        <f t="shared" si="82"/>
        <v>T-2626</v>
      </c>
      <c r="B2627" s="3" t="s">
        <v>2584</v>
      </c>
      <c r="C2627" s="5">
        <v>45563</v>
      </c>
      <c r="D2627" s="3" t="s">
        <v>35</v>
      </c>
      <c r="E2627" s="4" t="s">
        <v>342</v>
      </c>
      <c r="F2627" s="9">
        <v>1</v>
      </c>
      <c r="G2627">
        <f>VLOOKUP(E2627,'Data Produk'!$A$2:$E$2517,5,FALSE)</f>
        <v>60750</v>
      </c>
      <c r="H2627">
        <f t="shared" ref="H2627:H2690" si="83">G2627*F2627</f>
        <v>60750</v>
      </c>
      <c r="I2627" t="str">
        <f>VLOOKUP(E2627,'Data Produk'!$A$2:$E$2517,3,FALSE)</f>
        <v>BHINNEKA RAIGOR II WG10 GAMING MOUSE BLACK</v>
      </c>
      <c r="J2627" t="str">
        <f>VLOOKUP(E2627,'Data Produk'!$A$2:$E$2517,4,FALSE)</f>
        <v>MOUSE GAMING</v>
      </c>
      <c r="K2627" t="str">
        <f>VLOOKUP(D2627,'Data Outlet'!$A$2:$D$17,4,FALSE)</f>
        <v>Budi Santoso</v>
      </c>
      <c r="L2627" t="str">
        <f>VLOOKUP(D2627,'Data Outlet'!$A$2:$D$17,2,FALSE)</f>
        <v>BINTARO EXCHANGE</v>
      </c>
    </row>
    <row r="2628" spans="1:12" x14ac:dyDescent="0.25">
      <c r="A2628" t="str">
        <f t="shared" si="82"/>
        <v>T-2627</v>
      </c>
      <c r="B2628" s="3" t="s">
        <v>2584</v>
      </c>
      <c r="C2628" s="5">
        <v>45541</v>
      </c>
      <c r="D2628" s="3" t="s">
        <v>35</v>
      </c>
      <c r="E2628" s="4" t="s">
        <v>1516</v>
      </c>
      <c r="F2628" s="9">
        <v>1</v>
      </c>
      <c r="G2628">
        <f>VLOOKUP(E2628,'Data Produk'!$A$2:$E$2517,5,FALSE)</f>
        <v>148500</v>
      </c>
      <c r="H2628">
        <f t="shared" si="83"/>
        <v>148500</v>
      </c>
      <c r="I2628" t="str">
        <f>VLOOKUP(E2628,'Data Produk'!$A$2:$E$2517,3,FALSE)</f>
        <v>BHINNEKA GO WK895 OFFICE COMBO BLACK</v>
      </c>
      <c r="J2628" t="str">
        <f>VLOOKUP(E2628,'Data Produk'!$A$2:$E$2517,4,FALSE)</f>
        <v>OFFICE COMBO</v>
      </c>
      <c r="K2628" t="str">
        <f>VLOOKUP(D2628,'Data Outlet'!$A$2:$D$17,4,FALSE)</f>
        <v>Budi Santoso</v>
      </c>
      <c r="L2628" t="str">
        <f>VLOOKUP(D2628,'Data Outlet'!$A$2:$D$17,2,FALSE)</f>
        <v>BINTARO EXCHANGE</v>
      </c>
    </row>
    <row r="2629" spans="1:12" x14ac:dyDescent="0.25">
      <c r="A2629" t="str">
        <f t="shared" si="82"/>
        <v>T-2628</v>
      </c>
      <c r="B2629" s="3" t="s">
        <v>2584</v>
      </c>
      <c r="C2629" s="5">
        <v>45565</v>
      </c>
      <c r="D2629" s="3" t="s">
        <v>35</v>
      </c>
      <c r="E2629" s="4" t="s">
        <v>358</v>
      </c>
      <c r="F2629" s="9">
        <v>1</v>
      </c>
      <c r="G2629">
        <f>VLOOKUP(E2629,'Data Produk'!$A$2:$E$2517,5,FALSE)</f>
        <v>76500</v>
      </c>
      <c r="H2629">
        <f t="shared" si="83"/>
        <v>76500</v>
      </c>
      <c r="I2629" t="str">
        <f>VLOOKUP(E2629,'Data Produk'!$A$2:$E$2517,3,FALSE)</f>
        <v>BHINNEKA WAVE10 TW10 TRUE WIRELESS BEIGE</v>
      </c>
      <c r="J2629" t="str">
        <f>VLOOKUP(E2629,'Data Produk'!$A$2:$E$2517,4,FALSE)</f>
        <v>TWS</v>
      </c>
      <c r="K2629" t="str">
        <f>VLOOKUP(D2629,'Data Outlet'!$A$2:$D$17,4,FALSE)</f>
        <v>Budi Santoso</v>
      </c>
      <c r="L2629" t="str">
        <f>VLOOKUP(D2629,'Data Outlet'!$A$2:$D$17,2,FALSE)</f>
        <v>BINTARO EXCHANGE</v>
      </c>
    </row>
    <row r="2630" spans="1:12" x14ac:dyDescent="0.25">
      <c r="A2630" t="str">
        <f t="shared" si="82"/>
        <v>T-2629</v>
      </c>
      <c r="B2630" s="3" t="s">
        <v>2584</v>
      </c>
      <c r="C2630" s="5">
        <v>45537</v>
      </c>
      <c r="D2630" s="3" t="s">
        <v>48</v>
      </c>
      <c r="E2630" s="4" t="s">
        <v>128</v>
      </c>
      <c r="F2630" s="9">
        <v>2</v>
      </c>
      <c r="G2630">
        <f>VLOOKUP(E2630,'Data Produk'!$A$2:$E$2517,5,FALSE)</f>
        <v>27000</v>
      </c>
      <c r="H2630">
        <f t="shared" si="83"/>
        <v>54000</v>
      </c>
      <c r="I2630" t="str">
        <f>VLOOKUP(E2630,'Data Produk'!$A$2:$E$2517,3,FALSE)</f>
        <v>BHINNEKA DURALINK KLB2001 BLACK</v>
      </c>
      <c r="J2630" t="str">
        <f>VLOOKUP(E2630,'Data Produk'!$A$2:$E$2517,4,FALSE)</f>
        <v>CABLE</v>
      </c>
      <c r="K2630" t="str">
        <f>VLOOKUP(D2630,'Data Outlet'!$A$2:$D$17,4,FALSE)</f>
        <v>Joko Susilo</v>
      </c>
      <c r="L2630" t="str">
        <f>VLOOKUP(D2630,'Data Outlet'!$A$2:$D$17,2,FALSE)</f>
        <v>SUMARECON MALL SERPONG</v>
      </c>
    </row>
    <row r="2631" spans="1:12" x14ac:dyDescent="0.25">
      <c r="A2631" t="str">
        <f t="shared" si="82"/>
        <v>T-2630</v>
      </c>
      <c r="B2631" s="3" t="s">
        <v>2584</v>
      </c>
      <c r="C2631" s="5">
        <v>45547</v>
      </c>
      <c r="D2631" s="3" t="s">
        <v>48</v>
      </c>
      <c r="E2631" s="4" t="s">
        <v>81</v>
      </c>
      <c r="F2631" s="9">
        <v>1</v>
      </c>
      <c r="G2631">
        <f>VLOOKUP(E2631,'Data Produk'!$A$2:$E$2517,5,FALSE)</f>
        <v>39600</v>
      </c>
      <c r="H2631">
        <f t="shared" si="83"/>
        <v>39600</v>
      </c>
      <c r="I2631" t="str">
        <f>VLOOKUP(E2631,'Data Produk'!$A$2:$E$2517,3,FALSE)</f>
        <v>BHINNEKA GO W607 OFFICE MOUSE PURPLE</v>
      </c>
      <c r="J2631" t="str">
        <f>VLOOKUP(E2631,'Data Produk'!$A$2:$E$2517,4,FALSE)</f>
        <v>OFFICE MOUSE</v>
      </c>
      <c r="K2631" t="str">
        <f>VLOOKUP(D2631,'Data Outlet'!$A$2:$D$17,4,FALSE)</f>
        <v>Joko Susilo</v>
      </c>
      <c r="L2631" t="str">
        <f>VLOOKUP(D2631,'Data Outlet'!$A$2:$D$17,2,FALSE)</f>
        <v>SUMARECON MALL SERPONG</v>
      </c>
    </row>
    <row r="2632" spans="1:12" x14ac:dyDescent="0.25">
      <c r="A2632" t="str">
        <f t="shared" si="82"/>
        <v>T-2631</v>
      </c>
      <c r="B2632" s="3" t="s">
        <v>2584</v>
      </c>
      <c r="C2632" s="5">
        <v>45560</v>
      </c>
      <c r="D2632" s="3" t="s">
        <v>35</v>
      </c>
      <c r="E2632" s="4" t="s">
        <v>970</v>
      </c>
      <c r="F2632" s="9">
        <v>1</v>
      </c>
      <c r="G2632">
        <f>VLOOKUP(E2632,'Data Produk'!$A$2:$E$2517,5,FALSE)</f>
        <v>108000</v>
      </c>
      <c r="H2632">
        <f t="shared" si="83"/>
        <v>108000</v>
      </c>
      <c r="I2632" t="str">
        <f>VLOOKUP(E2632,'Data Produk'!$A$2:$E$2517,3,FALSE)</f>
        <v>BHINNEKA WAVE14 TW14 TRUE WIRELESS BLACK</v>
      </c>
      <c r="J2632" t="str">
        <f>VLOOKUP(E2632,'Data Produk'!$A$2:$E$2517,4,FALSE)</f>
        <v>TWS</v>
      </c>
      <c r="K2632" t="str">
        <f>VLOOKUP(D2632,'Data Outlet'!$A$2:$D$17,4,FALSE)</f>
        <v>Budi Santoso</v>
      </c>
      <c r="L2632" t="str">
        <f>VLOOKUP(D2632,'Data Outlet'!$A$2:$D$17,2,FALSE)</f>
        <v>BINTARO EXCHANGE</v>
      </c>
    </row>
    <row r="2633" spans="1:12" x14ac:dyDescent="0.25">
      <c r="A2633" t="str">
        <f t="shared" si="82"/>
        <v>T-2632</v>
      </c>
      <c r="B2633" s="3" t="s">
        <v>2584</v>
      </c>
      <c r="C2633" s="5">
        <v>45558</v>
      </c>
      <c r="D2633" s="3" t="s">
        <v>48</v>
      </c>
      <c r="E2633" s="4" t="s">
        <v>252</v>
      </c>
      <c r="F2633" s="9">
        <v>1</v>
      </c>
      <c r="G2633">
        <f>VLOOKUP(E2633,'Data Produk'!$A$2:$E$2517,5,FALSE)</f>
        <v>15300</v>
      </c>
      <c r="H2633">
        <f t="shared" si="83"/>
        <v>15300</v>
      </c>
      <c r="I2633" t="str">
        <f>VLOOKUP(E2633,'Data Produk'!$A$2:$E$2517,3,FALSE)</f>
        <v>BHINNEKA LINKPODS ES3 WIRED EARBUDS BLACK</v>
      </c>
      <c r="J2633" t="str">
        <f>VLOOKUP(E2633,'Data Produk'!$A$2:$E$2517,4,FALSE)</f>
        <v>EARPHONE</v>
      </c>
      <c r="K2633" t="str">
        <f>VLOOKUP(D2633,'Data Outlet'!$A$2:$D$17,4,FALSE)</f>
        <v>Joko Susilo</v>
      </c>
      <c r="L2633" t="str">
        <f>VLOOKUP(D2633,'Data Outlet'!$A$2:$D$17,2,FALSE)</f>
        <v>SUMARECON MALL SERPONG</v>
      </c>
    </row>
    <row r="2634" spans="1:12" x14ac:dyDescent="0.25">
      <c r="A2634" t="str">
        <f t="shared" si="82"/>
        <v>T-2633</v>
      </c>
      <c r="B2634" s="3" t="s">
        <v>2584</v>
      </c>
      <c r="C2634" s="5">
        <v>45559</v>
      </c>
      <c r="D2634" s="3" t="s">
        <v>44</v>
      </c>
      <c r="E2634" s="4" t="s">
        <v>799</v>
      </c>
      <c r="F2634" s="9">
        <v>1</v>
      </c>
      <c r="G2634">
        <f>VLOOKUP(E2634,'Data Produk'!$A$2:$E$2517,5,FALSE)</f>
        <v>26100</v>
      </c>
      <c r="H2634">
        <f t="shared" si="83"/>
        <v>26100</v>
      </c>
      <c r="I2634" t="str">
        <f>VLOOKUP(E2634,'Data Produk'!$A$2:$E$2517,3,FALSE)</f>
        <v>BHINNEKA GO ES1 WIRED EARBUDS WHITE</v>
      </c>
      <c r="J2634" t="str">
        <f>VLOOKUP(E2634,'Data Produk'!$A$2:$E$2517,4,FALSE)</f>
        <v>EARPHONE</v>
      </c>
      <c r="K2634" t="str">
        <f>VLOOKUP(D2634,'Data Outlet'!$A$2:$D$17,4,FALSE)</f>
        <v>Gita Rahma</v>
      </c>
      <c r="L2634" t="str">
        <f>VLOOKUP(D2634,'Data Outlet'!$A$2:$D$17,2,FALSE)</f>
        <v>PAKUWON</v>
      </c>
    </row>
    <row r="2635" spans="1:12" x14ac:dyDescent="0.25">
      <c r="A2635" t="str">
        <f t="shared" si="82"/>
        <v>T-2634</v>
      </c>
      <c r="B2635" s="3" t="s">
        <v>2584</v>
      </c>
      <c r="C2635" s="5">
        <v>45557</v>
      </c>
      <c r="D2635" s="3" t="s">
        <v>45</v>
      </c>
      <c r="E2635" s="4" t="s">
        <v>261</v>
      </c>
      <c r="F2635" s="9">
        <v>12</v>
      </c>
      <c r="G2635">
        <f>VLOOKUP(E2635,'Data Produk'!$A$2:$E$2517,5,FALSE)</f>
        <v>17100</v>
      </c>
      <c r="H2635">
        <f t="shared" si="83"/>
        <v>205200</v>
      </c>
      <c r="I2635" t="str">
        <f>VLOOKUP(E2635,'Data Produk'!$A$2:$E$2517,3,FALSE)</f>
        <v>BHINNEKA DURALINK KCB1201 BLACK</v>
      </c>
      <c r="J2635" t="str">
        <f>VLOOKUP(E2635,'Data Produk'!$A$2:$E$2517,4,FALSE)</f>
        <v>CABLE</v>
      </c>
      <c r="K2635" t="str">
        <f>VLOOKUP(D2635,'Data Outlet'!$A$2:$D$17,4,FALSE)</f>
        <v>Indah Putri</v>
      </c>
      <c r="L2635" t="str">
        <f>VLOOKUP(D2635,'Data Outlet'!$A$2:$D$17,2,FALSE)</f>
        <v>PIK AVENUE</v>
      </c>
    </row>
    <row r="2636" spans="1:12" x14ac:dyDescent="0.25">
      <c r="A2636" t="str">
        <f t="shared" ref="A2636:A2699" si="84">"T-"&amp;ROW()-1</f>
        <v>T-2635</v>
      </c>
      <c r="B2636" s="3" t="s">
        <v>2584</v>
      </c>
      <c r="C2636" s="5">
        <v>45537</v>
      </c>
      <c r="D2636" s="3" t="s">
        <v>45</v>
      </c>
      <c r="E2636" s="4" t="s">
        <v>251</v>
      </c>
      <c r="F2636" s="9">
        <v>1</v>
      </c>
      <c r="G2636">
        <f>VLOOKUP(E2636,'Data Produk'!$A$2:$E$2517,5,FALSE)</f>
        <v>108000</v>
      </c>
      <c r="H2636">
        <f t="shared" si="83"/>
        <v>108000</v>
      </c>
      <c r="I2636" t="str">
        <f>VLOOKUP(E2636,'Data Produk'!$A$2:$E$2517,3,FALSE)</f>
        <v>BHINNEKA WAVE14 TW14 TRUE WIRELESS BLACK</v>
      </c>
      <c r="J2636" t="str">
        <f>VLOOKUP(E2636,'Data Produk'!$A$2:$E$2517,4,FALSE)</f>
        <v>TWS</v>
      </c>
      <c r="K2636" t="str">
        <f>VLOOKUP(D2636,'Data Outlet'!$A$2:$D$17,4,FALSE)</f>
        <v>Indah Putri</v>
      </c>
      <c r="L2636" t="str">
        <f>VLOOKUP(D2636,'Data Outlet'!$A$2:$D$17,2,FALSE)</f>
        <v>PIK AVENUE</v>
      </c>
    </row>
    <row r="2637" spans="1:12" x14ac:dyDescent="0.25">
      <c r="A2637" t="str">
        <f t="shared" si="84"/>
        <v>T-2636</v>
      </c>
      <c r="B2637" s="3" t="s">
        <v>2584</v>
      </c>
      <c r="C2637" s="5">
        <v>45563</v>
      </c>
      <c r="D2637" s="3" t="s">
        <v>45</v>
      </c>
      <c r="E2637" s="4" t="s">
        <v>1517</v>
      </c>
      <c r="F2637" s="9">
        <v>1</v>
      </c>
      <c r="G2637">
        <f>VLOOKUP(E2637,'Data Produk'!$A$2:$E$2517,5,FALSE)</f>
        <v>225000</v>
      </c>
      <c r="H2637">
        <f t="shared" si="83"/>
        <v>225000</v>
      </c>
      <c r="I2637" t="str">
        <f>VLOOKUP(E2637,'Data Produk'!$A$2:$E$2517,3,FALSE)</f>
        <v>BHINNEKA GROOVE AURORA TX3 TRUE WIRELESS WHITE</v>
      </c>
      <c r="J2637" t="str">
        <f>VLOOKUP(E2637,'Data Produk'!$A$2:$E$2517,4,FALSE)</f>
        <v>TWS</v>
      </c>
      <c r="K2637" t="str">
        <f>VLOOKUP(D2637,'Data Outlet'!$A$2:$D$17,4,FALSE)</f>
        <v>Indah Putri</v>
      </c>
      <c r="L2637" t="str">
        <f>VLOOKUP(D2637,'Data Outlet'!$A$2:$D$17,2,FALSE)</f>
        <v>PIK AVENUE</v>
      </c>
    </row>
    <row r="2638" spans="1:12" x14ac:dyDescent="0.25">
      <c r="A2638" t="str">
        <f t="shared" si="84"/>
        <v>T-2637</v>
      </c>
      <c r="B2638" s="3" t="s">
        <v>2584</v>
      </c>
      <c r="C2638" s="5">
        <v>45549</v>
      </c>
      <c r="D2638" s="3" t="s">
        <v>44</v>
      </c>
      <c r="E2638" s="4" t="s">
        <v>749</v>
      </c>
      <c r="F2638" s="9">
        <v>1</v>
      </c>
      <c r="G2638">
        <f>VLOOKUP(E2638,'Data Produk'!$A$2:$E$2517,5,FALSE)</f>
        <v>36900</v>
      </c>
      <c r="H2638">
        <f t="shared" si="83"/>
        <v>36900</v>
      </c>
      <c r="I2638" t="str">
        <f>VLOOKUP(E2638,'Data Produk'!$A$2:$E$2517,3,FALSE)</f>
        <v>KL106 BHINNEKA USB CABLE LIGHTNING</v>
      </c>
      <c r="J2638" t="str">
        <f>VLOOKUP(E2638,'Data Produk'!$A$2:$E$2517,4,FALSE)</f>
        <v>CABLE</v>
      </c>
      <c r="K2638" t="str">
        <f>VLOOKUP(D2638,'Data Outlet'!$A$2:$D$17,4,FALSE)</f>
        <v>Gita Rahma</v>
      </c>
      <c r="L2638" t="str">
        <f>VLOOKUP(D2638,'Data Outlet'!$A$2:$D$17,2,FALSE)</f>
        <v>PAKUWON</v>
      </c>
    </row>
    <row r="2639" spans="1:12" x14ac:dyDescent="0.25">
      <c r="A2639" t="str">
        <f t="shared" si="84"/>
        <v>T-2638</v>
      </c>
      <c r="B2639" s="3" t="s">
        <v>2584</v>
      </c>
      <c r="C2639" s="5">
        <v>45553</v>
      </c>
      <c r="D2639" s="3" t="s">
        <v>35</v>
      </c>
      <c r="E2639" s="4" t="s">
        <v>1518</v>
      </c>
      <c r="F2639" s="9">
        <v>3</v>
      </c>
      <c r="G2639">
        <f>VLOOKUP(E2639,'Data Produk'!$A$2:$E$2517,5,FALSE)</f>
        <v>39600</v>
      </c>
      <c r="H2639">
        <f t="shared" si="83"/>
        <v>118800</v>
      </c>
      <c r="I2639" t="str">
        <f>VLOOKUP(E2639,'Data Produk'!$A$2:$E$2517,3,FALSE)</f>
        <v>BHINNEKA GO W608 OFFICE MOUSE BLACK</v>
      </c>
      <c r="J2639" t="str">
        <f>VLOOKUP(E2639,'Data Produk'!$A$2:$E$2517,4,FALSE)</f>
        <v>OFFICE MOUSE</v>
      </c>
      <c r="K2639" t="str">
        <f>VLOOKUP(D2639,'Data Outlet'!$A$2:$D$17,4,FALSE)</f>
        <v>Budi Santoso</v>
      </c>
      <c r="L2639" t="str">
        <f>VLOOKUP(D2639,'Data Outlet'!$A$2:$D$17,2,FALSE)</f>
        <v>BINTARO EXCHANGE</v>
      </c>
    </row>
    <row r="2640" spans="1:12" x14ac:dyDescent="0.25">
      <c r="A2640" t="str">
        <f t="shared" si="84"/>
        <v>T-2639</v>
      </c>
      <c r="B2640" s="3" t="s">
        <v>2584</v>
      </c>
      <c r="C2640" s="5">
        <v>45558</v>
      </c>
      <c r="D2640" s="3" t="s">
        <v>35</v>
      </c>
      <c r="E2640" s="4" t="s">
        <v>1519</v>
      </c>
      <c r="F2640" s="9">
        <v>1</v>
      </c>
      <c r="G2640">
        <f>VLOOKUP(E2640,'Data Produk'!$A$2:$E$2517,5,FALSE)</f>
        <v>81000</v>
      </c>
      <c r="H2640">
        <f t="shared" si="83"/>
        <v>81000</v>
      </c>
      <c r="I2640" t="str">
        <f>VLOOKUP(E2640,'Data Produk'!$A$2:$E$2517,3,FALSE)</f>
        <v>BHINNEKA CRYTO VX7 GAMING MOUSE WHITE</v>
      </c>
      <c r="J2640" t="str">
        <f>VLOOKUP(E2640,'Data Produk'!$A$2:$E$2517,4,FALSE)</f>
        <v>MOUSE GAMING</v>
      </c>
      <c r="K2640" t="str">
        <f>VLOOKUP(D2640,'Data Outlet'!$A$2:$D$17,4,FALSE)</f>
        <v>Budi Santoso</v>
      </c>
      <c r="L2640" t="str">
        <f>VLOOKUP(D2640,'Data Outlet'!$A$2:$D$17,2,FALSE)</f>
        <v>BINTARO EXCHANGE</v>
      </c>
    </row>
    <row r="2641" spans="1:12" x14ac:dyDescent="0.25">
      <c r="A2641" t="str">
        <f t="shared" si="84"/>
        <v>T-2640</v>
      </c>
      <c r="B2641" s="3" t="s">
        <v>2584</v>
      </c>
      <c r="C2641" s="5">
        <v>45548</v>
      </c>
      <c r="D2641" s="3" t="s">
        <v>45</v>
      </c>
      <c r="E2641" s="4" t="s">
        <v>1197</v>
      </c>
      <c r="F2641" s="9">
        <v>1</v>
      </c>
      <c r="G2641">
        <f>VLOOKUP(E2641,'Data Produk'!$A$2:$E$2517,5,FALSE)</f>
        <v>29700</v>
      </c>
      <c r="H2641">
        <f t="shared" si="83"/>
        <v>29700</v>
      </c>
      <c r="I2641" t="str">
        <f>VLOOKUP(E2641,'Data Produk'!$A$2:$E$2517,3,FALSE)</f>
        <v>KL201 BHINNEKA USB CABLE LIGHTNING</v>
      </c>
      <c r="J2641" t="str">
        <f>VLOOKUP(E2641,'Data Produk'!$A$2:$E$2517,4,FALSE)</f>
        <v>CABLE</v>
      </c>
      <c r="K2641" t="str">
        <f>VLOOKUP(D2641,'Data Outlet'!$A$2:$D$17,4,FALSE)</f>
        <v>Indah Putri</v>
      </c>
      <c r="L2641" t="str">
        <f>VLOOKUP(D2641,'Data Outlet'!$A$2:$D$17,2,FALSE)</f>
        <v>PIK AVENUE</v>
      </c>
    </row>
    <row r="2642" spans="1:12" x14ac:dyDescent="0.25">
      <c r="A2642" t="str">
        <f t="shared" si="84"/>
        <v>T-2641</v>
      </c>
      <c r="B2642" s="3" t="s">
        <v>2584</v>
      </c>
      <c r="C2642" s="5">
        <v>45554</v>
      </c>
      <c r="D2642" s="3" t="s">
        <v>45</v>
      </c>
      <c r="E2642" s="4" t="s">
        <v>1520</v>
      </c>
      <c r="F2642" s="9">
        <v>3</v>
      </c>
      <c r="G2642">
        <f>VLOOKUP(E2642,'Data Produk'!$A$2:$E$2517,5,FALSE)</f>
        <v>202500</v>
      </c>
      <c r="H2642">
        <f t="shared" si="83"/>
        <v>607500</v>
      </c>
      <c r="I2642" t="str">
        <f>VLOOKUP(E2642,'Data Produk'!$A$2:$E$2517,3,FALSE)</f>
        <v>BHINNEKA ATOM FULL SIZE MECHANICAL KEYBOARD BLACK BLUE SWITCH</v>
      </c>
      <c r="J2642" t="str">
        <f>VLOOKUP(E2642,'Data Produk'!$A$2:$E$2517,4,FALSE)</f>
        <v>KEYBOARD GAMING</v>
      </c>
      <c r="K2642" t="str">
        <f>VLOOKUP(D2642,'Data Outlet'!$A$2:$D$17,4,FALSE)</f>
        <v>Indah Putri</v>
      </c>
      <c r="L2642" t="str">
        <f>VLOOKUP(D2642,'Data Outlet'!$A$2:$D$17,2,FALSE)</f>
        <v>PIK AVENUE</v>
      </c>
    </row>
    <row r="2643" spans="1:12" x14ac:dyDescent="0.25">
      <c r="A2643" t="str">
        <f t="shared" si="84"/>
        <v>T-2642</v>
      </c>
      <c r="B2643" s="3" t="s">
        <v>2584</v>
      </c>
      <c r="C2643" s="5">
        <v>45546</v>
      </c>
      <c r="D2643" s="3" t="s">
        <v>45</v>
      </c>
      <c r="E2643" s="4" t="s">
        <v>230</v>
      </c>
      <c r="F2643" s="9">
        <v>1</v>
      </c>
      <c r="G2643">
        <f>VLOOKUP(E2643,'Data Produk'!$A$2:$E$2517,5,FALSE)</f>
        <v>144000</v>
      </c>
      <c r="H2643">
        <f t="shared" si="83"/>
        <v>144000</v>
      </c>
      <c r="I2643" t="str">
        <f>VLOOKUP(E2643,'Data Produk'!$A$2:$E$2517,3,FALSE)</f>
        <v>BHINNEKA CHIEF II HG20 GAMING HEADSET BLACK</v>
      </c>
      <c r="J2643" t="str">
        <f>VLOOKUP(E2643,'Data Produk'!$A$2:$E$2517,4,FALSE)</f>
        <v>GAMING HEADSET</v>
      </c>
      <c r="K2643" t="str">
        <f>VLOOKUP(D2643,'Data Outlet'!$A$2:$D$17,4,FALSE)</f>
        <v>Indah Putri</v>
      </c>
      <c r="L2643" t="str">
        <f>VLOOKUP(D2643,'Data Outlet'!$A$2:$D$17,2,FALSE)</f>
        <v>PIK AVENUE</v>
      </c>
    </row>
    <row r="2644" spans="1:12" x14ac:dyDescent="0.25">
      <c r="A2644" t="str">
        <f t="shared" si="84"/>
        <v>T-2643</v>
      </c>
      <c r="B2644" s="3" t="s">
        <v>2584</v>
      </c>
      <c r="C2644" s="5">
        <v>45542</v>
      </c>
      <c r="D2644" s="3" t="s">
        <v>44</v>
      </c>
      <c r="E2644" s="4" t="s">
        <v>1521</v>
      </c>
      <c r="F2644" s="9">
        <v>1</v>
      </c>
      <c r="G2644">
        <f>VLOOKUP(E2644,'Data Produk'!$A$2:$E$2517,5,FALSE)</f>
        <v>26100</v>
      </c>
      <c r="H2644">
        <f t="shared" si="83"/>
        <v>26100</v>
      </c>
      <c r="I2644" t="str">
        <f>VLOOKUP(E2644,'Data Produk'!$A$2:$E$2517,3,FALSE)</f>
        <v>BHINNEKA GO ES1 WIRED EARBUDS BLACK</v>
      </c>
      <c r="J2644" t="str">
        <f>VLOOKUP(E2644,'Data Produk'!$A$2:$E$2517,4,FALSE)</f>
        <v>EARPHONE</v>
      </c>
      <c r="K2644" t="str">
        <f>VLOOKUP(D2644,'Data Outlet'!$A$2:$D$17,4,FALSE)</f>
        <v>Gita Rahma</v>
      </c>
      <c r="L2644" t="str">
        <f>VLOOKUP(D2644,'Data Outlet'!$A$2:$D$17,2,FALSE)</f>
        <v>PAKUWON</v>
      </c>
    </row>
    <row r="2645" spans="1:12" x14ac:dyDescent="0.25">
      <c r="A2645" t="str">
        <f t="shared" si="84"/>
        <v>T-2644</v>
      </c>
      <c r="B2645" s="3" t="s">
        <v>2584</v>
      </c>
      <c r="C2645" s="5">
        <v>45541</v>
      </c>
      <c r="D2645" s="3" t="s">
        <v>35</v>
      </c>
      <c r="E2645" s="4" t="s">
        <v>1522</v>
      </c>
      <c r="F2645" s="9">
        <v>2</v>
      </c>
      <c r="G2645">
        <f>VLOOKUP(E2645,'Data Produk'!$A$2:$E$2517,5,FALSE)</f>
        <v>40500</v>
      </c>
      <c r="H2645">
        <f t="shared" si="83"/>
        <v>81000</v>
      </c>
      <c r="I2645" t="str">
        <f>VLOOKUP(E2645,'Data Produk'!$A$2:$E$2517,3,FALSE)</f>
        <v>BHINNEKA MEOW AC5001 HEADSET ACCESSORIES BLACK</v>
      </c>
      <c r="J2645" t="str">
        <f>VLOOKUP(E2645,'Data Produk'!$A$2:$E$2517,4,FALSE)</f>
        <v>OTHER ACCESSORIES</v>
      </c>
      <c r="K2645" t="str">
        <f>VLOOKUP(D2645,'Data Outlet'!$A$2:$D$17,4,FALSE)</f>
        <v>Budi Santoso</v>
      </c>
      <c r="L2645" t="str">
        <f>VLOOKUP(D2645,'Data Outlet'!$A$2:$D$17,2,FALSE)</f>
        <v>BINTARO EXCHANGE</v>
      </c>
    </row>
    <row r="2646" spans="1:12" x14ac:dyDescent="0.25">
      <c r="A2646" t="str">
        <f t="shared" si="84"/>
        <v>T-2645</v>
      </c>
      <c r="B2646" s="3" t="s">
        <v>2584</v>
      </c>
      <c r="C2646" s="5">
        <v>45554</v>
      </c>
      <c r="D2646" s="3" t="s">
        <v>45</v>
      </c>
      <c r="E2646" s="4" t="s">
        <v>1523</v>
      </c>
      <c r="F2646" s="9">
        <v>2</v>
      </c>
      <c r="G2646">
        <f>VLOOKUP(E2646,'Data Produk'!$A$2:$E$2517,5,FALSE)</f>
        <v>39600</v>
      </c>
      <c r="H2646">
        <f t="shared" si="83"/>
        <v>79200</v>
      </c>
      <c r="I2646" t="str">
        <f>VLOOKUP(E2646,'Data Produk'!$A$2:$E$2517,3,FALSE)</f>
        <v>BHINNEKA GO W608 OFFICE MOUSE PINK</v>
      </c>
      <c r="J2646" t="str">
        <f>VLOOKUP(E2646,'Data Produk'!$A$2:$E$2517,4,FALSE)</f>
        <v>OFFICE MOUSE</v>
      </c>
      <c r="K2646" t="str">
        <f>VLOOKUP(D2646,'Data Outlet'!$A$2:$D$17,4,FALSE)</f>
        <v>Indah Putri</v>
      </c>
      <c r="L2646" t="str">
        <f>VLOOKUP(D2646,'Data Outlet'!$A$2:$D$17,2,FALSE)</f>
        <v>PIK AVENUE</v>
      </c>
    </row>
    <row r="2647" spans="1:12" x14ac:dyDescent="0.25">
      <c r="A2647" t="str">
        <f t="shared" si="84"/>
        <v>T-2646</v>
      </c>
      <c r="B2647" s="3" t="s">
        <v>2584</v>
      </c>
      <c r="C2647" s="5">
        <v>45550</v>
      </c>
      <c r="D2647" s="3" t="s">
        <v>48</v>
      </c>
      <c r="E2647" s="4" t="s">
        <v>312</v>
      </c>
      <c r="F2647" s="9">
        <v>6</v>
      </c>
      <c r="G2647">
        <f>VLOOKUP(E2647,'Data Produk'!$A$2:$E$2517,5,FALSE)</f>
        <v>13050</v>
      </c>
      <c r="H2647">
        <f t="shared" si="83"/>
        <v>78300</v>
      </c>
      <c r="I2647" t="str">
        <f>VLOOKUP(E2647,'Data Produk'!$A$2:$E$2517,3,FALSE)</f>
        <v>BHINNEKA DURALINK KCT1201 BLACK</v>
      </c>
      <c r="J2647" t="str">
        <f>VLOOKUP(E2647,'Data Produk'!$A$2:$E$2517,4,FALSE)</f>
        <v>CABLE</v>
      </c>
      <c r="K2647" t="str">
        <f>VLOOKUP(D2647,'Data Outlet'!$A$2:$D$17,4,FALSE)</f>
        <v>Joko Susilo</v>
      </c>
      <c r="L2647" t="str">
        <f>VLOOKUP(D2647,'Data Outlet'!$A$2:$D$17,2,FALSE)</f>
        <v>SUMARECON MALL SERPONG</v>
      </c>
    </row>
    <row r="2648" spans="1:12" x14ac:dyDescent="0.25">
      <c r="A2648" t="str">
        <f t="shared" si="84"/>
        <v>T-2647</v>
      </c>
      <c r="B2648" s="3" t="s">
        <v>2584</v>
      </c>
      <c r="C2648" s="5">
        <v>45561</v>
      </c>
      <c r="D2648" s="3" t="s">
        <v>35</v>
      </c>
      <c r="E2648" s="4" t="s">
        <v>331</v>
      </c>
      <c r="F2648" s="9">
        <v>3</v>
      </c>
      <c r="G2648">
        <f>VLOOKUP(E2648,'Data Produk'!$A$2:$E$2517,5,FALSE)</f>
        <v>39600</v>
      </c>
      <c r="H2648">
        <f t="shared" si="83"/>
        <v>118800</v>
      </c>
      <c r="I2648" t="str">
        <f>VLOOKUP(E2648,'Data Produk'!$A$2:$E$2517,3,FALSE)</f>
        <v>BHINNEKA GO W608 OFFICE MOUSE PINK</v>
      </c>
      <c r="J2648" t="str">
        <f>VLOOKUP(E2648,'Data Produk'!$A$2:$E$2517,4,FALSE)</f>
        <v>OFFICE MOUSE</v>
      </c>
      <c r="K2648" t="str">
        <f>VLOOKUP(D2648,'Data Outlet'!$A$2:$D$17,4,FALSE)</f>
        <v>Budi Santoso</v>
      </c>
      <c r="L2648" t="str">
        <f>VLOOKUP(D2648,'Data Outlet'!$A$2:$D$17,2,FALSE)</f>
        <v>BINTARO EXCHANGE</v>
      </c>
    </row>
    <row r="2649" spans="1:12" x14ac:dyDescent="0.25">
      <c r="A2649" t="str">
        <f t="shared" si="84"/>
        <v>T-2648</v>
      </c>
      <c r="B2649" s="3" t="s">
        <v>2584</v>
      </c>
      <c r="C2649" s="5">
        <v>45540</v>
      </c>
      <c r="D2649" s="3" t="s">
        <v>48</v>
      </c>
      <c r="E2649" s="4" t="s">
        <v>141</v>
      </c>
      <c r="F2649" s="9">
        <v>2</v>
      </c>
      <c r="G2649">
        <f>VLOOKUP(E2649,'Data Produk'!$A$2:$E$2517,5,FALSE)</f>
        <v>148500</v>
      </c>
      <c r="H2649">
        <f t="shared" si="83"/>
        <v>297000</v>
      </c>
      <c r="I2649" t="str">
        <f>VLOOKUP(E2649,'Data Produk'!$A$2:$E$2517,3,FALSE)</f>
        <v>BHINNEKA SMART ADAPTOR LA1A01</v>
      </c>
      <c r="J2649" t="str">
        <f>VLOOKUP(E2649,'Data Produk'!$A$2:$E$2517,4,FALSE)</f>
        <v>SMART LIFE</v>
      </c>
      <c r="K2649" t="str">
        <f>VLOOKUP(D2649,'Data Outlet'!$A$2:$D$17,4,FALSE)</f>
        <v>Joko Susilo</v>
      </c>
      <c r="L2649" t="str">
        <f>VLOOKUP(D2649,'Data Outlet'!$A$2:$D$17,2,FALSE)</f>
        <v>SUMARECON MALL SERPONG</v>
      </c>
    </row>
    <row r="2650" spans="1:12" x14ac:dyDescent="0.25">
      <c r="A2650" t="str">
        <f t="shared" si="84"/>
        <v>T-2649</v>
      </c>
      <c r="B2650" s="3" t="s">
        <v>2584</v>
      </c>
      <c r="C2650" s="5">
        <v>45563</v>
      </c>
      <c r="D2650" s="3" t="s">
        <v>45</v>
      </c>
      <c r="E2650" s="4" t="s">
        <v>258</v>
      </c>
      <c r="F2650" s="9">
        <v>1</v>
      </c>
      <c r="G2650">
        <f>VLOOKUP(E2650,'Data Produk'!$A$2:$E$2517,5,FALSE)</f>
        <v>39600</v>
      </c>
      <c r="H2650">
        <f t="shared" si="83"/>
        <v>39600</v>
      </c>
      <c r="I2650" t="str">
        <f>VLOOKUP(E2650,'Data Produk'!$A$2:$E$2517,3,FALSE)</f>
        <v>BHINNEKA GO W608 OFFICE MOUSE GREEN</v>
      </c>
      <c r="J2650" t="str">
        <f>VLOOKUP(E2650,'Data Produk'!$A$2:$E$2517,4,FALSE)</f>
        <v>OFFICE MOUSE</v>
      </c>
      <c r="K2650" t="str">
        <f>VLOOKUP(D2650,'Data Outlet'!$A$2:$D$17,4,FALSE)</f>
        <v>Indah Putri</v>
      </c>
      <c r="L2650" t="str">
        <f>VLOOKUP(D2650,'Data Outlet'!$A$2:$D$17,2,FALSE)</f>
        <v>PIK AVENUE</v>
      </c>
    </row>
    <row r="2651" spans="1:12" x14ac:dyDescent="0.25">
      <c r="A2651" t="str">
        <f t="shared" si="84"/>
        <v>T-2650</v>
      </c>
      <c r="B2651" s="3" t="s">
        <v>2584</v>
      </c>
      <c r="C2651" s="5">
        <v>45540</v>
      </c>
      <c r="D2651" s="3" t="s">
        <v>48</v>
      </c>
      <c r="E2651" s="4" t="s">
        <v>1150</v>
      </c>
      <c r="F2651" s="9">
        <v>2</v>
      </c>
      <c r="G2651">
        <f>VLOOKUP(E2651,'Data Produk'!$A$2:$E$2517,5,FALSE)</f>
        <v>116100</v>
      </c>
      <c r="H2651">
        <f t="shared" si="83"/>
        <v>232200</v>
      </c>
      <c r="I2651" t="str">
        <f>VLOOKUP(E2651,'Data Produk'!$A$2:$E$2517,3,FALSE)</f>
        <v>BHINNEKA SMART LED STRIP SL0103</v>
      </c>
      <c r="J2651" t="str">
        <f>VLOOKUP(E2651,'Data Produk'!$A$2:$E$2517,4,FALSE)</f>
        <v>SMART LIFE</v>
      </c>
      <c r="K2651" t="str">
        <f>VLOOKUP(D2651,'Data Outlet'!$A$2:$D$17,4,FALSE)</f>
        <v>Joko Susilo</v>
      </c>
      <c r="L2651" t="str">
        <f>VLOOKUP(D2651,'Data Outlet'!$A$2:$D$17,2,FALSE)</f>
        <v>SUMARECON MALL SERPONG</v>
      </c>
    </row>
    <row r="2652" spans="1:12" x14ac:dyDescent="0.25">
      <c r="A2652" t="str">
        <f t="shared" si="84"/>
        <v>T-2651</v>
      </c>
      <c r="B2652" s="3" t="s">
        <v>2584</v>
      </c>
      <c r="C2652" s="5">
        <v>45549</v>
      </c>
      <c r="D2652" s="3" t="s">
        <v>35</v>
      </c>
      <c r="E2652" s="4" t="s">
        <v>335</v>
      </c>
      <c r="F2652" s="9">
        <v>1</v>
      </c>
      <c r="G2652">
        <f>VLOOKUP(E2652,'Data Produk'!$A$2:$E$2517,5,FALSE)</f>
        <v>39600</v>
      </c>
      <c r="H2652">
        <f t="shared" si="83"/>
        <v>39600</v>
      </c>
      <c r="I2652" t="str">
        <f>VLOOKUP(E2652,'Data Produk'!$A$2:$E$2517,3,FALSE)</f>
        <v>BHINNEKA GO W608 OFFICE MOUSE GREEN</v>
      </c>
      <c r="J2652" t="str">
        <f>VLOOKUP(E2652,'Data Produk'!$A$2:$E$2517,4,FALSE)</f>
        <v>OFFICE MOUSE</v>
      </c>
      <c r="K2652" t="str">
        <f>VLOOKUP(D2652,'Data Outlet'!$A$2:$D$17,4,FALSE)</f>
        <v>Budi Santoso</v>
      </c>
      <c r="L2652" t="str">
        <f>VLOOKUP(D2652,'Data Outlet'!$A$2:$D$17,2,FALSE)</f>
        <v>BINTARO EXCHANGE</v>
      </c>
    </row>
    <row r="2653" spans="1:12" x14ac:dyDescent="0.25">
      <c r="A2653" t="str">
        <f t="shared" si="84"/>
        <v>T-2652</v>
      </c>
      <c r="B2653" s="3" t="s">
        <v>2584</v>
      </c>
      <c r="C2653" s="5">
        <v>45561</v>
      </c>
      <c r="D2653" s="3" t="s">
        <v>35</v>
      </c>
      <c r="E2653" s="4" t="s">
        <v>1524</v>
      </c>
      <c r="F2653" s="9">
        <v>1</v>
      </c>
      <c r="G2653">
        <f>VLOOKUP(E2653,'Data Produk'!$A$2:$E$2517,5,FALSE)</f>
        <v>198000</v>
      </c>
      <c r="H2653">
        <f t="shared" si="83"/>
        <v>198000</v>
      </c>
      <c r="I2653" t="str">
        <f>VLOOKUP(E2653,'Data Produk'!$A$2:$E$2517,3,FALSE)</f>
        <v>BHINNEKA ATOM TKL MECHANICAL KEYBOARD BLACK BLUE SWITCH</v>
      </c>
      <c r="J2653" t="str">
        <f>VLOOKUP(E2653,'Data Produk'!$A$2:$E$2517,4,FALSE)</f>
        <v>KEYBOARD GAMING</v>
      </c>
      <c r="K2653" t="str">
        <f>VLOOKUP(D2653,'Data Outlet'!$A$2:$D$17,4,FALSE)</f>
        <v>Budi Santoso</v>
      </c>
      <c r="L2653" t="str">
        <f>VLOOKUP(D2653,'Data Outlet'!$A$2:$D$17,2,FALSE)</f>
        <v>BINTARO EXCHANGE</v>
      </c>
    </row>
    <row r="2654" spans="1:12" x14ac:dyDescent="0.25">
      <c r="A2654" t="str">
        <f t="shared" si="84"/>
        <v>T-2653</v>
      </c>
      <c r="B2654" s="3" t="s">
        <v>2584</v>
      </c>
      <c r="C2654" s="5">
        <v>45560</v>
      </c>
      <c r="D2654" s="3" t="s">
        <v>35</v>
      </c>
      <c r="E2654" s="4" t="s">
        <v>1525</v>
      </c>
      <c r="F2654" s="9">
        <v>1</v>
      </c>
      <c r="G2654">
        <f>VLOOKUP(E2654,'Data Produk'!$A$2:$E$2517,5,FALSE)</f>
        <v>112500</v>
      </c>
      <c r="H2654">
        <f t="shared" si="83"/>
        <v>112500</v>
      </c>
      <c r="I2654" t="str">
        <f>VLOOKUP(E2654,'Data Produk'!$A$2:$E$2517,3,FALSE)</f>
        <v>BHINNEKA WAVE11 TW11 TRUE WIRELESS BLACK</v>
      </c>
      <c r="J2654" t="str">
        <f>VLOOKUP(E2654,'Data Produk'!$A$2:$E$2517,4,FALSE)</f>
        <v>TWS</v>
      </c>
      <c r="K2654" t="str">
        <f>VLOOKUP(D2654,'Data Outlet'!$A$2:$D$17,4,FALSE)</f>
        <v>Budi Santoso</v>
      </c>
      <c r="L2654" t="str">
        <f>VLOOKUP(D2654,'Data Outlet'!$A$2:$D$17,2,FALSE)</f>
        <v>BINTARO EXCHANGE</v>
      </c>
    </row>
    <row r="2655" spans="1:12" x14ac:dyDescent="0.25">
      <c r="A2655" t="str">
        <f t="shared" si="84"/>
        <v>T-2654</v>
      </c>
      <c r="B2655" s="3" t="s">
        <v>2584</v>
      </c>
      <c r="C2655" s="5">
        <v>45555</v>
      </c>
      <c r="D2655" s="3" t="s">
        <v>48</v>
      </c>
      <c r="E2655" s="4" t="s">
        <v>1061</v>
      </c>
      <c r="F2655" s="9">
        <v>1</v>
      </c>
      <c r="G2655">
        <f>VLOOKUP(E2655,'Data Produk'!$A$2:$E$2517,5,FALSE)</f>
        <v>144000</v>
      </c>
      <c r="H2655">
        <f t="shared" si="83"/>
        <v>144000</v>
      </c>
      <c r="I2655" t="str">
        <f>VLOOKUP(E2655,'Data Produk'!$A$2:$E$2517,3,FALSE)</f>
        <v>BHINNEKA CHIEF II HG20 GAMING HEADSET BLACK</v>
      </c>
      <c r="J2655" t="str">
        <f>VLOOKUP(E2655,'Data Produk'!$A$2:$E$2517,4,FALSE)</f>
        <v>GAMING HEADSET</v>
      </c>
      <c r="K2655" t="str">
        <f>VLOOKUP(D2655,'Data Outlet'!$A$2:$D$17,4,FALSE)</f>
        <v>Joko Susilo</v>
      </c>
      <c r="L2655" t="str">
        <f>VLOOKUP(D2655,'Data Outlet'!$A$2:$D$17,2,FALSE)</f>
        <v>SUMARECON MALL SERPONG</v>
      </c>
    </row>
    <row r="2656" spans="1:12" x14ac:dyDescent="0.25">
      <c r="A2656" t="str">
        <f t="shared" si="84"/>
        <v>T-2655</v>
      </c>
      <c r="B2656" s="3" t="s">
        <v>2584</v>
      </c>
      <c r="C2656" s="5">
        <v>45551</v>
      </c>
      <c r="D2656" s="3" t="s">
        <v>45</v>
      </c>
      <c r="E2656" s="4" t="s">
        <v>227</v>
      </c>
      <c r="F2656" s="9">
        <v>1</v>
      </c>
      <c r="G2656">
        <f>VLOOKUP(E2656,'Data Produk'!$A$2:$E$2517,5,FALSE)</f>
        <v>508500</v>
      </c>
      <c r="H2656">
        <f t="shared" si="83"/>
        <v>508500</v>
      </c>
      <c r="I2656" t="str">
        <f>VLOOKUP(E2656,'Data Produk'!$A$2:$E$2517,3,FALSE)</f>
        <v>BHINNEKA POWER PLUS 120W 4-PORTS GAN CHARGER (PPS/PD+QC) BLACK</v>
      </c>
      <c r="J2656" t="str">
        <f>VLOOKUP(E2656,'Data Produk'!$A$2:$E$2517,4,FALSE)</f>
        <v>CHARGER</v>
      </c>
      <c r="K2656" t="str">
        <f>VLOOKUP(D2656,'Data Outlet'!$A$2:$D$17,4,FALSE)</f>
        <v>Indah Putri</v>
      </c>
      <c r="L2656" t="str">
        <f>VLOOKUP(D2656,'Data Outlet'!$A$2:$D$17,2,FALSE)</f>
        <v>PIK AVENUE</v>
      </c>
    </row>
    <row r="2657" spans="1:12" x14ac:dyDescent="0.25">
      <c r="A2657" t="str">
        <f t="shared" si="84"/>
        <v>T-2656</v>
      </c>
      <c r="B2657" s="3" t="s">
        <v>2584</v>
      </c>
      <c r="C2657" s="5">
        <v>45550</v>
      </c>
      <c r="D2657" s="3" t="s">
        <v>35</v>
      </c>
      <c r="E2657" s="4" t="s">
        <v>361</v>
      </c>
      <c r="F2657" s="9">
        <v>3</v>
      </c>
      <c r="G2657">
        <f>VLOOKUP(E2657,'Data Produk'!$A$2:$E$2517,5,FALSE)</f>
        <v>31500</v>
      </c>
      <c r="H2657">
        <f t="shared" si="83"/>
        <v>94500</v>
      </c>
      <c r="I2657" t="str">
        <f>VLOOKUP(E2657,'Data Produk'!$A$2:$E$2517,3,FALSE)</f>
        <v>BHINNEKA HYPERLINK KD60L1501 BLACK</v>
      </c>
      <c r="J2657" t="str">
        <f>VLOOKUP(E2657,'Data Produk'!$A$2:$E$2517,4,FALSE)</f>
        <v>CABLE</v>
      </c>
      <c r="K2657" t="str">
        <f>VLOOKUP(D2657,'Data Outlet'!$A$2:$D$17,4,FALSE)</f>
        <v>Budi Santoso</v>
      </c>
      <c r="L2657" t="str">
        <f>VLOOKUP(D2657,'Data Outlet'!$A$2:$D$17,2,FALSE)</f>
        <v>BINTARO EXCHANGE</v>
      </c>
    </row>
    <row r="2658" spans="1:12" x14ac:dyDescent="0.25">
      <c r="A2658" t="str">
        <f t="shared" si="84"/>
        <v>T-2657</v>
      </c>
      <c r="B2658" s="3" t="s">
        <v>2584</v>
      </c>
      <c r="C2658" s="5">
        <v>45557</v>
      </c>
      <c r="D2658" s="3" t="s">
        <v>45</v>
      </c>
      <c r="E2658" s="4" t="s">
        <v>107</v>
      </c>
      <c r="F2658" s="9">
        <v>2</v>
      </c>
      <c r="G2658">
        <f>VLOOKUP(E2658,'Data Produk'!$A$2:$E$2517,5,FALSE)</f>
        <v>49500</v>
      </c>
      <c r="H2658">
        <f t="shared" si="83"/>
        <v>99000</v>
      </c>
      <c r="I2658" t="str">
        <f>VLOOKUP(E2658,'Data Produk'!$A$2:$E$2517,3,FALSE)</f>
        <v>BHINNEKA POWER GO 20W 1-PORT TYPE-C USB CHARGER (PD+QC) BLACK</v>
      </c>
      <c r="J2658" t="str">
        <f>VLOOKUP(E2658,'Data Produk'!$A$2:$E$2517,4,FALSE)</f>
        <v>CHARGER</v>
      </c>
      <c r="K2658" t="str">
        <f>VLOOKUP(D2658,'Data Outlet'!$A$2:$D$17,4,FALSE)</f>
        <v>Indah Putri</v>
      </c>
      <c r="L2658" t="str">
        <f>VLOOKUP(D2658,'Data Outlet'!$A$2:$D$17,2,FALSE)</f>
        <v>PIK AVENUE</v>
      </c>
    </row>
    <row r="2659" spans="1:12" x14ac:dyDescent="0.25">
      <c r="A2659" t="str">
        <f t="shared" si="84"/>
        <v>T-2658</v>
      </c>
      <c r="B2659" s="3" t="s">
        <v>2584</v>
      </c>
      <c r="C2659" s="5">
        <v>45554</v>
      </c>
      <c r="D2659" s="3" t="s">
        <v>35</v>
      </c>
      <c r="E2659" s="4" t="s">
        <v>362</v>
      </c>
      <c r="F2659" s="9">
        <v>2</v>
      </c>
      <c r="G2659">
        <f>VLOOKUP(E2659,'Data Produk'!$A$2:$E$2517,5,FALSE)</f>
        <v>13500</v>
      </c>
      <c r="H2659">
        <f t="shared" si="83"/>
        <v>27000</v>
      </c>
      <c r="I2659" t="str">
        <f>VLOOKUP(E2659,'Data Produk'!$A$2:$E$2517,3,FALSE)</f>
        <v>BHINNEKA LINKBUDS ES2 WIRED EARBUDS WHITE</v>
      </c>
      <c r="J2659" t="str">
        <f>VLOOKUP(E2659,'Data Produk'!$A$2:$E$2517,4,FALSE)</f>
        <v>EARPHONE</v>
      </c>
      <c r="K2659" t="str">
        <f>VLOOKUP(D2659,'Data Outlet'!$A$2:$D$17,4,FALSE)</f>
        <v>Budi Santoso</v>
      </c>
      <c r="L2659" t="str">
        <f>VLOOKUP(D2659,'Data Outlet'!$A$2:$D$17,2,FALSE)</f>
        <v>BINTARO EXCHANGE</v>
      </c>
    </row>
    <row r="2660" spans="1:12" x14ac:dyDescent="0.25">
      <c r="A2660" t="str">
        <f t="shared" si="84"/>
        <v>T-2659</v>
      </c>
      <c r="B2660" s="3" t="s">
        <v>2584</v>
      </c>
      <c r="C2660" s="5">
        <v>45554</v>
      </c>
      <c r="D2660" s="3" t="s">
        <v>48</v>
      </c>
      <c r="E2660" s="4" t="s">
        <v>263</v>
      </c>
      <c r="F2660" s="9">
        <v>2</v>
      </c>
      <c r="G2660">
        <f>VLOOKUP(E2660,'Data Produk'!$A$2:$E$2517,5,FALSE)</f>
        <v>22500</v>
      </c>
      <c r="H2660">
        <f t="shared" si="83"/>
        <v>45000</v>
      </c>
      <c r="I2660" t="str">
        <f>VLOOKUP(E2660,'Data Produk'!$A$2:$E$2517,3,FALSE)</f>
        <v>BHINNEKA HYPERLINK KV65C1201 BLACK</v>
      </c>
      <c r="J2660" t="str">
        <f>VLOOKUP(E2660,'Data Produk'!$A$2:$E$2517,4,FALSE)</f>
        <v>CABLE</v>
      </c>
      <c r="K2660" t="str">
        <f>VLOOKUP(D2660,'Data Outlet'!$A$2:$D$17,4,FALSE)</f>
        <v>Joko Susilo</v>
      </c>
      <c r="L2660" t="str">
        <f>VLOOKUP(D2660,'Data Outlet'!$A$2:$D$17,2,FALSE)</f>
        <v>SUMARECON MALL SERPONG</v>
      </c>
    </row>
    <row r="2661" spans="1:12" x14ac:dyDescent="0.25">
      <c r="A2661" t="str">
        <f t="shared" si="84"/>
        <v>T-2660</v>
      </c>
      <c r="B2661" s="3" t="s">
        <v>2584</v>
      </c>
      <c r="C2661" s="5">
        <v>45547</v>
      </c>
      <c r="D2661" s="3" t="s">
        <v>48</v>
      </c>
      <c r="E2661" s="4" t="s">
        <v>297</v>
      </c>
      <c r="F2661" s="9">
        <v>2</v>
      </c>
      <c r="G2661">
        <f>VLOOKUP(E2661,'Data Produk'!$A$2:$E$2517,5,FALSE)</f>
        <v>34200</v>
      </c>
      <c r="H2661">
        <f t="shared" si="83"/>
        <v>68400</v>
      </c>
      <c r="I2661" t="str">
        <f>VLOOKUP(E2661,'Data Produk'!$A$2:$E$2517,3,FALSE)</f>
        <v>KM106 BHINNEKA USB CABLE MICRO</v>
      </c>
      <c r="J2661" t="str">
        <f>VLOOKUP(E2661,'Data Produk'!$A$2:$E$2517,4,FALSE)</f>
        <v>CABLE</v>
      </c>
      <c r="K2661" t="str">
        <f>VLOOKUP(D2661,'Data Outlet'!$A$2:$D$17,4,FALSE)</f>
        <v>Joko Susilo</v>
      </c>
      <c r="L2661" t="str">
        <f>VLOOKUP(D2661,'Data Outlet'!$A$2:$D$17,2,FALSE)</f>
        <v>SUMARECON MALL SERPONG</v>
      </c>
    </row>
    <row r="2662" spans="1:12" x14ac:dyDescent="0.25">
      <c r="A2662" t="str">
        <f t="shared" si="84"/>
        <v>T-2661</v>
      </c>
      <c r="B2662" s="3" t="s">
        <v>2584</v>
      </c>
      <c r="C2662" s="5">
        <v>45555</v>
      </c>
      <c r="D2662" s="3" t="s">
        <v>48</v>
      </c>
      <c r="E2662" s="4" t="s">
        <v>298</v>
      </c>
      <c r="F2662" s="9">
        <v>5</v>
      </c>
      <c r="G2662">
        <f>VLOOKUP(E2662,'Data Produk'!$A$2:$E$2517,5,FALSE)</f>
        <v>22500</v>
      </c>
      <c r="H2662">
        <f t="shared" si="83"/>
        <v>112500</v>
      </c>
      <c r="I2662" t="str">
        <f>VLOOKUP(E2662,'Data Produk'!$A$2:$E$2517,3,FALSE)</f>
        <v>BHINNEKA LINKBUDS ES4 WIRED EARBUDS BLACK</v>
      </c>
      <c r="J2662" t="str">
        <f>VLOOKUP(E2662,'Data Produk'!$A$2:$E$2517,4,FALSE)</f>
        <v>EARPHONE</v>
      </c>
      <c r="K2662" t="str">
        <f>VLOOKUP(D2662,'Data Outlet'!$A$2:$D$17,4,FALSE)</f>
        <v>Joko Susilo</v>
      </c>
      <c r="L2662" t="str">
        <f>VLOOKUP(D2662,'Data Outlet'!$A$2:$D$17,2,FALSE)</f>
        <v>SUMARECON MALL SERPONG</v>
      </c>
    </row>
    <row r="2663" spans="1:12" x14ac:dyDescent="0.25">
      <c r="A2663" t="str">
        <f t="shared" si="84"/>
        <v>T-2662</v>
      </c>
      <c r="B2663" s="3" t="s">
        <v>2584</v>
      </c>
      <c r="C2663" s="5">
        <v>45546</v>
      </c>
      <c r="D2663" s="3" t="s">
        <v>45</v>
      </c>
      <c r="E2663" s="4" t="s">
        <v>97</v>
      </c>
      <c r="F2663" s="9">
        <v>1</v>
      </c>
      <c r="G2663">
        <f>VLOOKUP(E2663,'Data Produk'!$A$2:$E$2517,5,FALSE)</f>
        <v>22500</v>
      </c>
      <c r="H2663">
        <f t="shared" si="83"/>
        <v>22500</v>
      </c>
      <c r="I2663" t="str">
        <f>VLOOKUP(E2663,'Data Produk'!$A$2:$E$2517,3,FALSE)</f>
        <v>BHINNEKA LINKBUDS ES4 WIRED EARBUDS WHITE</v>
      </c>
      <c r="J2663" t="str">
        <f>VLOOKUP(E2663,'Data Produk'!$A$2:$E$2517,4,FALSE)</f>
        <v>EARPHONE</v>
      </c>
      <c r="K2663" t="str">
        <f>VLOOKUP(D2663,'Data Outlet'!$A$2:$D$17,4,FALSE)</f>
        <v>Indah Putri</v>
      </c>
      <c r="L2663" t="str">
        <f>VLOOKUP(D2663,'Data Outlet'!$A$2:$D$17,2,FALSE)</f>
        <v>PIK AVENUE</v>
      </c>
    </row>
    <row r="2664" spans="1:12" x14ac:dyDescent="0.25">
      <c r="A2664" t="str">
        <f t="shared" si="84"/>
        <v>T-2663</v>
      </c>
      <c r="B2664" s="3" t="s">
        <v>2584</v>
      </c>
      <c r="C2664" s="5">
        <v>45542</v>
      </c>
      <c r="D2664" s="3" t="s">
        <v>48</v>
      </c>
      <c r="E2664" s="4" t="s">
        <v>1018</v>
      </c>
      <c r="F2664" s="9">
        <v>4</v>
      </c>
      <c r="G2664">
        <f>VLOOKUP(E2664,'Data Produk'!$A$2:$E$2517,5,FALSE)</f>
        <v>76500</v>
      </c>
      <c r="H2664">
        <f t="shared" si="83"/>
        <v>306000</v>
      </c>
      <c r="I2664" t="str">
        <f>VLOOKUP(E2664,'Data Produk'!$A$2:$E$2517,3,FALSE)</f>
        <v>BHINNEKA WAVE10 TW10 TRUE WIRELESS WHITE</v>
      </c>
      <c r="J2664" t="str">
        <f>VLOOKUP(E2664,'Data Produk'!$A$2:$E$2517,4,FALSE)</f>
        <v>TWS</v>
      </c>
      <c r="K2664" t="str">
        <f>VLOOKUP(D2664,'Data Outlet'!$A$2:$D$17,4,FALSE)</f>
        <v>Joko Susilo</v>
      </c>
      <c r="L2664" t="str">
        <f>VLOOKUP(D2664,'Data Outlet'!$A$2:$D$17,2,FALSE)</f>
        <v>SUMARECON MALL SERPONG</v>
      </c>
    </row>
    <row r="2665" spans="1:12" x14ac:dyDescent="0.25">
      <c r="A2665" t="str">
        <f t="shared" si="84"/>
        <v>T-2664</v>
      </c>
      <c r="B2665" s="3" t="s">
        <v>2584</v>
      </c>
      <c r="C2665" s="5">
        <v>45546</v>
      </c>
      <c r="D2665" s="3" t="s">
        <v>35</v>
      </c>
      <c r="E2665" s="4" t="s">
        <v>324</v>
      </c>
      <c r="F2665" s="9">
        <v>5</v>
      </c>
      <c r="G2665">
        <f>VLOOKUP(E2665,'Data Produk'!$A$2:$E$2517,5,FALSE)</f>
        <v>14400</v>
      </c>
      <c r="H2665">
        <f t="shared" si="83"/>
        <v>72000</v>
      </c>
      <c r="I2665" t="str">
        <f>VLOOKUP(E2665,'Data Produk'!$A$2:$E$2517,3,FALSE)</f>
        <v>BHINNEKA DURALINK KLT1201 CABLE BLACK</v>
      </c>
      <c r="J2665" t="str">
        <f>VLOOKUP(E2665,'Data Produk'!$A$2:$E$2517,4,FALSE)</f>
        <v>CABLE</v>
      </c>
      <c r="K2665" t="str">
        <f>VLOOKUP(D2665,'Data Outlet'!$A$2:$D$17,4,FALSE)</f>
        <v>Budi Santoso</v>
      </c>
      <c r="L2665" t="str">
        <f>VLOOKUP(D2665,'Data Outlet'!$A$2:$D$17,2,FALSE)</f>
        <v>BINTARO EXCHANGE</v>
      </c>
    </row>
    <row r="2666" spans="1:12" x14ac:dyDescent="0.25">
      <c r="A2666" t="str">
        <f t="shared" si="84"/>
        <v>T-2665</v>
      </c>
      <c r="B2666" s="3" t="s">
        <v>2584</v>
      </c>
      <c r="C2666" s="5">
        <v>45563</v>
      </c>
      <c r="D2666" s="3" t="s">
        <v>48</v>
      </c>
      <c r="E2666" s="4" t="s">
        <v>1526</v>
      </c>
      <c r="F2666" s="9">
        <v>2</v>
      </c>
      <c r="G2666">
        <f>VLOOKUP(E2666,'Data Produk'!$A$2:$E$2517,5,FALSE)</f>
        <v>57150</v>
      </c>
      <c r="H2666">
        <f t="shared" si="83"/>
        <v>114300</v>
      </c>
      <c r="I2666" t="str">
        <f>VLOOKUP(E2666,'Data Produk'!$A$2:$E$2517,3,FALSE)</f>
        <v>BHINNEKA AGILE MP353 GAMING MOUSEPAD BLACK</v>
      </c>
      <c r="J2666" t="str">
        <f>VLOOKUP(E2666,'Data Produk'!$A$2:$E$2517,4,FALSE)</f>
        <v>GAMING MOUSEPAD</v>
      </c>
      <c r="K2666" t="str">
        <f>VLOOKUP(D2666,'Data Outlet'!$A$2:$D$17,4,FALSE)</f>
        <v>Joko Susilo</v>
      </c>
      <c r="L2666" t="str">
        <f>VLOOKUP(D2666,'Data Outlet'!$A$2:$D$17,2,FALSE)</f>
        <v>SUMARECON MALL SERPONG</v>
      </c>
    </row>
    <row r="2667" spans="1:12" x14ac:dyDescent="0.25">
      <c r="A2667" t="str">
        <f t="shared" si="84"/>
        <v>T-2666</v>
      </c>
      <c r="B2667" s="3" t="s">
        <v>2584</v>
      </c>
      <c r="C2667" s="5">
        <v>45555</v>
      </c>
      <c r="D2667" s="3" t="s">
        <v>48</v>
      </c>
      <c r="E2667" s="4" t="s">
        <v>273</v>
      </c>
      <c r="F2667" s="9">
        <v>1</v>
      </c>
      <c r="G2667">
        <f>VLOOKUP(E2667,'Data Produk'!$A$2:$E$2517,5,FALSE)</f>
        <v>13500</v>
      </c>
      <c r="H2667">
        <f t="shared" si="83"/>
        <v>13500</v>
      </c>
      <c r="I2667" t="str">
        <f>VLOOKUP(E2667,'Data Produk'!$A$2:$E$2517,3,FALSE)</f>
        <v>BHINNEKA LINKBUDS ES2 WIRED EARBUDS WHITE</v>
      </c>
      <c r="J2667" t="str">
        <f>VLOOKUP(E2667,'Data Produk'!$A$2:$E$2517,4,FALSE)</f>
        <v>EARPHONE</v>
      </c>
      <c r="K2667" t="str">
        <f>VLOOKUP(D2667,'Data Outlet'!$A$2:$D$17,4,FALSE)</f>
        <v>Joko Susilo</v>
      </c>
      <c r="L2667" t="str">
        <f>VLOOKUP(D2667,'Data Outlet'!$A$2:$D$17,2,FALSE)</f>
        <v>SUMARECON MALL SERPONG</v>
      </c>
    </row>
    <row r="2668" spans="1:12" x14ac:dyDescent="0.25">
      <c r="A2668" t="str">
        <f t="shared" si="84"/>
        <v>T-2667</v>
      </c>
      <c r="B2668" s="3" t="s">
        <v>2584</v>
      </c>
      <c r="C2668" s="5">
        <v>45541</v>
      </c>
      <c r="D2668" s="3" t="s">
        <v>48</v>
      </c>
      <c r="E2668" s="4" t="s">
        <v>1225</v>
      </c>
      <c r="F2668" s="9">
        <v>2</v>
      </c>
      <c r="G2668">
        <f>VLOOKUP(E2668,'Data Produk'!$A$2:$E$2517,5,FALSE)</f>
        <v>198000</v>
      </c>
      <c r="H2668">
        <f t="shared" si="83"/>
        <v>396000</v>
      </c>
      <c r="I2668" t="str">
        <f>VLOOKUP(E2668,'Data Produk'!$A$2:$E$2517,3,FALSE)</f>
        <v>BHINNEKA ATOM TKL MECHANICAL KEYBOARD GREY BLUE SWITCH</v>
      </c>
      <c r="J2668" t="str">
        <f>VLOOKUP(E2668,'Data Produk'!$A$2:$E$2517,4,FALSE)</f>
        <v>KEYBOARD GAMING</v>
      </c>
      <c r="K2668" t="str">
        <f>VLOOKUP(D2668,'Data Outlet'!$A$2:$D$17,4,FALSE)</f>
        <v>Joko Susilo</v>
      </c>
      <c r="L2668" t="str">
        <f>VLOOKUP(D2668,'Data Outlet'!$A$2:$D$17,2,FALSE)</f>
        <v>SUMARECON MALL SERPONG</v>
      </c>
    </row>
    <row r="2669" spans="1:12" x14ac:dyDescent="0.25">
      <c r="A2669" t="str">
        <f t="shared" si="84"/>
        <v>T-2668</v>
      </c>
      <c r="B2669" s="3" t="s">
        <v>2584</v>
      </c>
      <c r="C2669" s="5">
        <v>45561</v>
      </c>
      <c r="D2669" s="3" t="s">
        <v>45</v>
      </c>
      <c r="E2669" s="4" t="s">
        <v>72</v>
      </c>
      <c r="F2669" s="9">
        <v>6</v>
      </c>
      <c r="G2669">
        <f>VLOOKUP(E2669,'Data Produk'!$A$2:$E$2517,5,FALSE)</f>
        <v>90000</v>
      </c>
      <c r="H2669">
        <f t="shared" si="83"/>
        <v>540000</v>
      </c>
      <c r="I2669" t="str">
        <f>VLOOKUP(E2669,'Data Produk'!$A$2:$E$2517,3,FALSE)</f>
        <v>BHINNEKA POWER PURE 33W 2-PORTS USB CHARGER (PD+QC) BLACK</v>
      </c>
      <c r="J2669" t="str">
        <f>VLOOKUP(E2669,'Data Produk'!$A$2:$E$2517,4,FALSE)</f>
        <v>CHARGER</v>
      </c>
      <c r="K2669" t="str">
        <f>VLOOKUP(D2669,'Data Outlet'!$A$2:$D$17,4,FALSE)</f>
        <v>Indah Putri</v>
      </c>
      <c r="L2669" t="str">
        <f>VLOOKUP(D2669,'Data Outlet'!$A$2:$D$17,2,FALSE)</f>
        <v>PIK AVENUE</v>
      </c>
    </row>
    <row r="2670" spans="1:12" x14ac:dyDescent="0.25">
      <c r="A2670" t="str">
        <f t="shared" si="84"/>
        <v>T-2669</v>
      </c>
      <c r="B2670" s="3" t="s">
        <v>2584</v>
      </c>
      <c r="C2670" s="5">
        <v>45536</v>
      </c>
      <c r="D2670" s="3" t="s">
        <v>48</v>
      </c>
      <c r="E2670" s="4" t="s">
        <v>286</v>
      </c>
      <c r="F2670" s="9">
        <v>2</v>
      </c>
      <c r="G2670">
        <f>VLOOKUP(E2670,'Data Produk'!$A$2:$E$2517,5,FALSE)</f>
        <v>27000</v>
      </c>
      <c r="H2670">
        <f t="shared" si="83"/>
        <v>54000</v>
      </c>
      <c r="I2670" t="str">
        <f>VLOOKUP(E2670,'Data Produk'!$A$2:$E$2517,3,FALSE)</f>
        <v>BHINNEKA DURALINK KCB2001 BLACK</v>
      </c>
      <c r="J2670" t="str">
        <f>VLOOKUP(E2670,'Data Produk'!$A$2:$E$2517,4,FALSE)</f>
        <v>CABLE</v>
      </c>
      <c r="K2670" t="str">
        <f>VLOOKUP(D2670,'Data Outlet'!$A$2:$D$17,4,FALSE)</f>
        <v>Joko Susilo</v>
      </c>
      <c r="L2670" t="str">
        <f>VLOOKUP(D2670,'Data Outlet'!$A$2:$D$17,2,FALSE)</f>
        <v>SUMARECON MALL SERPONG</v>
      </c>
    </row>
    <row r="2671" spans="1:12" x14ac:dyDescent="0.25">
      <c r="A2671" t="str">
        <f t="shared" si="84"/>
        <v>T-2670</v>
      </c>
      <c r="B2671" s="3" t="s">
        <v>2584</v>
      </c>
      <c r="C2671" s="5">
        <v>45554</v>
      </c>
      <c r="D2671" s="3" t="s">
        <v>48</v>
      </c>
      <c r="E2671" s="4" t="s">
        <v>190</v>
      </c>
      <c r="F2671" s="9">
        <v>3</v>
      </c>
      <c r="G2671">
        <f>VLOOKUP(E2671,'Data Produk'!$A$2:$E$2517,5,FALSE)</f>
        <v>17100</v>
      </c>
      <c r="H2671">
        <f t="shared" si="83"/>
        <v>51300</v>
      </c>
      <c r="I2671" t="str">
        <f>VLOOKUP(E2671,'Data Produk'!$A$2:$E$2517,3,FALSE)</f>
        <v>BHINNEKA DURALINK KCB1201 BLACK</v>
      </c>
      <c r="J2671" t="str">
        <f>VLOOKUP(E2671,'Data Produk'!$A$2:$E$2517,4,FALSE)</f>
        <v>CABLE</v>
      </c>
      <c r="K2671" t="str">
        <f>VLOOKUP(D2671,'Data Outlet'!$A$2:$D$17,4,FALSE)</f>
        <v>Joko Susilo</v>
      </c>
      <c r="L2671" t="str">
        <f>VLOOKUP(D2671,'Data Outlet'!$A$2:$D$17,2,FALSE)</f>
        <v>SUMARECON MALL SERPONG</v>
      </c>
    </row>
    <row r="2672" spans="1:12" x14ac:dyDescent="0.25">
      <c r="A2672" t="str">
        <f t="shared" si="84"/>
        <v>T-2671</v>
      </c>
      <c r="B2672" s="3" t="s">
        <v>2584</v>
      </c>
      <c r="C2672" s="5">
        <v>45561</v>
      </c>
      <c r="D2672" s="3" t="s">
        <v>45</v>
      </c>
      <c r="E2672" s="4" t="s">
        <v>635</v>
      </c>
      <c r="F2672" s="9">
        <v>1</v>
      </c>
      <c r="G2672">
        <f>VLOOKUP(E2672,'Data Produk'!$A$2:$E$2517,5,FALSE)</f>
        <v>22500</v>
      </c>
      <c r="H2672">
        <f t="shared" si="83"/>
        <v>22500</v>
      </c>
      <c r="I2672" t="str">
        <f>VLOOKUP(E2672,'Data Produk'!$A$2:$E$2517,3,FALSE)</f>
        <v>BHINNEKA LINKBUDS ES4 WIRED EARBUDS BLACK</v>
      </c>
      <c r="J2672" t="str">
        <f>VLOOKUP(E2672,'Data Produk'!$A$2:$E$2517,4,FALSE)</f>
        <v>EARPHONE</v>
      </c>
      <c r="K2672" t="str">
        <f>VLOOKUP(D2672,'Data Outlet'!$A$2:$D$17,4,FALSE)</f>
        <v>Indah Putri</v>
      </c>
      <c r="L2672" t="str">
        <f>VLOOKUP(D2672,'Data Outlet'!$A$2:$D$17,2,FALSE)</f>
        <v>PIK AVENUE</v>
      </c>
    </row>
    <row r="2673" spans="1:12" x14ac:dyDescent="0.25">
      <c r="A2673" t="str">
        <f t="shared" si="84"/>
        <v>T-2672</v>
      </c>
      <c r="B2673" s="3" t="s">
        <v>2584</v>
      </c>
      <c r="C2673" s="5">
        <v>45554</v>
      </c>
      <c r="D2673" s="3" t="s">
        <v>44</v>
      </c>
      <c r="E2673" s="4" t="s">
        <v>730</v>
      </c>
      <c r="F2673" s="9">
        <v>1</v>
      </c>
      <c r="G2673">
        <f>VLOOKUP(E2673,'Data Produk'!$A$2:$E$2517,5,FALSE)</f>
        <v>94500</v>
      </c>
      <c r="H2673">
        <f t="shared" si="83"/>
        <v>94500</v>
      </c>
      <c r="I2673" t="str">
        <f>VLOOKUP(E2673,'Data Produk'!$A$2:$E$2517,3,FALSE)</f>
        <v>BHINNEKA POWER GO 25W 1-PORT TYPE-C USB CHARGER (PD/PPS) WHITE</v>
      </c>
      <c r="J2673" t="str">
        <f>VLOOKUP(E2673,'Data Produk'!$A$2:$E$2517,4,FALSE)</f>
        <v>CHARGER</v>
      </c>
      <c r="K2673" t="str">
        <f>VLOOKUP(D2673,'Data Outlet'!$A$2:$D$17,4,FALSE)</f>
        <v>Gita Rahma</v>
      </c>
      <c r="L2673" t="str">
        <f>VLOOKUP(D2673,'Data Outlet'!$A$2:$D$17,2,FALSE)</f>
        <v>PAKUWON</v>
      </c>
    </row>
    <row r="2674" spans="1:12" x14ac:dyDescent="0.25">
      <c r="A2674" t="str">
        <f t="shared" si="84"/>
        <v>T-2673</v>
      </c>
      <c r="B2674" s="3" t="s">
        <v>2584</v>
      </c>
      <c r="C2674" s="5">
        <v>45536</v>
      </c>
      <c r="D2674" s="3" t="s">
        <v>48</v>
      </c>
      <c r="E2674" s="4" t="s">
        <v>260</v>
      </c>
      <c r="F2674" s="9">
        <v>1</v>
      </c>
      <c r="G2674">
        <f>VLOOKUP(E2674,'Data Produk'!$A$2:$E$2517,5,FALSE)</f>
        <v>39600</v>
      </c>
      <c r="H2674">
        <f t="shared" si="83"/>
        <v>39600</v>
      </c>
      <c r="I2674" t="str">
        <f>VLOOKUP(E2674,'Data Produk'!$A$2:$E$2517,3,FALSE)</f>
        <v>BHINNEKA GO W608 OFFICE MOUSE GREEN</v>
      </c>
      <c r="J2674" t="str">
        <f>VLOOKUP(E2674,'Data Produk'!$A$2:$E$2517,4,FALSE)</f>
        <v>OFFICE MOUSE</v>
      </c>
      <c r="K2674" t="str">
        <f>VLOOKUP(D2674,'Data Outlet'!$A$2:$D$17,4,FALSE)</f>
        <v>Joko Susilo</v>
      </c>
      <c r="L2674" t="str">
        <f>VLOOKUP(D2674,'Data Outlet'!$A$2:$D$17,2,FALSE)</f>
        <v>SUMARECON MALL SERPONG</v>
      </c>
    </row>
    <row r="2675" spans="1:12" x14ac:dyDescent="0.25">
      <c r="A2675" t="str">
        <f t="shared" si="84"/>
        <v>T-2674</v>
      </c>
      <c r="B2675" s="3" t="s">
        <v>2584</v>
      </c>
      <c r="C2675" s="5">
        <v>45547</v>
      </c>
      <c r="D2675" s="3" t="s">
        <v>45</v>
      </c>
      <c r="E2675" s="4" t="s">
        <v>1527</v>
      </c>
      <c r="F2675" s="9">
        <v>2</v>
      </c>
      <c r="G2675">
        <f>VLOOKUP(E2675,'Data Produk'!$A$2:$E$2517,5,FALSE)</f>
        <v>261000</v>
      </c>
      <c r="H2675">
        <f t="shared" si="83"/>
        <v>522000</v>
      </c>
      <c r="I2675" t="str">
        <f>VLOOKUP(E2675,'Data Produk'!$A$2:$E$2517,3,FALSE)</f>
        <v>BHINNEKA BLAKE WGC5 GAMING MOUSE BLACK</v>
      </c>
      <c r="J2675" t="str">
        <f>VLOOKUP(E2675,'Data Produk'!$A$2:$E$2517,4,FALSE)</f>
        <v>MOUSE GAMING</v>
      </c>
      <c r="K2675" t="str">
        <f>VLOOKUP(D2675,'Data Outlet'!$A$2:$D$17,4,FALSE)</f>
        <v>Indah Putri</v>
      </c>
      <c r="L2675" t="str">
        <f>VLOOKUP(D2675,'Data Outlet'!$A$2:$D$17,2,FALSE)</f>
        <v>PIK AVENUE</v>
      </c>
    </row>
    <row r="2676" spans="1:12" x14ac:dyDescent="0.25">
      <c r="A2676" t="str">
        <f t="shared" si="84"/>
        <v>T-2675</v>
      </c>
      <c r="B2676" s="3" t="s">
        <v>2584</v>
      </c>
      <c r="C2676" s="5">
        <v>45550</v>
      </c>
      <c r="D2676" s="3" t="s">
        <v>44</v>
      </c>
      <c r="E2676" s="4" t="s">
        <v>1528</v>
      </c>
      <c r="F2676" s="9">
        <v>1</v>
      </c>
      <c r="G2676">
        <f>VLOOKUP(E2676,'Data Produk'!$A$2:$E$2517,5,FALSE)</f>
        <v>360000</v>
      </c>
      <c r="H2676">
        <f t="shared" si="83"/>
        <v>360000</v>
      </c>
      <c r="I2676" t="str">
        <f>VLOOKUP(E2676,'Data Produk'!$A$2:$E$2517,3,FALSE)</f>
        <v>BHINNEKA Gaming Gamepad USB WGP14 PK</v>
      </c>
      <c r="J2676" t="str">
        <f>VLOOKUP(E2676,'Data Produk'!$A$2:$E$2517,4,FALSE)</f>
        <v>GAMEPAD</v>
      </c>
      <c r="K2676" t="str">
        <f>VLOOKUP(D2676,'Data Outlet'!$A$2:$D$17,4,FALSE)</f>
        <v>Gita Rahma</v>
      </c>
      <c r="L2676" t="str">
        <f>VLOOKUP(D2676,'Data Outlet'!$A$2:$D$17,2,FALSE)</f>
        <v>PAKUWON</v>
      </c>
    </row>
    <row r="2677" spans="1:12" x14ac:dyDescent="0.25">
      <c r="A2677" t="str">
        <f t="shared" si="84"/>
        <v>T-2676</v>
      </c>
      <c r="B2677" s="3" t="s">
        <v>2584</v>
      </c>
      <c r="C2677" s="5">
        <v>45550</v>
      </c>
      <c r="D2677" s="3" t="s">
        <v>35</v>
      </c>
      <c r="E2677" s="4" t="s">
        <v>326</v>
      </c>
      <c r="F2677" s="9">
        <v>1</v>
      </c>
      <c r="G2677">
        <f>VLOOKUP(E2677,'Data Produk'!$A$2:$E$2517,5,FALSE)</f>
        <v>22500</v>
      </c>
      <c r="H2677">
        <f t="shared" si="83"/>
        <v>22500</v>
      </c>
      <c r="I2677" t="str">
        <f>VLOOKUP(E2677,'Data Produk'!$A$2:$E$2517,3,FALSE)</f>
        <v>BHINNEKA HYPERLINK KV65C1201 BLACK</v>
      </c>
      <c r="J2677" t="str">
        <f>VLOOKUP(E2677,'Data Produk'!$A$2:$E$2517,4,FALSE)</f>
        <v>CABLE</v>
      </c>
      <c r="K2677" t="str">
        <f>VLOOKUP(D2677,'Data Outlet'!$A$2:$D$17,4,FALSE)</f>
        <v>Budi Santoso</v>
      </c>
      <c r="L2677" t="str">
        <f>VLOOKUP(D2677,'Data Outlet'!$A$2:$D$17,2,FALSE)</f>
        <v>BINTARO EXCHANGE</v>
      </c>
    </row>
    <row r="2678" spans="1:12" x14ac:dyDescent="0.25">
      <c r="A2678" t="str">
        <f t="shared" si="84"/>
        <v>T-2677</v>
      </c>
      <c r="B2678" s="3" t="s">
        <v>2584</v>
      </c>
      <c r="C2678" s="5">
        <v>45540</v>
      </c>
      <c r="D2678" s="3" t="s">
        <v>48</v>
      </c>
      <c r="E2678" s="4" t="s">
        <v>569</v>
      </c>
      <c r="F2678" s="9">
        <v>1</v>
      </c>
      <c r="G2678">
        <f>VLOOKUP(E2678,'Data Produk'!$A$2:$E$2517,5,FALSE)</f>
        <v>81000</v>
      </c>
      <c r="H2678">
        <f t="shared" si="83"/>
        <v>81000</v>
      </c>
      <c r="I2678" t="str">
        <f>VLOOKUP(E2678,'Data Produk'!$A$2:$E$2517,3,FALSE)</f>
        <v>BHINNEKA CRYTO VX7 GAMING MOUSE BLACK</v>
      </c>
      <c r="J2678" t="str">
        <f>VLOOKUP(E2678,'Data Produk'!$A$2:$E$2517,4,FALSE)</f>
        <v>MOUSE GAMING</v>
      </c>
      <c r="K2678" t="str">
        <f>VLOOKUP(D2678,'Data Outlet'!$A$2:$D$17,4,FALSE)</f>
        <v>Joko Susilo</v>
      </c>
      <c r="L2678" t="str">
        <f>VLOOKUP(D2678,'Data Outlet'!$A$2:$D$17,2,FALSE)</f>
        <v>SUMARECON MALL SERPONG</v>
      </c>
    </row>
    <row r="2679" spans="1:12" x14ac:dyDescent="0.25">
      <c r="A2679" t="str">
        <f t="shared" si="84"/>
        <v>T-2678</v>
      </c>
      <c r="B2679" s="3" t="s">
        <v>2584</v>
      </c>
      <c r="C2679" s="5">
        <v>45561</v>
      </c>
      <c r="D2679" s="3" t="s">
        <v>48</v>
      </c>
      <c r="E2679" s="4" t="s">
        <v>573</v>
      </c>
      <c r="F2679" s="9">
        <v>3</v>
      </c>
      <c r="G2679">
        <f>VLOOKUP(E2679,'Data Produk'!$A$2:$E$2517,5,FALSE)</f>
        <v>45000</v>
      </c>
      <c r="H2679">
        <f t="shared" si="83"/>
        <v>135000</v>
      </c>
      <c r="I2679" t="str">
        <f>VLOOKUP(E2679,'Data Produk'!$A$2:$E$2517,3,FALSE)</f>
        <v>BHINNEKA HYPERLINK KD10C2001 BLACK</v>
      </c>
      <c r="J2679" t="str">
        <f>VLOOKUP(E2679,'Data Produk'!$A$2:$E$2517,4,FALSE)</f>
        <v>CABLE</v>
      </c>
      <c r="K2679" t="str">
        <f>VLOOKUP(D2679,'Data Outlet'!$A$2:$D$17,4,FALSE)</f>
        <v>Joko Susilo</v>
      </c>
      <c r="L2679" t="str">
        <f>VLOOKUP(D2679,'Data Outlet'!$A$2:$D$17,2,FALSE)</f>
        <v>SUMARECON MALL SERPONG</v>
      </c>
    </row>
    <row r="2680" spans="1:12" x14ac:dyDescent="0.25">
      <c r="A2680" t="str">
        <f t="shared" si="84"/>
        <v>T-2679</v>
      </c>
      <c r="B2680" s="3" t="s">
        <v>2584</v>
      </c>
      <c r="C2680" s="5">
        <v>45545</v>
      </c>
      <c r="D2680" s="3" t="s">
        <v>45</v>
      </c>
      <c r="E2680" s="4" t="s">
        <v>763</v>
      </c>
      <c r="F2680" s="9">
        <v>1</v>
      </c>
      <c r="G2680">
        <f>VLOOKUP(E2680,'Data Produk'!$A$2:$E$2517,5,FALSE)</f>
        <v>39600</v>
      </c>
      <c r="H2680">
        <f t="shared" si="83"/>
        <v>39600</v>
      </c>
      <c r="I2680" t="str">
        <f>VLOOKUP(E2680,'Data Produk'!$A$2:$E$2517,3,FALSE)</f>
        <v>BHINNEKA GO W608 OFFICE MOUSE BLACK</v>
      </c>
      <c r="J2680" t="str">
        <f>VLOOKUP(E2680,'Data Produk'!$A$2:$E$2517,4,FALSE)</f>
        <v>OFFICE MOUSE</v>
      </c>
      <c r="K2680" t="str">
        <f>VLOOKUP(D2680,'Data Outlet'!$A$2:$D$17,4,FALSE)</f>
        <v>Indah Putri</v>
      </c>
      <c r="L2680" t="str">
        <f>VLOOKUP(D2680,'Data Outlet'!$A$2:$D$17,2,FALSE)</f>
        <v>PIK AVENUE</v>
      </c>
    </row>
    <row r="2681" spans="1:12" x14ac:dyDescent="0.25">
      <c r="A2681" t="str">
        <f t="shared" si="84"/>
        <v>T-2680</v>
      </c>
      <c r="B2681" s="3" t="s">
        <v>2584</v>
      </c>
      <c r="C2681" s="5">
        <v>45554</v>
      </c>
      <c r="D2681" s="3" t="s">
        <v>48</v>
      </c>
      <c r="E2681" s="4" t="s">
        <v>1102</v>
      </c>
      <c r="F2681" s="9">
        <v>1</v>
      </c>
      <c r="G2681">
        <f>VLOOKUP(E2681,'Data Produk'!$A$2:$E$2517,5,FALSE)</f>
        <v>39600</v>
      </c>
      <c r="H2681">
        <f t="shared" si="83"/>
        <v>39600</v>
      </c>
      <c r="I2681" t="str">
        <f>VLOOKUP(E2681,'Data Produk'!$A$2:$E$2517,3,FALSE)</f>
        <v>BHINNEKA GO W607 OFFICE MOUSE PINK</v>
      </c>
      <c r="J2681" t="str">
        <f>VLOOKUP(E2681,'Data Produk'!$A$2:$E$2517,4,FALSE)</f>
        <v>OFFICE MOUSE</v>
      </c>
      <c r="K2681" t="str">
        <f>VLOOKUP(D2681,'Data Outlet'!$A$2:$D$17,4,FALSE)</f>
        <v>Joko Susilo</v>
      </c>
      <c r="L2681" t="str">
        <f>VLOOKUP(D2681,'Data Outlet'!$A$2:$D$17,2,FALSE)</f>
        <v>SUMARECON MALL SERPONG</v>
      </c>
    </row>
    <row r="2682" spans="1:12" x14ac:dyDescent="0.25">
      <c r="A2682" t="str">
        <f t="shared" si="84"/>
        <v>T-2681</v>
      </c>
      <c r="B2682" s="3" t="s">
        <v>2584</v>
      </c>
      <c r="C2682" s="5">
        <v>45553</v>
      </c>
      <c r="D2682" s="3" t="s">
        <v>48</v>
      </c>
      <c r="E2682" s="4" t="s">
        <v>243</v>
      </c>
      <c r="F2682" s="9">
        <v>1</v>
      </c>
      <c r="G2682">
        <f>VLOOKUP(E2682,'Data Produk'!$A$2:$E$2517,5,FALSE)</f>
        <v>36900</v>
      </c>
      <c r="H2682">
        <f t="shared" si="83"/>
        <v>36900</v>
      </c>
      <c r="I2682" t="str">
        <f>VLOOKUP(E2682,'Data Produk'!$A$2:$E$2517,3,FALSE)</f>
        <v>KL106 BHINNEKA USB CABLE LIGHTNING</v>
      </c>
      <c r="J2682" t="str">
        <f>VLOOKUP(E2682,'Data Produk'!$A$2:$E$2517,4,FALSE)</f>
        <v>CABLE</v>
      </c>
      <c r="K2682" t="str">
        <f>VLOOKUP(D2682,'Data Outlet'!$A$2:$D$17,4,FALSE)</f>
        <v>Joko Susilo</v>
      </c>
      <c r="L2682" t="str">
        <f>VLOOKUP(D2682,'Data Outlet'!$A$2:$D$17,2,FALSE)</f>
        <v>SUMARECON MALL SERPONG</v>
      </c>
    </row>
    <row r="2683" spans="1:12" x14ac:dyDescent="0.25">
      <c r="A2683" t="str">
        <f t="shared" si="84"/>
        <v>T-2682</v>
      </c>
      <c r="B2683" s="3" t="s">
        <v>2584</v>
      </c>
      <c r="C2683" s="5">
        <v>45548</v>
      </c>
      <c r="D2683" s="3" t="s">
        <v>48</v>
      </c>
      <c r="E2683" s="4" t="s">
        <v>1529</v>
      </c>
      <c r="F2683" s="9">
        <v>1</v>
      </c>
      <c r="G2683">
        <f>VLOOKUP(E2683,'Data Produk'!$A$2:$E$2517,5,FALSE)</f>
        <v>131850</v>
      </c>
      <c r="H2683">
        <f t="shared" si="83"/>
        <v>131850</v>
      </c>
      <c r="I2683" t="str">
        <f>VLOOKUP(E2683,'Data Produk'!$A$2:$E$2517,3,FALSE)</f>
        <v>BHINNEKA SMART MOTION SENSOR SSK03</v>
      </c>
      <c r="J2683" t="str">
        <f>VLOOKUP(E2683,'Data Produk'!$A$2:$E$2517,4,FALSE)</f>
        <v>SMART LIFE</v>
      </c>
      <c r="K2683" t="str">
        <f>VLOOKUP(D2683,'Data Outlet'!$A$2:$D$17,4,FALSE)</f>
        <v>Joko Susilo</v>
      </c>
      <c r="L2683" t="str">
        <f>VLOOKUP(D2683,'Data Outlet'!$A$2:$D$17,2,FALSE)</f>
        <v>SUMARECON MALL SERPONG</v>
      </c>
    </row>
    <row r="2684" spans="1:12" x14ac:dyDescent="0.25">
      <c r="A2684" t="str">
        <f t="shared" si="84"/>
        <v>T-2683</v>
      </c>
      <c r="B2684" s="3" t="s">
        <v>2584</v>
      </c>
      <c r="C2684" s="5">
        <v>45538</v>
      </c>
      <c r="D2684" s="3" t="s">
        <v>45</v>
      </c>
      <c r="E2684" s="4" t="s">
        <v>1093</v>
      </c>
      <c r="F2684" s="9">
        <v>1</v>
      </c>
      <c r="G2684">
        <f>VLOOKUP(E2684,'Data Produk'!$A$2:$E$2517,5,FALSE)</f>
        <v>37350</v>
      </c>
      <c r="H2684">
        <f t="shared" si="83"/>
        <v>37350</v>
      </c>
      <c r="I2684" t="str">
        <f>VLOOKUP(E2684,'Data Produk'!$A$2:$E$2517,3,FALSE)</f>
        <v>BHINNEKA LAVALIER MV01 MICROPHONE BLACK</v>
      </c>
      <c r="J2684" t="str">
        <f>VLOOKUP(E2684,'Data Produk'!$A$2:$E$2517,4,FALSE)</f>
        <v>STREAMING DEVICES</v>
      </c>
      <c r="K2684" t="str">
        <f>VLOOKUP(D2684,'Data Outlet'!$A$2:$D$17,4,FALSE)</f>
        <v>Indah Putri</v>
      </c>
      <c r="L2684" t="str">
        <f>VLOOKUP(D2684,'Data Outlet'!$A$2:$D$17,2,FALSE)</f>
        <v>PIK AVENUE</v>
      </c>
    </row>
    <row r="2685" spans="1:12" x14ac:dyDescent="0.25">
      <c r="A2685" t="str">
        <f t="shared" si="84"/>
        <v>T-2684</v>
      </c>
      <c r="B2685" s="3" t="s">
        <v>2584</v>
      </c>
      <c r="C2685" s="5">
        <v>45549</v>
      </c>
      <c r="D2685" s="3" t="s">
        <v>35</v>
      </c>
      <c r="E2685" s="4" t="s">
        <v>1301</v>
      </c>
      <c r="F2685" s="9">
        <v>1</v>
      </c>
      <c r="G2685">
        <f>VLOOKUP(E2685,'Data Produk'!$A$2:$E$2517,5,FALSE)</f>
        <v>15000</v>
      </c>
      <c r="H2685">
        <f t="shared" si="83"/>
        <v>15000</v>
      </c>
      <c r="I2685" t="str">
        <f>VLOOKUP(E2685,'Data Produk'!$A$2:$E$2517,3,FALSE)</f>
        <v>KC103 BHINNEKA USB CABLE TYPE C</v>
      </c>
      <c r="J2685" t="str">
        <f>VLOOKUP(E2685,'Data Produk'!$A$2:$E$2517,4,FALSE)</f>
        <v>CABLE</v>
      </c>
      <c r="K2685" t="str">
        <f>VLOOKUP(D2685,'Data Outlet'!$A$2:$D$17,4,FALSE)</f>
        <v>Budi Santoso</v>
      </c>
      <c r="L2685" t="str">
        <f>VLOOKUP(D2685,'Data Outlet'!$A$2:$D$17,2,FALSE)</f>
        <v>BINTARO EXCHANGE</v>
      </c>
    </row>
    <row r="2686" spans="1:12" x14ac:dyDescent="0.25">
      <c r="A2686" t="str">
        <f t="shared" si="84"/>
        <v>T-2685</v>
      </c>
      <c r="B2686" s="3" t="s">
        <v>2584</v>
      </c>
      <c r="C2686" s="5">
        <v>45546</v>
      </c>
      <c r="D2686" s="3" t="s">
        <v>35</v>
      </c>
      <c r="E2686" s="4" t="s">
        <v>1530</v>
      </c>
      <c r="F2686" s="9">
        <v>1</v>
      </c>
      <c r="G2686">
        <f>VLOOKUP(E2686,'Data Produk'!$A$2:$E$2517,5,FALSE)</f>
        <v>396000</v>
      </c>
      <c r="H2686">
        <f t="shared" si="83"/>
        <v>396000</v>
      </c>
      <c r="I2686" t="str">
        <f>VLOOKUP(E2686,'Data Produk'!$A$2:$E$2517,3,FALSE)</f>
        <v>BHINNEKA LEVIOSA MCX01 CONDENSER MICROPHONE BLACK</v>
      </c>
      <c r="J2686" t="str">
        <f>VLOOKUP(E2686,'Data Produk'!$A$2:$E$2517,4,FALSE)</f>
        <v>STREAMING DEVICES</v>
      </c>
      <c r="K2686" t="str">
        <f>VLOOKUP(D2686,'Data Outlet'!$A$2:$D$17,4,FALSE)</f>
        <v>Budi Santoso</v>
      </c>
      <c r="L2686" t="str">
        <f>VLOOKUP(D2686,'Data Outlet'!$A$2:$D$17,2,FALSE)</f>
        <v>BINTARO EXCHANGE</v>
      </c>
    </row>
    <row r="2687" spans="1:12" x14ac:dyDescent="0.25">
      <c r="A2687" t="str">
        <f t="shared" si="84"/>
        <v>T-2686</v>
      </c>
      <c r="B2687" s="3" t="s">
        <v>2584</v>
      </c>
      <c r="C2687" s="5">
        <v>45564</v>
      </c>
      <c r="D2687" s="3" t="s">
        <v>35</v>
      </c>
      <c r="E2687" s="4" t="s">
        <v>967</v>
      </c>
      <c r="F2687" s="9">
        <v>1</v>
      </c>
      <c r="G2687">
        <f>VLOOKUP(E2687,'Data Produk'!$A$2:$E$2517,5,FALSE)</f>
        <v>32000</v>
      </c>
      <c r="H2687">
        <f t="shared" si="83"/>
        <v>32000</v>
      </c>
      <c r="I2687" t="str">
        <f>VLOOKUP(E2687,'Data Produk'!$A$2:$E$2517,3,FALSE)</f>
        <v>KC104 BHINNEKA USB CABLE TYPE C</v>
      </c>
      <c r="J2687" t="str">
        <f>VLOOKUP(E2687,'Data Produk'!$A$2:$E$2517,4,FALSE)</f>
        <v>CABLE</v>
      </c>
      <c r="K2687" t="str">
        <f>VLOOKUP(D2687,'Data Outlet'!$A$2:$D$17,4,FALSE)</f>
        <v>Budi Santoso</v>
      </c>
      <c r="L2687" t="str">
        <f>VLOOKUP(D2687,'Data Outlet'!$A$2:$D$17,2,FALSE)</f>
        <v>BINTARO EXCHANGE</v>
      </c>
    </row>
    <row r="2688" spans="1:12" x14ac:dyDescent="0.25">
      <c r="A2688" t="str">
        <f t="shared" si="84"/>
        <v>T-2687</v>
      </c>
      <c r="B2688" s="3" t="s">
        <v>2584</v>
      </c>
      <c r="C2688" s="5">
        <v>45556</v>
      </c>
      <c r="D2688" s="3" t="s">
        <v>44</v>
      </c>
      <c r="E2688" s="4" t="s">
        <v>692</v>
      </c>
      <c r="F2688" s="9">
        <v>1</v>
      </c>
      <c r="G2688">
        <f>VLOOKUP(E2688,'Data Produk'!$A$2:$E$2517,5,FALSE)</f>
        <v>27000</v>
      </c>
      <c r="H2688">
        <f t="shared" si="83"/>
        <v>27000</v>
      </c>
      <c r="I2688" t="str">
        <f>VLOOKUP(E2688,'Data Produk'!$A$2:$E$2517,3,FALSE)</f>
        <v>BHINNEKA DURALINK KLB2001 BLACK</v>
      </c>
      <c r="J2688" t="str">
        <f>VLOOKUP(E2688,'Data Produk'!$A$2:$E$2517,4,FALSE)</f>
        <v>CABLE</v>
      </c>
      <c r="K2688" t="str">
        <f>VLOOKUP(D2688,'Data Outlet'!$A$2:$D$17,4,FALSE)</f>
        <v>Gita Rahma</v>
      </c>
      <c r="L2688" t="str">
        <f>VLOOKUP(D2688,'Data Outlet'!$A$2:$D$17,2,FALSE)</f>
        <v>PAKUWON</v>
      </c>
    </row>
    <row r="2689" spans="1:12" x14ac:dyDescent="0.25">
      <c r="A2689" t="str">
        <f t="shared" si="84"/>
        <v>T-2688</v>
      </c>
      <c r="B2689" s="3" t="s">
        <v>2584</v>
      </c>
      <c r="C2689" s="5">
        <v>45547</v>
      </c>
      <c r="D2689" s="3" t="s">
        <v>35</v>
      </c>
      <c r="E2689" s="4" t="s">
        <v>1531</v>
      </c>
      <c r="F2689" s="9">
        <v>2</v>
      </c>
      <c r="G2689">
        <f>VLOOKUP(E2689,'Data Produk'!$A$2:$E$2517,5,FALSE)</f>
        <v>41400</v>
      </c>
      <c r="H2689">
        <f t="shared" si="83"/>
        <v>82800</v>
      </c>
      <c r="I2689" t="str">
        <f>VLOOKUP(E2689,'Data Produk'!$A$2:$E$2517,3,FALSE)</f>
        <v>BHINNEKA CW1-Q03 18W 1-PORTS CHARGER (QC) WHITE</v>
      </c>
      <c r="J2689" t="str">
        <f>VLOOKUP(E2689,'Data Produk'!$A$2:$E$2517,4,FALSE)</f>
        <v>CHARGER</v>
      </c>
      <c r="K2689" t="str">
        <f>VLOOKUP(D2689,'Data Outlet'!$A$2:$D$17,4,FALSE)</f>
        <v>Budi Santoso</v>
      </c>
      <c r="L2689" t="str">
        <f>VLOOKUP(D2689,'Data Outlet'!$A$2:$D$17,2,FALSE)</f>
        <v>BINTARO EXCHANGE</v>
      </c>
    </row>
    <row r="2690" spans="1:12" x14ac:dyDescent="0.25">
      <c r="A2690" t="str">
        <f t="shared" si="84"/>
        <v>T-2689</v>
      </c>
      <c r="B2690" s="3" t="s">
        <v>2584</v>
      </c>
      <c r="C2690" s="5">
        <v>45564</v>
      </c>
      <c r="D2690" s="3" t="s">
        <v>44</v>
      </c>
      <c r="E2690" s="4" t="s">
        <v>1532</v>
      </c>
      <c r="F2690" s="9">
        <v>1</v>
      </c>
      <c r="G2690">
        <f>VLOOKUP(E2690,'Data Produk'!$A$2:$E$2517,5,FALSE)</f>
        <v>40500</v>
      </c>
      <c r="H2690">
        <f t="shared" si="83"/>
        <v>40500</v>
      </c>
      <c r="I2690" t="str">
        <f>VLOOKUP(E2690,'Data Produk'!$A$2:$E$2517,3,FALSE)</f>
        <v>BHINNEKA MEOW AC5001 HEADSET ACCESSORIES PINK</v>
      </c>
      <c r="J2690" t="str">
        <f>VLOOKUP(E2690,'Data Produk'!$A$2:$E$2517,4,FALSE)</f>
        <v>OTHER ACCESSORIES</v>
      </c>
      <c r="K2690" t="str">
        <f>VLOOKUP(D2690,'Data Outlet'!$A$2:$D$17,4,FALSE)</f>
        <v>Gita Rahma</v>
      </c>
      <c r="L2690" t="str">
        <f>VLOOKUP(D2690,'Data Outlet'!$A$2:$D$17,2,FALSE)</f>
        <v>PAKUWON</v>
      </c>
    </row>
    <row r="2691" spans="1:12" x14ac:dyDescent="0.25">
      <c r="A2691" t="str">
        <f t="shared" si="84"/>
        <v>T-2690</v>
      </c>
      <c r="B2691" s="3" t="s">
        <v>2584</v>
      </c>
      <c r="C2691" s="5">
        <v>45560</v>
      </c>
      <c r="D2691" s="3" t="s">
        <v>45</v>
      </c>
      <c r="E2691" s="4" t="s">
        <v>206</v>
      </c>
      <c r="F2691" s="9">
        <v>3</v>
      </c>
      <c r="G2691">
        <f>VLOOKUP(E2691,'Data Produk'!$A$2:$E$2517,5,FALSE)</f>
        <v>225000</v>
      </c>
      <c r="H2691">
        <f t="shared" ref="H2691:H2754" si="85">G2691*F2691</f>
        <v>675000</v>
      </c>
      <c r="I2691" t="str">
        <f>VLOOKUP(E2691,'Data Produk'!$A$2:$E$2517,3,FALSE)</f>
        <v>BHINNEKA POWER CUBE 4 PLUG TYPE TRAVEL MULTI ADAPTER BLACK</v>
      </c>
      <c r="J2691" t="str">
        <f>VLOOKUP(E2691,'Data Produk'!$A$2:$E$2517,4,FALSE)</f>
        <v>CAR &amp; TRAVEL CHARGER</v>
      </c>
      <c r="K2691" t="str">
        <f>VLOOKUP(D2691,'Data Outlet'!$A$2:$D$17,4,FALSE)</f>
        <v>Indah Putri</v>
      </c>
      <c r="L2691" t="str">
        <f>VLOOKUP(D2691,'Data Outlet'!$A$2:$D$17,2,FALSE)</f>
        <v>PIK AVENUE</v>
      </c>
    </row>
    <row r="2692" spans="1:12" x14ac:dyDescent="0.25">
      <c r="A2692" t="str">
        <f t="shared" si="84"/>
        <v>T-2691</v>
      </c>
      <c r="B2692" s="3" t="s">
        <v>2584</v>
      </c>
      <c r="C2692" s="5">
        <v>45560</v>
      </c>
      <c r="D2692" s="3" t="s">
        <v>35</v>
      </c>
      <c r="E2692" s="4" t="s">
        <v>1533</v>
      </c>
      <c r="F2692" s="9">
        <v>1</v>
      </c>
      <c r="G2692">
        <f>VLOOKUP(E2692,'Data Produk'!$A$2:$E$2517,5,FALSE)</f>
        <v>94500</v>
      </c>
      <c r="H2692">
        <f t="shared" si="85"/>
        <v>94500</v>
      </c>
      <c r="I2692" t="str">
        <f>VLOOKUP(E2692,'Data Produk'!$A$2:$E$2517,3,FALSE)</f>
        <v>BHINNEKA SMART LIGHT BUB 12W SLB102</v>
      </c>
      <c r="J2692" t="str">
        <f>VLOOKUP(E2692,'Data Produk'!$A$2:$E$2517,4,FALSE)</f>
        <v>SMART LIFE</v>
      </c>
      <c r="K2692" t="str">
        <f>VLOOKUP(D2692,'Data Outlet'!$A$2:$D$17,4,FALSE)</f>
        <v>Budi Santoso</v>
      </c>
      <c r="L2692" t="str">
        <f>VLOOKUP(D2692,'Data Outlet'!$A$2:$D$17,2,FALSE)</f>
        <v>BINTARO EXCHANGE</v>
      </c>
    </row>
    <row r="2693" spans="1:12" x14ac:dyDescent="0.25">
      <c r="A2693" t="str">
        <f t="shared" si="84"/>
        <v>T-2692</v>
      </c>
      <c r="B2693" s="3" t="s">
        <v>2584</v>
      </c>
      <c r="C2693" s="5">
        <v>45564</v>
      </c>
      <c r="D2693" s="3" t="s">
        <v>35</v>
      </c>
      <c r="E2693" s="4" t="s">
        <v>1534</v>
      </c>
      <c r="F2693" s="9">
        <v>2</v>
      </c>
      <c r="G2693">
        <f>VLOOKUP(E2693,'Data Produk'!$A$2:$E$2517,5,FALSE)</f>
        <v>26100</v>
      </c>
      <c r="H2693">
        <f t="shared" si="85"/>
        <v>52200</v>
      </c>
      <c r="I2693" t="str">
        <f>VLOOKUP(E2693,'Data Produk'!$A$2:$E$2517,3,FALSE)</f>
        <v>BHINNEKA GO ES1 WIRED EARBUDS BLACK</v>
      </c>
      <c r="J2693" t="str">
        <f>VLOOKUP(E2693,'Data Produk'!$A$2:$E$2517,4,FALSE)</f>
        <v>EARPHONE</v>
      </c>
      <c r="K2693" t="str">
        <f>VLOOKUP(D2693,'Data Outlet'!$A$2:$D$17,4,FALSE)</f>
        <v>Budi Santoso</v>
      </c>
      <c r="L2693" t="str">
        <f>VLOOKUP(D2693,'Data Outlet'!$A$2:$D$17,2,FALSE)</f>
        <v>BINTARO EXCHANGE</v>
      </c>
    </row>
    <row r="2694" spans="1:12" x14ac:dyDescent="0.25">
      <c r="A2694" t="str">
        <f t="shared" si="84"/>
        <v>T-2693</v>
      </c>
      <c r="B2694" s="3" t="s">
        <v>2584</v>
      </c>
      <c r="C2694" s="5">
        <v>45565</v>
      </c>
      <c r="D2694" s="3" t="s">
        <v>35</v>
      </c>
      <c r="E2694" s="4" t="s">
        <v>340</v>
      </c>
      <c r="F2694" s="9">
        <v>1</v>
      </c>
      <c r="G2694">
        <f>VLOOKUP(E2694,'Data Produk'!$A$2:$E$2517,5,FALSE)</f>
        <v>17100</v>
      </c>
      <c r="H2694">
        <f t="shared" si="85"/>
        <v>17100</v>
      </c>
      <c r="I2694" t="str">
        <f>VLOOKUP(E2694,'Data Produk'!$A$2:$E$2517,3,FALSE)</f>
        <v>BHINNEKA DURALINK KCB1201 BLACK</v>
      </c>
      <c r="J2694" t="str">
        <f>VLOOKUP(E2694,'Data Produk'!$A$2:$E$2517,4,FALSE)</f>
        <v>CABLE</v>
      </c>
      <c r="K2694" t="str">
        <f>VLOOKUP(D2694,'Data Outlet'!$A$2:$D$17,4,FALSE)</f>
        <v>Budi Santoso</v>
      </c>
      <c r="L2694" t="str">
        <f>VLOOKUP(D2694,'Data Outlet'!$A$2:$D$17,2,FALSE)</f>
        <v>BINTARO EXCHANGE</v>
      </c>
    </row>
    <row r="2695" spans="1:12" x14ac:dyDescent="0.25">
      <c r="A2695" t="str">
        <f t="shared" si="84"/>
        <v>T-2694</v>
      </c>
      <c r="B2695" s="3" t="s">
        <v>2584</v>
      </c>
      <c r="C2695" s="5">
        <v>45555</v>
      </c>
      <c r="D2695" s="3" t="s">
        <v>45</v>
      </c>
      <c r="E2695" s="4" t="s">
        <v>235</v>
      </c>
      <c r="F2695" s="9">
        <v>2</v>
      </c>
      <c r="G2695">
        <f>VLOOKUP(E2695,'Data Produk'!$A$2:$E$2517,5,FALSE)</f>
        <v>14400</v>
      </c>
      <c r="H2695">
        <f t="shared" si="85"/>
        <v>28800</v>
      </c>
      <c r="I2695" t="str">
        <f>VLOOKUP(E2695,'Data Produk'!$A$2:$E$2517,3,FALSE)</f>
        <v>BHINNEKA DURALINK KLT1201 CABLE BLACK</v>
      </c>
      <c r="J2695" t="str">
        <f>VLOOKUP(E2695,'Data Produk'!$A$2:$E$2517,4,FALSE)</f>
        <v>CABLE</v>
      </c>
      <c r="K2695" t="str">
        <f>VLOOKUP(D2695,'Data Outlet'!$A$2:$D$17,4,FALSE)</f>
        <v>Indah Putri</v>
      </c>
      <c r="L2695" t="str">
        <f>VLOOKUP(D2695,'Data Outlet'!$A$2:$D$17,2,FALSE)</f>
        <v>PIK AVENUE</v>
      </c>
    </row>
    <row r="2696" spans="1:12" x14ac:dyDescent="0.25">
      <c r="A2696" t="str">
        <f t="shared" si="84"/>
        <v>T-2695</v>
      </c>
      <c r="B2696" s="3" t="s">
        <v>2584</v>
      </c>
      <c r="C2696" s="5">
        <v>45543</v>
      </c>
      <c r="D2696" s="3" t="s">
        <v>35</v>
      </c>
      <c r="E2696" s="4" t="s">
        <v>941</v>
      </c>
      <c r="F2696" s="9">
        <v>1</v>
      </c>
      <c r="G2696">
        <f>VLOOKUP(E2696,'Data Produk'!$A$2:$E$2517,5,FALSE)</f>
        <v>39600</v>
      </c>
      <c r="H2696">
        <f t="shared" si="85"/>
        <v>39600</v>
      </c>
      <c r="I2696" t="str">
        <f>VLOOKUP(E2696,'Data Produk'!$A$2:$E$2517,3,FALSE)</f>
        <v>BHINNEKA GO W607 OFFICE MOUSE GREEN</v>
      </c>
      <c r="J2696" t="str">
        <f>VLOOKUP(E2696,'Data Produk'!$A$2:$E$2517,4,FALSE)</f>
        <v>OFFICE MOUSE</v>
      </c>
      <c r="K2696" t="str">
        <f>VLOOKUP(D2696,'Data Outlet'!$A$2:$D$17,4,FALSE)</f>
        <v>Budi Santoso</v>
      </c>
      <c r="L2696" t="str">
        <f>VLOOKUP(D2696,'Data Outlet'!$A$2:$D$17,2,FALSE)</f>
        <v>BINTARO EXCHANGE</v>
      </c>
    </row>
    <row r="2697" spans="1:12" x14ac:dyDescent="0.25">
      <c r="A2697" t="str">
        <f t="shared" si="84"/>
        <v>T-2696</v>
      </c>
      <c r="B2697" s="3" t="s">
        <v>2584</v>
      </c>
      <c r="C2697" s="5">
        <v>45537</v>
      </c>
      <c r="D2697" s="3" t="s">
        <v>44</v>
      </c>
      <c r="E2697" s="4" t="s">
        <v>1535</v>
      </c>
      <c r="F2697" s="9">
        <v>1</v>
      </c>
      <c r="G2697">
        <f>VLOOKUP(E2697,'Data Produk'!$A$2:$E$2517,5,FALSE)</f>
        <v>396000</v>
      </c>
      <c r="H2697">
        <f t="shared" si="85"/>
        <v>396000</v>
      </c>
      <c r="I2697" t="str">
        <f>VLOOKUP(E2697,'Data Produk'!$A$2:$E$2517,3,FALSE)</f>
        <v>BHINNEKA LEVIOSA MCX01 CONDENSER MICROPHONE BLACK</v>
      </c>
      <c r="J2697" t="str">
        <f>VLOOKUP(E2697,'Data Produk'!$A$2:$E$2517,4,FALSE)</f>
        <v>STREAMING DEVICES</v>
      </c>
      <c r="K2697" t="str">
        <f>VLOOKUP(D2697,'Data Outlet'!$A$2:$D$17,4,FALSE)</f>
        <v>Gita Rahma</v>
      </c>
      <c r="L2697" t="str">
        <f>VLOOKUP(D2697,'Data Outlet'!$A$2:$D$17,2,FALSE)</f>
        <v>PAKUWON</v>
      </c>
    </row>
    <row r="2698" spans="1:12" x14ac:dyDescent="0.25">
      <c r="A2698" t="str">
        <f t="shared" si="84"/>
        <v>T-2697</v>
      </c>
      <c r="B2698" s="3" t="s">
        <v>2584</v>
      </c>
      <c r="C2698" s="5">
        <v>45565</v>
      </c>
      <c r="D2698" s="3" t="s">
        <v>44</v>
      </c>
      <c r="E2698" s="4" t="s">
        <v>1536</v>
      </c>
      <c r="F2698" s="9">
        <v>1</v>
      </c>
      <c r="G2698">
        <f>VLOOKUP(E2698,'Data Produk'!$A$2:$E$2517,5,FALSE)</f>
        <v>76500</v>
      </c>
      <c r="H2698">
        <f t="shared" si="85"/>
        <v>76500</v>
      </c>
      <c r="I2698" t="str">
        <f>VLOOKUP(E2698,'Data Produk'!$A$2:$E$2517,3,FALSE)</f>
        <v>BHINNEKA Gaming Keyboard K-511.</v>
      </c>
      <c r="J2698" t="str">
        <f>VLOOKUP(E2698,'Data Produk'!$A$2:$E$2517,4,FALSE)</f>
        <v>KEYBOARD GAMING</v>
      </c>
      <c r="K2698" t="str">
        <f>VLOOKUP(D2698,'Data Outlet'!$A$2:$D$17,4,FALSE)</f>
        <v>Gita Rahma</v>
      </c>
      <c r="L2698" t="str">
        <f>VLOOKUP(D2698,'Data Outlet'!$A$2:$D$17,2,FALSE)</f>
        <v>PAKUWON</v>
      </c>
    </row>
    <row r="2699" spans="1:12" x14ac:dyDescent="0.25">
      <c r="A2699" t="str">
        <f t="shared" si="84"/>
        <v>T-2698</v>
      </c>
      <c r="B2699" s="3" t="s">
        <v>2584</v>
      </c>
      <c r="C2699" s="5">
        <v>45555</v>
      </c>
      <c r="D2699" s="3" t="s">
        <v>44</v>
      </c>
      <c r="E2699" s="4" t="s">
        <v>1537</v>
      </c>
      <c r="F2699" s="9">
        <v>1</v>
      </c>
      <c r="G2699">
        <f>VLOOKUP(E2699,'Data Produk'!$A$2:$E$2517,5,FALSE)</f>
        <v>60750</v>
      </c>
      <c r="H2699">
        <f t="shared" si="85"/>
        <v>60750</v>
      </c>
      <c r="I2699" t="str">
        <f>VLOOKUP(E2699,'Data Produk'!$A$2:$E$2517,3,FALSE)</f>
        <v>BHINNEKA RAIGOR II WG10 GAMING MOUSE RED</v>
      </c>
      <c r="J2699" t="str">
        <f>VLOOKUP(E2699,'Data Produk'!$A$2:$E$2517,4,FALSE)</f>
        <v>MOUSE GAMING</v>
      </c>
      <c r="K2699" t="str">
        <f>VLOOKUP(D2699,'Data Outlet'!$A$2:$D$17,4,FALSE)</f>
        <v>Gita Rahma</v>
      </c>
      <c r="L2699" t="str">
        <f>VLOOKUP(D2699,'Data Outlet'!$A$2:$D$17,2,FALSE)</f>
        <v>PAKUWON</v>
      </c>
    </row>
    <row r="2700" spans="1:12" x14ac:dyDescent="0.25">
      <c r="A2700" t="str">
        <f t="shared" ref="A2700:A2763" si="86">"T-"&amp;ROW()-1</f>
        <v>T-2699</v>
      </c>
      <c r="B2700" s="3" t="s">
        <v>2584</v>
      </c>
      <c r="C2700" s="5">
        <v>45544</v>
      </c>
      <c r="D2700" s="3" t="s">
        <v>45</v>
      </c>
      <c r="E2700" s="4" t="s">
        <v>180</v>
      </c>
      <c r="F2700" s="9">
        <v>1</v>
      </c>
      <c r="G2700">
        <f>VLOOKUP(E2700,'Data Produk'!$A$2:$E$2517,5,FALSE)</f>
        <v>31500</v>
      </c>
      <c r="H2700">
        <f t="shared" si="85"/>
        <v>31500</v>
      </c>
      <c r="I2700" t="str">
        <f>VLOOKUP(E2700,'Data Produk'!$A$2:$E$2517,3,FALSE)</f>
        <v>BHINNEKA HYPERLINK KD60L1501 BLACK</v>
      </c>
      <c r="J2700" t="str">
        <f>VLOOKUP(E2700,'Data Produk'!$A$2:$E$2517,4,FALSE)</f>
        <v>CABLE</v>
      </c>
      <c r="K2700" t="str">
        <f>VLOOKUP(D2700,'Data Outlet'!$A$2:$D$17,4,FALSE)</f>
        <v>Indah Putri</v>
      </c>
      <c r="L2700" t="str">
        <f>VLOOKUP(D2700,'Data Outlet'!$A$2:$D$17,2,FALSE)</f>
        <v>PIK AVENUE</v>
      </c>
    </row>
    <row r="2701" spans="1:12" x14ac:dyDescent="0.25">
      <c r="A2701" t="str">
        <f t="shared" si="86"/>
        <v>T-2700</v>
      </c>
      <c r="B2701" s="3" t="s">
        <v>2584</v>
      </c>
      <c r="C2701" s="5">
        <v>45540</v>
      </c>
      <c r="D2701" s="3" t="s">
        <v>48</v>
      </c>
      <c r="E2701" s="4" t="s">
        <v>1146</v>
      </c>
      <c r="F2701" s="9">
        <v>3</v>
      </c>
      <c r="G2701">
        <f>VLOOKUP(E2701,'Data Produk'!$A$2:$E$2517,5,FALSE)</f>
        <v>39600</v>
      </c>
      <c r="H2701">
        <f t="shared" si="85"/>
        <v>118800</v>
      </c>
      <c r="I2701" t="str">
        <f>VLOOKUP(E2701,'Data Produk'!$A$2:$E$2517,3,FALSE)</f>
        <v>BHINNEKA GO W606 OFFICE MOUSE BLUE</v>
      </c>
      <c r="J2701" t="str">
        <f>VLOOKUP(E2701,'Data Produk'!$A$2:$E$2517,4,FALSE)</f>
        <v>OFFICE MOUSE</v>
      </c>
      <c r="K2701" t="str">
        <f>VLOOKUP(D2701,'Data Outlet'!$A$2:$D$17,4,FALSE)</f>
        <v>Joko Susilo</v>
      </c>
      <c r="L2701" t="str">
        <f>VLOOKUP(D2701,'Data Outlet'!$A$2:$D$17,2,FALSE)</f>
        <v>SUMARECON MALL SERPONG</v>
      </c>
    </row>
    <row r="2702" spans="1:12" x14ac:dyDescent="0.25">
      <c r="A2702" t="str">
        <f t="shared" si="86"/>
        <v>T-2701</v>
      </c>
      <c r="B2702" s="3" t="s">
        <v>2584</v>
      </c>
      <c r="C2702" s="5">
        <v>45547</v>
      </c>
      <c r="D2702" s="3" t="s">
        <v>44</v>
      </c>
      <c r="E2702" s="4" t="s">
        <v>762</v>
      </c>
      <c r="F2702" s="9">
        <v>2</v>
      </c>
      <c r="G2702">
        <f>VLOOKUP(E2702,'Data Produk'!$A$2:$E$2517,5,FALSE)</f>
        <v>25200</v>
      </c>
      <c r="H2702">
        <f t="shared" si="85"/>
        <v>50400</v>
      </c>
      <c r="I2702" t="str">
        <f>VLOOKUP(E2702,'Data Produk'!$A$2:$E$2517,3,FALSE)</f>
        <v>BHINNEKA HYPERLINK KD60C1501 BLACK</v>
      </c>
      <c r="J2702" t="str">
        <f>VLOOKUP(E2702,'Data Produk'!$A$2:$E$2517,4,FALSE)</f>
        <v>CABLE</v>
      </c>
      <c r="K2702" t="str">
        <f>VLOOKUP(D2702,'Data Outlet'!$A$2:$D$17,4,FALSE)</f>
        <v>Gita Rahma</v>
      </c>
      <c r="L2702" t="str">
        <f>VLOOKUP(D2702,'Data Outlet'!$A$2:$D$17,2,FALSE)</f>
        <v>PAKUWON</v>
      </c>
    </row>
    <row r="2703" spans="1:12" x14ac:dyDescent="0.25">
      <c r="A2703" t="str">
        <f t="shared" si="86"/>
        <v>T-2702</v>
      </c>
      <c r="B2703" s="3" t="s">
        <v>2584</v>
      </c>
      <c r="C2703" s="5">
        <v>45557</v>
      </c>
      <c r="D2703" s="3" t="s">
        <v>48</v>
      </c>
      <c r="E2703" s="4" t="s">
        <v>90</v>
      </c>
      <c r="F2703" s="9">
        <v>7</v>
      </c>
      <c r="G2703">
        <f>VLOOKUP(E2703,'Data Produk'!$A$2:$E$2517,5,FALSE)</f>
        <v>25200</v>
      </c>
      <c r="H2703">
        <f t="shared" si="85"/>
        <v>176400</v>
      </c>
      <c r="I2703" t="str">
        <f>VLOOKUP(E2703,'Data Produk'!$A$2:$E$2517,3,FALSE)</f>
        <v>BHINNEKA HYPERLINK KD60C1501 BLACK</v>
      </c>
      <c r="J2703" t="str">
        <f>VLOOKUP(E2703,'Data Produk'!$A$2:$E$2517,4,FALSE)</f>
        <v>CABLE</v>
      </c>
      <c r="K2703" t="str">
        <f>VLOOKUP(D2703,'Data Outlet'!$A$2:$D$17,4,FALSE)</f>
        <v>Joko Susilo</v>
      </c>
      <c r="L2703" t="str">
        <f>VLOOKUP(D2703,'Data Outlet'!$A$2:$D$17,2,FALSE)</f>
        <v>SUMARECON MALL SERPONG</v>
      </c>
    </row>
    <row r="2704" spans="1:12" x14ac:dyDescent="0.25">
      <c r="A2704" t="str">
        <f t="shared" si="86"/>
        <v>T-2703</v>
      </c>
      <c r="B2704" s="3" t="s">
        <v>2584</v>
      </c>
      <c r="C2704" s="5">
        <v>45545</v>
      </c>
      <c r="D2704" s="3" t="s">
        <v>35</v>
      </c>
      <c r="E2704" s="4" t="s">
        <v>357</v>
      </c>
      <c r="F2704" s="9">
        <v>1</v>
      </c>
      <c r="G2704">
        <f>VLOOKUP(E2704,'Data Produk'!$A$2:$E$2517,5,FALSE)</f>
        <v>81000</v>
      </c>
      <c r="H2704">
        <f t="shared" si="85"/>
        <v>81000</v>
      </c>
      <c r="I2704" t="str">
        <f>VLOOKUP(E2704,'Data Produk'!$A$2:$E$2517,3,FALSE)</f>
        <v>BHINNEKA THOR X9 GAMING MOUSE BLACK</v>
      </c>
      <c r="J2704" t="str">
        <f>VLOOKUP(E2704,'Data Produk'!$A$2:$E$2517,4,FALSE)</f>
        <v>MOUSE GAMING</v>
      </c>
      <c r="K2704" t="str">
        <f>VLOOKUP(D2704,'Data Outlet'!$A$2:$D$17,4,FALSE)</f>
        <v>Budi Santoso</v>
      </c>
      <c r="L2704" t="str">
        <f>VLOOKUP(D2704,'Data Outlet'!$A$2:$D$17,2,FALSE)</f>
        <v>BINTARO EXCHANGE</v>
      </c>
    </row>
    <row r="2705" spans="1:12" x14ac:dyDescent="0.25">
      <c r="A2705" t="str">
        <f t="shared" si="86"/>
        <v>T-2704</v>
      </c>
      <c r="B2705" s="3" t="s">
        <v>2584</v>
      </c>
      <c r="C2705" s="5">
        <v>45558</v>
      </c>
      <c r="D2705" s="3" t="s">
        <v>35</v>
      </c>
      <c r="E2705" s="4" t="s">
        <v>347</v>
      </c>
      <c r="F2705" s="9">
        <v>1</v>
      </c>
      <c r="G2705">
        <f>VLOOKUP(E2705,'Data Produk'!$A$2:$E$2517,5,FALSE)</f>
        <v>189000</v>
      </c>
      <c r="H2705">
        <f t="shared" si="85"/>
        <v>189000</v>
      </c>
      <c r="I2705" t="str">
        <f>VLOOKUP(E2705,'Data Produk'!$A$2:$E$2517,3,FALSE)</f>
        <v>BHINNEKA GO TUNE WH06 WIRELESS HEADSET GREY</v>
      </c>
      <c r="J2705" t="str">
        <f>VLOOKUP(E2705,'Data Produk'!$A$2:$E$2517,4,FALSE)</f>
        <v>WIRELESS HEADSET</v>
      </c>
      <c r="K2705" t="str">
        <f>VLOOKUP(D2705,'Data Outlet'!$A$2:$D$17,4,FALSE)</f>
        <v>Budi Santoso</v>
      </c>
      <c r="L2705" t="str">
        <f>VLOOKUP(D2705,'Data Outlet'!$A$2:$D$17,2,FALSE)</f>
        <v>BINTARO EXCHANGE</v>
      </c>
    </row>
    <row r="2706" spans="1:12" x14ac:dyDescent="0.25">
      <c r="A2706" t="str">
        <f t="shared" si="86"/>
        <v>T-2705</v>
      </c>
      <c r="B2706" s="3" t="s">
        <v>2584</v>
      </c>
      <c r="C2706" s="5">
        <v>45565</v>
      </c>
      <c r="D2706" s="3" t="s">
        <v>44</v>
      </c>
      <c r="E2706" s="4" t="s">
        <v>712</v>
      </c>
      <c r="F2706" s="9">
        <v>1</v>
      </c>
      <c r="G2706">
        <f>VLOOKUP(E2706,'Data Produk'!$A$2:$E$2517,5,FALSE)</f>
        <v>162000</v>
      </c>
      <c r="H2706">
        <f t="shared" si="85"/>
        <v>162000</v>
      </c>
      <c r="I2706" t="str">
        <f>VLOOKUP(E2706,'Data Produk'!$A$2:$E$2517,3,FALSE)</f>
        <v>BHINNEKA POWER PACK T1 10.000 mAh 22,5W POWERBANK WHITE</v>
      </c>
      <c r="J2706" t="str">
        <f>VLOOKUP(E2706,'Data Produk'!$A$2:$E$2517,4,FALSE)</f>
        <v>POWERBANK</v>
      </c>
      <c r="K2706" t="str">
        <f>VLOOKUP(D2706,'Data Outlet'!$A$2:$D$17,4,FALSE)</f>
        <v>Gita Rahma</v>
      </c>
      <c r="L2706" t="str">
        <f>VLOOKUP(D2706,'Data Outlet'!$A$2:$D$17,2,FALSE)</f>
        <v>PAKUWON</v>
      </c>
    </row>
    <row r="2707" spans="1:12" x14ac:dyDescent="0.25">
      <c r="A2707" t="str">
        <f t="shared" si="86"/>
        <v>T-2706</v>
      </c>
      <c r="B2707" s="3" t="s">
        <v>2584</v>
      </c>
      <c r="C2707" s="5">
        <v>45548</v>
      </c>
      <c r="D2707" s="3" t="s">
        <v>48</v>
      </c>
      <c r="E2707" s="4" t="s">
        <v>826</v>
      </c>
      <c r="F2707" s="9">
        <v>1</v>
      </c>
      <c r="G2707">
        <f>VLOOKUP(E2707,'Data Produk'!$A$2:$E$2517,5,FALSE)</f>
        <v>57600</v>
      </c>
      <c r="H2707">
        <f t="shared" si="85"/>
        <v>57600</v>
      </c>
      <c r="I2707" t="str">
        <f>VLOOKUP(E2707,'Data Produk'!$A$2:$E$2517,3,FALSE)</f>
        <v>BHINNEKA GO W192 OFFICE MOUSE BLACK</v>
      </c>
      <c r="J2707" t="str">
        <f>VLOOKUP(E2707,'Data Produk'!$A$2:$E$2517,4,FALSE)</f>
        <v>OFFICE MOUSE</v>
      </c>
      <c r="K2707" t="str">
        <f>VLOOKUP(D2707,'Data Outlet'!$A$2:$D$17,4,FALSE)</f>
        <v>Joko Susilo</v>
      </c>
      <c r="L2707" t="str">
        <f>VLOOKUP(D2707,'Data Outlet'!$A$2:$D$17,2,FALSE)</f>
        <v>SUMARECON MALL SERPONG</v>
      </c>
    </row>
    <row r="2708" spans="1:12" x14ac:dyDescent="0.25">
      <c r="A2708" t="str">
        <f t="shared" si="86"/>
        <v>T-2707</v>
      </c>
      <c r="B2708" s="3" t="s">
        <v>2584</v>
      </c>
      <c r="C2708" s="5">
        <v>45542</v>
      </c>
      <c r="D2708" s="3" t="s">
        <v>44</v>
      </c>
      <c r="E2708" s="4" t="s">
        <v>1411</v>
      </c>
      <c r="F2708" s="9">
        <v>1</v>
      </c>
      <c r="G2708">
        <f>VLOOKUP(E2708,'Data Produk'!$A$2:$E$2517,5,FALSE)</f>
        <v>94500</v>
      </c>
      <c r="H2708">
        <f t="shared" si="85"/>
        <v>94500</v>
      </c>
      <c r="I2708" t="str">
        <f>VLOOKUP(E2708,'Data Produk'!$A$2:$E$2517,3,FALSE)</f>
        <v>BHINNEKA SMART LIGHT BUB 12W SLB102</v>
      </c>
      <c r="J2708" t="str">
        <f>VLOOKUP(E2708,'Data Produk'!$A$2:$E$2517,4,FALSE)</f>
        <v>SMART LIFE</v>
      </c>
      <c r="K2708" t="str">
        <f>VLOOKUP(D2708,'Data Outlet'!$A$2:$D$17,4,FALSE)</f>
        <v>Gita Rahma</v>
      </c>
      <c r="L2708" t="str">
        <f>VLOOKUP(D2708,'Data Outlet'!$A$2:$D$17,2,FALSE)</f>
        <v>PAKUWON</v>
      </c>
    </row>
    <row r="2709" spans="1:12" x14ac:dyDescent="0.25">
      <c r="A2709" t="str">
        <f t="shared" si="86"/>
        <v>T-2708</v>
      </c>
      <c r="B2709" s="3" t="s">
        <v>2584</v>
      </c>
      <c r="C2709" s="5">
        <v>45557</v>
      </c>
      <c r="D2709" s="3" t="s">
        <v>45</v>
      </c>
      <c r="E2709" s="4" t="s">
        <v>279</v>
      </c>
      <c r="F2709" s="9">
        <v>3</v>
      </c>
      <c r="G2709">
        <f>VLOOKUP(E2709,'Data Produk'!$A$2:$E$2517,5,FALSE)</f>
        <v>162000</v>
      </c>
      <c r="H2709">
        <f t="shared" si="85"/>
        <v>486000</v>
      </c>
      <c r="I2709" t="str">
        <f>VLOOKUP(E2709,'Data Produk'!$A$2:$E$2517,3,FALSE)</f>
        <v>BHINNEKA POWER PACK T1 10.000 mAh 22,5W POWERBANK BLACK</v>
      </c>
      <c r="J2709" t="str">
        <f>VLOOKUP(E2709,'Data Produk'!$A$2:$E$2517,4,FALSE)</f>
        <v>POWERBANK</v>
      </c>
      <c r="K2709" t="str">
        <f>VLOOKUP(D2709,'Data Outlet'!$A$2:$D$17,4,FALSE)</f>
        <v>Indah Putri</v>
      </c>
      <c r="L2709" t="str">
        <f>VLOOKUP(D2709,'Data Outlet'!$A$2:$D$17,2,FALSE)</f>
        <v>PIK AVENUE</v>
      </c>
    </row>
    <row r="2710" spans="1:12" x14ac:dyDescent="0.25">
      <c r="A2710" t="str">
        <f t="shared" si="86"/>
        <v>T-2709</v>
      </c>
      <c r="B2710" s="3" t="s">
        <v>2584</v>
      </c>
      <c r="C2710" s="5">
        <v>45565</v>
      </c>
      <c r="D2710" s="3" t="s">
        <v>45</v>
      </c>
      <c r="E2710" s="4" t="s">
        <v>1538</v>
      </c>
      <c r="F2710" s="9">
        <v>1</v>
      </c>
      <c r="G2710">
        <f>VLOOKUP(E2710,'Data Produk'!$A$2:$E$2517,5,FALSE)</f>
        <v>261000</v>
      </c>
      <c r="H2710">
        <f t="shared" si="85"/>
        <v>261000</v>
      </c>
      <c r="I2710" t="str">
        <f>VLOOKUP(E2710,'Data Produk'!$A$2:$E$2517,3,FALSE)</f>
        <v>BHINNEKA BLAKE WGC5 GAMING MOUSE WHITE</v>
      </c>
      <c r="J2710" t="str">
        <f>VLOOKUP(E2710,'Data Produk'!$A$2:$E$2517,4,FALSE)</f>
        <v>MOUSE GAMING</v>
      </c>
      <c r="K2710" t="str">
        <f>VLOOKUP(D2710,'Data Outlet'!$A$2:$D$17,4,FALSE)</f>
        <v>Indah Putri</v>
      </c>
      <c r="L2710" t="str">
        <f>VLOOKUP(D2710,'Data Outlet'!$A$2:$D$17,2,FALSE)</f>
        <v>PIK AVENUE</v>
      </c>
    </row>
    <row r="2711" spans="1:12" x14ac:dyDescent="0.25">
      <c r="A2711" t="str">
        <f t="shared" si="86"/>
        <v>T-2710</v>
      </c>
      <c r="B2711" s="3" t="s">
        <v>2584</v>
      </c>
      <c r="C2711" s="5">
        <v>45548</v>
      </c>
      <c r="D2711" s="3" t="s">
        <v>48</v>
      </c>
      <c r="E2711" s="4" t="s">
        <v>204</v>
      </c>
      <c r="F2711" s="9">
        <v>4</v>
      </c>
      <c r="G2711">
        <f>VLOOKUP(E2711,'Data Produk'!$A$2:$E$2517,5,FALSE)</f>
        <v>14400</v>
      </c>
      <c r="H2711">
        <f t="shared" si="85"/>
        <v>57600</v>
      </c>
      <c r="I2711" t="str">
        <f>VLOOKUP(E2711,'Data Produk'!$A$2:$E$2517,3,FALSE)</f>
        <v>BHINNEKA DURALINK KLT1201 CABLE BLACK</v>
      </c>
      <c r="J2711" t="str">
        <f>VLOOKUP(E2711,'Data Produk'!$A$2:$E$2517,4,FALSE)</f>
        <v>CABLE</v>
      </c>
      <c r="K2711" t="str">
        <f>VLOOKUP(D2711,'Data Outlet'!$A$2:$D$17,4,FALSE)</f>
        <v>Joko Susilo</v>
      </c>
      <c r="L2711" t="str">
        <f>VLOOKUP(D2711,'Data Outlet'!$A$2:$D$17,2,FALSE)</f>
        <v>SUMARECON MALL SERPONG</v>
      </c>
    </row>
    <row r="2712" spans="1:12" x14ac:dyDescent="0.25">
      <c r="A2712" t="str">
        <f t="shared" si="86"/>
        <v>T-2711</v>
      </c>
      <c r="B2712" s="3" t="s">
        <v>2584</v>
      </c>
      <c r="C2712" s="5">
        <v>45551</v>
      </c>
      <c r="D2712" s="3" t="s">
        <v>44</v>
      </c>
      <c r="E2712" s="4" t="s">
        <v>1431</v>
      </c>
      <c r="F2712" s="9">
        <v>1</v>
      </c>
      <c r="G2712">
        <f>VLOOKUP(E2712,'Data Produk'!$A$2:$E$2517,5,FALSE)</f>
        <v>112500</v>
      </c>
      <c r="H2712">
        <f t="shared" si="85"/>
        <v>112500</v>
      </c>
      <c r="I2712" t="str">
        <f>VLOOKUP(E2712,'Data Produk'!$A$2:$E$2517,3,FALSE)</f>
        <v>BHINNEKA GO WH02 WIRELESS HEADSET GREY</v>
      </c>
      <c r="J2712" t="str">
        <f>VLOOKUP(E2712,'Data Produk'!$A$2:$E$2517,4,FALSE)</f>
        <v>WIRELESS HEADSET</v>
      </c>
      <c r="K2712" t="str">
        <f>VLOOKUP(D2712,'Data Outlet'!$A$2:$D$17,4,FALSE)</f>
        <v>Gita Rahma</v>
      </c>
      <c r="L2712" t="str">
        <f>VLOOKUP(D2712,'Data Outlet'!$A$2:$D$17,2,FALSE)</f>
        <v>PAKUWON</v>
      </c>
    </row>
    <row r="2713" spans="1:12" x14ac:dyDescent="0.25">
      <c r="A2713" t="str">
        <f t="shared" si="86"/>
        <v>T-2712</v>
      </c>
      <c r="B2713" s="3" t="s">
        <v>2584</v>
      </c>
      <c r="C2713" s="5">
        <v>45556</v>
      </c>
      <c r="D2713" s="3" t="s">
        <v>48</v>
      </c>
      <c r="E2713" s="4" t="s">
        <v>69</v>
      </c>
      <c r="F2713" s="9">
        <v>4</v>
      </c>
      <c r="G2713">
        <f>VLOOKUP(E2713,'Data Produk'!$A$2:$E$2517,5,FALSE)</f>
        <v>18000</v>
      </c>
      <c r="H2713">
        <f t="shared" si="85"/>
        <v>72000</v>
      </c>
      <c r="I2713" t="str">
        <f>VLOOKUP(E2713,'Data Produk'!$A$2:$E$2517,3,FALSE)</f>
        <v>BHINNEKA DURALINK KLB1201 BLACK</v>
      </c>
      <c r="J2713" t="str">
        <f>VLOOKUP(E2713,'Data Produk'!$A$2:$E$2517,4,FALSE)</f>
        <v>CABLE</v>
      </c>
      <c r="K2713" t="str">
        <f>VLOOKUP(D2713,'Data Outlet'!$A$2:$D$17,4,FALSE)</f>
        <v>Joko Susilo</v>
      </c>
      <c r="L2713" t="str">
        <f>VLOOKUP(D2713,'Data Outlet'!$A$2:$D$17,2,FALSE)</f>
        <v>SUMARECON MALL SERPONG</v>
      </c>
    </row>
    <row r="2714" spans="1:12" x14ac:dyDescent="0.25">
      <c r="A2714" t="str">
        <f t="shared" si="86"/>
        <v>T-2713</v>
      </c>
      <c r="B2714" s="3" t="s">
        <v>2584</v>
      </c>
      <c r="C2714" s="5">
        <v>45563</v>
      </c>
      <c r="D2714" s="3" t="s">
        <v>45</v>
      </c>
      <c r="E2714" s="4" t="s">
        <v>151</v>
      </c>
      <c r="F2714" s="9">
        <v>1</v>
      </c>
      <c r="G2714">
        <f>VLOOKUP(E2714,'Data Produk'!$A$2:$E$2517,5,FALSE)</f>
        <v>65700</v>
      </c>
      <c r="H2714">
        <f t="shared" si="85"/>
        <v>65700</v>
      </c>
      <c r="I2714" t="str">
        <f>VLOOKUP(E2714,'Data Produk'!$A$2:$E$2517,3,FALSE)</f>
        <v>BHINNEKA AGILE MP453 GAMING MOUSEPAD BLACK</v>
      </c>
      <c r="J2714" t="str">
        <f>VLOOKUP(E2714,'Data Produk'!$A$2:$E$2517,4,FALSE)</f>
        <v>GAMING MOUSEPAD</v>
      </c>
      <c r="K2714" t="str">
        <f>VLOOKUP(D2714,'Data Outlet'!$A$2:$D$17,4,FALSE)</f>
        <v>Indah Putri</v>
      </c>
      <c r="L2714" t="str">
        <f>VLOOKUP(D2714,'Data Outlet'!$A$2:$D$17,2,FALSE)</f>
        <v>PIK AVENUE</v>
      </c>
    </row>
    <row r="2715" spans="1:12" x14ac:dyDescent="0.25">
      <c r="A2715" t="str">
        <f t="shared" si="86"/>
        <v>T-2714</v>
      </c>
      <c r="B2715" s="3" t="s">
        <v>2584</v>
      </c>
      <c r="C2715" s="5">
        <v>45544</v>
      </c>
      <c r="D2715" s="3" t="s">
        <v>45</v>
      </c>
      <c r="E2715" s="4" t="s">
        <v>309</v>
      </c>
      <c r="F2715" s="9">
        <v>2</v>
      </c>
      <c r="G2715">
        <f>VLOOKUP(E2715,'Data Produk'!$A$2:$E$2517,5,FALSE)</f>
        <v>88200</v>
      </c>
      <c r="H2715">
        <f t="shared" si="85"/>
        <v>176400</v>
      </c>
      <c r="I2715" t="str">
        <f>VLOOKUP(E2715,'Data Produk'!$A$2:$E$2517,3,FALSE)</f>
        <v>BHINNEKA POWER PACK S1 10.000 mAh POWERBANK WHITE</v>
      </c>
      <c r="J2715" t="str">
        <f>VLOOKUP(E2715,'Data Produk'!$A$2:$E$2517,4,FALSE)</f>
        <v>POWERBANK</v>
      </c>
      <c r="K2715" t="str">
        <f>VLOOKUP(D2715,'Data Outlet'!$A$2:$D$17,4,FALSE)</f>
        <v>Indah Putri</v>
      </c>
      <c r="L2715" t="str">
        <f>VLOOKUP(D2715,'Data Outlet'!$A$2:$D$17,2,FALSE)</f>
        <v>PIK AVENUE</v>
      </c>
    </row>
    <row r="2716" spans="1:12" x14ac:dyDescent="0.25">
      <c r="A2716" t="str">
        <f t="shared" si="86"/>
        <v>T-2715</v>
      </c>
      <c r="B2716" s="3" t="s">
        <v>2584</v>
      </c>
      <c r="C2716" s="5">
        <v>45546</v>
      </c>
      <c r="D2716" s="3" t="s">
        <v>35</v>
      </c>
      <c r="E2716" s="4" t="s">
        <v>327</v>
      </c>
      <c r="F2716" s="9">
        <v>2</v>
      </c>
      <c r="G2716">
        <f>VLOOKUP(E2716,'Data Produk'!$A$2:$E$2517,5,FALSE)</f>
        <v>76500</v>
      </c>
      <c r="H2716">
        <f t="shared" si="85"/>
        <v>153000</v>
      </c>
      <c r="I2716" t="str">
        <f>VLOOKUP(E2716,'Data Produk'!$A$2:$E$2517,3,FALSE)</f>
        <v>BHINNEKA WAVE10 TW10 TRUE WIRELESS BLACK</v>
      </c>
      <c r="J2716" t="str">
        <f>VLOOKUP(E2716,'Data Produk'!$A$2:$E$2517,4,FALSE)</f>
        <v>TWS</v>
      </c>
      <c r="K2716" t="str">
        <f>VLOOKUP(D2716,'Data Outlet'!$A$2:$D$17,4,FALSE)</f>
        <v>Budi Santoso</v>
      </c>
      <c r="L2716" t="str">
        <f>VLOOKUP(D2716,'Data Outlet'!$A$2:$D$17,2,FALSE)</f>
        <v>BINTARO EXCHANGE</v>
      </c>
    </row>
    <row r="2717" spans="1:12" x14ac:dyDescent="0.25">
      <c r="A2717" t="str">
        <f t="shared" si="86"/>
        <v>T-2716</v>
      </c>
      <c r="B2717" s="3" t="s">
        <v>2584</v>
      </c>
      <c r="C2717" s="5">
        <v>45547</v>
      </c>
      <c r="D2717" s="3" t="s">
        <v>45</v>
      </c>
      <c r="E2717" s="4" t="s">
        <v>1089</v>
      </c>
      <c r="F2717" s="9">
        <v>2</v>
      </c>
      <c r="G2717">
        <f>VLOOKUP(E2717,'Data Produk'!$A$2:$E$2517,5,FALSE)</f>
        <v>76500</v>
      </c>
      <c r="H2717">
        <f t="shared" si="85"/>
        <v>153000</v>
      </c>
      <c r="I2717" t="str">
        <f>VLOOKUP(E2717,'Data Produk'!$A$2:$E$2517,3,FALSE)</f>
        <v>BHINNEKA WAVE10 TW10 TRUE WIRELESS WHITE</v>
      </c>
      <c r="J2717" t="str">
        <f>VLOOKUP(E2717,'Data Produk'!$A$2:$E$2517,4,FALSE)</f>
        <v>TWS</v>
      </c>
      <c r="K2717" t="str">
        <f>VLOOKUP(D2717,'Data Outlet'!$A$2:$D$17,4,FALSE)</f>
        <v>Indah Putri</v>
      </c>
      <c r="L2717" t="str">
        <f>VLOOKUP(D2717,'Data Outlet'!$A$2:$D$17,2,FALSE)</f>
        <v>PIK AVENUE</v>
      </c>
    </row>
    <row r="2718" spans="1:12" x14ac:dyDescent="0.25">
      <c r="A2718" t="str">
        <f t="shared" si="86"/>
        <v>T-2717</v>
      </c>
      <c r="B2718" s="3" t="s">
        <v>2584</v>
      </c>
      <c r="C2718" s="5">
        <v>45554</v>
      </c>
      <c r="D2718" s="3" t="s">
        <v>35</v>
      </c>
      <c r="E2718" s="4" t="s">
        <v>368</v>
      </c>
      <c r="F2718" s="9">
        <v>1</v>
      </c>
      <c r="G2718">
        <f>VLOOKUP(E2718,'Data Produk'!$A$2:$E$2517,5,FALSE)</f>
        <v>76500</v>
      </c>
      <c r="H2718">
        <f t="shared" si="85"/>
        <v>76500</v>
      </c>
      <c r="I2718" t="str">
        <f>VLOOKUP(E2718,'Data Produk'!$A$2:$E$2517,3,FALSE)</f>
        <v>BHINNEKA WAVE10 TW10 TRUE WIRELESS WHITE</v>
      </c>
      <c r="J2718" t="str">
        <f>VLOOKUP(E2718,'Data Produk'!$A$2:$E$2517,4,FALSE)</f>
        <v>TWS</v>
      </c>
      <c r="K2718" t="str">
        <f>VLOOKUP(D2718,'Data Outlet'!$A$2:$D$17,4,FALSE)</f>
        <v>Budi Santoso</v>
      </c>
      <c r="L2718" t="str">
        <f>VLOOKUP(D2718,'Data Outlet'!$A$2:$D$17,2,FALSE)</f>
        <v>BINTARO EXCHANGE</v>
      </c>
    </row>
    <row r="2719" spans="1:12" x14ac:dyDescent="0.25">
      <c r="A2719" t="str">
        <f t="shared" si="86"/>
        <v>T-2718</v>
      </c>
      <c r="B2719" s="3" t="s">
        <v>2584</v>
      </c>
      <c r="C2719" s="5">
        <v>45560</v>
      </c>
      <c r="D2719" s="3" t="s">
        <v>45</v>
      </c>
      <c r="E2719" s="4" t="s">
        <v>779</v>
      </c>
      <c r="F2719" s="9">
        <v>2</v>
      </c>
      <c r="G2719">
        <f>VLOOKUP(E2719,'Data Produk'!$A$2:$E$2517,5,FALSE)</f>
        <v>13500</v>
      </c>
      <c r="H2719">
        <f t="shared" si="85"/>
        <v>27000</v>
      </c>
      <c r="I2719" t="str">
        <f>VLOOKUP(E2719,'Data Produk'!$A$2:$E$2517,3,FALSE)</f>
        <v>BHINNEKA LINKBUDS ES2 WIRED EARBUDS WHITE</v>
      </c>
      <c r="J2719" t="str">
        <f>VLOOKUP(E2719,'Data Produk'!$A$2:$E$2517,4,FALSE)</f>
        <v>EARPHONE</v>
      </c>
      <c r="K2719" t="str">
        <f>VLOOKUP(D2719,'Data Outlet'!$A$2:$D$17,4,FALSE)</f>
        <v>Indah Putri</v>
      </c>
      <c r="L2719" t="str">
        <f>VLOOKUP(D2719,'Data Outlet'!$A$2:$D$17,2,FALSE)</f>
        <v>PIK AVENUE</v>
      </c>
    </row>
    <row r="2720" spans="1:12" x14ac:dyDescent="0.25">
      <c r="A2720" t="str">
        <f t="shared" si="86"/>
        <v>T-2719</v>
      </c>
      <c r="B2720" s="3" t="s">
        <v>2584</v>
      </c>
      <c r="C2720" s="5">
        <v>45541</v>
      </c>
      <c r="D2720" s="3" t="s">
        <v>48</v>
      </c>
      <c r="E2720" s="4" t="s">
        <v>1539</v>
      </c>
      <c r="F2720" s="9">
        <v>2</v>
      </c>
      <c r="G2720">
        <f>VLOOKUP(E2720,'Data Produk'!$A$2:$E$2517,5,FALSE)</f>
        <v>39600</v>
      </c>
      <c r="H2720">
        <f t="shared" si="85"/>
        <v>79200</v>
      </c>
      <c r="I2720" t="str">
        <f>VLOOKUP(E2720,'Data Produk'!$A$2:$E$2517,3,FALSE)</f>
        <v>BHINNEKA GO W607 OFFICE MOUSE GREEN</v>
      </c>
      <c r="J2720" t="str">
        <f>VLOOKUP(E2720,'Data Produk'!$A$2:$E$2517,4,FALSE)</f>
        <v>OFFICE MOUSE</v>
      </c>
      <c r="K2720" t="str">
        <f>VLOOKUP(D2720,'Data Outlet'!$A$2:$D$17,4,FALSE)</f>
        <v>Joko Susilo</v>
      </c>
      <c r="L2720" t="str">
        <f>VLOOKUP(D2720,'Data Outlet'!$A$2:$D$17,2,FALSE)</f>
        <v>SUMARECON MALL SERPONG</v>
      </c>
    </row>
    <row r="2721" spans="1:12" x14ac:dyDescent="0.25">
      <c r="A2721" t="str">
        <f t="shared" si="86"/>
        <v>T-2720</v>
      </c>
      <c r="B2721" s="3" t="s">
        <v>2584</v>
      </c>
      <c r="C2721" s="5">
        <v>45552</v>
      </c>
      <c r="D2721" s="3" t="s">
        <v>48</v>
      </c>
      <c r="E2721" s="4" t="s">
        <v>264</v>
      </c>
      <c r="F2721" s="9">
        <v>2</v>
      </c>
      <c r="G2721">
        <f>VLOOKUP(E2721,'Data Produk'!$A$2:$E$2517,5,FALSE)</f>
        <v>39600</v>
      </c>
      <c r="H2721">
        <f t="shared" si="85"/>
        <v>79200</v>
      </c>
      <c r="I2721" t="str">
        <f>VLOOKUP(E2721,'Data Produk'!$A$2:$E$2517,3,FALSE)</f>
        <v>BHINNEKA GO W608 OFFICE MOUSE PINK</v>
      </c>
      <c r="J2721" t="str">
        <f>VLOOKUP(E2721,'Data Produk'!$A$2:$E$2517,4,FALSE)</f>
        <v>OFFICE MOUSE</v>
      </c>
      <c r="K2721" t="str">
        <f>VLOOKUP(D2721,'Data Outlet'!$A$2:$D$17,4,FALSE)</f>
        <v>Joko Susilo</v>
      </c>
      <c r="L2721" t="str">
        <f>VLOOKUP(D2721,'Data Outlet'!$A$2:$D$17,2,FALSE)</f>
        <v>SUMARECON MALL SERPONG</v>
      </c>
    </row>
    <row r="2722" spans="1:12" x14ac:dyDescent="0.25">
      <c r="A2722" t="str">
        <f t="shared" si="86"/>
        <v>T-2721</v>
      </c>
      <c r="B2722" s="3" t="s">
        <v>2584</v>
      </c>
      <c r="C2722" s="5">
        <v>45544</v>
      </c>
      <c r="D2722" s="3" t="s">
        <v>44</v>
      </c>
      <c r="E2722" s="4" t="s">
        <v>723</v>
      </c>
      <c r="F2722" s="9">
        <v>2</v>
      </c>
      <c r="G2722">
        <f>VLOOKUP(E2722,'Data Produk'!$A$2:$E$2517,5,FALSE)</f>
        <v>47700</v>
      </c>
      <c r="H2722">
        <f t="shared" si="85"/>
        <v>95400</v>
      </c>
      <c r="I2722" t="str">
        <f>VLOOKUP(E2722,'Data Produk'!$A$2:$E$2517,3,FALSE)</f>
        <v>BHINNEKA POWER MOVE 30W 2-PORTS CAR CHARGER (PD+QC) BLACK</v>
      </c>
      <c r="J2722" t="str">
        <f>VLOOKUP(E2722,'Data Produk'!$A$2:$E$2517,4,FALSE)</f>
        <v>CAR &amp; TRAVEL CHARGER</v>
      </c>
      <c r="K2722" t="str">
        <f>VLOOKUP(D2722,'Data Outlet'!$A$2:$D$17,4,FALSE)</f>
        <v>Gita Rahma</v>
      </c>
      <c r="L2722" t="str">
        <f>VLOOKUP(D2722,'Data Outlet'!$A$2:$D$17,2,FALSE)</f>
        <v>PAKUWON</v>
      </c>
    </row>
    <row r="2723" spans="1:12" x14ac:dyDescent="0.25">
      <c r="A2723" t="str">
        <f t="shared" si="86"/>
        <v>T-2722</v>
      </c>
      <c r="B2723" s="3" t="s">
        <v>2584</v>
      </c>
      <c r="C2723" s="5">
        <v>45565</v>
      </c>
      <c r="D2723" s="3" t="s">
        <v>35</v>
      </c>
      <c r="E2723" s="4" t="s">
        <v>369</v>
      </c>
      <c r="F2723" s="9">
        <v>1</v>
      </c>
      <c r="G2723">
        <f>VLOOKUP(E2723,'Data Produk'!$A$2:$E$2517,5,FALSE)</f>
        <v>57150</v>
      </c>
      <c r="H2723">
        <f t="shared" si="85"/>
        <v>57150</v>
      </c>
      <c r="I2723" t="str">
        <f>VLOOKUP(E2723,'Data Produk'!$A$2:$E$2517,3,FALSE)</f>
        <v>BHINNEKA AGILE MP353 GAMING MOUSEPAD BLACK</v>
      </c>
      <c r="J2723" t="str">
        <f>VLOOKUP(E2723,'Data Produk'!$A$2:$E$2517,4,FALSE)</f>
        <v>GAMING MOUSEPAD</v>
      </c>
      <c r="K2723" t="str">
        <f>VLOOKUP(D2723,'Data Outlet'!$A$2:$D$17,4,FALSE)</f>
        <v>Budi Santoso</v>
      </c>
      <c r="L2723" t="str">
        <f>VLOOKUP(D2723,'Data Outlet'!$A$2:$D$17,2,FALSE)</f>
        <v>BINTARO EXCHANGE</v>
      </c>
    </row>
    <row r="2724" spans="1:12" x14ac:dyDescent="0.25">
      <c r="A2724" t="str">
        <f t="shared" si="86"/>
        <v>T-2723</v>
      </c>
      <c r="B2724" s="3" t="s">
        <v>2584</v>
      </c>
      <c r="C2724" s="5">
        <v>45542</v>
      </c>
      <c r="D2724" s="3" t="s">
        <v>35</v>
      </c>
      <c r="E2724" s="4" t="s">
        <v>1540</v>
      </c>
      <c r="F2724" s="9">
        <v>1</v>
      </c>
      <c r="G2724">
        <f>VLOOKUP(E2724,'Data Produk'!$A$2:$E$2517,5,FALSE)</f>
        <v>125100</v>
      </c>
      <c r="H2724">
        <f t="shared" si="85"/>
        <v>125100</v>
      </c>
      <c r="I2724" t="str">
        <f>VLOOKUP(E2724,'Data Produk'!$A$2:$E$2517,3,FALSE)</f>
        <v>BHINNEKA THOR II X16 GAMING MOUSE BLACK</v>
      </c>
      <c r="J2724" t="str">
        <f>VLOOKUP(E2724,'Data Produk'!$A$2:$E$2517,4,FALSE)</f>
        <v>MOUSE GAMING</v>
      </c>
      <c r="K2724" t="str">
        <f>VLOOKUP(D2724,'Data Outlet'!$A$2:$D$17,4,FALSE)</f>
        <v>Budi Santoso</v>
      </c>
      <c r="L2724" t="str">
        <f>VLOOKUP(D2724,'Data Outlet'!$A$2:$D$17,2,FALSE)</f>
        <v>BINTARO EXCHANGE</v>
      </c>
    </row>
    <row r="2725" spans="1:12" x14ac:dyDescent="0.25">
      <c r="A2725" t="str">
        <f t="shared" si="86"/>
        <v>T-2724</v>
      </c>
      <c r="B2725" s="3" t="s">
        <v>2584</v>
      </c>
      <c r="C2725" s="5">
        <v>45563</v>
      </c>
      <c r="D2725" s="3" t="s">
        <v>35</v>
      </c>
      <c r="E2725" s="4" t="s">
        <v>1530</v>
      </c>
      <c r="F2725" s="9">
        <v>1</v>
      </c>
      <c r="G2725">
        <f>VLOOKUP(E2725,'Data Produk'!$A$2:$E$2517,5,FALSE)</f>
        <v>396000</v>
      </c>
      <c r="H2725">
        <f t="shared" si="85"/>
        <v>396000</v>
      </c>
      <c r="I2725" t="str">
        <f>VLOOKUP(E2725,'Data Produk'!$A$2:$E$2517,3,FALSE)</f>
        <v>BHINNEKA LEVIOSA MCX01 CONDENSER MICROPHONE BLACK</v>
      </c>
      <c r="J2725" t="str">
        <f>VLOOKUP(E2725,'Data Produk'!$A$2:$E$2517,4,FALSE)</f>
        <v>STREAMING DEVICES</v>
      </c>
      <c r="K2725" t="str">
        <f>VLOOKUP(D2725,'Data Outlet'!$A$2:$D$17,4,FALSE)</f>
        <v>Budi Santoso</v>
      </c>
      <c r="L2725" t="str">
        <f>VLOOKUP(D2725,'Data Outlet'!$A$2:$D$17,2,FALSE)</f>
        <v>BINTARO EXCHANGE</v>
      </c>
    </row>
    <row r="2726" spans="1:12" x14ac:dyDescent="0.25">
      <c r="A2726" t="str">
        <f t="shared" si="86"/>
        <v>T-2725</v>
      </c>
      <c r="B2726" s="3" t="s">
        <v>2584</v>
      </c>
      <c r="C2726" s="5">
        <v>45551</v>
      </c>
      <c r="D2726" s="3" t="s">
        <v>35</v>
      </c>
      <c r="E2726" s="4" t="s">
        <v>361</v>
      </c>
      <c r="F2726" s="9">
        <v>1</v>
      </c>
      <c r="G2726">
        <f>VLOOKUP(E2726,'Data Produk'!$A$2:$E$2517,5,FALSE)</f>
        <v>31500</v>
      </c>
      <c r="H2726">
        <f t="shared" si="85"/>
        <v>31500</v>
      </c>
      <c r="I2726" t="str">
        <f>VLOOKUP(E2726,'Data Produk'!$A$2:$E$2517,3,FALSE)</f>
        <v>BHINNEKA HYPERLINK KD60L1501 BLACK</v>
      </c>
      <c r="J2726" t="str">
        <f>VLOOKUP(E2726,'Data Produk'!$A$2:$E$2517,4,FALSE)</f>
        <v>CABLE</v>
      </c>
      <c r="K2726" t="str">
        <f>VLOOKUP(D2726,'Data Outlet'!$A$2:$D$17,4,FALSE)</f>
        <v>Budi Santoso</v>
      </c>
      <c r="L2726" t="str">
        <f>VLOOKUP(D2726,'Data Outlet'!$A$2:$D$17,2,FALSE)</f>
        <v>BINTARO EXCHANGE</v>
      </c>
    </row>
    <row r="2727" spans="1:12" x14ac:dyDescent="0.25">
      <c r="A2727" t="str">
        <f t="shared" si="86"/>
        <v>T-2726</v>
      </c>
      <c r="B2727" s="3" t="s">
        <v>2584</v>
      </c>
      <c r="C2727" s="5">
        <v>45547</v>
      </c>
      <c r="D2727" s="3" t="s">
        <v>35</v>
      </c>
      <c r="E2727" s="4" t="s">
        <v>1541</v>
      </c>
      <c r="F2727" s="9">
        <v>1</v>
      </c>
      <c r="G2727">
        <f>VLOOKUP(E2727,'Data Produk'!$A$2:$E$2517,5,FALSE)</f>
        <v>225000</v>
      </c>
      <c r="H2727">
        <f t="shared" si="85"/>
        <v>225000</v>
      </c>
      <c r="I2727" t="str">
        <f>VLOOKUP(E2727,'Data Produk'!$A$2:$E$2517,3,FALSE)</f>
        <v>BHINNEKA Gaming Keyboard MK-890 ATOM96 Black Blue Switch</v>
      </c>
      <c r="J2727" t="str">
        <f>VLOOKUP(E2727,'Data Produk'!$A$2:$E$2517,4,FALSE)</f>
        <v>KEYBOARD GAMING</v>
      </c>
      <c r="K2727" t="str">
        <f>VLOOKUP(D2727,'Data Outlet'!$A$2:$D$17,4,FALSE)</f>
        <v>Budi Santoso</v>
      </c>
      <c r="L2727" t="str">
        <f>VLOOKUP(D2727,'Data Outlet'!$A$2:$D$17,2,FALSE)</f>
        <v>BINTARO EXCHANGE</v>
      </c>
    </row>
    <row r="2728" spans="1:12" x14ac:dyDescent="0.25">
      <c r="A2728" t="str">
        <f t="shared" si="86"/>
        <v>T-2727</v>
      </c>
      <c r="B2728" s="3" t="s">
        <v>2584</v>
      </c>
      <c r="C2728" s="5">
        <v>45555</v>
      </c>
      <c r="D2728" s="3" t="s">
        <v>35</v>
      </c>
      <c r="E2728" s="4" t="s">
        <v>365</v>
      </c>
      <c r="F2728" s="9">
        <v>2</v>
      </c>
      <c r="G2728">
        <f>VLOOKUP(E2728,'Data Produk'!$A$2:$E$2517,5,FALSE)</f>
        <v>25200</v>
      </c>
      <c r="H2728">
        <f t="shared" si="85"/>
        <v>50400</v>
      </c>
      <c r="I2728" t="str">
        <f>VLOOKUP(E2728,'Data Produk'!$A$2:$E$2517,3,FALSE)</f>
        <v>BHINNEKA HYPERLINK KD60C1501 BLACK</v>
      </c>
      <c r="J2728" t="str">
        <f>VLOOKUP(E2728,'Data Produk'!$A$2:$E$2517,4,FALSE)</f>
        <v>CABLE</v>
      </c>
      <c r="K2728" t="str">
        <f>VLOOKUP(D2728,'Data Outlet'!$A$2:$D$17,4,FALSE)</f>
        <v>Budi Santoso</v>
      </c>
      <c r="L2728" t="str">
        <f>VLOOKUP(D2728,'Data Outlet'!$A$2:$D$17,2,FALSE)</f>
        <v>BINTARO EXCHANGE</v>
      </c>
    </row>
    <row r="2729" spans="1:12" x14ac:dyDescent="0.25">
      <c r="A2729" t="str">
        <f t="shared" si="86"/>
        <v>T-2728</v>
      </c>
      <c r="B2729" s="3" t="s">
        <v>2584</v>
      </c>
      <c r="C2729" s="5">
        <v>45552</v>
      </c>
      <c r="D2729" s="3" t="s">
        <v>35</v>
      </c>
      <c r="E2729" s="4" t="s">
        <v>349</v>
      </c>
      <c r="F2729" s="9">
        <v>1</v>
      </c>
      <c r="G2729">
        <f>VLOOKUP(E2729,'Data Produk'!$A$2:$E$2517,5,FALSE)</f>
        <v>12600</v>
      </c>
      <c r="H2729">
        <f t="shared" si="85"/>
        <v>12600</v>
      </c>
      <c r="I2729" t="str">
        <f>VLOOKUP(E2729,'Data Produk'!$A$2:$E$2517,3,FALSE)</f>
        <v>BHINNEKA BASIC XL MP64 BASIC MOUSEPAD BLACK</v>
      </c>
      <c r="J2729" t="str">
        <f>VLOOKUP(E2729,'Data Produk'!$A$2:$E$2517,4,FALSE)</f>
        <v>BASIC MOUSEPAD</v>
      </c>
      <c r="K2729" t="str">
        <f>VLOOKUP(D2729,'Data Outlet'!$A$2:$D$17,4,FALSE)</f>
        <v>Budi Santoso</v>
      </c>
      <c r="L2729" t="str">
        <f>VLOOKUP(D2729,'Data Outlet'!$A$2:$D$17,2,FALSE)</f>
        <v>BINTARO EXCHANGE</v>
      </c>
    </row>
    <row r="2730" spans="1:12" x14ac:dyDescent="0.25">
      <c r="A2730" t="str">
        <f t="shared" si="86"/>
        <v>T-2729</v>
      </c>
      <c r="B2730" s="3" t="s">
        <v>2584</v>
      </c>
      <c r="C2730" s="5">
        <v>45548</v>
      </c>
      <c r="D2730" s="3" t="s">
        <v>35</v>
      </c>
      <c r="E2730" s="4" t="s">
        <v>1491</v>
      </c>
      <c r="F2730" s="9">
        <v>1</v>
      </c>
      <c r="G2730">
        <f>VLOOKUP(E2730,'Data Produk'!$A$2:$E$2517,5,FALSE)</f>
        <v>73800</v>
      </c>
      <c r="H2730">
        <f t="shared" si="85"/>
        <v>73800</v>
      </c>
      <c r="I2730" t="str">
        <f>VLOOKUP(E2730,'Data Produk'!$A$2:$E$2517,3,FALSE)</f>
        <v>BHINNEKA SMART LIGHT BUB 9W SLB101</v>
      </c>
      <c r="J2730" t="str">
        <f>VLOOKUP(E2730,'Data Produk'!$A$2:$E$2517,4,FALSE)</f>
        <v>SMART LIFE</v>
      </c>
      <c r="K2730" t="str">
        <f>VLOOKUP(D2730,'Data Outlet'!$A$2:$D$17,4,FALSE)</f>
        <v>Budi Santoso</v>
      </c>
      <c r="L2730" t="str">
        <f>VLOOKUP(D2730,'Data Outlet'!$A$2:$D$17,2,FALSE)</f>
        <v>BINTARO EXCHANGE</v>
      </c>
    </row>
    <row r="2731" spans="1:12" x14ac:dyDescent="0.25">
      <c r="A2731" t="str">
        <f t="shared" si="86"/>
        <v>T-2730</v>
      </c>
      <c r="B2731" s="3" t="s">
        <v>2584</v>
      </c>
      <c r="C2731" s="5">
        <v>45556</v>
      </c>
      <c r="D2731" s="3" t="s">
        <v>35</v>
      </c>
      <c r="E2731" s="4" t="s">
        <v>1497</v>
      </c>
      <c r="F2731" s="9">
        <v>1</v>
      </c>
      <c r="G2731">
        <f>VLOOKUP(E2731,'Data Produk'!$A$2:$E$2517,5,FALSE)</f>
        <v>82800</v>
      </c>
      <c r="H2731">
        <f t="shared" si="85"/>
        <v>82800</v>
      </c>
      <c r="I2731" t="str">
        <f>VLOOKUP(E2731,'Data Produk'!$A$2:$E$2517,3,FALSE)</f>
        <v>BHINNEKA GO W193 OFFICE MOUSE BEIGE</v>
      </c>
      <c r="J2731" t="str">
        <f>VLOOKUP(E2731,'Data Produk'!$A$2:$E$2517,4,FALSE)</f>
        <v>OFFICE MOUSE</v>
      </c>
      <c r="K2731" t="str">
        <f>VLOOKUP(D2731,'Data Outlet'!$A$2:$D$17,4,FALSE)</f>
        <v>Budi Santoso</v>
      </c>
      <c r="L2731" t="str">
        <f>VLOOKUP(D2731,'Data Outlet'!$A$2:$D$17,2,FALSE)</f>
        <v>BINTARO EXCHANGE</v>
      </c>
    </row>
    <row r="2732" spans="1:12" x14ac:dyDescent="0.25">
      <c r="A2732" t="str">
        <f t="shared" si="86"/>
        <v>T-2731</v>
      </c>
      <c r="B2732" s="3" t="s">
        <v>2584</v>
      </c>
      <c r="C2732" s="5">
        <v>45563</v>
      </c>
      <c r="D2732" s="3" t="s">
        <v>35</v>
      </c>
      <c r="E2732" s="4" t="s">
        <v>1327</v>
      </c>
      <c r="F2732" s="9">
        <v>1</v>
      </c>
      <c r="G2732">
        <f>VLOOKUP(E2732,'Data Produk'!$A$2:$E$2517,5,FALSE)</f>
        <v>29700</v>
      </c>
      <c r="H2732">
        <f t="shared" si="85"/>
        <v>29700</v>
      </c>
      <c r="I2732" t="str">
        <f>VLOOKUP(E2732,'Data Produk'!$A$2:$E$2517,3,FALSE)</f>
        <v>KC201 BHINNEKA USB CABLE TYPE C</v>
      </c>
      <c r="J2732" t="str">
        <f>VLOOKUP(E2732,'Data Produk'!$A$2:$E$2517,4,FALSE)</f>
        <v>CABLE</v>
      </c>
      <c r="K2732" t="str">
        <f>VLOOKUP(D2732,'Data Outlet'!$A$2:$D$17,4,FALSE)</f>
        <v>Budi Santoso</v>
      </c>
      <c r="L2732" t="str">
        <f>VLOOKUP(D2732,'Data Outlet'!$A$2:$D$17,2,FALSE)</f>
        <v>BINTARO EXCHANGE</v>
      </c>
    </row>
    <row r="2733" spans="1:12" x14ac:dyDescent="0.25">
      <c r="A2733" t="str">
        <f t="shared" si="86"/>
        <v>T-2732</v>
      </c>
      <c r="B2733" s="3" t="s">
        <v>2584</v>
      </c>
      <c r="C2733" s="5">
        <v>45561</v>
      </c>
      <c r="D2733" s="3" t="s">
        <v>35</v>
      </c>
      <c r="E2733" s="4" t="s">
        <v>1534</v>
      </c>
      <c r="F2733" s="9">
        <v>2</v>
      </c>
      <c r="G2733">
        <f>VLOOKUP(E2733,'Data Produk'!$A$2:$E$2517,5,FALSE)</f>
        <v>26100</v>
      </c>
      <c r="H2733">
        <f t="shared" si="85"/>
        <v>52200</v>
      </c>
      <c r="I2733" t="str">
        <f>VLOOKUP(E2733,'Data Produk'!$A$2:$E$2517,3,FALSE)</f>
        <v>BHINNEKA GO ES1 WIRED EARBUDS BLACK</v>
      </c>
      <c r="J2733" t="str">
        <f>VLOOKUP(E2733,'Data Produk'!$A$2:$E$2517,4,FALSE)</f>
        <v>EARPHONE</v>
      </c>
      <c r="K2733" t="str">
        <f>VLOOKUP(D2733,'Data Outlet'!$A$2:$D$17,4,FALSE)</f>
        <v>Budi Santoso</v>
      </c>
      <c r="L2733" t="str">
        <f>VLOOKUP(D2733,'Data Outlet'!$A$2:$D$17,2,FALSE)</f>
        <v>BINTARO EXCHANGE</v>
      </c>
    </row>
    <row r="2734" spans="1:12" x14ac:dyDescent="0.25">
      <c r="A2734" t="str">
        <f t="shared" si="86"/>
        <v>T-2733</v>
      </c>
      <c r="B2734" s="3" t="s">
        <v>2584</v>
      </c>
      <c r="C2734" s="5">
        <v>45554</v>
      </c>
      <c r="D2734" s="3" t="s">
        <v>35</v>
      </c>
      <c r="E2734" s="4" t="s">
        <v>351</v>
      </c>
      <c r="F2734" s="9">
        <v>2</v>
      </c>
      <c r="G2734">
        <f>VLOOKUP(E2734,'Data Produk'!$A$2:$E$2517,5,FALSE)</f>
        <v>39600</v>
      </c>
      <c r="H2734">
        <f t="shared" si="85"/>
        <v>79200</v>
      </c>
      <c r="I2734" t="str">
        <f>VLOOKUP(E2734,'Data Produk'!$A$2:$E$2517,3,FALSE)</f>
        <v>BHINNEKA GO W605 OFFICE MOUSE BLACK</v>
      </c>
      <c r="J2734" t="str">
        <f>VLOOKUP(E2734,'Data Produk'!$A$2:$E$2517,4,FALSE)</f>
        <v>OFFICE MOUSE</v>
      </c>
      <c r="K2734" t="str">
        <f>VLOOKUP(D2734,'Data Outlet'!$A$2:$D$17,4,FALSE)</f>
        <v>Budi Santoso</v>
      </c>
      <c r="L2734" t="str">
        <f>VLOOKUP(D2734,'Data Outlet'!$A$2:$D$17,2,FALSE)</f>
        <v>BINTARO EXCHANGE</v>
      </c>
    </row>
    <row r="2735" spans="1:12" x14ac:dyDescent="0.25">
      <c r="A2735" t="str">
        <f t="shared" si="86"/>
        <v>T-2734</v>
      </c>
      <c r="B2735" s="3" t="s">
        <v>2584</v>
      </c>
      <c r="C2735" s="5">
        <v>45559</v>
      </c>
      <c r="D2735" s="3" t="s">
        <v>35</v>
      </c>
      <c r="E2735" s="4" t="s">
        <v>949</v>
      </c>
      <c r="F2735" s="9">
        <v>1</v>
      </c>
      <c r="G2735">
        <f>VLOOKUP(E2735,'Data Produk'!$A$2:$E$2517,5,FALSE)</f>
        <v>22500</v>
      </c>
      <c r="H2735">
        <f t="shared" si="85"/>
        <v>22500</v>
      </c>
      <c r="I2735" t="str">
        <f>VLOOKUP(E2735,'Data Produk'!$A$2:$E$2517,3,FALSE)</f>
        <v>BHINNEKA LINKBUDS ES4 WIRED EARBUDS WHITE</v>
      </c>
      <c r="J2735" t="str">
        <f>VLOOKUP(E2735,'Data Produk'!$A$2:$E$2517,4,FALSE)</f>
        <v>EARPHONE</v>
      </c>
      <c r="K2735" t="str">
        <f>VLOOKUP(D2735,'Data Outlet'!$A$2:$D$17,4,FALSE)</f>
        <v>Budi Santoso</v>
      </c>
      <c r="L2735" t="str">
        <f>VLOOKUP(D2735,'Data Outlet'!$A$2:$D$17,2,FALSE)</f>
        <v>BINTARO EXCHANGE</v>
      </c>
    </row>
    <row r="2736" spans="1:12" x14ac:dyDescent="0.25">
      <c r="A2736" t="str">
        <f t="shared" si="86"/>
        <v>T-2735</v>
      </c>
      <c r="B2736" s="3" t="s">
        <v>2584</v>
      </c>
      <c r="C2736" s="5">
        <v>45551</v>
      </c>
      <c r="D2736" s="3" t="s">
        <v>35</v>
      </c>
      <c r="E2736" s="4" t="s">
        <v>1542</v>
      </c>
      <c r="F2736" s="9">
        <v>1</v>
      </c>
      <c r="G2736">
        <f>VLOOKUP(E2736,'Data Produk'!$A$2:$E$2517,5,FALSE)</f>
        <v>349300</v>
      </c>
      <c r="H2736">
        <f t="shared" si="85"/>
        <v>349300</v>
      </c>
      <c r="I2736" t="str">
        <f>VLOOKUP(E2736,'Data Produk'!$A$2:$E$2517,3,FALSE)</f>
        <v>BHINNEKA ATO MP905 DESKMAT ONE PIECE KAIDO</v>
      </c>
      <c r="J2736" t="str">
        <f>VLOOKUP(E2736,'Data Produk'!$A$2:$E$2517,4,FALSE)</f>
        <v>DESKMAT</v>
      </c>
      <c r="K2736" t="str">
        <f>VLOOKUP(D2736,'Data Outlet'!$A$2:$D$17,4,FALSE)</f>
        <v>Budi Santoso</v>
      </c>
      <c r="L2736" t="str">
        <f>VLOOKUP(D2736,'Data Outlet'!$A$2:$D$17,2,FALSE)</f>
        <v>BINTARO EXCHANGE</v>
      </c>
    </row>
    <row r="2737" spans="1:12" x14ac:dyDescent="0.25">
      <c r="A2737" t="str">
        <f t="shared" si="86"/>
        <v>T-2736</v>
      </c>
      <c r="B2737" s="3" t="s">
        <v>2584</v>
      </c>
      <c r="C2737" s="5">
        <v>45558</v>
      </c>
      <c r="D2737" s="3" t="s">
        <v>35</v>
      </c>
      <c r="E2737" s="4" t="s">
        <v>1543</v>
      </c>
      <c r="F2737" s="9">
        <v>2</v>
      </c>
      <c r="G2737">
        <f>VLOOKUP(E2737,'Data Produk'!$A$2:$E$2517,5,FALSE)</f>
        <v>81000</v>
      </c>
      <c r="H2737">
        <f t="shared" si="85"/>
        <v>162000</v>
      </c>
      <c r="I2737" t="str">
        <f>VLOOKUP(E2737,'Data Produk'!$A$2:$E$2517,3,FALSE)</f>
        <v>BHINNEKA SCAR II EG5C WIRED EARBUDS BLACK</v>
      </c>
      <c r="J2737" t="str">
        <f>VLOOKUP(E2737,'Data Produk'!$A$2:$E$2517,4,FALSE)</f>
        <v>EARPHONE</v>
      </c>
      <c r="K2737" t="str">
        <f>VLOOKUP(D2737,'Data Outlet'!$A$2:$D$17,4,FALSE)</f>
        <v>Budi Santoso</v>
      </c>
      <c r="L2737" t="str">
        <f>VLOOKUP(D2737,'Data Outlet'!$A$2:$D$17,2,FALSE)</f>
        <v>BINTARO EXCHANGE</v>
      </c>
    </row>
    <row r="2738" spans="1:12" x14ac:dyDescent="0.25">
      <c r="A2738" t="str">
        <f t="shared" si="86"/>
        <v>T-2737</v>
      </c>
      <c r="B2738" s="3" t="s">
        <v>2584</v>
      </c>
      <c r="C2738" s="5">
        <v>45536</v>
      </c>
      <c r="D2738" s="3" t="s">
        <v>35</v>
      </c>
      <c r="E2738" s="4" t="s">
        <v>967</v>
      </c>
      <c r="F2738" s="9">
        <v>1</v>
      </c>
      <c r="G2738">
        <f>VLOOKUP(E2738,'Data Produk'!$A$2:$E$2517,5,FALSE)</f>
        <v>32000</v>
      </c>
      <c r="H2738">
        <f t="shared" si="85"/>
        <v>32000</v>
      </c>
      <c r="I2738" t="str">
        <f>VLOOKUP(E2738,'Data Produk'!$A$2:$E$2517,3,FALSE)</f>
        <v>KC104 BHINNEKA USB CABLE TYPE C</v>
      </c>
      <c r="J2738" t="str">
        <f>VLOOKUP(E2738,'Data Produk'!$A$2:$E$2517,4,FALSE)</f>
        <v>CABLE</v>
      </c>
      <c r="K2738" t="str">
        <f>VLOOKUP(D2738,'Data Outlet'!$A$2:$D$17,4,FALSE)</f>
        <v>Budi Santoso</v>
      </c>
      <c r="L2738" t="str">
        <f>VLOOKUP(D2738,'Data Outlet'!$A$2:$D$17,2,FALSE)</f>
        <v>BINTARO EXCHANGE</v>
      </c>
    </row>
    <row r="2739" spans="1:12" x14ac:dyDescent="0.25">
      <c r="A2739" t="str">
        <f t="shared" si="86"/>
        <v>T-2738</v>
      </c>
      <c r="B2739" s="3" t="s">
        <v>2584</v>
      </c>
      <c r="C2739" s="5">
        <v>45543</v>
      </c>
      <c r="D2739" s="3" t="s">
        <v>35</v>
      </c>
      <c r="E2739" s="4" t="s">
        <v>340</v>
      </c>
      <c r="F2739" s="9">
        <v>1</v>
      </c>
      <c r="G2739">
        <f>VLOOKUP(E2739,'Data Produk'!$A$2:$E$2517,5,FALSE)</f>
        <v>17100</v>
      </c>
      <c r="H2739">
        <f t="shared" si="85"/>
        <v>17100</v>
      </c>
      <c r="I2739" t="str">
        <f>VLOOKUP(E2739,'Data Produk'!$A$2:$E$2517,3,FALSE)</f>
        <v>BHINNEKA DURALINK KCB1201 BLACK</v>
      </c>
      <c r="J2739" t="str">
        <f>VLOOKUP(E2739,'Data Produk'!$A$2:$E$2517,4,FALSE)</f>
        <v>CABLE</v>
      </c>
      <c r="K2739" t="str">
        <f>VLOOKUP(D2739,'Data Outlet'!$A$2:$D$17,4,FALSE)</f>
        <v>Budi Santoso</v>
      </c>
      <c r="L2739" t="str">
        <f>VLOOKUP(D2739,'Data Outlet'!$A$2:$D$17,2,FALSE)</f>
        <v>BINTARO EXCHANGE</v>
      </c>
    </row>
    <row r="2740" spans="1:12" x14ac:dyDescent="0.25">
      <c r="A2740" t="str">
        <f t="shared" si="86"/>
        <v>T-2739</v>
      </c>
      <c r="B2740" s="3" t="s">
        <v>2584</v>
      </c>
      <c r="C2740" s="5">
        <v>45549</v>
      </c>
      <c r="D2740" s="3" t="s">
        <v>35</v>
      </c>
      <c r="E2740" s="4" t="s">
        <v>355</v>
      </c>
      <c r="F2740" s="9">
        <v>1</v>
      </c>
      <c r="G2740">
        <f>VLOOKUP(E2740,'Data Produk'!$A$2:$E$2517,5,FALSE)</f>
        <v>36900</v>
      </c>
      <c r="H2740">
        <f t="shared" si="85"/>
        <v>36900</v>
      </c>
      <c r="I2740" t="str">
        <f>VLOOKUP(E2740,'Data Produk'!$A$2:$E$2517,3,FALSE)</f>
        <v>KL106 BHINNEKA USB CABLE LIGHTNING</v>
      </c>
      <c r="J2740" t="str">
        <f>VLOOKUP(E2740,'Data Produk'!$A$2:$E$2517,4,FALSE)</f>
        <v>CABLE</v>
      </c>
      <c r="K2740" t="str">
        <f>VLOOKUP(D2740,'Data Outlet'!$A$2:$D$17,4,FALSE)</f>
        <v>Budi Santoso</v>
      </c>
      <c r="L2740" t="str">
        <f>VLOOKUP(D2740,'Data Outlet'!$A$2:$D$17,2,FALSE)</f>
        <v>BINTARO EXCHANGE</v>
      </c>
    </row>
    <row r="2741" spans="1:12" x14ac:dyDescent="0.25">
      <c r="A2741" t="str">
        <f t="shared" si="86"/>
        <v>T-2740</v>
      </c>
      <c r="B2741" s="3" t="s">
        <v>2584</v>
      </c>
      <c r="C2741" s="5">
        <v>45555</v>
      </c>
      <c r="D2741" s="3" t="s">
        <v>35</v>
      </c>
      <c r="E2741" s="4" t="s">
        <v>1544</v>
      </c>
      <c r="F2741" s="9">
        <v>1</v>
      </c>
      <c r="G2741">
        <f>VLOOKUP(E2741,'Data Produk'!$A$2:$E$2517,5,FALSE)</f>
        <v>39600</v>
      </c>
      <c r="H2741">
        <f t="shared" si="85"/>
        <v>39600</v>
      </c>
      <c r="I2741" t="str">
        <f>VLOOKUP(E2741,'Data Produk'!$A$2:$E$2517,3,FALSE)</f>
        <v>BHINNEKA GO W607 OFFICE MOUSE PURPLE</v>
      </c>
      <c r="J2741" t="str">
        <f>VLOOKUP(E2741,'Data Produk'!$A$2:$E$2517,4,FALSE)</f>
        <v>OFFICE MOUSE</v>
      </c>
      <c r="K2741" t="str">
        <f>VLOOKUP(D2741,'Data Outlet'!$A$2:$D$17,4,FALSE)</f>
        <v>Budi Santoso</v>
      </c>
      <c r="L2741" t="str">
        <f>VLOOKUP(D2741,'Data Outlet'!$A$2:$D$17,2,FALSE)</f>
        <v>BINTARO EXCHANGE</v>
      </c>
    </row>
    <row r="2742" spans="1:12" x14ac:dyDescent="0.25">
      <c r="A2742" t="str">
        <f t="shared" si="86"/>
        <v>T-2741</v>
      </c>
      <c r="B2742" s="3" t="s">
        <v>2584</v>
      </c>
      <c r="C2742" s="5">
        <v>45558</v>
      </c>
      <c r="D2742" s="3" t="s">
        <v>35</v>
      </c>
      <c r="E2742" s="4" t="s">
        <v>321</v>
      </c>
      <c r="F2742" s="9">
        <v>1</v>
      </c>
      <c r="G2742">
        <f>VLOOKUP(E2742,'Data Produk'!$A$2:$E$2517,5,FALSE)</f>
        <v>144000</v>
      </c>
      <c r="H2742">
        <f t="shared" si="85"/>
        <v>144000</v>
      </c>
      <c r="I2742" t="str">
        <f>VLOOKUP(E2742,'Data Produk'!$A$2:$E$2517,3,FALSE)</f>
        <v>BHINNEKA CHIEF II HG20 GAMING HEADSET PINK</v>
      </c>
      <c r="J2742" t="str">
        <f>VLOOKUP(E2742,'Data Produk'!$A$2:$E$2517,4,FALSE)</f>
        <v>GAMING HEADSET</v>
      </c>
      <c r="K2742" t="str">
        <f>VLOOKUP(D2742,'Data Outlet'!$A$2:$D$17,4,FALSE)</f>
        <v>Budi Santoso</v>
      </c>
      <c r="L2742" t="str">
        <f>VLOOKUP(D2742,'Data Outlet'!$A$2:$D$17,2,FALSE)</f>
        <v>BINTARO EXCHANGE</v>
      </c>
    </row>
    <row r="2743" spans="1:12" x14ac:dyDescent="0.25">
      <c r="A2743" t="str">
        <f t="shared" si="86"/>
        <v>T-2742</v>
      </c>
      <c r="B2743" s="3" t="s">
        <v>2584</v>
      </c>
      <c r="C2743" s="5">
        <v>45562</v>
      </c>
      <c r="D2743" s="3" t="s">
        <v>35</v>
      </c>
      <c r="E2743" s="4" t="s">
        <v>1522</v>
      </c>
      <c r="F2743" s="9">
        <v>1</v>
      </c>
      <c r="G2743">
        <f>VLOOKUP(E2743,'Data Produk'!$A$2:$E$2517,5,FALSE)</f>
        <v>40500</v>
      </c>
      <c r="H2743">
        <f t="shared" si="85"/>
        <v>40500</v>
      </c>
      <c r="I2743" t="str">
        <f>VLOOKUP(E2743,'Data Produk'!$A$2:$E$2517,3,FALSE)</f>
        <v>BHINNEKA MEOW AC5001 HEADSET ACCESSORIES BLACK</v>
      </c>
      <c r="J2743" t="str">
        <f>VLOOKUP(E2743,'Data Produk'!$A$2:$E$2517,4,FALSE)</f>
        <v>OTHER ACCESSORIES</v>
      </c>
      <c r="K2743" t="str">
        <f>VLOOKUP(D2743,'Data Outlet'!$A$2:$D$17,4,FALSE)</f>
        <v>Budi Santoso</v>
      </c>
      <c r="L2743" t="str">
        <f>VLOOKUP(D2743,'Data Outlet'!$A$2:$D$17,2,FALSE)</f>
        <v>BINTARO EXCHANGE</v>
      </c>
    </row>
    <row r="2744" spans="1:12" x14ac:dyDescent="0.25">
      <c r="A2744" t="str">
        <f t="shared" si="86"/>
        <v>T-2743</v>
      </c>
      <c r="B2744" s="3" t="s">
        <v>2584</v>
      </c>
      <c r="C2744" s="5">
        <v>45536</v>
      </c>
      <c r="D2744" s="3" t="s">
        <v>35</v>
      </c>
      <c r="E2744" s="4" t="s">
        <v>338</v>
      </c>
      <c r="F2744" s="9">
        <v>1</v>
      </c>
      <c r="G2744">
        <f>VLOOKUP(E2744,'Data Produk'!$A$2:$E$2517,5,FALSE)</f>
        <v>225000</v>
      </c>
      <c r="H2744">
        <f t="shared" si="85"/>
        <v>225000</v>
      </c>
      <c r="I2744" t="str">
        <f>VLOOKUP(E2744,'Data Produk'!$A$2:$E$2517,3,FALSE)</f>
        <v>BHINNEKA POWER CUBE 4 PLUG TYPE TRAVEL MULTI ADAPTER BLACK</v>
      </c>
      <c r="J2744" t="str">
        <f>VLOOKUP(E2744,'Data Produk'!$A$2:$E$2517,4,FALSE)</f>
        <v>CAR &amp; TRAVEL CHARGER</v>
      </c>
      <c r="K2744" t="str">
        <f>VLOOKUP(D2744,'Data Outlet'!$A$2:$D$17,4,FALSE)</f>
        <v>Budi Santoso</v>
      </c>
      <c r="L2744" t="str">
        <f>VLOOKUP(D2744,'Data Outlet'!$A$2:$D$17,2,FALSE)</f>
        <v>BINTARO EXCHANGE</v>
      </c>
    </row>
    <row r="2745" spans="1:12" x14ac:dyDescent="0.25">
      <c r="A2745" t="str">
        <f t="shared" si="86"/>
        <v>T-2744</v>
      </c>
      <c r="B2745" s="3" t="s">
        <v>2584</v>
      </c>
      <c r="C2745" s="5">
        <v>45561</v>
      </c>
      <c r="D2745" s="3" t="s">
        <v>35</v>
      </c>
      <c r="E2745" s="4" t="s">
        <v>334</v>
      </c>
      <c r="F2745" s="9">
        <v>1</v>
      </c>
      <c r="G2745">
        <f>VLOOKUP(E2745,'Data Produk'!$A$2:$E$2517,5,FALSE)</f>
        <v>22500</v>
      </c>
      <c r="H2745">
        <f t="shared" si="85"/>
        <v>22500</v>
      </c>
      <c r="I2745" t="str">
        <f>VLOOKUP(E2745,'Data Produk'!$A$2:$E$2517,3,FALSE)</f>
        <v>BHINNEKA LINKBUDS ES4 WIRED EARBUDS BLACK</v>
      </c>
      <c r="J2745" t="str">
        <f>VLOOKUP(E2745,'Data Produk'!$A$2:$E$2517,4,FALSE)</f>
        <v>EARPHONE</v>
      </c>
      <c r="K2745" t="str">
        <f>VLOOKUP(D2745,'Data Outlet'!$A$2:$D$17,4,FALSE)</f>
        <v>Budi Santoso</v>
      </c>
      <c r="L2745" t="str">
        <f>VLOOKUP(D2745,'Data Outlet'!$A$2:$D$17,2,FALSE)</f>
        <v>BINTARO EXCHANGE</v>
      </c>
    </row>
    <row r="2746" spans="1:12" x14ac:dyDescent="0.25">
      <c r="A2746" t="str">
        <f t="shared" si="86"/>
        <v>T-2745</v>
      </c>
      <c r="B2746" s="3" t="s">
        <v>2584</v>
      </c>
      <c r="C2746" s="5">
        <v>45537</v>
      </c>
      <c r="D2746" s="3" t="s">
        <v>35</v>
      </c>
      <c r="E2746" s="4" t="s">
        <v>1525</v>
      </c>
      <c r="F2746" s="9">
        <v>1</v>
      </c>
      <c r="G2746">
        <f>VLOOKUP(E2746,'Data Produk'!$A$2:$E$2517,5,FALSE)</f>
        <v>112500</v>
      </c>
      <c r="H2746">
        <f t="shared" si="85"/>
        <v>112500</v>
      </c>
      <c r="I2746" t="str">
        <f>VLOOKUP(E2746,'Data Produk'!$A$2:$E$2517,3,FALSE)</f>
        <v>BHINNEKA WAVE11 TW11 TRUE WIRELESS BLACK</v>
      </c>
      <c r="J2746" t="str">
        <f>VLOOKUP(E2746,'Data Produk'!$A$2:$E$2517,4,FALSE)</f>
        <v>TWS</v>
      </c>
      <c r="K2746" t="str">
        <f>VLOOKUP(D2746,'Data Outlet'!$A$2:$D$17,4,FALSE)</f>
        <v>Budi Santoso</v>
      </c>
      <c r="L2746" t="str">
        <f>VLOOKUP(D2746,'Data Outlet'!$A$2:$D$17,2,FALSE)</f>
        <v>BINTARO EXCHANGE</v>
      </c>
    </row>
    <row r="2747" spans="1:12" x14ac:dyDescent="0.25">
      <c r="A2747" t="str">
        <f t="shared" si="86"/>
        <v>T-2746</v>
      </c>
      <c r="B2747" s="3" t="s">
        <v>2584</v>
      </c>
      <c r="C2747" s="5">
        <v>45540</v>
      </c>
      <c r="D2747" s="3" t="s">
        <v>35</v>
      </c>
      <c r="E2747" s="4" t="s">
        <v>966</v>
      </c>
      <c r="F2747" s="9">
        <v>1</v>
      </c>
      <c r="G2747">
        <f>VLOOKUP(E2747,'Data Produk'!$A$2:$E$2517,5,FALSE)</f>
        <v>90000</v>
      </c>
      <c r="H2747">
        <f t="shared" si="85"/>
        <v>90000</v>
      </c>
      <c r="I2747" t="str">
        <f>VLOOKUP(E2747,'Data Produk'!$A$2:$E$2517,3,FALSE)</f>
        <v>BHINNEKA POWER PURE 33W 2-PORTS USB CHARGER (PD+QC) BLACK</v>
      </c>
      <c r="J2747" t="str">
        <f>VLOOKUP(E2747,'Data Produk'!$A$2:$E$2517,4,FALSE)</f>
        <v>CHARGER</v>
      </c>
      <c r="K2747" t="str">
        <f>VLOOKUP(D2747,'Data Outlet'!$A$2:$D$17,4,FALSE)</f>
        <v>Budi Santoso</v>
      </c>
      <c r="L2747" t="str">
        <f>VLOOKUP(D2747,'Data Outlet'!$A$2:$D$17,2,FALSE)</f>
        <v>BINTARO EXCHANGE</v>
      </c>
    </row>
    <row r="2748" spans="1:12" x14ac:dyDescent="0.25">
      <c r="A2748" t="str">
        <f t="shared" si="86"/>
        <v>T-2747</v>
      </c>
      <c r="B2748" s="3" t="s">
        <v>2584</v>
      </c>
      <c r="C2748" s="5">
        <v>45550</v>
      </c>
      <c r="D2748" s="3" t="s">
        <v>35</v>
      </c>
      <c r="E2748" s="4" t="s">
        <v>360</v>
      </c>
      <c r="F2748" s="9">
        <v>1</v>
      </c>
      <c r="G2748">
        <f>VLOOKUP(E2748,'Data Produk'!$A$2:$E$2517,5,FALSE)</f>
        <v>37350</v>
      </c>
      <c r="H2748">
        <f t="shared" si="85"/>
        <v>37350</v>
      </c>
      <c r="I2748" t="str">
        <f>VLOOKUP(E2748,'Data Produk'!$A$2:$E$2517,3,FALSE)</f>
        <v>BHINNEKA LAVALIER MV01 MICROPHONE BLACK</v>
      </c>
      <c r="J2748" t="str">
        <f>VLOOKUP(E2748,'Data Produk'!$A$2:$E$2517,4,FALSE)</f>
        <v>STREAMING DEVICES</v>
      </c>
      <c r="K2748" t="str">
        <f>VLOOKUP(D2748,'Data Outlet'!$A$2:$D$17,4,FALSE)</f>
        <v>Budi Santoso</v>
      </c>
      <c r="L2748" t="str">
        <f>VLOOKUP(D2748,'Data Outlet'!$A$2:$D$17,2,FALSE)</f>
        <v>BINTARO EXCHANGE</v>
      </c>
    </row>
    <row r="2749" spans="1:12" x14ac:dyDescent="0.25">
      <c r="A2749" t="str">
        <f t="shared" si="86"/>
        <v>T-2748</v>
      </c>
      <c r="B2749" s="3" t="s">
        <v>2584</v>
      </c>
      <c r="C2749" s="5">
        <v>45558</v>
      </c>
      <c r="D2749" s="3" t="s">
        <v>35</v>
      </c>
      <c r="E2749" s="4" t="s">
        <v>1519</v>
      </c>
      <c r="F2749" s="9">
        <v>1</v>
      </c>
      <c r="G2749">
        <f>VLOOKUP(E2749,'Data Produk'!$A$2:$E$2517,5,FALSE)</f>
        <v>81000</v>
      </c>
      <c r="H2749">
        <f t="shared" si="85"/>
        <v>81000</v>
      </c>
      <c r="I2749" t="str">
        <f>VLOOKUP(E2749,'Data Produk'!$A$2:$E$2517,3,FALSE)</f>
        <v>BHINNEKA CRYTO VX7 GAMING MOUSE WHITE</v>
      </c>
      <c r="J2749" t="str">
        <f>VLOOKUP(E2749,'Data Produk'!$A$2:$E$2517,4,FALSE)</f>
        <v>MOUSE GAMING</v>
      </c>
      <c r="K2749" t="str">
        <f>VLOOKUP(D2749,'Data Outlet'!$A$2:$D$17,4,FALSE)</f>
        <v>Budi Santoso</v>
      </c>
      <c r="L2749" t="str">
        <f>VLOOKUP(D2749,'Data Outlet'!$A$2:$D$17,2,FALSE)</f>
        <v>BINTARO EXCHANGE</v>
      </c>
    </row>
    <row r="2750" spans="1:12" x14ac:dyDescent="0.25">
      <c r="A2750" t="str">
        <f t="shared" si="86"/>
        <v>T-2749</v>
      </c>
      <c r="B2750" s="3" t="s">
        <v>2584</v>
      </c>
      <c r="C2750" s="5">
        <v>45538</v>
      </c>
      <c r="D2750" s="3" t="s">
        <v>35</v>
      </c>
      <c r="E2750" s="4" t="s">
        <v>1545</v>
      </c>
      <c r="F2750" s="9">
        <v>1</v>
      </c>
      <c r="G2750">
        <f>VLOOKUP(E2750,'Data Produk'!$A$2:$E$2517,5,FALSE)</f>
        <v>330300</v>
      </c>
      <c r="H2750">
        <f t="shared" si="85"/>
        <v>330300</v>
      </c>
      <c r="I2750" t="str">
        <f>VLOOKUP(E2750,'Data Produk'!$A$2:$E$2517,3,FALSE)</f>
        <v>BHINNEKA SMART POWER STRIP SPS01</v>
      </c>
      <c r="J2750" t="str">
        <f>VLOOKUP(E2750,'Data Produk'!$A$2:$E$2517,4,FALSE)</f>
        <v>SMART LIFE</v>
      </c>
      <c r="K2750" t="str">
        <f>VLOOKUP(D2750,'Data Outlet'!$A$2:$D$17,4,FALSE)</f>
        <v>Budi Santoso</v>
      </c>
      <c r="L2750" t="str">
        <f>VLOOKUP(D2750,'Data Outlet'!$A$2:$D$17,2,FALSE)</f>
        <v>BINTARO EXCHANGE</v>
      </c>
    </row>
    <row r="2751" spans="1:12" x14ac:dyDescent="0.25">
      <c r="A2751" t="str">
        <f t="shared" si="86"/>
        <v>T-2750</v>
      </c>
      <c r="B2751" s="3" t="s">
        <v>2584</v>
      </c>
      <c r="C2751" s="5">
        <v>45540</v>
      </c>
      <c r="D2751" s="3" t="s">
        <v>35</v>
      </c>
      <c r="E2751" s="4" t="s">
        <v>1315</v>
      </c>
      <c r="F2751" s="9">
        <v>1</v>
      </c>
      <c r="G2751">
        <f>VLOOKUP(E2751,'Data Produk'!$A$2:$E$2517,5,FALSE)</f>
        <v>39600</v>
      </c>
      <c r="H2751">
        <f t="shared" si="85"/>
        <v>39600</v>
      </c>
      <c r="I2751" t="str">
        <f>VLOOKUP(E2751,'Data Produk'!$A$2:$E$2517,3,FALSE)</f>
        <v>BHINNEKA GO W606 OFFICE MOUSE BLUE</v>
      </c>
      <c r="J2751" t="str">
        <f>VLOOKUP(E2751,'Data Produk'!$A$2:$E$2517,4,FALSE)</f>
        <v>OFFICE MOUSE</v>
      </c>
      <c r="K2751" t="str">
        <f>VLOOKUP(D2751,'Data Outlet'!$A$2:$D$17,4,FALSE)</f>
        <v>Budi Santoso</v>
      </c>
      <c r="L2751" t="str">
        <f>VLOOKUP(D2751,'Data Outlet'!$A$2:$D$17,2,FALSE)</f>
        <v>BINTARO EXCHANGE</v>
      </c>
    </row>
    <row r="2752" spans="1:12" x14ac:dyDescent="0.25">
      <c r="A2752" t="str">
        <f t="shared" si="86"/>
        <v>T-2751</v>
      </c>
      <c r="B2752" s="3" t="s">
        <v>2584</v>
      </c>
      <c r="C2752" s="5">
        <v>45561</v>
      </c>
      <c r="D2752" s="3" t="s">
        <v>35</v>
      </c>
      <c r="E2752" s="4" t="s">
        <v>1546</v>
      </c>
      <c r="F2752" s="9">
        <v>1</v>
      </c>
      <c r="G2752">
        <f>VLOOKUP(E2752,'Data Produk'!$A$2:$E$2517,5,FALSE)</f>
        <v>39600</v>
      </c>
      <c r="H2752">
        <f t="shared" si="85"/>
        <v>39600</v>
      </c>
      <c r="I2752" t="str">
        <f>VLOOKUP(E2752,'Data Produk'!$A$2:$E$2517,3,FALSE)</f>
        <v>BHINNEKA GO W607 OFFICE MOUSE PINK</v>
      </c>
      <c r="J2752" t="str">
        <f>VLOOKUP(E2752,'Data Produk'!$A$2:$E$2517,4,FALSE)</f>
        <v>OFFICE MOUSE</v>
      </c>
      <c r="K2752" t="str">
        <f>VLOOKUP(D2752,'Data Outlet'!$A$2:$D$17,4,FALSE)</f>
        <v>Budi Santoso</v>
      </c>
      <c r="L2752" t="str">
        <f>VLOOKUP(D2752,'Data Outlet'!$A$2:$D$17,2,FALSE)</f>
        <v>BINTARO EXCHANGE</v>
      </c>
    </row>
    <row r="2753" spans="1:12" x14ac:dyDescent="0.25">
      <c r="A2753" t="str">
        <f t="shared" si="86"/>
        <v>T-2752</v>
      </c>
      <c r="B2753" s="3" t="s">
        <v>2584</v>
      </c>
      <c r="C2753" s="5">
        <v>45562</v>
      </c>
      <c r="D2753" s="3" t="s">
        <v>35</v>
      </c>
      <c r="E2753" s="4" t="s">
        <v>1547</v>
      </c>
      <c r="F2753" s="9">
        <v>1</v>
      </c>
      <c r="G2753">
        <f>VLOOKUP(E2753,'Data Produk'!$A$2:$E$2517,5,FALSE)</f>
        <v>138500</v>
      </c>
      <c r="H2753">
        <f t="shared" si="85"/>
        <v>138500</v>
      </c>
      <c r="I2753" t="str">
        <f>VLOOKUP(E2753,'Data Produk'!$A$2:$E$2517,3,FALSE)</f>
        <v>BHINNEKA REVOLVER GP12 GAMEPAD BLACK</v>
      </c>
      <c r="J2753" t="str">
        <f>VLOOKUP(E2753,'Data Produk'!$A$2:$E$2517,4,FALSE)</f>
        <v>GAMEPAD</v>
      </c>
      <c r="K2753" t="str">
        <f>VLOOKUP(D2753,'Data Outlet'!$A$2:$D$17,4,FALSE)</f>
        <v>Budi Santoso</v>
      </c>
      <c r="L2753" t="str">
        <f>VLOOKUP(D2753,'Data Outlet'!$A$2:$D$17,2,FALSE)</f>
        <v>BINTARO EXCHANGE</v>
      </c>
    </row>
    <row r="2754" spans="1:12" x14ac:dyDescent="0.25">
      <c r="A2754" t="str">
        <f t="shared" si="86"/>
        <v>T-2753</v>
      </c>
      <c r="B2754" s="3" t="s">
        <v>2584</v>
      </c>
      <c r="C2754" s="5">
        <v>45544</v>
      </c>
      <c r="D2754" s="3" t="s">
        <v>35</v>
      </c>
      <c r="E2754" s="4" t="s">
        <v>1548</v>
      </c>
      <c r="F2754" s="9">
        <v>1</v>
      </c>
      <c r="G2754">
        <f>VLOOKUP(E2754,'Data Produk'!$A$2:$E$2517,5,FALSE)</f>
        <v>34200</v>
      </c>
      <c r="H2754">
        <f t="shared" si="85"/>
        <v>34200</v>
      </c>
      <c r="I2754" t="str">
        <f>VLOOKUP(E2754,'Data Produk'!$A$2:$E$2517,3,FALSE)</f>
        <v>KDL105 BHINNEKA USB CABLE LIGHTNING</v>
      </c>
      <c r="J2754" t="str">
        <f>VLOOKUP(E2754,'Data Produk'!$A$2:$E$2517,4,FALSE)</f>
        <v>CABLE</v>
      </c>
      <c r="K2754" t="str">
        <f>VLOOKUP(D2754,'Data Outlet'!$A$2:$D$17,4,FALSE)</f>
        <v>Budi Santoso</v>
      </c>
      <c r="L2754" t="str">
        <f>VLOOKUP(D2754,'Data Outlet'!$A$2:$D$17,2,FALSE)</f>
        <v>BINTARO EXCHANGE</v>
      </c>
    </row>
    <row r="2755" spans="1:12" x14ac:dyDescent="0.25">
      <c r="A2755" t="str">
        <f t="shared" si="86"/>
        <v>T-2754</v>
      </c>
      <c r="B2755" s="3" t="s">
        <v>2584</v>
      </c>
      <c r="C2755" s="5">
        <v>45544</v>
      </c>
      <c r="D2755" s="3" t="s">
        <v>35</v>
      </c>
      <c r="E2755" s="4" t="s">
        <v>1357</v>
      </c>
      <c r="F2755" s="9">
        <v>2</v>
      </c>
      <c r="G2755">
        <f>VLOOKUP(E2755,'Data Produk'!$A$2:$E$2517,5,FALSE)</f>
        <v>32000</v>
      </c>
      <c r="H2755">
        <f t="shared" ref="H2755:H2818" si="87">G2755*F2755</f>
        <v>64000</v>
      </c>
      <c r="I2755" t="str">
        <f>VLOOKUP(E2755,'Data Produk'!$A$2:$E$2517,3,FALSE)</f>
        <v>KL104 BHINNEKA USB CABLE LIGHTNING</v>
      </c>
      <c r="J2755" t="str">
        <f>VLOOKUP(E2755,'Data Produk'!$A$2:$E$2517,4,FALSE)</f>
        <v>CABLE</v>
      </c>
      <c r="K2755" t="str">
        <f>VLOOKUP(D2755,'Data Outlet'!$A$2:$D$17,4,FALSE)</f>
        <v>Budi Santoso</v>
      </c>
      <c r="L2755" t="str">
        <f>VLOOKUP(D2755,'Data Outlet'!$A$2:$D$17,2,FALSE)</f>
        <v>BINTARO EXCHANGE</v>
      </c>
    </row>
    <row r="2756" spans="1:12" x14ac:dyDescent="0.25">
      <c r="A2756" t="str">
        <f t="shared" si="86"/>
        <v>T-2755</v>
      </c>
      <c r="B2756" s="3" t="s">
        <v>2584</v>
      </c>
      <c r="C2756" s="5">
        <v>45561</v>
      </c>
      <c r="D2756" s="3" t="s">
        <v>35</v>
      </c>
      <c r="E2756" s="4" t="s">
        <v>1549</v>
      </c>
      <c r="F2756" s="9">
        <v>1</v>
      </c>
      <c r="G2756">
        <f>VLOOKUP(E2756,'Data Produk'!$A$2:$E$2517,5,FALSE)</f>
        <v>162000</v>
      </c>
      <c r="H2756">
        <f t="shared" si="87"/>
        <v>162000</v>
      </c>
      <c r="I2756" t="str">
        <f>VLOOKUP(E2756,'Data Produk'!$A$2:$E$2517,3,FALSE)</f>
        <v>BHINNEKA POWER PACK T1 10.000 mAh 22,5W POWERBANK BLACK</v>
      </c>
      <c r="J2756" t="str">
        <f>VLOOKUP(E2756,'Data Produk'!$A$2:$E$2517,4,FALSE)</f>
        <v>POWERBANK</v>
      </c>
      <c r="K2756" t="str">
        <f>VLOOKUP(D2756,'Data Outlet'!$A$2:$D$17,4,FALSE)</f>
        <v>Budi Santoso</v>
      </c>
      <c r="L2756" t="str">
        <f>VLOOKUP(D2756,'Data Outlet'!$A$2:$D$17,2,FALSE)</f>
        <v>BINTARO EXCHANGE</v>
      </c>
    </row>
    <row r="2757" spans="1:12" x14ac:dyDescent="0.25">
      <c r="A2757" t="str">
        <f t="shared" si="86"/>
        <v>T-2756</v>
      </c>
      <c r="B2757" s="3" t="s">
        <v>2584</v>
      </c>
      <c r="C2757" s="5">
        <v>45545</v>
      </c>
      <c r="D2757" s="3" t="s">
        <v>35</v>
      </c>
      <c r="E2757" s="4" t="s">
        <v>330</v>
      </c>
      <c r="F2757" s="9">
        <v>2</v>
      </c>
      <c r="G2757">
        <f>VLOOKUP(E2757,'Data Produk'!$A$2:$E$2517,5,FALSE)</f>
        <v>29700</v>
      </c>
      <c r="H2757">
        <f t="shared" si="87"/>
        <v>59400</v>
      </c>
      <c r="I2757" t="str">
        <f>VLOOKUP(E2757,'Data Produk'!$A$2:$E$2517,3,FALSE)</f>
        <v>KL201 BHINNEKA USB CABLE LIGHTNING</v>
      </c>
      <c r="J2757" t="str">
        <f>VLOOKUP(E2757,'Data Produk'!$A$2:$E$2517,4,FALSE)</f>
        <v>CABLE</v>
      </c>
      <c r="K2757" t="str">
        <f>VLOOKUP(D2757,'Data Outlet'!$A$2:$D$17,4,FALSE)</f>
        <v>Budi Santoso</v>
      </c>
      <c r="L2757" t="str">
        <f>VLOOKUP(D2757,'Data Outlet'!$A$2:$D$17,2,FALSE)</f>
        <v>BINTARO EXCHANGE</v>
      </c>
    </row>
    <row r="2758" spans="1:12" x14ac:dyDescent="0.25">
      <c r="A2758" t="str">
        <f t="shared" si="86"/>
        <v>T-2757</v>
      </c>
      <c r="B2758" s="3" t="s">
        <v>2584</v>
      </c>
      <c r="C2758" s="5">
        <v>45546</v>
      </c>
      <c r="D2758" s="3" t="s">
        <v>35</v>
      </c>
      <c r="E2758" s="4" t="s">
        <v>1350</v>
      </c>
      <c r="F2758" s="9">
        <v>1</v>
      </c>
      <c r="G2758">
        <f>VLOOKUP(E2758,'Data Produk'!$A$2:$E$2517,5,FALSE)</f>
        <v>116100</v>
      </c>
      <c r="H2758">
        <f t="shared" si="87"/>
        <v>116100</v>
      </c>
      <c r="I2758" t="str">
        <f>VLOOKUP(E2758,'Data Produk'!$A$2:$E$2517,3,FALSE)</f>
        <v>BHINNEKA SMART LED STRIP SL0103</v>
      </c>
      <c r="J2758" t="str">
        <f>VLOOKUP(E2758,'Data Produk'!$A$2:$E$2517,4,FALSE)</f>
        <v>SMART LIFE</v>
      </c>
      <c r="K2758" t="str">
        <f>VLOOKUP(D2758,'Data Outlet'!$A$2:$D$17,4,FALSE)</f>
        <v>Budi Santoso</v>
      </c>
      <c r="L2758" t="str">
        <f>VLOOKUP(D2758,'Data Outlet'!$A$2:$D$17,2,FALSE)</f>
        <v>BINTARO EXCHANGE</v>
      </c>
    </row>
    <row r="2759" spans="1:12" x14ac:dyDescent="0.25">
      <c r="A2759" t="str">
        <f t="shared" si="86"/>
        <v>T-2758</v>
      </c>
      <c r="B2759" s="3" t="s">
        <v>2584</v>
      </c>
      <c r="C2759" s="5">
        <v>45554</v>
      </c>
      <c r="D2759" s="3" t="s">
        <v>35</v>
      </c>
      <c r="E2759" s="4" t="s">
        <v>932</v>
      </c>
      <c r="F2759" s="9">
        <v>1</v>
      </c>
      <c r="G2759">
        <f>VLOOKUP(E2759,'Data Produk'!$A$2:$E$2517,5,FALSE)</f>
        <v>88200</v>
      </c>
      <c r="H2759">
        <f t="shared" si="87"/>
        <v>88200</v>
      </c>
      <c r="I2759" t="str">
        <f>VLOOKUP(E2759,'Data Produk'!$A$2:$E$2517,3,FALSE)</f>
        <v>BHINNEKA POWER PACK S1 10.000 mAh POWERBANK BLACK</v>
      </c>
      <c r="J2759" t="str">
        <f>VLOOKUP(E2759,'Data Produk'!$A$2:$E$2517,4,FALSE)</f>
        <v>POWERBANK</v>
      </c>
      <c r="K2759" t="str">
        <f>VLOOKUP(D2759,'Data Outlet'!$A$2:$D$17,4,FALSE)</f>
        <v>Budi Santoso</v>
      </c>
      <c r="L2759" t="str">
        <f>VLOOKUP(D2759,'Data Outlet'!$A$2:$D$17,2,FALSE)</f>
        <v>BINTARO EXCHANGE</v>
      </c>
    </row>
    <row r="2760" spans="1:12" x14ac:dyDescent="0.25">
      <c r="A2760" t="str">
        <f t="shared" si="86"/>
        <v>T-2759</v>
      </c>
      <c r="B2760" s="3" t="s">
        <v>2584</v>
      </c>
      <c r="C2760" s="5">
        <v>45549</v>
      </c>
      <c r="D2760" s="3" t="s">
        <v>35</v>
      </c>
      <c r="E2760" s="4" t="s">
        <v>320</v>
      </c>
      <c r="F2760" s="9">
        <v>1</v>
      </c>
      <c r="G2760">
        <f>VLOOKUP(E2760,'Data Produk'!$A$2:$E$2517,5,FALSE)</f>
        <v>13050</v>
      </c>
      <c r="H2760">
        <f t="shared" si="87"/>
        <v>13050</v>
      </c>
      <c r="I2760" t="str">
        <f>VLOOKUP(E2760,'Data Produk'!$A$2:$E$2517,3,FALSE)</f>
        <v>BHINNEKA DURALINK KCT1201 BLACK</v>
      </c>
      <c r="J2760" t="str">
        <f>VLOOKUP(E2760,'Data Produk'!$A$2:$E$2517,4,FALSE)</f>
        <v>CABLE</v>
      </c>
      <c r="K2760" t="str">
        <f>VLOOKUP(D2760,'Data Outlet'!$A$2:$D$17,4,FALSE)</f>
        <v>Budi Santoso</v>
      </c>
      <c r="L2760" t="str">
        <f>VLOOKUP(D2760,'Data Outlet'!$A$2:$D$17,2,FALSE)</f>
        <v>BINTARO EXCHANGE</v>
      </c>
    </row>
    <row r="2761" spans="1:12" x14ac:dyDescent="0.25">
      <c r="A2761" t="str">
        <f t="shared" si="86"/>
        <v>T-2760</v>
      </c>
      <c r="B2761" s="3" t="s">
        <v>2584</v>
      </c>
      <c r="C2761" s="5">
        <v>45565</v>
      </c>
      <c r="D2761" s="3" t="s">
        <v>35</v>
      </c>
      <c r="E2761" s="4" t="s">
        <v>944</v>
      </c>
      <c r="F2761" s="9">
        <v>2</v>
      </c>
      <c r="G2761">
        <f>VLOOKUP(E2761,'Data Produk'!$A$2:$E$2517,5,FALSE)</f>
        <v>26100</v>
      </c>
      <c r="H2761">
        <f t="shared" si="87"/>
        <v>52200</v>
      </c>
      <c r="I2761" t="str">
        <f>VLOOKUP(E2761,'Data Produk'!$A$2:$E$2517,3,FALSE)</f>
        <v>BHINNEKA GO ES1 WIRED EARBUDS WHITE</v>
      </c>
      <c r="J2761" t="str">
        <f>VLOOKUP(E2761,'Data Produk'!$A$2:$E$2517,4,FALSE)</f>
        <v>EARPHONE</v>
      </c>
      <c r="K2761" t="str">
        <f>VLOOKUP(D2761,'Data Outlet'!$A$2:$D$17,4,FALSE)</f>
        <v>Budi Santoso</v>
      </c>
      <c r="L2761" t="str">
        <f>VLOOKUP(D2761,'Data Outlet'!$A$2:$D$17,2,FALSE)</f>
        <v>BINTARO EXCHANGE</v>
      </c>
    </row>
    <row r="2762" spans="1:12" x14ac:dyDescent="0.25">
      <c r="A2762" t="str">
        <f t="shared" si="86"/>
        <v>T-2761</v>
      </c>
      <c r="B2762" s="3" t="s">
        <v>2584</v>
      </c>
      <c r="C2762" s="5">
        <v>45555</v>
      </c>
      <c r="D2762" s="3" t="s">
        <v>35</v>
      </c>
      <c r="E2762" s="4" t="s">
        <v>1382</v>
      </c>
      <c r="F2762" s="9">
        <v>2</v>
      </c>
      <c r="G2762">
        <f>VLOOKUP(E2762,'Data Produk'!$A$2:$E$2517,5,FALSE)</f>
        <v>49500</v>
      </c>
      <c r="H2762">
        <f t="shared" si="87"/>
        <v>99000</v>
      </c>
      <c r="I2762" t="str">
        <f>VLOOKUP(E2762,'Data Produk'!$A$2:$E$2517,3,FALSE)</f>
        <v>BHINNEKA POWER GO 20W 1-PORT TYPE-C USB CHARGER (PD+QC) BLACK</v>
      </c>
      <c r="J2762" t="str">
        <f>VLOOKUP(E2762,'Data Produk'!$A$2:$E$2517,4,FALSE)</f>
        <v>CHARGER</v>
      </c>
      <c r="K2762" t="str">
        <f>VLOOKUP(D2762,'Data Outlet'!$A$2:$D$17,4,FALSE)</f>
        <v>Budi Santoso</v>
      </c>
      <c r="L2762" t="str">
        <f>VLOOKUP(D2762,'Data Outlet'!$A$2:$D$17,2,FALSE)</f>
        <v>BINTARO EXCHANGE</v>
      </c>
    </row>
    <row r="2763" spans="1:12" x14ac:dyDescent="0.25">
      <c r="A2763" t="str">
        <f t="shared" si="86"/>
        <v>T-2762</v>
      </c>
      <c r="B2763" s="3" t="s">
        <v>2584</v>
      </c>
      <c r="C2763" s="5">
        <v>45557</v>
      </c>
      <c r="D2763" s="3" t="s">
        <v>35</v>
      </c>
      <c r="E2763" s="4" t="s">
        <v>372</v>
      </c>
      <c r="F2763" s="9">
        <v>1</v>
      </c>
      <c r="G2763">
        <f>VLOOKUP(E2763,'Data Produk'!$A$2:$E$2517,5,FALSE)</f>
        <v>88200</v>
      </c>
      <c r="H2763">
        <f t="shared" si="87"/>
        <v>88200</v>
      </c>
      <c r="I2763" t="str">
        <f>VLOOKUP(E2763,'Data Produk'!$A$2:$E$2517,3,FALSE)</f>
        <v>BHINNEKA POWER PACK S1 10.000 mAh POWERBANK WHITE</v>
      </c>
      <c r="J2763" t="str">
        <f>VLOOKUP(E2763,'Data Produk'!$A$2:$E$2517,4,FALSE)</f>
        <v>POWERBANK</v>
      </c>
      <c r="K2763" t="str">
        <f>VLOOKUP(D2763,'Data Outlet'!$A$2:$D$17,4,FALSE)</f>
        <v>Budi Santoso</v>
      </c>
      <c r="L2763" t="str">
        <f>VLOOKUP(D2763,'Data Outlet'!$A$2:$D$17,2,FALSE)</f>
        <v>BINTARO EXCHANGE</v>
      </c>
    </row>
    <row r="2764" spans="1:12" x14ac:dyDescent="0.25">
      <c r="A2764" t="str">
        <f t="shared" ref="A2764:A2827" si="88">"T-"&amp;ROW()-1</f>
        <v>T-2763</v>
      </c>
      <c r="B2764" s="3" t="s">
        <v>2584</v>
      </c>
      <c r="C2764" s="5">
        <v>45559</v>
      </c>
      <c r="D2764" s="3" t="s">
        <v>35</v>
      </c>
      <c r="E2764" s="4" t="s">
        <v>940</v>
      </c>
      <c r="F2764" s="9">
        <v>1</v>
      </c>
      <c r="G2764">
        <f>VLOOKUP(E2764,'Data Produk'!$A$2:$E$2517,5,FALSE)</f>
        <v>112500</v>
      </c>
      <c r="H2764">
        <f t="shared" si="87"/>
        <v>112500</v>
      </c>
      <c r="I2764" t="str">
        <f>VLOOKUP(E2764,'Data Produk'!$A$2:$E$2517,3,FALSE)</f>
        <v>BHINNEKA GO WH02 WIRELESS HEADSET GREY</v>
      </c>
      <c r="J2764" t="str">
        <f>VLOOKUP(E2764,'Data Produk'!$A$2:$E$2517,4,FALSE)</f>
        <v>WIRELESS HEADSET</v>
      </c>
      <c r="K2764" t="str">
        <f>VLOOKUP(D2764,'Data Outlet'!$A$2:$D$17,4,FALSE)</f>
        <v>Budi Santoso</v>
      </c>
      <c r="L2764" t="str">
        <f>VLOOKUP(D2764,'Data Outlet'!$A$2:$D$17,2,FALSE)</f>
        <v>BINTARO EXCHANGE</v>
      </c>
    </row>
    <row r="2765" spans="1:12" x14ac:dyDescent="0.25">
      <c r="A2765" t="str">
        <f t="shared" si="88"/>
        <v>T-2764</v>
      </c>
      <c r="B2765" s="3" t="s">
        <v>2584</v>
      </c>
      <c r="C2765" s="5">
        <v>45549</v>
      </c>
      <c r="D2765" s="3" t="s">
        <v>35</v>
      </c>
      <c r="E2765" s="4" t="s">
        <v>350</v>
      </c>
      <c r="F2765" s="9">
        <v>1</v>
      </c>
      <c r="G2765">
        <f>VLOOKUP(E2765,'Data Produk'!$A$2:$E$2517,5,FALSE)</f>
        <v>15300</v>
      </c>
      <c r="H2765">
        <f t="shared" si="87"/>
        <v>15300</v>
      </c>
      <c r="I2765" t="str">
        <f>VLOOKUP(E2765,'Data Produk'!$A$2:$E$2517,3,FALSE)</f>
        <v>BHINNEKA LINKPODS ES3 WIRED EARBUDS WHITE</v>
      </c>
      <c r="J2765" t="str">
        <f>VLOOKUP(E2765,'Data Produk'!$A$2:$E$2517,4,FALSE)</f>
        <v>EARPHONE</v>
      </c>
      <c r="K2765" t="str">
        <f>VLOOKUP(D2765,'Data Outlet'!$A$2:$D$17,4,FALSE)</f>
        <v>Budi Santoso</v>
      </c>
      <c r="L2765" t="str">
        <f>VLOOKUP(D2765,'Data Outlet'!$A$2:$D$17,2,FALSE)</f>
        <v>BINTARO EXCHANGE</v>
      </c>
    </row>
    <row r="2766" spans="1:12" x14ac:dyDescent="0.25">
      <c r="A2766" t="str">
        <f t="shared" si="88"/>
        <v>T-2765</v>
      </c>
      <c r="B2766" s="3" t="s">
        <v>2584</v>
      </c>
      <c r="C2766" s="5">
        <v>45537</v>
      </c>
      <c r="D2766" s="3" t="s">
        <v>35</v>
      </c>
      <c r="E2766" s="4" t="s">
        <v>341</v>
      </c>
      <c r="F2766" s="9">
        <v>1</v>
      </c>
      <c r="G2766">
        <f>VLOOKUP(E2766,'Data Produk'!$A$2:$E$2517,5,FALSE)</f>
        <v>49500</v>
      </c>
      <c r="H2766">
        <f t="shared" si="87"/>
        <v>49500</v>
      </c>
      <c r="I2766" t="str">
        <f>VLOOKUP(E2766,'Data Produk'!$A$2:$E$2517,3,FALSE)</f>
        <v>BHINNEKA POWER PURE 20W 1-PORT TYPE-A USB CHARGER (QC) BLACK</v>
      </c>
      <c r="J2766" t="str">
        <f>VLOOKUP(E2766,'Data Produk'!$A$2:$E$2517,4,FALSE)</f>
        <v>CHARGER</v>
      </c>
      <c r="K2766" t="str">
        <f>VLOOKUP(D2766,'Data Outlet'!$A$2:$D$17,4,FALSE)</f>
        <v>Budi Santoso</v>
      </c>
      <c r="L2766" t="str">
        <f>VLOOKUP(D2766,'Data Outlet'!$A$2:$D$17,2,FALSE)</f>
        <v>BINTARO EXCHANGE</v>
      </c>
    </row>
    <row r="2767" spans="1:12" x14ac:dyDescent="0.25">
      <c r="A2767" t="str">
        <f t="shared" si="88"/>
        <v>T-2766</v>
      </c>
      <c r="B2767" s="3" t="s">
        <v>2584</v>
      </c>
      <c r="C2767" s="5">
        <v>45537</v>
      </c>
      <c r="D2767" s="3" t="s">
        <v>35</v>
      </c>
      <c r="E2767" s="4" t="s">
        <v>326</v>
      </c>
      <c r="F2767" s="9">
        <v>1</v>
      </c>
      <c r="G2767">
        <f>VLOOKUP(E2767,'Data Produk'!$A$2:$E$2517,5,FALSE)</f>
        <v>22500</v>
      </c>
      <c r="H2767">
        <f t="shared" si="87"/>
        <v>22500</v>
      </c>
      <c r="I2767" t="str">
        <f>VLOOKUP(E2767,'Data Produk'!$A$2:$E$2517,3,FALSE)</f>
        <v>BHINNEKA HYPERLINK KV65C1201 BLACK</v>
      </c>
      <c r="J2767" t="str">
        <f>VLOOKUP(E2767,'Data Produk'!$A$2:$E$2517,4,FALSE)</f>
        <v>CABLE</v>
      </c>
      <c r="K2767" t="str">
        <f>VLOOKUP(D2767,'Data Outlet'!$A$2:$D$17,4,FALSE)</f>
        <v>Budi Santoso</v>
      </c>
      <c r="L2767" t="str">
        <f>VLOOKUP(D2767,'Data Outlet'!$A$2:$D$17,2,FALSE)</f>
        <v>BINTARO EXCHANGE</v>
      </c>
    </row>
    <row r="2768" spans="1:12" x14ac:dyDescent="0.25">
      <c r="A2768" t="str">
        <f t="shared" si="88"/>
        <v>T-2767</v>
      </c>
      <c r="B2768" s="3" t="s">
        <v>2584</v>
      </c>
      <c r="C2768" s="5">
        <v>45559</v>
      </c>
      <c r="D2768" s="3" t="s">
        <v>35</v>
      </c>
      <c r="E2768" s="4" t="s">
        <v>369</v>
      </c>
      <c r="F2768" s="9">
        <v>1</v>
      </c>
      <c r="G2768">
        <f>VLOOKUP(E2768,'Data Produk'!$A$2:$E$2517,5,FALSE)</f>
        <v>57150</v>
      </c>
      <c r="H2768">
        <f t="shared" si="87"/>
        <v>57150</v>
      </c>
      <c r="I2768" t="str">
        <f>VLOOKUP(E2768,'Data Produk'!$A$2:$E$2517,3,FALSE)</f>
        <v>BHINNEKA AGILE MP353 GAMING MOUSEPAD BLACK</v>
      </c>
      <c r="J2768" t="str">
        <f>VLOOKUP(E2768,'Data Produk'!$A$2:$E$2517,4,FALSE)</f>
        <v>GAMING MOUSEPAD</v>
      </c>
      <c r="K2768" t="str">
        <f>VLOOKUP(D2768,'Data Outlet'!$A$2:$D$17,4,FALSE)</f>
        <v>Budi Santoso</v>
      </c>
      <c r="L2768" t="str">
        <f>VLOOKUP(D2768,'Data Outlet'!$A$2:$D$17,2,FALSE)</f>
        <v>BINTARO EXCHANGE</v>
      </c>
    </row>
    <row r="2769" spans="1:12" x14ac:dyDescent="0.25">
      <c r="A2769" t="str">
        <f t="shared" si="88"/>
        <v>T-2768</v>
      </c>
      <c r="B2769" s="3" t="s">
        <v>2584</v>
      </c>
      <c r="C2769" s="5">
        <v>45554</v>
      </c>
      <c r="D2769" s="3" t="s">
        <v>35</v>
      </c>
      <c r="E2769" s="4" t="s">
        <v>934</v>
      </c>
      <c r="F2769" s="9">
        <v>2</v>
      </c>
      <c r="G2769">
        <f>VLOOKUP(E2769,'Data Produk'!$A$2:$E$2517,5,FALSE)</f>
        <v>47700</v>
      </c>
      <c r="H2769">
        <f t="shared" si="87"/>
        <v>95400</v>
      </c>
      <c r="I2769" t="str">
        <f>VLOOKUP(E2769,'Data Produk'!$A$2:$E$2517,3,FALSE)</f>
        <v>BHINNEKA POWER MOVE 30W 2-PORTS CAR CHARGER (PD+QC) BLACK</v>
      </c>
      <c r="J2769" t="str">
        <f>VLOOKUP(E2769,'Data Produk'!$A$2:$E$2517,4,FALSE)</f>
        <v>CAR &amp; TRAVEL CHARGER</v>
      </c>
      <c r="K2769" t="str">
        <f>VLOOKUP(D2769,'Data Outlet'!$A$2:$D$17,4,FALSE)</f>
        <v>Budi Santoso</v>
      </c>
      <c r="L2769" t="str">
        <f>VLOOKUP(D2769,'Data Outlet'!$A$2:$D$17,2,FALSE)</f>
        <v>BINTARO EXCHANGE</v>
      </c>
    </row>
    <row r="2770" spans="1:12" x14ac:dyDescent="0.25">
      <c r="A2770" t="str">
        <f t="shared" si="88"/>
        <v>T-2769</v>
      </c>
      <c r="B2770" s="3" t="s">
        <v>2584</v>
      </c>
      <c r="C2770" s="5">
        <v>45552</v>
      </c>
      <c r="D2770" s="3" t="s">
        <v>35</v>
      </c>
      <c r="E2770" s="4" t="s">
        <v>331</v>
      </c>
      <c r="F2770" s="9">
        <v>1</v>
      </c>
      <c r="G2770">
        <f>VLOOKUP(E2770,'Data Produk'!$A$2:$E$2517,5,FALSE)</f>
        <v>39600</v>
      </c>
      <c r="H2770">
        <f t="shared" si="87"/>
        <v>39600</v>
      </c>
      <c r="I2770" t="str">
        <f>VLOOKUP(E2770,'Data Produk'!$A$2:$E$2517,3,FALSE)</f>
        <v>BHINNEKA GO W608 OFFICE MOUSE PINK</v>
      </c>
      <c r="J2770" t="str">
        <f>VLOOKUP(E2770,'Data Produk'!$A$2:$E$2517,4,FALSE)</f>
        <v>OFFICE MOUSE</v>
      </c>
      <c r="K2770" t="str">
        <f>VLOOKUP(D2770,'Data Outlet'!$A$2:$D$17,4,FALSE)</f>
        <v>Budi Santoso</v>
      </c>
      <c r="L2770" t="str">
        <f>VLOOKUP(D2770,'Data Outlet'!$A$2:$D$17,2,FALSE)</f>
        <v>BINTARO EXCHANGE</v>
      </c>
    </row>
    <row r="2771" spans="1:12" x14ac:dyDescent="0.25">
      <c r="A2771" t="str">
        <f t="shared" si="88"/>
        <v>T-2770</v>
      </c>
      <c r="B2771" s="3" t="s">
        <v>2584</v>
      </c>
      <c r="C2771" s="5">
        <v>45553</v>
      </c>
      <c r="D2771" s="3" t="s">
        <v>35</v>
      </c>
      <c r="E2771" s="4" t="s">
        <v>1377</v>
      </c>
      <c r="F2771" s="9">
        <v>1</v>
      </c>
      <c r="G2771">
        <f>VLOOKUP(E2771,'Data Produk'!$A$2:$E$2517,5,FALSE)</f>
        <v>98100</v>
      </c>
      <c r="H2771">
        <f t="shared" si="87"/>
        <v>98100</v>
      </c>
      <c r="I2771" t="str">
        <f>VLOOKUP(E2771,'Data Produk'!$A$2:$E$2517,3,FALSE)</f>
        <v>BHINNEKA CW2-Q01 30W 2-PORTS CHARGER (QC) WHITE</v>
      </c>
      <c r="J2771" t="str">
        <f>VLOOKUP(E2771,'Data Produk'!$A$2:$E$2517,4,FALSE)</f>
        <v>CHARGER</v>
      </c>
      <c r="K2771" t="str">
        <f>VLOOKUP(D2771,'Data Outlet'!$A$2:$D$17,4,FALSE)</f>
        <v>Budi Santoso</v>
      </c>
      <c r="L2771" t="str">
        <f>VLOOKUP(D2771,'Data Outlet'!$A$2:$D$17,2,FALSE)</f>
        <v>BINTARO EXCHANGE</v>
      </c>
    </row>
    <row r="2772" spans="1:12" x14ac:dyDescent="0.25">
      <c r="A2772" t="str">
        <f t="shared" si="88"/>
        <v>T-2771</v>
      </c>
      <c r="B2772" s="3" t="s">
        <v>2584</v>
      </c>
      <c r="C2772" s="5">
        <v>45553</v>
      </c>
      <c r="D2772" s="3" t="s">
        <v>42</v>
      </c>
      <c r="E2772" s="4" t="s">
        <v>1550</v>
      </c>
      <c r="F2772" s="9">
        <v>1</v>
      </c>
      <c r="G2772">
        <f>VLOOKUP(E2772,'Data Produk'!$A$2:$E$2517,5,FALSE)</f>
        <v>57150</v>
      </c>
      <c r="H2772">
        <f t="shared" si="87"/>
        <v>57150</v>
      </c>
      <c r="I2772" t="str">
        <f>VLOOKUP(E2772,'Data Produk'!$A$2:$E$2517,3,FALSE)</f>
        <v>BHINNEKA AGILE MP353 GAMING MOUSEPAD BLACK</v>
      </c>
      <c r="J2772" t="str">
        <f>VLOOKUP(E2772,'Data Produk'!$A$2:$E$2517,4,FALSE)</f>
        <v>GAMING MOUSEPAD</v>
      </c>
      <c r="K2772" t="str">
        <f>VLOOKUP(D2772,'Data Outlet'!$A$2:$D$17,4,FALSE)</f>
        <v>Hadi Nugroho</v>
      </c>
      <c r="L2772" t="str">
        <f>VLOOKUP(D2772,'Data Outlet'!$A$2:$D$17,2,FALSE)</f>
        <v>MALL KELAPA GADING</v>
      </c>
    </row>
    <row r="2773" spans="1:12" x14ac:dyDescent="0.25">
      <c r="A2773" t="str">
        <f t="shared" si="88"/>
        <v>T-2772</v>
      </c>
      <c r="B2773" s="3" t="s">
        <v>2584</v>
      </c>
      <c r="C2773" s="5">
        <v>45557</v>
      </c>
      <c r="D2773" s="3" t="s">
        <v>42</v>
      </c>
      <c r="E2773" s="4" t="s">
        <v>1266</v>
      </c>
      <c r="F2773" s="9">
        <v>1</v>
      </c>
      <c r="G2773">
        <f>VLOOKUP(E2773,'Data Produk'!$A$2:$E$2517,5,FALSE)</f>
        <v>138000</v>
      </c>
      <c r="H2773">
        <f t="shared" si="87"/>
        <v>138000</v>
      </c>
      <c r="I2773" t="str">
        <f>VLOOKUP(E2773,'Data Produk'!$A$2:$E$2517,3,FALSE)</f>
        <v>BHINNEKA GO Keyboard Mouse Wireless Office WK893</v>
      </c>
      <c r="J2773" t="str">
        <f>VLOOKUP(E2773,'Data Produk'!$A$2:$E$2517,4,FALSE)</f>
        <v>OFFICE COMBO</v>
      </c>
      <c r="K2773" t="str">
        <f>VLOOKUP(D2773,'Data Outlet'!$A$2:$D$17,4,FALSE)</f>
        <v>Hadi Nugroho</v>
      </c>
      <c r="L2773" t="str">
        <f>VLOOKUP(D2773,'Data Outlet'!$A$2:$D$17,2,FALSE)</f>
        <v>MALL KELAPA GADING</v>
      </c>
    </row>
    <row r="2774" spans="1:12" x14ac:dyDescent="0.25">
      <c r="A2774" t="str">
        <f t="shared" si="88"/>
        <v>T-2773</v>
      </c>
      <c r="B2774" s="3" t="s">
        <v>2584</v>
      </c>
      <c r="C2774" s="5">
        <v>45564</v>
      </c>
      <c r="D2774" s="3" t="s">
        <v>42</v>
      </c>
      <c r="E2774" s="4" t="s">
        <v>1551</v>
      </c>
      <c r="F2774" s="9">
        <v>1</v>
      </c>
      <c r="G2774">
        <f>VLOOKUP(E2774,'Data Produk'!$A$2:$E$2517,5,FALSE)</f>
        <v>39600</v>
      </c>
      <c r="H2774">
        <f t="shared" si="87"/>
        <v>39600</v>
      </c>
      <c r="I2774" t="str">
        <f>VLOOKUP(E2774,'Data Produk'!$A$2:$E$2517,3,FALSE)</f>
        <v>BHINNEKA GO W607 OFFICE MOUSE PURPLE</v>
      </c>
      <c r="J2774" t="str">
        <f>VLOOKUP(E2774,'Data Produk'!$A$2:$E$2517,4,FALSE)</f>
        <v>OFFICE MOUSE</v>
      </c>
      <c r="K2774" t="str">
        <f>VLOOKUP(D2774,'Data Outlet'!$A$2:$D$17,4,FALSE)</f>
        <v>Hadi Nugroho</v>
      </c>
      <c r="L2774" t="str">
        <f>VLOOKUP(D2774,'Data Outlet'!$A$2:$D$17,2,FALSE)</f>
        <v>MALL KELAPA GADING</v>
      </c>
    </row>
    <row r="2775" spans="1:12" x14ac:dyDescent="0.25">
      <c r="A2775" t="str">
        <f t="shared" si="88"/>
        <v>T-2774</v>
      </c>
      <c r="B2775" s="3" t="s">
        <v>2584</v>
      </c>
      <c r="C2775" s="5">
        <v>45542</v>
      </c>
      <c r="D2775" s="3" t="s">
        <v>42</v>
      </c>
      <c r="E2775" s="4" t="s">
        <v>207</v>
      </c>
      <c r="F2775" s="9">
        <v>2</v>
      </c>
      <c r="G2775">
        <f>VLOOKUP(E2775,'Data Produk'!$A$2:$E$2517,5,FALSE)</f>
        <v>13500</v>
      </c>
      <c r="H2775">
        <f t="shared" si="87"/>
        <v>27000</v>
      </c>
      <c r="I2775" t="str">
        <f>VLOOKUP(E2775,'Data Produk'!$A$2:$E$2517,3,FALSE)</f>
        <v>BHINNEKA LINKBUDS ES2 WIRED EARBUDS WHITE</v>
      </c>
      <c r="J2775" t="str">
        <f>VLOOKUP(E2775,'Data Produk'!$A$2:$E$2517,4,FALSE)</f>
        <v>EARPHONE</v>
      </c>
      <c r="K2775" t="str">
        <f>VLOOKUP(D2775,'Data Outlet'!$A$2:$D$17,4,FALSE)</f>
        <v>Hadi Nugroho</v>
      </c>
      <c r="L2775" t="str">
        <f>VLOOKUP(D2775,'Data Outlet'!$A$2:$D$17,2,FALSE)</f>
        <v>MALL KELAPA GADING</v>
      </c>
    </row>
    <row r="2776" spans="1:12" x14ac:dyDescent="0.25">
      <c r="A2776" t="str">
        <f t="shared" si="88"/>
        <v>T-2775</v>
      </c>
      <c r="B2776" s="3" t="s">
        <v>2584</v>
      </c>
      <c r="C2776" s="5">
        <v>45551</v>
      </c>
      <c r="D2776" s="3" t="s">
        <v>42</v>
      </c>
      <c r="E2776" s="4" t="s">
        <v>1552</v>
      </c>
      <c r="F2776" s="9">
        <v>1</v>
      </c>
      <c r="G2776">
        <f>VLOOKUP(E2776,'Data Produk'!$A$2:$E$2517,5,FALSE)</f>
        <v>38700</v>
      </c>
      <c r="H2776">
        <f t="shared" si="87"/>
        <v>38700</v>
      </c>
      <c r="I2776" t="str">
        <f>VLOOKUP(E2776,'Data Produk'!$A$2:$E$2517,3,FALSE)</f>
        <v>BHINNEKA EG3 WIRED EARBUDS WHITE</v>
      </c>
      <c r="J2776" t="str">
        <f>VLOOKUP(E2776,'Data Produk'!$A$2:$E$2517,4,FALSE)</f>
        <v>EARPHONE</v>
      </c>
      <c r="K2776" t="str">
        <f>VLOOKUP(D2776,'Data Outlet'!$A$2:$D$17,4,FALSE)</f>
        <v>Hadi Nugroho</v>
      </c>
      <c r="L2776" t="str">
        <f>VLOOKUP(D2776,'Data Outlet'!$A$2:$D$17,2,FALSE)</f>
        <v>MALL KELAPA GADING</v>
      </c>
    </row>
    <row r="2777" spans="1:12" x14ac:dyDescent="0.25">
      <c r="A2777" t="str">
        <f t="shared" si="88"/>
        <v>T-2776</v>
      </c>
      <c r="B2777" s="3" t="s">
        <v>2584</v>
      </c>
      <c r="C2777" s="5">
        <v>45546</v>
      </c>
      <c r="D2777" s="3" t="s">
        <v>42</v>
      </c>
      <c r="E2777" s="4" t="s">
        <v>245</v>
      </c>
      <c r="F2777" s="9">
        <v>2</v>
      </c>
      <c r="G2777">
        <f>VLOOKUP(E2777,'Data Produk'!$A$2:$E$2517,5,FALSE)</f>
        <v>88200</v>
      </c>
      <c r="H2777">
        <f t="shared" si="87"/>
        <v>176400</v>
      </c>
      <c r="I2777" t="str">
        <f>VLOOKUP(E2777,'Data Produk'!$A$2:$E$2517,3,FALSE)</f>
        <v>BHINNEKA POWER PACK S1 10.000 mAh POWERBANK WHITE</v>
      </c>
      <c r="J2777" t="str">
        <f>VLOOKUP(E2777,'Data Produk'!$A$2:$E$2517,4,FALSE)</f>
        <v>POWERBANK</v>
      </c>
      <c r="K2777" t="str">
        <f>VLOOKUP(D2777,'Data Outlet'!$A$2:$D$17,4,FALSE)</f>
        <v>Hadi Nugroho</v>
      </c>
      <c r="L2777" t="str">
        <f>VLOOKUP(D2777,'Data Outlet'!$A$2:$D$17,2,FALSE)</f>
        <v>MALL KELAPA GADING</v>
      </c>
    </row>
    <row r="2778" spans="1:12" x14ac:dyDescent="0.25">
      <c r="A2778" t="str">
        <f t="shared" si="88"/>
        <v>T-2777</v>
      </c>
      <c r="B2778" s="3" t="s">
        <v>2584</v>
      </c>
      <c r="C2778" s="5">
        <v>45551</v>
      </c>
      <c r="D2778" s="3" t="s">
        <v>42</v>
      </c>
      <c r="E2778" s="4" t="s">
        <v>1012</v>
      </c>
      <c r="F2778" s="9">
        <v>1</v>
      </c>
      <c r="G2778">
        <f>VLOOKUP(E2778,'Data Produk'!$A$2:$E$2517,5,FALSE)</f>
        <v>40500</v>
      </c>
      <c r="H2778">
        <f t="shared" si="87"/>
        <v>40500</v>
      </c>
      <c r="I2778" t="str">
        <f>VLOOKUP(E2778,'Data Produk'!$A$2:$E$2517,3,FALSE)</f>
        <v>BHINNEKA MEOW AC5001 HEADSET ACCESSORIES BLACK</v>
      </c>
      <c r="J2778" t="str">
        <f>VLOOKUP(E2778,'Data Produk'!$A$2:$E$2517,4,FALSE)</f>
        <v>OTHER ACCESSORIES</v>
      </c>
      <c r="K2778" t="str">
        <f>VLOOKUP(D2778,'Data Outlet'!$A$2:$D$17,4,FALSE)</f>
        <v>Hadi Nugroho</v>
      </c>
      <c r="L2778" t="str">
        <f>VLOOKUP(D2778,'Data Outlet'!$A$2:$D$17,2,FALSE)</f>
        <v>MALL KELAPA GADING</v>
      </c>
    </row>
    <row r="2779" spans="1:12" x14ac:dyDescent="0.25">
      <c r="A2779" t="str">
        <f t="shared" si="88"/>
        <v>T-2778</v>
      </c>
      <c r="B2779" s="3" t="s">
        <v>2584</v>
      </c>
      <c r="C2779" s="5">
        <v>45537</v>
      </c>
      <c r="D2779" s="3" t="s">
        <v>42</v>
      </c>
      <c r="E2779" s="4" t="s">
        <v>84</v>
      </c>
      <c r="F2779" s="9">
        <v>4</v>
      </c>
      <c r="G2779">
        <f>VLOOKUP(E2779,'Data Produk'!$A$2:$E$2517,5,FALSE)</f>
        <v>31500</v>
      </c>
      <c r="H2779">
        <f t="shared" si="87"/>
        <v>126000</v>
      </c>
      <c r="I2779" t="str">
        <f>VLOOKUP(E2779,'Data Produk'!$A$2:$E$2517,3,FALSE)</f>
        <v>BHINNEKA HYPERLINK KD60L1501 BLACK</v>
      </c>
      <c r="J2779" t="str">
        <f>VLOOKUP(E2779,'Data Produk'!$A$2:$E$2517,4,FALSE)</f>
        <v>CABLE</v>
      </c>
      <c r="K2779" t="str">
        <f>VLOOKUP(D2779,'Data Outlet'!$A$2:$D$17,4,FALSE)</f>
        <v>Hadi Nugroho</v>
      </c>
      <c r="L2779" t="str">
        <f>VLOOKUP(D2779,'Data Outlet'!$A$2:$D$17,2,FALSE)</f>
        <v>MALL KELAPA GADING</v>
      </c>
    </row>
    <row r="2780" spans="1:12" x14ac:dyDescent="0.25">
      <c r="A2780" t="str">
        <f t="shared" si="88"/>
        <v>T-2779</v>
      </c>
      <c r="B2780" s="3" t="s">
        <v>2584</v>
      </c>
      <c r="C2780" s="5">
        <v>45547</v>
      </c>
      <c r="D2780" s="3" t="s">
        <v>42</v>
      </c>
      <c r="E2780" s="4" t="s">
        <v>739</v>
      </c>
      <c r="F2780" s="9">
        <v>1</v>
      </c>
      <c r="G2780">
        <f>VLOOKUP(E2780,'Data Produk'!$A$2:$E$2517,5,FALSE)</f>
        <v>65700</v>
      </c>
      <c r="H2780">
        <f t="shared" si="87"/>
        <v>65700</v>
      </c>
      <c r="I2780" t="str">
        <f>VLOOKUP(E2780,'Data Produk'!$A$2:$E$2517,3,FALSE)</f>
        <v>BHINNEKA POWER GO 20W 1-PORT TYPE-C USB CHARGER (PD) WHITE</v>
      </c>
      <c r="J2780" t="str">
        <f>VLOOKUP(E2780,'Data Produk'!$A$2:$E$2517,4,FALSE)</f>
        <v>CHARGER</v>
      </c>
      <c r="K2780" t="str">
        <f>VLOOKUP(D2780,'Data Outlet'!$A$2:$D$17,4,FALSE)</f>
        <v>Hadi Nugroho</v>
      </c>
      <c r="L2780" t="str">
        <f>VLOOKUP(D2780,'Data Outlet'!$A$2:$D$17,2,FALSE)</f>
        <v>MALL KELAPA GADING</v>
      </c>
    </row>
    <row r="2781" spans="1:12" x14ac:dyDescent="0.25">
      <c r="A2781" t="str">
        <f t="shared" si="88"/>
        <v>T-2780</v>
      </c>
      <c r="B2781" s="3" t="s">
        <v>2584</v>
      </c>
      <c r="C2781" s="5">
        <v>45536</v>
      </c>
      <c r="D2781" s="3" t="s">
        <v>42</v>
      </c>
      <c r="E2781" s="4" t="s">
        <v>1553</v>
      </c>
      <c r="F2781" s="9">
        <v>1</v>
      </c>
      <c r="G2781">
        <f>VLOOKUP(E2781,'Data Produk'!$A$2:$E$2517,5,FALSE)</f>
        <v>261000</v>
      </c>
      <c r="H2781">
        <f t="shared" si="87"/>
        <v>261000</v>
      </c>
      <c r="I2781" t="str">
        <f>VLOOKUP(E2781,'Data Produk'!$A$2:$E$2517,3,FALSE)</f>
        <v>BHINNEKA BLAKE WGC5 GAMING MOUSE BLACK</v>
      </c>
      <c r="J2781" t="str">
        <f>VLOOKUP(E2781,'Data Produk'!$A$2:$E$2517,4,FALSE)</f>
        <v>MOUSE GAMING</v>
      </c>
      <c r="K2781" t="str">
        <f>VLOOKUP(D2781,'Data Outlet'!$A$2:$D$17,4,FALSE)</f>
        <v>Hadi Nugroho</v>
      </c>
      <c r="L2781" t="str">
        <f>VLOOKUP(D2781,'Data Outlet'!$A$2:$D$17,2,FALSE)</f>
        <v>MALL KELAPA GADING</v>
      </c>
    </row>
    <row r="2782" spans="1:12" x14ac:dyDescent="0.25">
      <c r="A2782" t="str">
        <f t="shared" si="88"/>
        <v>T-2781</v>
      </c>
      <c r="B2782" s="3" t="s">
        <v>2584</v>
      </c>
      <c r="C2782" s="5">
        <v>45552</v>
      </c>
      <c r="D2782" s="3" t="s">
        <v>42</v>
      </c>
      <c r="E2782" s="4" t="s">
        <v>892</v>
      </c>
      <c r="F2782" s="9">
        <v>3</v>
      </c>
      <c r="G2782">
        <f>VLOOKUP(E2782,'Data Produk'!$A$2:$E$2517,5,FALSE)</f>
        <v>36900</v>
      </c>
      <c r="H2782">
        <f t="shared" si="87"/>
        <v>110700</v>
      </c>
      <c r="I2782" t="str">
        <f>VLOOKUP(E2782,'Data Produk'!$A$2:$E$2517,3,FALSE)</f>
        <v>KL106 BHINNEKA USB CABLE LIGHTNING</v>
      </c>
      <c r="J2782" t="str">
        <f>VLOOKUP(E2782,'Data Produk'!$A$2:$E$2517,4,FALSE)</f>
        <v>CABLE</v>
      </c>
      <c r="K2782" t="str">
        <f>VLOOKUP(D2782,'Data Outlet'!$A$2:$D$17,4,FALSE)</f>
        <v>Hadi Nugroho</v>
      </c>
      <c r="L2782" t="str">
        <f>VLOOKUP(D2782,'Data Outlet'!$A$2:$D$17,2,FALSE)</f>
        <v>MALL KELAPA GADING</v>
      </c>
    </row>
    <row r="2783" spans="1:12" x14ac:dyDescent="0.25">
      <c r="A2783" t="str">
        <f t="shared" si="88"/>
        <v>T-2782</v>
      </c>
      <c r="B2783" s="3" t="s">
        <v>2584</v>
      </c>
      <c r="C2783" s="5">
        <v>45550</v>
      </c>
      <c r="D2783" s="3" t="s">
        <v>42</v>
      </c>
      <c r="E2783" s="4" t="s">
        <v>1142</v>
      </c>
      <c r="F2783" s="9">
        <v>1</v>
      </c>
      <c r="G2783">
        <f>VLOOKUP(E2783,'Data Produk'!$A$2:$E$2517,5,FALSE)</f>
        <v>372000</v>
      </c>
      <c r="H2783">
        <f t="shared" si="87"/>
        <v>372000</v>
      </c>
      <c r="I2783" t="str">
        <f>VLOOKUP(E2783,'Data Produk'!$A$2:$E$2517,3,FALSE)</f>
        <v>BHINNEKA Gaming Keyboard MK-853 RGB BLUE SWITCH (PINK)</v>
      </c>
      <c r="J2783" t="str">
        <f>VLOOKUP(E2783,'Data Produk'!$A$2:$E$2517,4,FALSE)</f>
        <v>KEYBOARD GAMING</v>
      </c>
      <c r="K2783" t="str">
        <f>VLOOKUP(D2783,'Data Outlet'!$A$2:$D$17,4,FALSE)</f>
        <v>Hadi Nugroho</v>
      </c>
      <c r="L2783" t="str">
        <f>VLOOKUP(D2783,'Data Outlet'!$A$2:$D$17,2,FALSE)</f>
        <v>MALL KELAPA GADING</v>
      </c>
    </row>
    <row r="2784" spans="1:12" x14ac:dyDescent="0.25">
      <c r="A2784" t="str">
        <f t="shared" si="88"/>
        <v>T-2783</v>
      </c>
      <c r="B2784" s="3" t="s">
        <v>2584</v>
      </c>
      <c r="C2784" s="5">
        <v>45544</v>
      </c>
      <c r="D2784" s="3" t="s">
        <v>42</v>
      </c>
      <c r="E2784" s="4" t="s">
        <v>1056</v>
      </c>
      <c r="F2784" s="9">
        <v>1</v>
      </c>
      <c r="G2784">
        <f>VLOOKUP(E2784,'Data Produk'!$A$2:$E$2517,5,FALSE)</f>
        <v>39600</v>
      </c>
      <c r="H2784">
        <f t="shared" si="87"/>
        <v>39600</v>
      </c>
      <c r="I2784" t="str">
        <f>VLOOKUP(E2784,'Data Produk'!$A$2:$E$2517,3,FALSE)</f>
        <v>BHINNEKA GO W606 OFFICE MOUSE BLACK</v>
      </c>
      <c r="J2784" t="str">
        <f>VLOOKUP(E2784,'Data Produk'!$A$2:$E$2517,4,FALSE)</f>
        <v>OFFICE MOUSE</v>
      </c>
      <c r="K2784" t="str">
        <f>VLOOKUP(D2784,'Data Outlet'!$A$2:$D$17,4,FALSE)</f>
        <v>Hadi Nugroho</v>
      </c>
      <c r="L2784" t="str">
        <f>VLOOKUP(D2784,'Data Outlet'!$A$2:$D$17,2,FALSE)</f>
        <v>MALL KELAPA GADING</v>
      </c>
    </row>
    <row r="2785" spans="1:12" x14ac:dyDescent="0.25">
      <c r="A2785" t="str">
        <f t="shared" si="88"/>
        <v>T-2784</v>
      </c>
      <c r="B2785" s="3" t="s">
        <v>2584</v>
      </c>
      <c r="C2785" s="5">
        <v>45563</v>
      </c>
      <c r="D2785" s="3" t="s">
        <v>42</v>
      </c>
      <c r="E2785" s="4" t="s">
        <v>292</v>
      </c>
      <c r="F2785" s="9">
        <v>1</v>
      </c>
      <c r="G2785">
        <f>VLOOKUP(E2785,'Data Produk'!$A$2:$E$2517,5,FALSE)</f>
        <v>240000</v>
      </c>
      <c r="H2785">
        <f t="shared" si="87"/>
        <v>240000</v>
      </c>
      <c r="I2785" t="str">
        <f>VLOOKUP(E2785,'Data Produk'!$A$2:$E$2517,3,FALSE)</f>
        <v>BHINNEKA LUMINOUS C30 WEBCAM BLACK</v>
      </c>
      <c r="J2785" t="str">
        <f>VLOOKUP(E2785,'Data Produk'!$A$2:$E$2517,4,FALSE)</f>
        <v>STREAMING DEVICES</v>
      </c>
      <c r="K2785" t="str">
        <f>VLOOKUP(D2785,'Data Outlet'!$A$2:$D$17,4,FALSE)</f>
        <v>Hadi Nugroho</v>
      </c>
      <c r="L2785" t="str">
        <f>VLOOKUP(D2785,'Data Outlet'!$A$2:$D$17,2,FALSE)</f>
        <v>MALL KELAPA GADING</v>
      </c>
    </row>
    <row r="2786" spans="1:12" x14ac:dyDescent="0.25">
      <c r="A2786" t="str">
        <f t="shared" si="88"/>
        <v>T-2785</v>
      </c>
      <c r="B2786" s="3" t="s">
        <v>2584</v>
      </c>
      <c r="C2786" s="5">
        <v>45543</v>
      </c>
      <c r="D2786" s="3" t="s">
        <v>42</v>
      </c>
      <c r="E2786" s="4" t="s">
        <v>1554</v>
      </c>
      <c r="F2786" s="9">
        <v>1</v>
      </c>
      <c r="G2786">
        <f>VLOOKUP(E2786,'Data Produk'!$A$2:$E$2517,5,FALSE)</f>
        <v>489300</v>
      </c>
      <c r="H2786">
        <f t="shared" si="87"/>
        <v>489300</v>
      </c>
      <c r="I2786" t="str">
        <f>VLOOKUP(E2786,'Data Produk'!$A$2:$E$2517,3,FALSE)</f>
        <v>ACK02 ZORO Keycaps One Piece Original</v>
      </c>
      <c r="J2786" t="str">
        <f>VLOOKUP(E2786,'Data Produk'!$A$2:$E$2517,4,FALSE)</f>
        <v>OTHER ACCESSORIES</v>
      </c>
      <c r="K2786" t="str">
        <f>VLOOKUP(D2786,'Data Outlet'!$A$2:$D$17,4,FALSE)</f>
        <v>Hadi Nugroho</v>
      </c>
      <c r="L2786" t="str">
        <f>VLOOKUP(D2786,'Data Outlet'!$A$2:$D$17,2,FALSE)</f>
        <v>MALL KELAPA GADING</v>
      </c>
    </row>
    <row r="2787" spans="1:12" x14ac:dyDescent="0.25">
      <c r="A2787" t="str">
        <f t="shared" si="88"/>
        <v>T-2786</v>
      </c>
      <c r="B2787" s="3" t="s">
        <v>2584</v>
      </c>
      <c r="C2787" s="5">
        <v>45551</v>
      </c>
      <c r="D2787" s="3" t="s">
        <v>42</v>
      </c>
      <c r="E2787" s="4" t="s">
        <v>1555</v>
      </c>
      <c r="F2787" s="9">
        <v>1</v>
      </c>
      <c r="G2787">
        <f>VLOOKUP(E2787,'Data Produk'!$A$2:$E$2517,5,FALSE)</f>
        <v>272000</v>
      </c>
      <c r="H2787">
        <f t="shared" si="87"/>
        <v>272000</v>
      </c>
      <c r="I2787" t="str">
        <f>VLOOKUP(E2787,'Data Produk'!$A$2:$E$2517,3,FALSE)</f>
        <v>BHINNEKA SMART IP CAM INDOOR SC01</v>
      </c>
      <c r="J2787" t="str">
        <f>VLOOKUP(E2787,'Data Produk'!$A$2:$E$2517,4,FALSE)</f>
        <v>SMART LIFE</v>
      </c>
      <c r="K2787" t="str">
        <f>VLOOKUP(D2787,'Data Outlet'!$A$2:$D$17,4,FALSE)</f>
        <v>Hadi Nugroho</v>
      </c>
      <c r="L2787" t="str">
        <f>VLOOKUP(D2787,'Data Outlet'!$A$2:$D$17,2,FALSE)</f>
        <v>MALL KELAPA GADING</v>
      </c>
    </row>
    <row r="2788" spans="1:12" x14ac:dyDescent="0.25">
      <c r="A2788" t="str">
        <f t="shared" si="88"/>
        <v>T-2787</v>
      </c>
      <c r="B2788" s="3" t="s">
        <v>2584</v>
      </c>
      <c r="C2788" s="5">
        <v>45546</v>
      </c>
      <c r="D2788" s="3" t="s">
        <v>42</v>
      </c>
      <c r="E2788" s="4" t="s">
        <v>1473</v>
      </c>
      <c r="F2788" s="9">
        <v>1</v>
      </c>
      <c r="G2788">
        <f>VLOOKUP(E2788,'Data Produk'!$A$2:$E$2517,5,FALSE)</f>
        <v>349300</v>
      </c>
      <c r="H2788">
        <f t="shared" si="87"/>
        <v>349300</v>
      </c>
      <c r="I2788" t="str">
        <f>VLOOKUP(E2788,'Data Produk'!$A$2:$E$2517,3,FALSE)</f>
        <v>BHINNEKA ATO MP905 DESKMAT ONE PIECE LUFFY</v>
      </c>
      <c r="J2788" t="str">
        <f>VLOOKUP(E2788,'Data Produk'!$A$2:$E$2517,4,FALSE)</f>
        <v>DESKMAT</v>
      </c>
      <c r="K2788" t="str">
        <f>VLOOKUP(D2788,'Data Outlet'!$A$2:$D$17,4,FALSE)</f>
        <v>Hadi Nugroho</v>
      </c>
      <c r="L2788" t="str">
        <f>VLOOKUP(D2788,'Data Outlet'!$A$2:$D$17,2,FALSE)</f>
        <v>MALL KELAPA GADING</v>
      </c>
    </row>
    <row r="2789" spans="1:12" x14ac:dyDescent="0.25">
      <c r="A2789" t="str">
        <f t="shared" si="88"/>
        <v>T-2788</v>
      </c>
      <c r="B2789" s="3" t="s">
        <v>2584</v>
      </c>
      <c r="C2789" s="5">
        <v>45559</v>
      </c>
      <c r="D2789" s="3" t="s">
        <v>42</v>
      </c>
      <c r="E2789" s="4" t="s">
        <v>171</v>
      </c>
      <c r="F2789" s="9">
        <v>5</v>
      </c>
      <c r="G2789">
        <f>VLOOKUP(E2789,'Data Produk'!$A$2:$E$2517,5,FALSE)</f>
        <v>13050</v>
      </c>
      <c r="H2789">
        <f t="shared" si="87"/>
        <v>65250</v>
      </c>
      <c r="I2789" t="str">
        <f>VLOOKUP(E2789,'Data Produk'!$A$2:$E$2517,3,FALSE)</f>
        <v>BHINNEKA DURALINK KCT1201 BLACK</v>
      </c>
      <c r="J2789" t="str">
        <f>VLOOKUP(E2789,'Data Produk'!$A$2:$E$2517,4,FALSE)</f>
        <v>CABLE</v>
      </c>
      <c r="K2789" t="str">
        <f>VLOOKUP(D2789,'Data Outlet'!$A$2:$D$17,4,FALSE)</f>
        <v>Hadi Nugroho</v>
      </c>
      <c r="L2789" t="str">
        <f>VLOOKUP(D2789,'Data Outlet'!$A$2:$D$17,2,FALSE)</f>
        <v>MALL KELAPA GADING</v>
      </c>
    </row>
    <row r="2790" spans="1:12" x14ac:dyDescent="0.25">
      <c r="A2790" t="str">
        <f t="shared" si="88"/>
        <v>T-2789</v>
      </c>
      <c r="B2790" s="3" t="s">
        <v>2584</v>
      </c>
      <c r="C2790" s="5">
        <v>45562</v>
      </c>
      <c r="D2790" s="3" t="s">
        <v>42</v>
      </c>
      <c r="E2790" s="4" t="s">
        <v>288</v>
      </c>
      <c r="F2790" s="9">
        <v>5</v>
      </c>
      <c r="G2790">
        <f>VLOOKUP(E2790,'Data Produk'!$A$2:$E$2517,5,FALSE)</f>
        <v>17100</v>
      </c>
      <c r="H2790">
        <f t="shared" si="87"/>
        <v>85500</v>
      </c>
      <c r="I2790" t="str">
        <f>VLOOKUP(E2790,'Data Produk'!$A$2:$E$2517,3,FALSE)</f>
        <v>BHINNEKA DURALINK KCB1201 BLACK</v>
      </c>
      <c r="J2790" t="str">
        <f>VLOOKUP(E2790,'Data Produk'!$A$2:$E$2517,4,FALSE)</f>
        <v>CABLE</v>
      </c>
      <c r="K2790" t="str">
        <f>VLOOKUP(D2790,'Data Outlet'!$A$2:$D$17,4,FALSE)</f>
        <v>Hadi Nugroho</v>
      </c>
      <c r="L2790" t="str">
        <f>VLOOKUP(D2790,'Data Outlet'!$A$2:$D$17,2,FALSE)</f>
        <v>MALL KELAPA GADING</v>
      </c>
    </row>
    <row r="2791" spans="1:12" x14ac:dyDescent="0.25">
      <c r="A2791" t="str">
        <f t="shared" si="88"/>
        <v>T-2790</v>
      </c>
      <c r="B2791" s="3" t="s">
        <v>2584</v>
      </c>
      <c r="C2791" s="5">
        <v>45552</v>
      </c>
      <c r="D2791" s="3" t="s">
        <v>42</v>
      </c>
      <c r="E2791" s="4" t="s">
        <v>282</v>
      </c>
      <c r="F2791" s="9">
        <v>1</v>
      </c>
      <c r="G2791">
        <f>VLOOKUP(E2791,'Data Produk'!$A$2:$E$2517,5,FALSE)</f>
        <v>107100</v>
      </c>
      <c r="H2791">
        <f t="shared" si="87"/>
        <v>107100</v>
      </c>
      <c r="I2791" t="str">
        <f>VLOOKUP(E2791,'Data Produk'!$A$2:$E$2517,3,FALSE)</f>
        <v>BHINNEKA CW2-Q02 38W 2-PORTS CHARGER (QC) WHITE</v>
      </c>
      <c r="J2791" t="str">
        <f>VLOOKUP(E2791,'Data Produk'!$A$2:$E$2517,4,FALSE)</f>
        <v>CHARGER</v>
      </c>
      <c r="K2791" t="str">
        <f>VLOOKUP(D2791,'Data Outlet'!$A$2:$D$17,4,FALSE)</f>
        <v>Hadi Nugroho</v>
      </c>
      <c r="L2791" t="str">
        <f>VLOOKUP(D2791,'Data Outlet'!$A$2:$D$17,2,FALSE)</f>
        <v>MALL KELAPA GADING</v>
      </c>
    </row>
    <row r="2792" spans="1:12" x14ac:dyDescent="0.25">
      <c r="A2792" t="str">
        <f t="shared" si="88"/>
        <v>T-2791</v>
      </c>
      <c r="B2792" s="3" t="s">
        <v>2584</v>
      </c>
      <c r="C2792" s="5">
        <v>45554</v>
      </c>
      <c r="D2792" s="3" t="s">
        <v>42</v>
      </c>
      <c r="E2792" s="4" t="s">
        <v>182</v>
      </c>
      <c r="F2792" s="9">
        <v>6</v>
      </c>
      <c r="G2792">
        <f>VLOOKUP(E2792,'Data Produk'!$A$2:$E$2517,5,FALSE)</f>
        <v>22500</v>
      </c>
      <c r="H2792">
        <f t="shared" si="87"/>
        <v>135000</v>
      </c>
      <c r="I2792" t="str">
        <f>VLOOKUP(E2792,'Data Produk'!$A$2:$E$2517,3,FALSE)</f>
        <v>BHINNEKA HYPERLINK KV65C1201 BLACK</v>
      </c>
      <c r="J2792" t="str">
        <f>VLOOKUP(E2792,'Data Produk'!$A$2:$E$2517,4,FALSE)</f>
        <v>CABLE</v>
      </c>
      <c r="K2792" t="str">
        <f>VLOOKUP(D2792,'Data Outlet'!$A$2:$D$17,4,FALSE)</f>
        <v>Hadi Nugroho</v>
      </c>
      <c r="L2792" t="str">
        <f>VLOOKUP(D2792,'Data Outlet'!$A$2:$D$17,2,FALSE)</f>
        <v>MALL KELAPA GADING</v>
      </c>
    </row>
    <row r="2793" spans="1:12" x14ac:dyDescent="0.25">
      <c r="A2793" t="str">
        <f t="shared" si="88"/>
        <v>T-2792</v>
      </c>
      <c r="B2793" s="3" t="s">
        <v>2584</v>
      </c>
      <c r="C2793" s="5">
        <v>45558</v>
      </c>
      <c r="D2793" s="3" t="s">
        <v>42</v>
      </c>
      <c r="E2793" s="4" t="s">
        <v>303</v>
      </c>
      <c r="F2793" s="9">
        <v>1</v>
      </c>
      <c r="G2793">
        <f>VLOOKUP(E2793,'Data Produk'!$A$2:$E$2517,5,FALSE)</f>
        <v>14400</v>
      </c>
      <c r="H2793">
        <f t="shared" si="87"/>
        <v>14400</v>
      </c>
      <c r="I2793" t="str">
        <f>VLOOKUP(E2793,'Data Produk'!$A$2:$E$2517,3,FALSE)</f>
        <v>BHINNEKA DURALINK KLT1201 CABLE BLACK</v>
      </c>
      <c r="J2793" t="str">
        <f>VLOOKUP(E2793,'Data Produk'!$A$2:$E$2517,4,FALSE)</f>
        <v>CABLE</v>
      </c>
      <c r="K2793" t="str">
        <f>VLOOKUP(D2793,'Data Outlet'!$A$2:$D$17,4,FALSE)</f>
        <v>Hadi Nugroho</v>
      </c>
      <c r="L2793" t="str">
        <f>VLOOKUP(D2793,'Data Outlet'!$A$2:$D$17,2,FALSE)</f>
        <v>MALL KELAPA GADING</v>
      </c>
    </row>
    <row r="2794" spans="1:12" x14ac:dyDescent="0.25">
      <c r="A2794" t="str">
        <f t="shared" si="88"/>
        <v>T-2793</v>
      </c>
      <c r="B2794" s="3" t="s">
        <v>2584</v>
      </c>
      <c r="C2794" s="5">
        <v>45562</v>
      </c>
      <c r="D2794" s="3" t="s">
        <v>42</v>
      </c>
      <c r="E2794" s="4" t="s">
        <v>142</v>
      </c>
      <c r="F2794" s="9">
        <v>2</v>
      </c>
      <c r="G2794">
        <f>VLOOKUP(E2794,'Data Produk'!$A$2:$E$2517,5,FALSE)</f>
        <v>225000</v>
      </c>
      <c r="H2794">
        <f t="shared" si="87"/>
        <v>450000</v>
      </c>
      <c r="I2794" t="str">
        <f>VLOOKUP(E2794,'Data Produk'!$A$2:$E$2517,3,FALSE)</f>
        <v>BHINNEKA POWER CUBE 4 PLUG TYPE TRAVEL MULTI ADAPTER BLACK</v>
      </c>
      <c r="J2794" t="str">
        <f>VLOOKUP(E2794,'Data Produk'!$A$2:$E$2517,4,FALSE)</f>
        <v>CAR &amp; TRAVEL CHARGER</v>
      </c>
      <c r="K2794" t="str">
        <f>VLOOKUP(D2794,'Data Outlet'!$A$2:$D$17,4,FALSE)</f>
        <v>Hadi Nugroho</v>
      </c>
      <c r="L2794" t="str">
        <f>VLOOKUP(D2794,'Data Outlet'!$A$2:$D$17,2,FALSE)</f>
        <v>MALL KELAPA GADING</v>
      </c>
    </row>
    <row r="2795" spans="1:12" x14ac:dyDescent="0.25">
      <c r="A2795" t="str">
        <f t="shared" si="88"/>
        <v>T-2794</v>
      </c>
      <c r="B2795" s="3" t="s">
        <v>2584</v>
      </c>
      <c r="C2795" s="5">
        <v>45564</v>
      </c>
      <c r="D2795" s="3" t="s">
        <v>42</v>
      </c>
      <c r="E2795" s="4" t="s">
        <v>1199</v>
      </c>
      <c r="F2795" s="9">
        <v>6</v>
      </c>
      <c r="G2795">
        <f>VLOOKUP(E2795,'Data Produk'!$A$2:$E$2517,5,FALSE)</f>
        <v>29700</v>
      </c>
      <c r="H2795">
        <f t="shared" si="87"/>
        <v>178200</v>
      </c>
      <c r="I2795" t="str">
        <f>VLOOKUP(E2795,'Data Produk'!$A$2:$E$2517,3,FALSE)</f>
        <v>KL201 BHINNEKA USB CABLE LIGHTNING</v>
      </c>
      <c r="J2795" t="str">
        <f>VLOOKUP(E2795,'Data Produk'!$A$2:$E$2517,4,FALSE)</f>
        <v>CABLE</v>
      </c>
      <c r="K2795" t="str">
        <f>VLOOKUP(D2795,'Data Outlet'!$A$2:$D$17,4,FALSE)</f>
        <v>Hadi Nugroho</v>
      </c>
      <c r="L2795" t="str">
        <f>VLOOKUP(D2795,'Data Outlet'!$A$2:$D$17,2,FALSE)</f>
        <v>MALL KELAPA GADING</v>
      </c>
    </row>
    <row r="2796" spans="1:12" x14ac:dyDescent="0.25">
      <c r="A2796" t="str">
        <f t="shared" si="88"/>
        <v>T-2795</v>
      </c>
      <c r="B2796" s="3" t="s">
        <v>2584</v>
      </c>
      <c r="C2796" s="5">
        <v>45544</v>
      </c>
      <c r="D2796" s="3" t="s">
        <v>42</v>
      </c>
      <c r="E2796" s="4" t="s">
        <v>287</v>
      </c>
      <c r="F2796" s="9">
        <v>4</v>
      </c>
      <c r="G2796">
        <f>VLOOKUP(E2796,'Data Produk'!$A$2:$E$2517,5,FALSE)</f>
        <v>27000</v>
      </c>
      <c r="H2796">
        <f t="shared" si="87"/>
        <v>108000</v>
      </c>
      <c r="I2796" t="str">
        <f>VLOOKUP(E2796,'Data Produk'!$A$2:$E$2517,3,FALSE)</f>
        <v>BHINNEKA DURALINK KLB2001 BLACK</v>
      </c>
      <c r="J2796" t="str">
        <f>VLOOKUP(E2796,'Data Produk'!$A$2:$E$2517,4,FALSE)</f>
        <v>CABLE</v>
      </c>
      <c r="K2796" t="str">
        <f>VLOOKUP(D2796,'Data Outlet'!$A$2:$D$17,4,FALSE)</f>
        <v>Hadi Nugroho</v>
      </c>
      <c r="L2796" t="str">
        <f>VLOOKUP(D2796,'Data Outlet'!$A$2:$D$17,2,FALSE)</f>
        <v>MALL KELAPA GADING</v>
      </c>
    </row>
    <row r="2797" spans="1:12" x14ac:dyDescent="0.25">
      <c r="A2797" t="str">
        <f t="shared" si="88"/>
        <v>T-2796</v>
      </c>
      <c r="B2797" s="3" t="s">
        <v>2584</v>
      </c>
      <c r="C2797" s="5">
        <v>45557</v>
      </c>
      <c r="D2797" s="3" t="s">
        <v>42</v>
      </c>
      <c r="E2797" s="4" t="s">
        <v>1556</v>
      </c>
      <c r="F2797" s="9">
        <v>1</v>
      </c>
      <c r="G2797">
        <f>VLOOKUP(E2797,'Data Produk'!$A$2:$E$2517,5,FALSE)</f>
        <v>98100</v>
      </c>
      <c r="H2797">
        <f t="shared" si="87"/>
        <v>98100</v>
      </c>
      <c r="I2797" t="str">
        <f>VLOOKUP(E2797,'Data Produk'!$A$2:$E$2517,3,FALSE)</f>
        <v>BHINNEKA SMART IR REMOTE SR01</v>
      </c>
      <c r="J2797" t="str">
        <f>VLOOKUP(E2797,'Data Produk'!$A$2:$E$2517,4,FALSE)</f>
        <v>SMART LIFE</v>
      </c>
      <c r="K2797" t="str">
        <f>VLOOKUP(D2797,'Data Outlet'!$A$2:$D$17,4,FALSE)</f>
        <v>Hadi Nugroho</v>
      </c>
      <c r="L2797" t="str">
        <f>VLOOKUP(D2797,'Data Outlet'!$A$2:$D$17,2,FALSE)</f>
        <v>MALL KELAPA GADING</v>
      </c>
    </row>
    <row r="2798" spans="1:12" x14ac:dyDescent="0.25">
      <c r="A2798" t="str">
        <f t="shared" si="88"/>
        <v>T-2797</v>
      </c>
      <c r="B2798" s="3" t="s">
        <v>2584</v>
      </c>
      <c r="C2798" s="5">
        <v>45556</v>
      </c>
      <c r="D2798" s="3" t="s">
        <v>42</v>
      </c>
      <c r="E2798" s="4" t="s">
        <v>1120</v>
      </c>
      <c r="F2798" s="9">
        <v>1</v>
      </c>
      <c r="G2798">
        <f>VLOOKUP(E2798,'Data Produk'!$A$2:$E$2517,5,FALSE)</f>
        <v>98100</v>
      </c>
      <c r="H2798">
        <f t="shared" si="87"/>
        <v>98100</v>
      </c>
      <c r="I2798" t="str">
        <f>VLOOKUP(E2798,'Data Produk'!$A$2:$E$2517,3,FALSE)</f>
        <v>BHINNEKA POWER PURE 30W 2-PORTS USB CHARGER (PD+QC) WHITE</v>
      </c>
      <c r="J2798" t="str">
        <f>VLOOKUP(E2798,'Data Produk'!$A$2:$E$2517,4,FALSE)</f>
        <v>CHARGER</v>
      </c>
      <c r="K2798" t="str">
        <f>VLOOKUP(D2798,'Data Outlet'!$A$2:$D$17,4,FALSE)</f>
        <v>Hadi Nugroho</v>
      </c>
      <c r="L2798" t="str">
        <f>VLOOKUP(D2798,'Data Outlet'!$A$2:$D$17,2,FALSE)</f>
        <v>MALL KELAPA GADING</v>
      </c>
    </row>
    <row r="2799" spans="1:12" x14ac:dyDescent="0.25">
      <c r="A2799" t="str">
        <f t="shared" si="88"/>
        <v>T-2798</v>
      </c>
      <c r="B2799" s="3" t="s">
        <v>2584</v>
      </c>
      <c r="C2799" s="5">
        <v>45547</v>
      </c>
      <c r="D2799" s="3" t="s">
        <v>42</v>
      </c>
      <c r="E2799" s="4" t="s">
        <v>1198</v>
      </c>
      <c r="F2799" s="9">
        <v>1</v>
      </c>
      <c r="G2799">
        <f>VLOOKUP(E2799,'Data Produk'!$A$2:$E$2517,5,FALSE)</f>
        <v>73800</v>
      </c>
      <c r="H2799">
        <f t="shared" si="87"/>
        <v>73800</v>
      </c>
      <c r="I2799" t="str">
        <f>VLOOKUP(E2799,'Data Produk'!$A$2:$E$2517,3,FALSE)</f>
        <v>BHINNEKA SMART LIGHT BUB 9W SLB101</v>
      </c>
      <c r="J2799" t="str">
        <f>VLOOKUP(E2799,'Data Produk'!$A$2:$E$2517,4,FALSE)</f>
        <v>SMART LIFE</v>
      </c>
      <c r="K2799" t="str">
        <f>VLOOKUP(D2799,'Data Outlet'!$A$2:$D$17,4,FALSE)</f>
        <v>Hadi Nugroho</v>
      </c>
      <c r="L2799" t="str">
        <f>VLOOKUP(D2799,'Data Outlet'!$A$2:$D$17,2,FALSE)</f>
        <v>MALL KELAPA GADING</v>
      </c>
    </row>
    <row r="2800" spans="1:12" x14ac:dyDescent="0.25">
      <c r="A2800" t="str">
        <f t="shared" si="88"/>
        <v>T-2799</v>
      </c>
      <c r="B2800" s="3" t="s">
        <v>2584</v>
      </c>
      <c r="C2800" s="5">
        <v>45561</v>
      </c>
      <c r="D2800" s="3" t="s">
        <v>42</v>
      </c>
      <c r="E2800" s="4" t="s">
        <v>1557</v>
      </c>
      <c r="F2800" s="9">
        <v>1</v>
      </c>
      <c r="G2800">
        <f>VLOOKUP(E2800,'Data Produk'!$A$2:$E$2517,5,FALSE)</f>
        <v>112500</v>
      </c>
      <c r="H2800">
        <f t="shared" si="87"/>
        <v>112500</v>
      </c>
      <c r="I2800" t="str">
        <f>VLOOKUP(E2800,'Data Produk'!$A$2:$E$2517,3,FALSE)</f>
        <v>BHINNEKA WAVE11 TW11 TRUE WIRELESS WHITE</v>
      </c>
      <c r="J2800" t="str">
        <f>VLOOKUP(E2800,'Data Produk'!$A$2:$E$2517,4,FALSE)</f>
        <v>TWS</v>
      </c>
      <c r="K2800" t="str">
        <f>VLOOKUP(D2800,'Data Outlet'!$A$2:$D$17,4,FALSE)</f>
        <v>Hadi Nugroho</v>
      </c>
      <c r="L2800" t="str">
        <f>VLOOKUP(D2800,'Data Outlet'!$A$2:$D$17,2,FALSE)</f>
        <v>MALL KELAPA GADING</v>
      </c>
    </row>
    <row r="2801" spans="1:12" x14ac:dyDescent="0.25">
      <c r="A2801" t="str">
        <f t="shared" si="88"/>
        <v>T-2800</v>
      </c>
      <c r="B2801" s="3" t="s">
        <v>2584</v>
      </c>
      <c r="C2801" s="5">
        <v>45562</v>
      </c>
      <c r="D2801" s="3" t="s">
        <v>42</v>
      </c>
      <c r="E2801" s="4" t="s">
        <v>1167</v>
      </c>
      <c r="F2801" s="9">
        <v>2</v>
      </c>
      <c r="G2801">
        <f>VLOOKUP(E2801,'Data Produk'!$A$2:$E$2517,5,FALSE)</f>
        <v>500000</v>
      </c>
      <c r="H2801">
        <f t="shared" si="87"/>
        <v>1000000</v>
      </c>
      <c r="I2801" t="str">
        <f>VLOOKUP(E2801,'Data Produk'!$A$2:$E$2517,3,FALSE)</f>
        <v>BHINNEKA Gaming Mouse Wireless XD3 WHITE</v>
      </c>
      <c r="J2801" t="str">
        <f>VLOOKUP(E2801,'Data Produk'!$A$2:$E$2517,4,FALSE)</f>
        <v>MOUSE GAMING</v>
      </c>
      <c r="K2801" t="str">
        <f>VLOOKUP(D2801,'Data Outlet'!$A$2:$D$17,4,FALSE)</f>
        <v>Hadi Nugroho</v>
      </c>
      <c r="L2801" t="str">
        <f>VLOOKUP(D2801,'Data Outlet'!$A$2:$D$17,2,FALSE)</f>
        <v>MALL KELAPA GADING</v>
      </c>
    </row>
    <row r="2802" spans="1:12" x14ac:dyDescent="0.25">
      <c r="A2802" t="str">
        <f t="shared" si="88"/>
        <v>T-2801</v>
      </c>
      <c r="B2802" s="3" t="s">
        <v>2584</v>
      </c>
      <c r="C2802" s="5">
        <v>45552</v>
      </c>
      <c r="D2802" s="3" t="s">
        <v>42</v>
      </c>
      <c r="E2802" s="4" t="s">
        <v>73</v>
      </c>
      <c r="F2802" s="9">
        <v>5</v>
      </c>
      <c r="G2802">
        <f>VLOOKUP(E2802,'Data Produk'!$A$2:$E$2517,5,FALSE)</f>
        <v>27000</v>
      </c>
      <c r="H2802">
        <f t="shared" si="87"/>
        <v>135000</v>
      </c>
      <c r="I2802" t="str">
        <f>VLOOKUP(E2802,'Data Produk'!$A$2:$E$2517,3,FALSE)</f>
        <v>BHINNEKA DURALINK KCB2001 BLACK</v>
      </c>
      <c r="J2802" t="str">
        <f>VLOOKUP(E2802,'Data Produk'!$A$2:$E$2517,4,FALSE)</f>
        <v>CABLE</v>
      </c>
      <c r="K2802" t="str">
        <f>VLOOKUP(D2802,'Data Outlet'!$A$2:$D$17,4,FALSE)</f>
        <v>Hadi Nugroho</v>
      </c>
      <c r="L2802" t="str">
        <f>VLOOKUP(D2802,'Data Outlet'!$A$2:$D$17,2,FALSE)</f>
        <v>MALL KELAPA GADING</v>
      </c>
    </row>
    <row r="2803" spans="1:12" x14ac:dyDescent="0.25">
      <c r="A2803" t="str">
        <f t="shared" si="88"/>
        <v>T-2802</v>
      </c>
      <c r="B2803" s="3" t="s">
        <v>2584</v>
      </c>
      <c r="C2803" s="5">
        <v>45563</v>
      </c>
      <c r="D2803" s="3" t="s">
        <v>42</v>
      </c>
      <c r="E2803" s="4" t="s">
        <v>74</v>
      </c>
      <c r="F2803" s="9">
        <v>1</v>
      </c>
      <c r="G2803">
        <f>VLOOKUP(E2803,'Data Produk'!$A$2:$E$2517,5,FALSE)</f>
        <v>15300</v>
      </c>
      <c r="H2803">
        <f t="shared" si="87"/>
        <v>15300</v>
      </c>
      <c r="I2803" t="str">
        <f>VLOOKUP(E2803,'Data Produk'!$A$2:$E$2517,3,FALSE)</f>
        <v>BHINNEKA LINKPODS ES3 WIRED EARBUDS BLACK</v>
      </c>
      <c r="J2803" t="str">
        <f>VLOOKUP(E2803,'Data Produk'!$A$2:$E$2517,4,FALSE)</f>
        <v>EARPHONE</v>
      </c>
      <c r="K2803" t="str">
        <f>VLOOKUP(D2803,'Data Outlet'!$A$2:$D$17,4,FALSE)</f>
        <v>Hadi Nugroho</v>
      </c>
      <c r="L2803" t="str">
        <f>VLOOKUP(D2803,'Data Outlet'!$A$2:$D$17,2,FALSE)</f>
        <v>MALL KELAPA GADING</v>
      </c>
    </row>
    <row r="2804" spans="1:12" x14ac:dyDescent="0.25">
      <c r="A2804" t="str">
        <f t="shared" si="88"/>
        <v>T-2803</v>
      </c>
      <c r="B2804" s="3" t="s">
        <v>2584</v>
      </c>
      <c r="C2804" s="5">
        <v>45552</v>
      </c>
      <c r="D2804" s="3" t="s">
        <v>42</v>
      </c>
      <c r="E2804" s="4" t="s">
        <v>1558</v>
      </c>
      <c r="F2804" s="9">
        <v>2</v>
      </c>
      <c r="G2804">
        <f>VLOOKUP(E2804,'Data Produk'!$A$2:$E$2517,5,FALSE)</f>
        <v>112500</v>
      </c>
      <c r="H2804">
        <f t="shared" si="87"/>
        <v>225000</v>
      </c>
      <c r="I2804" t="str">
        <f>VLOOKUP(E2804,'Data Produk'!$A$2:$E$2517,3,FALSE)</f>
        <v>BHINNEKA WAVE11 TW11 TRUE WIRELESS BLACK</v>
      </c>
      <c r="J2804" t="str">
        <f>VLOOKUP(E2804,'Data Produk'!$A$2:$E$2517,4,FALSE)</f>
        <v>TWS</v>
      </c>
      <c r="K2804" t="str">
        <f>VLOOKUP(D2804,'Data Outlet'!$A$2:$D$17,4,FALSE)</f>
        <v>Hadi Nugroho</v>
      </c>
      <c r="L2804" t="str">
        <f>VLOOKUP(D2804,'Data Outlet'!$A$2:$D$17,2,FALSE)</f>
        <v>MALL KELAPA GADING</v>
      </c>
    </row>
    <row r="2805" spans="1:12" x14ac:dyDescent="0.25">
      <c r="A2805" t="str">
        <f t="shared" si="88"/>
        <v>T-2804</v>
      </c>
      <c r="B2805" s="3" t="s">
        <v>2584</v>
      </c>
      <c r="C2805" s="5">
        <v>45554</v>
      </c>
      <c r="D2805" s="3" t="s">
        <v>42</v>
      </c>
      <c r="E2805" s="4" t="s">
        <v>254</v>
      </c>
      <c r="F2805" s="9">
        <v>3</v>
      </c>
      <c r="G2805">
        <f>VLOOKUP(E2805,'Data Produk'!$A$2:$E$2517,5,FALSE)</f>
        <v>45000</v>
      </c>
      <c r="H2805">
        <f t="shared" si="87"/>
        <v>135000</v>
      </c>
      <c r="I2805" t="str">
        <f>VLOOKUP(E2805,'Data Produk'!$A$2:$E$2517,3,FALSE)</f>
        <v>BHINNEKA HYPERLINK KD10C2001 BLACK</v>
      </c>
      <c r="J2805" t="str">
        <f>VLOOKUP(E2805,'Data Produk'!$A$2:$E$2517,4,FALSE)</f>
        <v>CABLE</v>
      </c>
      <c r="K2805" t="str">
        <f>VLOOKUP(D2805,'Data Outlet'!$A$2:$D$17,4,FALSE)</f>
        <v>Hadi Nugroho</v>
      </c>
      <c r="L2805" t="str">
        <f>VLOOKUP(D2805,'Data Outlet'!$A$2:$D$17,2,FALSE)</f>
        <v>MALL KELAPA GADING</v>
      </c>
    </row>
    <row r="2806" spans="1:12" x14ac:dyDescent="0.25">
      <c r="A2806" t="str">
        <f t="shared" si="88"/>
        <v>T-2805</v>
      </c>
      <c r="B2806" s="3" t="s">
        <v>2584</v>
      </c>
      <c r="C2806" s="5">
        <v>45557</v>
      </c>
      <c r="D2806" s="3" t="s">
        <v>42</v>
      </c>
      <c r="E2806" s="4" t="s">
        <v>1163</v>
      </c>
      <c r="F2806" s="9">
        <v>1</v>
      </c>
      <c r="G2806">
        <f>VLOOKUP(E2806,'Data Produk'!$A$2:$E$2517,5,FALSE)</f>
        <v>130500</v>
      </c>
      <c r="H2806">
        <f t="shared" si="87"/>
        <v>130500</v>
      </c>
      <c r="I2806" t="str">
        <f>VLOOKUP(E2806,'Data Produk'!$A$2:$E$2517,3,FALSE)</f>
        <v>BHINNEKA TRINITY MH88 GAMING HEADSET WHITE</v>
      </c>
      <c r="J2806" t="str">
        <f>VLOOKUP(E2806,'Data Produk'!$A$2:$E$2517,4,FALSE)</f>
        <v>GAMING HEADSET</v>
      </c>
      <c r="K2806" t="str">
        <f>VLOOKUP(D2806,'Data Outlet'!$A$2:$D$17,4,FALSE)</f>
        <v>Hadi Nugroho</v>
      </c>
      <c r="L2806" t="str">
        <f>VLOOKUP(D2806,'Data Outlet'!$A$2:$D$17,2,FALSE)</f>
        <v>MALL KELAPA GADING</v>
      </c>
    </row>
    <row r="2807" spans="1:12" x14ac:dyDescent="0.25">
      <c r="A2807" t="str">
        <f t="shared" si="88"/>
        <v>T-2806</v>
      </c>
      <c r="B2807" s="3" t="s">
        <v>2584</v>
      </c>
      <c r="C2807" s="5">
        <v>45565</v>
      </c>
      <c r="D2807" s="3" t="s">
        <v>42</v>
      </c>
      <c r="E2807" s="4" t="s">
        <v>1147</v>
      </c>
      <c r="F2807" s="9">
        <v>1</v>
      </c>
      <c r="G2807">
        <f>VLOOKUP(E2807,'Data Produk'!$A$2:$E$2517,5,FALSE)</f>
        <v>32000</v>
      </c>
      <c r="H2807">
        <f t="shared" si="87"/>
        <v>32000</v>
      </c>
      <c r="I2807" t="str">
        <f>VLOOKUP(E2807,'Data Produk'!$A$2:$E$2517,3,FALSE)</f>
        <v>KC104 BHINNEKA USB CABLE TYPE C</v>
      </c>
      <c r="J2807" t="str">
        <f>VLOOKUP(E2807,'Data Produk'!$A$2:$E$2517,4,FALSE)</f>
        <v>CABLE</v>
      </c>
      <c r="K2807" t="str">
        <f>VLOOKUP(D2807,'Data Outlet'!$A$2:$D$17,4,FALSE)</f>
        <v>Hadi Nugroho</v>
      </c>
      <c r="L2807" t="str">
        <f>VLOOKUP(D2807,'Data Outlet'!$A$2:$D$17,2,FALSE)</f>
        <v>MALL KELAPA GADING</v>
      </c>
    </row>
    <row r="2808" spans="1:12" x14ac:dyDescent="0.25">
      <c r="A2808" t="str">
        <f t="shared" si="88"/>
        <v>T-2807</v>
      </c>
      <c r="B2808" s="3" t="s">
        <v>2584</v>
      </c>
      <c r="C2808" s="5">
        <v>45541</v>
      </c>
      <c r="D2808" s="3" t="s">
        <v>42</v>
      </c>
      <c r="E2808" s="4" t="s">
        <v>152</v>
      </c>
      <c r="F2808" s="9">
        <v>5</v>
      </c>
      <c r="G2808">
        <f>VLOOKUP(E2808,'Data Produk'!$A$2:$E$2517,5,FALSE)</f>
        <v>18000</v>
      </c>
      <c r="H2808">
        <f t="shared" si="87"/>
        <v>90000</v>
      </c>
      <c r="I2808" t="str">
        <f>VLOOKUP(E2808,'Data Produk'!$A$2:$E$2517,3,FALSE)</f>
        <v>BHINNEKA DURALINK KLB1201 BLACK</v>
      </c>
      <c r="J2808" t="str">
        <f>VLOOKUP(E2808,'Data Produk'!$A$2:$E$2517,4,FALSE)</f>
        <v>CABLE</v>
      </c>
      <c r="K2808" t="str">
        <f>VLOOKUP(D2808,'Data Outlet'!$A$2:$D$17,4,FALSE)</f>
        <v>Hadi Nugroho</v>
      </c>
      <c r="L2808" t="str">
        <f>VLOOKUP(D2808,'Data Outlet'!$A$2:$D$17,2,FALSE)</f>
        <v>MALL KELAPA GADING</v>
      </c>
    </row>
    <row r="2809" spans="1:12" x14ac:dyDescent="0.25">
      <c r="A2809" t="str">
        <f t="shared" si="88"/>
        <v>T-2808</v>
      </c>
      <c r="B2809" s="3" t="s">
        <v>2584</v>
      </c>
      <c r="C2809" s="5">
        <v>45542</v>
      </c>
      <c r="D2809" s="3" t="s">
        <v>42</v>
      </c>
      <c r="E2809" s="4" t="s">
        <v>110</v>
      </c>
      <c r="F2809" s="9">
        <v>1</v>
      </c>
      <c r="G2809">
        <f>VLOOKUP(E2809,'Data Produk'!$A$2:$E$2517,5,FALSE)</f>
        <v>81000</v>
      </c>
      <c r="H2809">
        <f t="shared" si="87"/>
        <v>81000</v>
      </c>
      <c r="I2809" t="str">
        <f>VLOOKUP(E2809,'Data Produk'!$A$2:$E$2517,3,FALSE)</f>
        <v>BHINNEKA THOR X9 GAMING MOUSE BLACK</v>
      </c>
      <c r="J2809" t="str">
        <f>VLOOKUP(E2809,'Data Produk'!$A$2:$E$2517,4,FALSE)</f>
        <v>MOUSE GAMING</v>
      </c>
      <c r="K2809" t="str">
        <f>VLOOKUP(D2809,'Data Outlet'!$A$2:$D$17,4,FALSE)</f>
        <v>Hadi Nugroho</v>
      </c>
      <c r="L2809" t="str">
        <f>VLOOKUP(D2809,'Data Outlet'!$A$2:$D$17,2,FALSE)</f>
        <v>MALL KELAPA GADING</v>
      </c>
    </row>
    <row r="2810" spans="1:12" x14ac:dyDescent="0.25">
      <c r="A2810" t="str">
        <f t="shared" si="88"/>
        <v>T-2809</v>
      </c>
      <c r="B2810" s="3" t="s">
        <v>2584</v>
      </c>
      <c r="C2810" s="5">
        <v>45536</v>
      </c>
      <c r="D2810" s="3" t="s">
        <v>42</v>
      </c>
      <c r="E2810" s="4" t="s">
        <v>1559</v>
      </c>
      <c r="F2810" s="9">
        <v>1</v>
      </c>
      <c r="G2810">
        <f>VLOOKUP(E2810,'Data Produk'!$A$2:$E$2517,5,FALSE)</f>
        <v>39600</v>
      </c>
      <c r="H2810">
        <f t="shared" si="87"/>
        <v>39600</v>
      </c>
      <c r="I2810" t="str">
        <f>VLOOKUP(E2810,'Data Produk'!$A$2:$E$2517,3,FALSE)</f>
        <v>BHINNEKA GO W606 OFFICE MOUSE WHITE</v>
      </c>
      <c r="J2810" t="str">
        <f>VLOOKUP(E2810,'Data Produk'!$A$2:$E$2517,4,FALSE)</f>
        <v>OFFICE MOUSE</v>
      </c>
      <c r="K2810" t="str">
        <f>VLOOKUP(D2810,'Data Outlet'!$A$2:$D$17,4,FALSE)</f>
        <v>Hadi Nugroho</v>
      </c>
      <c r="L2810" t="str">
        <f>VLOOKUP(D2810,'Data Outlet'!$A$2:$D$17,2,FALSE)</f>
        <v>MALL KELAPA GADING</v>
      </c>
    </row>
    <row r="2811" spans="1:12" x14ac:dyDescent="0.25">
      <c r="A2811" t="str">
        <f t="shared" si="88"/>
        <v>T-2810</v>
      </c>
      <c r="B2811" s="3" t="s">
        <v>2584</v>
      </c>
      <c r="C2811" s="5">
        <v>45560</v>
      </c>
      <c r="D2811" s="3" t="s">
        <v>42</v>
      </c>
      <c r="E2811" s="4" t="s">
        <v>157</v>
      </c>
      <c r="F2811" s="9">
        <v>1</v>
      </c>
      <c r="G2811">
        <f>VLOOKUP(E2811,'Data Produk'!$A$2:$E$2517,5,FALSE)</f>
        <v>15300</v>
      </c>
      <c r="H2811">
        <f t="shared" si="87"/>
        <v>15300</v>
      </c>
      <c r="I2811" t="str">
        <f>VLOOKUP(E2811,'Data Produk'!$A$2:$E$2517,3,FALSE)</f>
        <v>BHINNEKA LINKPODS ES3 WIRED EARBUDS WHITE</v>
      </c>
      <c r="J2811" t="str">
        <f>VLOOKUP(E2811,'Data Produk'!$A$2:$E$2517,4,FALSE)</f>
        <v>EARPHONE</v>
      </c>
      <c r="K2811" t="str">
        <f>VLOOKUP(D2811,'Data Outlet'!$A$2:$D$17,4,FALSE)</f>
        <v>Hadi Nugroho</v>
      </c>
      <c r="L2811" t="str">
        <f>VLOOKUP(D2811,'Data Outlet'!$A$2:$D$17,2,FALSE)</f>
        <v>MALL KELAPA GADING</v>
      </c>
    </row>
    <row r="2812" spans="1:12" x14ac:dyDescent="0.25">
      <c r="A2812" t="str">
        <f t="shared" si="88"/>
        <v>T-2811</v>
      </c>
      <c r="B2812" s="3" t="s">
        <v>2584</v>
      </c>
      <c r="C2812" s="5">
        <v>45558</v>
      </c>
      <c r="D2812" s="3" t="s">
        <v>42</v>
      </c>
      <c r="E2812" s="4" t="s">
        <v>201</v>
      </c>
      <c r="F2812" s="9">
        <v>1</v>
      </c>
      <c r="G2812">
        <f>VLOOKUP(E2812,'Data Produk'!$A$2:$E$2517,5,FALSE)</f>
        <v>37350</v>
      </c>
      <c r="H2812">
        <f t="shared" si="87"/>
        <v>37350</v>
      </c>
      <c r="I2812" t="str">
        <f>VLOOKUP(E2812,'Data Produk'!$A$2:$E$2517,3,FALSE)</f>
        <v>BHINNEKA LAVALIER MV01 MICROPHONE BLACK</v>
      </c>
      <c r="J2812" t="str">
        <f>VLOOKUP(E2812,'Data Produk'!$A$2:$E$2517,4,FALSE)</f>
        <v>STREAMING DEVICES</v>
      </c>
      <c r="K2812" t="str">
        <f>VLOOKUP(D2812,'Data Outlet'!$A$2:$D$17,4,FALSE)</f>
        <v>Hadi Nugroho</v>
      </c>
      <c r="L2812" t="str">
        <f>VLOOKUP(D2812,'Data Outlet'!$A$2:$D$17,2,FALSE)</f>
        <v>MALL KELAPA GADING</v>
      </c>
    </row>
    <row r="2813" spans="1:12" x14ac:dyDescent="0.25">
      <c r="A2813" t="str">
        <f t="shared" si="88"/>
        <v>T-2812</v>
      </c>
      <c r="B2813" s="3" t="s">
        <v>2584</v>
      </c>
      <c r="C2813" s="5">
        <v>45557</v>
      </c>
      <c r="D2813" s="3" t="s">
        <v>42</v>
      </c>
      <c r="E2813" s="4" t="s">
        <v>1016</v>
      </c>
      <c r="F2813" s="9">
        <v>2</v>
      </c>
      <c r="G2813">
        <f>VLOOKUP(E2813,'Data Produk'!$A$2:$E$2517,5,FALSE)</f>
        <v>76500</v>
      </c>
      <c r="H2813">
        <f t="shared" si="87"/>
        <v>153000</v>
      </c>
      <c r="I2813" t="str">
        <f>VLOOKUP(E2813,'Data Produk'!$A$2:$E$2517,3,FALSE)</f>
        <v>BHINNEKA WAVE10 TW10 TRUE WIRELESS WHITE</v>
      </c>
      <c r="J2813" t="str">
        <f>VLOOKUP(E2813,'Data Produk'!$A$2:$E$2517,4,FALSE)</f>
        <v>TWS</v>
      </c>
      <c r="K2813" t="str">
        <f>VLOOKUP(D2813,'Data Outlet'!$A$2:$D$17,4,FALSE)</f>
        <v>Hadi Nugroho</v>
      </c>
      <c r="L2813" t="str">
        <f>VLOOKUP(D2813,'Data Outlet'!$A$2:$D$17,2,FALSE)</f>
        <v>MALL KELAPA GADING</v>
      </c>
    </row>
    <row r="2814" spans="1:12" x14ac:dyDescent="0.25">
      <c r="A2814" t="str">
        <f t="shared" si="88"/>
        <v>T-2813</v>
      </c>
      <c r="B2814" s="3" t="s">
        <v>2584</v>
      </c>
      <c r="C2814" s="5">
        <v>45558</v>
      </c>
      <c r="D2814" s="3" t="s">
        <v>42</v>
      </c>
      <c r="E2814" s="4" t="s">
        <v>1560</v>
      </c>
      <c r="F2814" s="9">
        <v>1</v>
      </c>
      <c r="G2814">
        <f>VLOOKUP(E2814,'Data Produk'!$A$2:$E$2517,5,FALSE)</f>
        <v>1169100</v>
      </c>
      <c r="H2814">
        <f t="shared" si="87"/>
        <v>1169100</v>
      </c>
      <c r="I2814" t="str">
        <f>VLOOKUP(E2814,'Data Produk'!$A$2:$E$2517,3,FALSE)</f>
        <v>BHINNEKA Gaming Keyboard MAXFIT 67 MK-858 Black WHITE SWITCH</v>
      </c>
      <c r="J2814" t="str">
        <f>VLOOKUP(E2814,'Data Produk'!$A$2:$E$2517,4,FALSE)</f>
        <v>KEYBOARD GAMING</v>
      </c>
      <c r="K2814" t="str">
        <f>VLOOKUP(D2814,'Data Outlet'!$A$2:$D$17,4,FALSE)</f>
        <v>Hadi Nugroho</v>
      </c>
      <c r="L2814" t="str">
        <f>VLOOKUP(D2814,'Data Outlet'!$A$2:$D$17,2,FALSE)</f>
        <v>MALL KELAPA GADING</v>
      </c>
    </row>
    <row r="2815" spans="1:12" x14ac:dyDescent="0.25">
      <c r="A2815" t="str">
        <f t="shared" si="88"/>
        <v>T-2814</v>
      </c>
      <c r="B2815" s="3" t="s">
        <v>2584</v>
      </c>
      <c r="C2815" s="5">
        <v>45561</v>
      </c>
      <c r="D2815" s="3" t="s">
        <v>42</v>
      </c>
      <c r="E2815" s="4" t="s">
        <v>1561</v>
      </c>
      <c r="F2815" s="9">
        <v>1</v>
      </c>
      <c r="G2815">
        <f>VLOOKUP(E2815,'Data Produk'!$A$2:$E$2517,5,FALSE)</f>
        <v>198000</v>
      </c>
      <c r="H2815">
        <f t="shared" si="87"/>
        <v>198000</v>
      </c>
      <c r="I2815" t="str">
        <f>VLOOKUP(E2815,'Data Produk'!$A$2:$E$2517,3,FALSE)</f>
        <v>BHINNEKA ATOM TKL MECHANICAL KEYBOARD GREY BLUE SWITCH</v>
      </c>
      <c r="J2815" t="str">
        <f>VLOOKUP(E2815,'Data Produk'!$A$2:$E$2517,4,FALSE)</f>
        <v>KEYBOARD GAMING</v>
      </c>
      <c r="K2815" t="str">
        <f>VLOOKUP(D2815,'Data Outlet'!$A$2:$D$17,4,FALSE)</f>
        <v>Hadi Nugroho</v>
      </c>
      <c r="L2815" t="str">
        <f>VLOOKUP(D2815,'Data Outlet'!$A$2:$D$17,2,FALSE)</f>
        <v>MALL KELAPA GADING</v>
      </c>
    </row>
    <row r="2816" spans="1:12" x14ac:dyDescent="0.25">
      <c r="A2816" t="str">
        <f t="shared" si="88"/>
        <v>T-2815</v>
      </c>
      <c r="B2816" s="3" t="s">
        <v>2584</v>
      </c>
      <c r="C2816" s="5">
        <v>45558</v>
      </c>
      <c r="D2816" s="3" t="s">
        <v>42</v>
      </c>
      <c r="E2816" s="4" t="s">
        <v>1322</v>
      </c>
      <c r="F2816" s="9">
        <v>3</v>
      </c>
      <c r="G2816">
        <f>VLOOKUP(E2816,'Data Produk'!$A$2:$E$2517,5,FALSE)</f>
        <v>34200</v>
      </c>
      <c r="H2816">
        <f t="shared" si="87"/>
        <v>102600</v>
      </c>
      <c r="I2816" t="str">
        <f>VLOOKUP(E2816,'Data Produk'!$A$2:$E$2517,3,FALSE)</f>
        <v>BHINNEKA VIGIL MP452 BASIC MOUSEPAD BLACK</v>
      </c>
      <c r="J2816" t="str">
        <f>VLOOKUP(E2816,'Data Produk'!$A$2:$E$2517,4,FALSE)</f>
        <v>BASIC MOUSEPAD</v>
      </c>
      <c r="K2816" t="str">
        <f>VLOOKUP(D2816,'Data Outlet'!$A$2:$D$17,4,FALSE)</f>
        <v>Hadi Nugroho</v>
      </c>
      <c r="L2816" t="str">
        <f>VLOOKUP(D2816,'Data Outlet'!$A$2:$D$17,2,FALSE)</f>
        <v>MALL KELAPA GADING</v>
      </c>
    </row>
    <row r="2817" spans="1:12" x14ac:dyDescent="0.25">
      <c r="A2817" t="str">
        <f t="shared" si="88"/>
        <v>T-2816</v>
      </c>
      <c r="B2817" s="3" t="s">
        <v>2584</v>
      </c>
      <c r="C2817" s="5">
        <v>45553</v>
      </c>
      <c r="D2817" s="3" t="s">
        <v>42</v>
      </c>
      <c r="E2817" s="4" t="s">
        <v>294</v>
      </c>
      <c r="F2817" s="9">
        <v>3</v>
      </c>
      <c r="G2817">
        <f>VLOOKUP(E2817,'Data Produk'!$A$2:$E$2517,5,FALSE)</f>
        <v>47700</v>
      </c>
      <c r="H2817">
        <f t="shared" si="87"/>
        <v>143100</v>
      </c>
      <c r="I2817" t="str">
        <f>VLOOKUP(E2817,'Data Produk'!$A$2:$E$2517,3,FALSE)</f>
        <v>BHINNEKA POWER MOVE 30W 2-PORTS CAR CHARGER (PD+QC) BLACK</v>
      </c>
      <c r="J2817" t="str">
        <f>VLOOKUP(E2817,'Data Produk'!$A$2:$E$2517,4,FALSE)</f>
        <v>CAR &amp; TRAVEL CHARGER</v>
      </c>
      <c r="K2817" t="str">
        <f>VLOOKUP(D2817,'Data Outlet'!$A$2:$D$17,4,FALSE)</f>
        <v>Hadi Nugroho</v>
      </c>
      <c r="L2817" t="str">
        <f>VLOOKUP(D2817,'Data Outlet'!$A$2:$D$17,2,FALSE)</f>
        <v>MALL KELAPA GADING</v>
      </c>
    </row>
    <row r="2818" spans="1:12" x14ac:dyDescent="0.25">
      <c r="A2818" t="str">
        <f t="shared" si="88"/>
        <v>T-2817</v>
      </c>
      <c r="B2818" s="3" t="s">
        <v>2584</v>
      </c>
      <c r="C2818" s="5">
        <v>45555</v>
      </c>
      <c r="D2818" s="3" t="s">
        <v>42</v>
      </c>
      <c r="E2818" s="4" t="s">
        <v>894</v>
      </c>
      <c r="F2818" s="9">
        <v>1</v>
      </c>
      <c r="G2818">
        <f>VLOOKUP(E2818,'Data Produk'!$A$2:$E$2517,5,FALSE)</f>
        <v>629300</v>
      </c>
      <c r="H2818">
        <f t="shared" si="87"/>
        <v>629300</v>
      </c>
      <c r="I2818" t="str">
        <f>VLOOKUP(E2818,'Data Produk'!$A$2:$E$2517,3,FALSE)</f>
        <v>BHINNEKA ARIA XD7 GAMING MOUSE LUFFY</v>
      </c>
      <c r="J2818" t="str">
        <f>VLOOKUP(E2818,'Data Produk'!$A$2:$E$2517,4,FALSE)</f>
        <v>MOUSE GAMING</v>
      </c>
      <c r="K2818" t="str">
        <f>VLOOKUP(D2818,'Data Outlet'!$A$2:$D$17,4,FALSE)</f>
        <v>Hadi Nugroho</v>
      </c>
      <c r="L2818" t="str">
        <f>VLOOKUP(D2818,'Data Outlet'!$A$2:$D$17,2,FALSE)</f>
        <v>MALL KELAPA GADING</v>
      </c>
    </row>
    <row r="2819" spans="1:12" x14ac:dyDescent="0.25">
      <c r="A2819" t="str">
        <f t="shared" si="88"/>
        <v>T-2818</v>
      </c>
      <c r="B2819" s="3" t="s">
        <v>2584</v>
      </c>
      <c r="C2819" s="5">
        <v>45552</v>
      </c>
      <c r="D2819" s="3" t="s">
        <v>42</v>
      </c>
      <c r="E2819" s="4" t="s">
        <v>255</v>
      </c>
      <c r="F2819" s="9">
        <v>1</v>
      </c>
      <c r="G2819">
        <f>VLOOKUP(E2819,'Data Produk'!$A$2:$E$2517,5,FALSE)</f>
        <v>88200</v>
      </c>
      <c r="H2819">
        <f t="shared" ref="H2819:H2882" si="89">G2819*F2819</f>
        <v>88200</v>
      </c>
      <c r="I2819" t="str">
        <f>VLOOKUP(E2819,'Data Produk'!$A$2:$E$2517,3,FALSE)</f>
        <v>BHINNEKA POWER PACK S1 10.000 mAh POWERBANK BLACK</v>
      </c>
      <c r="J2819" t="str">
        <f>VLOOKUP(E2819,'Data Produk'!$A$2:$E$2517,4,FALSE)</f>
        <v>POWERBANK</v>
      </c>
      <c r="K2819" t="str">
        <f>VLOOKUP(D2819,'Data Outlet'!$A$2:$D$17,4,FALSE)</f>
        <v>Hadi Nugroho</v>
      </c>
      <c r="L2819" t="str">
        <f>VLOOKUP(D2819,'Data Outlet'!$A$2:$D$17,2,FALSE)</f>
        <v>MALL KELAPA GADING</v>
      </c>
    </row>
    <row r="2820" spans="1:12" x14ac:dyDescent="0.25">
      <c r="A2820" t="str">
        <f t="shared" si="88"/>
        <v>T-2819</v>
      </c>
      <c r="B2820" s="3" t="s">
        <v>2584</v>
      </c>
      <c r="C2820" s="5">
        <v>45547</v>
      </c>
      <c r="D2820" s="3" t="s">
        <v>42</v>
      </c>
      <c r="E2820" s="4" t="s">
        <v>313</v>
      </c>
      <c r="F2820" s="9">
        <v>1</v>
      </c>
      <c r="G2820">
        <f>VLOOKUP(E2820,'Data Produk'!$A$2:$E$2517,5,FALSE)</f>
        <v>162000</v>
      </c>
      <c r="H2820">
        <f t="shared" si="89"/>
        <v>162000</v>
      </c>
      <c r="I2820" t="str">
        <f>VLOOKUP(E2820,'Data Produk'!$A$2:$E$2517,3,FALSE)</f>
        <v>BHINNEKA POWER PACK T1 10.000 mAh 22,5W POWERBANK WHITE</v>
      </c>
      <c r="J2820" t="str">
        <f>VLOOKUP(E2820,'Data Produk'!$A$2:$E$2517,4,FALSE)</f>
        <v>POWERBANK</v>
      </c>
      <c r="K2820" t="str">
        <f>VLOOKUP(D2820,'Data Outlet'!$A$2:$D$17,4,FALSE)</f>
        <v>Hadi Nugroho</v>
      </c>
      <c r="L2820" t="str">
        <f>VLOOKUP(D2820,'Data Outlet'!$A$2:$D$17,2,FALSE)</f>
        <v>MALL KELAPA GADING</v>
      </c>
    </row>
    <row r="2821" spans="1:12" x14ac:dyDescent="0.25">
      <c r="A2821" t="str">
        <f t="shared" si="88"/>
        <v>T-2820</v>
      </c>
      <c r="B2821" s="3" t="s">
        <v>2584</v>
      </c>
      <c r="C2821" s="5">
        <v>45564</v>
      </c>
      <c r="D2821" s="3" t="s">
        <v>42</v>
      </c>
      <c r="E2821" s="4" t="s">
        <v>163</v>
      </c>
      <c r="F2821" s="9">
        <v>1</v>
      </c>
      <c r="G2821">
        <f>VLOOKUP(E2821,'Data Produk'!$A$2:$E$2517,5,FALSE)</f>
        <v>49500</v>
      </c>
      <c r="H2821">
        <f t="shared" si="89"/>
        <v>49500</v>
      </c>
      <c r="I2821" t="str">
        <f>VLOOKUP(E2821,'Data Produk'!$A$2:$E$2517,3,FALSE)</f>
        <v>BHINNEKA POWER PURE 20W 1-PORT TYPE-A USB CHARGER (QC) BLACK</v>
      </c>
      <c r="J2821" t="str">
        <f>VLOOKUP(E2821,'Data Produk'!$A$2:$E$2517,4,FALSE)</f>
        <v>CHARGER</v>
      </c>
      <c r="K2821" t="str">
        <f>VLOOKUP(D2821,'Data Outlet'!$A$2:$D$17,4,FALSE)</f>
        <v>Hadi Nugroho</v>
      </c>
      <c r="L2821" t="str">
        <f>VLOOKUP(D2821,'Data Outlet'!$A$2:$D$17,2,FALSE)</f>
        <v>MALL KELAPA GADING</v>
      </c>
    </row>
    <row r="2822" spans="1:12" x14ac:dyDescent="0.25">
      <c r="A2822" t="str">
        <f t="shared" si="88"/>
        <v>T-2821</v>
      </c>
      <c r="B2822" s="3" t="s">
        <v>2584</v>
      </c>
      <c r="C2822" s="5">
        <v>45542</v>
      </c>
      <c r="D2822" s="3" t="s">
        <v>42</v>
      </c>
      <c r="E2822" s="4" t="s">
        <v>1562</v>
      </c>
      <c r="F2822" s="9">
        <v>1</v>
      </c>
      <c r="G2822">
        <f>VLOOKUP(E2822,'Data Produk'!$A$2:$E$2517,5,FALSE)</f>
        <v>629300</v>
      </c>
      <c r="H2822">
        <f t="shared" si="89"/>
        <v>629300</v>
      </c>
      <c r="I2822" t="str">
        <f>VLOOKUP(E2822,'Data Produk'!$A$2:$E$2517,3,FALSE)</f>
        <v>BHINNEKA ARIA XD7 GAMING MOUSE ZORO</v>
      </c>
      <c r="J2822" t="str">
        <f>VLOOKUP(E2822,'Data Produk'!$A$2:$E$2517,4,FALSE)</f>
        <v>MOUSE GAMING</v>
      </c>
      <c r="K2822" t="str">
        <f>VLOOKUP(D2822,'Data Outlet'!$A$2:$D$17,4,FALSE)</f>
        <v>Hadi Nugroho</v>
      </c>
      <c r="L2822" t="str">
        <f>VLOOKUP(D2822,'Data Outlet'!$A$2:$D$17,2,FALSE)</f>
        <v>MALL KELAPA GADING</v>
      </c>
    </row>
    <row r="2823" spans="1:12" x14ac:dyDescent="0.25">
      <c r="A2823" t="str">
        <f t="shared" si="88"/>
        <v>T-2822</v>
      </c>
      <c r="B2823" s="3" t="s">
        <v>2584</v>
      </c>
      <c r="C2823" s="5">
        <v>45556</v>
      </c>
      <c r="D2823" s="3" t="s">
        <v>42</v>
      </c>
      <c r="E2823" s="4" t="s">
        <v>76</v>
      </c>
      <c r="F2823" s="9">
        <v>1</v>
      </c>
      <c r="G2823">
        <f>VLOOKUP(E2823,'Data Produk'!$A$2:$E$2517,5,FALSE)</f>
        <v>40500</v>
      </c>
      <c r="H2823">
        <f t="shared" si="89"/>
        <v>40500</v>
      </c>
      <c r="I2823" t="str">
        <f>VLOOKUP(E2823,'Data Produk'!$A$2:$E$2517,3,FALSE)</f>
        <v>BHINNEKA MEOW AC5001 HEADSET ACCESSORIES WHITE</v>
      </c>
      <c r="J2823" t="str">
        <f>VLOOKUP(E2823,'Data Produk'!$A$2:$E$2517,4,FALSE)</f>
        <v>OTHER ACCESSORIES</v>
      </c>
      <c r="K2823" t="str">
        <f>VLOOKUP(D2823,'Data Outlet'!$A$2:$D$17,4,FALSE)</f>
        <v>Hadi Nugroho</v>
      </c>
      <c r="L2823" t="str">
        <f>VLOOKUP(D2823,'Data Outlet'!$A$2:$D$17,2,FALSE)</f>
        <v>MALL KELAPA GADING</v>
      </c>
    </row>
    <row r="2824" spans="1:12" x14ac:dyDescent="0.25">
      <c r="A2824" t="str">
        <f t="shared" si="88"/>
        <v>T-2823</v>
      </c>
      <c r="B2824" s="3" t="s">
        <v>2584</v>
      </c>
      <c r="C2824" s="5">
        <v>45565</v>
      </c>
      <c r="D2824" s="3" t="s">
        <v>42</v>
      </c>
      <c r="E2824" s="4" t="s">
        <v>701</v>
      </c>
      <c r="F2824" s="9">
        <v>1</v>
      </c>
      <c r="G2824">
        <f>VLOOKUP(E2824,'Data Produk'!$A$2:$E$2517,5,FALSE)</f>
        <v>162000</v>
      </c>
      <c r="H2824">
        <f t="shared" si="89"/>
        <v>162000</v>
      </c>
      <c r="I2824" t="str">
        <f>VLOOKUP(E2824,'Data Produk'!$A$2:$E$2517,3,FALSE)</f>
        <v>BHINNEKA POWER PACK T1 10.000 mAh 22,5W POWERBANK BLACK</v>
      </c>
      <c r="J2824" t="str">
        <f>VLOOKUP(E2824,'Data Produk'!$A$2:$E$2517,4,FALSE)</f>
        <v>POWERBANK</v>
      </c>
      <c r="K2824" t="str">
        <f>VLOOKUP(D2824,'Data Outlet'!$A$2:$D$17,4,FALSE)</f>
        <v>Hadi Nugroho</v>
      </c>
      <c r="L2824" t="str">
        <f>VLOOKUP(D2824,'Data Outlet'!$A$2:$D$17,2,FALSE)</f>
        <v>MALL KELAPA GADING</v>
      </c>
    </row>
    <row r="2825" spans="1:12" x14ac:dyDescent="0.25">
      <c r="A2825" t="str">
        <f t="shared" si="88"/>
        <v>T-2824</v>
      </c>
      <c r="B2825" s="3" t="s">
        <v>2584</v>
      </c>
      <c r="C2825" s="5">
        <v>45565</v>
      </c>
      <c r="D2825" s="3" t="s">
        <v>42</v>
      </c>
      <c r="E2825" s="4" t="s">
        <v>85</v>
      </c>
      <c r="F2825" s="9">
        <v>2</v>
      </c>
      <c r="G2825">
        <f>VLOOKUP(E2825,'Data Produk'!$A$2:$E$2517,5,FALSE)</f>
        <v>89100</v>
      </c>
      <c r="H2825">
        <f t="shared" si="89"/>
        <v>178200</v>
      </c>
      <c r="I2825" t="str">
        <f>VLOOKUP(E2825,'Data Produk'!$A$2:$E$2517,3,FALSE)</f>
        <v>BHINNEKA POWER PURE 33W 2-PORTS USB CHARGER (PD+QC) BLACK</v>
      </c>
      <c r="J2825" t="str">
        <f>VLOOKUP(E2825,'Data Produk'!$A$2:$E$2517,4,FALSE)</f>
        <v>CHARGER</v>
      </c>
      <c r="K2825" t="str">
        <f>VLOOKUP(D2825,'Data Outlet'!$A$2:$D$17,4,FALSE)</f>
        <v>Hadi Nugroho</v>
      </c>
      <c r="L2825" t="str">
        <f>VLOOKUP(D2825,'Data Outlet'!$A$2:$D$17,2,FALSE)</f>
        <v>MALL KELAPA GADING</v>
      </c>
    </row>
    <row r="2826" spans="1:12" x14ac:dyDescent="0.25">
      <c r="A2826" t="str">
        <f t="shared" si="88"/>
        <v>T-2825</v>
      </c>
      <c r="B2826" s="3" t="s">
        <v>2584</v>
      </c>
      <c r="C2826" s="5">
        <v>45545</v>
      </c>
      <c r="D2826" s="3" t="s">
        <v>42</v>
      </c>
      <c r="E2826" s="4" t="s">
        <v>1563</v>
      </c>
      <c r="F2826" s="9">
        <v>1</v>
      </c>
      <c r="G2826">
        <f>VLOOKUP(E2826,'Data Produk'!$A$2:$E$2517,5,FALSE)</f>
        <v>243000</v>
      </c>
      <c r="H2826">
        <f t="shared" si="89"/>
        <v>243000</v>
      </c>
      <c r="I2826" t="str">
        <f>VLOOKUP(E2826,'Data Produk'!$A$2:$E$2517,3,FALSE)</f>
        <v>BHINNEKA CRYPTO WGC3 GAMING MOUSE WHITE</v>
      </c>
      <c r="J2826" t="str">
        <f>VLOOKUP(E2826,'Data Produk'!$A$2:$E$2517,4,FALSE)</f>
        <v>MOUSE GAMING</v>
      </c>
      <c r="K2826" t="str">
        <f>VLOOKUP(D2826,'Data Outlet'!$A$2:$D$17,4,FALSE)</f>
        <v>Hadi Nugroho</v>
      </c>
      <c r="L2826" t="str">
        <f>VLOOKUP(D2826,'Data Outlet'!$A$2:$D$17,2,FALSE)</f>
        <v>MALL KELAPA GADING</v>
      </c>
    </row>
    <row r="2827" spans="1:12" x14ac:dyDescent="0.25">
      <c r="A2827" t="str">
        <f t="shared" si="88"/>
        <v>T-2826</v>
      </c>
      <c r="B2827" s="3" t="s">
        <v>2584</v>
      </c>
      <c r="C2827" s="5">
        <v>45565</v>
      </c>
      <c r="D2827" s="3" t="s">
        <v>42</v>
      </c>
      <c r="E2827" s="4" t="s">
        <v>1029</v>
      </c>
      <c r="F2827" s="9">
        <v>4</v>
      </c>
      <c r="G2827">
        <f>VLOOKUP(E2827,'Data Produk'!$A$2:$E$2517,5,FALSE)</f>
        <v>22500</v>
      </c>
      <c r="H2827">
        <f t="shared" si="89"/>
        <v>90000</v>
      </c>
      <c r="I2827" t="str">
        <f>VLOOKUP(E2827,'Data Produk'!$A$2:$E$2517,3,FALSE)</f>
        <v>BHINNEKA LINKBUDS ES4 WIRED EARBUDS BLACK</v>
      </c>
      <c r="J2827" t="str">
        <f>VLOOKUP(E2827,'Data Produk'!$A$2:$E$2517,4,FALSE)</f>
        <v>EARPHONE</v>
      </c>
      <c r="K2827" t="str">
        <f>VLOOKUP(D2827,'Data Outlet'!$A$2:$D$17,4,FALSE)</f>
        <v>Hadi Nugroho</v>
      </c>
      <c r="L2827" t="str">
        <f>VLOOKUP(D2827,'Data Outlet'!$A$2:$D$17,2,FALSE)</f>
        <v>MALL KELAPA GADING</v>
      </c>
    </row>
    <row r="2828" spans="1:12" x14ac:dyDescent="0.25">
      <c r="A2828" t="str">
        <f t="shared" ref="A2828:A2891" si="90">"T-"&amp;ROW()-1</f>
        <v>T-2827</v>
      </c>
      <c r="B2828" s="3" t="s">
        <v>2584</v>
      </c>
      <c r="C2828" s="5">
        <v>45536</v>
      </c>
      <c r="D2828" s="3" t="s">
        <v>42</v>
      </c>
      <c r="E2828" s="4" t="s">
        <v>1564</v>
      </c>
      <c r="F2828" s="9">
        <v>1</v>
      </c>
      <c r="G2828">
        <f>VLOOKUP(E2828,'Data Produk'!$A$2:$E$2517,5,FALSE)</f>
        <v>170100</v>
      </c>
      <c r="H2828">
        <f t="shared" si="89"/>
        <v>170100</v>
      </c>
      <c r="I2828" t="str">
        <f>VLOOKUP(E2828,'Data Produk'!$A$2:$E$2517,3,FALSE)</f>
        <v>BHINNEKA Gaming Deskmat ATO MP905 AQUA</v>
      </c>
      <c r="J2828" t="str">
        <f>VLOOKUP(E2828,'Data Produk'!$A$2:$E$2517,4,FALSE)</f>
        <v>DESKMAT</v>
      </c>
      <c r="K2828" t="str">
        <f>VLOOKUP(D2828,'Data Outlet'!$A$2:$D$17,4,FALSE)</f>
        <v>Hadi Nugroho</v>
      </c>
      <c r="L2828" t="str">
        <f>VLOOKUP(D2828,'Data Outlet'!$A$2:$D$17,2,FALSE)</f>
        <v>MALL KELAPA GADING</v>
      </c>
    </row>
    <row r="2829" spans="1:12" x14ac:dyDescent="0.25">
      <c r="A2829" t="str">
        <f t="shared" si="90"/>
        <v>T-2828</v>
      </c>
      <c r="B2829" s="3" t="s">
        <v>2584</v>
      </c>
      <c r="C2829" s="5">
        <v>45545</v>
      </c>
      <c r="D2829" s="3" t="s">
        <v>42</v>
      </c>
      <c r="E2829" s="4" t="s">
        <v>1228</v>
      </c>
      <c r="F2829" s="9">
        <v>3</v>
      </c>
      <c r="G2829">
        <f>VLOOKUP(E2829,'Data Produk'!$A$2:$E$2517,5,FALSE)</f>
        <v>34200</v>
      </c>
      <c r="H2829">
        <f t="shared" si="89"/>
        <v>102600</v>
      </c>
      <c r="I2829" t="str">
        <f>VLOOKUP(E2829,'Data Produk'!$A$2:$E$2517,3,FALSE)</f>
        <v>KDL105 BHINNEKA USB CABLE LIGHTNING</v>
      </c>
      <c r="J2829" t="str">
        <f>VLOOKUP(E2829,'Data Produk'!$A$2:$E$2517,4,FALSE)</f>
        <v>CABLE</v>
      </c>
      <c r="K2829" t="str">
        <f>VLOOKUP(D2829,'Data Outlet'!$A$2:$D$17,4,FALSE)</f>
        <v>Hadi Nugroho</v>
      </c>
      <c r="L2829" t="str">
        <f>VLOOKUP(D2829,'Data Outlet'!$A$2:$D$17,2,FALSE)</f>
        <v>MALL KELAPA GADING</v>
      </c>
    </row>
    <row r="2830" spans="1:12" x14ac:dyDescent="0.25">
      <c r="A2830" t="str">
        <f t="shared" si="90"/>
        <v>T-2829</v>
      </c>
      <c r="B2830" s="3" t="s">
        <v>2584</v>
      </c>
      <c r="C2830" s="5">
        <v>45563</v>
      </c>
      <c r="D2830" s="3" t="s">
        <v>42</v>
      </c>
      <c r="E2830" s="4" t="s">
        <v>1118</v>
      </c>
      <c r="F2830" s="9">
        <v>1</v>
      </c>
      <c r="G2830">
        <f>VLOOKUP(E2830,'Data Produk'!$A$2:$E$2517,5,FALSE)</f>
        <v>396000</v>
      </c>
      <c r="H2830">
        <f t="shared" si="89"/>
        <v>396000</v>
      </c>
      <c r="I2830" t="str">
        <f>VLOOKUP(E2830,'Data Produk'!$A$2:$E$2517,3,FALSE)</f>
        <v>BHINNEKA LEVIOSA MCX01 CONDENSER MICROPHONE BLACK</v>
      </c>
      <c r="J2830" t="str">
        <f>VLOOKUP(E2830,'Data Produk'!$A$2:$E$2517,4,FALSE)</f>
        <v>STREAMING DEVICES</v>
      </c>
      <c r="K2830" t="str">
        <f>VLOOKUP(D2830,'Data Outlet'!$A$2:$D$17,4,FALSE)</f>
        <v>Hadi Nugroho</v>
      </c>
      <c r="L2830" t="str">
        <f>VLOOKUP(D2830,'Data Outlet'!$A$2:$D$17,2,FALSE)</f>
        <v>MALL KELAPA GADING</v>
      </c>
    </row>
    <row r="2831" spans="1:12" x14ac:dyDescent="0.25">
      <c r="A2831" t="str">
        <f t="shared" si="90"/>
        <v>T-2830</v>
      </c>
      <c r="B2831" s="3" t="s">
        <v>2584</v>
      </c>
      <c r="C2831" s="5">
        <v>45540</v>
      </c>
      <c r="D2831" s="3" t="s">
        <v>42</v>
      </c>
      <c r="E2831" s="4" t="s">
        <v>1283</v>
      </c>
      <c r="F2831" s="9">
        <v>1</v>
      </c>
      <c r="G2831">
        <f>VLOOKUP(E2831,'Data Produk'!$A$2:$E$2517,5,FALSE)</f>
        <v>82800</v>
      </c>
      <c r="H2831">
        <f t="shared" si="89"/>
        <v>82800</v>
      </c>
      <c r="I2831" t="str">
        <f>VLOOKUP(E2831,'Data Produk'!$A$2:$E$2517,3,FALSE)</f>
        <v>BHINNEKA GO W193 OFFICE MOUSE GREY</v>
      </c>
      <c r="J2831" t="str">
        <f>VLOOKUP(E2831,'Data Produk'!$A$2:$E$2517,4,FALSE)</f>
        <v>OFFICE MOUSE</v>
      </c>
      <c r="K2831" t="str">
        <f>VLOOKUP(D2831,'Data Outlet'!$A$2:$D$17,4,FALSE)</f>
        <v>Hadi Nugroho</v>
      </c>
      <c r="L2831" t="str">
        <f>VLOOKUP(D2831,'Data Outlet'!$A$2:$D$17,2,FALSE)</f>
        <v>MALL KELAPA GADING</v>
      </c>
    </row>
    <row r="2832" spans="1:12" x14ac:dyDescent="0.25">
      <c r="A2832" t="str">
        <f t="shared" si="90"/>
        <v>T-2831</v>
      </c>
      <c r="B2832" s="3" t="s">
        <v>2584</v>
      </c>
      <c r="C2832" s="5">
        <v>45542</v>
      </c>
      <c r="D2832" s="3" t="s">
        <v>42</v>
      </c>
      <c r="E2832" s="4" t="s">
        <v>1048</v>
      </c>
      <c r="F2832" s="9">
        <v>3</v>
      </c>
      <c r="G2832">
        <f>VLOOKUP(E2832,'Data Produk'!$A$2:$E$2517,5,FALSE)</f>
        <v>15000</v>
      </c>
      <c r="H2832">
        <f t="shared" si="89"/>
        <v>45000</v>
      </c>
      <c r="I2832" t="str">
        <f>VLOOKUP(E2832,'Data Produk'!$A$2:$E$2517,3,FALSE)</f>
        <v>KC103 BHINNEKA USB CABLE TYPE C</v>
      </c>
      <c r="J2832" t="str">
        <f>VLOOKUP(E2832,'Data Produk'!$A$2:$E$2517,4,FALSE)</f>
        <v>CABLE</v>
      </c>
      <c r="K2832" t="str">
        <f>VLOOKUP(D2832,'Data Outlet'!$A$2:$D$17,4,FALSE)</f>
        <v>Hadi Nugroho</v>
      </c>
      <c r="L2832" t="str">
        <f>VLOOKUP(D2832,'Data Outlet'!$A$2:$D$17,2,FALSE)</f>
        <v>MALL KELAPA GADING</v>
      </c>
    </row>
    <row r="2833" spans="1:12" x14ac:dyDescent="0.25">
      <c r="A2833" t="str">
        <f t="shared" si="90"/>
        <v>T-2832</v>
      </c>
      <c r="B2833" s="3" t="s">
        <v>2584</v>
      </c>
      <c r="C2833" s="5">
        <v>45553</v>
      </c>
      <c r="D2833" s="3" t="s">
        <v>42</v>
      </c>
      <c r="E2833" s="4" t="s">
        <v>1287</v>
      </c>
      <c r="F2833" s="9">
        <v>1</v>
      </c>
      <c r="G2833">
        <f>VLOOKUP(E2833,'Data Produk'!$A$2:$E$2517,5,FALSE)</f>
        <v>25200</v>
      </c>
      <c r="H2833">
        <f t="shared" si="89"/>
        <v>25200</v>
      </c>
      <c r="I2833" t="str">
        <f>VLOOKUP(E2833,'Data Produk'!$A$2:$E$2517,3,FALSE)</f>
        <v>KDC105 BHINNEKA USB CABLE TYPE C</v>
      </c>
      <c r="J2833" t="str">
        <f>VLOOKUP(E2833,'Data Produk'!$A$2:$E$2517,4,FALSE)</f>
        <v>CABLE</v>
      </c>
      <c r="K2833" t="str">
        <f>VLOOKUP(D2833,'Data Outlet'!$A$2:$D$17,4,FALSE)</f>
        <v>Hadi Nugroho</v>
      </c>
      <c r="L2833" t="str">
        <f>VLOOKUP(D2833,'Data Outlet'!$A$2:$D$17,2,FALSE)</f>
        <v>MALL KELAPA GADING</v>
      </c>
    </row>
    <row r="2834" spans="1:12" x14ac:dyDescent="0.25">
      <c r="A2834" t="str">
        <f t="shared" si="90"/>
        <v>T-2833</v>
      </c>
      <c r="B2834" s="3" t="s">
        <v>2584</v>
      </c>
      <c r="C2834" s="5">
        <v>45562</v>
      </c>
      <c r="D2834" s="3" t="s">
        <v>42</v>
      </c>
      <c r="E2834" s="4" t="s">
        <v>810</v>
      </c>
      <c r="F2834" s="9">
        <v>1</v>
      </c>
      <c r="G2834">
        <f>VLOOKUP(E2834,'Data Produk'!$A$2:$E$2517,5,FALSE)</f>
        <v>116100</v>
      </c>
      <c r="H2834">
        <f t="shared" si="89"/>
        <v>116100</v>
      </c>
      <c r="I2834" t="str">
        <f>VLOOKUP(E2834,'Data Produk'!$A$2:$E$2517,3,FALSE)</f>
        <v>BHINNEKA SMART LED STRIP SL0103</v>
      </c>
      <c r="J2834" t="str">
        <f>VLOOKUP(E2834,'Data Produk'!$A$2:$E$2517,4,FALSE)</f>
        <v>SMART LIFE</v>
      </c>
      <c r="K2834" t="str">
        <f>VLOOKUP(D2834,'Data Outlet'!$A$2:$D$17,4,FALSE)</f>
        <v>Hadi Nugroho</v>
      </c>
      <c r="L2834" t="str">
        <f>VLOOKUP(D2834,'Data Outlet'!$A$2:$D$17,2,FALSE)</f>
        <v>MALL KELAPA GADING</v>
      </c>
    </row>
    <row r="2835" spans="1:12" x14ac:dyDescent="0.25">
      <c r="A2835" t="str">
        <f t="shared" si="90"/>
        <v>T-2834</v>
      </c>
      <c r="B2835" s="3" t="s">
        <v>2584</v>
      </c>
      <c r="C2835" s="5">
        <v>45552</v>
      </c>
      <c r="D2835" s="3" t="s">
        <v>42</v>
      </c>
      <c r="E2835" s="4" t="s">
        <v>86</v>
      </c>
      <c r="F2835" s="9">
        <v>1</v>
      </c>
      <c r="G2835">
        <f>VLOOKUP(E2835,'Data Produk'!$A$2:$E$2517,5,FALSE)</f>
        <v>12600</v>
      </c>
      <c r="H2835">
        <f t="shared" si="89"/>
        <v>12600</v>
      </c>
      <c r="I2835" t="str">
        <f>VLOOKUP(E2835,'Data Produk'!$A$2:$E$2517,3,FALSE)</f>
        <v>BHINNEKA BASIC XL MP64 BASIC MOUSEPAD BLACK</v>
      </c>
      <c r="J2835" t="str">
        <f>VLOOKUP(E2835,'Data Produk'!$A$2:$E$2517,4,FALSE)</f>
        <v>BASIC MOUSEPAD</v>
      </c>
      <c r="K2835" t="str">
        <f>VLOOKUP(D2835,'Data Outlet'!$A$2:$D$17,4,FALSE)</f>
        <v>Hadi Nugroho</v>
      </c>
      <c r="L2835" t="str">
        <f>VLOOKUP(D2835,'Data Outlet'!$A$2:$D$17,2,FALSE)</f>
        <v>MALL KELAPA GADING</v>
      </c>
    </row>
    <row r="2836" spans="1:12" x14ac:dyDescent="0.25">
      <c r="A2836" t="str">
        <f t="shared" si="90"/>
        <v>T-2835</v>
      </c>
      <c r="B2836" s="3" t="s">
        <v>2584</v>
      </c>
      <c r="C2836" s="5">
        <v>45550</v>
      </c>
      <c r="D2836" s="3" t="s">
        <v>42</v>
      </c>
      <c r="E2836" s="4" t="s">
        <v>219</v>
      </c>
      <c r="F2836" s="9">
        <v>3</v>
      </c>
      <c r="G2836">
        <f>VLOOKUP(E2836,'Data Produk'!$A$2:$E$2517,5,FALSE)</f>
        <v>25200</v>
      </c>
      <c r="H2836">
        <f t="shared" si="89"/>
        <v>75600</v>
      </c>
      <c r="I2836" t="str">
        <f>VLOOKUP(E2836,'Data Produk'!$A$2:$E$2517,3,FALSE)</f>
        <v>BHINNEKA HYPERLINK KD60C1501 BLACK</v>
      </c>
      <c r="J2836" t="str">
        <f>VLOOKUP(E2836,'Data Produk'!$A$2:$E$2517,4,FALSE)</f>
        <v>CABLE</v>
      </c>
      <c r="K2836" t="str">
        <f>VLOOKUP(D2836,'Data Outlet'!$A$2:$D$17,4,FALSE)</f>
        <v>Hadi Nugroho</v>
      </c>
      <c r="L2836" t="str">
        <f>VLOOKUP(D2836,'Data Outlet'!$A$2:$D$17,2,FALSE)</f>
        <v>MALL KELAPA GADING</v>
      </c>
    </row>
    <row r="2837" spans="1:12" x14ac:dyDescent="0.25">
      <c r="A2837" t="str">
        <f t="shared" si="90"/>
        <v>T-2836</v>
      </c>
      <c r="B2837" s="3" t="s">
        <v>2584</v>
      </c>
      <c r="C2837" s="5">
        <v>45536</v>
      </c>
      <c r="D2837" s="3" t="s">
        <v>42</v>
      </c>
      <c r="E2837" s="4" t="s">
        <v>1024</v>
      </c>
      <c r="F2837" s="9">
        <v>4</v>
      </c>
      <c r="G2837">
        <f>VLOOKUP(E2837,'Data Produk'!$A$2:$E$2517,5,FALSE)</f>
        <v>32000</v>
      </c>
      <c r="H2837">
        <f t="shared" si="89"/>
        <v>128000</v>
      </c>
      <c r="I2837" t="str">
        <f>VLOOKUP(E2837,'Data Produk'!$A$2:$E$2517,3,FALSE)</f>
        <v>KL104 BHINNEKA USB CABLE LIGHTNING</v>
      </c>
      <c r="J2837" t="str">
        <f>VLOOKUP(E2837,'Data Produk'!$A$2:$E$2517,4,FALSE)</f>
        <v>CABLE</v>
      </c>
      <c r="K2837" t="str">
        <f>VLOOKUP(D2837,'Data Outlet'!$A$2:$D$17,4,FALSE)</f>
        <v>Hadi Nugroho</v>
      </c>
      <c r="L2837" t="str">
        <f>VLOOKUP(D2837,'Data Outlet'!$A$2:$D$17,2,FALSE)</f>
        <v>MALL KELAPA GADING</v>
      </c>
    </row>
    <row r="2838" spans="1:12" x14ac:dyDescent="0.25">
      <c r="A2838" t="str">
        <f t="shared" si="90"/>
        <v>T-2837</v>
      </c>
      <c r="B2838" s="3" t="s">
        <v>2584</v>
      </c>
      <c r="C2838" s="5">
        <v>45565</v>
      </c>
      <c r="D2838" s="3" t="s">
        <v>42</v>
      </c>
      <c r="E2838" s="4" t="s">
        <v>302</v>
      </c>
      <c r="F2838" s="9">
        <v>1</v>
      </c>
      <c r="G2838">
        <f>VLOOKUP(E2838,'Data Produk'!$A$2:$E$2517,5,FALSE)</f>
        <v>22500</v>
      </c>
      <c r="H2838">
        <f t="shared" si="89"/>
        <v>22500</v>
      </c>
      <c r="I2838" t="str">
        <f>VLOOKUP(E2838,'Data Produk'!$A$2:$E$2517,3,FALSE)</f>
        <v>BHINNEKA LINKBUDS ES4 WIRED EARBUDS WHITE</v>
      </c>
      <c r="J2838" t="str">
        <f>VLOOKUP(E2838,'Data Produk'!$A$2:$E$2517,4,FALSE)</f>
        <v>EARPHONE</v>
      </c>
      <c r="K2838" t="str">
        <f>VLOOKUP(D2838,'Data Outlet'!$A$2:$D$17,4,FALSE)</f>
        <v>Hadi Nugroho</v>
      </c>
      <c r="L2838" t="str">
        <f>VLOOKUP(D2838,'Data Outlet'!$A$2:$D$17,2,FALSE)</f>
        <v>MALL KELAPA GADING</v>
      </c>
    </row>
    <row r="2839" spans="1:12" x14ac:dyDescent="0.25">
      <c r="A2839" t="str">
        <f t="shared" si="90"/>
        <v>T-2838</v>
      </c>
      <c r="B2839" s="3" t="s">
        <v>2584</v>
      </c>
      <c r="C2839" s="5">
        <v>45538</v>
      </c>
      <c r="D2839" s="3" t="s">
        <v>42</v>
      </c>
      <c r="E2839" s="4" t="s">
        <v>989</v>
      </c>
      <c r="F2839" s="9">
        <v>1</v>
      </c>
      <c r="G2839">
        <f>VLOOKUP(E2839,'Data Produk'!$A$2:$E$2517,5,FALSE)</f>
        <v>144000</v>
      </c>
      <c r="H2839">
        <f t="shared" si="89"/>
        <v>144000</v>
      </c>
      <c r="I2839" t="str">
        <f>VLOOKUP(E2839,'Data Produk'!$A$2:$E$2517,3,FALSE)</f>
        <v>BHINNEKA CHIEF II HG20 GAMING HEADSET PINK</v>
      </c>
      <c r="J2839" t="str">
        <f>VLOOKUP(E2839,'Data Produk'!$A$2:$E$2517,4,FALSE)</f>
        <v>GAMING HEADSET</v>
      </c>
      <c r="K2839" t="str">
        <f>VLOOKUP(D2839,'Data Outlet'!$A$2:$D$17,4,FALSE)</f>
        <v>Hadi Nugroho</v>
      </c>
      <c r="L2839" t="str">
        <f>VLOOKUP(D2839,'Data Outlet'!$A$2:$D$17,2,FALSE)</f>
        <v>MALL KELAPA GADING</v>
      </c>
    </row>
    <row r="2840" spans="1:12" x14ac:dyDescent="0.25">
      <c r="A2840" t="str">
        <f t="shared" si="90"/>
        <v>T-2839</v>
      </c>
      <c r="B2840" s="3" t="s">
        <v>2584</v>
      </c>
      <c r="C2840" s="5">
        <v>45559</v>
      </c>
      <c r="D2840" s="3" t="s">
        <v>42</v>
      </c>
      <c r="E2840" s="4" t="s">
        <v>1168</v>
      </c>
      <c r="F2840" s="9">
        <v>1</v>
      </c>
      <c r="G2840">
        <f>VLOOKUP(E2840,'Data Produk'!$A$2:$E$2517,5,FALSE)</f>
        <v>82800</v>
      </c>
      <c r="H2840">
        <f t="shared" si="89"/>
        <v>82800</v>
      </c>
      <c r="I2840" t="str">
        <f>VLOOKUP(E2840,'Data Produk'!$A$2:$E$2517,3,FALSE)</f>
        <v>BHINNEKA W190 OFFICE MOUSE BLACK</v>
      </c>
      <c r="J2840" t="str">
        <f>VLOOKUP(E2840,'Data Produk'!$A$2:$E$2517,4,FALSE)</f>
        <v>OFFICE MOUSE</v>
      </c>
      <c r="K2840" t="str">
        <f>VLOOKUP(D2840,'Data Outlet'!$A$2:$D$17,4,FALSE)</f>
        <v>Hadi Nugroho</v>
      </c>
      <c r="L2840" t="str">
        <f>VLOOKUP(D2840,'Data Outlet'!$A$2:$D$17,2,FALSE)</f>
        <v>MALL KELAPA GADING</v>
      </c>
    </row>
    <row r="2841" spans="1:12" x14ac:dyDescent="0.25">
      <c r="A2841" t="str">
        <f t="shared" si="90"/>
        <v>T-2840</v>
      </c>
      <c r="B2841" s="3" t="s">
        <v>2584</v>
      </c>
      <c r="C2841" s="5">
        <v>45515</v>
      </c>
      <c r="D2841" s="3" t="s">
        <v>41</v>
      </c>
      <c r="E2841" s="4" t="s">
        <v>633</v>
      </c>
      <c r="F2841" s="9">
        <v>3</v>
      </c>
      <c r="G2841">
        <f>VLOOKUP(E2841,'Data Produk'!$A$2:$E$2517,5,FALSE)</f>
        <v>15300</v>
      </c>
      <c r="H2841">
        <f t="shared" si="89"/>
        <v>45900</v>
      </c>
      <c r="I2841" t="str">
        <f>VLOOKUP(E2841,'Data Produk'!$A$2:$E$2517,3,FALSE)</f>
        <v>BHINNEKA LINKPODS ES3 WIRED EARBUDS BLACK</v>
      </c>
      <c r="J2841" t="str">
        <f>VLOOKUP(E2841,'Data Produk'!$A$2:$E$2517,4,FALSE)</f>
        <v>EARPHONE</v>
      </c>
      <c r="K2841" t="str">
        <f>VLOOKUP(D2841,'Data Outlet'!$A$2:$D$17,4,FALSE)</f>
        <v>Gita Rahma</v>
      </c>
      <c r="L2841" t="str">
        <f>VLOOKUP(D2841,'Data Outlet'!$A$2:$D$17,2,FALSE)</f>
        <v>MALL GANDARIA CITY</v>
      </c>
    </row>
    <row r="2842" spans="1:12" x14ac:dyDescent="0.25">
      <c r="A2842" t="str">
        <f t="shared" si="90"/>
        <v>T-2841</v>
      </c>
      <c r="B2842" s="3" t="s">
        <v>2584</v>
      </c>
      <c r="C2842" s="5">
        <v>45527</v>
      </c>
      <c r="D2842" s="3" t="s">
        <v>47</v>
      </c>
      <c r="E2842" s="4" t="s">
        <v>1565</v>
      </c>
      <c r="F2842" s="9">
        <v>1</v>
      </c>
      <c r="G2842">
        <f>VLOOKUP(E2842,'Data Produk'!$A$2:$E$2517,5,FALSE)</f>
        <v>170100</v>
      </c>
      <c r="H2842">
        <f t="shared" si="89"/>
        <v>170100</v>
      </c>
      <c r="I2842" t="str">
        <f>VLOOKUP(E2842,'Data Produk'!$A$2:$E$2517,3,FALSE)</f>
        <v>BHINNEKA Gaming Deskmat ATO MP905 KANAGAWA</v>
      </c>
      <c r="J2842" t="str">
        <f>VLOOKUP(E2842,'Data Produk'!$A$2:$E$2517,4,FALSE)</f>
        <v>DESKMAT</v>
      </c>
      <c r="K2842" t="str">
        <f>VLOOKUP(D2842,'Data Outlet'!$A$2:$D$17,4,FALSE)</f>
        <v>Joko Susilo</v>
      </c>
      <c r="L2842" t="str">
        <f>VLOOKUP(D2842,'Data Outlet'!$A$2:$D$17,2,FALSE)</f>
        <v>SUMARECON MALL BEKASI</v>
      </c>
    </row>
    <row r="2843" spans="1:12" x14ac:dyDescent="0.25">
      <c r="A2843" t="str">
        <f t="shared" si="90"/>
        <v>T-2842</v>
      </c>
      <c r="B2843" s="3" t="s">
        <v>2584</v>
      </c>
      <c r="C2843" s="5">
        <v>45520</v>
      </c>
      <c r="D2843" s="3" t="s">
        <v>41</v>
      </c>
      <c r="E2843" s="4" t="s">
        <v>884</v>
      </c>
      <c r="F2843" s="9">
        <v>1</v>
      </c>
      <c r="G2843">
        <f>VLOOKUP(E2843,'Data Produk'!$A$2:$E$2517,5,FALSE)</f>
        <v>57600</v>
      </c>
      <c r="H2843">
        <f t="shared" si="89"/>
        <v>57600</v>
      </c>
      <c r="I2843" t="str">
        <f>VLOOKUP(E2843,'Data Produk'!$A$2:$E$2517,3,FALSE)</f>
        <v>BHINNEKA GO W192 OFFICE MOUSE BLACK</v>
      </c>
      <c r="J2843" t="str">
        <f>VLOOKUP(E2843,'Data Produk'!$A$2:$E$2517,4,FALSE)</f>
        <v>OFFICE MOUSE</v>
      </c>
      <c r="K2843" t="str">
        <f>VLOOKUP(D2843,'Data Outlet'!$A$2:$D$17,4,FALSE)</f>
        <v>Gita Rahma</v>
      </c>
      <c r="L2843" t="str">
        <f>VLOOKUP(D2843,'Data Outlet'!$A$2:$D$17,2,FALSE)</f>
        <v>MALL GANDARIA CITY</v>
      </c>
    </row>
    <row r="2844" spans="1:12" x14ac:dyDescent="0.25">
      <c r="A2844" t="str">
        <f t="shared" si="90"/>
        <v>T-2843</v>
      </c>
      <c r="B2844" s="3" t="s">
        <v>2584</v>
      </c>
      <c r="C2844" s="5">
        <v>45509</v>
      </c>
      <c r="D2844" s="3" t="s">
        <v>45</v>
      </c>
      <c r="E2844" s="4" t="s">
        <v>120</v>
      </c>
      <c r="F2844" s="9">
        <v>1</v>
      </c>
      <c r="G2844">
        <f>VLOOKUP(E2844,'Data Produk'!$A$2:$E$2517,5,FALSE)</f>
        <v>82800</v>
      </c>
      <c r="H2844">
        <f t="shared" si="89"/>
        <v>82800</v>
      </c>
      <c r="I2844" t="str">
        <f>VLOOKUP(E2844,'Data Produk'!$A$2:$E$2517,3,FALSE)</f>
        <v>BHINNEKA GO W193 OFFICE MOUSE GREY</v>
      </c>
      <c r="J2844" t="str">
        <f>VLOOKUP(E2844,'Data Produk'!$A$2:$E$2517,4,FALSE)</f>
        <v>OFFICE MOUSE</v>
      </c>
      <c r="K2844" t="str">
        <f>VLOOKUP(D2844,'Data Outlet'!$A$2:$D$17,4,FALSE)</f>
        <v>Indah Putri</v>
      </c>
      <c r="L2844" t="str">
        <f>VLOOKUP(D2844,'Data Outlet'!$A$2:$D$17,2,FALSE)</f>
        <v>PIK AVENUE</v>
      </c>
    </row>
    <row r="2845" spans="1:12" x14ac:dyDescent="0.25">
      <c r="A2845" t="str">
        <f t="shared" si="90"/>
        <v>T-2844</v>
      </c>
      <c r="B2845" s="3" t="s">
        <v>2584</v>
      </c>
      <c r="C2845" s="5">
        <v>45526</v>
      </c>
      <c r="D2845" s="3" t="s">
        <v>41</v>
      </c>
      <c r="E2845" s="4" t="s">
        <v>1311</v>
      </c>
      <c r="F2845" s="9">
        <v>2</v>
      </c>
      <c r="G2845">
        <f>VLOOKUP(E2845,'Data Produk'!$A$2:$E$2517,5,FALSE)</f>
        <v>107100</v>
      </c>
      <c r="H2845">
        <f t="shared" si="89"/>
        <v>214200</v>
      </c>
      <c r="I2845" t="str">
        <f>VLOOKUP(E2845,'Data Produk'!$A$2:$E$2517,3,FALSE)</f>
        <v>BHINNEKA CW2-Q02 38W 2-PORTS CHARGER (QC) WHITE</v>
      </c>
      <c r="J2845" t="str">
        <f>VLOOKUP(E2845,'Data Produk'!$A$2:$E$2517,4,FALSE)</f>
        <v>CHARGER</v>
      </c>
      <c r="K2845" t="str">
        <f>VLOOKUP(D2845,'Data Outlet'!$A$2:$D$17,4,FALSE)</f>
        <v>Gita Rahma</v>
      </c>
      <c r="L2845" t="str">
        <f>VLOOKUP(D2845,'Data Outlet'!$A$2:$D$17,2,FALSE)</f>
        <v>MALL GANDARIA CITY</v>
      </c>
    </row>
    <row r="2846" spans="1:12" x14ac:dyDescent="0.25">
      <c r="A2846" t="str">
        <f t="shared" si="90"/>
        <v>T-2845</v>
      </c>
      <c r="B2846" s="3" t="s">
        <v>2584</v>
      </c>
      <c r="C2846" s="5">
        <v>45521</v>
      </c>
      <c r="D2846" s="3" t="s">
        <v>45</v>
      </c>
      <c r="E2846" s="4" t="s">
        <v>584</v>
      </c>
      <c r="F2846" s="9">
        <v>1</v>
      </c>
      <c r="G2846">
        <f>VLOOKUP(E2846,'Data Produk'!$A$2:$E$2517,5,FALSE)</f>
        <v>78750</v>
      </c>
      <c r="H2846">
        <f t="shared" si="89"/>
        <v>78750</v>
      </c>
      <c r="I2846" t="str">
        <f>VLOOKUP(E2846,'Data Produk'!$A$2:$E$2517,3,FALSE)</f>
        <v>BHINNEKA CRYTO VX7 GAMING MOUSE PINK</v>
      </c>
      <c r="J2846" t="str">
        <f>VLOOKUP(E2846,'Data Produk'!$A$2:$E$2517,4,FALSE)</f>
        <v>MOUSE GAMING</v>
      </c>
      <c r="K2846" t="str">
        <f>VLOOKUP(D2846,'Data Outlet'!$A$2:$D$17,4,FALSE)</f>
        <v>Indah Putri</v>
      </c>
      <c r="L2846" t="str">
        <f>VLOOKUP(D2846,'Data Outlet'!$A$2:$D$17,2,FALSE)</f>
        <v>PIK AVENUE</v>
      </c>
    </row>
    <row r="2847" spans="1:12" x14ac:dyDescent="0.25">
      <c r="A2847" t="str">
        <f t="shared" si="90"/>
        <v>T-2846</v>
      </c>
      <c r="B2847" s="3" t="s">
        <v>2584</v>
      </c>
      <c r="C2847" s="5">
        <v>45519</v>
      </c>
      <c r="D2847" s="3" t="s">
        <v>47</v>
      </c>
      <c r="E2847" s="4" t="s">
        <v>613</v>
      </c>
      <c r="F2847" s="9">
        <v>2</v>
      </c>
      <c r="G2847">
        <f>VLOOKUP(E2847,'Data Produk'!$A$2:$E$2517,5,FALSE)</f>
        <v>41400</v>
      </c>
      <c r="H2847">
        <f t="shared" si="89"/>
        <v>82800</v>
      </c>
      <c r="I2847" t="str">
        <f>VLOOKUP(E2847,'Data Produk'!$A$2:$E$2517,3,FALSE)</f>
        <v>BHINNEKA CW1-Q03 18W 1-PORTS CHARGER (QC) WHITE</v>
      </c>
      <c r="J2847" t="str">
        <f>VLOOKUP(E2847,'Data Produk'!$A$2:$E$2517,4,FALSE)</f>
        <v>CHARGER</v>
      </c>
      <c r="K2847" t="str">
        <f>VLOOKUP(D2847,'Data Outlet'!$A$2:$D$17,4,FALSE)</f>
        <v>Joko Susilo</v>
      </c>
      <c r="L2847" t="str">
        <f>VLOOKUP(D2847,'Data Outlet'!$A$2:$D$17,2,FALSE)</f>
        <v>SUMARECON MALL BEKASI</v>
      </c>
    </row>
    <row r="2848" spans="1:12" x14ac:dyDescent="0.25">
      <c r="A2848" t="str">
        <f t="shared" si="90"/>
        <v>T-2847</v>
      </c>
      <c r="B2848" s="3" t="s">
        <v>2584</v>
      </c>
      <c r="C2848" s="5">
        <v>45509</v>
      </c>
      <c r="D2848" s="3" t="s">
        <v>47</v>
      </c>
      <c r="E2848" s="4" t="s">
        <v>1566</v>
      </c>
      <c r="F2848" s="9">
        <v>1</v>
      </c>
      <c r="G2848">
        <f>VLOOKUP(E2848,'Data Produk'!$A$2:$E$2517,5,FALSE)</f>
        <v>17100</v>
      </c>
      <c r="H2848">
        <f t="shared" si="89"/>
        <v>17100</v>
      </c>
      <c r="I2848" t="str">
        <f>VLOOKUP(E2848,'Data Produk'!$A$2:$E$2517,3,FALSE)</f>
        <v>KM103 BHINNEKA USB CABLE MICRO</v>
      </c>
      <c r="J2848" t="str">
        <f>VLOOKUP(E2848,'Data Produk'!$A$2:$E$2517,4,FALSE)</f>
        <v>CABLE</v>
      </c>
      <c r="K2848" t="str">
        <f>VLOOKUP(D2848,'Data Outlet'!$A$2:$D$17,4,FALSE)</f>
        <v>Joko Susilo</v>
      </c>
      <c r="L2848" t="str">
        <f>VLOOKUP(D2848,'Data Outlet'!$A$2:$D$17,2,FALSE)</f>
        <v>SUMARECON MALL BEKASI</v>
      </c>
    </row>
    <row r="2849" spans="1:12" x14ac:dyDescent="0.25">
      <c r="A2849" t="str">
        <f t="shared" si="90"/>
        <v>T-2848</v>
      </c>
      <c r="B2849" s="3" t="s">
        <v>2584</v>
      </c>
      <c r="C2849" s="5">
        <v>45525</v>
      </c>
      <c r="D2849" s="3" t="s">
        <v>39</v>
      </c>
      <c r="E2849" s="4" t="s">
        <v>427</v>
      </c>
      <c r="F2849" s="9">
        <v>3</v>
      </c>
      <c r="G2849">
        <f>VLOOKUP(E2849,'Data Produk'!$A$2:$E$2517,5,FALSE)</f>
        <v>39600</v>
      </c>
      <c r="H2849">
        <f t="shared" si="89"/>
        <v>118800</v>
      </c>
      <c r="I2849" t="str">
        <f>VLOOKUP(E2849,'Data Produk'!$A$2:$E$2517,3,FALSE)</f>
        <v>BHINNEKA GO W605 OFFICE MOUSE PINK</v>
      </c>
      <c r="J2849" t="str">
        <f>VLOOKUP(E2849,'Data Produk'!$A$2:$E$2517,4,FALSE)</f>
        <v>OFFICE MOUSE</v>
      </c>
      <c r="K2849" t="str">
        <f>VLOOKUP(D2849,'Data Outlet'!$A$2:$D$17,4,FALSE)</f>
        <v>Eko Wijaya</v>
      </c>
      <c r="L2849" t="str">
        <f>VLOOKUP(D2849,'Data Outlet'!$A$2:$D$17,2,FALSE)</f>
        <v>KOTA KASABLANKA</v>
      </c>
    </row>
    <row r="2850" spans="1:12" x14ac:dyDescent="0.25">
      <c r="A2850" t="str">
        <f t="shared" si="90"/>
        <v>T-2849</v>
      </c>
      <c r="B2850" s="3" t="s">
        <v>2584</v>
      </c>
      <c r="C2850" s="5">
        <v>45534</v>
      </c>
      <c r="D2850" s="3" t="s">
        <v>45</v>
      </c>
      <c r="E2850" s="4" t="s">
        <v>1506</v>
      </c>
      <c r="F2850" s="9">
        <v>1</v>
      </c>
      <c r="G2850">
        <f>VLOOKUP(E2850,'Data Produk'!$A$2:$E$2517,5,FALSE)</f>
        <v>629300</v>
      </c>
      <c r="H2850">
        <f t="shared" si="89"/>
        <v>629300</v>
      </c>
      <c r="I2850" t="str">
        <f>VLOOKUP(E2850,'Data Produk'!$A$2:$E$2517,3,FALSE)</f>
        <v>BHINNEKA ARIA XD7 GAMING MOUSE LUFFY</v>
      </c>
      <c r="J2850" t="str">
        <f>VLOOKUP(E2850,'Data Produk'!$A$2:$E$2517,4,FALSE)</f>
        <v>MOUSE GAMING</v>
      </c>
      <c r="K2850" t="str">
        <f>VLOOKUP(D2850,'Data Outlet'!$A$2:$D$17,4,FALSE)</f>
        <v>Indah Putri</v>
      </c>
      <c r="L2850" t="str">
        <f>VLOOKUP(D2850,'Data Outlet'!$A$2:$D$17,2,FALSE)</f>
        <v>PIK AVENUE</v>
      </c>
    </row>
    <row r="2851" spans="1:12" x14ac:dyDescent="0.25">
      <c r="A2851" t="str">
        <f t="shared" si="90"/>
        <v>T-2850</v>
      </c>
      <c r="B2851" s="3" t="s">
        <v>2584</v>
      </c>
      <c r="C2851" s="5">
        <v>45532</v>
      </c>
      <c r="D2851" s="3" t="s">
        <v>39</v>
      </c>
      <c r="E2851" s="4" t="s">
        <v>896</v>
      </c>
      <c r="F2851" s="9">
        <v>5</v>
      </c>
      <c r="G2851">
        <f>VLOOKUP(E2851,'Data Produk'!$A$2:$E$2517,5,FALSE)</f>
        <v>225000</v>
      </c>
      <c r="H2851">
        <f t="shared" si="89"/>
        <v>1125000</v>
      </c>
      <c r="I2851" t="str">
        <f>VLOOKUP(E2851,'Data Produk'!$A$2:$E$2517,3,FALSE)</f>
        <v>BHINNEKA POWER CUBE 4 PLUG TYPE TRAVEL MULTI ADAPTER BLACK</v>
      </c>
      <c r="J2851" t="str">
        <f>VLOOKUP(E2851,'Data Produk'!$A$2:$E$2517,4,FALSE)</f>
        <v>CAR &amp; TRAVEL CHARGER</v>
      </c>
      <c r="K2851" t="str">
        <f>VLOOKUP(D2851,'Data Outlet'!$A$2:$D$17,4,FALSE)</f>
        <v>Eko Wijaya</v>
      </c>
      <c r="L2851" t="str">
        <f>VLOOKUP(D2851,'Data Outlet'!$A$2:$D$17,2,FALSE)</f>
        <v>KOTA KASABLANKA</v>
      </c>
    </row>
    <row r="2852" spans="1:12" x14ac:dyDescent="0.25">
      <c r="A2852" t="str">
        <f t="shared" si="90"/>
        <v>T-2851</v>
      </c>
      <c r="B2852" s="3" t="s">
        <v>2584</v>
      </c>
      <c r="C2852" s="5">
        <v>45518</v>
      </c>
      <c r="D2852" s="3" t="s">
        <v>41</v>
      </c>
      <c r="E2852" s="4" t="s">
        <v>1291</v>
      </c>
      <c r="F2852" s="9">
        <v>1</v>
      </c>
      <c r="G2852">
        <f>VLOOKUP(E2852,'Data Produk'!$A$2:$E$2517,5,FALSE)</f>
        <v>247500</v>
      </c>
      <c r="H2852">
        <f t="shared" si="89"/>
        <v>247500</v>
      </c>
      <c r="I2852" t="str">
        <f>VLOOKUP(E2852,'Data Produk'!$A$2:$E$2517,3,FALSE)</f>
        <v>BHINNEKA POWER PLUS 65W 3-PORTS GAN CHARGER (PD/PPS+QC) BLACK</v>
      </c>
      <c r="J2852" t="str">
        <f>VLOOKUP(E2852,'Data Produk'!$A$2:$E$2517,4,FALSE)</f>
        <v>CHARGER</v>
      </c>
      <c r="K2852" t="str">
        <f>VLOOKUP(D2852,'Data Outlet'!$A$2:$D$17,4,FALSE)</f>
        <v>Gita Rahma</v>
      </c>
      <c r="L2852" t="str">
        <f>VLOOKUP(D2852,'Data Outlet'!$A$2:$D$17,2,FALSE)</f>
        <v>MALL GANDARIA CITY</v>
      </c>
    </row>
    <row r="2853" spans="1:12" x14ac:dyDescent="0.25">
      <c r="A2853" t="str">
        <f t="shared" si="90"/>
        <v>T-2852</v>
      </c>
      <c r="B2853" s="3" t="s">
        <v>2584</v>
      </c>
      <c r="C2853" s="5">
        <v>45510</v>
      </c>
      <c r="D2853" s="3" t="s">
        <v>41</v>
      </c>
      <c r="E2853" s="4" t="s">
        <v>1340</v>
      </c>
      <c r="F2853" s="9">
        <v>1</v>
      </c>
      <c r="G2853">
        <f>VLOOKUP(E2853,'Data Produk'!$A$2:$E$2517,5,FALSE)</f>
        <v>39600</v>
      </c>
      <c r="H2853">
        <f t="shared" si="89"/>
        <v>39600</v>
      </c>
      <c r="I2853" t="str">
        <f>VLOOKUP(E2853,'Data Produk'!$A$2:$E$2517,3,FALSE)</f>
        <v>BHINNEKA GO W608 OFFICE MOUSE BLACK</v>
      </c>
      <c r="J2853" t="str">
        <f>VLOOKUP(E2853,'Data Produk'!$A$2:$E$2517,4,FALSE)</f>
        <v>OFFICE MOUSE</v>
      </c>
      <c r="K2853" t="str">
        <f>VLOOKUP(D2853,'Data Outlet'!$A$2:$D$17,4,FALSE)</f>
        <v>Gita Rahma</v>
      </c>
      <c r="L2853" t="str">
        <f>VLOOKUP(D2853,'Data Outlet'!$A$2:$D$17,2,FALSE)</f>
        <v>MALL GANDARIA CITY</v>
      </c>
    </row>
    <row r="2854" spans="1:12" x14ac:dyDescent="0.25">
      <c r="A2854" t="str">
        <f t="shared" si="90"/>
        <v>T-2853</v>
      </c>
      <c r="B2854" s="3" t="s">
        <v>2584</v>
      </c>
      <c r="C2854" s="5">
        <v>45509</v>
      </c>
      <c r="D2854" s="3" t="s">
        <v>47</v>
      </c>
      <c r="E2854" s="4" t="s">
        <v>991</v>
      </c>
      <c r="F2854" s="9">
        <v>1</v>
      </c>
      <c r="G2854">
        <f>VLOOKUP(E2854,'Data Produk'!$A$2:$E$2517,5,FALSE)</f>
        <v>39600</v>
      </c>
      <c r="H2854">
        <f t="shared" si="89"/>
        <v>39600</v>
      </c>
      <c r="I2854" t="str">
        <f>VLOOKUP(E2854,'Data Produk'!$A$2:$E$2517,3,FALSE)</f>
        <v>BHINNEKA GO W608 OFFICE MOUSE BLACK</v>
      </c>
      <c r="J2854" t="str">
        <f>VLOOKUP(E2854,'Data Produk'!$A$2:$E$2517,4,FALSE)</f>
        <v>OFFICE MOUSE</v>
      </c>
      <c r="K2854" t="str">
        <f>VLOOKUP(D2854,'Data Outlet'!$A$2:$D$17,4,FALSE)</f>
        <v>Joko Susilo</v>
      </c>
      <c r="L2854" t="str">
        <f>VLOOKUP(D2854,'Data Outlet'!$A$2:$D$17,2,FALSE)</f>
        <v>SUMARECON MALL BEKASI</v>
      </c>
    </row>
    <row r="2855" spans="1:12" x14ac:dyDescent="0.25">
      <c r="A2855" t="str">
        <f t="shared" si="90"/>
        <v>T-2854</v>
      </c>
      <c r="B2855" s="3" t="s">
        <v>2584</v>
      </c>
      <c r="C2855" s="5">
        <v>45525</v>
      </c>
      <c r="D2855" s="3" t="s">
        <v>45</v>
      </c>
      <c r="E2855" s="4" t="s">
        <v>1538</v>
      </c>
      <c r="F2855" s="9">
        <v>1</v>
      </c>
      <c r="G2855">
        <f>VLOOKUP(E2855,'Data Produk'!$A$2:$E$2517,5,FALSE)</f>
        <v>261000</v>
      </c>
      <c r="H2855">
        <f t="shared" si="89"/>
        <v>261000</v>
      </c>
      <c r="I2855" t="str">
        <f>VLOOKUP(E2855,'Data Produk'!$A$2:$E$2517,3,FALSE)</f>
        <v>BHINNEKA BLAKE WGC5 GAMING MOUSE WHITE</v>
      </c>
      <c r="J2855" t="str">
        <f>VLOOKUP(E2855,'Data Produk'!$A$2:$E$2517,4,FALSE)</f>
        <v>MOUSE GAMING</v>
      </c>
      <c r="K2855" t="str">
        <f>VLOOKUP(D2855,'Data Outlet'!$A$2:$D$17,4,FALSE)</f>
        <v>Indah Putri</v>
      </c>
      <c r="L2855" t="str">
        <f>VLOOKUP(D2855,'Data Outlet'!$A$2:$D$17,2,FALSE)</f>
        <v>PIK AVENUE</v>
      </c>
    </row>
    <row r="2856" spans="1:12" x14ac:dyDescent="0.25">
      <c r="A2856" t="str">
        <f t="shared" si="90"/>
        <v>T-2855</v>
      </c>
      <c r="B2856" s="3" t="s">
        <v>2584</v>
      </c>
      <c r="C2856" s="5">
        <v>45530</v>
      </c>
      <c r="D2856" s="3" t="s">
        <v>45</v>
      </c>
      <c r="E2856" s="4" t="s">
        <v>135</v>
      </c>
      <c r="F2856" s="9">
        <v>3</v>
      </c>
      <c r="G2856">
        <f>VLOOKUP(E2856,'Data Produk'!$A$2:$E$2517,5,FALSE)</f>
        <v>13050</v>
      </c>
      <c r="H2856">
        <f t="shared" si="89"/>
        <v>39150</v>
      </c>
      <c r="I2856" t="str">
        <f>VLOOKUP(E2856,'Data Produk'!$A$2:$E$2517,3,FALSE)</f>
        <v>BHINNEKA DURALINK KCT1201 BLACK</v>
      </c>
      <c r="J2856" t="str">
        <f>VLOOKUP(E2856,'Data Produk'!$A$2:$E$2517,4,FALSE)</f>
        <v>CABLE</v>
      </c>
      <c r="K2856" t="str">
        <f>VLOOKUP(D2856,'Data Outlet'!$A$2:$D$17,4,FALSE)</f>
        <v>Indah Putri</v>
      </c>
      <c r="L2856" t="str">
        <f>VLOOKUP(D2856,'Data Outlet'!$A$2:$D$17,2,FALSE)</f>
        <v>PIK AVENUE</v>
      </c>
    </row>
    <row r="2857" spans="1:12" x14ac:dyDescent="0.25">
      <c r="A2857" t="str">
        <f t="shared" si="90"/>
        <v>T-2856</v>
      </c>
      <c r="B2857" s="3" t="s">
        <v>2584</v>
      </c>
      <c r="C2857" s="5">
        <v>45524</v>
      </c>
      <c r="D2857" s="3" t="s">
        <v>39</v>
      </c>
      <c r="E2857" s="4" t="s">
        <v>1230</v>
      </c>
      <c r="F2857" s="9">
        <v>1</v>
      </c>
      <c r="G2857">
        <f>VLOOKUP(E2857,'Data Produk'!$A$2:$E$2517,5,FALSE)</f>
        <v>34200</v>
      </c>
      <c r="H2857">
        <f t="shared" si="89"/>
        <v>34200</v>
      </c>
      <c r="I2857" t="str">
        <f>VLOOKUP(E2857,'Data Produk'!$A$2:$E$2517,3,FALSE)</f>
        <v>KDL105 BHINNEKA USB CABLE LIGHTNING</v>
      </c>
      <c r="J2857" t="str">
        <f>VLOOKUP(E2857,'Data Produk'!$A$2:$E$2517,4,FALSE)</f>
        <v>CABLE</v>
      </c>
      <c r="K2857" t="str">
        <f>VLOOKUP(D2857,'Data Outlet'!$A$2:$D$17,4,FALSE)</f>
        <v>Eko Wijaya</v>
      </c>
      <c r="L2857" t="str">
        <f>VLOOKUP(D2857,'Data Outlet'!$A$2:$D$17,2,FALSE)</f>
        <v>KOTA KASABLANKA</v>
      </c>
    </row>
    <row r="2858" spans="1:12" x14ac:dyDescent="0.25">
      <c r="A2858" t="str">
        <f t="shared" si="90"/>
        <v>T-2857</v>
      </c>
      <c r="B2858" s="3" t="s">
        <v>2584</v>
      </c>
      <c r="C2858" s="5">
        <v>45521</v>
      </c>
      <c r="D2858" s="3" t="s">
        <v>45</v>
      </c>
      <c r="E2858" s="4" t="s">
        <v>994</v>
      </c>
      <c r="F2858" s="9">
        <v>1</v>
      </c>
      <c r="G2858">
        <f>VLOOKUP(E2858,'Data Produk'!$A$2:$E$2517,5,FALSE)</f>
        <v>112500</v>
      </c>
      <c r="H2858">
        <f t="shared" si="89"/>
        <v>112500</v>
      </c>
      <c r="I2858" t="str">
        <f>VLOOKUP(E2858,'Data Produk'!$A$2:$E$2517,3,FALSE)</f>
        <v>BHINNEKA WAVE11 TW11 TRUE WIRELESS PINK</v>
      </c>
      <c r="J2858" t="str">
        <f>VLOOKUP(E2858,'Data Produk'!$A$2:$E$2517,4,FALSE)</f>
        <v>TWS</v>
      </c>
      <c r="K2858" t="str">
        <f>VLOOKUP(D2858,'Data Outlet'!$A$2:$D$17,4,FALSE)</f>
        <v>Indah Putri</v>
      </c>
      <c r="L2858" t="str">
        <f>VLOOKUP(D2858,'Data Outlet'!$A$2:$D$17,2,FALSE)</f>
        <v>PIK AVENUE</v>
      </c>
    </row>
    <row r="2859" spans="1:12" x14ac:dyDescent="0.25">
      <c r="A2859" t="str">
        <f t="shared" si="90"/>
        <v>T-2858</v>
      </c>
      <c r="B2859" s="3" t="s">
        <v>2584</v>
      </c>
      <c r="C2859" s="5">
        <v>45507</v>
      </c>
      <c r="D2859" s="3" t="s">
        <v>39</v>
      </c>
      <c r="E2859" s="4" t="s">
        <v>376</v>
      </c>
      <c r="F2859" s="9">
        <v>4</v>
      </c>
      <c r="G2859">
        <f>VLOOKUP(E2859,'Data Produk'!$A$2:$E$2517,5,FALSE)</f>
        <v>112500</v>
      </c>
      <c r="H2859">
        <f t="shared" si="89"/>
        <v>450000</v>
      </c>
      <c r="I2859" t="str">
        <f>VLOOKUP(E2859,'Data Produk'!$A$2:$E$2517,3,FALSE)</f>
        <v>BHINNEKA WAVE11 TW11 TRUE WIRELESS PINK</v>
      </c>
      <c r="J2859" t="str">
        <f>VLOOKUP(E2859,'Data Produk'!$A$2:$E$2517,4,FALSE)</f>
        <v>TWS</v>
      </c>
      <c r="K2859" t="str">
        <f>VLOOKUP(D2859,'Data Outlet'!$A$2:$D$17,4,FALSE)</f>
        <v>Eko Wijaya</v>
      </c>
      <c r="L2859" t="str">
        <f>VLOOKUP(D2859,'Data Outlet'!$A$2:$D$17,2,FALSE)</f>
        <v>KOTA KASABLANKA</v>
      </c>
    </row>
    <row r="2860" spans="1:12" x14ac:dyDescent="0.25">
      <c r="A2860" t="str">
        <f t="shared" si="90"/>
        <v>T-2859</v>
      </c>
      <c r="B2860" s="3" t="s">
        <v>2584</v>
      </c>
      <c r="C2860" s="5">
        <v>45521</v>
      </c>
      <c r="D2860" s="3" t="s">
        <v>39</v>
      </c>
      <c r="E2860" s="4" t="s">
        <v>632</v>
      </c>
      <c r="F2860" s="9">
        <v>1</v>
      </c>
      <c r="G2860">
        <f>VLOOKUP(E2860,'Data Produk'!$A$2:$E$2517,5,FALSE)</f>
        <v>82800</v>
      </c>
      <c r="H2860">
        <f t="shared" si="89"/>
        <v>82800</v>
      </c>
      <c r="I2860" t="str">
        <f>VLOOKUP(E2860,'Data Produk'!$A$2:$E$2517,3,FALSE)</f>
        <v>BHINNEKA GO W193 OFFICE MOUSE PINK</v>
      </c>
      <c r="J2860" t="str">
        <f>VLOOKUP(E2860,'Data Produk'!$A$2:$E$2517,4,FALSE)</f>
        <v>OFFICE MOUSE</v>
      </c>
      <c r="K2860" t="str">
        <f>VLOOKUP(D2860,'Data Outlet'!$A$2:$D$17,4,FALSE)</f>
        <v>Eko Wijaya</v>
      </c>
      <c r="L2860" t="str">
        <f>VLOOKUP(D2860,'Data Outlet'!$A$2:$D$17,2,FALSE)</f>
        <v>KOTA KASABLANKA</v>
      </c>
    </row>
    <row r="2861" spans="1:12" x14ac:dyDescent="0.25">
      <c r="A2861" t="str">
        <f t="shared" si="90"/>
        <v>T-2860</v>
      </c>
      <c r="B2861" s="3" t="s">
        <v>2584</v>
      </c>
      <c r="C2861" s="5">
        <v>45528</v>
      </c>
      <c r="D2861" s="3" t="s">
        <v>39</v>
      </c>
      <c r="E2861" s="4" t="s">
        <v>388</v>
      </c>
      <c r="F2861" s="9">
        <v>1</v>
      </c>
      <c r="G2861">
        <f>VLOOKUP(E2861,'Data Produk'!$A$2:$E$2517,5,FALSE)</f>
        <v>82800</v>
      </c>
      <c r="H2861">
        <f t="shared" si="89"/>
        <v>82800</v>
      </c>
      <c r="I2861" t="str">
        <f>VLOOKUP(E2861,'Data Produk'!$A$2:$E$2517,3,FALSE)</f>
        <v>BHINNEKA W190 OFFICE MOUSE MINT</v>
      </c>
      <c r="J2861" t="str">
        <f>VLOOKUP(E2861,'Data Produk'!$A$2:$E$2517,4,FALSE)</f>
        <v>OFFICE MOUSE</v>
      </c>
      <c r="K2861" t="str">
        <f>VLOOKUP(D2861,'Data Outlet'!$A$2:$D$17,4,FALSE)</f>
        <v>Eko Wijaya</v>
      </c>
      <c r="L2861" t="str">
        <f>VLOOKUP(D2861,'Data Outlet'!$A$2:$D$17,2,FALSE)</f>
        <v>KOTA KASABLANKA</v>
      </c>
    </row>
    <row r="2862" spans="1:12" x14ac:dyDescent="0.25">
      <c r="A2862" t="str">
        <f t="shared" si="90"/>
        <v>T-2861</v>
      </c>
      <c r="B2862" s="3" t="s">
        <v>2584</v>
      </c>
      <c r="C2862" s="5">
        <v>45527</v>
      </c>
      <c r="D2862" s="3" t="s">
        <v>41</v>
      </c>
      <c r="E2862" s="4" t="s">
        <v>1567</v>
      </c>
      <c r="F2862" s="9">
        <v>1</v>
      </c>
      <c r="G2862">
        <f>VLOOKUP(E2862,'Data Produk'!$A$2:$E$2517,5,FALSE)</f>
        <v>39600</v>
      </c>
      <c r="H2862">
        <f t="shared" si="89"/>
        <v>39600</v>
      </c>
      <c r="I2862" t="str">
        <f>VLOOKUP(E2862,'Data Produk'!$A$2:$E$2517,3,FALSE)</f>
        <v>BHINNEKA GO W607 OFFICE MOUSE PURPLE</v>
      </c>
      <c r="J2862" t="str">
        <f>VLOOKUP(E2862,'Data Produk'!$A$2:$E$2517,4,FALSE)</f>
        <v>OFFICE MOUSE</v>
      </c>
      <c r="K2862" t="str">
        <f>VLOOKUP(D2862,'Data Outlet'!$A$2:$D$17,4,FALSE)</f>
        <v>Gita Rahma</v>
      </c>
      <c r="L2862" t="str">
        <f>VLOOKUP(D2862,'Data Outlet'!$A$2:$D$17,2,FALSE)</f>
        <v>MALL GANDARIA CITY</v>
      </c>
    </row>
    <row r="2863" spans="1:12" x14ac:dyDescent="0.25">
      <c r="A2863" t="str">
        <f t="shared" si="90"/>
        <v>T-2862</v>
      </c>
      <c r="B2863" s="3" t="s">
        <v>2584</v>
      </c>
      <c r="C2863" s="5">
        <v>45535</v>
      </c>
      <c r="D2863" s="3" t="s">
        <v>47</v>
      </c>
      <c r="E2863" s="4" t="s">
        <v>1568</v>
      </c>
      <c r="F2863" s="9">
        <v>1</v>
      </c>
      <c r="G2863">
        <f>VLOOKUP(E2863,'Data Produk'!$A$2:$E$2517,5,FALSE)</f>
        <v>202500</v>
      </c>
      <c r="H2863">
        <f t="shared" si="89"/>
        <v>202500</v>
      </c>
      <c r="I2863" t="str">
        <f>VLOOKUP(E2863,'Data Produk'!$A$2:$E$2517,3,FALSE)</f>
        <v>BHINNEKA ATOM FULL SIZE MECHANICAL KEYBOARD BLACK BLUE SWITCH</v>
      </c>
      <c r="J2863" t="str">
        <f>VLOOKUP(E2863,'Data Produk'!$A$2:$E$2517,4,FALSE)</f>
        <v>KEYBOARD GAMING</v>
      </c>
      <c r="K2863" t="str">
        <f>VLOOKUP(D2863,'Data Outlet'!$A$2:$D$17,4,FALSE)</f>
        <v>Joko Susilo</v>
      </c>
      <c r="L2863" t="str">
        <f>VLOOKUP(D2863,'Data Outlet'!$A$2:$D$17,2,FALSE)</f>
        <v>SUMARECON MALL BEKASI</v>
      </c>
    </row>
    <row r="2864" spans="1:12" x14ac:dyDescent="0.25">
      <c r="A2864" t="str">
        <f t="shared" si="90"/>
        <v>T-2863</v>
      </c>
      <c r="B2864" s="3" t="s">
        <v>2584</v>
      </c>
      <c r="C2864" s="5">
        <v>45514</v>
      </c>
      <c r="D2864" s="3" t="s">
        <v>45</v>
      </c>
      <c r="E2864" s="4" t="s">
        <v>1569</v>
      </c>
      <c r="F2864" s="9">
        <v>2</v>
      </c>
      <c r="G2864">
        <f>VLOOKUP(E2864,'Data Produk'!$A$2:$E$2517,5,FALSE)</f>
        <v>202500</v>
      </c>
      <c r="H2864">
        <f t="shared" si="89"/>
        <v>405000</v>
      </c>
      <c r="I2864" t="str">
        <f>VLOOKUP(E2864,'Data Produk'!$A$2:$E$2517,3,FALSE)</f>
        <v>BHINNEKA ATOM FULL SIZE MECHANICAL KEYBOARD GREY BLUE SWITCH</v>
      </c>
      <c r="J2864" t="str">
        <f>VLOOKUP(E2864,'Data Produk'!$A$2:$E$2517,4,FALSE)</f>
        <v>KEYBOARD GAMING</v>
      </c>
      <c r="K2864" t="str">
        <f>VLOOKUP(D2864,'Data Outlet'!$A$2:$D$17,4,FALSE)</f>
        <v>Indah Putri</v>
      </c>
      <c r="L2864" t="str">
        <f>VLOOKUP(D2864,'Data Outlet'!$A$2:$D$17,2,FALSE)</f>
        <v>PIK AVENUE</v>
      </c>
    </row>
    <row r="2865" spans="1:12" x14ac:dyDescent="0.25">
      <c r="A2865" t="str">
        <f t="shared" si="90"/>
        <v>T-2864</v>
      </c>
      <c r="B2865" s="3" t="s">
        <v>2584</v>
      </c>
      <c r="C2865" s="5">
        <v>45511</v>
      </c>
      <c r="D2865" s="3" t="s">
        <v>39</v>
      </c>
      <c r="E2865" s="4" t="s">
        <v>1035</v>
      </c>
      <c r="F2865" s="9">
        <v>1</v>
      </c>
      <c r="G2865">
        <f>VLOOKUP(E2865,'Data Produk'!$A$2:$E$2517,5,FALSE)</f>
        <v>78750</v>
      </c>
      <c r="H2865">
        <f t="shared" si="89"/>
        <v>78750</v>
      </c>
      <c r="I2865" t="str">
        <f>VLOOKUP(E2865,'Data Produk'!$A$2:$E$2517,3,FALSE)</f>
        <v>BHINNEKA CRYTO VX7 GAMING MOUSE WHITE</v>
      </c>
      <c r="J2865" t="str">
        <f>VLOOKUP(E2865,'Data Produk'!$A$2:$E$2517,4,FALSE)</f>
        <v>MOUSE GAMING</v>
      </c>
      <c r="K2865" t="str">
        <f>VLOOKUP(D2865,'Data Outlet'!$A$2:$D$17,4,FALSE)</f>
        <v>Eko Wijaya</v>
      </c>
      <c r="L2865" t="str">
        <f>VLOOKUP(D2865,'Data Outlet'!$A$2:$D$17,2,FALSE)</f>
        <v>KOTA KASABLANKA</v>
      </c>
    </row>
    <row r="2866" spans="1:12" x14ac:dyDescent="0.25">
      <c r="A2866" t="str">
        <f t="shared" si="90"/>
        <v>T-2865</v>
      </c>
      <c r="B2866" s="3" t="s">
        <v>2584</v>
      </c>
      <c r="C2866" s="5">
        <v>45534</v>
      </c>
      <c r="D2866" s="3" t="s">
        <v>45</v>
      </c>
      <c r="E2866" s="4" t="s">
        <v>309</v>
      </c>
      <c r="F2866" s="9">
        <v>2</v>
      </c>
      <c r="G2866">
        <f>VLOOKUP(E2866,'Data Produk'!$A$2:$E$2517,5,FALSE)</f>
        <v>88200</v>
      </c>
      <c r="H2866">
        <f t="shared" si="89"/>
        <v>176400</v>
      </c>
      <c r="I2866" t="str">
        <f>VLOOKUP(E2866,'Data Produk'!$A$2:$E$2517,3,FALSE)</f>
        <v>BHINNEKA POWER PACK S1 10.000 mAh POWERBANK WHITE</v>
      </c>
      <c r="J2866" t="str">
        <f>VLOOKUP(E2866,'Data Produk'!$A$2:$E$2517,4,FALSE)</f>
        <v>POWERBANK</v>
      </c>
      <c r="K2866" t="str">
        <f>VLOOKUP(D2866,'Data Outlet'!$A$2:$D$17,4,FALSE)</f>
        <v>Indah Putri</v>
      </c>
      <c r="L2866" t="str">
        <f>VLOOKUP(D2866,'Data Outlet'!$A$2:$D$17,2,FALSE)</f>
        <v>PIK AVENUE</v>
      </c>
    </row>
    <row r="2867" spans="1:12" x14ac:dyDescent="0.25">
      <c r="A2867" t="str">
        <f t="shared" si="90"/>
        <v>T-2866</v>
      </c>
      <c r="B2867" s="3" t="s">
        <v>2584</v>
      </c>
      <c r="C2867" s="5">
        <v>45525</v>
      </c>
      <c r="D2867" s="3" t="s">
        <v>39</v>
      </c>
      <c r="E2867" s="4" t="s">
        <v>737</v>
      </c>
      <c r="F2867" s="9">
        <v>1</v>
      </c>
      <c r="G2867">
        <f>VLOOKUP(E2867,'Data Produk'!$A$2:$E$2517,5,FALSE)</f>
        <v>243000</v>
      </c>
      <c r="H2867">
        <f t="shared" si="89"/>
        <v>243000</v>
      </c>
      <c r="I2867" t="str">
        <f>VLOOKUP(E2867,'Data Produk'!$A$2:$E$2517,3,FALSE)</f>
        <v>BHINNEKA POWER PLUS 65W 3-PORTS GAN CHARGER (PPS/PD+QC) BLACK</v>
      </c>
      <c r="J2867" t="str">
        <f>VLOOKUP(E2867,'Data Produk'!$A$2:$E$2517,4,FALSE)</f>
        <v>CHARGER</v>
      </c>
      <c r="K2867" t="str">
        <f>VLOOKUP(D2867,'Data Outlet'!$A$2:$D$17,4,FALSE)</f>
        <v>Eko Wijaya</v>
      </c>
      <c r="L2867" t="str">
        <f>VLOOKUP(D2867,'Data Outlet'!$A$2:$D$17,2,FALSE)</f>
        <v>KOTA KASABLANKA</v>
      </c>
    </row>
    <row r="2868" spans="1:12" x14ac:dyDescent="0.25">
      <c r="A2868" t="str">
        <f t="shared" si="90"/>
        <v>T-2867</v>
      </c>
      <c r="B2868" s="3" t="s">
        <v>2584</v>
      </c>
      <c r="C2868" s="5">
        <v>45528</v>
      </c>
      <c r="D2868" s="3" t="s">
        <v>41</v>
      </c>
      <c r="E2868" s="4" t="s">
        <v>665</v>
      </c>
      <c r="F2868" s="9">
        <v>1</v>
      </c>
      <c r="G2868">
        <f>VLOOKUP(E2868,'Data Produk'!$A$2:$E$2517,5,FALSE)</f>
        <v>39600</v>
      </c>
      <c r="H2868">
        <f t="shared" si="89"/>
        <v>39600</v>
      </c>
      <c r="I2868" t="str">
        <f>VLOOKUP(E2868,'Data Produk'!$A$2:$E$2517,3,FALSE)</f>
        <v>BHINNEKA GO W608 OFFICE MOUSE PINK</v>
      </c>
      <c r="J2868" t="str">
        <f>VLOOKUP(E2868,'Data Produk'!$A$2:$E$2517,4,FALSE)</f>
        <v>OFFICE MOUSE</v>
      </c>
      <c r="K2868" t="str">
        <f>VLOOKUP(D2868,'Data Outlet'!$A$2:$D$17,4,FALSE)</f>
        <v>Gita Rahma</v>
      </c>
      <c r="L2868" t="str">
        <f>VLOOKUP(D2868,'Data Outlet'!$A$2:$D$17,2,FALSE)</f>
        <v>MALL GANDARIA CITY</v>
      </c>
    </row>
    <row r="2869" spans="1:12" x14ac:dyDescent="0.25">
      <c r="A2869" t="str">
        <f t="shared" si="90"/>
        <v>T-2868</v>
      </c>
      <c r="B2869" s="3" t="s">
        <v>2584</v>
      </c>
      <c r="C2869" s="5">
        <v>45516</v>
      </c>
      <c r="D2869" s="3" t="s">
        <v>39</v>
      </c>
      <c r="E2869" s="4" t="s">
        <v>719</v>
      </c>
      <c r="F2869" s="9">
        <v>6</v>
      </c>
      <c r="G2869">
        <f>VLOOKUP(E2869,'Data Produk'!$A$2:$E$2517,5,FALSE)</f>
        <v>82800</v>
      </c>
      <c r="H2869">
        <f t="shared" si="89"/>
        <v>496800</v>
      </c>
      <c r="I2869" t="str">
        <f>VLOOKUP(E2869,'Data Produk'!$A$2:$E$2517,3,FALSE)</f>
        <v>BHINNEKA GO W193 OFFICE MOUSE BLUE</v>
      </c>
      <c r="J2869" t="str">
        <f>VLOOKUP(E2869,'Data Produk'!$A$2:$E$2517,4,FALSE)</f>
        <v>OFFICE MOUSE</v>
      </c>
      <c r="K2869" t="str">
        <f>VLOOKUP(D2869,'Data Outlet'!$A$2:$D$17,4,FALSE)</f>
        <v>Eko Wijaya</v>
      </c>
      <c r="L2869" t="str">
        <f>VLOOKUP(D2869,'Data Outlet'!$A$2:$D$17,2,FALSE)</f>
        <v>KOTA KASABLANKA</v>
      </c>
    </row>
    <row r="2870" spans="1:12" x14ac:dyDescent="0.25">
      <c r="A2870" t="str">
        <f t="shared" si="90"/>
        <v>T-2869</v>
      </c>
      <c r="B2870" s="3" t="s">
        <v>2584</v>
      </c>
      <c r="C2870" s="5">
        <v>45525</v>
      </c>
      <c r="D2870" s="3" t="s">
        <v>39</v>
      </c>
      <c r="E2870" s="4" t="s">
        <v>430</v>
      </c>
      <c r="F2870" s="9">
        <v>1</v>
      </c>
      <c r="G2870">
        <f>VLOOKUP(E2870,'Data Produk'!$A$2:$E$2517,5,FALSE)</f>
        <v>131850</v>
      </c>
      <c r="H2870">
        <f t="shared" si="89"/>
        <v>131850</v>
      </c>
      <c r="I2870" t="str">
        <f>VLOOKUP(E2870,'Data Produk'!$A$2:$E$2517,3,FALSE)</f>
        <v>BHINNEKA VENOM II WGC2 GAMING MOUSE MINT</v>
      </c>
      <c r="J2870" t="str">
        <f>VLOOKUP(E2870,'Data Produk'!$A$2:$E$2517,4,FALSE)</f>
        <v>MOUSE GAMING</v>
      </c>
      <c r="K2870" t="str">
        <f>VLOOKUP(D2870,'Data Outlet'!$A$2:$D$17,4,FALSE)</f>
        <v>Eko Wijaya</v>
      </c>
      <c r="L2870" t="str">
        <f>VLOOKUP(D2870,'Data Outlet'!$A$2:$D$17,2,FALSE)</f>
        <v>KOTA KASABLANKA</v>
      </c>
    </row>
    <row r="2871" spans="1:12" x14ac:dyDescent="0.25">
      <c r="A2871" t="str">
        <f t="shared" si="90"/>
        <v>T-2870</v>
      </c>
      <c r="B2871" s="3" t="s">
        <v>2584</v>
      </c>
      <c r="C2871" s="5">
        <v>45523</v>
      </c>
      <c r="D2871" s="3" t="s">
        <v>47</v>
      </c>
      <c r="E2871" s="4" t="s">
        <v>1570</v>
      </c>
      <c r="F2871" s="9">
        <v>1</v>
      </c>
      <c r="G2871">
        <f>VLOOKUP(E2871,'Data Produk'!$A$2:$E$2517,5,FALSE)</f>
        <v>170100</v>
      </c>
      <c r="H2871">
        <f t="shared" si="89"/>
        <v>170100</v>
      </c>
      <c r="I2871" t="str">
        <f>VLOOKUP(E2871,'Data Produk'!$A$2:$E$2517,3,FALSE)</f>
        <v>BHINNEKA Gaming Deskmat ATO MP905 AQUA</v>
      </c>
      <c r="J2871" t="str">
        <f>VLOOKUP(E2871,'Data Produk'!$A$2:$E$2517,4,FALSE)</f>
        <v>DESKMAT</v>
      </c>
      <c r="K2871" t="str">
        <f>VLOOKUP(D2871,'Data Outlet'!$A$2:$D$17,4,FALSE)</f>
        <v>Joko Susilo</v>
      </c>
      <c r="L2871" t="str">
        <f>VLOOKUP(D2871,'Data Outlet'!$A$2:$D$17,2,FALSE)</f>
        <v>SUMARECON MALL BEKASI</v>
      </c>
    </row>
    <row r="2872" spans="1:12" x14ac:dyDescent="0.25">
      <c r="A2872" t="str">
        <f t="shared" si="90"/>
        <v>T-2871</v>
      </c>
      <c r="B2872" s="3" t="s">
        <v>2584</v>
      </c>
      <c r="C2872" s="5">
        <v>45507</v>
      </c>
      <c r="D2872" s="3" t="s">
        <v>47</v>
      </c>
      <c r="E2872" s="4" t="s">
        <v>1462</v>
      </c>
      <c r="F2872" s="9">
        <v>1</v>
      </c>
      <c r="G2872">
        <f>VLOOKUP(E2872,'Data Produk'!$A$2:$E$2517,5,FALSE)</f>
        <v>76500</v>
      </c>
      <c r="H2872">
        <f t="shared" si="89"/>
        <v>76500</v>
      </c>
      <c r="I2872" t="str">
        <f>VLOOKUP(E2872,'Data Produk'!$A$2:$E$2517,3,FALSE)</f>
        <v>BHINNEKA WAVE10 TW10 TRUE WIRELESS WHITE</v>
      </c>
      <c r="J2872" t="str">
        <f>VLOOKUP(E2872,'Data Produk'!$A$2:$E$2517,4,FALSE)</f>
        <v>TWS</v>
      </c>
      <c r="K2872" t="str">
        <f>VLOOKUP(D2872,'Data Outlet'!$A$2:$D$17,4,FALSE)</f>
        <v>Joko Susilo</v>
      </c>
      <c r="L2872" t="str">
        <f>VLOOKUP(D2872,'Data Outlet'!$A$2:$D$17,2,FALSE)</f>
        <v>SUMARECON MALL BEKASI</v>
      </c>
    </row>
    <row r="2873" spans="1:12" x14ac:dyDescent="0.25">
      <c r="A2873" t="str">
        <f t="shared" si="90"/>
        <v>T-2872</v>
      </c>
      <c r="B2873" s="3" t="s">
        <v>2584</v>
      </c>
      <c r="C2873" s="5">
        <v>45514</v>
      </c>
      <c r="D2873" s="3" t="s">
        <v>47</v>
      </c>
      <c r="E2873" s="4" t="s">
        <v>1259</v>
      </c>
      <c r="F2873" s="9">
        <v>1</v>
      </c>
      <c r="G2873">
        <f>VLOOKUP(E2873,'Data Produk'!$A$2:$E$2517,5,FALSE)</f>
        <v>27000</v>
      </c>
      <c r="H2873">
        <f t="shared" si="89"/>
        <v>27000</v>
      </c>
      <c r="I2873" t="str">
        <f>VLOOKUP(E2873,'Data Produk'!$A$2:$E$2517,3,FALSE)</f>
        <v>BHINNEKA DURALINK KLB2001 BLACK</v>
      </c>
      <c r="J2873" t="str">
        <f>VLOOKUP(E2873,'Data Produk'!$A$2:$E$2517,4,FALSE)</f>
        <v>CABLE</v>
      </c>
      <c r="K2873" t="str">
        <f>VLOOKUP(D2873,'Data Outlet'!$A$2:$D$17,4,FALSE)</f>
        <v>Joko Susilo</v>
      </c>
      <c r="L2873" t="str">
        <f>VLOOKUP(D2873,'Data Outlet'!$A$2:$D$17,2,FALSE)</f>
        <v>SUMARECON MALL BEKASI</v>
      </c>
    </row>
    <row r="2874" spans="1:12" x14ac:dyDescent="0.25">
      <c r="A2874" t="str">
        <f t="shared" si="90"/>
        <v>T-2873</v>
      </c>
      <c r="B2874" s="3" t="s">
        <v>2584</v>
      </c>
      <c r="C2874" s="5">
        <v>45520</v>
      </c>
      <c r="D2874" s="3" t="s">
        <v>45</v>
      </c>
      <c r="E2874" s="4" t="s">
        <v>635</v>
      </c>
      <c r="F2874" s="9">
        <v>3</v>
      </c>
      <c r="G2874">
        <f>VLOOKUP(E2874,'Data Produk'!$A$2:$E$2517,5,FALSE)</f>
        <v>22500</v>
      </c>
      <c r="H2874">
        <f t="shared" si="89"/>
        <v>67500</v>
      </c>
      <c r="I2874" t="str">
        <f>VLOOKUP(E2874,'Data Produk'!$A$2:$E$2517,3,FALSE)</f>
        <v>BHINNEKA LINKBUDS ES4 WIRED EARBUDS BLACK</v>
      </c>
      <c r="J2874" t="str">
        <f>VLOOKUP(E2874,'Data Produk'!$A$2:$E$2517,4,FALSE)</f>
        <v>EARPHONE</v>
      </c>
      <c r="K2874" t="str">
        <f>VLOOKUP(D2874,'Data Outlet'!$A$2:$D$17,4,FALSE)</f>
        <v>Indah Putri</v>
      </c>
      <c r="L2874" t="str">
        <f>VLOOKUP(D2874,'Data Outlet'!$A$2:$D$17,2,FALSE)</f>
        <v>PIK AVENUE</v>
      </c>
    </row>
    <row r="2875" spans="1:12" x14ac:dyDescent="0.25">
      <c r="A2875" t="str">
        <f t="shared" si="90"/>
        <v>T-2874</v>
      </c>
      <c r="B2875" s="3" t="s">
        <v>2584</v>
      </c>
      <c r="C2875" s="5">
        <v>45510</v>
      </c>
      <c r="D2875" s="3" t="s">
        <v>41</v>
      </c>
      <c r="E2875" s="4" t="s">
        <v>1337</v>
      </c>
      <c r="F2875" s="9">
        <v>1</v>
      </c>
      <c r="G2875">
        <f>VLOOKUP(E2875,'Data Produk'!$A$2:$E$2517,5,FALSE)</f>
        <v>13500</v>
      </c>
      <c r="H2875">
        <f t="shared" si="89"/>
        <v>13500</v>
      </c>
      <c r="I2875" t="str">
        <f>VLOOKUP(E2875,'Data Produk'!$A$2:$E$2517,3,FALSE)</f>
        <v>BHINNEKA LINKBUDS ES2 WIRED EARBUDS BLACK</v>
      </c>
      <c r="J2875" t="str">
        <f>VLOOKUP(E2875,'Data Produk'!$A$2:$E$2517,4,FALSE)</f>
        <v>EARPHONE</v>
      </c>
      <c r="K2875" t="str">
        <f>VLOOKUP(D2875,'Data Outlet'!$A$2:$D$17,4,FALSE)</f>
        <v>Gita Rahma</v>
      </c>
      <c r="L2875" t="str">
        <f>VLOOKUP(D2875,'Data Outlet'!$A$2:$D$17,2,FALSE)</f>
        <v>MALL GANDARIA CITY</v>
      </c>
    </row>
    <row r="2876" spans="1:12" x14ac:dyDescent="0.25">
      <c r="A2876" t="str">
        <f t="shared" si="90"/>
        <v>T-2875</v>
      </c>
      <c r="B2876" s="3" t="s">
        <v>2584</v>
      </c>
      <c r="C2876" s="5">
        <v>45530</v>
      </c>
      <c r="D2876" s="3" t="s">
        <v>45</v>
      </c>
      <c r="E2876" s="4" t="s">
        <v>1156</v>
      </c>
      <c r="F2876" s="9">
        <v>3</v>
      </c>
      <c r="G2876">
        <f>VLOOKUP(E2876,'Data Produk'!$A$2:$E$2517,5,FALSE)</f>
        <v>76500</v>
      </c>
      <c r="H2876">
        <f t="shared" si="89"/>
        <v>229500</v>
      </c>
      <c r="I2876" t="str">
        <f>VLOOKUP(E2876,'Data Produk'!$A$2:$E$2517,3,FALSE)</f>
        <v>BHINNEKA WAVE10 TW10 TRUE WIRELESS BEIGE</v>
      </c>
      <c r="J2876" t="str">
        <f>VLOOKUP(E2876,'Data Produk'!$A$2:$E$2517,4,FALSE)</f>
        <v>TWS</v>
      </c>
      <c r="K2876" t="str">
        <f>VLOOKUP(D2876,'Data Outlet'!$A$2:$D$17,4,FALSE)</f>
        <v>Indah Putri</v>
      </c>
      <c r="L2876" t="str">
        <f>VLOOKUP(D2876,'Data Outlet'!$A$2:$D$17,2,FALSE)</f>
        <v>PIK AVENUE</v>
      </c>
    </row>
    <row r="2877" spans="1:12" x14ac:dyDescent="0.25">
      <c r="A2877" t="str">
        <f t="shared" si="90"/>
        <v>T-2876</v>
      </c>
      <c r="B2877" s="3" t="s">
        <v>2584</v>
      </c>
      <c r="C2877" s="5">
        <v>45518</v>
      </c>
      <c r="D2877" s="3" t="s">
        <v>47</v>
      </c>
      <c r="E2877" s="4" t="s">
        <v>1571</v>
      </c>
      <c r="F2877" s="9">
        <v>2</v>
      </c>
      <c r="G2877">
        <f>VLOOKUP(E2877,'Data Produk'!$A$2:$E$2517,5,FALSE)</f>
        <v>179100</v>
      </c>
      <c r="H2877">
        <f t="shared" si="89"/>
        <v>358200</v>
      </c>
      <c r="I2877" t="str">
        <f>VLOOKUP(E2877,'Data Produk'!$A$2:$E$2517,3,FALSE)</f>
        <v>BHINNEKA Gaming Mousepad MPC900</v>
      </c>
      <c r="J2877" t="str">
        <f>VLOOKUP(E2877,'Data Produk'!$A$2:$E$2517,4,FALSE)</f>
        <v>GAMING MOUSEPAD</v>
      </c>
      <c r="K2877" t="str">
        <f>VLOOKUP(D2877,'Data Outlet'!$A$2:$D$17,4,FALSE)</f>
        <v>Joko Susilo</v>
      </c>
      <c r="L2877" t="str">
        <f>VLOOKUP(D2877,'Data Outlet'!$A$2:$D$17,2,FALSE)</f>
        <v>SUMARECON MALL BEKASI</v>
      </c>
    </row>
    <row r="2878" spans="1:12" x14ac:dyDescent="0.25">
      <c r="A2878" t="str">
        <f t="shared" si="90"/>
        <v>T-2877</v>
      </c>
      <c r="B2878" s="3" t="s">
        <v>2584</v>
      </c>
      <c r="C2878" s="5">
        <v>45530</v>
      </c>
      <c r="D2878" s="3" t="s">
        <v>41</v>
      </c>
      <c r="E2878" s="4" t="s">
        <v>736</v>
      </c>
      <c r="F2878" s="9">
        <v>1</v>
      </c>
      <c r="G2878">
        <f>VLOOKUP(E2878,'Data Produk'!$A$2:$E$2517,5,FALSE)</f>
        <v>12600</v>
      </c>
      <c r="H2878">
        <f t="shared" si="89"/>
        <v>12600</v>
      </c>
      <c r="I2878" t="str">
        <f>VLOOKUP(E2878,'Data Produk'!$A$2:$E$2517,3,FALSE)</f>
        <v>BHINNEKA BASIC XL MP64 BASIC MOUSEPAD BLACK</v>
      </c>
      <c r="J2878" t="str">
        <f>VLOOKUP(E2878,'Data Produk'!$A$2:$E$2517,4,FALSE)</f>
        <v>BASIC MOUSEPAD</v>
      </c>
      <c r="K2878" t="str">
        <f>VLOOKUP(D2878,'Data Outlet'!$A$2:$D$17,4,FALSE)</f>
        <v>Gita Rahma</v>
      </c>
      <c r="L2878" t="str">
        <f>VLOOKUP(D2878,'Data Outlet'!$A$2:$D$17,2,FALSE)</f>
        <v>MALL GANDARIA CITY</v>
      </c>
    </row>
    <row r="2879" spans="1:12" x14ac:dyDescent="0.25">
      <c r="A2879" t="str">
        <f t="shared" si="90"/>
        <v>T-2878</v>
      </c>
      <c r="B2879" s="3" t="s">
        <v>2584</v>
      </c>
      <c r="C2879" s="5">
        <v>45531</v>
      </c>
      <c r="D2879" s="3" t="s">
        <v>41</v>
      </c>
      <c r="E2879" s="4" t="s">
        <v>608</v>
      </c>
      <c r="F2879" s="9">
        <v>1</v>
      </c>
      <c r="G2879">
        <f>VLOOKUP(E2879,'Data Produk'!$A$2:$E$2517,5,FALSE)</f>
        <v>243000</v>
      </c>
      <c r="H2879">
        <f t="shared" si="89"/>
        <v>243000</v>
      </c>
      <c r="I2879" t="str">
        <f>VLOOKUP(E2879,'Data Produk'!$A$2:$E$2517,3,FALSE)</f>
        <v>BHINNEKA POWER PLUS 65W 3-PORTS GAN CHARGER (PPS/PD+QC) BLACK</v>
      </c>
      <c r="J2879" t="str">
        <f>VLOOKUP(E2879,'Data Produk'!$A$2:$E$2517,4,FALSE)</f>
        <v>CHARGER</v>
      </c>
      <c r="K2879" t="str">
        <f>VLOOKUP(D2879,'Data Outlet'!$A$2:$D$17,4,FALSE)</f>
        <v>Gita Rahma</v>
      </c>
      <c r="L2879" t="str">
        <f>VLOOKUP(D2879,'Data Outlet'!$A$2:$D$17,2,FALSE)</f>
        <v>MALL GANDARIA CITY</v>
      </c>
    </row>
    <row r="2880" spans="1:12" x14ac:dyDescent="0.25">
      <c r="A2880" t="str">
        <f t="shared" si="90"/>
        <v>T-2879</v>
      </c>
      <c r="B2880" s="3" t="s">
        <v>2584</v>
      </c>
      <c r="C2880" s="5">
        <v>45518</v>
      </c>
      <c r="D2880" s="3" t="s">
        <v>41</v>
      </c>
      <c r="E2880" s="4" t="s">
        <v>1572</v>
      </c>
      <c r="F2880" s="9">
        <v>1</v>
      </c>
      <c r="G2880">
        <f>VLOOKUP(E2880,'Data Produk'!$A$2:$E$2517,5,FALSE)</f>
        <v>65700</v>
      </c>
      <c r="H2880">
        <f t="shared" si="89"/>
        <v>65700</v>
      </c>
      <c r="I2880" t="str">
        <f>VLOOKUP(E2880,'Data Produk'!$A$2:$E$2517,3,FALSE)</f>
        <v>BHINNEKA POWER GO 20W 1-PORT TYPE-C USB CHARGER (PD) WHITE</v>
      </c>
      <c r="J2880" t="str">
        <f>VLOOKUP(E2880,'Data Produk'!$A$2:$E$2517,4,FALSE)</f>
        <v>CHARGER</v>
      </c>
      <c r="K2880" t="str">
        <f>VLOOKUP(D2880,'Data Outlet'!$A$2:$D$17,4,FALSE)</f>
        <v>Gita Rahma</v>
      </c>
      <c r="L2880" t="str">
        <f>VLOOKUP(D2880,'Data Outlet'!$A$2:$D$17,2,FALSE)</f>
        <v>MALL GANDARIA CITY</v>
      </c>
    </row>
    <row r="2881" spans="1:12" x14ac:dyDescent="0.25">
      <c r="A2881" t="str">
        <f t="shared" si="90"/>
        <v>T-2880</v>
      </c>
      <c r="B2881" s="3" t="s">
        <v>2584</v>
      </c>
      <c r="C2881" s="5">
        <v>45520</v>
      </c>
      <c r="D2881" s="3" t="s">
        <v>41</v>
      </c>
      <c r="E2881" s="4" t="s">
        <v>1573</v>
      </c>
      <c r="F2881" s="9">
        <v>1</v>
      </c>
      <c r="G2881">
        <f>VLOOKUP(E2881,'Data Produk'!$A$2:$E$2517,5,FALSE)</f>
        <v>202500</v>
      </c>
      <c r="H2881">
        <f t="shared" si="89"/>
        <v>202500</v>
      </c>
      <c r="I2881" t="str">
        <f>VLOOKUP(E2881,'Data Produk'!$A$2:$E$2517,3,FALSE)</f>
        <v>BHINNEKA ATOM FULL SIZE MECHANICAL KEYBOARD BLACK BLUE SWITCH</v>
      </c>
      <c r="J2881" t="str">
        <f>VLOOKUP(E2881,'Data Produk'!$A$2:$E$2517,4,FALSE)</f>
        <v>KEYBOARD GAMING</v>
      </c>
      <c r="K2881" t="str">
        <f>VLOOKUP(D2881,'Data Outlet'!$A$2:$D$17,4,FALSE)</f>
        <v>Gita Rahma</v>
      </c>
      <c r="L2881" t="str">
        <f>VLOOKUP(D2881,'Data Outlet'!$A$2:$D$17,2,FALSE)</f>
        <v>MALL GANDARIA CITY</v>
      </c>
    </row>
    <row r="2882" spans="1:12" x14ac:dyDescent="0.25">
      <c r="A2882" t="str">
        <f t="shared" si="90"/>
        <v>T-2881</v>
      </c>
      <c r="B2882" s="3" t="s">
        <v>2584</v>
      </c>
      <c r="C2882" s="5">
        <v>45521</v>
      </c>
      <c r="D2882" s="3" t="s">
        <v>41</v>
      </c>
      <c r="E2882" s="4" t="s">
        <v>1047</v>
      </c>
      <c r="F2882" s="9">
        <v>2</v>
      </c>
      <c r="G2882">
        <f>VLOOKUP(E2882,'Data Produk'!$A$2:$E$2517,5,FALSE)</f>
        <v>29700</v>
      </c>
      <c r="H2882">
        <f t="shared" si="89"/>
        <v>59400</v>
      </c>
      <c r="I2882" t="str">
        <f>VLOOKUP(E2882,'Data Produk'!$A$2:$E$2517,3,FALSE)</f>
        <v>KL201 BHINNEKA USB CABLE LIGHTNING</v>
      </c>
      <c r="J2882" t="str">
        <f>VLOOKUP(E2882,'Data Produk'!$A$2:$E$2517,4,FALSE)</f>
        <v>CABLE</v>
      </c>
      <c r="K2882" t="str">
        <f>VLOOKUP(D2882,'Data Outlet'!$A$2:$D$17,4,FALSE)</f>
        <v>Gita Rahma</v>
      </c>
      <c r="L2882" t="str">
        <f>VLOOKUP(D2882,'Data Outlet'!$A$2:$D$17,2,FALSE)</f>
        <v>MALL GANDARIA CITY</v>
      </c>
    </row>
    <row r="2883" spans="1:12" x14ac:dyDescent="0.25">
      <c r="A2883" t="str">
        <f t="shared" si="90"/>
        <v>T-2882</v>
      </c>
      <c r="B2883" s="3" t="s">
        <v>2584</v>
      </c>
      <c r="C2883" s="5">
        <v>45534</v>
      </c>
      <c r="D2883" s="3" t="s">
        <v>41</v>
      </c>
      <c r="E2883" s="4" t="s">
        <v>1574</v>
      </c>
      <c r="F2883" s="9">
        <v>1</v>
      </c>
      <c r="G2883">
        <f>VLOOKUP(E2883,'Data Produk'!$A$2:$E$2517,5,FALSE)</f>
        <v>103500</v>
      </c>
      <c r="H2883">
        <f t="shared" ref="H2883:H2946" si="91">G2883*F2883</f>
        <v>103500</v>
      </c>
      <c r="I2883" t="str">
        <f>VLOOKUP(E2883,'Data Produk'!$A$2:$E$2517,3,FALSE)</f>
        <v>BHINNEKA FLASH HQ53 GAMING HEADSET BLACK</v>
      </c>
      <c r="J2883" t="str">
        <f>VLOOKUP(E2883,'Data Produk'!$A$2:$E$2517,4,FALSE)</f>
        <v>GAMING HEADSET</v>
      </c>
      <c r="K2883" t="str">
        <f>VLOOKUP(D2883,'Data Outlet'!$A$2:$D$17,4,FALSE)</f>
        <v>Gita Rahma</v>
      </c>
      <c r="L2883" t="str">
        <f>VLOOKUP(D2883,'Data Outlet'!$A$2:$D$17,2,FALSE)</f>
        <v>MALL GANDARIA CITY</v>
      </c>
    </row>
    <row r="2884" spans="1:12" x14ac:dyDescent="0.25">
      <c r="A2884" t="str">
        <f t="shared" si="90"/>
        <v>T-2883</v>
      </c>
      <c r="B2884" s="3" t="s">
        <v>2584</v>
      </c>
      <c r="C2884" s="5">
        <v>45534</v>
      </c>
      <c r="D2884" s="3" t="s">
        <v>45</v>
      </c>
      <c r="E2884" s="4" t="s">
        <v>1575</v>
      </c>
      <c r="F2884" s="9">
        <v>1</v>
      </c>
      <c r="G2884">
        <f>VLOOKUP(E2884,'Data Produk'!$A$2:$E$2517,5,FALSE)</f>
        <v>349300</v>
      </c>
      <c r="H2884">
        <f t="shared" si="91"/>
        <v>349300</v>
      </c>
      <c r="I2884" t="str">
        <f>VLOOKUP(E2884,'Data Produk'!$A$2:$E$2517,3,FALSE)</f>
        <v>BHINNEKA ATO MP905 DESKMAT ONE PIECE LUFFY</v>
      </c>
      <c r="J2884" t="str">
        <f>VLOOKUP(E2884,'Data Produk'!$A$2:$E$2517,4,FALSE)</f>
        <v>DESKMAT</v>
      </c>
      <c r="K2884" t="str">
        <f>VLOOKUP(D2884,'Data Outlet'!$A$2:$D$17,4,FALSE)</f>
        <v>Indah Putri</v>
      </c>
      <c r="L2884" t="str">
        <f>VLOOKUP(D2884,'Data Outlet'!$A$2:$D$17,2,FALSE)</f>
        <v>PIK AVENUE</v>
      </c>
    </row>
    <row r="2885" spans="1:12" x14ac:dyDescent="0.25">
      <c r="A2885" t="str">
        <f t="shared" si="90"/>
        <v>T-2884</v>
      </c>
      <c r="B2885" s="3" t="s">
        <v>2584</v>
      </c>
      <c r="C2885" s="5">
        <v>45508</v>
      </c>
      <c r="D2885" s="3" t="s">
        <v>45</v>
      </c>
      <c r="E2885" s="4" t="s">
        <v>1194</v>
      </c>
      <c r="F2885" s="9">
        <v>1</v>
      </c>
      <c r="G2885">
        <f>VLOOKUP(E2885,'Data Produk'!$A$2:$E$2517,5,FALSE)</f>
        <v>39600</v>
      </c>
      <c r="H2885">
        <f t="shared" si="91"/>
        <v>39600</v>
      </c>
      <c r="I2885" t="str">
        <f>VLOOKUP(E2885,'Data Produk'!$A$2:$E$2517,3,FALSE)</f>
        <v>BHINNEKA GO W605 OFFICE MOUSE BEIGE</v>
      </c>
      <c r="J2885" t="str">
        <f>VLOOKUP(E2885,'Data Produk'!$A$2:$E$2517,4,FALSE)</f>
        <v>OFFICE MOUSE</v>
      </c>
      <c r="K2885" t="str">
        <f>VLOOKUP(D2885,'Data Outlet'!$A$2:$D$17,4,FALSE)</f>
        <v>Indah Putri</v>
      </c>
      <c r="L2885" t="str">
        <f>VLOOKUP(D2885,'Data Outlet'!$A$2:$D$17,2,FALSE)</f>
        <v>PIK AVENUE</v>
      </c>
    </row>
    <row r="2886" spans="1:12" x14ac:dyDescent="0.25">
      <c r="A2886" t="str">
        <f t="shared" si="90"/>
        <v>T-2885</v>
      </c>
      <c r="B2886" s="3" t="s">
        <v>2584</v>
      </c>
      <c r="C2886" s="5">
        <v>45506</v>
      </c>
      <c r="D2886" s="3" t="s">
        <v>39</v>
      </c>
      <c r="E2886" s="4" t="s">
        <v>389</v>
      </c>
      <c r="F2886" s="9">
        <v>10</v>
      </c>
      <c r="G2886">
        <f>VLOOKUP(E2886,'Data Produk'!$A$2:$E$2517,5,FALSE)</f>
        <v>17100</v>
      </c>
      <c r="H2886">
        <f t="shared" si="91"/>
        <v>171000</v>
      </c>
      <c r="I2886" t="str">
        <f>VLOOKUP(E2886,'Data Produk'!$A$2:$E$2517,3,FALSE)</f>
        <v>BHINNEKA DURALINK KCB1201 BLACK</v>
      </c>
      <c r="J2886" t="str">
        <f>VLOOKUP(E2886,'Data Produk'!$A$2:$E$2517,4,FALSE)</f>
        <v>CABLE</v>
      </c>
      <c r="K2886" t="str">
        <f>VLOOKUP(D2886,'Data Outlet'!$A$2:$D$17,4,FALSE)</f>
        <v>Eko Wijaya</v>
      </c>
      <c r="L2886" t="str">
        <f>VLOOKUP(D2886,'Data Outlet'!$A$2:$D$17,2,FALSE)</f>
        <v>KOTA KASABLANKA</v>
      </c>
    </row>
    <row r="2887" spans="1:12" x14ac:dyDescent="0.25">
      <c r="A2887" t="str">
        <f t="shared" si="90"/>
        <v>T-2886</v>
      </c>
      <c r="B2887" s="3" t="s">
        <v>2584</v>
      </c>
      <c r="C2887" s="5">
        <v>45530</v>
      </c>
      <c r="D2887" s="3" t="s">
        <v>41</v>
      </c>
      <c r="E2887" s="4" t="s">
        <v>856</v>
      </c>
      <c r="F2887" s="9">
        <v>2</v>
      </c>
      <c r="G2887">
        <f>VLOOKUP(E2887,'Data Produk'!$A$2:$E$2517,5,FALSE)</f>
        <v>17100</v>
      </c>
      <c r="H2887">
        <f t="shared" si="91"/>
        <v>34200</v>
      </c>
      <c r="I2887" t="str">
        <f>VLOOKUP(E2887,'Data Produk'!$A$2:$E$2517,3,FALSE)</f>
        <v>BHINNEKA DURALINK KCB1201 BLACK</v>
      </c>
      <c r="J2887" t="str">
        <f>VLOOKUP(E2887,'Data Produk'!$A$2:$E$2517,4,FALSE)</f>
        <v>CABLE</v>
      </c>
      <c r="K2887" t="str">
        <f>VLOOKUP(D2887,'Data Outlet'!$A$2:$D$17,4,FALSE)</f>
        <v>Gita Rahma</v>
      </c>
      <c r="L2887" t="str">
        <f>VLOOKUP(D2887,'Data Outlet'!$A$2:$D$17,2,FALSE)</f>
        <v>MALL GANDARIA CITY</v>
      </c>
    </row>
    <row r="2888" spans="1:12" x14ac:dyDescent="0.25">
      <c r="A2888" t="str">
        <f t="shared" si="90"/>
        <v>T-2887</v>
      </c>
      <c r="B2888" s="3" t="s">
        <v>2584</v>
      </c>
      <c r="C2888" s="5">
        <v>45523</v>
      </c>
      <c r="D2888" s="3" t="s">
        <v>39</v>
      </c>
      <c r="E2888" s="4" t="s">
        <v>407</v>
      </c>
      <c r="F2888" s="9">
        <v>1</v>
      </c>
      <c r="G2888">
        <f>VLOOKUP(E2888,'Data Produk'!$A$2:$E$2517,5,FALSE)</f>
        <v>39600</v>
      </c>
      <c r="H2888">
        <f t="shared" si="91"/>
        <v>39600</v>
      </c>
      <c r="I2888" t="str">
        <f>VLOOKUP(E2888,'Data Produk'!$A$2:$E$2517,3,FALSE)</f>
        <v>BHINNEKA GO W605 OFFICE MOUSE BLACK</v>
      </c>
      <c r="J2888" t="str">
        <f>VLOOKUP(E2888,'Data Produk'!$A$2:$E$2517,4,FALSE)</f>
        <v>OFFICE MOUSE</v>
      </c>
      <c r="K2888" t="str">
        <f>VLOOKUP(D2888,'Data Outlet'!$A$2:$D$17,4,FALSE)</f>
        <v>Eko Wijaya</v>
      </c>
      <c r="L2888" t="str">
        <f>VLOOKUP(D2888,'Data Outlet'!$A$2:$D$17,2,FALSE)</f>
        <v>KOTA KASABLANKA</v>
      </c>
    </row>
    <row r="2889" spans="1:12" x14ac:dyDescent="0.25">
      <c r="A2889" t="str">
        <f t="shared" si="90"/>
        <v>T-2888</v>
      </c>
      <c r="B2889" s="3" t="s">
        <v>2584</v>
      </c>
      <c r="C2889" s="5">
        <v>45519</v>
      </c>
      <c r="D2889" s="3" t="s">
        <v>45</v>
      </c>
      <c r="E2889" s="4" t="s">
        <v>192</v>
      </c>
      <c r="F2889" s="9">
        <v>6</v>
      </c>
      <c r="G2889">
        <f>VLOOKUP(E2889,'Data Produk'!$A$2:$E$2517,5,FALSE)</f>
        <v>18000</v>
      </c>
      <c r="H2889">
        <f t="shared" si="91"/>
        <v>108000</v>
      </c>
      <c r="I2889" t="str">
        <f>VLOOKUP(E2889,'Data Produk'!$A$2:$E$2517,3,FALSE)</f>
        <v>BHINNEKA DURALINK KLB1201 BLACK</v>
      </c>
      <c r="J2889" t="str">
        <f>VLOOKUP(E2889,'Data Produk'!$A$2:$E$2517,4,FALSE)</f>
        <v>CABLE</v>
      </c>
      <c r="K2889" t="str">
        <f>VLOOKUP(D2889,'Data Outlet'!$A$2:$D$17,4,FALSE)</f>
        <v>Indah Putri</v>
      </c>
      <c r="L2889" t="str">
        <f>VLOOKUP(D2889,'Data Outlet'!$A$2:$D$17,2,FALSE)</f>
        <v>PIK AVENUE</v>
      </c>
    </row>
    <row r="2890" spans="1:12" x14ac:dyDescent="0.25">
      <c r="A2890" t="str">
        <f t="shared" si="90"/>
        <v>T-2889</v>
      </c>
      <c r="B2890" s="3" t="s">
        <v>2584</v>
      </c>
      <c r="C2890" s="5">
        <v>45524</v>
      </c>
      <c r="D2890" s="3" t="s">
        <v>45</v>
      </c>
      <c r="E2890" s="4" t="s">
        <v>281</v>
      </c>
      <c r="F2890" s="9">
        <v>2</v>
      </c>
      <c r="G2890">
        <f>VLOOKUP(E2890,'Data Produk'!$A$2:$E$2517,5,FALSE)</f>
        <v>112500</v>
      </c>
      <c r="H2890">
        <f t="shared" si="91"/>
        <v>225000</v>
      </c>
      <c r="I2890" t="str">
        <f>VLOOKUP(E2890,'Data Produk'!$A$2:$E$2517,3,FALSE)</f>
        <v>BHINNEKA GO WH02 WIRELESS HEADSET GREY</v>
      </c>
      <c r="J2890" t="str">
        <f>VLOOKUP(E2890,'Data Produk'!$A$2:$E$2517,4,FALSE)</f>
        <v>WIRELESS HEADSET</v>
      </c>
      <c r="K2890" t="str">
        <f>VLOOKUP(D2890,'Data Outlet'!$A$2:$D$17,4,FALSE)</f>
        <v>Indah Putri</v>
      </c>
      <c r="L2890" t="str">
        <f>VLOOKUP(D2890,'Data Outlet'!$A$2:$D$17,2,FALSE)</f>
        <v>PIK AVENUE</v>
      </c>
    </row>
    <row r="2891" spans="1:12" x14ac:dyDescent="0.25">
      <c r="A2891" t="str">
        <f t="shared" si="90"/>
        <v>T-2890</v>
      </c>
      <c r="B2891" s="3" t="s">
        <v>2584</v>
      </c>
      <c r="C2891" s="5">
        <v>45522</v>
      </c>
      <c r="D2891" s="3" t="s">
        <v>39</v>
      </c>
      <c r="E2891" s="4" t="s">
        <v>380</v>
      </c>
      <c r="F2891" s="9">
        <v>1</v>
      </c>
      <c r="G2891">
        <f>VLOOKUP(E2891,'Data Produk'!$A$2:$E$2517,5,FALSE)</f>
        <v>83100</v>
      </c>
      <c r="H2891">
        <f t="shared" si="91"/>
        <v>83100</v>
      </c>
      <c r="I2891" t="str">
        <f>VLOOKUP(E2891,'Data Produk'!$A$2:$E$2517,3,FALSE)</f>
        <v>BHINNEKA Gaming Headset Stand Tower AC3004 MINT</v>
      </c>
      <c r="J2891" t="str">
        <f>VLOOKUP(E2891,'Data Produk'!$A$2:$E$2517,4,FALSE)</f>
        <v>OTHER ACCESSORIES</v>
      </c>
      <c r="K2891" t="str">
        <f>VLOOKUP(D2891,'Data Outlet'!$A$2:$D$17,4,FALSE)</f>
        <v>Eko Wijaya</v>
      </c>
      <c r="L2891" t="str">
        <f>VLOOKUP(D2891,'Data Outlet'!$A$2:$D$17,2,FALSE)</f>
        <v>KOTA KASABLANKA</v>
      </c>
    </row>
    <row r="2892" spans="1:12" x14ac:dyDescent="0.25">
      <c r="A2892" t="str">
        <f t="shared" ref="A2892:A2955" si="92">"T-"&amp;ROW()-1</f>
        <v>T-2891</v>
      </c>
      <c r="B2892" s="3" t="s">
        <v>2584</v>
      </c>
      <c r="C2892" s="5">
        <v>45513</v>
      </c>
      <c r="D2892" s="3" t="s">
        <v>39</v>
      </c>
      <c r="E2892" s="4" t="s">
        <v>1576</v>
      </c>
      <c r="F2892" s="9">
        <v>3</v>
      </c>
      <c r="G2892">
        <f>VLOOKUP(E2892,'Data Produk'!$A$2:$E$2517,5,FALSE)</f>
        <v>112500</v>
      </c>
      <c r="H2892">
        <f t="shared" si="91"/>
        <v>337500</v>
      </c>
      <c r="I2892" t="str">
        <f>VLOOKUP(E2892,'Data Produk'!$A$2:$E$2517,3,FALSE)</f>
        <v>BHINNEKA GO WH02 WIRELESS HEADSET BEIGE</v>
      </c>
      <c r="J2892" t="str">
        <f>VLOOKUP(E2892,'Data Produk'!$A$2:$E$2517,4,FALSE)</f>
        <v>WIRELESS HEADSET</v>
      </c>
      <c r="K2892" t="str">
        <f>VLOOKUP(D2892,'Data Outlet'!$A$2:$D$17,4,FALSE)</f>
        <v>Eko Wijaya</v>
      </c>
      <c r="L2892" t="str">
        <f>VLOOKUP(D2892,'Data Outlet'!$A$2:$D$17,2,FALSE)</f>
        <v>KOTA KASABLANKA</v>
      </c>
    </row>
    <row r="2893" spans="1:12" x14ac:dyDescent="0.25">
      <c r="A2893" t="str">
        <f t="shared" si="92"/>
        <v>T-2892</v>
      </c>
      <c r="B2893" s="3" t="s">
        <v>2584</v>
      </c>
      <c r="C2893" s="5">
        <v>45522</v>
      </c>
      <c r="D2893" s="3" t="s">
        <v>45</v>
      </c>
      <c r="E2893" s="4" t="s">
        <v>779</v>
      </c>
      <c r="F2893" s="9">
        <v>1</v>
      </c>
      <c r="G2893">
        <f>VLOOKUP(E2893,'Data Produk'!$A$2:$E$2517,5,FALSE)</f>
        <v>13500</v>
      </c>
      <c r="H2893">
        <f t="shared" si="91"/>
        <v>13500</v>
      </c>
      <c r="I2893" t="str">
        <f>VLOOKUP(E2893,'Data Produk'!$A$2:$E$2517,3,FALSE)</f>
        <v>BHINNEKA LINKBUDS ES2 WIRED EARBUDS WHITE</v>
      </c>
      <c r="J2893" t="str">
        <f>VLOOKUP(E2893,'Data Produk'!$A$2:$E$2517,4,FALSE)</f>
        <v>EARPHONE</v>
      </c>
      <c r="K2893" t="str">
        <f>VLOOKUP(D2893,'Data Outlet'!$A$2:$D$17,4,FALSE)</f>
        <v>Indah Putri</v>
      </c>
      <c r="L2893" t="str">
        <f>VLOOKUP(D2893,'Data Outlet'!$A$2:$D$17,2,FALSE)</f>
        <v>PIK AVENUE</v>
      </c>
    </row>
    <row r="2894" spans="1:12" x14ac:dyDescent="0.25">
      <c r="A2894" t="str">
        <f t="shared" si="92"/>
        <v>T-2893</v>
      </c>
      <c r="B2894" s="3" t="s">
        <v>2584</v>
      </c>
      <c r="C2894" s="5">
        <v>45531</v>
      </c>
      <c r="D2894" s="3" t="s">
        <v>41</v>
      </c>
      <c r="E2894" s="4" t="s">
        <v>790</v>
      </c>
      <c r="F2894" s="9">
        <v>8</v>
      </c>
      <c r="G2894">
        <f>VLOOKUP(E2894,'Data Produk'!$A$2:$E$2517,5,FALSE)</f>
        <v>45000</v>
      </c>
      <c r="H2894">
        <f t="shared" si="91"/>
        <v>360000</v>
      </c>
      <c r="I2894" t="str">
        <f>VLOOKUP(E2894,'Data Produk'!$A$2:$E$2517,3,FALSE)</f>
        <v>BHINNEKA HYPERLINK KD10C2001 BLACK</v>
      </c>
      <c r="J2894" t="str">
        <f>VLOOKUP(E2894,'Data Produk'!$A$2:$E$2517,4,FALSE)</f>
        <v>CABLE</v>
      </c>
      <c r="K2894" t="str">
        <f>VLOOKUP(D2894,'Data Outlet'!$A$2:$D$17,4,FALSE)</f>
        <v>Gita Rahma</v>
      </c>
      <c r="L2894" t="str">
        <f>VLOOKUP(D2894,'Data Outlet'!$A$2:$D$17,2,FALSE)</f>
        <v>MALL GANDARIA CITY</v>
      </c>
    </row>
    <row r="2895" spans="1:12" x14ac:dyDescent="0.25">
      <c r="A2895" t="str">
        <f t="shared" si="92"/>
        <v>T-2894</v>
      </c>
      <c r="B2895" s="3" t="s">
        <v>2584</v>
      </c>
      <c r="C2895" s="5">
        <v>45508</v>
      </c>
      <c r="D2895" s="3" t="s">
        <v>39</v>
      </c>
      <c r="E2895" s="4" t="s">
        <v>442</v>
      </c>
      <c r="F2895" s="9">
        <v>5</v>
      </c>
      <c r="G2895">
        <f>VLOOKUP(E2895,'Data Produk'!$A$2:$E$2517,5,FALSE)</f>
        <v>18000</v>
      </c>
      <c r="H2895">
        <f t="shared" si="91"/>
        <v>90000</v>
      </c>
      <c r="I2895" t="str">
        <f>VLOOKUP(E2895,'Data Produk'!$A$2:$E$2517,3,FALSE)</f>
        <v>BHINNEKA DURALINK KLB1201 BLACK</v>
      </c>
      <c r="J2895" t="str">
        <f>VLOOKUP(E2895,'Data Produk'!$A$2:$E$2517,4,FALSE)</f>
        <v>CABLE</v>
      </c>
      <c r="K2895" t="str">
        <f>VLOOKUP(D2895,'Data Outlet'!$A$2:$D$17,4,FALSE)</f>
        <v>Eko Wijaya</v>
      </c>
      <c r="L2895" t="str">
        <f>VLOOKUP(D2895,'Data Outlet'!$A$2:$D$17,2,FALSE)</f>
        <v>KOTA KASABLANKA</v>
      </c>
    </row>
    <row r="2896" spans="1:12" x14ac:dyDescent="0.25">
      <c r="A2896" t="str">
        <f t="shared" si="92"/>
        <v>T-2895</v>
      </c>
      <c r="B2896" s="3" t="s">
        <v>2584</v>
      </c>
      <c r="C2896" s="5">
        <v>45531</v>
      </c>
      <c r="D2896" s="3" t="s">
        <v>47</v>
      </c>
      <c r="E2896" s="4" t="s">
        <v>652</v>
      </c>
      <c r="F2896" s="9">
        <v>1</v>
      </c>
      <c r="G2896">
        <f>VLOOKUP(E2896,'Data Produk'!$A$2:$E$2517,5,FALSE)</f>
        <v>39600</v>
      </c>
      <c r="H2896">
        <f t="shared" si="91"/>
        <v>39600</v>
      </c>
      <c r="I2896" t="str">
        <f>VLOOKUP(E2896,'Data Produk'!$A$2:$E$2517,3,FALSE)</f>
        <v>BHINNEKA GO W608 OFFICE MOUSE GREEN</v>
      </c>
      <c r="J2896" t="str">
        <f>VLOOKUP(E2896,'Data Produk'!$A$2:$E$2517,4,FALSE)</f>
        <v>OFFICE MOUSE</v>
      </c>
      <c r="K2896" t="str">
        <f>VLOOKUP(D2896,'Data Outlet'!$A$2:$D$17,4,FALSE)</f>
        <v>Joko Susilo</v>
      </c>
      <c r="L2896" t="str">
        <f>VLOOKUP(D2896,'Data Outlet'!$A$2:$D$17,2,FALSE)</f>
        <v>SUMARECON MALL BEKASI</v>
      </c>
    </row>
    <row r="2897" spans="1:12" x14ac:dyDescent="0.25">
      <c r="A2897" t="str">
        <f t="shared" si="92"/>
        <v>T-2896</v>
      </c>
      <c r="B2897" s="3" t="s">
        <v>2584</v>
      </c>
      <c r="C2897" s="5">
        <v>45514</v>
      </c>
      <c r="D2897" s="3" t="s">
        <v>39</v>
      </c>
      <c r="E2897" s="4" t="s">
        <v>418</v>
      </c>
      <c r="F2897" s="9">
        <v>1</v>
      </c>
      <c r="G2897">
        <f>VLOOKUP(E2897,'Data Produk'!$A$2:$E$2517,5,FALSE)</f>
        <v>247500</v>
      </c>
      <c r="H2897">
        <f t="shared" si="91"/>
        <v>247500</v>
      </c>
      <c r="I2897" t="str">
        <f>VLOOKUP(E2897,'Data Produk'!$A$2:$E$2517,3,FALSE)</f>
        <v>BHINNEKA POWER PLUS 65W 3-PORTS GAN CHARGER (PD/PPS+QC) BLACK</v>
      </c>
      <c r="J2897" t="str">
        <f>VLOOKUP(E2897,'Data Produk'!$A$2:$E$2517,4,FALSE)</f>
        <v>CHARGER</v>
      </c>
      <c r="K2897" t="str">
        <f>VLOOKUP(D2897,'Data Outlet'!$A$2:$D$17,4,FALSE)</f>
        <v>Eko Wijaya</v>
      </c>
      <c r="L2897" t="str">
        <f>VLOOKUP(D2897,'Data Outlet'!$A$2:$D$17,2,FALSE)</f>
        <v>KOTA KASABLANKA</v>
      </c>
    </row>
    <row r="2898" spans="1:12" x14ac:dyDescent="0.25">
      <c r="A2898" t="str">
        <f t="shared" si="92"/>
        <v>T-2897</v>
      </c>
      <c r="B2898" s="3" t="s">
        <v>2584</v>
      </c>
      <c r="C2898" s="5">
        <v>45517</v>
      </c>
      <c r="D2898" s="3" t="s">
        <v>47</v>
      </c>
      <c r="E2898" s="4" t="s">
        <v>1577</v>
      </c>
      <c r="F2898" s="9">
        <v>1</v>
      </c>
      <c r="G2898">
        <f>VLOOKUP(E2898,'Data Produk'!$A$2:$E$2517,5,FALSE)</f>
        <v>413100</v>
      </c>
      <c r="H2898">
        <f t="shared" si="91"/>
        <v>413100</v>
      </c>
      <c r="I2898" t="str">
        <f>VLOOKUP(E2898,'Data Produk'!$A$2:$E$2517,3,FALSE)</f>
        <v>BHINNEKA Gaming Mouse UX3 WHITE</v>
      </c>
      <c r="J2898" t="str">
        <f>VLOOKUP(E2898,'Data Produk'!$A$2:$E$2517,4,FALSE)</f>
        <v>MOUSE GAMING</v>
      </c>
      <c r="K2898" t="str">
        <f>VLOOKUP(D2898,'Data Outlet'!$A$2:$D$17,4,FALSE)</f>
        <v>Joko Susilo</v>
      </c>
      <c r="L2898" t="str">
        <f>VLOOKUP(D2898,'Data Outlet'!$A$2:$D$17,2,FALSE)</f>
        <v>SUMARECON MALL BEKASI</v>
      </c>
    </row>
    <row r="2899" spans="1:12" x14ac:dyDescent="0.25">
      <c r="A2899" t="str">
        <f t="shared" si="92"/>
        <v>T-2898</v>
      </c>
      <c r="B2899" s="3" t="s">
        <v>2584</v>
      </c>
      <c r="C2899" s="5">
        <v>45533</v>
      </c>
      <c r="D2899" s="3" t="s">
        <v>39</v>
      </c>
      <c r="E2899" s="4" t="s">
        <v>401</v>
      </c>
      <c r="F2899" s="9">
        <v>1</v>
      </c>
      <c r="G2899">
        <f>VLOOKUP(E2899,'Data Produk'!$A$2:$E$2517,5,FALSE)</f>
        <v>88200</v>
      </c>
      <c r="H2899">
        <f t="shared" si="91"/>
        <v>88200</v>
      </c>
      <c r="I2899" t="str">
        <f>VLOOKUP(E2899,'Data Produk'!$A$2:$E$2517,3,FALSE)</f>
        <v>BHINNEKA POWER PACK S1 10.000 mAh POWERBANK WHITE</v>
      </c>
      <c r="J2899" t="str">
        <f>VLOOKUP(E2899,'Data Produk'!$A$2:$E$2517,4,FALSE)</f>
        <v>POWERBANK</v>
      </c>
      <c r="K2899" t="str">
        <f>VLOOKUP(D2899,'Data Outlet'!$A$2:$D$17,4,FALSE)</f>
        <v>Eko Wijaya</v>
      </c>
      <c r="L2899" t="str">
        <f>VLOOKUP(D2899,'Data Outlet'!$A$2:$D$17,2,FALSE)</f>
        <v>KOTA KASABLANKA</v>
      </c>
    </row>
    <row r="2900" spans="1:12" x14ac:dyDescent="0.25">
      <c r="A2900" t="str">
        <f t="shared" si="92"/>
        <v>T-2899</v>
      </c>
      <c r="B2900" s="3" t="s">
        <v>2584</v>
      </c>
      <c r="C2900" s="5">
        <v>45513</v>
      </c>
      <c r="D2900" s="3" t="s">
        <v>47</v>
      </c>
      <c r="E2900" s="4" t="s">
        <v>708</v>
      </c>
      <c r="F2900" s="9">
        <v>3</v>
      </c>
      <c r="G2900">
        <f>VLOOKUP(E2900,'Data Produk'!$A$2:$E$2517,5,FALSE)</f>
        <v>36900</v>
      </c>
      <c r="H2900">
        <f t="shared" si="91"/>
        <v>110700</v>
      </c>
      <c r="I2900" t="str">
        <f>VLOOKUP(E2900,'Data Produk'!$A$2:$E$2517,3,FALSE)</f>
        <v>KL106 BHINNEKA USB CABLE LIGHTNING</v>
      </c>
      <c r="J2900" t="str">
        <f>VLOOKUP(E2900,'Data Produk'!$A$2:$E$2517,4,FALSE)</f>
        <v>CABLE</v>
      </c>
      <c r="K2900" t="str">
        <f>VLOOKUP(D2900,'Data Outlet'!$A$2:$D$17,4,FALSE)</f>
        <v>Joko Susilo</v>
      </c>
      <c r="L2900" t="str">
        <f>VLOOKUP(D2900,'Data Outlet'!$A$2:$D$17,2,FALSE)</f>
        <v>SUMARECON MALL BEKASI</v>
      </c>
    </row>
    <row r="2901" spans="1:12" x14ac:dyDescent="0.25">
      <c r="A2901" t="str">
        <f t="shared" si="92"/>
        <v>T-2900</v>
      </c>
      <c r="B2901" s="3" t="s">
        <v>2584</v>
      </c>
      <c r="C2901" s="5">
        <v>45530</v>
      </c>
      <c r="D2901" s="3" t="s">
        <v>39</v>
      </c>
      <c r="E2901" s="4" t="s">
        <v>405</v>
      </c>
      <c r="F2901" s="9">
        <v>2</v>
      </c>
      <c r="G2901">
        <f>VLOOKUP(E2901,'Data Produk'!$A$2:$E$2517,5,FALSE)</f>
        <v>88200</v>
      </c>
      <c r="H2901">
        <f t="shared" si="91"/>
        <v>176400</v>
      </c>
      <c r="I2901" t="str">
        <f>VLOOKUP(E2901,'Data Produk'!$A$2:$E$2517,3,FALSE)</f>
        <v>BHINNEKA POWER PACK S1 10.000 mAh POWERBANK BLACK</v>
      </c>
      <c r="J2901" t="str">
        <f>VLOOKUP(E2901,'Data Produk'!$A$2:$E$2517,4,FALSE)</f>
        <v>POWERBANK</v>
      </c>
      <c r="K2901" t="str">
        <f>VLOOKUP(D2901,'Data Outlet'!$A$2:$D$17,4,FALSE)</f>
        <v>Eko Wijaya</v>
      </c>
      <c r="L2901" t="str">
        <f>VLOOKUP(D2901,'Data Outlet'!$A$2:$D$17,2,FALSE)</f>
        <v>KOTA KASABLANKA</v>
      </c>
    </row>
    <row r="2902" spans="1:12" x14ac:dyDescent="0.25">
      <c r="A2902" t="str">
        <f t="shared" si="92"/>
        <v>T-2901</v>
      </c>
      <c r="B2902" s="3" t="s">
        <v>2584</v>
      </c>
      <c r="C2902" s="5">
        <v>45523</v>
      </c>
      <c r="D2902" s="3" t="s">
        <v>39</v>
      </c>
      <c r="E2902" s="4" t="s">
        <v>1282</v>
      </c>
      <c r="F2902" s="9">
        <v>3</v>
      </c>
      <c r="G2902">
        <f>VLOOKUP(E2902,'Data Produk'!$A$2:$E$2517,5,FALSE)</f>
        <v>32000</v>
      </c>
      <c r="H2902">
        <f t="shared" si="91"/>
        <v>96000</v>
      </c>
      <c r="I2902" t="str">
        <f>VLOOKUP(E2902,'Data Produk'!$A$2:$E$2517,3,FALSE)</f>
        <v>KL104 BHINNEKA USB CABLE LIGHTNING</v>
      </c>
      <c r="J2902" t="str">
        <f>VLOOKUP(E2902,'Data Produk'!$A$2:$E$2517,4,FALSE)</f>
        <v>CABLE</v>
      </c>
      <c r="K2902" t="str">
        <f>VLOOKUP(D2902,'Data Outlet'!$A$2:$D$17,4,FALSE)</f>
        <v>Eko Wijaya</v>
      </c>
      <c r="L2902" t="str">
        <f>VLOOKUP(D2902,'Data Outlet'!$A$2:$D$17,2,FALSE)</f>
        <v>KOTA KASABLANKA</v>
      </c>
    </row>
    <row r="2903" spans="1:12" x14ac:dyDescent="0.25">
      <c r="A2903" t="str">
        <f t="shared" si="92"/>
        <v>T-2902</v>
      </c>
      <c r="B2903" s="3" t="s">
        <v>2584</v>
      </c>
      <c r="C2903" s="5">
        <v>45524</v>
      </c>
      <c r="D2903" s="3" t="s">
        <v>47</v>
      </c>
      <c r="E2903" s="4" t="s">
        <v>1578</v>
      </c>
      <c r="F2903" s="9">
        <v>1</v>
      </c>
      <c r="G2903">
        <f>VLOOKUP(E2903,'Data Produk'!$A$2:$E$2517,5,FALSE)</f>
        <v>44100</v>
      </c>
      <c r="H2903">
        <f t="shared" si="91"/>
        <v>44100</v>
      </c>
      <c r="I2903" t="str">
        <f>VLOOKUP(E2903,'Data Produk'!$A$2:$E$2517,3,FALSE)</f>
        <v>BHINNEKA POWER PURE 18W 1-PORT TYPE-A USB CHARGER (QC) WHITE</v>
      </c>
      <c r="J2903" t="str">
        <f>VLOOKUP(E2903,'Data Produk'!$A$2:$E$2517,4,FALSE)</f>
        <v>CHARGER</v>
      </c>
      <c r="K2903" t="str">
        <f>VLOOKUP(D2903,'Data Outlet'!$A$2:$D$17,4,FALSE)</f>
        <v>Joko Susilo</v>
      </c>
      <c r="L2903" t="str">
        <f>VLOOKUP(D2903,'Data Outlet'!$A$2:$D$17,2,FALSE)</f>
        <v>SUMARECON MALL BEKASI</v>
      </c>
    </row>
    <row r="2904" spans="1:12" x14ac:dyDescent="0.25">
      <c r="A2904" t="str">
        <f t="shared" si="92"/>
        <v>T-2903</v>
      </c>
      <c r="B2904" s="3" t="s">
        <v>2584</v>
      </c>
      <c r="C2904" s="5">
        <v>45530</v>
      </c>
      <c r="D2904" s="3" t="s">
        <v>39</v>
      </c>
      <c r="E2904" s="4" t="s">
        <v>1169</v>
      </c>
      <c r="F2904" s="9">
        <v>4</v>
      </c>
      <c r="G2904">
        <f>VLOOKUP(E2904,'Data Produk'!$A$2:$E$2517,5,FALSE)</f>
        <v>29700</v>
      </c>
      <c r="H2904">
        <f t="shared" si="91"/>
        <v>118800</v>
      </c>
      <c r="I2904" t="str">
        <f>VLOOKUP(E2904,'Data Produk'!$A$2:$E$2517,3,FALSE)</f>
        <v>KL201 BHINNEKA USB CABLE LIGHTNING</v>
      </c>
      <c r="J2904" t="str">
        <f>VLOOKUP(E2904,'Data Produk'!$A$2:$E$2517,4,FALSE)</f>
        <v>CABLE</v>
      </c>
      <c r="K2904" t="str">
        <f>VLOOKUP(D2904,'Data Outlet'!$A$2:$D$17,4,FALSE)</f>
        <v>Eko Wijaya</v>
      </c>
      <c r="L2904" t="str">
        <f>VLOOKUP(D2904,'Data Outlet'!$A$2:$D$17,2,FALSE)</f>
        <v>KOTA KASABLANKA</v>
      </c>
    </row>
    <row r="2905" spans="1:12" x14ac:dyDescent="0.25">
      <c r="A2905" t="str">
        <f t="shared" si="92"/>
        <v>T-2904</v>
      </c>
      <c r="B2905" s="3" t="s">
        <v>2584</v>
      </c>
      <c r="C2905" s="5">
        <v>45519</v>
      </c>
      <c r="D2905" s="3" t="s">
        <v>47</v>
      </c>
      <c r="E2905" s="4" t="s">
        <v>1579</v>
      </c>
      <c r="F2905" s="9">
        <v>1</v>
      </c>
      <c r="G2905">
        <f>VLOOKUP(E2905,'Data Produk'!$A$2:$E$2517,5,FALSE)</f>
        <v>82800</v>
      </c>
      <c r="H2905">
        <f t="shared" si="91"/>
        <v>82800</v>
      </c>
      <c r="I2905" t="str">
        <f>VLOOKUP(E2905,'Data Produk'!$A$2:$E$2517,3,FALSE)</f>
        <v>BHINNEKA GO W193 OFFICE MOUSE GREY</v>
      </c>
      <c r="J2905" t="str">
        <f>VLOOKUP(E2905,'Data Produk'!$A$2:$E$2517,4,FALSE)</f>
        <v>OFFICE MOUSE</v>
      </c>
      <c r="K2905" t="str">
        <f>VLOOKUP(D2905,'Data Outlet'!$A$2:$D$17,4,FALSE)</f>
        <v>Joko Susilo</v>
      </c>
      <c r="L2905" t="str">
        <f>VLOOKUP(D2905,'Data Outlet'!$A$2:$D$17,2,FALSE)</f>
        <v>SUMARECON MALL BEKASI</v>
      </c>
    </row>
    <row r="2906" spans="1:12" x14ac:dyDescent="0.25">
      <c r="A2906" t="str">
        <f t="shared" si="92"/>
        <v>T-2905</v>
      </c>
      <c r="B2906" s="3" t="s">
        <v>2584</v>
      </c>
      <c r="C2906" s="5">
        <v>45505</v>
      </c>
      <c r="D2906" s="3" t="s">
        <v>45</v>
      </c>
      <c r="E2906" s="4" t="s">
        <v>185</v>
      </c>
      <c r="F2906" s="9">
        <v>2</v>
      </c>
      <c r="G2906">
        <f>VLOOKUP(E2906,'Data Produk'!$A$2:$E$2517,5,FALSE)</f>
        <v>15300</v>
      </c>
      <c r="H2906">
        <f t="shared" si="91"/>
        <v>30600</v>
      </c>
      <c r="I2906" t="str">
        <f>VLOOKUP(E2906,'Data Produk'!$A$2:$E$2517,3,FALSE)</f>
        <v>BHINNEKA LINKPODS ES3 WIRED EARBUDS BLACK</v>
      </c>
      <c r="J2906" t="str">
        <f>VLOOKUP(E2906,'Data Produk'!$A$2:$E$2517,4,FALSE)</f>
        <v>EARPHONE</v>
      </c>
      <c r="K2906" t="str">
        <f>VLOOKUP(D2906,'Data Outlet'!$A$2:$D$17,4,FALSE)</f>
        <v>Indah Putri</v>
      </c>
      <c r="L2906" t="str">
        <f>VLOOKUP(D2906,'Data Outlet'!$A$2:$D$17,2,FALSE)</f>
        <v>PIK AVENUE</v>
      </c>
    </row>
    <row r="2907" spans="1:12" x14ac:dyDescent="0.25">
      <c r="A2907" t="str">
        <f t="shared" si="92"/>
        <v>T-2906</v>
      </c>
      <c r="B2907" s="3" t="s">
        <v>2584</v>
      </c>
      <c r="C2907" s="5">
        <v>45507</v>
      </c>
      <c r="D2907" s="3" t="s">
        <v>41</v>
      </c>
      <c r="E2907" s="4" t="s">
        <v>1335</v>
      </c>
      <c r="F2907" s="9">
        <v>2</v>
      </c>
      <c r="G2907">
        <f>VLOOKUP(E2907,'Data Produk'!$A$2:$E$2517,5,FALSE)</f>
        <v>25200</v>
      </c>
      <c r="H2907">
        <f t="shared" si="91"/>
        <v>50400</v>
      </c>
      <c r="I2907" t="str">
        <f>VLOOKUP(E2907,'Data Produk'!$A$2:$E$2517,3,FALSE)</f>
        <v>BHINNEKA HYPERLINK KD60C1501 BLACK</v>
      </c>
      <c r="J2907" t="str">
        <f>VLOOKUP(E2907,'Data Produk'!$A$2:$E$2517,4,FALSE)</f>
        <v>CABLE</v>
      </c>
      <c r="K2907" t="str">
        <f>VLOOKUP(D2907,'Data Outlet'!$A$2:$D$17,4,FALSE)</f>
        <v>Gita Rahma</v>
      </c>
      <c r="L2907" t="str">
        <f>VLOOKUP(D2907,'Data Outlet'!$A$2:$D$17,2,FALSE)</f>
        <v>MALL GANDARIA CITY</v>
      </c>
    </row>
    <row r="2908" spans="1:12" x14ac:dyDescent="0.25">
      <c r="A2908" t="str">
        <f t="shared" si="92"/>
        <v>T-2907</v>
      </c>
      <c r="B2908" s="3" t="s">
        <v>2584</v>
      </c>
      <c r="C2908" s="5">
        <v>45523</v>
      </c>
      <c r="D2908" s="3" t="s">
        <v>39</v>
      </c>
      <c r="E2908" s="4" t="s">
        <v>843</v>
      </c>
      <c r="F2908" s="9">
        <v>3</v>
      </c>
      <c r="G2908">
        <f>VLOOKUP(E2908,'Data Produk'!$A$2:$E$2517,5,FALSE)</f>
        <v>26100</v>
      </c>
      <c r="H2908">
        <f t="shared" si="91"/>
        <v>78300</v>
      </c>
      <c r="I2908" t="str">
        <f>VLOOKUP(E2908,'Data Produk'!$A$2:$E$2517,3,FALSE)</f>
        <v>BHINNEKA GO ES1 WIRED EARBUDS BLACK</v>
      </c>
      <c r="J2908" t="str">
        <f>VLOOKUP(E2908,'Data Produk'!$A$2:$E$2517,4,FALSE)</f>
        <v>EARPHONE</v>
      </c>
      <c r="K2908" t="str">
        <f>VLOOKUP(D2908,'Data Outlet'!$A$2:$D$17,4,FALSE)</f>
        <v>Eko Wijaya</v>
      </c>
      <c r="L2908" t="str">
        <f>VLOOKUP(D2908,'Data Outlet'!$A$2:$D$17,2,FALSE)</f>
        <v>KOTA KASABLANKA</v>
      </c>
    </row>
    <row r="2909" spans="1:12" x14ac:dyDescent="0.25">
      <c r="A2909" t="str">
        <f t="shared" si="92"/>
        <v>T-2908</v>
      </c>
      <c r="B2909" s="3" t="s">
        <v>2584</v>
      </c>
      <c r="C2909" s="5">
        <v>45520</v>
      </c>
      <c r="D2909" s="3" t="s">
        <v>39</v>
      </c>
      <c r="E2909" s="4" t="s">
        <v>434</v>
      </c>
      <c r="F2909" s="9">
        <v>2</v>
      </c>
      <c r="G2909">
        <f>VLOOKUP(E2909,'Data Produk'!$A$2:$E$2517,5,FALSE)</f>
        <v>49500</v>
      </c>
      <c r="H2909">
        <f t="shared" si="91"/>
        <v>99000</v>
      </c>
      <c r="I2909" t="str">
        <f>VLOOKUP(E2909,'Data Produk'!$A$2:$E$2517,3,FALSE)</f>
        <v>BHINNEKA POWER GO 20W 1-PORT TYPE-C USB CHARGER (PD+QC) BLACK</v>
      </c>
      <c r="J2909" t="str">
        <f>VLOOKUP(E2909,'Data Produk'!$A$2:$E$2517,4,FALSE)</f>
        <v>CHARGER</v>
      </c>
      <c r="K2909" t="str">
        <f>VLOOKUP(D2909,'Data Outlet'!$A$2:$D$17,4,FALSE)</f>
        <v>Eko Wijaya</v>
      </c>
      <c r="L2909" t="str">
        <f>VLOOKUP(D2909,'Data Outlet'!$A$2:$D$17,2,FALSE)</f>
        <v>KOTA KASABLANKA</v>
      </c>
    </row>
    <row r="2910" spans="1:12" x14ac:dyDescent="0.25">
      <c r="A2910" t="str">
        <f t="shared" si="92"/>
        <v>T-2909</v>
      </c>
      <c r="B2910" s="3" t="s">
        <v>2584</v>
      </c>
      <c r="C2910" s="5">
        <v>45526</v>
      </c>
      <c r="D2910" s="3" t="s">
        <v>45</v>
      </c>
      <c r="E2910" s="4" t="s">
        <v>162</v>
      </c>
      <c r="F2910" s="9">
        <v>1</v>
      </c>
      <c r="G2910">
        <f>VLOOKUP(E2910,'Data Produk'!$A$2:$E$2517,5,FALSE)</f>
        <v>123300</v>
      </c>
      <c r="H2910">
        <f t="shared" si="91"/>
        <v>123300</v>
      </c>
      <c r="I2910" t="str">
        <f>VLOOKUP(E2910,'Data Produk'!$A$2:$E$2517,3,FALSE)</f>
        <v>BHINNEKA GO WK894 OFFICE COMBO BLACK</v>
      </c>
      <c r="J2910" t="str">
        <f>VLOOKUP(E2910,'Data Produk'!$A$2:$E$2517,4,FALSE)</f>
        <v>OFFICE COMBO</v>
      </c>
      <c r="K2910" t="str">
        <f>VLOOKUP(D2910,'Data Outlet'!$A$2:$D$17,4,FALSE)</f>
        <v>Indah Putri</v>
      </c>
      <c r="L2910" t="str">
        <f>VLOOKUP(D2910,'Data Outlet'!$A$2:$D$17,2,FALSE)</f>
        <v>PIK AVENUE</v>
      </c>
    </row>
    <row r="2911" spans="1:12" x14ac:dyDescent="0.25">
      <c r="A2911" t="str">
        <f t="shared" si="92"/>
        <v>T-2910</v>
      </c>
      <c r="B2911" s="3" t="s">
        <v>2584</v>
      </c>
      <c r="C2911" s="5">
        <v>45509</v>
      </c>
      <c r="D2911" s="3" t="s">
        <v>45</v>
      </c>
      <c r="E2911" s="4" t="s">
        <v>1192</v>
      </c>
      <c r="F2911" s="9">
        <v>1</v>
      </c>
      <c r="G2911">
        <f>VLOOKUP(E2911,'Data Produk'!$A$2:$E$2517,5,FALSE)</f>
        <v>26100</v>
      </c>
      <c r="H2911">
        <f t="shared" si="91"/>
        <v>26100</v>
      </c>
      <c r="I2911" t="str">
        <f>VLOOKUP(E2911,'Data Produk'!$A$2:$E$2517,3,FALSE)</f>
        <v>BHINNEKA GO ES1 WIRED EARBUDS WHITE</v>
      </c>
      <c r="J2911" t="str">
        <f>VLOOKUP(E2911,'Data Produk'!$A$2:$E$2517,4,FALSE)</f>
        <v>EARPHONE</v>
      </c>
      <c r="K2911" t="str">
        <f>VLOOKUP(D2911,'Data Outlet'!$A$2:$D$17,4,FALSE)</f>
        <v>Indah Putri</v>
      </c>
      <c r="L2911" t="str">
        <f>VLOOKUP(D2911,'Data Outlet'!$A$2:$D$17,2,FALSE)</f>
        <v>PIK AVENUE</v>
      </c>
    </row>
    <row r="2912" spans="1:12" x14ac:dyDescent="0.25">
      <c r="A2912" t="str">
        <f t="shared" si="92"/>
        <v>T-2911</v>
      </c>
      <c r="B2912" s="3" t="s">
        <v>2584</v>
      </c>
      <c r="C2912" s="5">
        <v>45535</v>
      </c>
      <c r="D2912" s="3" t="s">
        <v>45</v>
      </c>
      <c r="E2912" s="4" t="s">
        <v>1580</v>
      </c>
      <c r="F2912" s="9">
        <v>1</v>
      </c>
      <c r="G2912">
        <f>VLOOKUP(E2912,'Data Produk'!$A$2:$E$2517,5,FALSE)</f>
        <v>349300</v>
      </c>
      <c r="H2912">
        <f t="shared" si="91"/>
        <v>349300</v>
      </c>
      <c r="I2912" t="str">
        <f>VLOOKUP(E2912,'Data Produk'!$A$2:$E$2517,3,FALSE)</f>
        <v>BHINNEKA ATO MP905 DESKMAT ONE PIECE ROBIN</v>
      </c>
      <c r="J2912" t="str">
        <f>VLOOKUP(E2912,'Data Produk'!$A$2:$E$2517,4,FALSE)</f>
        <v>DESKMAT</v>
      </c>
      <c r="K2912" t="str">
        <f>VLOOKUP(D2912,'Data Outlet'!$A$2:$D$17,4,FALSE)</f>
        <v>Indah Putri</v>
      </c>
      <c r="L2912" t="str">
        <f>VLOOKUP(D2912,'Data Outlet'!$A$2:$D$17,2,FALSE)</f>
        <v>PIK AVENUE</v>
      </c>
    </row>
    <row r="2913" spans="1:12" x14ac:dyDescent="0.25">
      <c r="A2913" t="str">
        <f t="shared" si="92"/>
        <v>T-2912</v>
      </c>
      <c r="B2913" s="3" t="s">
        <v>2584</v>
      </c>
      <c r="C2913" s="5">
        <v>45534</v>
      </c>
      <c r="D2913" s="3" t="s">
        <v>47</v>
      </c>
      <c r="E2913" s="4" t="s">
        <v>1456</v>
      </c>
      <c r="F2913" s="9">
        <v>1</v>
      </c>
      <c r="G2913">
        <f>VLOOKUP(E2913,'Data Produk'!$A$2:$E$2517,5,FALSE)</f>
        <v>13500</v>
      </c>
      <c r="H2913">
        <f t="shared" si="91"/>
        <v>13500</v>
      </c>
      <c r="I2913" t="str">
        <f>VLOOKUP(E2913,'Data Produk'!$A$2:$E$2517,3,FALSE)</f>
        <v>BHINNEKA LINKBUDS ES2 WIRED EARBUDS BLACK</v>
      </c>
      <c r="J2913" t="str">
        <f>VLOOKUP(E2913,'Data Produk'!$A$2:$E$2517,4,FALSE)</f>
        <v>EARPHONE</v>
      </c>
      <c r="K2913" t="str">
        <f>VLOOKUP(D2913,'Data Outlet'!$A$2:$D$17,4,FALSE)</f>
        <v>Joko Susilo</v>
      </c>
      <c r="L2913" t="str">
        <f>VLOOKUP(D2913,'Data Outlet'!$A$2:$D$17,2,FALSE)</f>
        <v>SUMARECON MALL BEKASI</v>
      </c>
    </row>
    <row r="2914" spans="1:12" x14ac:dyDescent="0.25">
      <c r="A2914" t="str">
        <f t="shared" si="92"/>
        <v>T-2913</v>
      </c>
      <c r="B2914" s="3" t="s">
        <v>2584</v>
      </c>
      <c r="C2914" s="5">
        <v>45506</v>
      </c>
      <c r="D2914" s="3" t="s">
        <v>39</v>
      </c>
      <c r="E2914" s="4" t="s">
        <v>814</v>
      </c>
      <c r="F2914" s="9">
        <v>5</v>
      </c>
      <c r="G2914">
        <f>VLOOKUP(E2914,'Data Produk'!$A$2:$E$2517,5,FALSE)</f>
        <v>112500</v>
      </c>
      <c r="H2914">
        <f t="shared" si="91"/>
        <v>562500</v>
      </c>
      <c r="I2914" t="str">
        <f>VLOOKUP(E2914,'Data Produk'!$A$2:$E$2517,3,FALSE)</f>
        <v>BHINNEKA WAVE11 TW11 TRUE WIRELESS WHITE</v>
      </c>
      <c r="J2914" t="str">
        <f>VLOOKUP(E2914,'Data Produk'!$A$2:$E$2517,4,FALSE)</f>
        <v>TWS</v>
      </c>
      <c r="K2914" t="str">
        <f>VLOOKUP(D2914,'Data Outlet'!$A$2:$D$17,4,FALSE)</f>
        <v>Eko Wijaya</v>
      </c>
      <c r="L2914" t="str">
        <f>VLOOKUP(D2914,'Data Outlet'!$A$2:$D$17,2,FALSE)</f>
        <v>KOTA KASABLANKA</v>
      </c>
    </row>
    <row r="2915" spans="1:12" x14ac:dyDescent="0.25">
      <c r="A2915" t="str">
        <f t="shared" si="92"/>
        <v>T-2914</v>
      </c>
      <c r="B2915" s="3" t="s">
        <v>2584</v>
      </c>
      <c r="C2915" s="5">
        <v>45521</v>
      </c>
      <c r="D2915" s="3" t="s">
        <v>47</v>
      </c>
      <c r="E2915" s="4" t="s">
        <v>1461</v>
      </c>
      <c r="F2915" s="9">
        <v>1</v>
      </c>
      <c r="G2915">
        <f>VLOOKUP(E2915,'Data Produk'!$A$2:$E$2517,5,FALSE)</f>
        <v>39600</v>
      </c>
      <c r="H2915">
        <f t="shared" si="91"/>
        <v>39600</v>
      </c>
      <c r="I2915" t="str">
        <f>VLOOKUP(E2915,'Data Produk'!$A$2:$E$2517,3,FALSE)</f>
        <v>BHINNEKA GO W608 OFFICE MOUSE PINK</v>
      </c>
      <c r="J2915" t="str">
        <f>VLOOKUP(E2915,'Data Produk'!$A$2:$E$2517,4,FALSE)</f>
        <v>OFFICE MOUSE</v>
      </c>
      <c r="K2915" t="str">
        <f>VLOOKUP(D2915,'Data Outlet'!$A$2:$D$17,4,FALSE)</f>
        <v>Joko Susilo</v>
      </c>
      <c r="L2915" t="str">
        <f>VLOOKUP(D2915,'Data Outlet'!$A$2:$D$17,2,FALSE)</f>
        <v>SUMARECON MALL BEKASI</v>
      </c>
    </row>
    <row r="2916" spans="1:12" x14ac:dyDescent="0.25">
      <c r="A2916" t="str">
        <f t="shared" si="92"/>
        <v>T-2915</v>
      </c>
      <c r="B2916" s="3" t="s">
        <v>2584</v>
      </c>
      <c r="C2916" s="5">
        <v>45535</v>
      </c>
      <c r="D2916" s="3" t="s">
        <v>39</v>
      </c>
      <c r="E2916" s="4" t="s">
        <v>443</v>
      </c>
      <c r="F2916" s="9">
        <v>8</v>
      </c>
      <c r="G2916">
        <f>VLOOKUP(E2916,'Data Produk'!$A$2:$E$2517,5,FALSE)</f>
        <v>49500</v>
      </c>
      <c r="H2916">
        <f t="shared" si="91"/>
        <v>396000</v>
      </c>
      <c r="I2916" t="str">
        <f>VLOOKUP(E2916,'Data Produk'!$A$2:$E$2517,3,FALSE)</f>
        <v>BHINNEKA POWER PURE 20W 1-PORT TYPE-A USB CHARGER (QC) BLACK</v>
      </c>
      <c r="J2916" t="str">
        <f>VLOOKUP(E2916,'Data Produk'!$A$2:$E$2517,4,FALSE)</f>
        <v>CHARGER</v>
      </c>
      <c r="K2916" t="str">
        <f>VLOOKUP(D2916,'Data Outlet'!$A$2:$D$17,4,FALSE)</f>
        <v>Eko Wijaya</v>
      </c>
      <c r="L2916" t="str">
        <f>VLOOKUP(D2916,'Data Outlet'!$A$2:$D$17,2,FALSE)</f>
        <v>KOTA KASABLANKA</v>
      </c>
    </row>
    <row r="2917" spans="1:12" x14ac:dyDescent="0.25">
      <c r="A2917" t="str">
        <f t="shared" si="92"/>
        <v>T-2916</v>
      </c>
      <c r="B2917" s="3" t="s">
        <v>2584</v>
      </c>
      <c r="C2917" s="5">
        <v>45522</v>
      </c>
      <c r="D2917" s="3" t="s">
        <v>39</v>
      </c>
      <c r="E2917" s="4" t="s">
        <v>725</v>
      </c>
      <c r="F2917" s="9">
        <v>1</v>
      </c>
      <c r="G2917">
        <f>VLOOKUP(E2917,'Data Produk'!$A$2:$E$2517,5,FALSE)</f>
        <v>81000</v>
      </c>
      <c r="H2917">
        <f t="shared" si="91"/>
        <v>81000</v>
      </c>
      <c r="I2917" t="str">
        <f>VLOOKUP(E2917,'Data Produk'!$A$2:$E$2517,3,FALSE)</f>
        <v>BHINNEKA THOR X9 GAMING MOUSE BLACK</v>
      </c>
      <c r="J2917" t="str">
        <f>VLOOKUP(E2917,'Data Produk'!$A$2:$E$2517,4,FALSE)</f>
        <v>MOUSE GAMING</v>
      </c>
      <c r="K2917" t="str">
        <f>VLOOKUP(D2917,'Data Outlet'!$A$2:$D$17,4,FALSE)</f>
        <v>Eko Wijaya</v>
      </c>
      <c r="L2917" t="str">
        <f>VLOOKUP(D2917,'Data Outlet'!$A$2:$D$17,2,FALSE)</f>
        <v>KOTA KASABLANKA</v>
      </c>
    </row>
    <row r="2918" spans="1:12" x14ac:dyDescent="0.25">
      <c r="A2918" t="str">
        <f t="shared" si="92"/>
        <v>T-2917</v>
      </c>
      <c r="B2918" s="3" t="s">
        <v>2584</v>
      </c>
      <c r="C2918" s="5">
        <v>45509</v>
      </c>
      <c r="D2918" s="3" t="s">
        <v>39</v>
      </c>
      <c r="E2918" s="4" t="s">
        <v>391</v>
      </c>
      <c r="F2918" s="9">
        <v>1</v>
      </c>
      <c r="G2918">
        <f>VLOOKUP(E2918,'Data Produk'!$A$2:$E$2517,5,FALSE)</f>
        <v>57150</v>
      </c>
      <c r="H2918">
        <f t="shared" si="91"/>
        <v>57150</v>
      </c>
      <c r="I2918" t="str">
        <f>VLOOKUP(E2918,'Data Produk'!$A$2:$E$2517,3,FALSE)</f>
        <v>BHINNEKA AGILE MP353 GAMING MOUSEPAD BLACK</v>
      </c>
      <c r="J2918" t="str">
        <f>VLOOKUP(E2918,'Data Produk'!$A$2:$E$2517,4,FALSE)</f>
        <v>GAMING MOUSEPAD</v>
      </c>
      <c r="K2918" t="str">
        <f>VLOOKUP(D2918,'Data Outlet'!$A$2:$D$17,4,FALSE)</f>
        <v>Eko Wijaya</v>
      </c>
      <c r="L2918" t="str">
        <f>VLOOKUP(D2918,'Data Outlet'!$A$2:$D$17,2,FALSE)</f>
        <v>KOTA KASABLANKA</v>
      </c>
    </row>
    <row r="2919" spans="1:12" x14ac:dyDescent="0.25">
      <c r="A2919" t="str">
        <f t="shared" si="92"/>
        <v>T-2918</v>
      </c>
      <c r="B2919" s="3" t="s">
        <v>2584</v>
      </c>
      <c r="C2919" s="5">
        <v>45511</v>
      </c>
      <c r="D2919" s="3" t="s">
        <v>47</v>
      </c>
      <c r="E2919" s="4" t="s">
        <v>800</v>
      </c>
      <c r="F2919" s="9">
        <v>1</v>
      </c>
      <c r="G2919">
        <f>VLOOKUP(E2919,'Data Produk'!$A$2:$E$2517,5,FALSE)</f>
        <v>34200</v>
      </c>
      <c r="H2919">
        <f t="shared" si="91"/>
        <v>34200</v>
      </c>
      <c r="I2919" t="str">
        <f>VLOOKUP(E2919,'Data Produk'!$A$2:$E$2517,3,FALSE)</f>
        <v>KC104 BHINNEKA USB CABLE TYPE C</v>
      </c>
      <c r="J2919" t="str">
        <f>VLOOKUP(E2919,'Data Produk'!$A$2:$E$2517,4,FALSE)</f>
        <v>CABLE</v>
      </c>
      <c r="K2919" t="str">
        <f>VLOOKUP(D2919,'Data Outlet'!$A$2:$D$17,4,FALSE)</f>
        <v>Joko Susilo</v>
      </c>
      <c r="L2919" t="str">
        <f>VLOOKUP(D2919,'Data Outlet'!$A$2:$D$17,2,FALSE)</f>
        <v>SUMARECON MALL BEKASI</v>
      </c>
    </row>
    <row r="2920" spans="1:12" x14ac:dyDescent="0.25">
      <c r="A2920" t="str">
        <f t="shared" si="92"/>
        <v>T-2919</v>
      </c>
      <c r="B2920" s="3" t="s">
        <v>2584</v>
      </c>
      <c r="C2920" s="5">
        <v>45514</v>
      </c>
      <c r="D2920" s="3" t="s">
        <v>39</v>
      </c>
      <c r="E2920" s="4" t="s">
        <v>1581</v>
      </c>
      <c r="F2920" s="9">
        <v>3</v>
      </c>
      <c r="G2920">
        <f>VLOOKUP(E2920,'Data Produk'!$A$2:$E$2517,5,FALSE)</f>
        <v>39600</v>
      </c>
      <c r="H2920">
        <f t="shared" si="91"/>
        <v>118800</v>
      </c>
      <c r="I2920" t="str">
        <f>VLOOKUP(E2920,'Data Produk'!$A$2:$E$2517,3,FALSE)</f>
        <v>BHINNEKA GO W606 OFFICE MOUSE WHITE</v>
      </c>
      <c r="J2920" t="str">
        <f>VLOOKUP(E2920,'Data Produk'!$A$2:$E$2517,4,FALSE)</f>
        <v>OFFICE MOUSE</v>
      </c>
      <c r="K2920" t="str">
        <f>VLOOKUP(D2920,'Data Outlet'!$A$2:$D$17,4,FALSE)</f>
        <v>Eko Wijaya</v>
      </c>
      <c r="L2920" t="str">
        <f>VLOOKUP(D2920,'Data Outlet'!$A$2:$D$17,2,FALSE)</f>
        <v>KOTA KASABLANKA</v>
      </c>
    </row>
    <row r="2921" spans="1:12" x14ac:dyDescent="0.25">
      <c r="A2921" t="str">
        <f t="shared" si="92"/>
        <v>T-2920</v>
      </c>
      <c r="B2921" s="3" t="s">
        <v>2584</v>
      </c>
      <c r="C2921" s="5">
        <v>45519</v>
      </c>
      <c r="D2921" s="3" t="s">
        <v>45</v>
      </c>
      <c r="E2921" s="4" t="s">
        <v>119</v>
      </c>
      <c r="F2921" s="9">
        <v>2</v>
      </c>
      <c r="G2921">
        <f>VLOOKUP(E2921,'Data Produk'!$A$2:$E$2517,5,FALSE)</f>
        <v>25200</v>
      </c>
      <c r="H2921">
        <f t="shared" si="91"/>
        <v>50400</v>
      </c>
      <c r="I2921" t="str">
        <f>VLOOKUP(E2921,'Data Produk'!$A$2:$E$2517,3,FALSE)</f>
        <v>BHINNEKA HYPERLINK KD60C1501 BLACK</v>
      </c>
      <c r="J2921" t="str">
        <f>VLOOKUP(E2921,'Data Produk'!$A$2:$E$2517,4,FALSE)</f>
        <v>CABLE</v>
      </c>
      <c r="K2921" t="str">
        <f>VLOOKUP(D2921,'Data Outlet'!$A$2:$D$17,4,FALSE)</f>
        <v>Indah Putri</v>
      </c>
      <c r="L2921" t="str">
        <f>VLOOKUP(D2921,'Data Outlet'!$A$2:$D$17,2,FALSE)</f>
        <v>PIK AVENUE</v>
      </c>
    </row>
    <row r="2922" spans="1:12" x14ac:dyDescent="0.25">
      <c r="A2922" t="str">
        <f t="shared" si="92"/>
        <v>T-2921</v>
      </c>
      <c r="B2922" s="3" t="s">
        <v>2584</v>
      </c>
      <c r="C2922" s="5">
        <v>45505</v>
      </c>
      <c r="D2922" s="3" t="s">
        <v>45</v>
      </c>
      <c r="E2922" s="4" t="s">
        <v>151</v>
      </c>
      <c r="F2922" s="9">
        <v>3</v>
      </c>
      <c r="G2922">
        <f>VLOOKUP(E2922,'Data Produk'!$A$2:$E$2517,5,FALSE)</f>
        <v>65700</v>
      </c>
      <c r="H2922">
        <f t="shared" si="91"/>
        <v>197100</v>
      </c>
      <c r="I2922" t="str">
        <f>VLOOKUP(E2922,'Data Produk'!$A$2:$E$2517,3,FALSE)</f>
        <v>BHINNEKA AGILE MP453 GAMING MOUSEPAD BLACK</v>
      </c>
      <c r="J2922" t="str">
        <f>VLOOKUP(E2922,'Data Produk'!$A$2:$E$2517,4,FALSE)</f>
        <v>GAMING MOUSEPAD</v>
      </c>
      <c r="K2922" t="str">
        <f>VLOOKUP(D2922,'Data Outlet'!$A$2:$D$17,4,FALSE)</f>
        <v>Indah Putri</v>
      </c>
      <c r="L2922" t="str">
        <f>VLOOKUP(D2922,'Data Outlet'!$A$2:$D$17,2,FALSE)</f>
        <v>PIK AVENUE</v>
      </c>
    </row>
    <row r="2923" spans="1:12" x14ac:dyDescent="0.25">
      <c r="A2923" t="str">
        <f t="shared" si="92"/>
        <v>T-2922</v>
      </c>
      <c r="B2923" s="3" t="s">
        <v>2584</v>
      </c>
      <c r="C2923" s="5">
        <v>45523</v>
      </c>
      <c r="D2923" s="3" t="s">
        <v>39</v>
      </c>
      <c r="E2923" s="4" t="s">
        <v>419</v>
      </c>
      <c r="F2923" s="9">
        <v>5</v>
      </c>
      <c r="G2923">
        <f>VLOOKUP(E2923,'Data Produk'!$A$2:$E$2517,5,FALSE)</f>
        <v>13050</v>
      </c>
      <c r="H2923">
        <f t="shared" si="91"/>
        <v>65250</v>
      </c>
      <c r="I2923" t="str">
        <f>VLOOKUP(E2923,'Data Produk'!$A$2:$E$2517,3,FALSE)</f>
        <v>BHINNEKA DURALINK KCT1201 BLACK</v>
      </c>
      <c r="J2923" t="str">
        <f>VLOOKUP(E2923,'Data Produk'!$A$2:$E$2517,4,FALSE)</f>
        <v>CABLE</v>
      </c>
      <c r="K2923" t="str">
        <f>VLOOKUP(D2923,'Data Outlet'!$A$2:$D$17,4,FALSE)</f>
        <v>Eko Wijaya</v>
      </c>
      <c r="L2923" t="str">
        <f>VLOOKUP(D2923,'Data Outlet'!$A$2:$D$17,2,FALSE)</f>
        <v>KOTA KASABLANKA</v>
      </c>
    </row>
    <row r="2924" spans="1:12" x14ac:dyDescent="0.25">
      <c r="A2924" t="str">
        <f t="shared" si="92"/>
        <v>T-2923</v>
      </c>
      <c r="B2924" s="3" t="s">
        <v>2584</v>
      </c>
      <c r="C2924" s="5">
        <v>45527</v>
      </c>
      <c r="D2924" s="3" t="s">
        <v>45</v>
      </c>
      <c r="E2924" s="4" t="s">
        <v>305</v>
      </c>
      <c r="F2924" s="9">
        <v>1</v>
      </c>
      <c r="G2924">
        <f>VLOOKUP(E2924,'Data Produk'!$A$2:$E$2517,5,FALSE)</f>
        <v>78750</v>
      </c>
      <c r="H2924">
        <f t="shared" si="91"/>
        <v>78750</v>
      </c>
      <c r="I2924" t="str">
        <f>VLOOKUP(E2924,'Data Produk'!$A$2:$E$2517,3,FALSE)</f>
        <v>BHINNEKA CRYTO VX7 GAMING MOUSE WHITE</v>
      </c>
      <c r="J2924" t="str">
        <f>VLOOKUP(E2924,'Data Produk'!$A$2:$E$2517,4,FALSE)</f>
        <v>MOUSE GAMING</v>
      </c>
      <c r="K2924" t="str">
        <f>VLOOKUP(D2924,'Data Outlet'!$A$2:$D$17,4,FALSE)</f>
        <v>Indah Putri</v>
      </c>
      <c r="L2924" t="str">
        <f>VLOOKUP(D2924,'Data Outlet'!$A$2:$D$17,2,FALSE)</f>
        <v>PIK AVENUE</v>
      </c>
    </row>
    <row r="2925" spans="1:12" x14ac:dyDescent="0.25">
      <c r="A2925" t="str">
        <f t="shared" si="92"/>
        <v>T-2924</v>
      </c>
      <c r="B2925" s="3" t="s">
        <v>2584</v>
      </c>
      <c r="C2925" s="5">
        <v>45532</v>
      </c>
      <c r="D2925" s="3" t="s">
        <v>41</v>
      </c>
      <c r="E2925" s="4" t="s">
        <v>1201</v>
      </c>
      <c r="F2925" s="9">
        <v>4</v>
      </c>
      <c r="G2925">
        <f>VLOOKUP(E2925,'Data Produk'!$A$2:$E$2517,5,FALSE)</f>
        <v>34200</v>
      </c>
      <c r="H2925">
        <f t="shared" si="91"/>
        <v>136800</v>
      </c>
      <c r="I2925" t="str">
        <f>VLOOKUP(E2925,'Data Produk'!$A$2:$E$2517,3,FALSE)</f>
        <v>KDL105 BHINNEKA USB CABLE LIGHTNING</v>
      </c>
      <c r="J2925" t="str">
        <f>VLOOKUP(E2925,'Data Produk'!$A$2:$E$2517,4,FALSE)</f>
        <v>CABLE</v>
      </c>
      <c r="K2925" t="str">
        <f>VLOOKUP(D2925,'Data Outlet'!$A$2:$D$17,4,FALSE)</f>
        <v>Gita Rahma</v>
      </c>
      <c r="L2925" t="str">
        <f>VLOOKUP(D2925,'Data Outlet'!$A$2:$D$17,2,FALSE)</f>
        <v>MALL GANDARIA CITY</v>
      </c>
    </row>
    <row r="2926" spans="1:12" x14ac:dyDescent="0.25">
      <c r="A2926" t="str">
        <f t="shared" si="92"/>
        <v>T-2925</v>
      </c>
      <c r="B2926" s="3" t="s">
        <v>2584</v>
      </c>
      <c r="C2926" s="5">
        <v>45535</v>
      </c>
      <c r="D2926" s="3" t="s">
        <v>45</v>
      </c>
      <c r="E2926" s="4" t="s">
        <v>147</v>
      </c>
      <c r="F2926" s="9">
        <v>1</v>
      </c>
      <c r="G2926">
        <f>VLOOKUP(E2926,'Data Produk'!$A$2:$E$2517,5,FALSE)</f>
        <v>47700</v>
      </c>
      <c r="H2926">
        <f t="shared" si="91"/>
        <v>47700</v>
      </c>
      <c r="I2926" t="str">
        <f>VLOOKUP(E2926,'Data Produk'!$A$2:$E$2517,3,FALSE)</f>
        <v>BHINNEKA POWER MOVE 30W 2-PORTS CAR CHARGER (PD+QC) BLACK</v>
      </c>
      <c r="J2926" t="str">
        <f>VLOOKUP(E2926,'Data Produk'!$A$2:$E$2517,4,FALSE)</f>
        <v>CAR &amp; TRAVEL CHARGER</v>
      </c>
      <c r="K2926" t="str">
        <f>VLOOKUP(D2926,'Data Outlet'!$A$2:$D$17,4,FALSE)</f>
        <v>Indah Putri</v>
      </c>
      <c r="L2926" t="str">
        <f>VLOOKUP(D2926,'Data Outlet'!$A$2:$D$17,2,FALSE)</f>
        <v>PIK AVENUE</v>
      </c>
    </row>
    <row r="2927" spans="1:12" x14ac:dyDescent="0.25">
      <c r="A2927" t="str">
        <f t="shared" si="92"/>
        <v>T-2926</v>
      </c>
      <c r="B2927" s="3" t="s">
        <v>2584</v>
      </c>
      <c r="C2927" s="5">
        <v>45511</v>
      </c>
      <c r="D2927" s="3" t="s">
        <v>47</v>
      </c>
      <c r="E2927" s="4" t="s">
        <v>1582</v>
      </c>
      <c r="F2927" s="9">
        <v>1</v>
      </c>
      <c r="G2927">
        <f>VLOOKUP(E2927,'Data Produk'!$A$2:$E$2517,5,FALSE)</f>
        <v>25200</v>
      </c>
      <c r="H2927">
        <f t="shared" si="91"/>
        <v>25200</v>
      </c>
      <c r="I2927" t="str">
        <f>VLOOKUP(E2927,'Data Produk'!$A$2:$E$2517,3,FALSE)</f>
        <v>KDC105 BHINNEKA USB CABLE TYPE C</v>
      </c>
      <c r="J2927" t="str">
        <f>VLOOKUP(E2927,'Data Produk'!$A$2:$E$2517,4,FALSE)</f>
        <v>CABLE</v>
      </c>
      <c r="K2927" t="str">
        <f>VLOOKUP(D2927,'Data Outlet'!$A$2:$D$17,4,FALSE)</f>
        <v>Joko Susilo</v>
      </c>
      <c r="L2927" t="str">
        <f>VLOOKUP(D2927,'Data Outlet'!$A$2:$D$17,2,FALSE)</f>
        <v>SUMARECON MALL BEKASI</v>
      </c>
    </row>
    <row r="2928" spans="1:12" x14ac:dyDescent="0.25">
      <c r="A2928" t="str">
        <f t="shared" si="92"/>
        <v>T-2927</v>
      </c>
      <c r="B2928" s="3" t="s">
        <v>2584</v>
      </c>
      <c r="C2928" s="5">
        <v>45530</v>
      </c>
      <c r="D2928" s="3" t="s">
        <v>39</v>
      </c>
      <c r="E2928" s="4" t="s">
        <v>437</v>
      </c>
      <c r="F2928" s="9">
        <v>1</v>
      </c>
      <c r="G2928">
        <f>VLOOKUP(E2928,'Data Produk'!$A$2:$E$2517,5,FALSE)</f>
        <v>39600</v>
      </c>
      <c r="H2928">
        <f t="shared" si="91"/>
        <v>39600</v>
      </c>
      <c r="I2928" t="str">
        <f>VLOOKUP(E2928,'Data Produk'!$A$2:$E$2517,3,FALSE)</f>
        <v>BHINNEKA GO W608 OFFICE MOUSE PINK</v>
      </c>
      <c r="J2928" t="str">
        <f>VLOOKUP(E2928,'Data Produk'!$A$2:$E$2517,4,FALSE)</f>
        <v>OFFICE MOUSE</v>
      </c>
      <c r="K2928" t="str">
        <f>VLOOKUP(D2928,'Data Outlet'!$A$2:$D$17,4,FALSE)</f>
        <v>Eko Wijaya</v>
      </c>
      <c r="L2928" t="str">
        <f>VLOOKUP(D2928,'Data Outlet'!$A$2:$D$17,2,FALSE)</f>
        <v>KOTA KASABLANKA</v>
      </c>
    </row>
    <row r="2929" spans="1:12" x14ac:dyDescent="0.25">
      <c r="A2929" t="str">
        <f t="shared" si="92"/>
        <v>T-2928</v>
      </c>
      <c r="B2929" s="3" t="s">
        <v>2584</v>
      </c>
      <c r="C2929" s="5">
        <v>45517</v>
      </c>
      <c r="D2929" s="3" t="s">
        <v>47</v>
      </c>
      <c r="E2929" s="4" t="s">
        <v>1181</v>
      </c>
      <c r="F2929" s="9">
        <v>2</v>
      </c>
      <c r="G2929">
        <f>VLOOKUP(E2929,'Data Produk'!$A$2:$E$2517,5,FALSE)</f>
        <v>39600</v>
      </c>
      <c r="H2929">
        <f t="shared" si="91"/>
        <v>79200</v>
      </c>
      <c r="I2929" t="str">
        <f>VLOOKUP(E2929,'Data Produk'!$A$2:$E$2517,3,FALSE)</f>
        <v>BHINNEKA GO W605 OFFICE MOUSE PINK</v>
      </c>
      <c r="J2929" t="str">
        <f>VLOOKUP(E2929,'Data Produk'!$A$2:$E$2517,4,FALSE)</f>
        <v>OFFICE MOUSE</v>
      </c>
      <c r="K2929" t="str">
        <f>VLOOKUP(D2929,'Data Outlet'!$A$2:$D$17,4,FALSE)</f>
        <v>Joko Susilo</v>
      </c>
      <c r="L2929" t="str">
        <f>VLOOKUP(D2929,'Data Outlet'!$A$2:$D$17,2,FALSE)</f>
        <v>SUMARECON MALL BEKASI</v>
      </c>
    </row>
    <row r="2930" spans="1:12" x14ac:dyDescent="0.25">
      <c r="A2930" t="str">
        <f t="shared" si="92"/>
        <v>T-2929</v>
      </c>
      <c r="B2930" s="3" t="s">
        <v>2584</v>
      </c>
      <c r="C2930" s="5">
        <v>45515</v>
      </c>
      <c r="D2930" s="3" t="s">
        <v>47</v>
      </c>
      <c r="E2930" s="4" t="s">
        <v>1583</v>
      </c>
      <c r="F2930" s="9">
        <v>1</v>
      </c>
      <c r="G2930">
        <f>VLOOKUP(E2930,'Data Produk'!$A$2:$E$2517,5,FALSE)</f>
        <v>139300</v>
      </c>
      <c r="H2930">
        <f t="shared" si="91"/>
        <v>139300</v>
      </c>
      <c r="I2930" t="str">
        <f>VLOOKUP(E2930,'Data Produk'!$A$2:$E$2517,3,FALSE)</f>
        <v>BHINNEKA CHIEF II HG20 GAMING HEADSET BLACK</v>
      </c>
      <c r="J2930" t="str">
        <f>VLOOKUP(E2930,'Data Produk'!$A$2:$E$2517,4,FALSE)</f>
        <v>GAMING HEADSET</v>
      </c>
      <c r="K2930" t="str">
        <f>VLOOKUP(D2930,'Data Outlet'!$A$2:$D$17,4,FALSE)</f>
        <v>Joko Susilo</v>
      </c>
      <c r="L2930" t="str">
        <f>VLOOKUP(D2930,'Data Outlet'!$A$2:$D$17,2,FALSE)</f>
        <v>SUMARECON MALL BEKASI</v>
      </c>
    </row>
    <row r="2931" spans="1:12" x14ac:dyDescent="0.25">
      <c r="A2931" t="str">
        <f t="shared" si="92"/>
        <v>T-2930</v>
      </c>
      <c r="B2931" s="3" t="s">
        <v>2584</v>
      </c>
      <c r="C2931" s="5">
        <v>45519</v>
      </c>
      <c r="D2931" s="3" t="s">
        <v>39</v>
      </c>
      <c r="E2931" s="4" t="s">
        <v>397</v>
      </c>
      <c r="F2931" s="9">
        <v>3</v>
      </c>
      <c r="G2931">
        <f>VLOOKUP(E2931,'Data Produk'!$A$2:$E$2517,5,FALSE)</f>
        <v>36900</v>
      </c>
      <c r="H2931">
        <f t="shared" si="91"/>
        <v>110700</v>
      </c>
      <c r="I2931" t="str">
        <f>VLOOKUP(E2931,'Data Produk'!$A$2:$E$2517,3,FALSE)</f>
        <v>KL106 BHINNEKA USB CABLE LIGHTNING</v>
      </c>
      <c r="J2931" t="str">
        <f>VLOOKUP(E2931,'Data Produk'!$A$2:$E$2517,4,FALSE)</f>
        <v>CABLE</v>
      </c>
      <c r="K2931" t="str">
        <f>VLOOKUP(D2931,'Data Outlet'!$A$2:$D$17,4,FALSE)</f>
        <v>Eko Wijaya</v>
      </c>
      <c r="L2931" t="str">
        <f>VLOOKUP(D2931,'Data Outlet'!$A$2:$D$17,2,FALSE)</f>
        <v>KOTA KASABLANKA</v>
      </c>
    </row>
    <row r="2932" spans="1:12" x14ac:dyDescent="0.25">
      <c r="A2932" t="str">
        <f t="shared" si="92"/>
        <v>T-2931</v>
      </c>
      <c r="B2932" s="3" t="s">
        <v>2584</v>
      </c>
      <c r="C2932" s="5">
        <v>45523</v>
      </c>
      <c r="D2932" s="3" t="s">
        <v>41</v>
      </c>
      <c r="E2932" s="4" t="s">
        <v>727</v>
      </c>
      <c r="F2932" s="9">
        <v>1</v>
      </c>
      <c r="G2932">
        <f>VLOOKUP(E2932,'Data Produk'!$A$2:$E$2517,5,FALSE)</f>
        <v>355500</v>
      </c>
      <c r="H2932">
        <f t="shared" si="91"/>
        <v>355500</v>
      </c>
      <c r="I2932" t="str">
        <f>VLOOKUP(E2932,'Data Produk'!$A$2:$E$2517,3,FALSE)</f>
        <v>BHINNEKA Gaming Gamepad USB WGP14 BK</v>
      </c>
      <c r="J2932" t="str">
        <f>VLOOKUP(E2932,'Data Produk'!$A$2:$E$2517,4,FALSE)</f>
        <v>GAMEPAD</v>
      </c>
      <c r="K2932" t="str">
        <f>VLOOKUP(D2932,'Data Outlet'!$A$2:$D$17,4,FALSE)</f>
        <v>Gita Rahma</v>
      </c>
      <c r="L2932" t="str">
        <f>VLOOKUP(D2932,'Data Outlet'!$A$2:$D$17,2,FALSE)</f>
        <v>MALL GANDARIA CITY</v>
      </c>
    </row>
    <row r="2933" spans="1:12" x14ac:dyDescent="0.25">
      <c r="A2933" t="str">
        <f t="shared" si="92"/>
        <v>T-2932</v>
      </c>
      <c r="B2933" s="3" t="s">
        <v>2584</v>
      </c>
      <c r="C2933" s="5">
        <v>45520</v>
      </c>
      <c r="D2933" s="3" t="s">
        <v>45</v>
      </c>
      <c r="E2933" s="4" t="s">
        <v>1584</v>
      </c>
      <c r="F2933" s="9">
        <v>1</v>
      </c>
      <c r="G2933">
        <f>VLOOKUP(E2933,'Data Produk'!$A$2:$E$2517,5,FALSE)</f>
        <v>39600</v>
      </c>
      <c r="H2933">
        <f t="shared" si="91"/>
        <v>39600</v>
      </c>
      <c r="I2933" t="str">
        <f>VLOOKUP(E2933,'Data Produk'!$A$2:$E$2517,3,FALSE)</f>
        <v>BHINNEKA GO W607 OFFICE MOUSE BLUE</v>
      </c>
      <c r="J2933" t="str">
        <f>VLOOKUP(E2933,'Data Produk'!$A$2:$E$2517,4,FALSE)</f>
        <v>OFFICE MOUSE</v>
      </c>
      <c r="K2933" t="str">
        <f>VLOOKUP(D2933,'Data Outlet'!$A$2:$D$17,4,FALSE)</f>
        <v>Indah Putri</v>
      </c>
      <c r="L2933" t="str">
        <f>VLOOKUP(D2933,'Data Outlet'!$A$2:$D$17,2,FALSE)</f>
        <v>PIK AVENUE</v>
      </c>
    </row>
    <row r="2934" spans="1:12" x14ac:dyDescent="0.25">
      <c r="A2934" t="str">
        <f t="shared" si="92"/>
        <v>T-2933</v>
      </c>
      <c r="B2934" s="3" t="s">
        <v>2584</v>
      </c>
      <c r="C2934" s="5">
        <v>45519</v>
      </c>
      <c r="D2934" s="3" t="s">
        <v>39</v>
      </c>
      <c r="E2934" s="4" t="s">
        <v>904</v>
      </c>
      <c r="F2934" s="9">
        <v>1</v>
      </c>
      <c r="G2934">
        <f>VLOOKUP(E2934,'Data Produk'!$A$2:$E$2517,5,FALSE)</f>
        <v>98100</v>
      </c>
      <c r="H2934">
        <f t="shared" si="91"/>
        <v>98100</v>
      </c>
      <c r="I2934" t="str">
        <f>VLOOKUP(E2934,'Data Produk'!$A$2:$E$2517,3,FALSE)</f>
        <v>BHINNEKA CW2-Q01 30W 2-PORTS CHARGER (QC) WHITE</v>
      </c>
      <c r="J2934" t="str">
        <f>VLOOKUP(E2934,'Data Produk'!$A$2:$E$2517,4,FALSE)</f>
        <v>CHARGER</v>
      </c>
      <c r="K2934" t="str">
        <f>VLOOKUP(D2934,'Data Outlet'!$A$2:$D$17,4,FALSE)</f>
        <v>Eko Wijaya</v>
      </c>
      <c r="L2934" t="str">
        <f>VLOOKUP(D2934,'Data Outlet'!$A$2:$D$17,2,FALSE)</f>
        <v>KOTA KASABLANKA</v>
      </c>
    </row>
    <row r="2935" spans="1:12" x14ac:dyDescent="0.25">
      <c r="A2935" t="str">
        <f t="shared" si="92"/>
        <v>T-2934</v>
      </c>
      <c r="B2935" s="3" t="s">
        <v>2584</v>
      </c>
      <c r="C2935" s="5">
        <v>45511</v>
      </c>
      <c r="D2935" s="3" t="s">
        <v>45</v>
      </c>
      <c r="E2935" s="4" t="s">
        <v>1000</v>
      </c>
      <c r="F2935" s="9">
        <v>2</v>
      </c>
      <c r="G2935">
        <f>VLOOKUP(E2935,'Data Produk'!$A$2:$E$2517,5,FALSE)</f>
        <v>162000</v>
      </c>
      <c r="H2935">
        <f t="shared" si="91"/>
        <v>324000</v>
      </c>
      <c r="I2935" t="str">
        <f>VLOOKUP(E2935,'Data Produk'!$A$2:$E$2517,3,FALSE)</f>
        <v>BHINNEKA GO WH03 WIRELESS HEADSET BEIGE</v>
      </c>
      <c r="J2935" t="str">
        <f>VLOOKUP(E2935,'Data Produk'!$A$2:$E$2517,4,FALSE)</f>
        <v>WIRELESS HEADSET</v>
      </c>
      <c r="K2935" t="str">
        <f>VLOOKUP(D2935,'Data Outlet'!$A$2:$D$17,4,FALSE)</f>
        <v>Indah Putri</v>
      </c>
      <c r="L2935" t="str">
        <f>VLOOKUP(D2935,'Data Outlet'!$A$2:$D$17,2,FALSE)</f>
        <v>PIK AVENUE</v>
      </c>
    </row>
    <row r="2936" spans="1:12" x14ac:dyDescent="0.25">
      <c r="A2936" t="str">
        <f t="shared" si="92"/>
        <v>T-2935</v>
      </c>
      <c r="B2936" s="3" t="s">
        <v>2584</v>
      </c>
      <c r="C2936" s="5">
        <v>45528</v>
      </c>
      <c r="D2936" s="3" t="s">
        <v>47</v>
      </c>
      <c r="E2936" s="4" t="s">
        <v>1585</v>
      </c>
      <c r="F2936" s="9">
        <v>1</v>
      </c>
      <c r="G2936">
        <f>VLOOKUP(E2936,'Data Produk'!$A$2:$E$2517,5,FALSE)</f>
        <v>243000</v>
      </c>
      <c r="H2936">
        <f t="shared" si="91"/>
        <v>243000</v>
      </c>
      <c r="I2936" t="str">
        <f>VLOOKUP(E2936,'Data Produk'!$A$2:$E$2517,3,FALSE)</f>
        <v>BHINNEKA LUMINOUS C30 WEBCAM BLACK</v>
      </c>
      <c r="J2936" t="str">
        <f>VLOOKUP(E2936,'Data Produk'!$A$2:$E$2517,4,FALSE)</f>
        <v>STREAMING DEVICES</v>
      </c>
      <c r="K2936" t="str">
        <f>VLOOKUP(D2936,'Data Outlet'!$A$2:$D$17,4,FALSE)</f>
        <v>Joko Susilo</v>
      </c>
      <c r="L2936" t="str">
        <f>VLOOKUP(D2936,'Data Outlet'!$A$2:$D$17,2,FALSE)</f>
        <v>SUMARECON MALL BEKASI</v>
      </c>
    </row>
    <row r="2937" spans="1:12" x14ac:dyDescent="0.25">
      <c r="A2937" t="str">
        <f t="shared" si="92"/>
        <v>T-2936</v>
      </c>
      <c r="B2937" s="3" t="s">
        <v>2584</v>
      </c>
      <c r="C2937" s="5">
        <v>45521</v>
      </c>
      <c r="D2937" s="3" t="s">
        <v>39</v>
      </c>
      <c r="E2937" s="4" t="s">
        <v>1075</v>
      </c>
      <c r="F2937" s="9">
        <v>1</v>
      </c>
      <c r="G2937">
        <f>VLOOKUP(E2937,'Data Produk'!$A$2:$E$2517,5,FALSE)</f>
        <v>116100</v>
      </c>
      <c r="H2937">
        <f t="shared" si="91"/>
        <v>116100</v>
      </c>
      <c r="I2937" t="str">
        <f>VLOOKUP(E2937,'Data Produk'!$A$2:$E$2517,3,FALSE)</f>
        <v>BHINNEKA SMART LED STRIP SL0103</v>
      </c>
      <c r="J2937" t="str">
        <f>VLOOKUP(E2937,'Data Produk'!$A$2:$E$2517,4,FALSE)</f>
        <v>SMART LIFE</v>
      </c>
      <c r="K2937" t="str">
        <f>VLOOKUP(D2937,'Data Outlet'!$A$2:$D$17,4,FALSE)</f>
        <v>Eko Wijaya</v>
      </c>
      <c r="L2937" t="str">
        <f>VLOOKUP(D2937,'Data Outlet'!$A$2:$D$17,2,FALSE)</f>
        <v>KOTA KASABLANKA</v>
      </c>
    </row>
    <row r="2938" spans="1:12" x14ac:dyDescent="0.25">
      <c r="A2938" t="str">
        <f t="shared" si="92"/>
        <v>T-2937</v>
      </c>
      <c r="B2938" s="3" t="s">
        <v>2584</v>
      </c>
      <c r="C2938" s="5">
        <v>45524</v>
      </c>
      <c r="D2938" s="3" t="s">
        <v>39</v>
      </c>
      <c r="E2938" s="4" t="s">
        <v>694</v>
      </c>
      <c r="F2938" s="9">
        <v>1</v>
      </c>
      <c r="G2938">
        <f>VLOOKUP(E2938,'Data Produk'!$A$2:$E$2517,5,FALSE)</f>
        <v>130000</v>
      </c>
      <c r="H2938">
        <f t="shared" si="91"/>
        <v>130000</v>
      </c>
      <c r="I2938" t="str">
        <f>VLOOKUP(E2938,'Data Produk'!$A$2:$E$2517,3,FALSE)</f>
        <v>BHINNEKA TRINITY MH88 GAMING HEADSET PINK</v>
      </c>
      <c r="J2938" t="str">
        <f>VLOOKUP(E2938,'Data Produk'!$A$2:$E$2517,4,FALSE)</f>
        <v>GAMING HEADSET</v>
      </c>
      <c r="K2938" t="str">
        <f>VLOOKUP(D2938,'Data Outlet'!$A$2:$D$17,4,FALSE)</f>
        <v>Eko Wijaya</v>
      </c>
      <c r="L2938" t="str">
        <f>VLOOKUP(D2938,'Data Outlet'!$A$2:$D$17,2,FALSE)</f>
        <v>KOTA KASABLANKA</v>
      </c>
    </row>
    <row r="2939" spans="1:12" x14ac:dyDescent="0.25">
      <c r="A2939" t="str">
        <f t="shared" si="92"/>
        <v>T-2938</v>
      </c>
      <c r="B2939" s="3" t="s">
        <v>2584</v>
      </c>
      <c r="C2939" s="5">
        <v>45509</v>
      </c>
      <c r="D2939" s="3" t="s">
        <v>39</v>
      </c>
      <c r="E2939" s="4" t="s">
        <v>769</v>
      </c>
      <c r="F2939" s="9">
        <v>1</v>
      </c>
      <c r="G2939">
        <f>VLOOKUP(E2939,'Data Produk'!$A$2:$E$2517,5,FALSE)</f>
        <v>82800</v>
      </c>
      <c r="H2939">
        <f t="shared" si="91"/>
        <v>82800</v>
      </c>
      <c r="I2939" t="str">
        <f>VLOOKUP(E2939,'Data Produk'!$A$2:$E$2517,3,FALSE)</f>
        <v>BHINNEKA GO W193 OFFICE MOUSE BEIGE</v>
      </c>
      <c r="J2939" t="str">
        <f>VLOOKUP(E2939,'Data Produk'!$A$2:$E$2517,4,FALSE)</f>
        <v>OFFICE MOUSE</v>
      </c>
      <c r="K2939" t="str">
        <f>VLOOKUP(D2939,'Data Outlet'!$A$2:$D$17,4,FALSE)</f>
        <v>Eko Wijaya</v>
      </c>
      <c r="L2939" t="str">
        <f>VLOOKUP(D2939,'Data Outlet'!$A$2:$D$17,2,FALSE)</f>
        <v>KOTA KASABLANKA</v>
      </c>
    </row>
    <row r="2940" spans="1:12" x14ac:dyDescent="0.25">
      <c r="A2940" t="str">
        <f t="shared" si="92"/>
        <v>T-2939</v>
      </c>
      <c r="B2940" s="3" t="s">
        <v>2584</v>
      </c>
      <c r="C2940" s="5">
        <v>45510</v>
      </c>
      <c r="D2940" s="3" t="s">
        <v>47</v>
      </c>
      <c r="E2940" s="4" t="s">
        <v>1443</v>
      </c>
      <c r="F2940" s="9">
        <v>1</v>
      </c>
      <c r="G2940">
        <f>VLOOKUP(E2940,'Data Produk'!$A$2:$E$2517,5,FALSE)</f>
        <v>34200</v>
      </c>
      <c r="H2940">
        <f t="shared" si="91"/>
        <v>34200</v>
      </c>
      <c r="I2940" t="str">
        <f>VLOOKUP(E2940,'Data Produk'!$A$2:$E$2517,3,FALSE)</f>
        <v>KDL105 BHINNEKA USB CABLE LIGHTNING</v>
      </c>
      <c r="J2940" t="str">
        <f>VLOOKUP(E2940,'Data Produk'!$A$2:$E$2517,4,FALSE)</f>
        <v>CABLE</v>
      </c>
      <c r="K2940" t="str">
        <f>VLOOKUP(D2940,'Data Outlet'!$A$2:$D$17,4,FALSE)</f>
        <v>Joko Susilo</v>
      </c>
      <c r="L2940" t="str">
        <f>VLOOKUP(D2940,'Data Outlet'!$A$2:$D$17,2,FALSE)</f>
        <v>SUMARECON MALL BEKASI</v>
      </c>
    </row>
    <row r="2941" spans="1:12" x14ac:dyDescent="0.25">
      <c r="A2941" t="str">
        <f t="shared" si="92"/>
        <v>T-2940</v>
      </c>
      <c r="B2941" s="3" t="s">
        <v>2584</v>
      </c>
      <c r="C2941" s="5">
        <v>45517</v>
      </c>
      <c r="D2941" s="3" t="s">
        <v>45</v>
      </c>
      <c r="E2941" s="4" t="s">
        <v>1586</v>
      </c>
      <c r="F2941" s="9">
        <v>1</v>
      </c>
      <c r="G2941">
        <f>VLOOKUP(E2941,'Data Produk'!$A$2:$E$2517,5,FALSE)</f>
        <v>34200</v>
      </c>
      <c r="H2941">
        <f t="shared" si="91"/>
        <v>34200</v>
      </c>
      <c r="I2941" t="str">
        <f>VLOOKUP(E2941,'Data Produk'!$A$2:$E$2517,3,FALSE)</f>
        <v>BHINNEKA VIGIL MP452 BASIC MOUSEPAD BLACK</v>
      </c>
      <c r="J2941" t="str">
        <f>VLOOKUP(E2941,'Data Produk'!$A$2:$E$2517,4,FALSE)</f>
        <v>BASIC MOUSEPAD</v>
      </c>
      <c r="K2941" t="str">
        <f>VLOOKUP(D2941,'Data Outlet'!$A$2:$D$17,4,FALSE)</f>
        <v>Indah Putri</v>
      </c>
      <c r="L2941" t="str">
        <f>VLOOKUP(D2941,'Data Outlet'!$A$2:$D$17,2,FALSE)</f>
        <v>PIK AVENUE</v>
      </c>
    </row>
    <row r="2942" spans="1:12" x14ac:dyDescent="0.25">
      <c r="A2942" t="str">
        <f t="shared" si="92"/>
        <v>T-2941</v>
      </c>
      <c r="B2942" s="3" t="s">
        <v>2584</v>
      </c>
      <c r="C2942" s="5">
        <v>45510</v>
      </c>
      <c r="D2942" s="3" t="s">
        <v>47</v>
      </c>
      <c r="E2942" s="4" t="s">
        <v>575</v>
      </c>
      <c r="F2942" s="9">
        <v>1</v>
      </c>
      <c r="G2942">
        <f>VLOOKUP(E2942,'Data Produk'!$A$2:$E$2517,5,FALSE)</f>
        <v>37350</v>
      </c>
      <c r="H2942">
        <f t="shared" si="91"/>
        <v>37350</v>
      </c>
      <c r="I2942" t="str">
        <f>VLOOKUP(E2942,'Data Produk'!$A$2:$E$2517,3,FALSE)</f>
        <v>BHINNEKA LAVALIER MV01 MICROPHONE BLACK</v>
      </c>
      <c r="J2942" t="str">
        <f>VLOOKUP(E2942,'Data Produk'!$A$2:$E$2517,4,FALSE)</f>
        <v>STREAMING DEVICES</v>
      </c>
      <c r="K2942" t="str">
        <f>VLOOKUP(D2942,'Data Outlet'!$A$2:$D$17,4,FALSE)</f>
        <v>Joko Susilo</v>
      </c>
      <c r="L2942" t="str">
        <f>VLOOKUP(D2942,'Data Outlet'!$A$2:$D$17,2,FALSE)</f>
        <v>SUMARECON MALL BEKASI</v>
      </c>
    </row>
    <row r="2943" spans="1:12" x14ac:dyDescent="0.25">
      <c r="A2943" t="str">
        <f t="shared" si="92"/>
        <v>T-2942</v>
      </c>
      <c r="B2943" s="3" t="s">
        <v>2584</v>
      </c>
      <c r="C2943" s="5">
        <v>45505</v>
      </c>
      <c r="D2943" s="3" t="s">
        <v>41</v>
      </c>
      <c r="E2943" s="4" t="s">
        <v>798</v>
      </c>
      <c r="F2943" s="9">
        <v>3</v>
      </c>
      <c r="G2943">
        <f>VLOOKUP(E2943,'Data Produk'!$A$2:$E$2517,5,FALSE)</f>
        <v>14400</v>
      </c>
      <c r="H2943">
        <f t="shared" si="91"/>
        <v>43200</v>
      </c>
      <c r="I2943" t="str">
        <f>VLOOKUP(E2943,'Data Produk'!$A$2:$E$2517,3,FALSE)</f>
        <v>BHINNEKA DURALINK KLT1201 CABLE BLACK</v>
      </c>
      <c r="J2943" t="str">
        <f>VLOOKUP(E2943,'Data Produk'!$A$2:$E$2517,4,FALSE)</f>
        <v>CABLE</v>
      </c>
      <c r="K2943" t="str">
        <f>VLOOKUP(D2943,'Data Outlet'!$A$2:$D$17,4,FALSE)</f>
        <v>Gita Rahma</v>
      </c>
      <c r="L2943" t="str">
        <f>VLOOKUP(D2943,'Data Outlet'!$A$2:$D$17,2,FALSE)</f>
        <v>MALL GANDARIA CITY</v>
      </c>
    </row>
    <row r="2944" spans="1:12" x14ac:dyDescent="0.25">
      <c r="A2944" t="str">
        <f t="shared" si="92"/>
        <v>T-2943</v>
      </c>
      <c r="B2944" s="3" t="s">
        <v>2584</v>
      </c>
      <c r="C2944" s="5">
        <v>45522</v>
      </c>
      <c r="D2944" s="3" t="s">
        <v>41</v>
      </c>
      <c r="E2944" s="4" t="s">
        <v>899</v>
      </c>
      <c r="F2944" s="9">
        <v>3</v>
      </c>
      <c r="G2944">
        <f>VLOOKUP(E2944,'Data Produk'!$A$2:$E$2517,5,FALSE)</f>
        <v>31500</v>
      </c>
      <c r="H2944">
        <f t="shared" si="91"/>
        <v>94500</v>
      </c>
      <c r="I2944" t="str">
        <f>VLOOKUP(E2944,'Data Produk'!$A$2:$E$2517,3,FALSE)</f>
        <v>BHINNEKA HYPERLINK KD60L1501 BLACK</v>
      </c>
      <c r="J2944" t="str">
        <f>VLOOKUP(E2944,'Data Produk'!$A$2:$E$2517,4,FALSE)</f>
        <v>CABLE</v>
      </c>
      <c r="K2944" t="str">
        <f>VLOOKUP(D2944,'Data Outlet'!$A$2:$D$17,4,FALSE)</f>
        <v>Gita Rahma</v>
      </c>
      <c r="L2944" t="str">
        <f>VLOOKUP(D2944,'Data Outlet'!$A$2:$D$17,2,FALSE)</f>
        <v>MALL GANDARIA CITY</v>
      </c>
    </row>
    <row r="2945" spans="1:12" x14ac:dyDescent="0.25">
      <c r="A2945" t="str">
        <f t="shared" si="92"/>
        <v>T-2944</v>
      </c>
      <c r="B2945" s="3" t="s">
        <v>2584</v>
      </c>
      <c r="C2945" s="5">
        <v>45534</v>
      </c>
      <c r="D2945" s="3" t="s">
        <v>47</v>
      </c>
      <c r="E2945" s="4" t="s">
        <v>1587</v>
      </c>
      <c r="F2945" s="9">
        <v>1</v>
      </c>
      <c r="G2945">
        <f>VLOOKUP(E2945,'Data Produk'!$A$2:$E$2517,5,FALSE)</f>
        <v>386100</v>
      </c>
      <c r="H2945">
        <f t="shared" si="91"/>
        <v>386100</v>
      </c>
      <c r="I2945" t="str">
        <f>VLOOKUP(E2945,'Data Produk'!$A$2:$E$2517,3,FALSE)</f>
        <v>BHINNEKA Gaming Keyboard MK-853 RGB BLUE SWITCH (BLACK)</v>
      </c>
      <c r="J2945" t="str">
        <f>VLOOKUP(E2945,'Data Produk'!$A$2:$E$2517,4,FALSE)</f>
        <v>KEYBOARD GAMING</v>
      </c>
      <c r="K2945" t="str">
        <f>VLOOKUP(D2945,'Data Outlet'!$A$2:$D$17,4,FALSE)</f>
        <v>Joko Susilo</v>
      </c>
      <c r="L2945" t="str">
        <f>VLOOKUP(D2945,'Data Outlet'!$A$2:$D$17,2,FALSE)</f>
        <v>SUMARECON MALL BEKASI</v>
      </c>
    </row>
    <row r="2946" spans="1:12" x14ac:dyDescent="0.25">
      <c r="A2946" t="str">
        <f t="shared" si="92"/>
        <v>T-2945</v>
      </c>
      <c r="B2946" s="3" t="s">
        <v>2584</v>
      </c>
      <c r="C2946" s="5">
        <v>45530</v>
      </c>
      <c r="D2946" s="3" t="s">
        <v>39</v>
      </c>
      <c r="E2946" s="4" t="s">
        <v>403</v>
      </c>
      <c r="F2946" s="9">
        <v>4</v>
      </c>
      <c r="G2946">
        <f>VLOOKUP(E2946,'Data Produk'!$A$2:$E$2517,5,FALSE)</f>
        <v>162000</v>
      </c>
      <c r="H2946">
        <f t="shared" si="91"/>
        <v>648000</v>
      </c>
      <c r="I2946" t="str">
        <f>VLOOKUP(E2946,'Data Produk'!$A$2:$E$2517,3,FALSE)</f>
        <v>BHINNEKA POWER PACK T1 10.000 mAh 22,5W POWERBANK WHITE</v>
      </c>
      <c r="J2946" t="str">
        <f>VLOOKUP(E2946,'Data Produk'!$A$2:$E$2517,4,FALSE)</f>
        <v>POWERBANK</v>
      </c>
      <c r="K2946" t="str">
        <f>VLOOKUP(D2946,'Data Outlet'!$A$2:$D$17,4,FALSE)</f>
        <v>Eko Wijaya</v>
      </c>
      <c r="L2946" t="str">
        <f>VLOOKUP(D2946,'Data Outlet'!$A$2:$D$17,2,FALSE)</f>
        <v>KOTA KASABLANKA</v>
      </c>
    </row>
    <row r="2947" spans="1:12" x14ac:dyDescent="0.25">
      <c r="A2947" t="str">
        <f t="shared" si="92"/>
        <v>T-2946</v>
      </c>
      <c r="B2947" s="3" t="s">
        <v>2584</v>
      </c>
      <c r="C2947" s="5">
        <v>45518</v>
      </c>
      <c r="D2947" s="3" t="s">
        <v>39</v>
      </c>
      <c r="E2947" s="4" t="s">
        <v>392</v>
      </c>
      <c r="F2947" s="9">
        <v>1</v>
      </c>
      <c r="G2947">
        <f>VLOOKUP(E2947,'Data Produk'!$A$2:$E$2517,5,FALSE)</f>
        <v>31500</v>
      </c>
      <c r="H2947">
        <f t="shared" ref="H2947:H3010" si="93">G2947*F2947</f>
        <v>31500</v>
      </c>
      <c r="I2947" t="str">
        <f>VLOOKUP(E2947,'Data Produk'!$A$2:$E$2517,3,FALSE)</f>
        <v>BHINNEKA HYPERLINK KD60L1501 BLACK</v>
      </c>
      <c r="J2947" t="str">
        <f>VLOOKUP(E2947,'Data Produk'!$A$2:$E$2517,4,FALSE)</f>
        <v>CABLE</v>
      </c>
      <c r="K2947" t="str">
        <f>VLOOKUP(D2947,'Data Outlet'!$A$2:$D$17,4,FALSE)</f>
        <v>Eko Wijaya</v>
      </c>
      <c r="L2947" t="str">
        <f>VLOOKUP(D2947,'Data Outlet'!$A$2:$D$17,2,FALSE)</f>
        <v>KOTA KASABLANKA</v>
      </c>
    </row>
    <row r="2948" spans="1:12" x14ac:dyDescent="0.25">
      <c r="A2948" t="str">
        <f t="shared" si="92"/>
        <v>T-2947</v>
      </c>
      <c r="B2948" s="3" t="s">
        <v>2584</v>
      </c>
      <c r="C2948" s="5">
        <v>45520</v>
      </c>
      <c r="D2948" s="3" t="s">
        <v>39</v>
      </c>
      <c r="E2948" s="4" t="s">
        <v>1028</v>
      </c>
      <c r="F2948" s="9">
        <v>1</v>
      </c>
      <c r="G2948">
        <f>VLOOKUP(E2948,'Data Produk'!$A$2:$E$2517,5,FALSE)</f>
        <v>148500</v>
      </c>
      <c r="H2948">
        <f t="shared" si="93"/>
        <v>148500</v>
      </c>
      <c r="I2948" t="str">
        <f>VLOOKUP(E2948,'Data Produk'!$A$2:$E$2517,3,FALSE)</f>
        <v>BHINNEKA SMART ADAPTOR LA1A01</v>
      </c>
      <c r="J2948" t="str">
        <f>VLOOKUP(E2948,'Data Produk'!$A$2:$E$2517,4,FALSE)</f>
        <v>SMART LIFE</v>
      </c>
      <c r="K2948" t="str">
        <f>VLOOKUP(D2948,'Data Outlet'!$A$2:$D$17,4,FALSE)</f>
        <v>Eko Wijaya</v>
      </c>
      <c r="L2948" t="str">
        <f>VLOOKUP(D2948,'Data Outlet'!$A$2:$D$17,2,FALSE)</f>
        <v>KOTA KASABLANKA</v>
      </c>
    </row>
    <row r="2949" spans="1:12" x14ac:dyDescent="0.25">
      <c r="A2949" t="str">
        <f t="shared" si="92"/>
        <v>T-2948</v>
      </c>
      <c r="B2949" s="3" t="s">
        <v>2584</v>
      </c>
      <c r="C2949" s="5">
        <v>45508</v>
      </c>
      <c r="D2949" s="3" t="s">
        <v>41</v>
      </c>
      <c r="E2949" s="4" t="s">
        <v>770</v>
      </c>
      <c r="F2949" s="9">
        <v>2</v>
      </c>
      <c r="G2949">
        <f>VLOOKUP(E2949,'Data Produk'!$A$2:$E$2517,5,FALSE)</f>
        <v>18000</v>
      </c>
      <c r="H2949">
        <f t="shared" si="93"/>
        <v>36000</v>
      </c>
      <c r="I2949" t="str">
        <f>VLOOKUP(E2949,'Data Produk'!$A$2:$E$2517,3,FALSE)</f>
        <v>BHINNEKA DURALINK KLB1201 BLACK</v>
      </c>
      <c r="J2949" t="str">
        <f>VLOOKUP(E2949,'Data Produk'!$A$2:$E$2517,4,FALSE)</f>
        <v>CABLE</v>
      </c>
      <c r="K2949" t="str">
        <f>VLOOKUP(D2949,'Data Outlet'!$A$2:$D$17,4,FALSE)</f>
        <v>Gita Rahma</v>
      </c>
      <c r="L2949" t="str">
        <f>VLOOKUP(D2949,'Data Outlet'!$A$2:$D$17,2,FALSE)</f>
        <v>MALL GANDARIA CITY</v>
      </c>
    </row>
    <row r="2950" spans="1:12" x14ac:dyDescent="0.25">
      <c r="A2950" t="str">
        <f t="shared" si="92"/>
        <v>T-2949</v>
      </c>
      <c r="B2950" s="3" t="s">
        <v>2584</v>
      </c>
      <c r="C2950" s="5">
        <v>45526</v>
      </c>
      <c r="D2950" s="3" t="s">
        <v>41</v>
      </c>
      <c r="E2950" s="4" t="s">
        <v>1363</v>
      </c>
      <c r="F2950" s="9">
        <v>1</v>
      </c>
      <c r="G2950">
        <f>VLOOKUP(E2950,'Data Produk'!$A$2:$E$2517,5,FALSE)</f>
        <v>98100</v>
      </c>
      <c r="H2950">
        <f t="shared" si="93"/>
        <v>98100</v>
      </c>
      <c r="I2950" t="str">
        <f>VLOOKUP(E2950,'Data Produk'!$A$2:$E$2517,3,FALSE)</f>
        <v>BHINNEKA POWER PURE 30W 2-PORTS USB CHARGER (PD+QC) WHITE</v>
      </c>
      <c r="J2950" t="str">
        <f>VLOOKUP(E2950,'Data Produk'!$A$2:$E$2517,4,FALSE)</f>
        <v>CHARGER</v>
      </c>
      <c r="K2950" t="str">
        <f>VLOOKUP(D2950,'Data Outlet'!$A$2:$D$17,4,FALSE)</f>
        <v>Gita Rahma</v>
      </c>
      <c r="L2950" t="str">
        <f>VLOOKUP(D2950,'Data Outlet'!$A$2:$D$17,2,FALSE)</f>
        <v>MALL GANDARIA CITY</v>
      </c>
    </row>
    <row r="2951" spans="1:12" x14ac:dyDescent="0.25">
      <c r="A2951" t="str">
        <f t="shared" si="92"/>
        <v>T-2950</v>
      </c>
      <c r="B2951" s="3" t="s">
        <v>2584</v>
      </c>
      <c r="C2951" s="5">
        <v>45523</v>
      </c>
      <c r="D2951" s="3" t="s">
        <v>41</v>
      </c>
      <c r="E2951" s="4" t="s">
        <v>1376</v>
      </c>
      <c r="F2951" s="9">
        <v>2</v>
      </c>
      <c r="G2951">
        <f>VLOOKUP(E2951,'Data Produk'!$A$2:$E$2517,5,FALSE)</f>
        <v>49500</v>
      </c>
      <c r="H2951">
        <f t="shared" si="93"/>
        <v>99000</v>
      </c>
      <c r="I2951" t="str">
        <f>VLOOKUP(E2951,'Data Produk'!$A$2:$E$2517,3,FALSE)</f>
        <v>BHINNEKA POWER GO 20W 1-PORT TYPE-C USB CHARGER (PD+QC) BLACK</v>
      </c>
      <c r="J2951" t="str">
        <f>VLOOKUP(E2951,'Data Produk'!$A$2:$E$2517,4,FALSE)</f>
        <v>CHARGER</v>
      </c>
      <c r="K2951" t="str">
        <f>VLOOKUP(D2951,'Data Outlet'!$A$2:$D$17,4,FALSE)</f>
        <v>Gita Rahma</v>
      </c>
      <c r="L2951" t="str">
        <f>VLOOKUP(D2951,'Data Outlet'!$A$2:$D$17,2,FALSE)</f>
        <v>MALL GANDARIA CITY</v>
      </c>
    </row>
    <row r="2952" spans="1:12" x14ac:dyDescent="0.25">
      <c r="A2952" t="str">
        <f t="shared" si="92"/>
        <v>T-2951</v>
      </c>
      <c r="B2952" s="3" t="s">
        <v>2584</v>
      </c>
      <c r="C2952" s="5">
        <v>45535</v>
      </c>
      <c r="D2952" s="3" t="s">
        <v>47</v>
      </c>
      <c r="E2952" s="4" t="s">
        <v>859</v>
      </c>
      <c r="F2952" s="9">
        <v>3</v>
      </c>
      <c r="G2952">
        <f>VLOOKUP(E2952,'Data Produk'!$A$2:$E$2517,5,FALSE)</f>
        <v>13050</v>
      </c>
      <c r="H2952">
        <f t="shared" si="93"/>
        <v>39150</v>
      </c>
      <c r="I2952" t="str">
        <f>VLOOKUP(E2952,'Data Produk'!$A$2:$E$2517,3,FALSE)</f>
        <v>BHINNEKA DURALINK KCT1201 BLACK</v>
      </c>
      <c r="J2952" t="str">
        <f>VLOOKUP(E2952,'Data Produk'!$A$2:$E$2517,4,FALSE)</f>
        <v>CABLE</v>
      </c>
      <c r="K2952" t="str">
        <f>VLOOKUP(D2952,'Data Outlet'!$A$2:$D$17,4,FALSE)</f>
        <v>Joko Susilo</v>
      </c>
      <c r="L2952" t="str">
        <f>VLOOKUP(D2952,'Data Outlet'!$A$2:$D$17,2,FALSE)</f>
        <v>SUMARECON MALL BEKASI</v>
      </c>
    </row>
    <row r="2953" spans="1:12" x14ac:dyDescent="0.25">
      <c r="A2953" t="str">
        <f t="shared" si="92"/>
        <v>T-2952</v>
      </c>
      <c r="B2953" s="3" t="s">
        <v>2584</v>
      </c>
      <c r="C2953" s="5">
        <v>45509</v>
      </c>
      <c r="D2953" s="3" t="s">
        <v>39</v>
      </c>
      <c r="E2953" s="4" t="s">
        <v>425</v>
      </c>
      <c r="F2953" s="9">
        <v>7</v>
      </c>
      <c r="G2953">
        <f>VLOOKUP(E2953,'Data Produk'!$A$2:$E$2517,5,FALSE)</f>
        <v>90000</v>
      </c>
      <c r="H2953">
        <f t="shared" si="93"/>
        <v>630000</v>
      </c>
      <c r="I2953" t="str">
        <f>VLOOKUP(E2953,'Data Produk'!$A$2:$E$2517,3,FALSE)</f>
        <v>BHINNEKA POWER PURE 33W 2-PORTS USB CHARGER (PD+QC) BLACK</v>
      </c>
      <c r="J2953" t="str">
        <f>VLOOKUP(E2953,'Data Produk'!$A$2:$E$2517,4,FALSE)</f>
        <v>CHARGER</v>
      </c>
      <c r="K2953" t="str">
        <f>VLOOKUP(D2953,'Data Outlet'!$A$2:$D$17,4,FALSE)</f>
        <v>Eko Wijaya</v>
      </c>
      <c r="L2953" t="str">
        <f>VLOOKUP(D2953,'Data Outlet'!$A$2:$D$17,2,FALSE)</f>
        <v>KOTA KASABLANKA</v>
      </c>
    </row>
    <row r="2954" spans="1:12" x14ac:dyDescent="0.25">
      <c r="A2954" t="str">
        <f t="shared" si="92"/>
        <v>T-2953</v>
      </c>
      <c r="B2954" s="3" t="s">
        <v>2584</v>
      </c>
      <c r="C2954" s="5">
        <v>45515</v>
      </c>
      <c r="D2954" s="3" t="s">
        <v>45</v>
      </c>
      <c r="E2954" s="4" t="s">
        <v>199</v>
      </c>
      <c r="F2954" s="9">
        <v>2</v>
      </c>
      <c r="G2954">
        <f>VLOOKUP(E2954,'Data Produk'!$A$2:$E$2517,5,FALSE)</f>
        <v>22500</v>
      </c>
      <c r="H2954">
        <f t="shared" si="93"/>
        <v>45000</v>
      </c>
      <c r="I2954" t="str">
        <f>VLOOKUP(E2954,'Data Produk'!$A$2:$E$2517,3,FALSE)</f>
        <v>BHINNEKA HYPERLINK KV65C1201 BLACK</v>
      </c>
      <c r="J2954" t="str">
        <f>VLOOKUP(E2954,'Data Produk'!$A$2:$E$2517,4,FALSE)</f>
        <v>CABLE</v>
      </c>
      <c r="K2954" t="str">
        <f>VLOOKUP(D2954,'Data Outlet'!$A$2:$D$17,4,FALSE)</f>
        <v>Indah Putri</v>
      </c>
      <c r="L2954" t="str">
        <f>VLOOKUP(D2954,'Data Outlet'!$A$2:$D$17,2,FALSE)</f>
        <v>PIK AVENUE</v>
      </c>
    </row>
    <row r="2955" spans="1:12" x14ac:dyDescent="0.25">
      <c r="A2955" t="str">
        <f t="shared" si="92"/>
        <v>T-2954</v>
      </c>
      <c r="B2955" s="3" t="s">
        <v>2584</v>
      </c>
      <c r="C2955" s="5">
        <v>45507</v>
      </c>
      <c r="D2955" s="3" t="s">
        <v>47</v>
      </c>
      <c r="E2955" s="4" t="s">
        <v>597</v>
      </c>
      <c r="F2955" s="9">
        <v>2</v>
      </c>
      <c r="G2955">
        <f>VLOOKUP(E2955,'Data Produk'!$A$2:$E$2517,5,FALSE)</f>
        <v>25200</v>
      </c>
      <c r="H2955">
        <f t="shared" si="93"/>
        <v>50400</v>
      </c>
      <c r="I2955" t="str">
        <f>VLOOKUP(E2955,'Data Produk'!$A$2:$E$2517,3,FALSE)</f>
        <v>BHINNEKA HYPERLINK KD60C1501 BLACK</v>
      </c>
      <c r="J2955" t="str">
        <f>VLOOKUP(E2955,'Data Produk'!$A$2:$E$2517,4,FALSE)</f>
        <v>CABLE</v>
      </c>
      <c r="K2955" t="str">
        <f>VLOOKUP(D2955,'Data Outlet'!$A$2:$D$17,4,FALSE)</f>
        <v>Joko Susilo</v>
      </c>
      <c r="L2955" t="str">
        <f>VLOOKUP(D2955,'Data Outlet'!$A$2:$D$17,2,FALSE)</f>
        <v>SUMARECON MALL BEKASI</v>
      </c>
    </row>
    <row r="2956" spans="1:12" x14ac:dyDescent="0.25">
      <c r="A2956" t="str">
        <f t="shared" ref="A2956:A3019" si="94">"T-"&amp;ROW()-1</f>
        <v>T-2955</v>
      </c>
      <c r="B2956" s="3" t="s">
        <v>2584</v>
      </c>
      <c r="C2956" s="5">
        <v>45525</v>
      </c>
      <c r="D2956" s="3" t="s">
        <v>45</v>
      </c>
      <c r="E2956" s="4" t="s">
        <v>206</v>
      </c>
      <c r="F2956" s="9">
        <v>1</v>
      </c>
      <c r="G2956">
        <f>VLOOKUP(E2956,'Data Produk'!$A$2:$E$2517,5,FALSE)</f>
        <v>225000</v>
      </c>
      <c r="H2956">
        <f t="shared" si="93"/>
        <v>225000</v>
      </c>
      <c r="I2956" t="str">
        <f>VLOOKUP(E2956,'Data Produk'!$A$2:$E$2517,3,FALSE)</f>
        <v>BHINNEKA POWER CUBE 4 PLUG TYPE TRAVEL MULTI ADAPTER BLACK</v>
      </c>
      <c r="J2956" t="str">
        <f>VLOOKUP(E2956,'Data Produk'!$A$2:$E$2517,4,FALSE)</f>
        <v>CAR &amp; TRAVEL CHARGER</v>
      </c>
      <c r="K2956" t="str">
        <f>VLOOKUP(D2956,'Data Outlet'!$A$2:$D$17,4,FALSE)</f>
        <v>Indah Putri</v>
      </c>
      <c r="L2956" t="str">
        <f>VLOOKUP(D2956,'Data Outlet'!$A$2:$D$17,2,FALSE)</f>
        <v>PIK AVENUE</v>
      </c>
    </row>
    <row r="2957" spans="1:12" x14ac:dyDescent="0.25">
      <c r="A2957" t="str">
        <f t="shared" si="94"/>
        <v>T-2956</v>
      </c>
      <c r="B2957" s="3" t="s">
        <v>2584</v>
      </c>
      <c r="C2957" s="5">
        <v>45520</v>
      </c>
      <c r="D2957" s="3" t="s">
        <v>41</v>
      </c>
      <c r="E2957" s="4" t="s">
        <v>1588</v>
      </c>
      <c r="F2957" s="9">
        <v>1</v>
      </c>
      <c r="G2957">
        <f>VLOOKUP(E2957,'Data Produk'!$A$2:$E$2517,5,FALSE)</f>
        <v>39600</v>
      </c>
      <c r="H2957">
        <f t="shared" si="93"/>
        <v>39600</v>
      </c>
      <c r="I2957" t="str">
        <f>VLOOKUP(E2957,'Data Produk'!$A$2:$E$2517,3,FALSE)</f>
        <v>BHINNEKA GO W607 OFFICE MOUSE BLACK</v>
      </c>
      <c r="J2957" t="str">
        <f>VLOOKUP(E2957,'Data Produk'!$A$2:$E$2517,4,FALSE)</f>
        <v>OFFICE MOUSE</v>
      </c>
      <c r="K2957" t="str">
        <f>VLOOKUP(D2957,'Data Outlet'!$A$2:$D$17,4,FALSE)</f>
        <v>Gita Rahma</v>
      </c>
      <c r="L2957" t="str">
        <f>VLOOKUP(D2957,'Data Outlet'!$A$2:$D$17,2,FALSE)</f>
        <v>MALL GANDARIA CITY</v>
      </c>
    </row>
    <row r="2958" spans="1:12" x14ac:dyDescent="0.25">
      <c r="A2958" t="str">
        <f t="shared" si="94"/>
        <v>T-2957</v>
      </c>
      <c r="B2958" s="3" t="s">
        <v>2584</v>
      </c>
      <c r="C2958" s="5">
        <v>45518</v>
      </c>
      <c r="D2958" s="3" t="s">
        <v>45</v>
      </c>
      <c r="E2958" s="4" t="s">
        <v>1517</v>
      </c>
      <c r="F2958" s="9">
        <v>1</v>
      </c>
      <c r="G2958">
        <f>VLOOKUP(E2958,'Data Produk'!$A$2:$E$2517,5,FALSE)</f>
        <v>225000</v>
      </c>
      <c r="H2958">
        <f t="shared" si="93"/>
        <v>225000</v>
      </c>
      <c r="I2958" t="str">
        <f>VLOOKUP(E2958,'Data Produk'!$A$2:$E$2517,3,FALSE)</f>
        <v>BHINNEKA GROOVE AURORA TX3 TRUE WIRELESS WHITE</v>
      </c>
      <c r="J2958" t="str">
        <f>VLOOKUP(E2958,'Data Produk'!$A$2:$E$2517,4,FALSE)</f>
        <v>TWS</v>
      </c>
      <c r="K2958" t="str">
        <f>VLOOKUP(D2958,'Data Outlet'!$A$2:$D$17,4,FALSE)</f>
        <v>Indah Putri</v>
      </c>
      <c r="L2958" t="str">
        <f>VLOOKUP(D2958,'Data Outlet'!$A$2:$D$17,2,FALSE)</f>
        <v>PIK AVENUE</v>
      </c>
    </row>
    <row r="2959" spans="1:12" x14ac:dyDescent="0.25">
      <c r="A2959" t="str">
        <f t="shared" si="94"/>
        <v>T-2958</v>
      </c>
      <c r="B2959" s="3" t="s">
        <v>2584</v>
      </c>
      <c r="C2959" s="5">
        <v>45523</v>
      </c>
      <c r="D2959" s="3" t="s">
        <v>39</v>
      </c>
      <c r="E2959" s="4" t="s">
        <v>686</v>
      </c>
      <c r="F2959" s="9">
        <v>1</v>
      </c>
      <c r="G2959">
        <f>VLOOKUP(E2959,'Data Produk'!$A$2:$E$2517,5,FALSE)</f>
        <v>103500</v>
      </c>
      <c r="H2959">
        <f t="shared" si="93"/>
        <v>103500</v>
      </c>
      <c r="I2959" t="str">
        <f>VLOOKUP(E2959,'Data Produk'!$A$2:$E$2517,3,FALSE)</f>
        <v>BHINNEKA FLASH HQ53 GAMING HEADSET BLACK</v>
      </c>
      <c r="J2959" t="str">
        <f>VLOOKUP(E2959,'Data Produk'!$A$2:$E$2517,4,FALSE)</f>
        <v>GAMING HEADSET</v>
      </c>
      <c r="K2959" t="str">
        <f>VLOOKUP(D2959,'Data Outlet'!$A$2:$D$17,4,FALSE)</f>
        <v>Eko Wijaya</v>
      </c>
      <c r="L2959" t="str">
        <f>VLOOKUP(D2959,'Data Outlet'!$A$2:$D$17,2,FALSE)</f>
        <v>KOTA KASABLANKA</v>
      </c>
    </row>
    <row r="2960" spans="1:12" x14ac:dyDescent="0.25">
      <c r="A2960" t="str">
        <f t="shared" si="94"/>
        <v>T-2959</v>
      </c>
      <c r="B2960" s="3" t="s">
        <v>2584</v>
      </c>
      <c r="C2960" s="5">
        <v>45525</v>
      </c>
      <c r="D2960" s="3" t="s">
        <v>45</v>
      </c>
      <c r="E2960" s="4" t="s">
        <v>1107</v>
      </c>
      <c r="F2960" s="9">
        <v>1</v>
      </c>
      <c r="G2960">
        <f>VLOOKUP(E2960,'Data Produk'!$A$2:$E$2517,5,FALSE)</f>
        <v>112500</v>
      </c>
      <c r="H2960">
        <f t="shared" si="93"/>
        <v>112500</v>
      </c>
      <c r="I2960" t="str">
        <f>VLOOKUP(E2960,'Data Produk'!$A$2:$E$2517,3,FALSE)</f>
        <v>BHINNEKA WAVE11 TW11 TRUE WIRELESS BLACK</v>
      </c>
      <c r="J2960" t="str">
        <f>VLOOKUP(E2960,'Data Produk'!$A$2:$E$2517,4,FALSE)</f>
        <v>TWS</v>
      </c>
      <c r="K2960" t="str">
        <f>VLOOKUP(D2960,'Data Outlet'!$A$2:$D$17,4,FALSE)</f>
        <v>Indah Putri</v>
      </c>
      <c r="L2960" t="str">
        <f>VLOOKUP(D2960,'Data Outlet'!$A$2:$D$17,2,FALSE)</f>
        <v>PIK AVENUE</v>
      </c>
    </row>
    <row r="2961" spans="1:12" x14ac:dyDescent="0.25">
      <c r="A2961" t="str">
        <f t="shared" si="94"/>
        <v>T-2960</v>
      </c>
      <c r="B2961" s="3" t="s">
        <v>2584</v>
      </c>
      <c r="C2961" s="5">
        <v>45529</v>
      </c>
      <c r="D2961" s="3" t="s">
        <v>45</v>
      </c>
      <c r="E2961" s="4" t="s">
        <v>838</v>
      </c>
      <c r="F2961" s="9">
        <v>2</v>
      </c>
      <c r="G2961">
        <f>VLOOKUP(E2961,'Data Produk'!$A$2:$E$2517,5,FALSE)</f>
        <v>57150</v>
      </c>
      <c r="H2961">
        <f t="shared" si="93"/>
        <v>114300</v>
      </c>
      <c r="I2961" t="str">
        <f>VLOOKUP(E2961,'Data Produk'!$A$2:$E$2517,3,FALSE)</f>
        <v>BHINNEKA AGILE MP353 GAMING MOUSEPAD BLACK</v>
      </c>
      <c r="J2961" t="str">
        <f>VLOOKUP(E2961,'Data Produk'!$A$2:$E$2517,4,FALSE)</f>
        <v>GAMING MOUSEPAD</v>
      </c>
      <c r="K2961" t="str">
        <f>VLOOKUP(D2961,'Data Outlet'!$A$2:$D$17,4,FALSE)</f>
        <v>Indah Putri</v>
      </c>
      <c r="L2961" t="str">
        <f>VLOOKUP(D2961,'Data Outlet'!$A$2:$D$17,2,FALSE)</f>
        <v>PIK AVENUE</v>
      </c>
    </row>
    <row r="2962" spans="1:12" x14ac:dyDescent="0.25">
      <c r="A2962" t="str">
        <f t="shared" si="94"/>
        <v>T-2961</v>
      </c>
      <c r="B2962" s="3" t="s">
        <v>2584</v>
      </c>
      <c r="C2962" s="5">
        <v>45515</v>
      </c>
      <c r="D2962" s="3" t="s">
        <v>41</v>
      </c>
      <c r="E2962" s="4" t="s">
        <v>1589</v>
      </c>
      <c r="F2962" s="9">
        <v>1</v>
      </c>
      <c r="G2962">
        <f>VLOOKUP(E2962,'Data Produk'!$A$2:$E$2517,5,FALSE)</f>
        <v>39600</v>
      </c>
      <c r="H2962">
        <f t="shared" si="93"/>
        <v>39600</v>
      </c>
      <c r="I2962" t="str">
        <f>VLOOKUP(E2962,'Data Produk'!$A$2:$E$2517,3,FALSE)</f>
        <v>BHINNEKA GO W606 OFFICE MOUSE WHITE</v>
      </c>
      <c r="J2962" t="str">
        <f>VLOOKUP(E2962,'Data Produk'!$A$2:$E$2517,4,FALSE)</f>
        <v>OFFICE MOUSE</v>
      </c>
      <c r="K2962" t="str">
        <f>VLOOKUP(D2962,'Data Outlet'!$A$2:$D$17,4,FALSE)</f>
        <v>Gita Rahma</v>
      </c>
      <c r="L2962" t="str">
        <f>VLOOKUP(D2962,'Data Outlet'!$A$2:$D$17,2,FALSE)</f>
        <v>MALL GANDARIA CITY</v>
      </c>
    </row>
    <row r="2963" spans="1:12" x14ac:dyDescent="0.25">
      <c r="A2963" t="str">
        <f t="shared" si="94"/>
        <v>T-2962</v>
      </c>
      <c r="B2963" s="3" t="s">
        <v>2584</v>
      </c>
      <c r="C2963" s="5">
        <v>45533</v>
      </c>
      <c r="D2963" s="3" t="s">
        <v>45</v>
      </c>
      <c r="E2963" s="4" t="s">
        <v>763</v>
      </c>
      <c r="F2963" s="9">
        <v>2</v>
      </c>
      <c r="G2963">
        <f>VLOOKUP(E2963,'Data Produk'!$A$2:$E$2517,5,FALSE)</f>
        <v>39600</v>
      </c>
      <c r="H2963">
        <f t="shared" si="93"/>
        <v>79200</v>
      </c>
      <c r="I2963" t="str">
        <f>VLOOKUP(E2963,'Data Produk'!$A$2:$E$2517,3,FALSE)</f>
        <v>BHINNEKA GO W608 OFFICE MOUSE BLACK</v>
      </c>
      <c r="J2963" t="str">
        <f>VLOOKUP(E2963,'Data Produk'!$A$2:$E$2517,4,FALSE)</f>
        <v>OFFICE MOUSE</v>
      </c>
      <c r="K2963" t="str">
        <f>VLOOKUP(D2963,'Data Outlet'!$A$2:$D$17,4,FALSE)</f>
        <v>Indah Putri</v>
      </c>
      <c r="L2963" t="str">
        <f>VLOOKUP(D2963,'Data Outlet'!$A$2:$D$17,2,FALSE)</f>
        <v>PIK AVENUE</v>
      </c>
    </row>
    <row r="2964" spans="1:12" x14ac:dyDescent="0.25">
      <c r="A2964" t="str">
        <f t="shared" si="94"/>
        <v>T-2963</v>
      </c>
      <c r="B2964" s="3" t="s">
        <v>2584</v>
      </c>
      <c r="C2964" s="5">
        <v>45506</v>
      </c>
      <c r="D2964" s="3" t="s">
        <v>41</v>
      </c>
      <c r="E2964" s="4" t="s">
        <v>1288</v>
      </c>
      <c r="F2964" s="9">
        <v>2</v>
      </c>
      <c r="G2964">
        <f>VLOOKUP(E2964,'Data Produk'!$A$2:$E$2517,5,FALSE)</f>
        <v>22500</v>
      </c>
      <c r="H2964">
        <f t="shared" si="93"/>
        <v>45000</v>
      </c>
      <c r="I2964" t="str">
        <f>VLOOKUP(E2964,'Data Produk'!$A$2:$E$2517,3,FALSE)</f>
        <v>BHINNEKA LINKBUDS ES4 WIRED EARBUDS WHITE</v>
      </c>
      <c r="J2964" t="str">
        <f>VLOOKUP(E2964,'Data Produk'!$A$2:$E$2517,4,FALSE)</f>
        <v>EARPHONE</v>
      </c>
      <c r="K2964" t="str">
        <f>VLOOKUP(D2964,'Data Outlet'!$A$2:$D$17,4,FALSE)</f>
        <v>Gita Rahma</v>
      </c>
      <c r="L2964" t="str">
        <f>VLOOKUP(D2964,'Data Outlet'!$A$2:$D$17,2,FALSE)</f>
        <v>MALL GANDARIA CITY</v>
      </c>
    </row>
    <row r="2965" spans="1:12" x14ac:dyDescent="0.25">
      <c r="A2965" t="str">
        <f t="shared" si="94"/>
        <v>T-2964</v>
      </c>
      <c r="B2965" s="3" t="s">
        <v>2584</v>
      </c>
      <c r="C2965" s="5">
        <v>45535</v>
      </c>
      <c r="D2965" s="3" t="s">
        <v>47</v>
      </c>
      <c r="E2965" s="4" t="s">
        <v>1250</v>
      </c>
      <c r="F2965" s="9">
        <v>1</v>
      </c>
      <c r="G2965">
        <f>VLOOKUP(E2965,'Data Produk'!$A$2:$E$2517,5,FALSE)</f>
        <v>73800</v>
      </c>
      <c r="H2965">
        <f t="shared" si="93"/>
        <v>73800</v>
      </c>
      <c r="I2965" t="str">
        <f>VLOOKUP(E2965,'Data Produk'!$A$2:$E$2517,3,FALSE)</f>
        <v>BHINNEKA SMART LIGHT BUB 9W SLB101</v>
      </c>
      <c r="J2965" t="str">
        <f>VLOOKUP(E2965,'Data Produk'!$A$2:$E$2517,4,FALSE)</f>
        <v>SMART LIFE</v>
      </c>
      <c r="K2965" t="str">
        <f>VLOOKUP(D2965,'Data Outlet'!$A$2:$D$17,4,FALSE)</f>
        <v>Joko Susilo</v>
      </c>
      <c r="L2965" t="str">
        <f>VLOOKUP(D2965,'Data Outlet'!$A$2:$D$17,2,FALSE)</f>
        <v>SUMARECON MALL BEKASI</v>
      </c>
    </row>
    <row r="2966" spans="1:12" x14ac:dyDescent="0.25">
      <c r="A2966" t="str">
        <f t="shared" si="94"/>
        <v>T-2965</v>
      </c>
      <c r="B2966" s="3" t="s">
        <v>2584</v>
      </c>
      <c r="C2966" s="5">
        <v>45527</v>
      </c>
      <c r="D2966" s="3" t="s">
        <v>45</v>
      </c>
      <c r="E2966" s="4" t="s">
        <v>745</v>
      </c>
      <c r="F2966" s="9">
        <v>1</v>
      </c>
      <c r="G2966">
        <f>VLOOKUP(E2966,'Data Produk'!$A$2:$E$2517,5,FALSE)</f>
        <v>261000</v>
      </c>
      <c r="H2966">
        <f t="shared" si="93"/>
        <v>261000</v>
      </c>
      <c r="I2966" t="str">
        <f>VLOOKUP(E2966,'Data Produk'!$A$2:$E$2517,3,FALSE)</f>
        <v>BHINNEKA ALTO MH91 GAMING HEADSET BLACK</v>
      </c>
      <c r="J2966" t="str">
        <f>VLOOKUP(E2966,'Data Produk'!$A$2:$E$2517,4,FALSE)</f>
        <v>GAMING HEADSET</v>
      </c>
      <c r="K2966" t="str">
        <f>VLOOKUP(D2966,'Data Outlet'!$A$2:$D$17,4,FALSE)</f>
        <v>Indah Putri</v>
      </c>
      <c r="L2966" t="str">
        <f>VLOOKUP(D2966,'Data Outlet'!$A$2:$D$17,2,FALSE)</f>
        <v>PIK AVENUE</v>
      </c>
    </row>
    <row r="2967" spans="1:12" x14ac:dyDescent="0.25">
      <c r="A2967" t="str">
        <f t="shared" si="94"/>
        <v>T-2966</v>
      </c>
      <c r="B2967" s="3" t="s">
        <v>2584</v>
      </c>
      <c r="C2967" s="5">
        <v>45516</v>
      </c>
      <c r="D2967" s="3" t="s">
        <v>41</v>
      </c>
      <c r="E2967" s="4" t="s">
        <v>1447</v>
      </c>
      <c r="F2967" s="9">
        <v>4</v>
      </c>
      <c r="G2967">
        <f>VLOOKUP(E2967,'Data Produk'!$A$2:$E$2517,5,FALSE)</f>
        <v>90000</v>
      </c>
      <c r="H2967">
        <f t="shared" si="93"/>
        <v>360000</v>
      </c>
      <c r="I2967" t="str">
        <f>VLOOKUP(E2967,'Data Produk'!$A$2:$E$2517,3,FALSE)</f>
        <v>BHINNEKA POWER PURE 33W 2-PORTS USB CHARGER (PD+QC) BLACK</v>
      </c>
      <c r="J2967" t="str">
        <f>VLOOKUP(E2967,'Data Produk'!$A$2:$E$2517,4,FALSE)</f>
        <v>CHARGER</v>
      </c>
      <c r="K2967" t="str">
        <f>VLOOKUP(D2967,'Data Outlet'!$A$2:$D$17,4,FALSE)</f>
        <v>Gita Rahma</v>
      </c>
      <c r="L2967" t="str">
        <f>VLOOKUP(D2967,'Data Outlet'!$A$2:$D$17,2,FALSE)</f>
        <v>MALL GANDARIA CITY</v>
      </c>
    </row>
    <row r="2968" spans="1:12" x14ac:dyDescent="0.25">
      <c r="A2968" t="str">
        <f t="shared" si="94"/>
        <v>T-2967</v>
      </c>
      <c r="B2968" s="3" t="s">
        <v>2584</v>
      </c>
      <c r="C2968" s="5">
        <v>45515</v>
      </c>
      <c r="D2968" s="3" t="s">
        <v>41</v>
      </c>
      <c r="E2968" s="4" t="s">
        <v>691</v>
      </c>
      <c r="F2968" s="9">
        <v>2</v>
      </c>
      <c r="G2968">
        <f>VLOOKUP(E2968,'Data Produk'!$A$2:$E$2517,5,FALSE)</f>
        <v>37350</v>
      </c>
      <c r="H2968">
        <f t="shared" si="93"/>
        <v>74700</v>
      </c>
      <c r="I2968" t="str">
        <f>VLOOKUP(E2968,'Data Produk'!$A$2:$E$2517,3,FALSE)</f>
        <v>BHINNEKA LAVALIER MV01 MICROPHONE BLACK</v>
      </c>
      <c r="J2968" t="str">
        <f>VLOOKUP(E2968,'Data Produk'!$A$2:$E$2517,4,FALSE)</f>
        <v>STREAMING DEVICES</v>
      </c>
      <c r="K2968" t="str">
        <f>VLOOKUP(D2968,'Data Outlet'!$A$2:$D$17,4,FALSE)</f>
        <v>Gita Rahma</v>
      </c>
      <c r="L2968" t="str">
        <f>VLOOKUP(D2968,'Data Outlet'!$A$2:$D$17,2,FALSE)</f>
        <v>MALL GANDARIA CITY</v>
      </c>
    </row>
    <row r="2969" spans="1:12" x14ac:dyDescent="0.25">
      <c r="A2969" t="str">
        <f t="shared" si="94"/>
        <v>T-2968</v>
      </c>
      <c r="B2969" s="3" t="s">
        <v>2584</v>
      </c>
      <c r="C2969" s="5">
        <v>45514</v>
      </c>
      <c r="D2969" s="3" t="s">
        <v>45</v>
      </c>
      <c r="E2969" s="4" t="s">
        <v>172</v>
      </c>
      <c r="F2969" s="9">
        <v>1</v>
      </c>
      <c r="G2969">
        <f>VLOOKUP(E2969,'Data Produk'!$A$2:$E$2517,5,FALSE)</f>
        <v>45000</v>
      </c>
      <c r="H2969">
        <f t="shared" si="93"/>
        <v>45000</v>
      </c>
      <c r="I2969" t="str">
        <f>VLOOKUP(E2969,'Data Produk'!$A$2:$E$2517,3,FALSE)</f>
        <v>BHINNEKA HYPERLINK KD10C2001 BLACK</v>
      </c>
      <c r="J2969" t="str">
        <f>VLOOKUP(E2969,'Data Produk'!$A$2:$E$2517,4,FALSE)</f>
        <v>CABLE</v>
      </c>
      <c r="K2969" t="str">
        <f>VLOOKUP(D2969,'Data Outlet'!$A$2:$D$17,4,FALSE)</f>
        <v>Indah Putri</v>
      </c>
      <c r="L2969" t="str">
        <f>VLOOKUP(D2969,'Data Outlet'!$A$2:$D$17,2,FALSE)</f>
        <v>PIK AVENUE</v>
      </c>
    </row>
    <row r="2970" spans="1:12" x14ac:dyDescent="0.25">
      <c r="A2970" t="str">
        <f t="shared" si="94"/>
        <v>T-2969</v>
      </c>
      <c r="B2970" s="3" t="s">
        <v>2584</v>
      </c>
      <c r="C2970" s="5">
        <v>45529</v>
      </c>
      <c r="D2970" s="3" t="s">
        <v>45</v>
      </c>
      <c r="E2970" s="4" t="s">
        <v>1093</v>
      </c>
      <c r="F2970" s="9">
        <v>1</v>
      </c>
      <c r="G2970">
        <f>VLOOKUP(E2970,'Data Produk'!$A$2:$E$2517,5,FALSE)</f>
        <v>37350</v>
      </c>
      <c r="H2970">
        <f t="shared" si="93"/>
        <v>37350</v>
      </c>
      <c r="I2970" t="str">
        <f>VLOOKUP(E2970,'Data Produk'!$A$2:$E$2517,3,FALSE)</f>
        <v>BHINNEKA LAVALIER MV01 MICROPHONE BLACK</v>
      </c>
      <c r="J2970" t="str">
        <f>VLOOKUP(E2970,'Data Produk'!$A$2:$E$2517,4,FALSE)</f>
        <v>STREAMING DEVICES</v>
      </c>
      <c r="K2970" t="str">
        <f>VLOOKUP(D2970,'Data Outlet'!$A$2:$D$17,4,FALSE)</f>
        <v>Indah Putri</v>
      </c>
      <c r="L2970" t="str">
        <f>VLOOKUP(D2970,'Data Outlet'!$A$2:$D$17,2,FALSE)</f>
        <v>PIK AVENUE</v>
      </c>
    </row>
    <row r="2971" spans="1:12" x14ac:dyDescent="0.25">
      <c r="A2971" t="str">
        <f t="shared" si="94"/>
        <v>T-2970</v>
      </c>
      <c r="B2971" s="3" t="s">
        <v>2584</v>
      </c>
      <c r="C2971" s="5">
        <v>45505</v>
      </c>
      <c r="D2971" s="3" t="s">
        <v>41</v>
      </c>
      <c r="E2971" s="4" t="s">
        <v>589</v>
      </c>
      <c r="F2971" s="9">
        <v>1</v>
      </c>
      <c r="G2971">
        <f>VLOOKUP(E2971,'Data Produk'!$A$2:$E$2517,5,FALSE)</f>
        <v>26100</v>
      </c>
      <c r="H2971">
        <f t="shared" si="93"/>
        <v>26100</v>
      </c>
      <c r="I2971" t="str">
        <f>VLOOKUP(E2971,'Data Produk'!$A$2:$E$2517,3,FALSE)</f>
        <v>BHINNEKA GO ES1 WIRED EARBUDS WHITE</v>
      </c>
      <c r="J2971" t="str">
        <f>VLOOKUP(E2971,'Data Produk'!$A$2:$E$2517,4,FALSE)</f>
        <v>EARPHONE</v>
      </c>
      <c r="K2971" t="str">
        <f>VLOOKUP(D2971,'Data Outlet'!$A$2:$D$17,4,FALSE)</f>
        <v>Gita Rahma</v>
      </c>
      <c r="L2971" t="str">
        <f>VLOOKUP(D2971,'Data Outlet'!$A$2:$D$17,2,FALSE)</f>
        <v>MALL GANDARIA CITY</v>
      </c>
    </row>
    <row r="2972" spans="1:12" x14ac:dyDescent="0.25">
      <c r="A2972" t="str">
        <f t="shared" si="94"/>
        <v>T-2971</v>
      </c>
      <c r="B2972" s="3" t="s">
        <v>2584</v>
      </c>
      <c r="C2972" s="5">
        <v>45520</v>
      </c>
      <c r="D2972" s="3" t="s">
        <v>39</v>
      </c>
      <c r="E2972" s="4" t="s">
        <v>375</v>
      </c>
      <c r="F2972" s="9">
        <v>1</v>
      </c>
      <c r="G2972">
        <f>VLOOKUP(E2972,'Data Produk'!$A$2:$E$2517,5,FALSE)</f>
        <v>73800</v>
      </c>
      <c r="H2972">
        <f t="shared" si="93"/>
        <v>73800</v>
      </c>
      <c r="I2972" t="str">
        <f>VLOOKUP(E2972,'Data Produk'!$A$2:$E$2517,3,FALSE)</f>
        <v>BHINNEKA SMART LIGHT BUB 9W SLB101</v>
      </c>
      <c r="J2972" t="str">
        <f>VLOOKUP(E2972,'Data Produk'!$A$2:$E$2517,4,FALSE)</f>
        <v>SMART LIFE</v>
      </c>
      <c r="K2972" t="str">
        <f>VLOOKUP(D2972,'Data Outlet'!$A$2:$D$17,4,FALSE)</f>
        <v>Eko Wijaya</v>
      </c>
      <c r="L2972" t="str">
        <f>VLOOKUP(D2972,'Data Outlet'!$A$2:$D$17,2,FALSE)</f>
        <v>KOTA KASABLANKA</v>
      </c>
    </row>
    <row r="2973" spans="1:12" x14ac:dyDescent="0.25">
      <c r="A2973" t="str">
        <f t="shared" si="94"/>
        <v>T-2972</v>
      </c>
      <c r="B2973" s="3" t="s">
        <v>2584</v>
      </c>
      <c r="C2973" s="5">
        <v>45505</v>
      </c>
      <c r="D2973" s="3" t="s">
        <v>39</v>
      </c>
      <c r="E2973" s="4" t="s">
        <v>1324</v>
      </c>
      <c r="F2973" s="9">
        <v>3</v>
      </c>
      <c r="G2973">
        <f>VLOOKUP(E2973,'Data Produk'!$A$2:$E$2517,5,FALSE)</f>
        <v>76500</v>
      </c>
      <c r="H2973">
        <f t="shared" si="93"/>
        <v>229500</v>
      </c>
      <c r="I2973" t="str">
        <f>VLOOKUP(E2973,'Data Produk'!$A$2:$E$2517,3,FALSE)</f>
        <v>BHINNEKA WAVE10 TW10 TRUE WIRELESS BEIGE</v>
      </c>
      <c r="J2973" t="str">
        <f>VLOOKUP(E2973,'Data Produk'!$A$2:$E$2517,4,FALSE)</f>
        <v>TWS</v>
      </c>
      <c r="K2973" t="str">
        <f>VLOOKUP(D2973,'Data Outlet'!$A$2:$D$17,4,FALSE)</f>
        <v>Eko Wijaya</v>
      </c>
      <c r="L2973" t="str">
        <f>VLOOKUP(D2973,'Data Outlet'!$A$2:$D$17,2,FALSE)</f>
        <v>KOTA KASABLANKA</v>
      </c>
    </row>
    <row r="2974" spans="1:12" x14ac:dyDescent="0.25">
      <c r="A2974" t="str">
        <f t="shared" si="94"/>
        <v>T-2973</v>
      </c>
      <c r="B2974" s="3" t="s">
        <v>2584</v>
      </c>
      <c r="C2974" s="5">
        <v>45523</v>
      </c>
      <c r="D2974" s="3" t="s">
        <v>41</v>
      </c>
      <c r="E2974" s="4" t="s">
        <v>563</v>
      </c>
      <c r="F2974" s="9">
        <v>1</v>
      </c>
      <c r="G2974">
        <f>VLOOKUP(E2974,'Data Produk'!$A$2:$E$2517,5,FALSE)</f>
        <v>13050</v>
      </c>
      <c r="H2974">
        <f t="shared" si="93"/>
        <v>13050</v>
      </c>
      <c r="I2974" t="str">
        <f>VLOOKUP(E2974,'Data Produk'!$A$2:$E$2517,3,FALSE)</f>
        <v>BHINNEKA DURALINK KCT1201 BLACK</v>
      </c>
      <c r="J2974" t="str">
        <f>VLOOKUP(E2974,'Data Produk'!$A$2:$E$2517,4,FALSE)</f>
        <v>CABLE</v>
      </c>
      <c r="K2974" t="str">
        <f>VLOOKUP(D2974,'Data Outlet'!$A$2:$D$17,4,FALSE)</f>
        <v>Gita Rahma</v>
      </c>
      <c r="L2974" t="str">
        <f>VLOOKUP(D2974,'Data Outlet'!$A$2:$D$17,2,FALSE)</f>
        <v>MALL GANDARIA CITY</v>
      </c>
    </row>
    <row r="2975" spans="1:12" x14ac:dyDescent="0.25">
      <c r="A2975" t="str">
        <f t="shared" si="94"/>
        <v>T-2974</v>
      </c>
      <c r="B2975" s="3" t="s">
        <v>2584</v>
      </c>
      <c r="C2975" s="5">
        <v>45532</v>
      </c>
      <c r="D2975" s="3" t="s">
        <v>39</v>
      </c>
      <c r="E2975" s="4" t="s">
        <v>420</v>
      </c>
      <c r="F2975" s="9">
        <v>3</v>
      </c>
      <c r="G2975">
        <f>VLOOKUP(E2975,'Data Produk'!$A$2:$E$2517,5,FALSE)</f>
        <v>82800</v>
      </c>
      <c r="H2975">
        <f t="shared" si="93"/>
        <v>248400</v>
      </c>
      <c r="I2975" t="str">
        <f>VLOOKUP(E2975,'Data Produk'!$A$2:$E$2517,3,FALSE)</f>
        <v>BHINNEKA W190 OFFICE MOUSE BLACK</v>
      </c>
      <c r="J2975" t="str">
        <f>VLOOKUP(E2975,'Data Produk'!$A$2:$E$2517,4,FALSE)</f>
        <v>OFFICE MOUSE</v>
      </c>
      <c r="K2975" t="str">
        <f>VLOOKUP(D2975,'Data Outlet'!$A$2:$D$17,4,FALSE)</f>
        <v>Eko Wijaya</v>
      </c>
      <c r="L2975" t="str">
        <f>VLOOKUP(D2975,'Data Outlet'!$A$2:$D$17,2,FALSE)</f>
        <v>KOTA KASABLANKA</v>
      </c>
    </row>
    <row r="2976" spans="1:12" x14ac:dyDescent="0.25">
      <c r="A2976" t="str">
        <f t="shared" si="94"/>
        <v>T-2975</v>
      </c>
      <c r="B2976" s="3" t="s">
        <v>2584</v>
      </c>
      <c r="C2976" s="5">
        <v>45523</v>
      </c>
      <c r="D2976" s="3" t="s">
        <v>47</v>
      </c>
      <c r="E2976" s="4" t="s">
        <v>839</v>
      </c>
      <c r="F2976" s="9">
        <v>1</v>
      </c>
      <c r="G2976">
        <f>VLOOKUP(E2976,'Data Produk'!$A$2:$E$2517,5,FALSE)</f>
        <v>76500</v>
      </c>
      <c r="H2976">
        <f t="shared" si="93"/>
        <v>76500</v>
      </c>
      <c r="I2976" t="str">
        <f>VLOOKUP(E2976,'Data Produk'!$A$2:$E$2517,3,FALSE)</f>
        <v>BHINNEKA WAVE10 TW10 TRUE WIRELESS BEIGE</v>
      </c>
      <c r="J2976" t="str">
        <f>VLOOKUP(E2976,'Data Produk'!$A$2:$E$2517,4,FALSE)</f>
        <v>TWS</v>
      </c>
      <c r="K2976" t="str">
        <f>VLOOKUP(D2976,'Data Outlet'!$A$2:$D$17,4,FALSE)</f>
        <v>Joko Susilo</v>
      </c>
      <c r="L2976" t="str">
        <f>VLOOKUP(D2976,'Data Outlet'!$A$2:$D$17,2,FALSE)</f>
        <v>SUMARECON MALL BEKASI</v>
      </c>
    </row>
    <row r="2977" spans="1:12" x14ac:dyDescent="0.25">
      <c r="A2977" t="str">
        <f t="shared" si="94"/>
        <v>T-2976</v>
      </c>
      <c r="B2977" s="3" t="s">
        <v>2584</v>
      </c>
      <c r="C2977" s="5">
        <v>45525</v>
      </c>
      <c r="D2977" s="3" t="s">
        <v>41</v>
      </c>
      <c r="E2977" s="4" t="s">
        <v>1082</v>
      </c>
      <c r="F2977" s="9">
        <v>1</v>
      </c>
      <c r="G2977">
        <f>VLOOKUP(E2977,'Data Produk'!$A$2:$E$2517,5,FALSE)</f>
        <v>57150</v>
      </c>
      <c r="H2977">
        <f t="shared" si="93"/>
        <v>57150</v>
      </c>
      <c r="I2977" t="str">
        <f>VLOOKUP(E2977,'Data Produk'!$A$2:$E$2517,3,FALSE)</f>
        <v>BHINNEKA AGILE MP353 GAMING MOUSEPAD BLACK</v>
      </c>
      <c r="J2977" t="str">
        <f>VLOOKUP(E2977,'Data Produk'!$A$2:$E$2517,4,FALSE)</f>
        <v>GAMING MOUSEPAD</v>
      </c>
      <c r="K2977" t="str">
        <f>VLOOKUP(D2977,'Data Outlet'!$A$2:$D$17,4,FALSE)</f>
        <v>Gita Rahma</v>
      </c>
      <c r="L2977" t="str">
        <f>VLOOKUP(D2977,'Data Outlet'!$A$2:$D$17,2,FALSE)</f>
        <v>MALL GANDARIA CITY</v>
      </c>
    </row>
    <row r="2978" spans="1:12" x14ac:dyDescent="0.25">
      <c r="A2978" t="str">
        <f t="shared" si="94"/>
        <v>T-2977</v>
      </c>
      <c r="B2978" s="3" t="s">
        <v>2584</v>
      </c>
      <c r="C2978" s="5">
        <v>45510</v>
      </c>
      <c r="D2978" s="3" t="s">
        <v>45</v>
      </c>
      <c r="E2978" s="4" t="s">
        <v>178</v>
      </c>
      <c r="F2978" s="9">
        <v>1</v>
      </c>
      <c r="G2978">
        <f>VLOOKUP(E2978,'Data Produk'!$A$2:$E$2517,5,FALSE)</f>
        <v>162000</v>
      </c>
      <c r="H2978">
        <f t="shared" si="93"/>
        <v>162000</v>
      </c>
      <c r="I2978" t="str">
        <f>VLOOKUP(E2978,'Data Produk'!$A$2:$E$2517,3,FALSE)</f>
        <v>BHINNEKA POWER PLUS 45W 2-PORTS GAN CHARGER (PD+PD) BLACK</v>
      </c>
      <c r="J2978" t="str">
        <f>VLOOKUP(E2978,'Data Produk'!$A$2:$E$2517,4,FALSE)</f>
        <v>CHARGER</v>
      </c>
      <c r="K2978" t="str">
        <f>VLOOKUP(D2978,'Data Outlet'!$A$2:$D$17,4,FALSE)</f>
        <v>Indah Putri</v>
      </c>
      <c r="L2978" t="str">
        <f>VLOOKUP(D2978,'Data Outlet'!$A$2:$D$17,2,FALSE)</f>
        <v>PIK AVENUE</v>
      </c>
    </row>
    <row r="2979" spans="1:12" x14ac:dyDescent="0.25">
      <c r="A2979" t="str">
        <f t="shared" si="94"/>
        <v>T-2978</v>
      </c>
      <c r="B2979" s="3" t="s">
        <v>2584</v>
      </c>
      <c r="C2979" s="5">
        <v>45524</v>
      </c>
      <c r="D2979" s="3" t="s">
        <v>41</v>
      </c>
      <c r="E2979" s="4" t="s">
        <v>853</v>
      </c>
      <c r="F2979" s="9">
        <v>1</v>
      </c>
      <c r="G2979">
        <f>VLOOKUP(E2979,'Data Produk'!$A$2:$E$2517,5,FALSE)</f>
        <v>396000</v>
      </c>
      <c r="H2979">
        <f t="shared" si="93"/>
        <v>396000</v>
      </c>
      <c r="I2979" t="str">
        <f>VLOOKUP(E2979,'Data Produk'!$A$2:$E$2517,3,FALSE)</f>
        <v>BHINNEKA LEVIOSA MCX01 CONDENSER MICROPHONE BLACK</v>
      </c>
      <c r="J2979" t="str">
        <f>VLOOKUP(E2979,'Data Produk'!$A$2:$E$2517,4,FALSE)</f>
        <v>STREAMING DEVICES</v>
      </c>
      <c r="K2979" t="str">
        <f>VLOOKUP(D2979,'Data Outlet'!$A$2:$D$17,4,FALSE)</f>
        <v>Gita Rahma</v>
      </c>
      <c r="L2979" t="str">
        <f>VLOOKUP(D2979,'Data Outlet'!$A$2:$D$17,2,FALSE)</f>
        <v>MALL GANDARIA CITY</v>
      </c>
    </row>
    <row r="2980" spans="1:12" x14ac:dyDescent="0.25">
      <c r="A2980" t="str">
        <f t="shared" si="94"/>
        <v>T-2979</v>
      </c>
      <c r="B2980" s="3" t="s">
        <v>2584</v>
      </c>
      <c r="C2980" s="5">
        <v>45523</v>
      </c>
      <c r="D2980" s="3" t="s">
        <v>47</v>
      </c>
      <c r="E2980" s="4" t="s">
        <v>913</v>
      </c>
      <c r="F2980" s="9">
        <v>1</v>
      </c>
      <c r="G2980">
        <f>VLOOKUP(E2980,'Data Produk'!$A$2:$E$2517,5,FALSE)</f>
        <v>225000</v>
      </c>
      <c r="H2980">
        <f t="shared" si="93"/>
        <v>225000</v>
      </c>
      <c r="I2980" t="str">
        <f>VLOOKUP(E2980,'Data Produk'!$A$2:$E$2517,3,FALSE)</f>
        <v>BHINNEKA POWER CUBE 4 PLUG TYPE TRAVEL MULTI ADAPTER BLACK</v>
      </c>
      <c r="J2980" t="str">
        <f>VLOOKUP(E2980,'Data Produk'!$A$2:$E$2517,4,FALSE)</f>
        <v>CAR &amp; TRAVEL CHARGER</v>
      </c>
      <c r="K2980" t="str">
        <f>VLOOKUP(D2980,'Data Outlet'!$A$2:$D$17,4,FALSE)</f>
        <v>Joko Susilo</v>
      </c>
      <c r="L2980" t="str">
        <f>VLOOKUP(D2980,'Data Outlet'!$A$2:$D$17,2,FALSE)</f>
        <v>SUMARECON MALL BEKASI</v>
      </c>
    </row>
    <row r="2981" spans="1:12" x14ac:dyDescent="0.25">
      <c r="A2981" t="str">
        <f t="shared" si="94"/>
        <v>T-2980</v>
      </c>
      <c r="B2981" s="3" t="s">
        <v>2584</v>
      </c>
      <c r="C2981" s="5">
        <v>45530</v>
      </c>
      <c r="D2981" s="3" t="s">
        <v>39</v>
      </c>
      <c r="E2981" s="4" t="s">
        <v>438</v>
      </c>
      <c r="F2981" s="9">
        <v>2</v>
      </c>
      <c r="G2981">
        <f>VLOOKUP(E2981,'Data Produk'!$A$2:$E$2517,5,FALSE)</f>
        <v>37350</v>
      </c>
      <c r="H2981">
        <f t="shared" si="93"/>
        <v>74700</v>
      </c>
      <c r="I2981" t="str">
        <f>VLOOKUP(E2981,'Data Produk'!$A$2:$E$2517,3,FALSE)</f>
        <v>BHINNEKA LAVALIER MV01 MICROPHONE BLACK</v>
      </c>
      <c r="J2981" t="str">
        <f>VLOOKUP(E2981,'Data Produk'!$A$2:$E$2517,4,FALSE)</f>
        <v>STREAMING DEVICES</v>
      </c>
      <c r="K2981" t="str">
        <f>VLOOKUP(D2981,'Data Outlet'!$A$2:$D$17,4,FALSE)</f>
        <v>Eko Wijaya</v>
      </c>
      <c r="L2981" t="str">
        <f>VLOOKUP(D2981,'Data Outlet'!$A$2:$D$17,2,FALSE)</f>
        <v>KOTA KASABLANKA</v>
      </c>
    </row>
    <row r="2982" spans="1:12" x14ac:dyDescent="0.25">
      <c r="A2982" t="str">
        <f t="shared" si="94"/>
        <v>T-2981</v>
      </c>
      <c r="B2982" s="3" t="s">
        <v>2584</v>
      </c>
      <c r="C2982" s="5">
        <v>45518</v>
      </c>
      <c r="D2982" s="3" t="s">
        <v>39</v>
      </c>
      <c r="E2982" s="4" t="s">
        <v>433</v>
      </c>
      <c r="F2982" s="9">
        <v>1</v>
      </c>
      <c r="G2982">
        <f>VLOOKUP(E2982,'Data Produk'!$A$2:$E$2517,5,FALSE)</f>
        <v>112500</v>
      </c>
      <c r="H2982">
        <f t="shared" si="93"/>
        <v>112500</v>
      </c>
      <c r="I2982" t="str">
        <f>VLOOKUP(E2982,'Data Produk'!$A$2:$E$2517,3,FALSE)</f>
        <v>BHINNEKA GO WH02 WIRELESS HEADSET GREY</v>
      </c>
      <c r="J2982" t="str">
        <f>VLOOKUP(E2982,'Data Produk'!$A$2:$E$2517,4,FALSE)</f>
        <v>WIRELESS HEADSET</v>
      </c>
      <c r="K2982" t="str">
        <f>VLOOKUP(D2982,'Data Outlet'!$A$2:$D$17,4,FALSE)</f>
        <v>Eko Wijaya</v>
      </c>
      <c r="L2982" t="str">
        <f>VLOOKUP(D2982,'Data Outlet'!$A$2:$D$17,2,FALSE)</f>
        <v>KOTA KASABLANKA</v>
      </c>
    </row>
    <row r="2983" spans="1:12" x14ac:dyDescent="0.25">
      <c r="A2983" t="str">
        <f t="shared" si="94"/>
        <v>T-2982</v>
      </c>
      <c r="B2983" s="3" t="s">
        <v>2584</v>
      </c>
      <c r="C2983" s="5">
        <v>45524</v>
      </c>
      <c r="D2983" s="3" t="s">
        <v>45</v>
      </c>
      <c r="E2983" s="4" t="s">
        <v>1590</v>
      </c>
      <c r="F2983" s="9">
        <v>1</v>
      </c>
      <c r="G2983">
        <f>VLOOKUP(E2983,'Data Produk'!$A$2:$E$2517,5,FALSE)</f>
        <v>112500</v>
      </c>
      <c r="H2983">
        <f t="shared" si="93"/>
        <v>112500</v>
      </c>
      <c r="I2983" t="str">
        <f>VLOOKUP(E2983,'Data Produk'!$A$2:$E$2517,3,FALSE)</f>
        <v>BHINNEKA WAVE11 TW11 TRUE WIRELESS WHITE</v>
      </c>
      <c r="J2983" t="str">
        <f>VLOOKUP(E2983,'Data Produk'!$A$2:$E$2517,4,FALSE)</f>
        <v>TWS</v>
      </c>
      <c r="K2983" t="str">
        <f>VLOOKUP(D2983,'Data Outlet'!$A$2:$D$17,4,FALSE)</f>
        <v>Indah Putri</v>
      </c>
      <c r="L2983" t="str">
        <f>VLOOKUP(D2983,'Data Outlet'!$A$2:$D$17,2,FALSE)</f>
        <v>PIK AVENUE</v>
      </c>
    </row>
    <row r="2984" spans="1:12" x14ac:dyDescent="0.25">
      <c r="A2984" t="str">
        <f t="shared" si="94"/>
        <v>T-2983</v>
      </c>
      <c r="B2984" s="3" t="s">
        <v>2584</v>
      </c>
      <c r="C2984" s="5">
        <v>45511</v>
      </c>
      <c r="D2984" s="3" t="s">
        <v>45</v>
      </c>
      <c r="E2984" s="4" t="s">
        <v>218</v>
      </c>
      <c r="F2984" s="9">
        <v>3</v>
      </c>
      <c r="G2984">
        <f>VLOOKUP(E2984,'Data Produk'!$A$2:$E$2517,5,FALSE)</f>
        <v>76500</v>
      </c>
      <c r="H2984">
        <f t="shared" si="93"/>
        <v>229500</v>
      </c>
      <c r="I2984" t="str">
        <f>VLOOKUP(E2984,'Data Produk'!$A$2:$E$2517,3,FALSE)</f>
        <v>BHINNEKA WAVE10 TW10 TRUE WIRELESS BLACK</v>
      </c>
      <c r="J2984" t="str">
        <f>VLOOKUP(E2984,'Data Produk'!$A$2:$E$2517,4,FALSE)</f>
        <v>TWS</v>
      </c>
      <c r="K2984" t="str">
        <f>VLOOKUP(D2984,'Data Outlet'!$A$2:$D$17,4,FALSE)</f>
        <v>Indah Putri</v>
      </c>
      <c r="L2984" t="str">
        <f>VLOOKUP(D2984,'Data Outlet'!$A$2:$D$17,2,FALSE)</f>
        <v>PIK AVENUE</v>
      </c>
    </row>
    <row r="2985" spans="1:12" x14ac:dyDescent="0.25">
      <c r="A2985" t="str">
        <f t="shared" si="94"/>
        <v>T-2984</v>
      </c>
      <c r="B2985" s="3" t="s">
        <v>2584</v>
      </c>
      <c r="C2985" s="5">
        <v>45523</v>
      </c>
      <c r="D2985" s="3" t="s">
        <v>39</v>
      </c>
      <c r="E2985" s="4" t="s">
        <v>1365</v>
      </c>
      <c r="F2985" s="9">
        <v>2</v>
      </c>
      <c r="G2985">
        <f>VLOOKUP(E2985,'Data Produk'!$A$2:$E$2517,5,FALSE)</f>
        <v>39600</v>
      </c>
      <c r="H2985">
        <f t="shared" si="93"/>
        <v>79200</v>
      </c>
      <c r="I2985" t="str">
        <f>VLOOKUP(E2985,'Data Produk'!$A$2:$E$2517,3,FALSE)</f>
        <v>BHINNEKA GO W608 OFFICE MOUSE BLACK</v>
      </c>
      <c r="J2985" t="str">
        <f>VLOOKUP(E2985,'Data Produk'!$A$2:$E$2517,4,FALSE)</f>
        <v>OFFICE MOUSE</v>
      </c>
      <c r="K2985" t="str">
        <f>VLOOKUP(D2985,'Data Outlet'!$A$2:$D$17,4,FALSE)</f>
        <v>Eko Wijaya</v>
      </c>
      <c r="L2985" t="str">
        <f>VLOOKUP(D2985,'Data Outlet'!$A$2:$D$17,2,FALSE)</f>
        <v>KOTA KASABLANKA</v>
      </c>
    </row>
    <row r="2986" spans="1:12" x14ac:dyDescent="0.25">
      <c r="A2986" t="str">
        <f t="shared" si="94"/>
        <v>T-2985</v>
      </c>
      <c r="B2986" s="3" t="s">
        <v>2584</v>
      </c>
      <c r="C2986" s="5">
        <v>45507</v>
      </c>
      <c r="D2986" s="3" t="s">
        <v>45</v>
      </c>
      <c r="E2986" s="4" t="s">
        <v>722</v>
      </c>
      <c r="F2986" s="9">
        <v>1</v>
      </c>
      <c r="G2986">
        <f>VLOOKUP(E2986,'Data Produk'!$A$2:$E$2517,5,FALSE)</f>
        <v>39600</v>
      </c>
      <c r="H2986">
        <f t="shared" si="93"/>
        <v>39600</v>
      </c>
      <c r="I2986" t="str">
        <f>VLOOKUP(E2986,'Data Produk'!$A$2:$E$2517,3,FALSE)</f>
        <v>BHINNEKA GO W607 OFFICE MOUSE BLACK</v>
      </c>
      <c r="J2986" t="str">
        <f>VLOOKUP(E2986,'Data Produk'!$A$2:$E$2517,4,FALSE)</f>
        <v>OFFICE MOUSE</v>
      </c>
      <c r="K2986" t="str">
        <f>VLOOKUP(D2986,'Data Outlet'!$A$2:$D$17,4,FALSE)</f>
        <v>Indah Putri</v>
      </c>
      <c r="L2986" t="str">
        <f>VLOOKUP(D2986,'Data Outlet'!$A$2:$D$17,2,FALSE)</f>
        <v>PIK AVENUE</v>
      </c>
    </row>
    <row r="2987" spans="1:12" x14ac:dyDescent="0.25">
      <c r="A2987" t="str">
        <f t="shared" si="94"/>
        <v>T-2986</v>
      </c>
      <c r="B2987" s="3" t="s">
        <v>2584</v>
      </c>
      <c r="C2987" s="5">
        <v>45521</v>
      </c>
      <c r="D2987" s="3" t="s">
        <v>39</v>
      </c>
      <c r="E2987" s="4" t="s">
        <v>400</v>
      </c>
      <c r="F2987" s="9">
        <v>1</v>
      </c>
      <c r="G2987">
        <f>VLOOKUP(E2987,'Data Produk'!$A$2:$E$2517,5,FALSE)</f>
        <v>65700</v>
      </c>
      <c r="H2987">
        <f t="shared" si="93"/>
        <v>65700</v>
      </c>
      <c r="I2987" t="str">
        <f>VLOOKUP(E2987,'Data Produk'!$A$2:$E$2517,3,FALSE)</f>
        <v>BHINNEKA RAIGOR III WG12 GAMING MOUSE BLACK</v>
      </c>
      <c r="J2987" t="str">
        <f>VLOOKUP(E2987,'Data Produk'!$A$2:$E$2517,4,FALSE)</f>
        <v>MOUSE GAMING</v>
      </c>
      <c r="K2987" t="str">
        <f>VLOOKUP(D2987,'Data Outlet'!$A$2:$D$17,4,FALSE)</f>
        <v>Eko Wijaya</v>
      </c>
      <c r="L2987" t="str">
        <f>VLOOKUP(D2987,'Data Outlet'!$A$2:$D$17,2,FALSE)</f>
        <v>KOTA KASABLANKA</v>
      </c>
    </row>
    <row r="2988" spans="1:12" x14ac:dyDescent="0.25">
      <c r="A2988" t="str">
        <f t="shared" si="94"/>
        <v>T-2987</v>
      </c>
      <c r="B2988" s="3" t="s">
        <v>2584</v>
      </c>
      <c r="C2988" s="5">
        <v>45511</v>
      </c>
      <c r="D2988" s="3" t="s">
        <v>39</v>
      </c>
      <c r="E2988" s="4" t="s">
        <v>409</v>
      </c>
      <c r="F2988" s="9">
        <v>7</v>
      </c>
      <c r="G2988">
        <f>VLOOKUP(E2988,'Data Produk'!$A$2:$E$2517,5,FALSE)</f>
        <v>14400</v>
      </c>
      <c r="H2988">
        <f t="shared" si="93"/>
        <v>100800</v>
      </c>
      <c r="I2988" t="str">
        <f>VLOOKUP(E2988,'Data Produk'!$A$2:$E$2517,3,FALSE)</f>
        <v>BHINNEKA DURALINK KLT1201 CABLE BLACK</v>
      </c>
      <c r="J2988" t="str">
        <f>VLOOKUP(E2988,'Data Produk'!$A$2:$E$2517,4,FALSE)</f>
        <v>CABLE</v>
      </c>
      <c r="K2988" t="str">
        <f>VLOOKUP(D2988,'Data Outlet'!$A$2:$D$17,4,FALSE)</f>
        <v>Eko Wijaya</v>
      </c>
      <c r="L2988" t="str">
        <f>VLOOKUP(D2988,'Data Outlet'!$A$2:$D$17,2,FALSE)</f>
        <v>KOTA KASABLANKA</v>
      </c>
    </row>
    <row r="2989" spans="1:12" x14ac:dyDescent="0.25">
      <c r="A2989" t="str">
        <f t="shared" si="94"/>
        <v>T-2988</v>
      </c>
      <c r="B2989" s="3" t="s">
        <v>2584</v>
      </c>
      <c r="C2989" s="5">
        <v>45506</v>
      </c>
      <c r="D2989" s="3" t="s">
        <v>47</v>
      </c>
      <c r="E2989" s="4" t="s">
        <v>1591</v>
      </c>
      <c r="F2989" s="9">
        <v>1</v>
      </c>
      <c r="G2989">
        <f>VLOOKUP(E2989,'Data Produk'!$A$2:$E$2517,5,FALSE)</f>
        <v>112500</v>
      </c>
      <c r="H2989">
        <f t="shared" si="93"/>
        <v>112500</v>
      </c>
      <c r="I2989" t="str">
        <f>VLOOKUP(E2989,'Data Produk'!$A$2:$E$2517,3,FALSE)</f>
        <v>BHINNEKA WAVE11 TW11 TRUE WIRELESS PINK</v>
      </c>
      <c r="J2989" t="str">
        <f>VLOOKUP(E2989,'Data Produk'!$A$2:$E$2517,4,FALSE)</f>
        <v>TWS</v>
      </c>
      <c r="K2989" t="str">
        <f>VLOOKUP(D2989,'Data Outlet'!$A$2:$D$17,4,FALSE)</f>
        <v>Joko Susilo</v>
      </c>
      <c r="L2989" t="str">
        <f>VLOOKUP(D2989,'Data Outlet'!$A$2:$D$17,2,FALSE)</f>
        <v>SUMARECON MALL BEKASI</v>
      </c>
    </row>
    <row r="2990" spans="1:12" x14ac:dyDescent="0.25">
      <c r="A2990" t="str">
        <f t="shared" si="94"/>
        <v>T-2989</v>
      </c>
      <c r="B2990" s="3" t="s">
        <v>2584</v>
      </c>
      <c r="C2990" s="5">
        <v>45530</v>
      </c>
      <c r="D2990" s="3" t="s">
        <v>39</v>
      </c>
      <c r="E2990" s="4" t="s">
        <v>408</v>
      </c>
      <c r="F2990" s="9">
        <v>3</v>
      </c>
      <c r="G2990">
        <f>VLOOKUP(E2990,'Data Produk'!$A$2:$E$2517,5,FALSE)</f>
        <v>27000</v>
      </c>
      <c r="H2990">
        <f t="shared" si="93"/>
        <v>81000</v>
      </c>
      <c r="I2990" t="str">
        <f>VLOOKUP(E2990,'Data Produk'!$A$2:$E$2517,3,FALSE)</f>
        <v>BHINNEKA DURALINK KLB2001 BLACK</v>
      </c>
      <c r="J2990" t="str">
        <f>VLOOKUP(E2990,'Data Produk'!$A$2:$E$2517,4,FALSE)</f>
        <v>CABLE</v>
      </c>
      <c r="K2990" t="str">
        <f>VLOOKUP(D2990,'Data Outlet'!$A$2:$D$17,4,FALSE)</f>
        <v>Eko Wijaya</v>
      </c>
      <c r="L2990" t="str">
        <f>VLOOKUP(D2990,'Data Outlet'!$A$2:$D$17,2,FALSE)</f>
        <v>KOTA KASABLANKA</v>
      </c>
    </row>
    <row r="2991" spans="1:12" x14ac:dyDescent="0.25">
      <c r="A2991" t="str">
        <f t="shared" si="94"/>
        <v>T-2990</v>
      </c>
      <c r="B2991" s="3" t="s">
        <v>2584</v>
      </c>
      <c r="C2991" s="5">
        <v>45515</v>
      </c>
      <c r="D2991" s="3" t="s">
        <v>41</v>
      </c>
      <c r="E2991" s="4" t="s">
        <v>754</v>
      </c>
      <c r="F2991" s="9">
        <v>1</v>
      </c>
      <c r="G2991">
        <f>VLOOKUP(E2991,'Data Produk'!$A$2:$E$2517,5,FALSE)</f>
        <v>15300</v>
      </c>
      <c r="H2991">
        <f t="shared" si="93"/>
        <v>15300</v>
      </c>
      <c r="I2991" t="str">
        <f>VLOOKUP(E2991,'Data Produk'!$A$2:$E$2517,3,FALSE)</f>
        <v>BHINNEKA LINKPODS ES3 WIRED EARBUDS WHITE</v>
      </c>
      <c r="J2991" t="str">
        <f>VLOOKUP(E2991,'Data Produk'!$A$2:$E$2517,4,FALSE)</f>
        <v>EARPHONE</v>
      </c>
      <c r="K2991" t="str">
        <f>VLOOKUP(D2991,'Data Outlet'!$A$2:$D$17,4,FALSE)</f>
        <v>Gita Rahma</v>
      </c>
      <c r="L2991" t="str">
        <f>VLOOKUP(D2991,'Data Outlet'!$A$2:$D$17,2,FALSE)</f>
        <v>MALL GANDARIA CITY</v>
      </c>
    </row>
    <row r="2992" spans="1:12" x14ac:dyDescent="0.25">
      <c r="A2992" t="str">
        <f t="shared" si="94"/>
        <v>T-2991</v>
      </c>
      <c r="B2992" s="3" t="s">
        <v>2584</v>
      </c>
      <c r="C2992" s="5">
        <v>45517</v>
      </c>
      <c r="D2992" s="3" t="s">
        <v>39</v>
      </c>
      <c r="E2992" s="4" t="s">
        <v>809</v>
      </c>
      <c r="F2992" s="9">
        <v>2</v>
      </c>
      <c r="G2992">
        <f>VLOOKUP(E2992,'Data Produk'!$A$2:$E$2517,5,FALSE)</f>
        <v>130000</v>
      </c>
      <c r="H2992">
        <f t="shared" si="93"/>
        <v>260000</v>
      </c>
      <c r="I2992" t="str">
        <f>VLOOKUP(E2992,'Data Produk'!$A$2:$E$2517,3,FALSE)</f>
        <v>BHINNEKA TRINITY MH88 GAMING HEADSET WHITE</v>
      </c>
      <c r="J2992" t="str">
        <f>VLOOKUP(E2992,'Data Produk'!$A$2:$E$2517,4,FALSE)</f>
        <v>GAMING HEADSET</v>
      </c>
      <c r="K2992" t="str">
        <f>VLOOKUP(D2992,'Data Outlet'!$A$2:$D$17,4,FALSE)</f>
        <v>Eko Wijaya</v>
      </c>
      <c r="L2992" t="str">
        <f>VLOOKUP(D2992,'Data Outlet'!$A$2:$D$17,2,FALSE)</f>
        <v>KOTA KASABLANKA</v>
      </c>
    </row>
    <row r="2993" spans="1:12" x14ac:dyDescent="0.25">
      <c r="A2993" t="str">
        <f t="shared" si="94"/>
        <v>T-2992</v>
      </c>
      <c r="B2993" s="3" t="s">
        <v>2584</v>
      </c>
      <c r="C2993" s="5">
        <v>45515</v>
      </c>
      <c r="D2993" s="3" t="s">
        <v>41</v>
      </c>
      <c r="E2993" s="4" t="s">
        <v>1434</v>
      </c>
      <c r="F2993" s="9">
        <v>1</v>
      </c>
      <c r="G2993">
        <f>VLOOKUP(E2993,'Data Produk'!$A$2:$E$2517,5,FALSE)</f>
        <v>34200</v>
      </c>
      <c r="H2993">
        <f t="shared" si="93"/>
        <v>34200</v>
      </c>
      <c r="I2993" t="str">
        <f>VLOOKUP(E2993,'Data Produk'!$A$2:$E$2517,3,FALSE)</f>
        <v>BHINNEKA VIGIL MP452 BASIC MOUSEPAD BLACK</v>
      </c>
      <c r="J2993" t="str">
        <f>VLOOKUP(E2993,'Data Produk'!$A$2:$E$2517,4,FALSE)</f>
        <v>BASIC MOUSEPAD</v>
      </c>
      <c r="K2993" t="str">
        <f>VLOOKUP(D2993,'Data Outlet'!$A$2:$D$17,4,FALSE)</f>
        <v>Gita Rahma</v>
      </c>
      <c r="L2993" t="str">
        <f>VLOOKUP(D2993,'Data Outlet'!$A$2:$D$17,2,FALSE)</f>
        <v>MALL GANDARIA CITY</v>
      </c>
    </row>
    <row r="2994" spans="1:12" x14ac:dyDescent="0.25">
      <c r="A2994" t="str">
        <f t="shared" si="94"/>
        <v>T-2993</v>
      </c>
      <c r="B2994" s="3" t="s">
        <v>2584</v>
      </c>
      <c r="C2994" s="5">
        <v>45530</v>
      </c>
      <c r="D2994" s="3" t="s">
        <v>39</v>
      </c>
      <c r="E2994" s="4" t="s">
        <v>1466</v>
      </c>
      <c r="F2994" s="9">
        <v>1</v>
      </c>
      <c r="G2994">
        <f>VLOOKUP(E2994,'Data Produk'!$A$2:$E$2517,5,FALSE)</f>
        <v>125100</v>
      </c>
      <c r="H2994">
        <f t="shared" si="93"/>
        <v>125100</v>
      </c>
      <c r="I2994" t="str">
        <f>VLOOKUP(E2994,'Data Produk'!$A$2:$E$2517,3,FALSE)</f>
        <v>BHINNEKA THOR II X16 GAMING MOUSE BLACK</v>
      </c>
      <c r="J2994" t="str">
        <f>VLOOKUP(E2994,'Data Produk'!$A$2:$E$2517,4,FALSE)</f>
        <v>MOUSE GAMING</v>
      </c>
      <c r="K2994" t="str">
        <f>VLOOKUP(D2994,'Data Outlet'!$A$2:$D$17,4,FALSE)</f>
        <v>Eko Wijaya</v>
      </c>
      <c r="L2994" t="str">
        <f>VLOOKUP(D2994,'Data Outlet'!$A$2:$D$17,2,FALSE)</f>
        <v>KOTA KASABLANKA</v>
      </c>
    </row>
    <row r="2995" spans="1:12" x14ac:dyDescent="0.25">
      <c r="A2995" t="str">
        <f t="shared" si="94"/>
        <v>T-2994</v>
      </c>
      <c r="B2995" s="3" t="s">
        <v>2584</v>
      </c>
      <c r="C2995" s="5">
        <v>45510</v>
      </c>
      <c r="D2995" s="3" t="s">
        <v>39</v>
      </c>
      <c r="E2995" s="4" t="s">
        <v>1592</v>
      </c>
      <c r="F2995" s="9">
        <v>2</v>
      </c>
      <c r="G2995">
        <f>VLOOKUP(E2995,'Data Produk'!$A$2:$E$2517,5,FALSE)</f>
        <v>65700</v>
      </c>
      <c r="H2995">
        <f t="shared" si="93"/>
        <v>131400</v>
      </c>
      <c r="I2995" t="str">
        <f>VLOOKUP(E2995,'Data Produk'!$A$2:$E$2517,3,FALSE)</f>
        <v>BHINNEKA AGILE MP453 GAMING MOUSEPAD BLACK</v>
      </c>
      <c r="J2995" t="str">
        <f>VLOOKUP(E2995,'Data Produk'!$A$2:$E$2517,4,FALSE)</f>
        <v>GAMING MOUSEPAD</v>
      </c>
      <c r="K2995" t="str">
        <f>VLOOKUP(D2995,'Data Outlet'!$A$2:$D$17,4,FALSE)</f>
        <v>Eko Wijaya</v>
      </c>
      <c r="L2995" t="str">
        <f>VLOOKUP(D2995,'Data Outlet'!$A$2:$D$17,2,FALSE)</f>
        <v>KOTA KASABLANKA</v>
      </c>
    </row>
    <row r="2996" spans="1:12" x14ac:dyDescent="0.25">
      <c r="A2996" t="str">
        <f t="shared" si="94"/>
        <v>T-2995</v>
      </c>
      <c r="B2996" s="3" t="s">
        <v>2584</v>
      </c>
      <c r="C2996" s="5">
        <v>45508</v>
      </c>
      <c r="D2996" s="3" t="s">
        <v>45</v>
      </c>
      <c r="E2996" s="4" t="s">
        <v>180</v>
      </c>
      <c r="F2996" s="9">
        <v>7</v>
      </c>
      <c r="G2996">
        <f>VLOOKUP(E2996,'Data Produk'!$A$2:$E$2517,5,FALSE)</f>
        <v>31500</v>
      </c>
      <c r="H2996">
        <f t="shared" si="93"/>
        <v>220500</v>
      </c>
      <c r="I2996" t="str">
        <f>VLOOKUP(E2996,'Data Produk'!$A$2:$E$2517,3,FALSE)</f>
        <v>BHINNEKA HYPERLINK KD60L1501 BLACK</v>
      </c>
      <c r="J2996" t="str">
        <f>VLOOKUP(E2996,'Data Produk'!$A$2:$E$2517,4,FALSE)</f>
        <v>CABLE</v>
      </c>
      <c r="K2996" t="str">
        <f>VLOOKUP(D2996,'Data Outlet'!$A$2:$D$17,4,FALSE)</f>
        <v>Indah Putri</v>
      </c>
      <c r="L2996" t="str">
        <f>VLOOKUP(D2996,'Data Outlet'!$A$2:$D$17,2,FALSE)</f>
        <v>PIK AVENUE</v>
      </c>
    </row>
    <row r="2997" spans="1:12" x14ac:dyDescent="0.25">
      <c r="A2997" t="str">
        <f t="shared" si="94"/>
        <v>T-2996</v>
      </c>
      <c r="B2997" s="3" t="s">
        <v>2584</v>
      </c>
      <c r="C2997" s="5">
        <v>45516</v>
      </c>
      <c r="D2997" s="3" t="s">
        <v>45</v>
      </c>
      <c r="E2997" s="4" t="s">
        <v>1593</v>
      </c>
      <c r="F2997" s="9">
        <v>1</v>
      </c>
      <c r="G2997">
        <f>VLOOKUP(E2997,'Data Produk'!$A$2:$E$2517,5,FALSE)</f>
        <v>82800</v>
      </c>
      <c r="H2997">
        <f t="shared" si="93"/>
        <v>82800</v>
      </c>
      <c r="I2997" t="str">
        <f>VLOOKUP(E2997,'Data Produk'!$A$2:$E$2517,3,FALSE)</f>
        <v>BHINNEKA GO W193 OFFICE MOUSE BEIGE</v>
      </c>
      <c r="J2997" t="str">
        <f>VLOOKUP(E2997,'Data Produk'!$A$2:$E$2517,4,FALSE)</f>
        <v>OFFICE MOUSE</v>
      </c>
      <c r="K2997" t="str">
        <f>VLOOKUP(D2997,'Data Outlet'!$A$2:$D$17,4,FALSE)</f>
        <v>Indah Putri</v>
      </c>
      <c r="L2997" t="str">
        <f>VLOOKUP(D2997,'Data Outlet'!$A$2:$D$17,2,FALSE)</f>
        <v>PIK AVENUE</v>
      </c>
    </row>
    <row r="2998" spans="1:12" x14ac:dyDescent="0.25">
      <c r="A2998" t="str">
        <f t="shared" si="94"/>
        <v>T-2997</v>
      </c>
      <c r="B2998" s="3" t="s">
        <v>2584</v>
      </c>
      <c r="C2998" s="5">
        <v>45510</v>
      </c>
      <c r="D2998" s="3" t="s">
        <v>39</v>
      </c>
      <c r="E2998" s="4" t="s">
        <v>428</v>
      </c>
      <c r="F2998" s="9">
        <v>2</v>
      </c>
      <c r="G2998">
        <f>VLOOKUP(E2998,'Data Produk'!$A$2:$E$2517,5,FALSE)</f>
        <v>47700</v>
      </c>
      <c r="H2998">
        <f t="shared" si="93"/>
        <v>95400</v>
      </c>
      <c r="I2998" t="str">
        <f>VLOOKUP(E2998,'Data Produk'!$A$2:$E$2517,3,FALSE)</f>
        <v>BHINNEKA POWER MOVE 30W 2-PORTS CAR CHARGER (PD+QC) BLACK</v>
      </c>
      <c r="J2998" t="str">
        <f>VLOOKUP(E2998,'Data Produk'!$A$2:$E$2517,4,FALSE)</f>
        <v>CAR &amp; TRAVEL CHARGER</v>
      </c>
      <c r="K2998" t="str">
        <f>VLOOKUP(D2998,'Data Outlet'!$A$2:$D$17,4,FALSE)</f>
        <v>Eko Wijaya</v>
      </c>
      <c r="L2998" t="str">
        <f>VLOOKUP(D2998,'Data Outlet'!$A$2:$D$17,2,FALSE)</f>
        <v>KOTA KASABLANKA</v>
      </c>
    </row>
    <row r="2999" spans="1:12" x14ac:dyDescent="0.25">
      <c r="A2999" t="str">
        <f t="shared" si="94"/>
        <v>T-2998</v>
      </c>
      <c r="B2999" s="3" t="s">
        <v>2584</v>
      </c>
      <c r="C2999" s="5">
        <v>45533</v>
      </c>
      <c r="D2999" s="3" t="s">
        <v>45</v>
      </c>
      <c r="E2999" s="4" t="s">
        <v>72</v>
      </c>
      <c r="F2999" s="9">
        <v>3</v>
      </c>
      <c r="G2999">
        <f>VLOOKUP(E2999,'Data Produk'!$A$2:$E$2517,5,FALSE)</f>
        <v>90000</v>
      </c>
      <c r="H2999">
        <f t="shared" si="93"/>
        <v>270000</v>
      </c>
      <c r="I2999" t="str">
        <f>VLOOKUP(E2999,'Data Produk'!$A$2:$E$2517,3,FALSE)</f>
        <v>BHINNEKA POWER PURE 33W 2-PORTS USB CHARGER (PD+QC) BLACK</v>
      </c>
      <c r="J2999" t="str">
        <f>VLOOKUP(E2999,'Data Produk'!$A$2:$E$2517,4,FALSE)</f>
        <v>CHARGER</v>
      </c>
      <c r="K2999" t="str">
        <f>VLOOKUP(D2999,'Data Outlet'!$A$2:$D$17,4,FALSE)</f>
        <v>Indah Putri</v>
      </c>
      <c r="L2999" t="str">
        <f>VLOOKUP(D2999,'Data Outlet'!$A$2:$D$17,2,FALSE)</f>
        <v>PIK AVENUE</v>
      </c>
    </row>
    <row r="3000" spans="1:12" x14ac:dyDescent="0.25">
      <c r="A3000" t="str">
        <f t="shared" si="94"/>
        <v>T-2999</v>
      </c>
      <c r="B3000" s="3" t="s">
        <v>2584</v>
      </c>
      <c r="C3000" s="5">
        <v>45526</v>
      </c>
      <c r="D3000" s="3" t="s">
        <v>47</v>
      </c>
      <c r="E3000" s="4" t="s">
        <v>1594</v>
      </c>
      <c r="F3000" s="9">
        <v>2</v>
      </c>
      <c r="G3000">
        <f>VLOOKUP(E3000,'Data Produk'!$A$2:$E$2517,5,FALSE)</f>
        <v>83300</v>
      </c>
      <c r="H3000">
        <f t="shared" si="93"/>
        <v>166600</v>
      </c>
      <c r="I3000" t="str">
        <f>VLOOKUP(E3000,'Data Produk'!$A$2:$E$2517,3,FALSE)</f>
        <v>BHINNEKA POWER PACK S1 10.000 mAh POWERBANK BLACK</v>
      </c>
      <c r="J3000" t="str">
        <f>VLOOKUP(E3000,'Data Produk'!$A$2:$E$2517,4,FALSE)</f>
        <v>POWERBANK</v>
      </c>
      <c r="K3000" t="str">
        <f>VLOOKUP(D3000,'Data Outlet'!$A$2:$D$17,4,FALSE)</f>
        <v>Joko Susilo</v>
      </c>
      <c r="L3000" t="str">
        <f>VLOOKUP(D3000,'Data Outlet'!$A$2:$D$17,2,FALSE)</f>
        <v>SUMARECON MALL BEKASI</v>
      </c>
    </row>
    <row r="3001" spans="1:12" x14ac:dyDescent="0.25">
      <c r="A3001" t="str">
        <f t="shared" si="94"/>
        <v>T-3000</v>
      </c>
      <c r="B3001" s="3" t="s">
        <v>2584</v>
      </c>
      <c r="C3001" s="5">
        <v>45509</v>
      </c>
      <c r="D3001" s="3" t="s">
        <v>45</v>
      </c>
      <c r="E3001" s="4" t="s">
        <v>1512</v>
      </c>
      <c r="F3001" s="9">
        <v>1</v>
      </c>
      <c r="G3001">
        <f>VLOOKUP(E3001,'Data Produk'!$A$2:$E$2517,5,FALSE)</f>
        <v>193500</v>
      </c>
      <c r="H3001">
        <f t="shared" si="93"/>
        <v>193500</v>
      </c>
      <c r="I3001" t="str">
        <f>VLOOKUP(E3001,'Data Produk'!$A$2:$E$2517,3,FALSE)</f>
        <v>BHINNEKA ATOM TKL MECHANICAL KEYBOARD GREY BLUE SWITCH</v>
      </c>
      <c r="J3001" t="str">
        <f>VLOOKUP(E3001,'Data Produk'!$A$2:$E$2517,4,FALSE)</f>
        <v>KEYBOARD GAMING</v>
      </c>
      <c r="K3001" t="str">
        <f>VLOOKUP(D3001,'Data Outlet'!$A$2:$D$17,4,FALSE)</f>
        <v>Indah Putri</v>
      </c>
      <c r="L3001" t="str">
        <f>VLOOKUP(D3001,'Data Outlet'!$A$2:$D$17,2,FALSE)</f>
        <v>PIK AVENUE</v>
      </c>
    </row>
    <row r="3002" spans="1:12" x14ac:dyDescent="0.25">
      <c r="A3002" t="str">
        <f t="shared" si="94"/>
        <v>T-3001</v>
      </c>
      <c r="B3002" s="3" t="s">
        <v>2584</v>
      </c>
      <c r="C3002" s="5">
        <v>45527</v>
      </c>
      <c r="D3002" s="3" t="s">
        <v>47</v>
      </c>
      <c r="E3002" s="4" t="s">
        <v>1595</v>
      </c>
      <c r="F3002" s="9">
        <v>1</v>
      </c>
      <c r="G3002">
        <f>VLOOKUP(E3002,'Data Produk'!$A$2:$E$2517,5,FALSE)</f>
        <v>49500</v>
      </c>
      <c r="H3002">
        <f t="shared" si="93"/>
        <v>49500</v>
      </c>
      <c r="I3002" t="str">
        <f>VLOOKUP(E3002,'Data Produk'!$A$2:$E$2517,3,FALSE)</f>
        <v>BHINNEKA POWER PURE 20W 1-PORT TYPE-A USB CHARGER (QC) BLACK</v>
      </c>
      <c r="J3002" t="str">
        <f>VLOOKUP(E3002,'Data Produk'!$A$2:$E$2517,4,FALSE)</f>
        <v>CHARGER</v>
      </c>
      <c r="K3002" t="str">
        <f>VLOOKUP(D3002,'Data Outlet'!$A$2:$D$17,4,FALSE)</f>
        <v>Joko Susilo</v>
      </c>
      <c r="L3002" t="str">
        <f>VLOOKUP(D3002,'Data Outlet'!$A$2:$D$17,2,FALSE)</f>
        <v>SUMARECON MALL BEKASI</v>
      </c>
    </row>
    <row r="3003" spans="1:12" x14ac:dyDescent="0.25">
      <c r="A3003" t="str">
        <f t="shared" si="94"/>
        <v>T-3002</v>
      </c>
      <c r="B3003" s="3" t="s">
        <v>2584</v>
      </c>
      <c r="C3003" s="5">
        <v>45514</v>
      </c>
      <c r="D3003" s="3" t="s">
        <v>47</v>
      </c>
      <c r="E3003" s="4" t="s">
        <v>917</v>
      </c>
      <c r="F3003" s="9">
        <v>1</v>
      </c>
      <c r="G3003">
        <f>VLOOKUP(E3003,'Data Produk'!$A$2:$E$2517,5,FALSE)</f>
        <v>17100</v>
      </c>
      <c r="H3003">
        <f t="shared" si="93"/>
        <v>17100</v>
      </c>
      <c r="I3003" t="str">
        <f>VLOOKUP(E3003,'Data Produk'!$A$2:$E$2517,3,FALSE)</f>
        <v>BHINNEKA DURALINK KCB1201 BLACK</v>
      </c>
      <c r="J3003" t="str">
        <f>VLOOKUP(E3003,'Data Produk'!$A$2:$E$2517,4,FALSE)</f>
        <v>CABLE</v>
      </c>
      <c r="K3003" t="str">
        <f>VLOOKUP(D3003,'Data Outlet'!$A$2:$D$17,4,FALSE)</f>
        <v>Joko Susilo</v>
      </c>
      <c r="L3003" t="str">
        <f>VLOOKUP(D3003,'Data Outlet'!$A$2:$D$17,2,FALSE)</f>
        <v>SUMARECON MALL BEKASI</v>
      </c>
    </row>
    <row r="3004" spans="1:12" x14ac:dyDescent="0.25">
      <c r="A3004" t="str">
        <f t="shared" si="94"/>
        <v>T-3003</v>
      </c>
      <c r="B3004" s="3" t="s">
        <v>2584</v>
      </c>
      <c r="C3004" s="5">
        <v>45517</v>
      </c>
      <c r="D3004" s="3" t="s">
        <v>45</v>
      </c>
      <c r="E3004" s="4" t="s">
        <v>235</v>
      </c>
      <c r="F3004" s="9">
        <v>5</v>
      </c>
      <c r="G3004">
        <f>VLOOKUP(E3004,'Data Produk'!$A$2:$E$2517,5,FALSE)</f>
        <v>14400</v>
      </c>
      <c r="H3004">
        <f t="shared" si="93"/>
        <v>72000</v>
      </c>
      <c r="I3004" t="str">
        <f>VLOOKUP(E3004,'Data Produk'!$A$2:$E$2517,3,FALSE)</f>
        <v>BHINNEKA DURALINK KLT1201 CABLE BLACK</v>
      </c>
      <c r="J3004" t="str">
        <f>VLOOKUP(E3004,'Data Produk'!$A$2:$E$2517,4,FALSE)</f>
        <v>CABLE</v>
      </c>
      <c r="K3004" t="str">
        <f>VLOOKUP(D3004,'Data Outlet'!$A$2:$D$17,4,FALSE)</f>
        <v>Indah Putri</v>
      </c>
      <c r="L3004" t="str">
        <f>VLOOKUP(D3004,'Data Outlet'!$A$2:$D$17,2,FALSE)</f>
        <v>PIK AVENUE</v>
      </c>
    </row>
    <row r="3005" spans="1:12" x14ac:dyDescent="0.25">
      <c r="A3005" t="str">
        <f t="shared" si="94"/>
        <v>T-3004</v>
      </c>
      <c r="B3005" s="3" t="s">
        <v>2584</v>
      </c>
      <c r="C3005" s="5">
        <v>45535</v>
      </c>
      <c r="D3005" s="3" t="s">
        <v>41</v>
      </c>
      <c r="E3005" s="4" t="s">
        <v>893</v>
      </c>
      <c r="F3005" s="9">
        <v>4</v>
      </c>
      <c r="G3005">
        <f>VLOOKUP(E3005,'Data Produk'!$A$2:$E$2517,5,FALSE)</f>
        <v>22500</v>
      </c>
      <c r="H3005">
        <f t="shared" si="93"/>
        <v>90000</v>
      </c>
      <c r="I3005" t="str">
        <f>VLOOKUP(E3005,'Data Produk'!$A$2:$E$2517,3,FALSE)</f>
        <v>BHINNEKA LINKBUDS ES4 WIRED EARBUDS BLACK</v>
      </c>
      <c r="J3005" t="str">
        <f>VLOOKUP(E3005,'Data Produk'!$A$2:$E$2517,4,FALSE)</f>
        <v>EARPHONE</v>
      </c>
      <c r="K3005" t="str">
        <f>VLOOKUP(D3005,'Data Outlet'!$A$2:$D$17,4,FALSE)</f>
        <v>Gita Rahma</v>
      </c>
      <c r="L3005" t="str">
        <f>VLOOKUP(D3005,'Data Outlet'!$A$2:$D$17,2,FALSE)</f>
        <v>MALL GANDARIA CITY</v>
      </c>
    </row>
    <row r="3006" spans="1:12" x14ac:dyDescent="0.25">
      <c r="A3006" t="str">
        <f t="shared" si="94"/>
        <v>T-3005</v>
      </c>
      <c r="B3006" s="3" t="s">
        <v>2584</v>
      </c>
      <c r="C3006" s="5">
        <v>45509</v>
      </c>
      <c r="D3006" s="3" t="s">
        <v>45</v>
      </c>
      <c r="E3006" s="4" t="s">
        <v>795</v>
      </c>
      <c r="F3006" s="9">
        <v>1</v>
      </c>
      <c r="G3006">
        <f>VLOOKUP(E3006,'Data Produk'!$A$2:$E$2517,5,FALSE)</f>
        <v>94500</v>
      </c>
      <c r="H3006">
        <f t="shared" si="93"/>
        <v>94500</v>
      </c>
      <c r="I3006" t="str">
        <f>VLOOKUP(E3006,'Data Produk'!$A$2:$E$2517,3,FALSE)</f>
        <v>BHINNEKA POWER GO 25W 1-PORT TYPE-C USB CHARGER (PD/PPS) WHITE</v>
      </c>
      <c r="J3006" t="str">
        <f>VLOOKUP(E3006,'Data Produk'!$A$2:$E$2517,4,FALSE)</f>
        <v>CHARGER</v>
      </c>
      <c r="K3006" t="str">
        <f>VLOOKUP(D3006,'Data Outlet'!$A$2:$D$17,4,FALSE)</f>
        <v>Indah Putri</v>
      </c>
      <c r="L3006" t="str">
        <f>VLOOKUP(D3006,'Data Outlet'!$A$2:$D$17,2,FALSE)</f>
        <v>PIK AVENUE</v>
      </c>
    </row>
    <row r="3007" spans="1:12" x14ac:dyDescent="0.25">
      <c r="A3007" t="str">
        <f t="shared" si="94"/>
        <v>T-3006</v>
      </c>
      <c r="B3007" s="3" t="s">
        <v>2584</v>
      </c>
      <c r="C3007" s="5">
        <v>45528</v>
      </c>
      <c r="D3007" s="3" t="s">
        <v>41</v>
      </c>
      <c r="E3007" s="4" t="s">
        <v>1596</v>
      </c>
      <c r="F3007" s="9">
        <v>1</v>
      </c>
      <c r="G3007">
        <f>VLOOKUP(E3007,'Data Produk'!$A$2:$E$2517,5,FALSE)</f>
        <v>39600</v>
      </c>
      <c r="H3007">
        <f t="shared" si="93"/>
        <v>39600</v>
      </c>
      <c r="I3007" t="str">
        <f>VLOOKUP(E3007,'Data Produk'!$A$2:$E$2517,3,FALSE)</f>
        <v>BHINNEKA GO W607 OFFICE MOUSE PINK</v>
      </c>
      <c r="J3007" t="str">
        <f>VLOOKUP(E3007,'Data Produk'!$A$2:$E$2517,4,FALSE)</f>
        <v>OFFICE MOUSE</v>
      </c>
      <c r="K3007" t="str">
        <f>VLOOKUP(D3007,'Data Outlet'!$A$2:$D$17,4,FALSE)</f>
        <v>Gita Rahma</v>
      </c>
      <c r="L3007" t="str">
        <f>VLOOKUP(D3007,'Data Outlet'!$A$2:$D$17,2,FALSE)</f>
        <v>MALL GANDARIA CITY</v>
      </c>
    </row>
    <row r="3008" spans="1:12" x14ac:dyDescent="0.25">
      <c r="A3008" t="str">
        <f t="shared" si="94"/>
        <v>T-3007</v>
      </c>
      <c r="B3008" s="3" t="s">
        <v>2584</v>
      </c>
      <c r="C3008" s="5">
        <v>45514</v>
      </c>
      <c r="D3008" s="3" t="s">
        <v>47</v>
      </c>
      <c r="E3008" s="4" t="s">
        <v>627</v>
      </c>
      <c r="F3008" s="9">
        <v>1</v>
      </c>
      <c r="G3008">
        <f>VLOOKUP(E3008,'Data Produk'!$A$2:$E$2517,5,FALSE)</f>
        <v>12600</v>
      </c>
      <c r="H3008">
        <f t="shared" si="93"/>
        <v>12600</v>
      </c>
      <c r="I3008" t="str">
        <f>VLOOKUP(E3008,'Data Produk'!$A$2:$E$2517,3,FALSE)</f>
        <v>BHINNEKA BASIC XL MP64 BASIC MOUSEPAD BLACK</v>
      </c>
      <c r="J3008" t="str">
        <f>VLOOKUP(E3008,'Data Produk'!$A$2:$E$2517,4,FALSE)</f>
        <v>BASIC MOUSEPAD</v>
      </c>
      <c r="K3008" t="str">
        <f>VLOOKUP(D3008,'Data Outlet'!$A$2:$D$17,4,FALSE)</f>
        <v>Joko Susilo</v>
      </c>
      <c r="L3008" t="str">
        <f>VLOOKUP(D3008,'Data Outlet'!$A$2:$D$17,2,FALSE)</f>
        <v>SUMARECON MALL BEKASI</v>
      </c>
    </row>
    <row r="3009" spans="1:12" x14ac:dyDescent="0.25">
      <c r="A3009" t="str">
        <f t="shared" si="94"/>
        <v>T-3008</v>
      </c>
      <c r="B3009" s="3" t="s">
        <v>2584</v>
      </c>
      <c r="C3009" s="5">
        <v>45515</v>
      </c>
      <c r="D3009" s="3" t="s">
        <v>41</v>
      </c>
      <c r="E3009" s="4" t="s">
        <v>845</v>
      </c>
      <c r="F3009" s="9">
        <v>1</v>
      </c>
      <c r="G3009">
        <f>VLOOKUP(E3009,'Data Produk'!$A$2:$E$2517,5,FALSE)</f>
        <v>26100</v>
      </c>
      <c r="H3009">
        <f t="shared" si="93"/>
        <v>26100</v>
      </c>
      <c r="I3009" t="str">
        <f>VLOOKUP(E3009,'Data Produk'!$A$2:$E$2517,3,FALSE)</f>
        <v>BHINNEKA GO ES1 WIRED EARBUDS BLACK</v>
      </c>
      <c r="J3009" t="str">
        <f>VLOOKUP(E3009,'Data Produk'!$A$2:$E$2517,4,FALSE)</f>
        <v>EARPHONE</v>
      </c>
      <c r="K3009" t="str">
        <f>VLOOKUP(D3009,'Data Outlet'!$A$2:$D$17,4,FALSE)</f>
        <v>Gita Rahma</v>
      </c>
      <c r="L3009" t="str">
        <f>VLOOKUP(D3009,'Data Outlet'!$A$2:$D$17,2,FALSE)</f>
        <v>MALL GANDARIA CITY</v>
      </c>
    </row>
    <row r="3010" spans="1:12" x14ac:dyDescent="0.25">
      <c r="A3010" t="str">
        <f t="shared" si="94"/>
        <v>T-3009</v>
      </c>
      <c r="B3010" s="3" t="s">
        <v>2584</v>
      </c>
      <c r="C3010" s="5">
        <v>45507</v>
      </c>
      <c r="D3010" s="3" t="s">
        <v>39</v>
      </c>
      <c r="E3010" s="4" t="s">
        <v>623</v>
      </c>
      <c r="F3010" s="9">
        <v>1</v>
      </c>
      <c r="G3010">
        <f>VLOOKUP(E3010,'Data Produk'!$A$2:$E$2517,5,FALSE)</f>
        <v>144000</v>
      </c>
      <c r="H3010">
        <f t="shared" si="93"/>
        <v>144000</v>
      </c>
      <c r="I3010" t="str">
        <f>VLOOKUP(E3010,'Data Produk'!$A$2:$E$2517,3,FALSE)</f>
        <v>BHINNEKA CHIEF II HG20 GAMING HEADSET PINK</v>
      </c>
      <c r="J3010" t="str">
        <f>VLOOKUP(E3010,'Data Produk'!$A$2:$E$2517,4,FALSE)</f>
        <v>GAMING HEADSET</v>
      </c>
      <c r="K3010" t="str">
        <f>VLOOKUP(D3010,'Data Outlet'!$A$2:$D$17,4,FALSE)</f>
        <v>Eko Wijaya</v>
      </c>
      <c r="L3010" t="str">
        <f>VLOOKUP(D3010,'Data Outlet'!$A$2:$D$17,2,FALSE)</f>
        <v>KOTA KASABLANKA</v>
      </c>
    </row>
    <row r="3011" spans="1:12" x14ac:dyDescent="0.25">
      <c r="A3011" t="str">
        <f t="shared" si="94"/>
        <v>T-3010</v>
      </c>
      <c r="B3011" s="3" t="s">
        <v>2584</v>
      </c>
      <c r="C3011" s="5">
        <v>45510</v>
      </c>
      <c r="D3011" s="3" t="s">
        <v>39</v>
      </c>
      <c r="E3011" s="4" t="s">
        <v>399</v>
      </c>
      <c r="F3011" s="9">
        <v>2</v>
      </c>
      <c r="G3011">
        <f>VLOOKUP(E3011,'Data Produk'!$A$2:$E$2517,5,FALSE)</f>
        <v>27000</v>
      </c>
      <c r="H3011">
        <f t="shared" ref="H3011:H3074" si="95">G3011*F3011</f>
        <v>54000</v>
      </c>
      <c r="I3011" t="str">
        <f>VLOOKUP(E3011,'Data Produk'!$A$2:$E$2517,3,FALSE)</f>
        <v>BHINNEKA DURALINK KCB2001 BLACK</v>
      </c>
      <c r="J3011" t="str">
        <f>VLOOKUP(E3011,'Data Produk'!$A$2:$E$2517,4,FALSE)</f>
        <v>CABLE</v>
      </c>
      <c r="K3011" t="str">
        <f>VLOOKUP(D3011,'Data Outlet'!$A$2:$D$17,4,FALSE)</f>
        <v>Eko Wijaya</v>
      </c>
      <c r="L3011" t="str">
        <f>VLOOKUP(D3011,'Data Outlet'!$A$2:$D$17,2,FALSE)</f>
        <v>KOTA KASABLANKA</v>
      </c>
    </row>
    <row r="3012" spans="1:12" x14ac:dyDescent="0.25">
      <c r="A3012" t="str">
        <f t="shared" si="94"/>
        <v>T-3011</v>
      </c>
      <c r="B3012" s="3" t="s">
        <v>2584</v>
      </c>
      <c r="C3012" s="5">
        <v>45505</v>
      </c>
      <c r="D3012" s="3" t="s">
        <v>39</v>
      </c>
      <c r="E3012" s="4" t="s">
        <v>1467</v>
      </c>
      <c r="F3012" s="9">
        <v>1</v>
      </c>
      <c r="G3012">
        <f>VLOOKUP(E3012,'Data Produk'!$A$2:$E$2517,5,FALSE)</f>
        <v>81000</v>
      </c>
      <c r="H3012">
        <f t="shared" si="95"/>
        <v>81000</v>
      </c>
      <c r="I3012" t="str">
        <f>VLOOKUP(E3012,'Data Produk'!$A$2:$E$2517,3,FALSE)</f>
        <v>BHINNEKA CRYTO VX7 GAMING MOUSE BLACK</v>
      </c>
      <c r="J3012" t="str">
        <f>VLOOKUP(E3012,'Data Produk'!$A$2:$E$2517,4,FALSE)</f>
        <v>MOUSE GAMING</v>
      </c>
      <c r="K3012" t="str">
        <f>VLOOKUP(D3012,'Data Outlet'!$A$2:$D$17,4,FALSE)</f>
        <v>Eko Wijaya</v>
      </c>
      <c r="L3012" t="str">
        <f>VLOOKUP(D3012,'Data Outlet'!$A$2:$D$17,2,FALSE)</f>
        <v>KOTA KASABLANKA</v>
      </c>
    </row>
    <row r="3013" spans="1:12" x14ac:dyDescent="0.25">
      <c r="A3013" t="str">
        <f t="shared" si="94"/>
        <v>T-3012</v>
      </c>
      <c r="B3013" s="3" t="s">
        <v>2584</v>
      </c>
      <c r="C3013" s="5">
        <v>45533</v>
      </c>
      <c r="D3013" s="3" t="s">
        <v>39</v>
      </c>
      <c r="E3013" s="4" t="s">
        <v>1597</v>
      </c>
      <c r="F3013" s="9">
        <v>2</v>
      </c>
      <c r="G3013">
        <f>VLOOKUP(E3013,'Data Produk'!$A$2:$E$2517,5,FALSE)</f>
        <v>193500</v>
      </c>
      <c r="H3013">
        <f t="shared" si="95"/>
        <v>387000</v>
      </c>
      <c r="I3013" t="str">
        <f>VLOOKUP(E3013,'Data Produk'!$A$2:$E$2517,3,FALSE)</f>
        <v>BHINNEKA ATOM TKL MECHANICAL KEYBOARD GREY BLUE SWITCH</v>
      </c>
      <c r="J3013" t="str">
        <f>VLOOKUP(E3013,'Data Produk'!$A$2:$E$2517,4,FALSE)</f>
        <v>KEYBOARD GAMING</v>
      </c>
      <c r="K3013" t="str">
        <f>VLOOKUP(D3013,'Data Outlet'!$A$2:$D$17,4,FALSE)</f>
        <v>Eko Wijaya</v>
      </c>
      <c r="L3013" t="str">
        <f>VLOOKUP(D3013,'Data Outlet'!$A$2:$D$17,2,FALSE)</f>
        <v>KOTA KASABLANKA</v>
      </c>
    </row>
    <row r="3014" spans="1:12" x14ac:dyDescent="0.25">
      <c r="A3014" t="str">
        <f t="shared" si="94"/>
        <v>T-3013</v>
      </c>
      <c r="B3014" s="3" t="s">
        <v>2584</v>
      </c>
      <c r="C3014" s="5">
        <v>45515</v>
      </c>
      <c r="D3014" s="3" t="s">
        <v>47</v>
      </c>
      <c r="E3014" s="4" t="s">
        <v>709</v>
      </c>
      <c r="F3014" s="9">
        <v>2</v>
      </c>
      <c r="G3014">
        <f>VLOOKUP(E3014,'Data Produk'!$A$2:$E$2517,5,FALSE)</f>
        <v>31500</v>
      </c>
      <c r="H3014">
        <f t="shared" si="95"/>
        <v>63000</v>
      </c>
      <c r="I3014" t="str">
        <f>VLOOKUP(E3014,'Data Produk'!$A$2:$E$2517,3,FALSE)</f>
        <v>BHINNEKA HYPERLINK KD60L1501 BLACK</v>
      </c>
      <c r="J3014" t="str">
        <f>VLOOKUP(E3014,'Data Produk'!$A$2:$E$2517,4,FALSE)</f>
        <v>CABLE</v>
      </c>
      <c r="K3014" t="str">
        <f>VLOOKUP(D3014,'Data Outlet'!$A$2:$D$17,4,FALSE)</f>
        <v>Joko Susilo</v>
      </c>
      <c r="L3014" t="str">
        <f>VLOOKUP(D3014,'Data Outlet'!$A$2:$D$17,2,FALSE)</f>
        <v>SUMARECON MALL BEKASI</v>
      </c>
    </row>
    <row r="3015" spans="1:12" x14ac:dyDescent="0.25">
      <c r="A3015" t="str">
        <f t="shared" si="94"/>
        <v>T-3014</v>
      </c>
      <c r="B3015" s="3" t="s">
        <v>2584</v>
      </c>
      <c r="C3015" s="5">
        <v>45507</v>
      </c>
      <c r="D3015" s="3" t="s">
        <v>39</v>
      </c>
      <c r="E3015" s="4" t="s">
        <v>440</v>
      </c>
      <c r="F3015" s="9">
        <v>4</v>
      </c>
      <c r="G3015">
        <f>VLOOKUP(E3015,'Data Produk'!$A$2:$E$2517,5,FALSE)</f>
        <v>82800</v>
      </c>
      <c r="H3015">
        <f t="shared" si="95"/>
        <v>331200</v>
      </c>
      <c r="I3015" t="str">
        <f>VLOOKUP(E3015,'Data Produk'!$A$2:$E$2517,3,FALSE)</f>
        <v>BHINNEKA W190 OFFICE MOUSE WHITE</v>
      </c>
      <c r="J3015" t="str">
        <f>VLOOKUP(E3015,'Data Produk'!$A$2:$E$2517,4,FALSE)</f>
        <v>OFFICE MOUSE</v>
      </c>
      <c r="K3015" t="str">
        <f>VLOOKUP(D3015,'Data Outlet'!$A$2:$D$17,4,FALSE)</f>
        <v>Eko Wijaya</v>
      </c>
      <c r="L3015" t="str">
        <f>VLOOKUP(D3015,'Data Outlet'!$A$2:$D$17,2,FALSE)</f>
        <v>KOTA KASABLANKA</v>
      </c>
    </row>
    <row r="3016" spans="1:12" x14ac:dyDescent="0.25">
      <c r="A3016" t="str">
        <f t="shared" si="94"/>
        <v>T-3015</v>
      </c>
      <c r="B3016" s="3" t="s">
        <v>2584</v>
      </c>
      <c r="C3016" s="5">
        <v>45515</v>
      </c>
      <c r="D3016" s="3" t="s">
        <v>47</v>
      </c>
      <c r="E3016" s="4" t="s">
        <v>784</v>
      </c>
      <c r="F3016" s="9">
        <v>1</v>
      </c>
      <c r="G3016">
        <f>VLOOKUP(E3016,'Data Produk'!$A$2:$E$2517,5,FALSE)</f>
        <v>29700</v>
      </c>
      <c r="H3016">
        <f t="shared" si="95"/>
        <v>29700</v>
      </c>
      <c r="I3016" t="str">
        <f>VLOOKUP(E3016,'Data Produk'!$A$2:$E$2517,3,FALSE)</f>
        <v>KM104 BHINNEKA USB CABLE MICRO</v>
      </c>
      <c r="J3016" t="str">
        <f>VLOOKUP(E3016,'Data Produk'!$A$2:$E$2517,4,FALSE)</f>
        <v>CABLE</v>
      </c>
      <c r="K3016" t="str">
        <f>VLOOKUP(D3016,'Data Outlet'!$A$2:$D$17,4,FALSE)</f>
        <v>Joko Susilo</v>
      </c>
      <c r="L3016" t="str">
        <f>VLOOKUP(D3016,'Data Outlet'!$A$2:$D$17,2,FALSE)</f>
        <v>SUMARECON MALL BEKASI</v>
      </c>
    </row>
    <row r="3017" spans="1:12" x14ac:dyDescent="0.25">
      <c r="A3017" t="str">
        <f t="shared" si="94"/>
        <v>T-3016</v>
      </c>
      <c r="B3017" s="3" t="s">
        <v>2584</v>
      </c>
      <c r="C3017" s="5">
        <v>45527</v>
      </c>
      <c r="D3017" s="3" t="s">
        <v>39</v>
      </c>
      <c r="E3017" s="4" t="s">
        <v>1321</v>
      </c>
      <c r="F3017" s="9">
        <v>7</v>
      </c>
      <c r="G3017">
        <f>VLOOKUP(E3017,'Data Produk'!$A$2:$E$2517,5,FALSE)</f>
        <v>13500</v>
      </c>
      <c r="H3017">
        <f t="shared" si="95"/>
        <v>94500</v>
      </c>
      <c r="I3017" t="str">
        <f>VLOOKUP(E3017,'Data Produk'!$A$2:$E$2517,3,FALSE)</f>
        <v>BHINNEKA LINKBUDS ES2 WIRED EARBUDS WHITE</v>
      </c>
      <c r="J3017" t="str">
        <f>VLOOKUP(E3017,'Data Produk'!$A$2:$E$2517,4,FALSE)</f>
        <v>EARPHONE</v>
      </c>
      <c r="K3017" t="str">
        <f>VLOOKUP(D3017,'Data Outlet'!$A$2:$D$17,4,FALSE)</f>
        <v>Eko Wijaya</v>
      </c>
      <c r="L3017" t="str">
        <f>VLOOKUP(D3017,'Data Outlet'!$A$2:$D$17,2,FALSE)</f>
        <v>KOTA KASABLANKA</v>
      </c>
    </row>
    <row r="3018" spans="1:12" x14ac:dyDescent="0.25">
      <c r="A3018" t="str">
        <f t="shared" si="94"/>
        <v>T-3017</v>
      </c>
      <c r="B3018" s="3" t="s">
        <v>2584</v>
      </c>
      <c r="C3018" s="5">
        <v>45509</v>
      </c>
      <c r="D3018" s="3" t="s">
        <v>45</v>
      </c>
      <c r="E3018" s="4" t="s">
        <v>1088</v>
      </c>
      <c r="F3018" s="9">
        <v>2</v>
      </c>
      <c r="G3018">
        <f>VLOOKUP(E3018,'Data Produk'!$A$2:$E$2517,5,FALSE)</f>
        <v>103500</v>
      </c>
      <c r="H3018">
        <f t="shared" si="95"/>
        <v>207000</v>
      </c>
      <c r="I3018" t="str">
        <f>VLOOKUP(E3018,'Data Produk'!$A$2:$E$2517,3,FALSE)</f>
        <v>BHINNEKA FLASH HQ53 GAMING HEADSET BLACK</v>
      </c>
      <c r="J3018" t="str">
        <f>VLOOKUP(E3018,'Data Produk'!$A$2:$E$2517,4,FALSE)</f>
        <v>GAMING HEADSET</v>
      </c>
      <c r="K3018" t="str">
        <f>VLOOKUP(D3018,'Data Outlet'!$A$2:$D$17,4,FALSE)</f>
        <v>Indah Putri</v>
      </c>
      <c r="L3018" t="str">
        <f>VLOOKUP(D3018,'Data Outlet'!$A$2:$D$17,2,FALSE)</f>
        <v>PIK AVENUE</v>
      </c>
    </row>
    <row r="3019" spans="1:12" x14ac:dyDescent="0.25">
      <c r="A3019" t="str">
        <f t="shared" si="94"/>
        <v>T-3018</v>
      </c>
      <c r="B3019" s="3" t="s">
        <v>2584</v>
      </c>
      <c r="C3019" s="5">
        <v>45532</v>
      </c>
      <c r="D3019" s="3" t="s">
        <v>39</v>
      </c>
      <c r="E3019" s="4" t="s">
        <v>386</v>
      </c>
      <c r="F3019" s="9">
        <v>7</v>
      </c>
      <c r="G3019">
        <f>VLOOKUP(E3019,'Data Produk'!$A$2:$E$2517,5,FALSE)</f>
        <v>22500</v>
      </c>
      <c r="H3019">
        <f t="shared" si="95"/>
        <v>157500</v>
      </c>
      <c r="I3019" t="str">
        <f>VLOOKUP(E3019,'Data Produk'!$A$2:$E$2517,3,FALSE)</f>
        <v>BHINNEKA HYPERLINK KV65C1201 BLACK</v>
      </c>
      <c r="J3019" t="str">
        <f>VLOOKUP(E3019,'Data Produk'!$A$2:$E$2517,4,FALSE)</f>
        <v>CABLE</v>
      </c>
      <c r="K3019" t="str">
        <f>VLOOKUP(D3019,'Data Outlet'!$A$2:$D$17,4,FALSE)</f>
        <v>Eko Wijaya</v>
      </c>
      <c r="L3019" t="str">
        <f>VLOOKUP(D3019,'Data Outlet'!$A$2:$D$17,2,FALSE)</f>
        <v>KOTA KASABLANKA</v>
      </c>
    </row>
    <row r="3020" spans="1:12" x14ac:dyDescent="0.25">
      <c r="A3020" t="str">
        <f t="shared" ref="A3020:A3083" si="96">"T-"&amp;ROW()-1</f>
        <v>T-3019</v>
      </c>
      <c r="B3020" s="3" t="s">
        <v>2584</v>
      </c>
      <c r="C3020" s="5">
        <v>45522</v>
      </c>
      <c r="D3020" s="3" t="s">
        <v>47</v>
      </c>
      <c r="E3020" s="4" t="s">
        <v>1598</v>
      </c>
      <c r="F3020" s="9">
        <v>1</v>
      </c>
      <c r="G3020">
        <f>VLOOKUP(E3020,'Data Produk'!$A$2:$E$2517,5,FALSE)</f>
        <v>131850</v>
      </c>
      <c r="H3020">
        <f t="shared" si="95"/>
        <v>131850</v>
      </c>
      <c r="I3020" t="str">
        <f>VLOOKUP(E3020,'Data Produk'!$A$2:$E$2517,3,FALSE)</f>
        <v>BHINNEKA SMART MOTION SENSOR SSK03</v>
      </c>
      <c r="J3020" t="str">
        <f>VLOOKUP(E3020,'Data Produk'!$A$2:$E$2517,4,FALSE)</f>
        <v>SMART LIFE</v>
      </c>
      <c r="K3020" t="str">
        <f>VLOOKUP(D3020,'Data Outlet'!$A$2:$D$17,4,FALSE)</f>
        <v>Joko Susilo</v>
      </c>
      <c r="L3020" t="str">
        <f>VLOOKUP(D3020,'Data Outlet'!$A$2:$D$17,2,FALSE)</f>
        <v>SUMARECON MALL BEKASI</v>
      </c>
    </row>
    <row r="3021" spans="1:12" x14ac:dyDescent="0.25">
      <c r="A3021" t="str">
        <f t="shared" si="96"/>
        <v>T-3020</v>
      </c>
      <c r="B3021" s="3" t="s">
        <v>2584</v>
      </c>
      <c r="C3021" s="5">
        <v>45512</v>
      </c>
      <c r="D3021" s="3" t="s">
        <v>41</v>
      </c>
      <c r="E3021" s="4" t="s">
        <v>767</v>
      </c>
      <c r="F3021" s="9">
        <v>1</v>
      </c>
      <c r="G3021">
        <f>VLOOKUP(E3021,'Data Produk'!$A$2:$E$2517,5,FALSE)</f>
        <v>49500</v>
      </c>
      <c r="H3021">
        <f t="shared" si="95"/>
        <v>49500</v>
      </c>
      <c r="I3021" t="str">
        <f>VLOOKUP(E3021,'Data Produk'!$A$2:$E$2517,3,FALSE)</f>
        <v>BHINNEKA POWER PURE 20W 1-PORT TYPE-A USB CHARGER (QC) BLACK</v>
      </c>
      <c r="J3021" t="str">
        <f>VLOOKUP(E3021,'Data Produk'!$A$2:$E$2517,4,FALSE)</f>
        <v>CHARGER</v>
      </c>
      <c r="K3021" t="str">
        <f>VLOOKUP(D3021,'Data Outlet'!$A$2:$D$17,4,FALSE)</f>
        <v>Gita Rahma</v>
      </c>
      <c r="L3021" t="str">
        <f>VLOOKUP(D3021,'Data Outlet'!$A$2:$D$17,2,FALSE)</f>
        <v>MALL GANDARIA CITY</v>
      </c>
    </row>
    <row r="3022" spans="1:12" x14ac:dyDescent="0.25">
      <c r="A3022" t="str">
        <f t="shared" si="96"/>
        <v>T-3021</v>
      </c>
      <c r="B3022" s="3" t="s">
        <v>2584</v>
      </c>
      <c r="C3022" s="5">
        <v>45527</v>
      </c>
      <c r="D3022" s="3" t="s">
        <v>41</v>
      </c>
      <c r="E3022" s="4" t="s">
        <v>1203</v>
      </c>
      <c r="F3022" s="9">
        <v>1</v>
      </c>
      <c r="G3022">
        <f>VLOOKUP(E3022,'Data Produk'!$A$2:$E$2517,5,FALSE)</f>
        <v>36900</v>
      </c>
      <c r="H3022">
        <f t="shared" si="95"/>
        <v>36900</v>
      </c>
      <c r="I3022" t="str">
        <f>VLOOKUP(E3022,'Data Produk'!$A$2:$E$2517,3,FALSE)</f>
        <v>KL106 BHINNEKA USB CABLE LIGHTNING</v>
      </c>
      <c r="J3022" t="str">
        <f>VLOOKUP(E3022,'Data Produk'!$A$2:$E$2517,4,FALSE)</f>
        <v>CABLE</v>
      </c>
      <c r="K3022" t="str">
        <f>VLOOKUP(D3022,'Data Outlet'!$A$2:$D$17,4,FALSE)</f>
        <v>Gita Rahma</v>
      </c>
      <c r="L3022" t="str">
        <f>VLOOKUP(D3022,'Data Outlet'!$A$2:$D$17,2,FALSE)</f>
        <v>MALL GANDARIA CITY</v>
      </c>
    </row>
    <row r="3023" spans="1:12" x14ac:dyDescent="0.25">
      <c r="A3023" t="str">
        <f t="shared" si="96"/>
        <v>T-3022</v>
      </c>
      <c r="B3023" s="3" t="s">
        <v>2584</v>
      </c>
      <c r="C3023" s="5">
        <v>45533</v>
      </c>
      <c r="D3023" s="3" t="s">
        <v>41</v>
      </c>
      <c r="E3023" s="4" t="s">
        <v>867</v>
      </c>
      <c r="F3023" s="9">
        <v>1</v>
      </c>
      <c r="G3023">
        <f>VLOOKUP(E3023,'Data Produk'!$A$2:$E$2517,5,FALSE)</f>
        <v>112500</v>
      </c>
      <c r="H3023">
        <f t="shared" si="95"/>
        <v>112500</v>
      </c>
      <c r="I3023" t="str">
        <f>VLOOKUP(E3023,'Data Produk'!$A$2:$E$2517,3,FALSE)</f>
        <v>BHINNEKA GO WH02 WIRELESS HEADSET GREY</v>
      </c>
      <c r="J3023" t="str">
        <f>VLOOKUP(E3023,'Data Produk'!$A$2:$E$2517,4,FALSE)</f>
        <v>WIRELESS HEADSET</v>
      </c>
      <c r="K3023" t="str">
        <f>VLOOKUP(D3023,'Data Outlet'!$A$2:$D$17,4,FALSE)</f>
        <v>Gita Rahma</v>
      </c>
      <c r="L3023" t="str">
        <f>VLOOKUP(D3023,'Data Outlet'!$A$2:$D$17,2,FALSE)</f>
        <v>MALL GANDARIA CITY</v>
      </c>
    </row>
    <row r="3024" spans="1:12" x14ac:dyDescent="0.25">
      <c r="A3024" t="str">
        <f t="shared" si="96"/>
        <v>T-3023</v>
      </c>
      <c r="B3024" s="3" t="s">
        <v>2584</v>
      </c>
      <c r="C3024" s="5">
        <v>45535</v>
      </c>
      <c r="D3024" s="3" t="s">
        <v>47</v>
      </c>
      <c r="E3024" s="4" t="s">
        <v>923</v>
      </c>
      <c r="F3024" s="9">
        <v>1</v>
      </c>
      <c r="G3024">
        <f>VLOOKUP(E3024,'Data Produk'!$A$2:$E$2517,5,FALSE)</f>
        <v>65700</v>
      </c>
      <c r="H3024">
        <f t="shared" si="95"/>
        <v>65700</v>
      </c>
      <c r="I3024" t="str">
        <f>VLOOKUP(E3024,'Data Produk'!$A$2:$E$2517,3,FALSE)</f>
        <v>BHINNEKA RAIGOR III WG12 GAMING MOUSE BLACK</v>
      </c>
      <c r="J3024" t="str">
        <f>VLOOKUP(E3024,'Data Produk'!$A$2:$E$2517,4,FALSE)</f>
        <v>MOUSE GAMING</v>
      </c>
      <c r="K3024" t="str">
        <f>VLOOKUP(D3024,'Data Outlet'!$A$2:$D$17,4,FALSE)</f>
        <v>Joko Susilo</v>
      </c>
      <c r="L3024" t="str">
        <f>VLOOKUP(D3024,'Data Outlet'!$A$2:$D$17,2,FALSE)</f>
        <v>SUMARECON MALL BEKASI</v>
      </c>
    </row>
    <row r="3025" spans="1:12" x14ac:dyDescent="0.25">
      <c r="A3025" t="str">
        <f t="shared" si="96"/>
        <v>T-3024</v>
      </c>
      <c r="B3025" s="3" t="s">
        <v>2584</v>
      </c>
      <c r="C3025" s="5">
        <v>45513</v>
      </c>
      <c r="D3025" s="3" t="s">
        <v>47</v>
      </c>
      <c r="E3025" s="4" t="s">
        <v>1599</v>
      </c>
      <c r="F3025" s="9">
        <v>1</v>
      </c>
      <c r="G3025">
        <f>VLOOKUP(E3025,'Data Produk'!$A$2:$E$2517,5,FALSE)</f>
        <v>153000</v>
      </c>
      <c r="H3025">
        <f t="shared" si="95"/>
        <v>153000</v>
      </c>
      <c r="I3025" t="str">
        <f>VLOOKUP(E3025,'Data Produk'!$A$2:$E$2517,3,FALSE)</f>
        <v>BHINNEKA ATO MP905 DESKMAT GEO2</v>
      </c>
      <c r="J3025" t="str">
        <f>VLOOKUP(E3025,'Data Produk'!$A$2:$E$2517,4,FALSE)</f>
        <v>DESKMAT</v>
      </c>
      <c r="K3025" t="str">
        <f>VLOOKUP(D3025,'Data Outlet'!$A$2:$D$17,4,FALSE)</f>
        <v>Joko Susilo</v>
      </c>
      <c r="L3025" t="str">
        <f>VLOOKUP(D3025,'Data Outlet'!$A$2:$D$17,2,FALSE)</f>
        <v>SUMARECON MALL BEKASI</v>
      </c>
    </row>
    <row r="3026" spans="1:12" x14ac:dyDescent="0.25">
      <c r="A3026" t="str">
        <f t="shared" si="96"/>
        <v>T-3025</v>
      </c>
      <c r="B3026" s="3" t="s">
        <v>2584</v>
      </c>
      <c r="C3026" s="5">
        <v>45525</v>
      </c>
      <c r="D3026" s="3" t="s">
        <v>39</v>
      </c>
      <c r="E3026" s="4" t="s">
        <v>383</v>
      </c>
      <c r="F3026" s="9">
        <v>3</v>
      </c>
      <c r="G3026">
        <f>VLOOKUP(E3026,'Data Produk'!$A$2:$E$2517,5,FALSE)</f>
        <v>57600</v>
      </c>
      <c r="H3026">
        <f t="shared" si="95"/>
        <v>172800</v>
      </c>
      <c r="I3026" t="str">
        <f>VLOOKUP(E3026,'Data Produk'!$A$2:$E$2517,3,FALSE)</f>
        <v>BHINNEKA GO W192 OFFICE MOUSE BLACK</v>
      </c>
      <c r="J3026" t="str">
        <f>VLOOKUP(E3026,'Data Produk'!$A$2:$E$2517,4,FALSE)</f>
        <v>OFFICE MOUSE</v>
      </c>
      <c r="K3026" t="str">
        <f>VLOOKUP(D3026,'Data Outlet'!$A$2:$D$17,4,FALSE)</f>
        <v>Eko Wijaya</v>
      </c>
      <c r="L3026" t="str">
        <f>VLOOKUP(D3026,'Data Outlet'!$A$2:$D$17,2,FALSE)</f>
        <v>KOTA KASABLANKA</v>
      </c>
    </row>
    <row r="3027" spans="1:12" x14ac:dyDescent="0.25">
      <c r="A3027" t="str">
        <f t="shared" si="96"/>
        <v>T-3026</v>
      </c>
      <c r="B3027" s="3" t="s">
        <v>2584</v>
      </c>
      <c r="C3027" s="5">
        <v>45530</v>
      </c>
      <c r="D3027" s="3" t="s">
        <v>39</v>
      </c>
      <c r="E3027" s="4" t="s">
        <v>997</v>
      </c>
      <c r="F3027" s="9">
        <v>2</v>
      </c>
      <c r="G3027">
        <f>VLOOKUP(E3027,'Data Produk'!$A$2:$E$2517,5,FALSE)</f>
        <v>74700</v>
      </c>
      <c r="H3027">
        <f t="shared" si="95"/>
        <v>149400</v>
      </c>
      <c r="I3027" t="str">
        <f>VLOOKUP(E3027,'Data Produk'!$A$2:$E$2517,3,FALSE)</f>
        <v>BHINNEKA KM100 OFFICE COMBO BLACK</v>
      </c>
      <c r="J3027" t="str">
        <f>VLOOKUP(E3027,'Data Produk'!$A$2:$E$2517,4,FALSE)</f>
        <v>OFFICE COMBO</v>
      </c>
      <c r="K3027" t="str">
        <f>VLOOKUP(D3027,'Data Outlet'!$A$2:$D$17,4,FALSE)</f>
        <v>Eko Wijaya</v>
      </c>
      <c r="L3027" t="str">
        <f>VLOOKUP(D3027,'Data Outlet'!$A$2:$D$17,2,FALSE)</f>
        <v>KOTA KASABLANKA</v>
      </c>
    </row>
    <row r="3028" spans="1:12" x14ac:dyDescent="0.25">
      <c r="A3028" t="str">
        <f t="shared" si="96"/>
        <v>T-3027</v>
      </c>
      <c r="B3028" s="3" t="s">
        <v>2584</v>
      </c>
      <c r="C3028" s="5">
        <v>45532</v>
      </c>
      <c r="D3028" s="3" t="s">
        <v>39</v>
      </c>
      <c r="E3028" s="4" t="s">
        <v>1600</v>
      </c>
      <c r="F3028" s="9">
        <v>2</v>
      </c>
      <c r="G3028">
        <f>VLOOKUP(E3028,'Data Produk'!$A$2:$E$2517,5,FALSE)</f>
        <v>261000</v>
      </c>
      <c r="H3028">
        <f t="shared" si="95"/>
        <v>522000</v>
      </c>
      <c r="I3028" t="str">
        <f>VLOOKUP(E3028,'Data Produk'!$A$2:$E$2517,3,FALSE)</f>
        <v>BHINNEKA BLAKE WGC5 GAMING MOUSE BLACK</v>
      </c>
      <c r="J3028" t="str">
        <f>VLOOKUP(E3028,'Data Produk'!$A$2:$E$2517,4,FALSE)</f>
        <v>MOUSE GAMING</v>
      </c>
      <c r="K3028" t="str">
        <f>VLOOKUP(D3028,'Data Outlet'!$A$2:$D$17,4,FALSE)</f>
        <v>Eko Wijaya</v>
      </c>
      <c r="L3028" t="str">
        <f>VLOOKUP(D3028,'Data Outlet'!$A$2:$D$17,2,FALSE)</f>
        <v>KOTA KASABLANKA</v>
      </c>
    </row>
    <row r="3029" spans="1:12" x14ac:dyDescent="0.25">
      <c r="A3029" t="str">
        <f t="shared" si="96"/>
        <v>T-3028</v>
      </c>
      <c r="B3029" s="3" t="s">
        <v>2584</v>
      </c>
      <c r="C3029" s="5">
        <v>45508</v>
      </c>
      <c r="D3029" s="3" t="s">
        <v>47</v>
      </c>
      <c r="E3029" s="4" t="s">
        <v>1133</v>
      </c>
      <c r="F3029" s="9">
        <v>1</v>
      </c>
      <c r="G3029">
        <f>VLOOKUP(E3029,'Data Produk'!$A$2:$E$2517,5,FALSE)</f>
        <v>39600</v>
      </c>
      <c r="H3029">
        <f t="shared" si="95"/>
        <v>39600</v>
      </c>
      <c r="I3029" t="str">
        <f>VLOOKUP(E3029,'Data Produk'!$A$2:$E$2517,3,FALSE)</f>
        <v>BHINNEKA GO W606 OFFICE MOUSE BLACK</v>
      </c>
      <c r="J3029" t="str">
        <f>VLOOKUP(E3029,'Data Produk'!$A$2:$E$2517,4,FALSE)</f>
        <v>OFFICE MOUSE</v>
      </c>
      <c r="K3029" t="str">
        <f>VLOOKUP(D3029,'Data Outlet'!$A$2:$D$17,4,FALSE)</f>
        <v>Joko Susilo</v>
      </c>
      <c r="L3029" t="str">
        <f>VLOOKUP(D3029,'Data Outlet'!$A$2:$D$17,2,FALSE)</f>
        <v>SUMARECON MALL BEKASI</v>
      </c>
    </row>
    <row r="3030" spans="1:12" x14ac:dyDescent="0.25">
      <c r="A3030" t="str">
        <f t="shared" si="96"/>
        <v>T-3029</v>
      </c>
      <c r="B3030" s="3" t="s">
        <v>2584</v>
      </c>
      <c r="C3030" s="5">
        <v>45535</v>
      </c>
      <c r="D3030" s="3" t="s">
        <v>39</v>
      </c>
      <c r="E3030" s="4" t="s">
        <v>571</v>
      </c>
      <c r="F3030" s="9">
        <v>1</v>
      </c>
      <c r="G3030">
        <f>VLOOKUP(E3030,'Data Produk'!$A$2:$E$2517,5,FALSE)</f>
        <v>73800</v>
      </c>
      <c r="H3030">
        <f t="shared" si="95"/>
        <v>73800</v>
      </c>
      <c r="I3030" t="str">
        <f>VLOOKUP(E3030,'Data Produk'!$A$2:$E$2517,3,FALSE)</f>
        <v>BHINNEKA RAIGOR III WG12R GAMING MOUSE BLACK</v>
      </c>
      <c r="J3030" t="str">
        <f>VLOOKUP(E3030,'Data Produk'!$A$2:$E$2517,4,FALSE)</f>
        <v>MOUSE GAMING</v>
      </c>
      <c r="K3030" t="str">
        <f>VLOOKUP(D3030,'Data Outlet'!$A$2:$D$17,4,FALSE)</f>
        <v>Eko Wijaya</v>
      </c>
      <c r="L3030" t="str">
        <f>VLOOKUP(D3030,'Data Outlet'!$A$2:$D$17,2,FALSE)</f>
        <v>KOTA KASABLANKA</v>
      </c>
    </row>
    <row r="3031" spans="1:12" x14ac:dyDescent="0.25">
      <c r="A3031" t="str">
        <f t="shared" si="96"/>
        <v>T-3030</v>
      </c>
      <c r="B3031" s="3" t="s">
        <v>2584</v>
      </c>
      <c r="C3031" s="5">
        <v>45506</v>
      </c>
      <c r="D3031" s="3" t="s">
        <v>45</v>
      </c>
      <c r="E3031" s="4" t="s">
        <v>144</v>
      </c>
      <c r="F3031" s="9">
        <v>2</v>
      </c>
      <c r="G3031">
        <f>VLOOKUP(E3031,'Data Produk'!$A$2:$E$2517,5,FALSE)</f>
        <v>49500</v>
      </c>
      <c r="H3031">
        <f t="shared" si="95"/>
        <v>99000</v>
      </c>
      <c r="I3031" t="str">
        <f>VLOOKUP(E3031,'Data Produk'!$A$2:$E$2517,3,FALSE)</f>
        <v>BHINNEKA POWER PURE 20W 1-PORT TYPE-A USB CHARGER (QC) BLACK</v>
      </c>
      <c r="J3031" t="str">
        <f>VLOOKUP(E3031,'Data Produk'!$A$2:$E$2517,4,FALSE)</f>
        <v>CHARGER</v>
      </c>
      <c r="K3031" t="str">
        <f>VLOOKUP(D3031,'Data Outlet'!$A$2:$D$17,4,FALSE)</f>
        <v>Indah Putri</v>
      </c>
      <c r="L3031" t="str">
        <f>VLOOKUP(D3031,'Data Outlet'!$A$2:$D$17,2,FALSE)</f>
        <v>PIK AVENUE</v>
      </c>
    </row>
    <row r="3032" spans="1:12" x14ac:dyDescent="0.25">
      <c r="A3032" t="str">
        <f t="shared" si="96"/>
        <v>T-3031</v>
      </c>
      <c r="B3032" s="3" t="s">
        <v>2584</v>
      </c>
      <c r="C3032" s="5">
        <v>45525</v>
      </c>
      <c r="D3032" s="3" t="s">
        <v>39</v>
      </c>
      <c r="E3032" s="4" t="s">
        <v>429</v>
      </c>
      <c r="F3032" s="9">
        <v>4</v>
      </c>
      <c r="G3032">
        <f>VLOOKUP(E3032,'Data Produk'!$A$2:$E$2517,5,FALSE)</f>
        <v>22500</v>
      </c>
      <c r="H3032">
        <f t="shared" si="95"/>
        <v>90000</v>
      </c>
      <c r="I3032" t="str">
        <f>VLOOKUP(E3032,'Data Produk'!$A$2:$E$2517,3,FALSE)</f>
        <v>BHINNEKA LINKBUDS ES4 WIRED EARBUDS WHITE</v>
      </c>
      <c r="J3032" t="str">
        <f>VLOOKUP(E3032,'Data Produk'!$A$2:$E$2517,4,FALSE)</f>
        <v>EARPHONE</v>
      </c>
      <c r="K3032" t="str">
        <f>VLOOKUP(D3032,'Data Outlet'!$A$2:$D$17,4,FALSE)</f>
        <v>Eko Wijaya</v>
      </c>
      <c r="L3032" t="str">
        <f>VLOOKUP(D3032,'Data Outlet'!$A$2:$D$17,2,FALSE)</f>
        <v>KOTA KASABLANKA</v>
      </c>
    </row>
    <row r="3033" spans="1:12" x14ac:dyDescent="0.25">
      <c r="A3033" t="str">
        <f t="shared" si="96"/>
        <v>T-3032</v>
      </c>
      <c r="B3033" s="3" t="s">
        <v>2584</v>
      </c>
      <c r="C3033" s="5">
        <v>45528</v>
      </c>
      <c r="D3033" s="3" t="s">
        <v>47</v>
      </c>
      <c r="E3033" s="4" t="s">
        <v>1033</v>
      </c>
      <c r="F3033" s="9">
        <v>1</v>
      </c>
      <c r="G3033">
        <f>VLOOKUP(E3033,'Data Produk'!$A$2:$E$2517,5,FALSE)</f>
        <v>35100</v>
      </c>
      <c r="H3033">
        <f t="shared" si="95"/>
        <v>35100</v>
      </c>
      <c r="I3033" t="str">
        <f>VLOOKUP(E3033,'Data Produk'!$A$2:$E$2517,3,FALSE)</f>
        <v>KL104 BHINNEKA USB CABLE LIGHTNING</v>
      </c>
      <c r="J3033" t="str">
        <f>VLOOKUP(E3033,'Data Produk'!$A$2:$E$2517,4,FALSE)</f>
        <v>CABLE</v>
      </c>
      <c r="K3033" t="str">
        <f>VLOOKUP(D3033,'Data Outlet'!$A$2:$D$17,4,FALSE)</f>
        <v>Joko Susilo</v>
      </c>
      <c r="L3033" t="str">
        <f>VLOOKUP(D3033,'Data Outlet'!$A$2:$D$17,2,FALSE)</f>
        <v>SUMARECON MALL BEKASI</v>
      </c>
    </row>
    <row r="3034" spans="1:12" x14ac:dyDescent="0.25">
      <c r="A3034" t="str">
        <f t="shared" si="96"/>
        <v>T-3033</v>
      </c>
      <c r="B3034" s="3" t="s">
        <v>2584</v>
      </c>
      <c r="C3034" s="5">
        <v>45514</v>
      </c>
      <c r="D3034" s="3" t="s">
        <v>45</v>
      </c>
      <c r="E3034" s="4" t="s">
        <v>125</v>
      </c>
      <c r="F3034" s="9">
        <v>1</v>
      </c>
      <c r="G3034">
        <f>VLOOKUP(E3034,'Data Produk'!$A$2:$E$2517,5,FALSE)</f>
        <v>74700</v>
      </c>
      <c r="H3034">
        <f t="shared" si="95"/>
        <v>74700</v>
      </c>
      <c r="I3034" t="str">
        <f>VLOOKUP(E3034,'Data Produk'!$A$2:$E$2517,3,FALSE)</f>
        <v>BHINNEKA KM100 OFFICE COMBO BLACK</v>
      </c>
      <c r="J3034" t="str">
        <f>VLOOKUP(E3034,'Data Produk'!$A$2:$E$2517,4,FALSE)</f>
        <v>OFFICE COMBO</v>
      </c>
      <c r="K3034" t="str">
        <f>VLOOKUP(D3034,'Data Outlet'!$A$2:$D$17,4,FALSE)</f>
        <v>Indah Putri</v>
      </c>
      <c r="L3034" t="str">
        <f>VLOOKUP(D3034,'Data Outlet'!$A$2:$D$17,2,FALSE)</f>
        <v>PIK AVENUE</v>
      </c>
    </row>
    <row r="3035" spans="1:12" x14ac:dyDescent="0.25">
      <c r="A3035" t="str">
        <f t="shared" si="96"/>
        <v>T-3034</v>
      </c>
      <c r="B3035" s="3" t="s">
        <v>2584</v>
      </c>
      <c r="C3035" s="5">
        <v>45535</v>
      </c>
      <c r="D3035" s="3" t="s">
        <v>39</v>
      </c>
      <c r="E3035" s="4" t="s">
        <v>387</v>
      </c>
      <c r="F3035" s="9">
        <v>8</v>
      </c>
      <c r="G3035">
        <f>VLOOKUP(E3035,'Data Produk'!$A$2:$E$2517,5,FALSE)</f>
        <v>45000</v>
      </c>
      <c r="H3035">
        <f t="shared" si="95"/>
        <v>360000</v>
      </c>
      <c r="I3035" t="str">
        <f>VLOOKUP(E3035,'Data Produk'!$A$2:$E$2517,3,FALSE)</f>
        <v>BHINNEKA HYPERLINK KD10C2001 BLACK</v>
      </c>
      <c r="J3035" t="str">
        <f>VLOOKUP(E3035,'Data Produk'!$A$2:$E$2517,4,FALSE)</f>
        <v>CABLE</v>
      </c>
      <c r="K3035" t="str">
        <f>VLOOKUP(D3035,'Data Outlet'!$A$2:$D$17,4,FALSE)</f>
        <v>Eko Wijaya</v>
      </c>
      <c r="L3035" t="str">
        <f>VLOOKUP(D3035,'Data Outlet'!$A$2:$D$17,2,FALSE)</f>
        <v>KOTA KASABLANKA</v>
      </c>
    </row>
    <row r="3036" spans="1:12" x14ac:dyDescent="0.25">
      <c r="A3036" t="str">
        <f t="shared" si="96"/>
        <v>T-3035</v>
      </c>
      <c r="B3036" s="3" t="s">
        <v>2584</v>
      </c>
      <c r="C3036" s="5">
        <v>45511</v>
      </c>
      <c r="D3036" s="3" t="s">
        <v>45</v>
      </c>
      <c r="E3036" s="4" t="s">
        <v>777</v>
      </c>
      <c r="F3036" s="9">
        <v>4</v>
      </c>
      <c r="G3036">
        <f>VLOOKUP(E3036,'Data Produk'!$A$2:$E$2517,5,FALSE)</f>
        <v>35100</v>
      </c>
      <c r="H3036">
        <f t="shared" si="95"/>
        <v>140400</v>
      </c>
      <c r="I3036" t="str">
        <f>VLOOKUP(E3036,'Data Produk'!$A$2:$E$2517,3,FALSE)</f>
        <v>KL104 BHINNEKA USB CABLE LIGHTNING</v>
      </c>
      <c r="J3036" t="str">
        <f>VLOOKUP(E3036,'Data Produk'!$A$2:$E$2517,4,FALSE)</f>
        <v>CABLE</v>
      </c>
      <c r="K3036" t="str">
        <f>VLOOKUP(D3036,'Data Outlet'!$A$2:$D$17,4,FALSE)</f>
        <v>Indah Putri</v>
      </c>
      <c r="L3036" t="str">
        <f>VLOOKUP(D3036,'Data Outlet'!$A$2:$D$17,2,FALSE)</f>
        <v>PIK AVENUE</v>
      </c>
    </row>
    <row r="3037" spans="1:12" x14ac:dyDescent="0.25">
      <c r="A3037" t="str">
        <f t="shared" si="96"/>
        <v>T-3036</v>
      </c>
      <c r="B3037" s="3" t="s">
        <v>2584</v>
      </c>
      <c r="C3037" s="5">
        <v>45522</v>
      </c>
      <c r="D3037" s="3" t="s">
        <v>41</v>
      </c>
      <c r="E3037" s="4" t="s">
        <v>1601</v>
      </c>
      <c r="F3037" s="9">
        <v>1</v>
      </c>
      <c r="G3037">
        <f>VLOOKUP(E3037,'Data Produk'!$A$2:$E$2517,5,FALSE)</f>
        <v>123300</v>
      </c>
      <c r="H3037">
        <f t="shared" si="95"/>
        <v>123300</v>
      </c>
      <c r="I3037" t="str">
        <f>VLOOKUP(E3037,'Data Produk'!$A$2:$E$2517,3,FALSE)</f>
        <v>BHINNEKA GO WK894 OFFICE COMBO BLACK</v>
      </c>
      <c r="J3037" t="str">
        <f>VLOOKUP(E3037,'Data Produk'!$A$2:$E$2517,4,FALSE)</f>
        <v>OFFICE COMBO</v>
      </c>
      <c r="K3037" t="str">
        <f>VLOOKUP(D3037,'Data Outlet'!$A$2:$D$17,4,FALSE)</f>
        <v>Gita Rahma</v>
      </c>
      <c r="L3037" t="str">
        <f>VLOOKUP(D3037,'Data Outlet'!$A$2:$D$17,2,FALSE)</f>
        <v>MALL GANDARIA CITY</v>
      </c>
    </row>
    <row r="3038" spans="1:12" x14ac:dyDescent="0.25">
      <c r="A3038" t="str">
        <f t="shared" si="96"/>
        <v>T-3037</v>
      </c>
      <c r="B3038" s="3" t="s">
        <v>2584</v>
      </c>
      <c r="C3038" s="5">
        <v>45521</v>
      </c>
      <c r="D3038" s="3" t="s">
        <v>39</v>
      </c>
      <c r="E3038" s="4" t="s">
        <v>639</v>
      </c>
      <c r="F3038" s="9">
        <v>4</v>
      </c>
      <c r="G3038">
        <f>VLOOKUP(E3038,'Data Produk'!$A$2:$E$2517,5,FALSE)</f>
        <v>39600</v>
      </c>
      <c r="H3038">
        <f t="shared" si="95"/>
        <v>158400</v>
      </c>
      <c r="I3038" t="str">
        <f>VLOOKUP(E3038,'Data Produk'!$A$2:$E$2517,3,FALSE)</f>
        <v>BHINNEKA GO W606 OFFICE MOUSE BLUE</v>
      </c>
      <c r="J3038" t="str">
        <f>VLOOKUP(E3038,'Data Produk'!$A$2:$E$2517,4,FALSE)</f>
        <v>OFFICE MOUSE</v>
      </c>
      <c r="K3038" t="str">
        <f>VLOOKUP(D3038,'Data Outlet'!$A$2:$D$17,4,FALSE)</f>
        <v>Eko Wijaya</v>
      </c>
      <c r="L3038" t="str">
        <f>VLOOKUP(D3038,'Data Outlet'!$A$2:$D$17,2,FALSE)</f>
        <v>KOTA KASABLANKA</v>
      </c>
    </row>
    <row r="3039" spans="1:12" x14ac:dyDescent="0.25">
      <c r="A3039" t="str">
        <f t="shared" si="96"/>
        <v>T-3038</v>
      </c>
      <c r="B3039" s="3" t="s">
        <v>2584</v>
      </c>
      <c r="C3039" s="5">
        <v>45532</v>
      </c>
      <c r="D3039" s="3" t="s">
        <v>45</v>
      </c>
      <c r="E3039" s="4" t="s">
        <v>796</v>
      </c>
      <c r="F3039" s="9">
        <v>3</v>
      </c>
      <c r="G3039">
        <f>VLOOKUP(E3039,'Data Produk'!$A$2:$E$2517,5,FALSE)</f>
        <v>81000</v>
      </c>
      <c r="H3039">
        <f t="shared" si="95"/>
        <v>243000</v>
      </c>
      <c r="I3039" t="str">
        <f>VLOOKUP(E3039,'Data Produk'!$A$2:$E$2517,3,FALSE)</f>
        <v>BHINNEKA THOR X9 GAMING MOUSE BLACK</v>
      </c>
      <c r="J3039" t="str">
        <f>VLOOKUP(E3039,'Data Produk'!$A$2:$E$2517,4,FALSE)</f>
        <v>MOUSE GAMING</v>
      </c>
      <c r="K3039" t="str">
        <f>VLOOKUP(D3039,'Data Outlet'!$A$2:$D$17,4,FALSE)</f>
        <v>Indah Putri</v>
      </c>
      <c r="L3039" t="str">
        <f>VLOOKUP(D3039,'Data Outlet'!$A$2:$D$17,2,FALSE)</f>
        <v>PIK AVENUE</v>
      </c>
    </row>
    <row r="3040" spans="1:12" x14ac:dyDescent="0.25">
      <c r="A3040" t="str">
        <f t="shared" si="96"/>
        <v>T-3039</v>
      </c>
      <c r="B3040" s="3" t="s">
        <v>2584</v>
      </c>
      <c r="C3040" s="5">
        <v>45515</v>
      </c>
      <c r="D3040" s="3" t="s">
        <v>39</v>
      </c>
      <c r="E3040" s="4" t="s">
        <v>732</v>
      </c>
      <c r="F3040" s="9">
        <v>3</v>
      </c>
      <c r="G3040">
        <f>VLOOKUP(E3040,'Data Produk'!$A$2:$E$2517,5,FALSE)</f>
        <v>13500</v>
      </c>
      <c r="H3040">
        <f t="shared" si="95"/>
        <v>40500</v>
      </c>
      <c r="I3040" t="str">
        <f>VLOOKUP(E3040,'Data Produk'!$A$2:$E$2517,3,FALSE)</f>
        <v>BHINNEKA LINKBUDS ES2 WIRED EARBUDS BLACK</v>
      </c>
      <c r="J3040" t="str">
        <f>VLOOKUP(E3040,'Data Produk'!$A$2:$E$2517,4,FALSE)</f>
        <v>EARPHONE</v>
      </c>
      <c r="K3040" t="str">
        <f>VLOOKUP(D3040,'Data Outlet'!$A$2:$D$17,4,FALSE)</f>
        <v>Eko Wijaya</v>
      </c>
      <c r="L3040" t="str">
        <f>VLOOKUP(D3040,'Data Outlet'!$A$2:$D$17,2,FALSE)</f>
        <v>KOTA KASABLANKA</v>
      </c>
    </row>
    <row r="3041" spans="1:12" x14ac:dyDescent="0.25">
      <c r="A3041" t="str">
        <f t="shared" si="96"/>
        <v>T-3040</v>
      </c>
      <c r="B3041" s="3" t="s">
        <v>2584</v>
      </c>
      <c r="C3041" s="5">
        <v>45535</v>
      </c>
      <c r="D3041" s="3" t="s">
        <v>47</v>
      </c>
      <c r="E3041" s="4" t="s">
        <v>671</v>
      </c>
      <c r="F3041" s="9">
        <v>1</v>
      </c>
      <c r="G3041">
        <f>VLOOKUP(E3041,'Data Produk'!$A$2:$E$2517,5,FALSE)</f>
        <v>82800</v>
      </c>
      <c r="H3041">
        <f t="shared" si="95"/>
        <v>82800</v>
      </c>
      <c r="I3041" t="str">
        <f>VLOOKUP(E3041,'Data Produk'!$A$2:$E$2517,3,FALSE)</f>
        <v>BHINNEKA W190 OFFICE MOUSE MINT</v>
      </c>
      <c r="J3041" t="str">
        <f>VLOOKUP(E3041,'Data Produk'!$A$2:$E$2517,4,FALSE)</f>
        <v>OFFICE MOUSE</v>
      </c>
      <c r="K3041" t="str">
        <f>VLOOKUP(D3041,'Data Outlet'!$A$2:$D$17,4,FALSE)</f>
        <v>Joko Susilo</v>
      </c>
      <c r="L3041" t="str">
        <f>VLOOKUP(D3041,'Data Outlet'!$A$2:$D$17,2,FALSE)</f>
        <v>SUMARECON MALL BEKASI</v>
      </c>
    </row>
    <row r="3042" spans="1:12" x14ac:dyDescent="0.25">
      <c r="A3042" t="str">
        <f t="shared" si="96"/>
        <v>T-3041</v>
      </c>
      <c r="B3042" s="3" t="s">
        <v>2584</v>
      </c>
      <c r="C3042" s="5">
        <v>45532</v>
      </c>
      <c r="D3042" s="3" t="s">
        <v>39</v>
      </c>
      <c r="E3042" s="4" t="s">
        <v>432</v>
      </c>
      <c r="F3042" s="9">
        <v>3</v>
      </c>
      <c r="G3042">
        <f>VLOOKUP(E3042,'Data Produk'!$A$2:$E$2517,5,FALSE)</f>
        <v>22500</v>
      </c>
      <c r="H3042">
        <f t="shared" si="95"/>
        <v>67500</v>
      </c>
      <c r="I3042" t="str">
        <f>VLOOKUP(E3042,'Data Produk'!$A$2:$E$2517,3,FALSE)</f>
        <v>BHINNEKA LINKBUDS ES4 WIRED EARBUDS BLACK</v>
      </c>
      <c r="J3042" t="str">
        <f>VLOOKUP(E3042,'Data Produk'!$A$2:$E$2517,4,FALSE)</f>
        <v>EARPHONE</v>
      </c>
      <c r="K3042" t="str">
        <f>VLOOKUP(D3042,'Data Outlet'!$A$2:$D$17,4,FALSE)</f>
        <v>Eko Wijaya</v>
      </c>
      <c r="L3042" t="str">
        <f>VLOOKUP(D3042,'Data Outlet'!$A$2:$D$17,2,FALSE)</f>
        <v>KOTA KASABLANKA</v>
      </c>
    </row>
    <row r="3043" spans="1:12" x14ac:dyDescent="0.25">
      <c r="A3043" t="str">
        <f t="shared" si="96"/>
        <v>T-3042</v>
      </c>
      <c r="B3043" s="3" t="s">
        <v>2584</v>
      </c>
      <c r="C3043" s="5">
        <v>45535</v>
      </c>
      <c r="D3043" s="3" t="s">
        <v>47</v>
      </c>
      <c r="E3043" s="4" t="s">
        <v>1602</v>
      </c>
      <c r="F3043" s="9">
        <v>1</v>
      </c>
      <c r="G3043">
        <f>VLOOKUP(E3043,'Data Produk'!$A$2:$E$2517,5,FALSE)</f>
        <v>26100</v>
      </c>
      <c r="H3043">
        <f t="shared" si="95"/>
        <v>26100</v>
      </c>
      <c r="I3043" t="str">
        <f>VLOOKUP(E3043,'Data Produk'!$A$2:$E$2517,3,FALSE)</f>
        <v>BHINNEKA GO ES1 WIRED EARBUDS WHITE</v>
      </c>
      <c r="J3043" t="str">
        <f>VLOOKUP(E3043,'Data Produk'!$A$2:$E$2517,4,FALSE)</f>
        <v>EARPHONE</v>
      </c>
      <c r="K3043" t="str">
        <f>VLOOKUP(D3043,'Data Outlet'!$A$2:$D$17,4,FALSE)</f>
        <v>Joko Susilo</v>
      </c>
      <c r="L3043" t="str">
        <f>VLOOKUP(D3043,'Data Outlet'!$A$2:$D$17,2,FALSE)</f>
        <v>SUMARECON MALL BEKASI</v>
      </c>
    </row>
    <row r="3044" spans="1:12" x14ac:dyDescent="0.25">
      <c r="A3044" t="str">
        <f t="shared" si="96"/>
        <v>T-3043</v>
      </c>
      <c r="B3044" s="3" t="s">
        <v>2584</v>
      </c>
      <c r="C3044" s="5">
        <v>45507</v>
      </c>
      <c r="D3044" s="3" t="s">
        <v>45</v>
      </c>
      <c r="E3044" s="4" t="s">
        <v>67</v>
      </c>
      <c r="F3044" s="9">
        <v>4</v>
      </c>
      <c r="G3044">
        <f>VLOOKUP(E3044,'Data Produk'!$A$2:$E$2517,5,FALSE)</f>
        <v>17100</v>
      </c>
      <c r="H3044">
        <f t="shared" si="95"/>
        <v>68400</v>
      </c>
      <c r="I3044" t="str">
        <f>VLOOKUP(E3044,'Data Produk'!$A$2:$E$2517,3,FALSE)</f>
        <v>KC103 BHINNEKA USB CABLE TYPE C</v>
      </c>
      <c r="J3044" t="str">
        <f>VLOOKUP(E3044,'Data Produk'!$A$2:$E$2517,4,FALSE)</f>
        <v>CABLE</v>
      </c>
      <c r="K3044" t="str">
        <f>VLOOKUP(D3044,'Data Outlet'!$A$2:$D$17,4,FALSE)</f>
        <v>Indah Putri</v>
      </c>
      <c r="L3044" t="str">
        <f>VLOOKUP(D3044,'Data Outlet'!$A$2:$D$17,2,FALSE)</f>
        <v>PIK AVENUE</v>
      </c>
    </row>
    <row r="3045" spans="1:12" x14ac:dyDescent="0.25">
      <c r="A3045" t="str">
        <f t="shared" si="96"/>
        <v>T-3044</v>
      </c>
      <c r="B3045" s="3" t="s">
        <v>2584</v>
      </c>
      <c r="C3045" s="5">
        <v>45520</v>
      </c>
      <c r="D3045" s="3" t="s">
        <v>47</v>
      </c>
      <c r="E3045" s="4" t="s">
        <v>757</v>
      </c>
      <c r="F3045" s="9">
        <v>1</v>
      </c>
      <c r="G3045">
        <f>VLOOKUP(E3045,'Data Produk'!$A$2:$E$2517,5,FALSE)</f>
        <v>22500</v>
      </c>
      <c r="H3045">
        <f t="shared" si="95"/>
        <v>22500</v>
      </c>
      <c r="I3045" t="str">
        <f>VLOOKUP(E3045,'Data Produk'!$A$2:$E$2517,3,FALSE)</f>
        <v>BHINNEKA LINKBUDS ES4 WIRED EARBUDS WHITE</v>
      </c>
      <c r="J3045" t="str">
        <f>VLOOKUP(E3045,'Data Produk'!$A$2:$E$2517,4,FALSE)</f>
        <v>EARPHONE</v>
      </c>
      <c r="K3045" t="str">
        <f>VLOOKUP(D3045,'Data Outlet'!$A$2:$D$17,4,FALSE)</f>
        <v>Joko Susilo</v>
      </c>
      <c r="L3045" t="str">
        <f>VLOOKUP(D3045,'Data Outlet'!$A$2:$D$17,2,FALSE)</f>
        <v>SUMARECON MALL BEKASI</v>
      </c>
    </row>
    <row r="3046" spans="1:12" x14ac:dyDescent="0.25">
      <c r="A3046" t="str">
        <f t="shared" si="96"/>
        <v>T-3045</v>
      </c>
      <c r="B3046" s="3" t="s">
        <v>2584</v>
      </c>
      <c r="C3046" s="5">
        <v>45529</v>
      </c>
      <c r="D3046" s="3" t="s">
        <v>45</v>
      </c>
      <c r="E3046" s="4" t="s">
        <v>1089</v>
      </c>
      <c r="F3046" s="9">
        <v>2</v>
      </c>
      <c r="G3046">
        <f>VLOOKUP(E3046,'Data Produk'!$A$2:$E$2517,5,FALSE)</f>
        <v>76500</v>
      </c>
      <c r="H3046">
        <f t="shared" si="95"/>
        <v>153000</v>
      </c>
      <c r="I3046" t="str">
        <f>VLOOKUP(E3046,'Data Produk'!$A$2:$E$2517,3,FALSE)</f>
        <v>BHINNEKA WAVE10 TW10 TRUE WIRELESS WHITE</v>
      </c>
      <c r="J3046" t="str">
        <f>VLOOKUP(E3046,'Data Produk'!$A$2:$E$2517,4,FALSE)</f>
        <v>TWS</v>
      </c>
      <c r="K3046" t="str">
        <f>VLOOKUP(D3046,'Data Outlet'!$A$2:$D$17,4,FALSE)</f>
        <v>Indah Putri</v>
      </c>
      <c r="L3046" t="str">
        <f>VLOOKUP(D3046,'Data Outlet'!$A$2:$D$17,2,FALSE)</f>
        <v>PIK AVENUE</v>
      </c>
    </row>
    <row r="3047" spans="1:12" x14ac:dyDescent="0.25">
      <c r="A3047" t="str">
        <f t="shared" si="96"/>
        <v>T-3046</v>
      </c>
      <c r="B3047" s="3" t="s">
        <v>2584</v>
      </c>
      <c r="C3047" s="5">
        <v>45533</v>
      </c>
      <c r="D3047" s="3" t="s">
        <v>45</v>
      </c>
      <c r="E3047" s="4" t="s">
        <v>266</v>
      </c>
      <c r="F3047" s="9">
        <v>1</v>
      </c>
      <c r="G3047">
        <f>VLOOKUP(E3047,'Data Produk'!$A$2:$E$2517,5,FALSE)</f>
        <v>39600</v>
      </c>
      <c r="H3047">
        <f t="shared" si="95"/>
        <v>39600</v>
      </c>
      <c r="I3047" t="str">
        <f>VLOOKUP(E3047,'Data Produk'!$A$2:$E$2517,3,FALSE)</f>
        <v>BHINNEKA GO W606 OFFICE MOUSE BLACK</v>
      </c>
      <c r="J3047" t="str">
        <f>VLOOKUP(E3047,'Data Produk'!$A$2:$E$2517,4,FALSE)</f>
        <v>OFFICE MOUSE</v>
      </c>
      <c r="K3047" t="str">
        <f>VLOOKUP(D3047,'Data Outlet'!$A$2:$D$17,4,FALSE)</f>
        <v>Indah Putri</v>
      </c>
      <c r="L3047" t="str">
        <f>VLOOKUP(D3047,'Data Outlet'!$A$2:$D$17,2,FALSE)</f>
        <v>PIK AVENUE</v>
      </c>
    </row>
    <row r="3048" spans="1:12" x14ac:dyDescent="0.25">
      <c r="A3048" t="str">
        <f t="shared" si="96"/>
        <v>T-3047</v>
      </c>
      <c r="B3048" s="3" t="s">
        <v>2584</v>
      </c>
      <c r="C3048" s="5">
        <v>45505</v>
      </c>
      <c r="D3048" s="3" t="s">
        <v>45</v>
      </c>
      <c r="E3048" s="4" t="s">
        <v>1126</v>
      </c>
      <c r="F3048" s="9">
        <v>2</v>
      </c>
      <c r="G3048">
        <f>VLOOKUP(E3048,'Data Produk'!$A$2:$E$2517,5,FALSE)</f>
        <v>36900</v>
      </c>
      <c r="H3048">
        <f t="shared" si="95"/>
        <v>73800</v>
      </c>
      <c r="I3048" t="str">
        <f>VLOOKUP(E3048,'Data Produk'!$A$2:$E$2517,3,FALSE)</f>
        <v>KL106 BHINNEKA USB CABLE LIGHTNING</v>
      </c>
      <c r="J3048" t="str">
        <f>VLOOKUP(E3048,'Data Produk'!$A$2:$E$2517,4,FALSE)</f>
        <v>CABLE</v>
      </c>
      <c r="K3048" t="str">
        <f>VLOOKUP(D3048,'Data Outlet'!$A$2:$D$17,4,FALSE)</f>
        <v>Indah Putri</v>
      </c>
      <c r="L3048" t="str">
        <f>VLOOKUP(D3048,'Data Outlet'!$A$2:$D$17,2,FALSE)</f>
        <v>PIK AVENUE</v>
      </c>
    </row>
    <row r="3049" spans="1:12" x14ac:dyDescent="0.25">
      <c r="A3049" t="str">
        <f t="shared" si="96"/>
        <v>T-3048</v>
      </c>
      <c r="B3049" s="3" t="s">
        <v>2584</v>
      </c>
      <c r="C3049" s="5">
        <v>45507</v>
      </c>
      <c r="D3049" s="3" t="s">
        <v>47</v>
      </c>
      <c r="E3049" s="4" t="s">
        <v>1603</v>
      </c>
      <c r="F3049" s="9">
        <v>1</v>
      </c>
      <c r="G3049">
        <f>VLOOKUP(E3049,'Data Produk'!$A$2:$E$2517,5,FALSE)</f>
        <v>115200</v>
      </c>
      <c r="H3049">
        <f t="shared" si="95"/>
        <v>115200</v>
      </c>
      <c r="I3049" t="str">
        <f>VLOOKUP(E3049,'Data Produk'!$A$2:$E$2517,3,FALSE)</f>
        <v>BHINNEKA PRISMA+ MBR01 MOUSE ACCESSORIES</v>
      </c>
      <c r="J3049" t="str">
        <f>VLOOKUP(E3049,'Data Produk'!$A$2:$E$2517,4,FALSE)</f>
        <v>OTHER ACCESSORIES</v>
      </c>
      <c r="K3049" t="str">
        <f>VLOOKUP(D3049,'Data Outlet'!$A$2:$D$17,4,FALSE)</f>
        <v>Joko Susilo</v>
      </c>
      <c r="L3049" t="str">
        <f>VLOOKUP(D3049,'Data Outlet'!$A$2:$D$17,2,FALSE)</f>
        <v>SUMARECON MALL BEKASI</v>
      </c>
    </row>
    <row r="3050" spans="1:12" x14ac:dyDescent="0.25">
      <c r="A3050" t="str">
        <f t="shared" si="96"/>
        <v>T-3049</v>
      </c>
      <c r="B3050" s="3" t="s">
        <v>2584</v>
      </c>
      <c r="C3050" s="5">
        <v>45517</v>
      </c>
      <c r="D3050" s="3" t="s">
        <v>39</v>
      </c>
      <c r="E3050" s="4" t="s">
        <v>390</v>
      </c>
      <c r="F3050" s="9">
        <v>1</v>
      </c>
      <c r="G3050">
        <f>VLOOKUP(E3050,'Data Produk'!$A$2:$E$2517,5,FALSE)</f>
        <v>328500</v>
      </c>
      <c r="H3050">
        <f t="shared" si="95"/>
        <v>328500</v>
      </c>
      <c r="I3050" t="str">
        <f>VLOOKUP(E3050,'Data Produk'!$A$2:$E$2517,3,FALSE)</f>
        <v>BHINNEKA GROOVE BUDS+ TX2 TRUE WIRELESS BLACK</v>
      </c>
      <c r="J3050" t="str">
        <f>VLOOKUP(E3050,'Data Produk'!$A$2:$E$2517,4,FALSE)</f>
        <v>TWS</v>
      </c>
      <c r="K3050" t="str">
        <f>VLOOKUP(D3050,'Data Outlet'!$A$2:$D$17,4,FALSE)</f>
        <v>Eko Wijaya</v>
      </c>
      <c r="L3050" t="str">
        <f>VLOOKUP(D3050,'Data Outlet'!$A$2:$D$17,2,FALSE)</f>
        <v>KOTA KASABLANKA</v>
      </c>
    </row>
    <row r="3051" spans="1:12" x14ac:dyDescent="0.25">
      <c r="A3051" t="str">
        <f t="shared" si="96"/>
        <v>T-3050</v>
      </c>
      <c r="B3051" s="3" t="s">
        <v>2584</v>
      </c>
      <c r="C3051" s="5">
        <v>45506</v>
      </c>
      <c r="D3051" s="3" t="s">
        <v>39</v>
      </c>
      <c r="E3051" s="4" t="s">
        <v>398</v>
      </c>
      <c r="F3051" s="9">
        <v>3</v>
      </c>
      <c r="G3051">
        <f>VLOOKUP(E3051,'Data Produk'!$A$2:$E$2517,5,FALSE)</f>
        <v>15300</v>
      </c>
      <c r="H3051">
        <f t="shared" si="95"/>
        <v>45900</v>
      </c>
      <c r="I3051" t="str">
        <f>VLOOKUP(E3051,'Data Produk'!$A$2:$E$2517,3,FALSE)</f>
        <v>BHINNEKA LINKPODS ES3 WIRED EARBUDS WHITE</v>
      </c>
      <c r="J3051" t="str">
        <f>VLOOKUP(E3051,'Data Produk'!$A$2:$E$2517,4,FALSE)</f>
        <v>EARPHONE</v>
      </c>
      <c r="K3051" t="str">
        <f>VLOOKUP(D3051,'Data Outlet'!$A$2:$D$17,4,FALSE)</f>
        <v>Eko Wijaya</v>
      </c>
      <c r="L3051" t="str">
        <f>VLOOKUP(D3051,'Data Outlet'!$A$2:$D$17,2,FALSE)</f>
        <v>KOTA KASABLANKA</v>
      </c>
    </row>
    <row r="3052" spans="1:12" x14ac:dyDescent="0.25">
      <c r="A3052" t="str">
        <f t="shared" si="96"/>
        <v>T-3051</v>
      </c>
      <c r="B3052" s="3" t="s">
        <v>2584</v>
      </c>
      <c r="C3052" s="5">
        <v>45506</v>
      </c>
      <c r="D3052" s="3" t="s">
        <v>45</v>
      </c>
      <c r="E3052" s="4" t="s">
        <v>1031</v>
      </c>
      <c r="F3052" s="9">
        <v>1</v>
      </c>
      <c r="G3052">
        <f>VLOOKUP(E3052,'Data Produk'!$A$2:$E$2517,5,FALSE)</f>
        <v>65700</v>
      </c>
      <c r="H3052">
        <f t="shared" si="95"/>
        <v>65700</v>
      </c>
      <c r="I3052" t="str">
        <f>VLOOKUP(E3052,'Data Produk'!$A$2:$E$2517,3,FALSE)</f>
        <v>BHINNEKA RAIGOR III WG12 GAMING MOUSE BLACK</v>
      </c>
      <c r="J3052" t="str">
        <f>VLOOKUP(E3052,'Data Produk'!$A$2:$E$2517,4,FALSE)</f>
        <v>MOUSE GAMING</v>
      </c>
      <c r="K3052" t="str">
        <f>VLOOKUP(D3052,'Data Outlet'!$A$2:$D$17,4,FALSE)</f>
        <v>Indah Putri</v>
      </c>
      <c r="L3052" t="str">
        <f>VLOOKUP(D3052,'Data Outlet'!$A$2:$D$17,2,FALSE)</f>
        <v>PIK AVENUE</v>
      </c>
    </row>
    <row r="3053" spans="1:12" x14ac:dyDescent="0.25">
      <c r="A3053" t="str">
        <f t="shared" si="96"/>
        <v>T-3052</v>
      </c>
      <c r="B3053" s="3" t="s">
        <v>2584</v>
      </c>
      <c r="C3053" s="5">
        <v>45507</v>
      </c>
      <c r="D3053" s="3" t="s">
        <v>41</v>
      </c>
      <c r="E3053" s="4" t="s">
        <v>1206</v>
      </c>
      <c r="F3053" s="9">
        <v>1</v>
      </c>
      <c r="G3053">
        <f>VLOOKUP(E3053,'Data Produk'!$A$2:$E$2517,5,FALSE)</f>
        <v>144000</v>
      </c>
      <c r="H3053">
        <f t="shared" si="95"/>
        <v>144000</v>
      </c>
      <c r="I3053" t="str">
        <f>VLOOKUP(E3053,'Data Produk'!$A$2:$E$2517,3,FALSE)</f>
        <v>BHINNEKA CHIEF II HG20 GAMING HEADSET PINK</v>
      </c>
      <c r="J3053" t="str">
        <f>VLOOKUP(E3053,'Data Produk'!$A$2:$E$2517,4,FALSE)</f>
        <v>GAMING HEADSET</v>
      </c>
      <c r="K3053" t="str">
        <f>VLOOKUP(D3053,'Data Outlet'!$A$2:$D$17,4,FALSE)</f>
        <v>Gita Rahma</v>
      </c>
      <c r="L3053" t="str">
        <f>VLOOKUP(D3053,'Data Outlet'!$A$2:$D$17,2,FALSE)</f>
        <v>MALL GANDARIA CITY</v>
      </c>
    </row>
    <row r="3054" spans="1:12" x14ac:dyDescent="0.25">
      <c r="A3054" t="str">
        <f t="shared" si="96"/>
        <v>T-3053</v>
      </c>
      <c r="B3054" s="3" t="s">
        <v>2584</v>
      </c>
      <c r="C3054" s="5">
        <v>45520</v>
      </c>
      <c r="D3054" s="3" t="s">
        <v>47</v>
      </c>
      <c r="E3054" s="4" t="s">
        <v>620</v>
      </c>
      <c r="F3054" s="9">
        <v>1</v>
      </c>
      <c r="G3054">
        <f>VLOOKUP(E3054,'Data Produk'!$A$2:$E$2517,5,FALSE)</f>
        <v>39600</v>
      </c>
      <c r="H3054">
        <f t="shared" si="95"/>
        <v>39600</v>
      </c>
      <c r="I3054" t="str">
        <f>VLOOKUP(E3054,'Data Produk'!$A$2:$E$2517,3,FALSE)</f>
        <v>BHINNEKA GO W606 OFFICE MOUSE WHITE</v>
      </c>
      <c r="J3054" t="str">
        <f>VLOOKUP(E3054,'Data Produk'!$A$2:$E$2517,4,FALSE)</f>
        <v>OFFICE MOUSE</v>
      </c>
      <c r="K3054" t="str">
        <f>VLOOKUP(D3054,'Data Outlet'!$A$2:$D$17,4,FALSE)</f>
        <v>Joko Susilo</v>
      </c>
      <c r="L3054" t="str">
        <f>VLOOKUP(D3054,'Data Outlet'!$A$2:$D$17,2,FALSE)</f>
        <v>SUMARECON MALL BEKASI</v>
      </c>
    </row>
    <row r="3055" spans="1:12" x14ac:dyDescent="0.25">
      <c r="A3055" t="str">
        <f t="shared" si="96"/>
        <v>T-3054</v>
      </c>
      <c r="B3055" s="3" t="s">
        <v>2584</v>
      </c>
      <c r="C3055" s="5">
        <v>45531</v>
      </c>
      <c r="D3055" s="3" t="s">
        <v>41</v>
      </c>
      <c r="E3055" s="4" t="s">
        <v>1387</v>
      </c>
      <c r="F3055" s="9">
        <v>1</v>
      </c>
      <c r="G3055">
        <f>VLOOKUP(E3055,'Data Produk'!$A$2:$E$2517,5,FALSE)</f>
        <v>162000</v>
      </c>
      <c r="H3055">
        <f t="shared" si="95"/>
        <v>162000</v>
      </c>
      <c r="I3055" t="str">
        <f>VLOOKUP(E3055,'Data Produk'!$A$2:$E$2517,3,FALSE)</f>
        <v>BHINNEKA POWER PLUS 45W 2-PORTS GAN CHARGER (PD+PD) BLACK</v>
      </c>
      <c r="J3055" t="str">
        <f>VLOOKUP(E3055,'Data Produk'!$A$2:$E$2517,4,FALSE)</f>
        <v>CHARGER</v>
      </c>
      <c r="K3055" t="str">
        <f>VLOOKUP(D3055,'Data Outlet'!$A$2:$D$17,4,FALSE)</f>
        <v>Gita Rahma</v>
      </c>
      <c r="L3055" t="str">
        <f>VLOOKUP(D3055,'Data Outlet'!$A$2:$D$17,2,FALSE)</f>
        <v>MALL GANDARIA CITY</v>
      </c>
    </row>
    <row r="3056" spans="1:12" x14ac:dyDescent="0.25">
      <c r="A3056" t="str">
        <f t="shared" si="96"/>
        <v>T-3055</v>
      </c>
      <c r="B3056" s="3" t="s">
        <v>2584</v>
      </c>
      <c r="C3056" s="5">
        <v>45527</v>
      </c>
      <c r="D3056" s="3" t="s">
        <v>39</v>
      </c>
      <c r="E3056" s="4" t="s">
        <v>1468</v>
      </c>
      <c r="F3056" s="9">
        <v>1</v>
      </c>
      <c r="G3056">
        <f>VLOOKUP(E3056,'Data Produk'!$A$2:$E$2517,5,FALSE)</f>
        <v>162000</v>
      </c>
      <c r="H3056">
        <f t="shared" si="95"/>
        <v>162000</v>
      </c>
      <c r="I3056" t="str">
        <f>VLOOKUP(E3056,'Data Produk'!$A$2:$E$2517,3,FALSE)</f>
        <v>BHINNEKA GO WH03 WIRELESS HEADSET BEIGE</v>
      </c>
      <c r="J3056" t="str">
        <f>VLOOKUP(E3056,'Data Produk'!$A$2:$E$2517,4,FALSE)</f>
        <v>WIRELESS HEADSET</v>
      </c>
      <c r="K3056" t="str">
        <f>VLOOKUP(D3056,'Data Outlet'!$A$2:$D$17,4,FALSE)</f>
        <v>Eko Wijaya</v>
      </c>
      <c r="L3056" t="str">
        <f>VLOOKUP(D3056,'Data Outlet'!$A$2:$D$17,2,FALSE)</f>
        <v>KOTA KASABLANKA</v>
      </c>
    </row>
    <row r="3057" spans="1:12" x14ac:dyDescent="0.25">
      <c r="A3057" t="str">
        <f t="shared" si="96"/>
        <v>T-3056</v>
      </c>
      <c r="B3057" s="3" t="s">
        <v>2584</v>
      </c>
      <c r="C3057" s="5">
        <v>45510</v>
      </c>
      <c r="D3057" s="3" t="s">
        <v>41</v>
      </c>
      <c r="E3057" s="4" t="s">
        <v>837</v>
      </c>
      <c r="F3057" s="9">
        <v>2</v>
      </c>
      <c r="G3057">
        <f>VLOOKUP(E3057,'Data Produk'!$A$2:$E$2517,5,FALSE)</f>
        <v>27000</v>
      </c>
      <c r="H3057">
        <f t="shared" si="95"/>
        <v>54000</v>
      </c>
      <c r="I3057" t="str">
        <f>VLOOKUP(E3057,'Data Produk'!$A$2:$E$2517,3,FALSE)</f>
        <v>BHINNEKA DURALINK KCB2001 BLACK</v>
      </c>
      <c r="J3057" t="str">
        <f>VLOOKUP(E3057,'Data Produk'!$A$2:$E$2517,4,FALSE)</f>
        <v>CABLE</v>
      </c>
      <c r="K3057" t="str">
        <f>VLOOKUP(D3057,'Data Outlet'!$A$2:$D$17,4,FALSE)</f>
        <v>Gita Rahma</v>
      </c>
      <c r="L3057" t="str">
        <f>VLOOKUP(D3057,'Data Outlet'!$A$2:$D$17,2,FALSE)</f>
        <v>MALL GANDARIA CITY</v>
      </c>
    </row>
    <row r="3058" spans="1:12" x14ac:dyDescent="0.25">
      <c r="A3058" t="str">
        <f t="shared" si="96"/>
        <v>T-3057</v>
      </c>
      <c r="B3058" s="3" t="s">
        <v>2584</v>
      </c>
      <c r="C3058" s="5">
        <v>45529</v>
      </c>
      <c r="D3058" s="3" t="s">
        <v>45</v>
      </c>
      <c r="E3058" s="4" t="s">
        <v>1197</v>
      </c>
      <c r="F3058" s="9">
        <v>4</v>
      </c>
      <c r="G3058">
        <f>VLOOKUP(E3058,'Data Produk'!$A$2:$E$2517,5,FALSE)</f>
        <v>29700</v>
      </c>
      <c r="H3058">
        <f t="shared" si="95"/>
        <v>118800</v>
      </c>
      <c r="I3058" t="str">
        <f>VLOOKUP(E3058,'Data Produk'!$A$2:$E$2517,3,FALSE)</f>
        <v>KL201 BHINNEKA USB CABLE LIGHTNING</v>
      </c>
      <c r="J3058" t="str">
        <f>VLOOKUP(E3058,'Data Produk'!$A$2:$E$2517,4,FALSE)</f>
        <v>CABLE</v>
      </c>
      <c r="K3058" t="str">
        <f>VLOOKUP(D3058,'Data Outlet'!$A$2:$D$17,4,FALSE)</f>
        <v>Indah Putri</v>
      </c>
      <c r="L3058" t="str">
        <f>VLOOKUP(D3058,'Data Outlet'!$A$2:$D$17,2,FALSE)</f>
        <v>PIK AVENUE</v>
      </c>
    </row>
    <row r="3059" spans="1:12" x14ac:dyDescent="0.25">
      <c r="A3059" t="str">
        <f t="shared" si="96"/>
        <v>T-3058</v>
      </c>
      <c r="B3059" s="3" t="s">
        <v>2584</v>
      </c>
      <c r="C3059" s="5">
        <v>45527</v>
      </c>
      <c r="D3059" s="3" t="s">
        <v>41</v>
      </c>
      <c r="E3059" s="4" t="s">
        <v>924</v>
      </c>
      <c r="F3059" s="9">
        <v>1</v>
      </c>
      <c r="G3059">
        <f>VLOOKUP(E3059,'Data Produk'!$A$2:$E$2517,5,FALSE)</f>
        <v>47700</v>
      </c>
      <c r="H3059">
        <f t="shared" si="95"/>
        <v>47700</v>
      </c>
      <c r="I3059" t="str">
        <f>VLOOKUP(E3059,'Data Produk'!$A$2:$E$2517,3,FALSE)</f>
        <v>BHINNEKA POWER MOVE 30W 2-PORTS CAR CHARGER (PD+QC) BLACK</v>
      </c>
      <c r="J3059" t="str">
        <f>VLOOKUP(E3059,'Data Produk'!$A$2:$E$2517,4,FALSE)</f>
        <v>CAR &amp; TRAVEL CHARGER</v>
      </c>
      <c r="K3059" t="str">
        <f>VLOOKUP(D3059,'Data Outlet'!$A$2:$D$17,4,FALSE)</f>
        <v>Gita Rahma</v>
      </c>
      <c r="L3059" t="str">
        <f>VLOOKUP(D3059,'Data Outlet'!$A$2:$D$17,2,FALSE)</f>
        <v>MALL GANDARIA CITY</v>
      </c>
    </row>
    <row r="3060" spans="1:12" x14ac:dyDescent="0.25">
      <c r="A3060" t="str">
        <f t="shared" si="96"/>
        <v>T-3059</v>
      </c>
      <c r="B3060" s="3" t="s">
        <v>2584</v>
      </c>
      <c r="C3060" s="5">
        <v>45518</v>
      </c>
      <c r="D3060" s="3" t="s">
        <v>45</v>
      </c>
      <c r="E3060" s="4" t="s">
        <v>1523</v>
      </c>
      <c r="F3060" s="9">
        <v>2</v>
      </c>
      <c r="G3060">
        <f>VLOOKUP(E3060,'Data Produk'!$A$2:$E$2517,5,FALSE)</f>
        <v>39600</v>
      </c>
      <c r="H3060">
        <f t="shared" si="95"/>
        <v>79200</v>
      </c>
      <c r="I3060" t="str">
        <f>VLOOKUP(E3060,'Data Produk'!$A$2:$E$2517,3,FALSE)</f>
        <v>BHINNEKA GO W608 OFFICE MOUSE PINK</v>
      </c>
      <c r="J3060" t="str">
        <f>VLOOKUP(E3060,'Data Produk'!$A$2:$E$2517,4,FALSE)</f>
        <v>OFFICE MOUSE</v>
      </c>
      <c r="K3060" t="str">
        <f>VLOOKUP(D3060,'Data Outlet'!$A$2:$D$17,4,FALSE)</f>
        <v>Indah Putri</v>
      </c>
      <c r="L3060" t="str">
        <f>VLOOKUP(D3060,'Data Outlet'!$A$2:$D$17,2,FALSE)</f>
        <v>PIK AVENUE</v>
      </c>
    </row>
    <row r="3061" spans="1:12" x14ac:dyDescent="0.25">
      <c r="A3061" t="str">
        <f t="shared" si="96"/>
        <v>T-3060</v>
      </c>
      <c r="B3061" s="3" t="s">
        <v>2584</v>
      </c>
      <c r="C3061" s="5">
        <v>45507</v>
      </c>
      <c r="D3061" s="3" t="s">
        <v>45</v>
      </c>
      <c r="E3061" s="4" t="s">
        <v>1189</v>
      </c>
      <c r="F3061" s="9">
        <v>1</v>
      </c>
      <c r="G3061">
        <f>VLOOKUP(E3061,'Data Produk'!$A$2:$E$2517,5,FALSE)</f>
        <v>82800</v>
      </c>
      <c r="H3061">
        <f t="shared" si="95"/>
        <v>82800</v>
      </c>
      <c r="I3061" t="str">
        <f>VLOOKUP(E3061,'Data Produk'!$A$2:$E$2517,3,FALSE)</f>
        <v>BHINNEKA GO W193 OFFICE MOUSE BLUE</v>
      </c>
      <c r="J3061" t="str">
        <f>VLOOKUP(E3061,'Data Produk'!$A$2:$E$2517,4,FALSE)</f>
        <v>OFFICE MOUSE</v>
      </c>
      <c r="K3061" t="str">
        <f>VLOOKUP(D3061,'Data Outlet'!$A$2:$D$17,4,FALSE)</f>
        <v>Indah Putri</v>
      </c>
      <c r="L3061" t="str">
        <f>VLOOKUP(D3061,'Data Outlet'!$A$2:$D$17,2,FALSE)</f>
        <v>PIK AVENUE</v>
      </c>
    </row>
    <row r="3062" spans="1:12" x14ac:dyDescent="0.25">
      <c r="A3062" t="str">
        <f t="shared" si="96"/>
        <v>T-3061</v>
      </c>
      <c r="B3062" s="3" t="s">
        <v>2584</v>
      </c>
      <c r="C3062" s="5">
        <v>45512</v>
      </c>
      <c r="D3062" s="3" t="s">
        <v>45</v>
      </c>
      <c r="E3062" s="4" t="s">
        <v>1123</v>
      </c>
      <c r="F3062" s="9">
        <v>3</v>
      </c>
      <c r="G3062">
        <f>VLOOKUP(E3062,'Data Produk'!$A$2:$E$2517,5,FALSE)</f>
        <v>34200</v>
      </c>
      <c r="H3062">
        <f t="shared" si="95"/>
        <v>102600</v>
      </c>
      <c r="I3062" t="str">
        <f>VLOOKUP(E3062,'Data Produk'!$A$2:$E$2517,3,FALSE)</f>
        <v>KDL105 BHINNEKA USB CABLE LIGHTNING</v>
      </c>
      <c r="J3062" t="str">
        <f>VLOOKUP(E3062,'Data Produk'!$A$2:$E$2517,4,FALSE)</f>
        <v>CABLE</v>
      </c>
      <c r="K3062" t="str">
        <f>VLOOKUP(D3062,'Data Outlet'!$A$2:$D$17,4,FALSE)</f>
        <v>Indah Putri</v>
      </c>
      <c r="L3062" t="str">
        <f>VLOOKUP(D3062,'Data Outlet'!$A$2:$D$17,2,FALSE)</f>
        <v>PIK AVENUE</v>
      </c>
    </row>
    <row r="3063" spans="1:12" x14ac:dyDescent="0.25">
      <c r="A3063" t="str">
        <f t="shared" si="96"/>
        <v>T-3062</v>
      </c>
      <c r="B3063" s="3" t="s">
        <v>2584</v>
      </c>
      <c r="C3063" s="5">
        <v>45526</v>
      </c>
      <c r="D3063" s="3" t="s">
        <v>47</v>
      </c>
      <c r="E3063" s="4" t="s">
        <v>1161</v>
      </c>
      <c r="F3063" s="9">
        <v>1</v>
      </c>
      <c r="G3063">
        <f>VLOOKUP(E3063,'Data Produk'!$A$2:$E$2517,5,FALSE)</f>
        <v>261000</v>
      </c>
      <c r="H3063">
        <f t="shared" si="95"/>
        <v>261000</v>
      </c>
      <c r="I3063" t="str">
        <f>VLOOKUP(E3063,'Data Produk'!$A$2:$E$2517,3,FALSE)</f>
        <v>BHINNEKA ALTO MH91 GAMING HEADSET BLACK</v>
      </c>
      <c r="J3063" t="str">
        <f>VLOOKUP(E3063,'Data Produk'!$A$2:$E$2517,4,FALSE)</f>
        <v>GAMING HEADSET</v>
      </c>
      <c r="K3063" t="str">
        <f>VLOOKUP(D3063,'Data Outlet'!$A$2:$D$17,4,FALSE)</f>
        <v>Joko Susilo</v>
      </c>
      <c r="L3063" t="str">
        <f>VLOOKUP(D3063,'Data Outlet'!$A$2:$D$17,2,FALSE)</f>
        <v>SUMARECON MALL BEKASI</v>
      </c>
    </row>
    <row r="3064" spans="1:12" x14ac:dyDescent="0.25">
      <c r="A3064" t="str">
        <f t="shared" si="96"/>
        <v>T-3063</v>
      </c>
      <c r="B3064" s="3" t="s">
        <v>2584</v>
      </c>
      <c r="C3064" s="5">
        <v>45516</v>
      </c>
      <c r="D3064" s="3" t="s">
        <v>47</v>
      </c>
      <c r="E3064" s="4" t="s">
        <v>1604</v>
      </c>
      <c r="F3064" s="9">
        <v>1</v>
      </c>
      <c r="G3064">
        <f>VLOOKUP(E3064,'Data Produk'!$A$2:$E$2517,5,FALSE)</f>
        <v>130500</v>
      </c>
      <c r="H3064">
        <f t="shared" si="95"/>
        <v>130500</v>
      </c>
      <c r="I3064" t="str">
        <f>VLOOKUP(E3064,'Data Produk'!$A$2:$E$2517,3,FALSE)</f>
        <v>BHINNEKA TRINITY MH88 GAMING HEADSET WHITE</v>
      </c>
      <c r="J3064" t="str">
        <f>VLOOKUP(E3064,'Data Produk'!$A$2:$E$2517,4,FALSE)</f>
        <v>GAMING HEADSET</v>
      </c>
      <c r="K3064" t="str">
        <f>VLOOKUP(D3064,'Data Outlet'!$A$2:$D$17,4,FALSE)</f>
        <v>Joko Susilo</v>
      </c>
      <c r="L3064" t="str">
        <f>VLOOKUP(D3064,'Data Outlet'!$A$2:$D$17,2,FALSE)</f>
        <v>SUMARECON MALL BEKASI</v>
      </c>
    </row>
    <row r="3065" spans="1:12" x14ac:dyDescent="0.25">
      <c r="A3065" t="str">
        <f t="shared" si="96"/>
        <v>T-3064</v>
      </c>
      <c r="B3065" s="3" t="s">
        <v>2584</v>
      </c>
      <c r="C3065" s="5">
        <v>45532</v>
      </c>
      <c r="D3065" s="3" t="s">
        <v>41</v>
      </c>
      <c r="E3065" s="4" t="s">
        <v>1605</v>
      </c>
      <c r="F3065" s="9">
        <v>1</v>
      </c>
      <c r="G3065">
        <f>VLOOKUP(E3065,'Data Produk'!$A$2:$E$2517,5,FALSE)</f>
        <v>34200</v>
      </c>
      <c r="H3065">
        <f t="shared" si="95"/>
        <v>34200</v>
      </c>
      <c r="I3065" t="str">
        <f>VLOOKUP(E3065,'Data Produk'!$A$2:$E$2517,3,FALSE)</f>
        <v>KM106 BHINNEKA USB CABLE MICRO</v>
      </c>
      <c r="J3065" t="str">
        <f>VLOOKUP(E3065,'Data Produk'!$A$2:$E$2517,4,FALSE)</f>
        <v>CABLE</v>
      </c>
      <c r="K3065" t="str">
        <f>VLOOKUP(D3065,'Data Outlet'!$A$2:$D$17,4,FALSE)</f>
        <v>Gita Rahma</v>
      </c>
      <c r="L3065" t="str">
        <f>VLOOKUP(D3065,'Data Outlet'!$A$2:$D$17,2,FALSE)</f>
        <v>MALL GANDARIA CITY</v>
      </c>
    </row>
    <row r="3066" spans="1:12" x14ac:dyDescent="0.25">
      <c r="A3066" t="str">
        <f t="shared" si="96"/>
        <v>T-3065</v>
      </c>
      <c r="B3066" s="3" t="s">
        <v>2584</v>
      </c>
      <c r="C3066" s="5">
        <v>45508</v>
      </c>
      <c r="D3066" s="3" t="s">
        <v>47</v>
      </c>
      <c r="E3066" s="4" t="s">
        <v>792</v>
      </c>
      <c r="F3066" s="9">
        <v>3</v>
      </c>
      <c r="G3066">
        <f>VLOOKUP(E3066,'Data Produk'!$A$2:$E$2517,5,FALSE)</f>
        <v>27000</v>
      </c>
      <c r="H3066">
        <f t="shared" si="95"/>
        <v>81000</v>
      </c>
      <c r="I3066" t="str">
        <f>VLOOKUP(E3066,'Data Produk'!$A$2:$E$2517,3,FALSE)</f>
        <v>BHINNEKA DURALINK KCB2001 BLACK</v>
      </c>
      <c r="J3066" t="str">
        <f>VLOOKUP(E3066,'Data Produk'!$A$2:$E$2517,4,FALSE)</f>
        <v>CABLE</v>
      </c>
      <c r="K3066" t="str">
        <f>VLOOKUP(D3066,'Data Outlet'!$A$2:$D$17,4,FALSE)</f>
        <v>Joko Susilo</v>
      </c>
      <c r="L3066" t="str">
        <f>VLOOKUP(D3066,'Data Outlet'!$A$2:$D$17,2,FALSE)</f>
        <v>SUMARECON MALL BEKASI</v>
      </c>
    </row>
    <row r="3067" spans="1:12" x14ac:dyDescent="0.25">
      <c r="A3067" t="str">
        <f t="shared" si="96"/>
        <v>T-3066</v>
      </c>
      <c r="B3067" s="3" t="s">
        <v>2584</v>
      </c>
      <c r="C3067" s="5">
        <v>45514</v>
      </c>
      <c r="D3067" s="3" t="s">
        <v>41</v>
      </c>
      <c r="E3067" s="4" t="s">
        <v>875</v>
      </c>
      <c r="F3067" s="9">
        <v>3</v>
      </c>
      <c r="G3067">
        <f>VLOOKUP(E3067,'Data Produk'!$A$2:$E$2517,5,FALSE)</f>
        <v>22500</v>
      </c>
      <c r="H3067">
        <f t="shared" si="95"/>
        <v>67500</v>
      </c>
      <c r="I3067" t="str">
        <f>VLOOKUP(E3067,'Data Produk'!$A$2:$E$2517,3,FALSE)</f>
        <v>BHINNEKA HYPERLINK KV65C1201 BLACK</v>
      </c>
      <c r="J3067" t="str">
        <f>VLOOKUP(E3067,'Data Produk'!$A$2:$E$2517,4,FALSE)</f>
        <v>CABLE</v>
      </c>
      <c r="K3067" t="str">
        <f>VLOOKUP(D3067,'Data Outlet'!$A$2:$D$17,4,FALSE)</f>
        <v>Gita Rahma</v>
      </c>
      <c r="L3067" t="str">
        <f>VLOOKUP(D3067,'Data Outlet'!$A$2:$D$17,2,FALSE)</f>
        <v>MALL GANDARIA CITY</v>
      </c>
    </row>
    <row r="3068" spans="1:12" x14ac:dyDescent="0.25">
      <c r="A3068" t="str">
        <f t="shared" si="96"/>
        <v>T-3067</v>
      </c>
      <c r="B3068" s="3" t="s">
        <v>2584</v>
      </c>
      <c r="C3068" s="5">
        <v>45520</v>
      </c>
      <c r="D3068" s="3" t="s">
        <v>41</v>
      </c>
      <c r="E3068" s="4" t="s">
        <v>1606</v>
      </c>
      <c r="F3068" s="9">
        <v>1</v>
      </c>
      <c r="G3068">
        <f>VLOOKUP(E3068,'Data Produk'!$A$2:$E$2517,5,FALSE)</f>
        <v>112500</v>
      </c>
      <c r="H3068">
        <f t="shared" si="95"/>
        <v>112500</v>
      </c>
      <c r="I3068" t="str">
        <f>VLOOKUP(E3068,'Data Produk'!$A$2:$E$2517,3,FALSE)</f>
        <v>BHINNEKA Gaming Headset Stand Tower AC3001s RGB</v>
      </c>
      <c r="J3068" t="str">
        <f>VLOOKUP(E3068,'Data Produk'!$A$2:$E$2517,4,FALSE)</f>
        <v>OTHER ACCESSORIES</v>
      </c>
      <c r="K3068" t="str">
        <f>VLOOKUP(D3068,'Data Outlet'!$A$2:$D$17,4,FALSE)</f>
        <v>Gita Rahma</v>
      </c>
      <c r="L3068" t="str">
        <f>VLOOKUP(D3068,'Data Outlet'!$A$2:$D$17,2,FALSE)</f>
        <v>MALL GANDARIA CITY</v>
      </c>
    </row>
    <row r="3069" spans="1:12" x14ac:dyDescent="0.25">
      <c r="A3069" t="str">
        <f t="shared" si="96"/>
        <v>T-3068</v>
      </c>
      <c r="B3069" s="3" t="s">
        <v>2584</v>
      </c>
      <c r="C3069" s="5">
        <v>45518</v>
      </c>
      <c r="D3069" s="3" t="s">
        <v>39</v>
      </c>
      <c r="E3069" s="4" t="s">
        <v>441</v>
      </c>
      <c r="F3069" s="9">
        <v>1</v>
      </c>
      <c r="G3069">
        <f>VLOOKUP(E3069,'Data Produk'!$A$2:$E$2517,5,FALSE)</f>
        <v>15300</v>
      </c>
      <c r="H3069">
        <f t="shared" si="95"/>
        <v>15300</v>
      </c>
      <c r="I3069" t="str">
        <f>VLOOKUP(E3069,'Data Produk'!$A$2:$E$2517,3,FALSE)</f>
        <v>BHINNEKA LINKPODS ES3 WIRED EARBUDS BLACK</v>
      </c>
      <c r="J3069" t="str">
        <f>VLOOKUP(E3069,'Data Produk'!$A$2:$E$2517,4,FALSE)</f>
        <v>EARPHONE</v>
      </c>
      <c r="K3069" t="str">
        <f>VLOOKUP(D3069,'Data Outlet'!$A$2:$D$17,4,FALSE)</f>
        <v>Eko Wijaya</v>
      </c>
      <c r="L3069" t="str">
        <f>VLOOKUP(D3069,'Data Outlet'!$A$2:$D$17,2,FALSE)</f>
        <v>KOTA KASABLANKA</v>
      </c>
    </row>
    <row r="3070" spans="1:12" x14ac:dyDescent="0.25">
      <c r="A3070" t="str">
        <f t="shared" si="96"/>
        <v>T-3069</v>
      </c>
      <c r="B3070" s="3" t="s">
        <v>2584</v>
      </c>
      <c r="C3070" s="5">
        <v>45522</v>
      </c>
      <c r="D3070" s="3" t="s">
        <v>45</v>
      </c>
      <c r="E3070" s="4" t="s">
        <v>261</v>
      </c>
      <c r="F3070" s="9">
        <v>4</v>
      </c>
      <c r="G3070">
        <f>VLOOKUP(E3070,'Data Produk'!$A$2:$E$2517,5,FALSE)</f>
        <v>17100</v>
      </c>
      <c r="H3070">
        <f t="shared" si="95"/>
        <v>68400</v>
      </c>
      <c r="I3070" t="str">
        <f>VLOOKUP(E3070,'Data Produk'!$A$2:$E$2517,3,FALSE)</f>
        <v>BHINNEKA DURALINK KCB1201 BLACK</v>
      </c>
      <c r="J3070" t="str">
        <f>VLOOKUP(E3070,'Data Produk'!$A$2:$E$2517,4,FALSE)</f>
        <v>CABLE</v>
      </c>
      <c r="K3070" t="str">
        <f>VLOOKUP(D3070,'Data Outlet'!$A$2:$D$17,4,FALSE)</f>
        <v>Indah Putri</v>
      </c>
      <c r="L3070" t="str">
        <f>VLOOKUP(D3070,'Data Outlet'!$A$2:$D$17,2,FALSE)</f>
        <v>PIK AVENUE</v>
      </c>
    </row>
    <row r="3071" spans="1:12" x14ac:dyDescent="0.25">
      <c r="A3071" t="str">
        <f t="shared" si="96"/>
        <v>T-3070</v>
      </c>
      <c r="B3071" s="3" t="s">
        <v>2584</v>
      </c>
      <c r="C3071" s="5">
        <v>45526</v>
      </c>
      <c r="D3071" s="3" t="s">
        <v>45</v>
      </c>
      <c r="E3071" s="4" t="s">
        <v>1110</v>
      </c>
      <c r="F3071" s="9">
        <v>1</v>
      </c>
      <c r="G3071">
        <f>VLOOKUP(E3071,'Data Produk'!$A$2:$E$2517,5,FALSE)</f>
        <v>39600</v>
      </c>
      <c r="H3071">
        <f t="shared" si="95"/>
        <v>39600</v>
      </c>
      <c r="I3071" t="str">
        <f>VLOOKUP(E3071,'Data Produk'!$A$2:$E$2517,3,FALSE)</f>
        <v>BHINNEKA GO W605 OFFICE MOUSE PINK</v>
      </c>
      <c r="J3071" t="str">
        <f>VLOOKUP(E3071,'Data Produk'!$A$2:$E$2517,4,FALSE)</f>
        <v>OFFICE MOUSE</v>
      </c>
      <c r="K3071" t="str">
        <f>VLOOKUP(D3071,'Data Outlet'!$A$2:$D$17,4,FALSE)</f>
        <v>Indah Putri</v>
      </c>
      <c r="L3071" t="str">
        <f>VLOOKUP(D3071,'Data Outlet'!$A$2:$D$17,2,FALSE)</f>
        <v>PIK AVENUE</v>
      </c>
    </row>
    <row r="3072" spans="1:12" x14ac:dyDescent="0.25">
      <c r="A3072" t="str">
        <f t="shared" si="96"/>
        <v>T-3071</v>
      </c>
      <c r="B3072" s="3" t="s">
        <v>2584</v>
      </c>
      <c r="C3072" s="5">
        <v>45507</v>
      </c>
      <c r="D3072" s="3" t="s">
        <v>43</v>
      </c>
      <c r="E3072" s="4" t="s">
        <v>1162</v>
      </c>
      <c r="F3072" s="9">
        <v>1</v>
      </c>
      <c r="G3072">
        <f>VLOOKUP(E3072,'Data Produk'!$A$2:$E$2517,5,FALSE)</f>
        <v>225000</v>
      </c>
      <c r="H3072">
        <f t="shared" si="95"/>
        <v>225000</v>
      </c>
      <c r="I3072" t="str">
        <f>VLOOKUP(E3072,'Data Produk'!$A$2:$E$2517,3,FALSE)</f>
        <v>BHINNEKA POWER CUBE 4 PLUG TYPE TRAVEL MULTI ADAPTER BLACK</v>
      </c>
      <c r="J3072" t="str">
        <f>VLOOKUP(E3072,'Data Produk'!$A$2:$E$2517,4,FALSE)</f>
        <v>CAR &amp; TRAVEL CHARGER</v>
      </c>
      <c r="K3072" t="str">
        <f>VLOOKUP(D3072,'Data Outlet'!$A$2:$D$17,4,FALSE)</f>
        <v>Gita Rahma</v>
      </c>
      <c r="L3072" t="str">
        <f>VLOOKUP(D3072,'Data Outlet'!$A$2:$D$17,2,FALSE)</f>
        <v>MALL OF INDONESIA</v>
      </c>
    </row>
    <row r="3073" spans="1:12" x14ac:dyDescent="0.25">
      <c r="A3073" t="str">
        <f t="shared" si="96"/>
        <v>T-3072</v>
      </c>
      <c r="B3073" s="3" t="s">
        <v>2584</v>
      </c>
      <c r="C3073" s="5">
        <v>45518</v>
      </c>
      <c r="D3073" s="3" t="s">
        <v>40</v>
      </c>
      <c r="E3073" s="4" t="s">
        <v>1155</v>
      </c>
      <c r="F3073" s="9">
        <v>1</v>
      </c>
      <c r="G3073">
        <f>VLOOKUP(E3073,'Data Produk'!$A$2:$E$2517,5,FALSE)</f>
        <v>112500</v>
      </c>
      <c r="H3073">
        <f t="shared" si="95"/>
        <v>112500</v>
      </c>
      <c r="I3073" t="str">
        <f>VLOOKUP(E3073,'Data Produk'!$A$2:$E$2517,3,FALSE)</f>
        <v>BHINNEKA GO WH02 WIRELESS HEADSET GREY</v>
      </c>
      <c r="J3073" t="str">
        <f>VLOOKUP(E3073,'Data Produk'!$A$2:$E$2517,4,FALSE)</f>
        <v>WIRELESS HEADSET</v>
      </c>
      <c r="K3073" t="str">
        <f>VLOOKUP(D3073,'Data Outlet'!$A$2:$D$17,4,FALSE)</f>
        <v>Fani Sari</v>
      </c>
      <c r="L3073" t="str">
        <f>VLOOKUP(D3073,'Data Outlet'!$A$2:$D$17,2,FALSE)</f>
        <v>LIPPO MALL KEMANG</v>
      </c>
    </row>
    <row r="3074" spans="1:12" x14ac:dyDescent="0.25">
      <c r="A3074" t="str">
        <f t="shared" si="96"/>
        <v>T-3073</v>
      </c>
      <c r="B3074" s="3" t="s">
        <v>2584</v>
      </c>
      <c r="C3074" s="5">
        <v>45518</v>
      </c>
      <c r="D3074" s="3" t="s">
        <v>43</v>
      </c>
      <c r="E3074" s="4" t="s">
        <v>753</v>
      </c>
      <c r="F3074" s="9">
        <v>1</v>
      </c>
      <c r="G3074">
        <f>VLOOKUP(E3074,'Data Produk'!$A$2:$E$2517,5,FALSE)</f>
        <v>29700</v>
      </c>
      <c r="H3074">
        <f t="shared" si="95"/>
        <v>29700</v>
      </c>
      <c r="I3074" t="str">
        <f>VLOOKUP(E3074,'Data Produk'!$A$2:$E$2517,3,FALSE)</f>
        <v>KM104 BHINNEKA USB CABLE MICRO</v>
      </c>
      <c r="J3074" t="str">
        <f>VLOOKUP(E3074,'Data Produk'!$A$2:$E$2517,4,FALSE)</f>
        <v>CABLE</v>
      </c>
      <c r="K3074" t="str">
        <f>VLOOKUP(D3074,'Data Outlet'!$A$2:$D$17,4,FALSE)</f>
        <v>Gita Rahma</v>
      </c>
      <c r="L3074" t="str">
        <f>VLOOKUP(D3074,'Data Outlet'!$A$2:$D$17,2,FALSE)</f>
        <v>MALL OF INDONESIA</v>
      </c>
    </row>
    <row r="3075" spans="1:12" x14ac:dyDescent="0.25">
      <c r="A3075" t="str">
        <f t="shared" si="96"/>
        <v>T-3074</v>
      </c>
      <c r="B3075" s="3" t="s">
        <v>2584</v>
      </c>
      <c r="C3075" s="5">
        <v>45518</v>
      </c>
      <c r="D3075" s="3" t="s">
        <v>43</v>
      </c>
      <c r="E3075" s="4" t="s">
        <v>647</v>
      </c>
      <c r="F3075" s="9">
        <v>1</v>
      </c>
      <c r="G3075">
        <f>VLOOKUP(E3075,'Data Produk'!$A$2:$E$2517,5,FALSE)</f>
        <v>26100</v>
      </c>
      <c r="H3075">
        <f t="shared" ref="H3075:H3138" si="97">G3075*F3075</f>
        <v>26100</v>
      </c>
      <c r="I3075" t="str">
        <f>VLOOKUP(E3075,'Data Produk'!$A$2:$E$2517,3,FALSE)</f>
        <v>BHINNEKA GO ES1 WIRED EARBUDS BLACK</v>
      </c>
      <c r="J3075" t="str">
        <f>VLOOKUP(E3075,'Data Produk'!$A$2:$E$2517,4,FALSE)</f>
        <v>EARPHONE</v>
      </c>
      <c r="K3075" t="str">
        <f>VLOOKUP(D3075,'Data Outlet'!$A$2:$D$17,4,FALSE)</f>
        <v>Gita Rahma</v>
      </c>
      <c r="L3075" t="str">
        <f>VLOOKUP(D3075,'Data Outlet'!$A$2:$D$17,2,FALSE)</f>
        <v>MALL OF INDONESIA</v>
      </c>
    </row>
    <row r="3076" spans="1:12" x14ac:dyDescent="0.25">
      <c r="A3076" t="str">
        <f t="shared" si="96"/>
        <v>T-3075</v>
      </c>
      <c r="B3076" s="3" t="s">
        <v>2584</v>
      </c>
      <c r="C3076" s="5">
        <v>45513</v>
      </c>
      <c r="D3076" s="3" t="s">
        <v>43</v>
      </c>
      <c r="E3076" s="4" t="s">
        <v>1389</v>
      </c>
      <c r="F3076" s="9">
        <v>1</v>
      </c>
      <c r="G3076">
        <f>VLOOKUP(E3076,'Data Produk'!$A$2:$E$2517,5,FALSE)</f>
        <v>65700</v>
      </c>
      <c r="H3076">
        <f t="shared" si="97"/>
        <v>65700</v>
      </c>
      <c r="I3076" t="str">
        <f>VLOOKUP(E3076,'Data Produk'!$A$2:$E$2517,3,FALSE)</f>
        <v>BHINNEKA RAIGOR III WG12 GAMING MOUSE BLACK</v>
      </c>
      <c r="J3076" t="str">
        <f>VLOOKUP(E3076,'Data Produk'!$A$2:$E$2517,4,FALSE)</f>
        <v>MOUSE GAMING</v>
      </c>
      <c r="K3076" t="str">
        <f>VLOOKUP(D3076,'Data Outlet'!$A$2:$D$17,4,FALSE)</f>
        <v>Gita Rahma</v>
      </c>
      <c r="L3076" t="str">
        <f>VLOOKUP(D3076,'Data Outlet'!$A$2:$D$17,2,FALSE)</f>
        <v>MALL OF INDONESIA</v>
      </c>
    </row>
    <row r="3077" spans="1:12" x14ac:dyDescent="0.25">
      <c r="A3077" t="str">
        <f t="shared" si="96"/>
        <v>T-3076</v>
      </c>
      <c r="B3077" s="3" t="s">
        <v>2584</v>
      </c>
      <c r="C3077" s="5">
        <v>45507</v>
      </c>
      <c r="D3077" s="3" t="s">
        <v>40</v>
      </c>
      <c r="E3077" s="4" t="s">
        <v>895</v>
      </c>
      <c r="F3077" s="9">
        <v>3</v>
      </c>
      <c r="G3077">
        <f>VLOOKUP(E3077,'Data Produk'!$A$2:$E$2517,5,FALSE)</f>
        <v>116100</v>
      </c>
      <c r="H3077">
        <f t="shared" si="97"/>
        <v>348300</v>
      </c>
      <c r="I3077" t="str">
        <f>VLOOKUP(E3077,'Data Produk'!$A$2:$E$2517,3,FALSE)</f>
        <v>BHINNEKA SMART LED STRIP SL0103</v>
      </c>
      <c r="J3077" t="str">
        <f>VLOOKUP(E3077,'Data Produk'!$A$2:$E$2517,4,FALSE)</f>
        <v>SMART LIFE</v>
      </c>
      <c r="K3077" t="str">
        <f>VLOOKUP(D3077,'Data Outlet'!$A$2:$D$17,4,FALSE)</f>
        <v>Fani Sari</v>
      </c>
      <c r="L3077" t="str">
        <f>VLOOKUP(D3077,'Data Outlet'!$A$2:$D$17,2,FALSE)</f>
        <v>LIPPO MALL KEMANG</v>
      </c>
    </row>
    <row r="3078" spans="1:12" x14ac:dyDescent="0.25">
      <c r="A3078" t="str">
        <f t="shared" si="96"/>
        <v>T-3077</v>
      </c>
      <c r="B3078" s="3" t="s">
        <v>2584</v>
      </c>
      <c r="C3078" s="5">
        <v>45527</v>
      </c>
      <c r="D3078" s="3" t="s">
        <v>40</v>
      </c>
      <c r="E3078" s="4" t="s">
        <v>704</v>
      </c>
      <c r="F3078" s="9">
        <v>1</v>
      </c>
      <c r="G3078">
        <f>VLOOKUP(E3078,'Data Produk'!$A$2:$E$2517,5,FALSE)</f>
        <v>39600</v>
      </c>
      <c r="H3078">
        <f t="shared" si="97"/>
        <v>39600</v>
      </c>
      <c r="I3078" t="str">
        <f>VLOOKUP(E3078,'Data Produk'!$A$2:$E$2517,3,FALSE)</f>
        <v>BHINNEKA GO W605 OFFICE MOUSE BLACK</v>
      </c>
      <c r="J3078" t="str">
        <f>VLOOKUP(E3078,'Data Produk'!$A$2:$E$2517,4,FALSE)</f>
        <v>OFFICE MOUSE</v>
      </c>
      <c r="K3078" t="str">
        <f>VLOOKUP(D3078,'Data Outlet'!$A$2:$D$17,4,FALSE)</f>
        <v>Fani Sari</v>
      </c>
      <c r="L3078" t="str">
        <f>VLOOKUP(D3078,'Data Outlet'!$A$2:$D$17,2,FALSE)</f>
        <v>LIPPO MALL KEMANG</v>
      </c>
    </row>
    <row r="3079" spans="1:12" x14ac:dyDescent="0.25">
      <c r="A3079" t="str">
        <f t="shared" si="96"/>
        <v>T-3078</v>
      </c>
      <c r="B3079" s="3" t="s">
        <v>2584</v>
      </c>
      <c r="C3079" s="5">
        <v>45535</v>
      </c>
      <c r="D3079" s="3" t="s">
        <v>40</v>
      </c>
      <c r="E3079" s="4" t="s">
        <v>500</v>
      </c>
      <c r="F3079" s="9">
        <v>1</v>
      </c>
      <c r="G3079">
        <f>VLOOKUP(E3079,'Data Produk'!$A$2:$E$2517,5,FALSE)</f>
        <v>45000</v>
      </c>
      <c r="H3079">
        <f t="shared" si="97"/>
        <v>45000</v>
      </c>
      <c r="I3079" t="str">
        <f>VLOOKUP(E3079,'Data Produk'!$A$2:$E$2517,3,FALSE)</f>
        <v>BHINNEKA HYPERLINK KD10C2001 BLACK</v>
      </c>
      <c r="J3079" t="str">
        <f>VLOOKUP(E3079,'Data Produk'!$A$2:$E$2517,4,FALSE)</f>
        <v>CABLE</v>
      </c>
      <c r="K3079" t="str">
        <f>VLOOKUP(D3079,'Data Outlet'!$A$2:$D$17,4,FALSE)</f>
        <v>Fani Sari</v>
      </c>
      <c r="L3079" t="str">
        <f>VLOOKUP(D3079,'Data Outlet'!$A$2:$D$17,2,FALSE)</f>
        <v>LIPPO MALL KEMANG</v>
      </c>
    </row>
    <row r="3080" spans="1:12" x14ac:dyDescent="0.25">
      <c r="A3080" t="str">
        <f t="shared" si="96"/>
        <v>T-3079</v>
      </c>
      <c r="B3080" s="3" t="s">
        <v>2584</v>
      </c>
      <c r="C3080" s="5">
        <v>45508</v>
      </c>
      <c r="D3080" s="3" t="s">
        <v>40</v>
      </c>
      <c r="E3080" s="4" t="s">
        <v>1607</v>
      </c>
      <c r="F3080" s="9">
        <v>1</v>
      </c>
      <c r="G3080">
        <f>VLOOKUP(E3080,'Data Produk'!$A$2:$E$2517,5,FALSE)</f>
        <v>261000</v>
      </c>
      <c r="H3080">
        <f t="shared" si="97"/>
        <v>261000</v>
      </c>
      <c r="I3080" t="str">
        <f>VLOOKUP(E3080,'Data Produk'!$A$2:$E$2517,3,FALSE)</f>
        <v>BHINNEKA BLAKE WGC5 GAMING MOUSE BLACK</v>
      </c>
      <c r="J3080" t="str">
        <f>VLOOKUP(E3080,'Data Produk'!$A$2:$E$2517,4,FALSE)</f>
        <v>MOUSE GAMING</v>
      </c>
      <c r="K3080" t="str">
        <f>VLOOKUP(D3080,'Data Outlet'!$A$2:$D$17,4,FALSE)</f>
        <v>Fani Sari</v>
      </c>
      <c r="L3080" t="str">
        <f>VLOOKUP(D3080,'Data Outlet'!$A$2:$D$17,2,FALSE)</f>
        <v>LIPPO MALL KEMANG</v>
      </c>
    </row>
    <row r="3081" spans="1:12" x14ac:dyDescent="0.25">
      <c r="A3081" t="str">
        <f t="shared" si="96"/>
        <v>T-3080</v>
      </c>
      <c r="B3081" s="3" t="s">
        <v>2584</v>
      </c>
      <c r="C3081" s="5">
        <v>45518</v>
      </c>
      <c r="D3081" s="3" t="s">
        <v>40</v>
      </c>
      <c r="E3081" s="4" t="s">
        <v>460</v>
      </c>
      <c r="F3081" s="9">
        <v>1</v>
      </c>
      <c r="G3081">
        <f>VLOOKUP(E3081,'Data Produk'!$A$2:$E$2517,5,FALSE)</f>
        <v>82800</v>
      </c>
      <c r="H3081">
        <f t="shared" si="97"/>
        <v>82800</v>
      </c>
      <c r="I3081" t="str">
        <f>VLOOKUP(E3081,'Data Produk'!$A$2:$E$2517,3,FALSE)</f>
        <v>BHINNEKA GO W193 OFFICE MOUSE GREY</v>
      </c>
      <c r="J3081" t="str">
        <f>VLOOKUP(E3081,'Data Produk'!$A$2:$E$2517,4,FALSE)</f>
        <v>OFFICE MOUSE</v>
      </c>
      <c r="K3081" t="str">
        <f>VLOOKUP(D3081,'Data Outlet'!$A$2:$D$17,4,FALSE)</f>
        <v>Fani Sari</v>
      </c>
      <c r="L3081" t="str">
        <f>VLOOKUP(D3081,'Data Outlet'!$A$2:$D$17,2,FALSE)</f>
        <v>LIPPO MALL KEMANG</v>
      </c>
    </row>
    <row r="3082" spans="1:12" x14ac:dyDescent="0.25">
      <c r="A3082" t="str">
        <f t="shared" si="96"/>
        <v>T-3081</v>
      </c>
      <c r="B3082" s="3" t="s">
        <v>2584</v>
      </c>
      <c r="C3082" s="5">
        <v>45526</v>
      </c>
      <c r="D3082" s="3" t="s">
        <v>40</v>
      </c>
      <c r="E3082" s="4" t="s">
        <v>761</v>
      </c>
      <c r="F3082" s="9">
        <v>1</v>
      </c>
      <c r="G3082">
        <f>VLOOKUP(E3082,'Data Produk'!$A$2:$E$2517,5,FALSE)</f>
        <v>243000</v>
      </c>
      <c r="H3082">
        <f t="shared" si="97"/>
        <v>243000</v>
      </c>
      <c r="I3082" t="str">
        <f>VLOOKUP(E3082,'Data Produk'!$A$2:$E$2517,3,FALSE)</f>
        <v>BHINNEKA POWER PLUS 65W 3-PORTS GAN CHARGER (PPS/PD+QC) BLACK</v>
      </c>
      <c r="J3082" t="str">
        <f>VLOOKUP(E3082,'Data Produk'!$A$2:$E$2517,4,FALSE)</f>
        <v>CHARGER</v>
      </c>
      <c r="K3082" t="str">
        <f>VLOOKUP(D3082,'Data Outlet'!$A$2:$D$17,4,FALSE)</f>
        <v>Fani Sari</v>
      </c>
      <c r="L3082" t="str">
        <f>VLOOKUP(D3082,'Data Outlet'!$A$2:$D$17,2,FALSE)</f>
        <v>LIPPO MALL KEMANG</v>
      </c>
    </row>
    <row r="3083" spans="1:12" x14ac:dyDescent="0.25">
      <c r="A3083" t="str">
        <f t="shared" si="96"/>
        <v>T-3082</v>
      </c>
      <c r="B3083" s="3" t="s">
        <v>2584</v>
      </c>
      <c r="C3083" s="5">
        <v>45517</v>
      </c>
      <c r="D3083" s="3" t="s">
        <v>40</v>
      </c>
      <c r="E3083" s="4" t="s">
        <v>1608</v>
      </c>
      <c r="F3083" s="9">
        <v>1</v>
      </c>
      <c r="G3083">
        <f>VLOOKUP(E3083,'Data Produk'!$A$2:$E$2517,5,FALSE)</f>
        <v>193500</v>
      </c>
      <c r="H3083">
        <f t="shared" si="97"/>
        <v>193500</v>
      </c>
      <c r="I3083" t="str">
        <f>VLOOKUP(E3083,'Data Produk'!$A$2:$E$2517,3,FALSE)</f>
        <v>BHINNEKA ATOM TKL MECHANICAL KEYBOARD BLACK BLUE SWITCH</v>
      </c>
      <c r="J3083" t="str">
        <f>VLOOKUP(E3083,'Data Produk'!$A$2:$E$2517,4,FALSE)</f>
        <v>KEYBOARD GAMING</v>
      </c>
      <c r="K3083" t="str">
        <f>VLOOKUP(D3083,'Data Outlet'!$A$2:$D$17,4,FALSE)</f>
        <v>Fani Sari</v>
      </c>
      <c r="L3083" t="str">
        <f>VLOOKUP(D3083,'Data Outlet'!$A$2:$D$17,2,FALSE)</f>
        <v>LIPPO MALL KEMANG</v>
      </c>
    </row>
    <row r="3084" spans="1:12" x14ac:dyDescent="0.25">
      <c r="A3084" t="str">
        <f t="shared" ref="A3084:A3147" si="98">"T-"&amp;ROW()-1</f>
        <v>T-3083</v>
      </c>
      <c r="B3084" s="3" t="s">
        <v>2584</v>
      </c>
      <c r="C3084" s="5">
        <v>45529</v>
      </c>
      <c r="D3084" s="3" t="s">
        <v>43</v>
      </c>
      <c r="E3084" s="4" t="s">
        <v>515</v>
      </c>
      <c r="F3084" s="9">
        <v>2</v>
      </c>
      <c r="G3084">
        <f>VLOOKUP(E3084,'Data Produk'!$A$2:$E$2517,5,FALSE)</f>
        <v>47700</v>
      </c>
      <c r="H3084">
        <f t="shared" si="97"/>
        <v>95400</v>
      </c>
      <c r="I3084" t="str">
        <f>VLOOKUP(E3084,'Data Produk'!$A$2:$E$2517,3,FALSE)</f>
        <v>BHINNEKA POWER MOVE 30W 2-PORTS CAR CHARGER (PD+QC) BLACK</v>
      </c>
      <c r="J3084" t="str">
        <f>VLOOKUP(E3084,'Data Produk'!$A$2:$E$2517,4,FALSE)</f>
        <v>CAR &amp; TRAVEL CHARGER</v>
      </c>
      <c r="K3084" t="str">
        <f>VLOOKUP(D3084,'Data Outlet'!$A$2:$D$17,4,FALSE)</f>
        <v>Gita Rahma</v>
      </c>
      <c r="L3084" t="str">
        <f>VLOOKUP(D3084,'Data Outlet'!$A$2:$D$17,2,FALSE)</f>
        <v>MALL OF INDONESIA</v>
      </c>
    </row>
    <row r="3085" spans="1:12" x14ac:dyDescent="0.25">
      <c r="A3085" t="str">
        <f t="shared" si="98"/>
        <v>T-3084</v>
      </c>
      <c r="B3085" s="3" t="s">
        <v>2584</v>
      </c>
      <c r="C3085" s="5">
        <v>45526</v>
      </c>
      <c r="D3085" s="3" t="s">
        <v>43</v>
      </c>
      <c r="E3085" s="4" t="s">
        <v>529</v>
      </c>
      <c r="F3085" s="9">
        <v>2</v>
      </c>
      <c r="G3085">
        <f>VLOOKUP(E3085,'Data Produk'!$A$2:$E$2517,5,FALSE)</f>
        <v>112500</v>
      </c>
      <c r="H3085">
        <f t="shared" si="97"/>
        <v>225000</v>
      </c>
      <c r="I3085" t="str">
        <f>VLOOKUP(E3085,'Data Produk'!$A$2:$E$2517,3,FALSE)</f>
        <v>BHINNEKA WAVE11 TW11 TRUE WIRELESS WHITE</v>
      </c>
      <c r="J3085" t="str">
        <f>VLOOKUP(E3085,'Data Produk'!$A$2:$E$2517,4,FALSE)</f>
        <v>TWS</v>
      </c>
      <c r="K3085" t="str">
        <f>VLOOKUP(D3085,'Data Outlet'!$A$2:$D$17,4,FALSE)</f>
        <v>Gita Rahma</v>
      </c>
      <c r="L3085" t="str">
        <f>VLOOKUP(D3085,'Data Outlet'!$A$2:$D$17,2,FALSE)</f>
        <v>MALL OF INDONESIA</v>
      </c>
    </row>
    <row r="3086" spans="1:12" x14ac:dyDescent="0.25">
      <c r="A3086" t="str">
        <f t="shared" si="98"/>
        <v>T-3085</v>
      </c>
      <c r="B3086" s="3" t="s">
        <v>2584</v>
      </c>
      <c r="C3086" s="5">
        <v>45515</v>
      </c>
      <c r="D3086" s="3" t="s">
        <v>40</v>
      </c>
      <c r="E3086" s="4" t="s">
        <v>919</v>
      </c>
      <c r="F3086" s="9">
        <v>1</v>
      </c>
      <c r="G3086">
        <f>VLOOKUP(E3086,'Data Produk'!$A$2:$E$2517,5,FALSE)</f>
        <v>39600</v>
      </c>
      <c r="H3086">
        <f t="shared" si="97"/>
        <v>39600</v>
      </c>
      <c r="I3086" t="str">
        <f>VLOOKUP(E3086,'Data Produk'!$A$2:$E$2517,3,FALSE)</f>
        <v>BHINNEKA GO W608 OFFICE MOUSE BLACK</v>
      </c>
      <c r="J3086" t="str">
        <f>VLOOKUP(E3086,'Data Produk'!$A$2:$E$2517,4,FALSE)</f>
        <v>OFFICE MOUSE</v>
      </c>
      <c r="K3086" t="str">
        <f>VLOOKUP(D3086,'Data Outlet'!$A$2:$D$17,4,FALSE)</f>
        <v>Fani Sari</v>
      </c>
      <c r="L3086" t="str">
        <f>VLOOKUP(D3086,'Data Outlet'!$A$2:$D$17,2,FALSE)</f>
        <v>LIPPO MALL KEMANG</v>
      </c>
    </row>
    <row r="3087" spans="1:12" x14ac:dyDescent="0.25">
      <c r="A3087" t="str">
        <f t="shared" si="98"/>
        <v>T-3086</v>
      </c>
      <c r="B3087" s="3" t="s">
        <v>2584</v>
      </c>
      <c r="C3087" s="5">
        <v>45533</v>
      </c>
      <c r="D3087" s="3" t="s">
        <v>43</v>
      </c>
      <c r="E3087" s="4" t="s">
        <v>554</v>
      </c>
      <c r="F3087" s="9">
        <v>2</v>
      </c>
      <c r="G3087">
        <f>VLOOKUP(E3087,'Data Produk'!$A$2:$E$2517,5,FALSE)</f>
        <v>18000</v>
      </c>
      <c r="H3087">
        <f t="shared" si="97"/>
        <v>36000</v>
      </c>
      <c r="I3087" t="str">
        <f>VLOOKUP(E3087,'Data Produk'!$A$2:$E$2517,3,FALSE)</f>
        <v>BHINNEKA DURALINK KLB1201 BLACK</v>
      </c>
      <c r="J3087" t="str">
        <f>VLOOKUP(E3087,'Data Produk'!$A$2:$E$2517,4,FALSE)</f>
        <v>CABLE</v>
      </c>
      <c r="K3087" t="str">
        <f>VLOOKUP(D3087,'Data Outlet'!$A$2:$D$17,4,FALSE)</f>
        <v>Gita Rahma</v>
      </c>
      <c r="L3087" t="str">
        <f>VLOOKUP(D3087,'Data Outlet'!$A$2:$D$17,2,FALSE)</f>
        <v>MALL OF INDONESIA</v>
      </c>
    </row>
    <row r="3088" spans="1:12" x14ac:dyDescent="0.25">
      <c r="A3088" t="str">
        <f t="shared" si="98"/>
        <v>T-3087</v>
      </c>
      <c r="B3088" s="3" t="s">
        <v>2584</v>
      </c>
      <c r="C3088" s="5">
        <v>45530</v>
      </c>
      <c r="D3088" s="3" t="s">
        <v>43</v>
      </c>
      <c r="E3088" s="4" t="s">
        <v>551</v>
      </c>
      <c r="F3088" s="9">
        <v>2</v>
      </c>
      <c r="G3088">
        <f>VLOOKUP(E3088,'Data Produk'!$A$2:$E$2517,5,FALSE)</f>
        <v>82800</v>
      </c>
      <c r="H3088">
        <f t="shared" si="97"/>
        <v>165600</v>
      </c>
      <c r="I3088" t="str">
        <f>VLOOKUP(E3088,'Data Produk'!$A$2:$E$2517,3,FALSE)</f>
        <v>BHINNEKA GO W193 OFFICE MOUSE BEIGE</v>
      </c>
      <c r="J3088" t="str">
        <f>VLOOKUP(E3088,'Data Produk'!$A$2:$E$2517,4,FALSE)</f>
        <v>OFFICE MOUSE</v>
      </c>
      <c r="K3088" t="str">
        <f>VLOOKUP(D3088,'Data Outlet'!$A$2:$D$17,4,FALSE)</f>
        <v>Gita Rahma</v>
      </c>
      <c r="L3088" t="str">
        <f>VLOOKUP(D3088,'Data Outlet'!$A$2:$D$17,2,FALSE)</f>
        <v>MALL OF INDONESIA</v>
      </c>
    </row>
    <row r="3089" spans="1:12" x14ac:dyDescent="0.25">
      <c r="A3089" t="str">
        <f t="shared" si="98"/>
        <v>T-3088</v>
      </c>
      <c r="B3089" s="3" t="s">
        <v>2584</v>
      </c>
      <c r="C3089" s="5">
        <v>45512</v>
      </c>
      <c r="D3089" s="3" t="s">
        <v>40</v>
      </c>
      <c r="E3089" s="4" t="s">
        <v>455</v>
      </c>
      <c r="F3089" s="9">
        <v>2</v>
      </c>
      <c r="G3089">
        <f>VLOOKUP(E3089,'Data Produk'!$A$2:$E$2517,5,FALSE)</f>
        <v>47700</v>
      </c>
      <c r="H3089">
        <f t="shared" si="97"/>
        <v>95400</v>
      </c>
      <c r="I3089" t="str">
        <f>VLOOKUP(E3089,'Data Produk'!$A$2:$E$2517,3,FALSE)</f>
        <v>BHINNEKA POWER MOVE 30W 2-PORTS CAR CHARGER (PD+QC) BLACK</v>
      </c>
      <c r="J3089" t="str">
        <f>VLOOKUP(E3089,'Data Produk'!$A$2:$E$2517,4,FALSE)</f>
        <v>CAR &amp; TRAVEL CHARGER</v>
      </c>
      <c r="K3089" t="str">
        <f>VLOOKUP(D3089,'Data Outlet'!$A$2:$D$17,4,FALSE)</f>
        <v>Fani Sari</v>
      </c>
      <c r="L3089" t="str">
        <f>VLOOKUP(D3089,'Data Outlet'!$A$2:$D$17,2,FALSE)</f>
        <v>LIPPO MALL KEMANG</v>
      </c>
    </row>
    <row r="3090" spans="1:12" x14ac:dyDescent="0.25">
      <c r="A3090" t="str">
        <f t="shared" si="98"/>
        <v>T-3089</v>
      </c>
      <c r="B3090" s="3" t="s">
        <v>2584</v>
      </c>
      <c r="C3090" s="5">
        <v>45515</v>
      </c>
      <c r="D3090" s="3" t="s">
        <v>40</v>
      </c>
      <c r="E3090" s="4" t="s">
        <v>492</v>
      </c>
      <c r="F3090" s="9">
        <v>1</v>
      </c>
      <c r="G3090">
        <f>VLOOKUP(E3090,'Data Produk'!$A$2:$E$2517,5,FALSE)</f>
        <v>49500</v>
      </c>
      <c r="H3090">
        <f t="shared" si="97"/>
        <v>49500</v>
      </c>
      <c r="I3090" t="str">
        <f>VLOOKUP(E3090,'Data Produk'!$A$2:$E$2517,3,FALSE)</f>
        <v>BHINNEKA POWER GO 20W 1-PORT TYPE-C USB CHARGER (PD+QC) BLACK</v>
      </c>
      <c r="J3090" t="str">
        <f>VLOOKUP(E3090,'Data Produk'!$A$2:$E$2517,4,FALSE)</f>
        <v>CHARGER</v>
      </c>
      <c r="K3090" t="str">
        <f>VLOOKUP(D3090,'Data Outlet'!$A$2:$D$17,4,FALSE)</f>
        <v>Fani Sari</v>
      </c>
      <c r="L3090" t="str">
        <f>VLOOKUP(D3090,'Data Outlet'!$A$2:$D$17,2,FALSE)</f>
        <v>LIPPO MALL KEMANG</v>
      </c>
    </row>
    <row r="3091" spans="1:12" x14ac:dyDescent="0.25">
      <c r="A3091" t="str">
        <f t="shared" si="98"/>
        <v>T-3090</v>
      </c>
      <c r="B3091" s="3" t="s">
        <v>2584</v>
      </c>
      <c r="C3091" s="5">
        <v>45514</v>
      </c>
      <c r="D3091" s="3" t="s">
        <v>40</v>
      </c>
      <c r="E3091" s="4" t="s">
        <v>465</v>
      </c>
      <c r="F3091" s="9">
        <v>1</v>
      </c>
      <c r="G3091">
        <f>VLOOKUP(E3091,'Data Produk'!$A$2:$E$2517,5,FALSE)</f>
        <v>39600</v>
      </c>
      <c r="H3091">
        <f t="shared" si="97"/>
        <v>39600</v>
      </c>
      <c r="I3091" t="str">
        <f>VLOOKUP(E3091,'Data Produk'!$A$2:$E$2517,3,FALSE)</f>
        <v>BHINNEKA GO W608 OFFICE MOUSE GREEN</v>
      </c>
      <c r="J3091" t="str">
        <f>VLOOKUP(E3091,'Data Produk'!$A$2:$E$2517,4,FALSE)</f>
        <v>OFFICE MOUSE</v>
      </c>
      <c r="K3091" t="str">
        <f>VLOOKUP(D3091,'Data Outlet'!$A$2:$D$17,4,FALSE)</f>
        <v>Fani Sari</v>
      </c>
      <c r="L3091" t="str">
        <f>VLOOKUP(D3091,'Data Outlet'!$A$2:$D$17,2,FALSE)</f>
        <v>LIPPO MALL KEMANG</v>
      </c>
    </row>
    <row r="3092" spans="1:12" x14ac:dyDescent="0.25">
      <c r="A3092" t="str">
        <f t="shared" si="98"/>
        <v>T-3091</v>
      </c>
      <c r="B3092" s="3" t="s">
        <v>2584</v>
      </c>
      <c r="C3092" s="5">
        <v>45533</v>
      </c>
      <c r="D3092" s="3" t="s">
        <v>43</v>
      </c>
      <c r="E3092" s="4" t="s">
        <v>1125</v>
      </c>
      <c r="F3092" s="9">
        <v>2</v>
      </c>
      <c r="G3092">
        <f>VLOOKUP(E3092,'Data Produk'!$A$2:$E$2517,5,FALSE)</f>
        <v>125100</v>
      </c>
      <c r="H3092">
        <f t="shared" si="97"/>
        <v>250200</v>
      </c>
      <c r="I3092" t="str">
        <f>VLOOKUP(E3092,'Data Produk'!$A$2:$E$2517,3,FALSE)</f>
        <v>BHINNEKA THOR II X16 GAMING MOUSE BLACK</v>
      </c>
      <c r="J3092" t="str">
        <f>VLOOKUP(E3092,'Data Produk'!$A$2:$E$2517,4,FALSE)</f>
        <v>MOUSE GAMING</v>
      </c>
      <c r="K3092" t="str">
        <f>VLOOKUP(D3092,'Data Outlet'!$A$2:$D$17,4,FALSE)</f>
        <v>Gita Rahma</v>
      </c>
      <c r="L3092" t="str">
        <f>VLOOKUP(D3092,'Data Outlet'!$A$2:$D$17,2,FALSE)</f>
        <v>MALL OF INDONESIA</v>
      </c>
    </row>
    <row r="3093" spans="1:12" x14ac:dyDescent="0.25">
      <c r="A3093" t="str">
        <f t="shared" si="98"/>
        <v>T-3092</v>
      </c>
      <c r="B3093" s="3" t="s">
        <v>2584</v>
      </c>
      <c r="C3093" s="5">
        <v>45533</v>
      </c>
      <c r="D3093" s="3" t="s">
        <v>40</v>
      </c>
      <c r="E3093" s="4" t="s">
        <v>473</v>
      </c>
      <c r="F3093" s="9">
        <v>2</v>
      </c>
      <c r="G3093">
        <f>VLOOKUP(E3093,'Data Produk'!$A$2:$E$2517,5,FALSE)</f>
        <v>94500</v>
      </c>
      <c r="H3093">
        <f t="shared" si="97"/>
        <v>189000</v>
      </c>
      <c r="I3093" t="str">
        <f>VLOOKUP(E3093,'Data Produk'!$A$2:$E$2517,3,FALSE)</f>
        <v>BHINNEKA SMART LIGHT BUB 12W SLB102</v>
      </c>
      <c r="J3093" t="str">
        <f>VLOOKUP(E3093,'Data Produk'!$A$2:$E$2517,4,FALSE)</f>
        <v>SMART LIFE</v>
      </c>
      <c r="K3093" t="str">
        <f>VLOOKUP(D3093,'Data Outlet'!$A$2:$D$17,4,FALSE)</f>
        <v>Fani Sari</v>
      </c>
      <c r="L3093" t="str">
        <f>VLOOKUP(D3093,'Data Outlet'!$A$2:$D$17,2,FALSE)</f>
        <v>LIPPO MALL KEMANG</v>
      </c>
    </row>
    <row r="3094" spans="1:12" x14ac:dyDescent="0.25">
      <c r="A3094" t="str">
        <f t="shared" si="98"/>
        <v>T-3093</v>
      </c>
      <c r="B3094" s="3" t="s">
        <v>2584</v>
      </c>
      <c r="C3094" s="5">
        <v>45519</v>
      </c>
      <c r="D3094" s="3" t="s">
        <v>40</v>
      </c>
      <c r="E3094" s="4" t="s">
        <v>1246</v>
      </c>
      <c r="F3094" s="9">
        <v>1</v>
      </c>
      <c r="G3094">
        <f>VLOOKUP(E3094,'Data Produk'!$A$2:$E$2517,5,FALSE)</f>
        <v>88200</v>
      </c>
      <c r="H3094">
        <f t="shared" si="97"/>
        <v>88200</v>
      </c>
      <c r="I3094" t="str">
        <f>VLOOKUP(E3094,'Data Produk'!$A$2:$E$2517,3,FALSE)</f>
        <v>BHINNEKA POWER PACK S1 10.000 mAh POWERBANK WHITE</v>
      </c>
      <c r="J3094" t="str">
        <f>VLOOKUP(E3094,'Data Produk'!$A$2:$E$2517,4,FALSE)</f>
        <v>POWERBANK</v>
      </c>
      <c r="K3094" t="str">
        <f>VLOOKUP(D3094,'Data Outlet'!$A$2:$D$17,4,FALSE)</f>
        <v>Fani Sari</v>
      </c>
      <c r="L3094" t="str">
        <f>VLOOKUP(D3094,'Data Outlet'!$A$2:$D$17,2,FALSE)</f>
        <v>LIPPO MALL KEMANG</v>
      </c>
    </row>
    <row r="3095" spans="1:12" x14ac:dyDescent="0.25">
      <c r="A3095" t="str">
        <f t="shared" si="98"/>
        <v>T-3094</v>
      </c>
      <c r="B3095" s="3" t="s">
        <v>2584</v>
      </c>
      <c r="C3095" s="5">
        <v>45529</v>
      </c>
      <c r="D3095" s="3" t="s">
        <v>43</v>
      </c>
      <c r="E3095" s="4" t="s">
        <v>909</v>
      </c>
      <c r="F3095" s="9">
        <v>1</v>
      </c>
      <c r="G3095">
        <f>VLOOKUP(E3095,'Data Produk'!$A$2:$E$2517,5,FALSE)</f>
        <v>112500</v>
      </c>
      <c r="H3095">
        <f t="shared" si="97"/>
        <v>112500</v>
      </c>
      <c r="I3095" t="str">
        <f>VLOOKUP(E3095,'Data Produk'!$A$2:$E$2517,3,FALSE)</f>
        <v>BHINNEKA GO WH02 WIRELESS HEADSET GREY</v>
      </c>
      <c r="J3095" t="str">
        <f>VLOOKUP(E3095,'Data Produk'!$A$2:$E$2517,4,FALSE)</f>
        <v>WIRELESS HEADSET</v>
      </c>
      <c r="K3095" t="str">
        <f>VLOOKUP(D3095,'Data Outlet'!$A$2:$D$17,4,FALSE)</f>
        <v>Gita Rahma</v>
      </c>
      <c r="L3095" t="str">
        <f>VLOOKUP(D3095,'Data Outlet'!$A$2:$D$17,2,FALSE)</f>
        <v>MALL OF INDONESIA</v>
      </c>
    </row>
    <row r="3096" spans="1:12" x14ac:dyDescent="0.25">
      <c r="A3096" t="str">
        <f t="shared" si="98"/>
        <v>T-3095</v>
      </c>
      <c r="B3096" s="3" t="s">
        <v>2584</v>
      </c>
      <c r="C3096" s="5">
        <v>45531</v>
      </c>
      <c r="D3096" s="3" t="s">
        <v>40</v>
      </c>
      <c r="E3096" s="4" t="s">
        <v>491</v>
      </c>
      <c r="F3096" s="9">
        <v>2</v>
      </c>
      <c r="G3096">
        <f>VLOOKUP(E3096,'Data Produk'!$A$2:$E$2517,5,FALSE)</f>
        <v>243000</v>
      </c>
      <c r="H3096">
        <f t="shared" si="97"/>
        <v>486000</v>
      </c>
      <c r="I3096" t="str">
        <f>VLOOKUP(E3096,'Data Produk'!$A$2:$E$2517,3,FALSE)</f>
        <v>BHINNEKA CRYPTO WGC3 GAMING MOUSE BLACK</v>
      </c>
      <c r="J3096" t="str">
        <f>VLOOKUP(E3096,'Data Produk'!$A$2:$E$2517,4,FALSE)</f>
        <v>MOUSE GAMING</v>
      </c>
      <c r="K3096" t="str">
        <f>VLOOKUP(D3096,'Data Outlet'!$A$2:$D$17,4,FALSE)</f>
        <v>Fani Sari</v>
      </c>
      <c r="L3096" t="str">
        <f>VLOOKUP(D3096,'Data Outlet'!$A$2:$D$17,2,FALSE)</f>
        <v>LIPPO MALL KEMANG</v>
      </c>
    </row>
    <row r="3097" spans="1:12" x14ac:dyDescent="0.25">
      <c r="A3097" t="str">
        <f t="shared" si="98"/>
        <v>T-3096</v>
      </c>
      <c r="B3097" s="3" t="s">
        <v>2584</v>
      </c>
      <c r="C3097" s="5">
        <v>45524</v>
      </c>
      <c r="D3097" s="3" t="s">
        <v>40</v>
      </c>
      <c r="E3097" s="4" t="s">
        <v>469</v>
      </c>
      <c r="F3097" s="9">
        <v>7</v>
      </c>
      <c r="G3097">
        <f>VLOOKUP(E3097,'Data Produk'!$A$2:$E$2517,5,FALSE)</f>
        <v>25200</v>
      </c>
      <c r="H3097">
        <f t="shared" si="97"/>
        <v>176400</v>
      </c>
      <c r="I3097" t="str">
        <f>VLOOKUP(E3097,'Data Produk'!$A$2:$E$2517,3,FALSE)</f>
        <v>BHINNEKA HYPERLINK KD60C1501 BLACK</v>
      </c>
      <c r="J3097" t="str">
        <f>VLOOKUP(E3097,'Data Produk'!$A$2:$E$2517,4,FALSE)</f>
        <v>CABLE</v>
      </c>
      <c r="K3097" t="str">
        <f>VLOOKUP(D3097,'Data Outlet'!$A$2:$D$17,4,FALSE)</f>
        <v>Fani Sari</v>
      </c>
      <c r="L3097" t="str">
        <f>VLOOKUP(D3097,'Data Outlet'!$A$2:$D$17,2,FALSE)</f>
        <v>LIPPO MALL KEMANG</v>
      </c>
    </row>
    <row r="3098" spans="1:12" x14ac:dyDescent="0.25">
      <c r="A3098" t="str">
        <f t="shared" si="98"/>
        <v>T-3097</v>
      </c>
      <c r="B3098" s="3" t="s">
        <v>2584</v>
      </c>
      <c r="C3098" s="5">
        <v>45526</v>
      </c>
      <c r="D3098" s="3" t="s">
        <v>43</v>
      </c>
      <c r="E3098" s="4" t="s">
        <v>537</v>
      </c>
      <c r="F3098" s="9">
        <v>2</v>
      </c>
      <c r="G3098">
        <f>VLOOKUP(E3098,'Data Produk'!$A$2:$E$2517,5,FALSE)</f>
        <v>88200</v>
      </c>
      <c r="H3098">
        <f t="shared" si="97"/>
        <v>176400</v>
      </c>
      <c r="I3098" t="str">
        <f>VLOOKUP(E3098,'Data Produk'!$A$2:$E$2517,3,FALSE)</f>
        <v>BHINNEKA POWER PACK S1 10.000 mAh POWERBANK BLACK</v>
      </c>
      <c r="J3098" t="str">
        <f>VLOOKUP(E3098,'Data Produk'!$A$2:$E$2517,4,FALSE)</f>
        <v>POWERBANK</v>
      </c>
      <c r="K3098" t="str">
        <f>VLOOKUP(D3098,'Data Outlet'!$A$2:$D$17,4,FALSE)</f>
        <v>Gita Rahma</v>
      </c>
      <c r="L3098" t="str">
        <f>VLOOKUP(D3098,'Data Outlet'!$A$2:$D$17,2,FALSE)</f>
        <v>MALL OF INDONESIA</v>
      </c>
    </row>
    <row r="3099" spans="1:12" x14ac:dyDescent="0.25">
      <c r="A3099" t="str">
        <f t="shared" si="98"/>
        <v>T-3098</v>
      </c>
      <c r="B3099" s="3" t="s">
        <v>2584</v>
      </c>
      <c r="C3099" s="5">
        <v>45512</v>
      </c>
      <c r="D3099" s="3" t="s">
        <v>40</v>
      </c>
      <c r="E3099" s="4" t="s">
        <v>585</v>
      </c>
      <c r="F3099" s="9">
        <v>1</v>
      </c>
      <c r="G3099">
        <f>VLOOKUP(E3099,'Data Produk'!$A$2:$E$2517,5,FALSE)</f>
        <v>489300</v>
      </c>
      <c r="H3099">
        <f t="shared" si="97"/>
        <v>489300</v>
      </c>
      <c r="I3099" t="str">
        <f>VLOOKUP(E3099,'Data Produk'!$A$2:$E$2517,3,FALSE)</f>
        <v>ACK02 ZORO Keycaps One Piece Original</v>
      </c>
      <c r="J3099" t="str">
        <f>VLOOKUP(E3099,'Data Produk'!$A$2:$E$2517,4,FALSE)</f>
        <v>OTHER ACCESSORIES</v>
      </c>
      <c r="K3099" t="str">
        <f>VLOOKUP(D3099,'Data Outlet'!$A$2:$D$17,4,FALSE)</f>
        <v>Fani Sari</v>
      </c>
      <c r="L3099" t="str">
        <f>VLOOKUP(D3099,'Data Outlet'!$A$2:$D$17,2,FALSE)</f>
        <v>LIPPO MALL KEMANG</v>
      </c>
    </row>
    <row r="3100" spans="1:12" x14ac:dyDescent="0.25">
      <c r="A3100" t="str">
        <f t="shared" si="98"/>
        <v>T-3099</v>
      </c>
      <c r="B3100" s="3" t="s">
        <v>2584</v>
      </c>
      <c r="C3100" s="5">
        <v>45524</v>
      </c>
      <c r="D3100" s="3" t="s">
        <v>43</v>
      </c>
      <c r="E3100" s="4" t="s">
        <v>871</v>
      </c>
      <c r="F3100" s="9">
        <v>1</v>
      </c>
      <c r="G3100">
        <f>VLOOKUP(E3100,'Data Produk'!$A$2:$E$2517,5,FALSE)</f>
        <v>34200</v>
      </c>
      <c r="H3100">
        <f t="shared" si="97"/>
        <v>34200</v>
      </c>
      <c r="I3100" t="str">
        <f>VLOOKUP(E3100,'Data Produk'!$A$2:$E$2517,3,FALSE)</f>
        <v>KDL105 BHINNEKA USB CABLE LIGHTNING</v>
      </c>
      <c r="J3100" t="str">
        <f>VLOOKUP(E3100,'Data Produk'!$A$2:$E$2517,4,FALSE)</f>
        <v>CABLE</v>
      </c>
      <c r="K3100" t="str">
        <f>VLOOKUP(D3100,'Data Outlet'!$A$2:$D$17,4,FALSE)</f>
        <v>Gita Rahma</v>
      </c>
      <c r="L3100" t="str">
        <f>VLOOKUP(D3100,'Data Outlet'!$A$2:$D$17,2,FALSE)</f>
        <v>MALL OF INDONESIA</v>
      </c>
    </row>
    <row r="3101" spans="1:12" x14ac:dyDescent="0.25">
      <c r="A3101" t="str">
        <f t="shared" si="98"/>
        <v>T-3100</v>
      </c>
      <c r="B3101" s="3" t="s">
        <v>2584</v>
      </c>
      <c r="C3101" s="5">
        <v>45515</v>
      </c>
      <c r="D3101" s="3" t="s">
        <v>40</v>
      </c>
      <c r="E3101" s="4" t="s">
        <v>661</v>
      </c>
      <c r="F3101" s="9">
        <v>3</v>
      </c>
      <c r="G3101">
        <f>VLOOKUP(E3101,'Data Produk'!$A$2:$E$2517,5,FALSE)</f>
        <v>26100</v>
      </c>
      <c r="H3101">
        <f t="shared" si="97"/>
        <v>78300</v>
      </c>
      <c r="I3101" t="str">
        <f>VLOOKUP(E3101,'Data Produk'!$A$2:$E$2517,3,FALSE)</f>
        <v>BHINNEKA GO ES1 WIRED EARBUDS BLACK</v>
      </c>
      <c r="J3101" t="str">
        <f>VLOOKUP(E3101,'Data Produk'!$A$2:$E$2517,4,FALSE)</f>
        <v>EARPHONE</v>
      </c>
      <c r="K3101" t="str">
        <f>VLOOKUP(D3101,'Data Outlet'!$A$2:$D$17,4,FALSE)</f>
        <v>Fani Sari</v>
      </c>
      <c r="L3101" t="str">
        <f>VLOOKUP(D3101,'Data Outlet'!$A$2:$D$17,2,FALSE)</f>
        <v>LIPPO MALL KEMANG</v>
      </c>
    </row>
    <row r="3102" spans="1:12" x14ac:dyDescent="0.25">
      <c r="A3102" t="str">
        <f t="shared" si="98"/>
        <v>T-3101</v>
      </c>
      <c r="B3102" s="3" t="s">
        <v>2584</v>
      </c>
      <c r="C3102" s="5">
        <v>45512</v>
      </c>
      <c r="D3102" s="3" t="s">
        <v>43</v>
      </c>
      <c r="E3102" s="4" t="s">
        <v>506</v>
      </c>
      <c r="F3102" s="9">
        <v>3</v>
      </c>
      <c r="G3102">
        <f>VLOOKUP(E3102,'Data Produk'!$A$2:$E$2517,5,FALSE)</f>
        <v>94500</v>
      </c>
      <c r="H3102">
        <f t="shared" si="97"/>
        <v>283500</v>
      </c>
      <c r="I3102" t="str">
        <f>VLOOKUP(E3102,'Data Produk'!$A$2:$E$2517,3,FALSE)</f>
        <v>BHINNEKA POWER GO 25W 1-PORT TYPE-C USB CHARGER (PD/PPS) WHITE</v>
      </c>
      <c r="J3102" t="str">
        <f>VLOOKUP(E3102,'Data Produk'!$A$2:$E$2517,4,FALSE)</f>
        <v>CHARGER</v>
      </c>
      <c r="K3102" t="str">
        <f>VLOOKUP(D3102,'Data Outlet'!$A$2:$D$17,4,FALSE)</f>
        <v>Gita Rahma</v>
      </c>
      <c r="L3102" t="str">
        <f>VLOOKUP(D3102,'Data Outlet'!$A$2:$D$17,2,FALSE)</f>
        <v>MALL OF INDONESIA</v>
      </c>
    </row>
    <row r="3103" spans="1:12" x14ac:dyDescent="0.25">
      <c r="A3103" t="str">
        <f t="shared" si="98"/>
        <v>T-3102</v>
      </c>
      <c r="B3103" s="3" t="s">
        <v>2584</v>
      </c>
      <c r="C3103" s="5">
        <v>45533</v>
      </c>
      <c r="D3103" s="3" t="s">
        <v>40</v>
      </c>
      <c r="E3103" s="4" t="s">
        <v>467</v>
      </c>
      <c r="F3103" s="9">
        <v>2</v>
      </c>
      <c r="G3103">
        <f>VLOOKUP(E3103,'Data Produk'!$A$2:$E$2517,5,FALSE)</f>
        <v>18000</v>
      </c>
      <c r="H3103">
        <f t="shared" si="97"/>
        <v>36000</v>
      </c>
      <c r="I3103" t="str">
        <f>VLOOKUP(E3103,'Data Produk'!$A$2:$E$2517,3,FALSE)</f>
        <v>BHINNEKA DURALINK KLB1201 BLACK</v>
      </c>
      <c r="J3103" t="str">
        <f>VLOOKUP(E3103,'Data Produk'!$A$2:$E$2517,4,FALSE)</f>
        <v>CABLE</v>
      </c>
      <c r="K3103" t="str">
        <f>VLOOKUP(D3103,'Data Outlet'!$A$2:$D$17,4,FALSE)</f>
        <v>Fani Sari</v>
      </c>
      <c r="L3103" t="str">
        <f>VLOOKUP(D3103,'Data Outlet'!$A$2:$D$17,2,FALSE)</f>
        <v>LIPPO MALL KEMANG</v>
      </c>
    </row>
    <row r="3104" spans="1:12" x14ac:dyDescent="0.25">
      <c r="A3104" t="str">
        <f t="shared" si="98"/>
        <v>T-3103</v>
      </c>
      <c r="B3104" s="3" t="s">
        <v>2584</v>
      </c>
      <c r="C3104" s="5">
        <v>45505</v>
      </c>
      <c r="D3104" s="3" t="s">
        <v>40</v>
      </c>
      <c r="E3104" s="4" t="s">
        <v>626</v>
      </c>
      <c r="F3104" s="9">
        <v>1</v>
      </c>
      <c r="G3104">
        <f>VLOOKUP(E3104,'Data Produk'!$A$2:$E$2517,5,FALSE)</f>
        <v>39600</v>
      </c>
      <c r="H3104">
        <f t="shared" si="97"/>
        <v>39600</v>
      </c>
      <c r="I3104" t="str">
        <f>VLOOKUP(E3104,'Data Produk'!$A$2:$E$2517,3,FALSE)</f>
        <v>BHINNEKA GO W607 OFFICE MOUSE PURPLE</v>
      </c>
      <c r="J3104" t="str">
        <f>VLOOKUP(E3104,'Data Produk'!$A$2:$E$2517,4,FALSE)</f>
        <v>OFFICE MOUSE</v>
      </c>
      <c r="K3104" t="str">
        <f>VLOOKUP(D3104,'Data Outlet'!$A$2:$D$17,4,FALSE)</f>
        <v>Fani Sari</v>
      </c>
      <c r="L3104" t="str">
        <f>VLOOKUP(D3104,'Data Outlet'!$A$2:$D$17,2,FALSE)</f>
        <v>LIPPO MALL KEMANG</v>
      </c>
    </row>
    <row r="3105" spans="1:12" x14ac:dyDescent="0.25">
      <c r="A3105" t="str">
        <f t="shared" si="98"/>
        <v>T-3104</v>
      </c>
      <c r="B3105" s="3" t="s">
        <v>2584</v>
      </c>
      <c r="C3105" s="5">
        <v>45524</v>
      </c>
      <c r="D3105" s="3" t="s">
        <v>43</v>
      </c>
      <c r="E3105" s="4" t="s">
        <v>844</v>
      </c>
      <c r="F3105" s="9">
        <v>2</v>
      </c>
      <c r="G3105">
        <f>VLOOKUP(E3105,'Data Produk'!$A$2:$E$2517,5,FALSE)</f>
        <v>90000</v>
      </c>
      <c r="H3105">
        <f t="shared" si="97"/>
        <v>180000</v>
      </c>
      <c r="I3105" t="str">
        <f>VLOOKUP(E3105,'Data Produk'!$A$2:$E$2517,3,FALSE)</f>
        <v>BHINNEKA POWER PURE 33W 2-PORTS USB CHARGER (PD+QC) BLACK</v>
      </c>
      <c r="J3105" t="str">
        <f>VLOOKUP(E3105,'Data Produk'!$A$2:$E$2517,4,FALSE)</f>
        <v>CHARGER</v>
      </c>
      <c r="K3105" t="str">
        <f>VLOOKUP(D3105,'Data Outlet'!$A$2:$D$17,4,FALSE)</f>
        <v>Gita Rahma</v>
      </c>
      <c r="L3105" t="str">
        <f>VLOOKUP(D3105,'Data Outlet'!$A$2:$D$17,2,FALSE)</f>
        <v>MALL OF INDONESIA</v>
      </c>
    </row>
    <row r="3106" spans="1:12" x14ac:dyDescent="0.25">
      <c r="A3106" t="str">
        <f t="shared" si="98"/>
        <v>T-3105</v>
      </c>
      <c r="B3106" s="3" t="s">
        <v>2584</v>
      </c>
      <c r="C3106" s="5">
        <v>45530</v>
      </c>
      <c r="D3106" s="3" t="s">
        <v>40</v>
      </c>
      <c r="E3106" s="4" t="s">
        <v>498</v>
      </c>
      <c r="F3106" s="9">
        <v>1</v>
      </c>
      <c r="G3106">
        <f>VLOOKUP(E3106,'Data Produk'!$A$2:$E$2517,5,FALSE)</f>
        <v>13500</v>
      </c>
      <c r="H3106">
        <f t="shared" si="97"/>
        <v>13500</v>
      </c>
      <c r="I3106" t="str">
        <f>VLOOKUP(E3106,'Data Produk'!$A$2:$E$2517,3,FALSE)</f>
        <v>BHINNEKA LINKBUDS ES2 WIRED EARBUDS WHITE</v>
      </c>
      <c r="J3106" t="str">
        <f>VLOOKUP(E3106,'Data Produk'!$A$2:$E$2517,4,FALSE)</f>
        <v>EARPHONE</v>
      </c>
      <c r="K3106" t="str">
        <f>VLOOKUP(D3106,'Data Outlet'!$A$2:$D$17,4,FALSE)</f>
        <v>Fani Sari</v>
      </c>
      <c r="L3106" t="str">
        <f>VLOOKUP(D3106,'Data Outlet'!$A$2:$D$17,2,FALSE)</f>
        <v>LIPPO MALL KEMANG</v>
      </c>
    </row>
    <row r="3107" spans="1:12" x14ac:dyDescent="0.25">
      <c r="A3107" t="str">
        <f t="shared" si="98"/>
        <v>T-3106</v>
      </c>
      <c r="B3107" s="3" t="s">
        <v>2584</v>
      </c>
      <c r="C3107" s="5">
        <v>45515</v>
      </c>
      <c r="D3107" s="3" t="s">
        <v>40</v>
      </c>
      <c r="E3107" s="4" t="s">
        <v>1239</v>
      </c>
      <c r="F3107" s="9">
        <v>1</v>
      </c>
      <c r="G3107">
        <f>VLOOKUP(E3107,'Data Produk'!$A$2:$E$2517,5,FALSE)</f>
        <v>148500</v>
      </c>
      <c r="H3107">
        <f t="shared" si="97"/>
        <v>148500</v>
      </c>
      <c r="I3107" t="str">
        <f>VLOOKUP(E3107,'Data Produk'!$A$2:$E$2517,3,FALSE)</f>
        <v>BHINNEKA SMART ADAPTOR LA1A01</v>
      </c>
      <c r="J3107" t="str">
        <f>VLOOKUP(E3107,'Data Produk'!$A$2:$E$2517,4,FALSE)</f>
        <v>SMART LIFE</v>
      </c>
      <c r="K3107" t="str">
        <f>VLOOKUP(D3107,'Data Outlet'!$A$2:$D$17,4,FALSE)</f>
        <v>Fani Sari</v>
      </c>
      <c r="L3107" t="str">
        <f>VLOOKUP(D3107,'Data Outlet'!$A$2:$D$17,2,FALSE)</f>
        <v>LIPPO MALL KEMANG</v>
      </c>
    </row>
    <row r="3108" spans="1:12" x14ac:dyDescent="0.25">
      <c r="A3108" t="str">
        <f t="shared" si="98"/>
        <v>T-3107</v>
      </c>
      <c r="B3108" s="3" t="s">
        <v>2584</v>
      </c>
      <c r="C3108" s="5">
        <v>45524</v>
      </c>
      <c r="D3108" s="3" t="s">
        <v>40</v>
      </c>
      <c r="E3108" s="4" t="s">
        <v>771</v>
      </c>
      <c r="F3108" s="9">
        <v>1</v>
      </c>
      <c r="G3108">
        <f>VLOOKUP(E3108,'Data Produk'!$A$2:$E$2517,5,FALSE)</f>
        <v>103500</v>
      </c>
      <c r="H3108">
        <f t="shared" si="97"/>
        <v>103500</v>
      </c>
      <c r="I3108" t="str">
        <f>VLOOKUP(E3108,'Data Produk'!$A$2:$E$2517,3,FALSE)</f>
        <v>BHINNEKA FLASH HQ53 GAMING HEADSET BLACK</v>
      </c>
      <c r="J3108" t="str">
        <f>VLOOKUP(E3108,'Data Produk'!$A$2:$E$2517,4,FALSE)</f>
        <v>GAMING HEADSET</v>
      </c>
      <c r="K3108" t="str">
        <f>VLOOKUP(D3108,'Data Outlet'!$A$2:$D$17,4,FALSE)</f>
        <v>Fani Sari</v>
      </c>
      <c r="L3108" t="str">
        <f>VLOOKUP(D3108,'Data Outlet'!$A$2:$D$17,2,FALSE)</f>
        <v>LIPPO MALL KEMANG</v>
      </c>
    </row>
    <row r="3109" spans="1:12" x14ac:dyDescent="0.25">
      <c r="A3109" t="str">
        <f t="shared" si="98"/>
        <v>T-3108</v>
      </c>
      <c r="B3109" s="3" t="s">
        <v>2584</v>
      </c>
      <c r="C3109" s="5">
        <v>45516</v>
      </c>
      <c r="D3109" s="3" t="s">
        <v>43</v>
      </c>
      <c r="E3109" s="4" t="s">
        <v>594</v>
      </c>
      <c r="F3109" s="9">
        <v>2</v>
      </c>
      <c r="G3109">
        <f>VLOOKUP(E3109,'Data Produk'!$A$2:$E$2517,5,FALSE)</f>
        <v>76500</v>
      </c>
      <c r="H3109">
        <f t="shared" si="97"/>
        <v>153000</v>
      </c>
      <c r="I3109" t="str">
        <f>VLOOKUP(E3109,'Data Produk'!$A$2:$E$2517,3,FALSE)</f>
        <v>BHINNEKA WAVE10 TW10 TRUE WIRELESS WHITE</v>
      </c>
      <c r="J3109" t="str">
        <f>VLOOKUP(E3109,'Data Produk'!$A$2:$E$2517,4,FALSE)</f>
        <v>TWS</v>
      </c>
      <c r="K3109" t="str">
        <f>VLOOKUP(D3109,'Data Outlet'!$A$2:$D$17,4,FALSE)</f>
        <v>Gita Rahma</v>
      </c>
      <c r="L3109" t="str">
        <f>VLOOKUP(D3109,'Data Outlet'!$A$2:$D$17,2,FALSE)</f>
        <v>MALL OF INDONESIA</v>
      </c>
    </row>
    <row r="3110" spans="1:12" x14ac:dyDescent="0.25">
      <c r="A3110" t="str">
        <f t="shared" si="98"/>
        <v>T-3109</v>
      </c>
      <c r="B3110" s="3" t="s">
        <v>2584</v>
      </c>
      <c r="C3110" s="5">
        <v>45534</v>
      </c>
      <c r="D3110" s="3" t="s">
        <v>43</v>
      </c>
      <c r="E3110" s="4" t="s">
        <v>1609</v>
      </c>
      <c r="F3110" s="9">
        <v>2</v>
      </c>
      <c r="G3110">
        <f>VLOOKUP(E3110,'Data Produk'!$A$2:$E$2517,5,FALSE)</f>
        <v>261000</v>
      </c>
      <c r="H3110">
        <f t="shared" si="97"/>
        <v>522000</v>
      </c>
      <c r="I3110" t="str">
        <f>VLOOKUP(E3110,'Data Produk'!$A$2:$E$2517,3,FALSE)</f>
        <v>BHINNEKA BLAKE WGC5 GAMING MOUSE WHITE</v>
      </c>
      <c r="J3110" t="str">
        <f>VLOOKUP(E3110,'Data Produk'!$A$2:$E$2517,4,FALSE)</f>
        <v>MOUSE GAMING</v>
      </c>
      <c r="K3110" t="str">
        <f>VLOOKUP(D3110,'Data Outlet'!$A$2:$D$17,4,FALSE)</f>
        <v>Gita Rahma</v>
      </c>
      <c r="L3110" t="str">
        <f>VLOOKUP(D3110,'Data Outlet'!$A$2:$D$17,2,FALSE)</f>
        <v>MALL OF INDONESIA</v>
      </c>
    </row>
    <row r="3111" spans="1:12" x14ac:dyDescent="0.25">
      <c r="A3111" t="str">
        <f t="shared" si="98"/>
        <v>T-3110</v>
      </c>
      <c r="B3111" s="3" t="s">
        <v>2584</v>
      </c>
      <c r="C3111" s="5">
        <v>45514</v>
      </c>
      <c r="D3111" s="3" t="s">
        <v>43</v>
      </c>
      <c r="E3111" s="4" t="s">
        <v>1610</v>
      </c>
      <c r="F3111" s="9">
        <v>1</v>
      </c>
      <c r="G3111">
        <f>VLOOKUP(E3111,'Data Produk'!$A$2:$E$2517,5,FALSE)</f>
        <v>65700</v>
      </c>
      <c r="H3111">
        <f t="shared" si="97"/>
        <v>65700</v>
      </c>
      <c r="I3111" t="str">
        <f>VLOOKUP(E3111,'Data Produk'!$A$2:$E$2517,3,FALSE)</f>
        <v>BHINNEKA AGILE MP453 GAMING MOUSEPAD BLACK</v>
      </c>
      <c r="J3111" t="str">
        <f>VLOOKUP(E3111,'Data Produk'!$A$2:$E$2517,4,FALSE)</f>
        <v>GAMING MOUSEPAD</v>
      </c>
      <c r="K3111" t="str">
        <f>VLOOKUP(D3111,'Data Outlet'!$A$2:$D$17,4,FALSE)</f>
        <v>Gita Rahma</v>
      </c>
      <c r="L3111" t="str">
        <f>VLOOKUP(D3111,'Data Outlet'!$A$2:$D$17,2,FALSE)</f>
        <v>MALL OF INDONESIA</v>
      </c>
    </row>
    <row r="3112" spans="1:12" x14ac:dyDescent="0.25">
      <c r="A3112" t="str">
        <f t="shared" si="98"/>
        <v>T-3111</v>
      </c>
      <c r="B3112" s="3" t="s">
        <v>2584</v>
      </c>
      <c r="C3112" s="5">
        <v>45520</v>
      </c>
      <c r="D3112" s="3" t="s">
        <v>43</v>
      </c>
      <c r="E3112" s="4" t="s">
        <v>531</v>
      </c>
      <c r="F3112" s="9">
        <v>3</v>
      </c>
      <c r="G3112">
        <f>VLOOKUP(E3112,'Data Produk'!$A$2:$E$2517,5,FALSE)</f>
        <v>15300</v>
      </c>
      <c r="H3112">
        <f t="shared" si="97"/>
        <v>45900</v>
      </c>
      <c r="I3112" t="str">
        <f>VLOOKUP(E3112,'Data Produk'!$A$2:$E$2517,3,FALSE)</f>
        <v>BHINNEKA LINKPODS ES3 WIRED EARBUDS BLACK</v>
      </c>
      <c r="J3112" t="str">
        <f>VLOOKUP(E3112,'Data Produk'!$A$2:$E$2517,4,FALSE)</f>
        <v>EARPHONE</v>
      </c>
      <c r="K3112" t="str">
        <f>VLOOKUP(D3112,'Data Outlet'!$A$2:$D$17,4,FALSE)</f>
        <v>Gita Rahma</v>
      </c>
      <c r="L3112" t="str">
        <f>VLOOKUP(D3112,'Data Outlet'!$A$2:$D$17,2,FALSE)</f>
        <v>MALL OF INDONESIA</v>
      </c>
    </row>
    <row r="3113" spans="1:12" x14ac:dyDescent="0.25">
      <c r="A3113" t="str">
        <f t="shared" si="98"/>
        <v>T-3112</v>
      </c>
      <c r="B3113" s="3" t="s">
        <v>2584</v>
      </c>
      <c r="C3113" s="5">
        <v>45531</v>
      </c>
      <c r="D3113" s="3" t="s">
        <v>43</v>
      </c>
      <c r="E3113" s="4" t="s">
        <v>543</v>
      </c>
      <c r="F3113" s="9">
        <v>2</v>
      </c>
      <c r="G3113">
        <f>VLOOKUP(E3113,'Data Produk'!$A$2:$E$2517,5,FALSE)</f>
        <v>76500</v>
      </c>
      <c r="H3113">
        <f t="shared" si="97"/>
        <v>153000</v>
      </c>
      <c r="I3113" t="str">
        <f>VLOOKUP(E3113,'Data Produk'!$A$2:$E$2517,3,FALSE)</f>
        <v>BHINNEKA WAVE10 TW10 TRUE WIRELESS BLACK</v>
      </c>
      <c r="J3113" t="str">
        <f>VLOOKUP(E3113,'Data Produk'!$A$2:$E$2517,4,FALSE)</f>
        <v>TWS</v>
      </c>
      <c r="K3113" t="str">
        <f>VLOOKUP(D3113,'Data Outlet'!$A$2:$D$17,4,FALSE)</f>
        <v>Gita Rahma</v>
      </c>
      <c r="L3113" t="str">
        <f>VLOOKUP(D3113,'Data Outlet'!$A$2:$D$17,2,FALSE)</f>
        <v>MALL OF INDONESIA</v>
      </c>
    </row>
    <row r="3114" spans="1:12" x14ac:dyDescent="0.25">
      <c r="A3114" t="str">
        <f t="shared" si="98"/>
        <v>T-3113</v>
      </c>
      <c r="B3114" s="3" t="s">
        <v>2584</v>
      </c>
      <c r="C3114" s="5">
        <v>45516</v>
      </c>
      <c r="D3114" s="3" t="s">
        <v>40</v>
      </c>
      <c r="E3114" s="4" t="s">
        <v>802</v>
      </c>
      <c r="F3114" s="9">
        <v>3</v>
      </c>
      <c r="G3114">
        <f>VLOOKUP(E3114,'Data Produk'!$A$2:$E$2517,5,FALSE)</f>
        <v>36900</v>
      </c>
      <c r="H3114">
        <f t="shared" si="97"/>
        <v>110700</v>
      </c>
      <c r="I3114" t="str">
        <f>VLOOKUP(E3114,'Data Produk'!$A$2:$E$2517,3,FALSE)</f>
        <v>KL106 BHINNEKA USB CABLE LIGHTNING</v>
      </c>
      <c r="J3114" t="str">
        <f>VLOOKUP(E3114,'Data Produk'!$A$2:$E$2517,4,FALSE)</f>
        <v>CABLE</v>
      </c>
      <c r="K3114" t="str">
        <f>VLOOKUP(D3114,'Data Outlet'!$A$2:$D$17,4,FALSE)</f>
        <v>Fani Sari</v>
      </c>
      <c r="L3114" t="str">
        <f>VLOOKUP(D3114,'Data Outlet'!$A$2:$D$17,2,FALSE)</f>
        <v>LIPPO MALL KEMANG</v>
      </c>
    </row>
    <row r="3115" spans="1:12" x14ac:dyDescent="0.25">
      <c r="A3115" t="str">
        <f t="shared" si="98"/>
        <v>T-3114</v>
      </c>
      <c r="B3115" s="3" t="s">
        <v>2584</v>
      </c>
      <c r="C3115" s="5">
        <v>45512</v>
      </c>
      <c r="D3115" s="3" t="s">
        <v>40</v>
      </c>
      <c r="E3115" s="4" t="s">
        <v>711</v>
      </c>
      <c r="F3115" s="9">
        <v>1</v>
      </c>
      <c r="G3115">
        <f>VLOOKUP(E3115,'Data Produk'!$A$2:$E$2517,5,FALSE)</f>
        <v>82800</v>
      </c>
      <c r="H3115">
        <f t="shared" si="97"/>
        <v>82800</v>
      </c>
      <c r="I3115" t="str">
        <f>VLOOKUP(E3115,'Data Produk'!$A$2:$E$2517,3,FALSE)</f>
        <v>BHINNEKA GO W193 OFFICE MOUSE BLUE</v>
      </c>
      <c r="J3115" t="str">
        <f>VLOOKUP(E3115,'Data Produk'!$A$2:$E$2517,4,FALSE)</f>
        <v>OFFICE MOUSE</v>
      </c>
      <c r="K3115" t="str">
        <f>VLOOKUP(D3115,'Data Outlet'!$A$2:$D$17,4,FALSE)</f>
        <v>Fani Sari</v>
      </c>
      <c r="L3115" t="str">
        <f>VLOOKUP(D3115,'Data Outlet'!$A$2:$D$17,2,FALSE)</f>
        <v>LIPPO MALL KEMANG</v>
      </c>
    </row>
    <row r="3116" spans="1:12" x14ac:dyDescent="0.25">
      <c r="A3116" t="str">
        <f t="shared" si="98"/>
        <v>T-3115</v>
      </c>
      <c r="B3116" s="3" t="s">
        <v>2584</v>
      </c>
      <c r="C3116" s="5">
        <v>45528</v>
      </c>
      <c r="D3116" s="3" t="s">
        <v>40</v>
      </c>
      <c r="E3116" s="4" t="s">
        <v>667</v>
      </c>
      <c r="F3116" s="9">
        <v>2</v>
      </c>
      <c r="G3116">
        <f>VLOOKUP(E3116,'Data Produk'!$A$2:$E$2517,5,FALSE)</f>
        <v>34200</v>
      </c>
      <c r="H3116">
        <f t="shared" si="97"/>
        <v>68400</v>
      </c>
      <c r="I3116" t="str">
        <f>VLOOKUP(E3116,'Data Produk'!$A$2:$E$2517,3,FALSE)</f>
        <v>KDL105 BHINNEKA USB CABLE LIGHTNING</v>
      </c>
      <c r="J3116" t="str">
        <f>VLOOKUP(E3116,'Data Produk'!$A$2:$E$2517,4,FALSE)</f>
        <v>CABLE</v>
      </c>
      <c r="K3116" t="str">
        <f>VLOOKUP(D3116,'Data Outlet'!$A$2:$D$17,4,FALSE)</f>
        <v>Fani Sari</v>
      </c>
      <c r="L3116" t="str">
        <f>VLOOKUP(D3116,'Data Outlet'!$A$2:$D$17,2,FALSE)</f>
        <v>LIPPO MALL KEMANG</v>
      </c>
    </row>
    <row r="3117" spans="1:12" x14ac:dyDescent="0.25">
      <c r="A3117" t="str">
        <f t="shared" si="98"/>
        <v>T-3116</v>
      </c>
      <c r="B3117" s="3" t="s">
        <v>2584</v>
      </c>
      <c r="C3117" s="5">
        <v>45523</v>
      </c>
      <c r="D3117" s="3" t="s">
        <v>43</v>
      </c>
      <c r="E3117" s="4" t="s">
        <v>547</v>
      </c>
      <c r="F3117" s="9">
        <v>1</v>
      </c>
      <c r="G3117">
        <f>VLOOKUP(E3117,'Data Produk'!$A$2:$E$2517,5,FALSE)</f>
        <v>22500</v>
      </c>
      <c r="H3117">
        <f t="shared" si="97"/>
        <v>22500</v>
      </c>
      <c r="I3117" t="str">
        <f>VLOOKUP(E3117,'Data Produk'!$A$2:$E$2517,3,FALSE)</f>
        <v>BHINNEKA LINKBUDS ES4 WIRED EARBUDS WHITE</v>
      </c>
      <c r="J3117" t="str">
        <f>VLOOKUP(E3117,'Data Produk'!$A$2:$E$2517,4,FALSE)</f>
        <v>EARPHONE</v>
      </c>
      <c r="K3117" t="str">
        <f>VLOOKUP(D3117,'Data Outlet'!$A$2:$D$17,4,FALSE)</f>
        <v>Gita Rahma</v>
      </c>
      <c r="L3117" t="str">
        <f>VLOOKUP(D3117,'Data Outlet'!$A$2:$D$17,2,FALSE)</f>
        <v>MALL OF INDONESIA</v>
      </c>
    </row>
    <row r="3118" spans="1:12" x14ac:dyDescent="0.25">
      <c r="A3118" t="str">
        <f t="shared" si="98"/>
        <v>T-3117</v>
      </c>
      <c r="B3118" s="3" t="s">
        <v>2584</v>
      </c>
      <c r="C3118" s="5">
        <v>45517</v>
      </c>
      <c r="D3118" s="3" t="s">
        <v>40</v>
      </c>
      <c r="E3118" s="4" t="s">
        <v>901</v>
      </c>
      <c r="F3118" s="9">
        <v>3</v>
      </c>
      <c r="G3118">
        <f>VLOOKUP(E3118,'Data Produk'!$A$2:$E$2517,5,FALSE)</f>
        <v>314100</v>
      </c>
      <c r="H3118">
        <f t="shared" si="97"/>
        <v>942300</v>
      </c>
      <c r="I3118" t="str">
        <f>VLOOKUP(E3118,'Data Produk'!$A$2:$E$2517,3,FALSE)</f>
        <v>BHINNEKA SMART IP CAM PTZ SC02</v>
      </c>
      <c r="J3118" t="str">
        <f>VLOOKUP(E3118,'Data Produk'!$A$2:$E$2517,4,FALSE)</f>
        <v>SMART LIFE</v>
      </c>
      <c r="K3118" t="str">
        <f>VLOOKUP(D3118,'Data Outlet'!$A$2:$D$17,4,FALSE)</f>
        <v>Fani Sari</v>
      </c>
      <c r="L3118" t="str">
        <f>VLOOKUP(D3118,'Data Outlet'!$A$2:$D$17,2,FALSE)</f>
        <v>LIPPO MALL KEMANG</v>
      </c>
    </row>
    <row r="3119" spans="1:12" x14ac:dyDescent="0.25">
      <c r="A3119" t="str">
        <f t="shared" si="98"/>
        <v>T-3118</v>
      </c>
      <c r="B3119" s="3" t="s">
        <v>2584</v>
      </c>
      <c r="C3119" s="5">
        <v>45531</v>
      </c>
      <c r="D3119" s="3" t="s">
        <v>43</v>
      </c>
      <c r="E3119" s="4" t="s">
        <v>1384</v>
      </c>
      <c r="F3119" s="9">
        <v>3</v>
      </c>
      <c r="G3119">
        <f>VLOOKUP(E3119,'Data Produk'!$A$2:$E$2517,5,FALSE)</f>
        <v>36900</v>
      </c>
      <c r="H3119">
        <f t="shared" si="97"/>
        <v>110700</v>
      </c>
      <c r="I3119" t="str">
        <f>VLOOKUP(E3119,'Data Produk'!$A$2:$E$2517,3,FALSE)</f>
        <v>KL106 BHINNEKA USB CABLE LIGHTNING</v>
      </c>
      <c r="J3119" t="str">
        <f>VLOOKUP(E3119,'Data Produk'!$A$2:$E$2517,4,FALSE)</f>
        <v>CABLE</v>
      </c>
      <c r="K3119" t="str">
        <f>VLOOKUP(D3119,'Data Outlet'!$A$2:$D$17,4,FALSE)</f>
        <v>Gita Rahma</v>
      </c>
      <c r="L3119" t="str">
        <f>VLOOKUP(D3119,'Data Outlet'!$A$2:$D$17,2,FALSE)</f>
        <v>MALL OF INDONESIA</v>
      </c>
    </row>
    <row r="3120" spans="1:12" x14ac:dyDescent="0.25">
      <c r="A3120" t="str">
        <f t="shared" si="98"/>
        <v>T-3119</v>
      </c>
      <c r="B3120" s="3" t="s">
        <v>2584</v>
      </c>
      <c r="C3120" s="5">
        <v>45513</v>
      </c>
      <c r="D3120" s="3" t="s">
        <v>40</v>
      </c>
      <c r="E3120" s="4" t="s">
        <v>574</v>
      </c>
      <c r="F3120" s="9">
        <v>2</v>
      </c>
      <c r="G3120">
        <f>VLOOKUP(E3120,'Data Produk'!$A$2:$E$2517,5,FALSE)</f>
        <v>49500</v>
      </c>
      <c r="H3120">
        <f t="shared" si="97"/>
        <v>99000</v>
      </c>
      <c r="I3120" t="str">
        <f>VLOOKUP(E3120,'Data Produk'!$A$2:$E$2517,3,FALSE)</f>
        <v>BHINNEKA POWER PURE 20W 1-PORT TYPE-A USB CHARGER (QC) BLACK</v>
      </c>
      <c r="J3120" t="str">
        <f>VLOOKUP(E3120,'Data Produk'!$A$2:$E$2517,4,FALSE)</f>
        <v>CHARGER</v>
      </c>
      <c r="K3120" t="str">
        <f>VLOOKUP(D3120,'Data Outlet'!$A$2:$D$17,4,FALSE)</f>
        <v>Fani Sari</v>
      </c>
      <c r="L3120" t="str">
        <f>VLOOKUP(D3120,'Data Outlet'!$A$2:$D$17,2,FALSE)</f>
        <v>LIPPO MALL KEMANG</v>
      </c>
    </row>
    <row r="3121" spans="1:12" x14ac:dyDescent="0.25">
      <c r="A3121" t="str">
        <f t="shared" si="98"/>
        <v>T-3120</v>
      </c>
      <c r="B3121" s="3" t="s">
        <v>2584</v>
      </c>
      <c r="C3121" s="5">
        <v>45513</v>
      </c>
      <c r="D3121" s="3" t="s">
        <v>43</v>
      </c>
      <c r="E3121" s="4" t="s">
        <v>578</v>
      </c>
      <c r="F3121" s="9">
        <v>1</v>
      </c>
      <c r="G3121">
        <f>VLOOKUP(E3121,'Data Produk'!$A$2:$E$2517,5,FALSE)</f>
        <v>29700</v>
      </c>
      <c r="H3121">
        <f t="shared" si="97"/>
        <v>29700</v>
      </c>
      <c r="I3121" t="str">
        <f>VLOOKUP(E3121,'Data Produk'!$A$2:$E$2517,3,FALSE)</f>
        <v>KL201 BHINNEKA USB CABLE LIGHTNING</v>
      </c>
      <c r="J3121" t="str">
        <f>VLOOKUP(E3121,'Data Produk'!$A$2:$E$2517,4,FALSE)</f>
        <v>CABLE</v>
      </c>
      <c r="K3121" t="str">
        <f>VLOOKUP(D3121,'Data Outlet'!$A$2:$D$17,4,FALSE)</f>
        <v>Gita Rahma</v>
      </c>
      <c r="L3121" t="str">
        <f>VLOOKUP(D3121,'Data Outlet'!$A$2:$D$17,2,FALSE)</f>
        <v>MALL OF INDONESIA</v>
      </c>
    </row>
    <row r="3122" spans="1:12" x14ac:dyDescent="0.25">
      <c r="A3122" t="str">
        <f t="shared" si="98"/>
        <v>T-3121</v>
      </c>
      <c r="B3122" s="3" t="s">
        <v>2584</v>
      </c>
      <c r="C3122" s="5">
        <v>45511</v>
      </c>
      <c r="D3122" s="3" t="s">
        <v>40</v>
      </c>
      <c r="E3122" s="4" t="s">
        <v>452</v>
      </c>
      <c r="F3122" s="9">
        <v>3</v>
      </c>
      <c r="G3122">
        <f>VLOOKUP(E3122,'Data Produk'!$A$2:$E$2517,5,FALSE)</f>
        <v>27000</v>
      </c>
      <c r="H3122">
        <f t="shared" si="97"/>
        <v>81000</v>
      </c>
      <c r="I3122" t="str">
        <f>VLOOKUP(E3122,'Data Produk'!$A$2:$E$2517,3,FALSE)</f>
        <v>BHINNEKA DURALINK KCB2001 BLACK</v>
      </c>
      <c r="J3122" t="str">
        <f>VLOOKUP(E3122,'Data Produk'!$A$2:$E$2517,4,FALSE)</f>
        <v>CABLE</v>
      </c>
      <c r="K3122" t="str">
        <f>VLOOKUP(D3122,'Data Outlet'!$A$2:$D$17,4,FALSE)</f>
        <v>Fani Sari</v>
      </c>
      <c r="L3122" t="str">
        <f>VLOOKUP(D3122,'Data Outlet'!$A$2:$D$17,2,FALSE)</f>
        <v>LIPPO MALL KEMANG</v>
      </c>
    </row>
    <row r="3123" spans="1:12" x14ac:dyDescent="0.25">
      <c r="A3123" t="str">
        <f t="shared" si="98"/>
        <v>T-3122</v>
      </c>
      <c r="B3123" s="3" t="s">
        <v>2584</v>
      </c>
      <c r="C3123" s="5">
        <v>45535</v>
      </c>
      <c r="D3123" s="3" t="s">
        <v>40</v>
      </c>
      <c r="E3123" s="4" t="s">
        <v>1014</v>
      </c>
      <c r="F3123" s="9">
        <v>1</v>
      </c>
      <c r="G3123">
        <f>VLOOKUP(E3123,'Data Produk'!$A$2:$E$2517,5,FALSE)</f>
        <v>65700</v>
      </c>
      <c r="H3123">
        <f t="shared" si="97"/>
        <v>65700</v>
      </c>
      <c r="I3123" t="str">
        <f>VLOOKUP(E3123,'Data Produk'!$A$2:$E$2517,3,FALSE)</f>
        <v>BHINNEKA POWER GO 20W 1-PORT TYPE-C USB CHARGER (PD) WHITE</v>
      </c>
      <c r="J3123" t="str">
        <f>VLOOKUP(E3123,'Data Produk'!$A$2:$E$2517,4,FALSE)</f>
        <v>CHARGER</v>
      </c>
      <c r="K3123" t="str">
        <f>VLOOKUP(D3123,'Data Outlet'!$A$2:$D$17,4,FALSE)</f>
        <v>Fani Sari</v>
      </c>
      <c r="L3123" t="str">
        <f>VLOOKUP(D3123,'Data Outlet'!$A$2:$D$17,2,FALSE)</f>
        <v>LIPPO MALL KEMANG</v>
      </c>
    </row>
    <row r="3124" spans="1:12" x14ac:dyDescent="0.25">
      <c r="A3124" t="str">
        <f t="shared" si="98"/>
        <v>T-3123</v>
      </c>
      <c r="B3124" s="3" t="s">
        <v>2584</v>
      </c>
      <c r="C3124" s="5">
        <v>45529</v>
      </c>
      <c r="D3124" s="3" t="s">
        <v>40</v>
      </c>
      <c r="E3124" s="4" t="s">
        <v>499</v>
      </c>
      <c r="F3124" s="9">
        <v>1</v>
      </c>
      <c r="G3124">
        <f>VLOOKUP(E3124,'Data Produk'!$A$2:$E$2517,5,FALSE)</f>
        <v>13050</v>
      </c>
      <c r="H3124">
        <f t="shared" si="97"/>
        <v>13050</v>
      </c>
      <c r="I3124" t="str">
        <f>VLOOKUP(E3124,'Data Produk'!$A$2:$E$2517,3,FALSE)</f>
        <v>BHINNEKA DURALINK KCT1201 BLACK</v>
      </c>
      <c r="J3124" t="str">
        <f>VLOOKUP(E3124,'Data Produk'!$A$2:$E$2517,4,FALSE)</f>
        <v>CABLE</v>
      </c>
      <c r="K3124" t="str">
        <f>VLOOKUP(D3124,'Data Outlet'!$A$2:$D$17,4,FALSE)</f>
        <v>Fani Sari</v>
      </c>
      <c r="L3124" t="str">
        <f>VLOOKUP(D3124,'Data Outlet'!$A$2:$D$17,2,FALSE)</f>
        <v>LIPPO MALL KEMANG</v>
      </c>
    </row>
    <row r="3125" spans="1:12" x14ac:dyDescent="0.25">
      <c r="A3125" t="str">
        <f t="shared" si="98"/>
        <v>T-3124</v>
      </c>
      <c r="B3125" s="3" t="s">
        <v>2584</v>
      </c>
      <c r="C3125" s="5">
        <v>45525</v>
      </c>
      <c r="D3125" s="3" t="s">
        <v>40</v>
      </c>
      <c r="E3125" s="4" t="s">
        <v>774</v>
      </c>
      <c r="F3125" s="9">
        <v>1</v>
      </c>
      <c r="G3125">
        <f>VLOOKUP(E3125,'Data Produk'!$A$2:$E$2517,5,FALSE)</f>
        <v>76500</v>
      </c>
      <c r="H3125">
        <f t="shared" si="97"/>
        <v>76500</v>
      </c>
      <c r="I3125" t="str">
        <f>VLOOKUP(E3125,'Data Produk'!$A$2:$E$2517,3,FALSE)</f>
        <v>BHINNEKA WAVE10 TW10 TRUE WIRELESS BLACK</v>
      </c>
      <c r="J3125" t="str">
        <f>VLOOKUP(E3125,'Data Produk'!$A$2:$E$2517,4,FALSE)</f>
        <v>TWS</v>
      </c>
      <c r="K3125" t="str">
        <f>VLOOKUP(D3125,'Data Outlet'!$A$2:$D$17,4,FALSE)</f>
        <v>Fani Sari</v>
      </c>
      <c r="L3125" t="str">
        <f>VLOOKUP(D3125,'Data Outlet'!$A$2:$D$17,2,FALSE)</f>
        <v>LIPPO MALL KEMANG</v>
      </c>
    </row>
    <row r="3126" spans="1:12" x14ac:dyDescent="0.25">
      <c r="A3126" t="str">
        <f t="shared" si="98"/>
        <v>T-3125</v>
      </c>
      <c r="B3126" s="3" t="s">
        <v>2584</v>
      </c>
      <c r="C3126" s="5">
        <v>45534</v>
      </c>
      <c r="D3126" s="3" t="s">
        <v>40</v>
      </c>
      <c r="E3126" s="4" t="s">
        <v>494</v>
      </c>
      <c r="F3126" s="9">
        <v>1</v>
      </c>
      <c r="G3126">
        <f>VLOOKUP(E3126,'Data Produk'!$A$2:$E$2517,5,FALSE)</f>
        <v>39600</v>
      </c>
      <c r="H3126">
        <f t="shared" si="97"/>
        <v>39600</v>
      </c>
      <c r="I3126" t="str">
        <f>VLOOKUP(E3126,'Data Produk'!$A$2:$E$2517,3,FALSE)</f>
        <v>BHINNEKA GO W607 OFFICE MOUSE GREEN</v>
      </c>
      <c r="J3126" t="str">
        <f>VLOOKUP(E3126,'Data Produk'!$A$2:$E$2517,4,FALSE)</f>
        <v>OFFICE MOUSE</v>
      </c>
      <c r="K3126" t="str">
        <f>VLOOKUP(D3126,'Data Outlet'!$A$2:$D$17,4,FALSE)</f>
        <v>Fani Sari</v>
      </c>
      <c r="L3126" t="str">
        <f>VLOOKUP(D3126,'Data Outlet'!$A$2:$D$17,2,FALSE)</f>
        <v>LIPPO MALL KEMANG</v>
      </c>
    </row>
    <row r="3127" spans="1:12" x14ac:dyDescent="0.25">
      <c r="A3127" t="str">
        <f t="shared" si="98"/>
        <v>T-3126</v>
      </c>
      <c r="B3127" s="3" t="s">
        <v>2584</v>
      </c>
      <c r="C3127" s="5">
        <v>45509</v>
      </c>
      <c r="D3127" s="3" t="s">
        <v>40</v>
      </c>
      <c r="E3127" s="4" t="s">
        <v>1611</v>
      </c>
      <c r="F3127" s="9">
        <v>2</v>
      </c>
      <c r="G3127">
        <f>VLOOKUP(E3127,'Data Produk'!$A$2:$E$2517,5,FALSE)</f>
        <v>112500</v>
      </c>
      <c r="H3127">
        <f t="shared" si="97"/>
        <v>225000</v>
      </c>
      <c r="I3127" t="str">
        <f>VLOOKUP(E3127,'Data Produk'!$A$2:$E$2517,3,FALSE)</f>
        <v>BHINNEKA WAVE11 TW11 TRUE WIRELESS WHITE</v>
      </c>
      <c r="J3127" t="str">
        <f>VLOOKUP(E3127,'Data Produk'!$A$2:$E$2517,4,FALSE)</f>
        <v>TWS</v>
      </c>
      <c r="K3127" t="str">
        <f>VLOOKUP(D3127,'Data Outlet'!$A$2:$D$17,4,FALSE)</f>
        <v>Fani Sari</v>
      </c>
      <c r="L3127" t="str">
        <f>VLOOKUP(D3127,'Data Outlet'!$A$2:$D$17,2,FALSE)</f>
        <v>LIPPO MALL KEMANG</v>
      </c>
    </row>
    <row r="3128" spans="1:12" x14ac:dyDescent="0.25">
      <c r="A3128" t="str">
        <f t="shared" si="98"/>
        <v>T-3127</v>
      </c>
      <c r="B3128" s="3" t="s">
        <v>2584</v>
      </c>
      <c r="C3128" s="5">
        <v>45534</v>
      </c>
      <c r="D3128" s="3" t="s">
        <v>43</v>
      </c>
      <c r="E3128" s="4" t="s">
        <v>1087</v>
      </c>
      <c r="F3128" s="9">
        <v>1</v>
      </c>
      <c r="G3128">
        <f>VLOOKUP(E3128,'Data Produk'!$A$2:$E$2517,5,FALSE)</f>
        <v>73800</v>
      </c>
      <c r="H3128">
        <f t="shared" si="97"/>
        <v>73800</v>
      </c>
      <c r="I3128" t="str">
        <f>VLOOKUP(E3128,'Data Produk'!$A$2:$E$2517,3,FALSE)</f>
        <v>BHINNEKA RAIGOR III WG12R GAMING MOUSE BEIGE</v>
      </c>
      <c r="J3128" t="str">
        <f>VLOOKUP(E3128,'Data Produk'!$A$2:$E$2517,4,FALSE)</f>
        <v>MOUSE GAMING</v>
      </c>
      <c r="K3128" t="str">
        <f>VLOOKUP(D3128,'Data Outlet'!$A$2:$D$17,4,FALSE)</f>
        <v>Gita Rahma</v>
      </c>
      <c r="L3128" t="str">
        <f>VLOOKUP(D3128,'Data Outlet'!$A$2:$D$17,2,FALSE)</f>
        <v>MALL OF INDONESIA</v>
      </c>
    </row>
    <row r="3129" spans="1:12" x14ac:dyDescent="0.25">
      <c r="A3129" t="str">
        <f t="shared" si="98"/>
        <v>T-3128</v>
      </c>
      <c r="B3129" s="3" t="s">
        <v>2584</v>
      </c>
      <c r="C3129" s="5">
        <v>45513</v>
      </c>
      <c r="D3129" s="3" t="s">
        <v>43</v>
      </c>
      <c r="E3129" s="4" t="s">
        <v>542</v>
      </c>
      <c r="F3129" s="9">
        <v>1</v>
      </c>
      <c r="G3129">
        <f>VLOOKUP(E3129,'Data Produk'!$A$2:$E$2517,5,FALSE)</f>
        <v>14400</v>
      </c>
      <c r="H3129">
        <f t="shared" si="97"/>
        <v>14400</v>
      </c>
      <c r="I3129" t="str">
        <f>VLOOKUP(E3129,'Data Produk'!$A$2:$E$2517,3,FALSE)</f>
        <v>BHINNEKA DURALINK KLT1201 CABLE BLACK</v>
      </c>
      <c r="J3129" t="str">
        <f>VLOOKUP(E3129,'Data Produk'!$A$2:$E$2517,4,FALSE)</f>
        <v>CABLE</v>
      </c>
      <c r="K3129" t="str">
        <f>VLOOKUP(D3129,'Data Outlet'!$A$2:$D$17,4,FALSE)</f>
        <v>Gita Rahma</v>
      </c>
      <c r="L3129" t="str">
        <f>VLOOKUP(D3129,'Data Outlet'!$A$2:$D$17,2,FALSE)</f>
        <v>MALL OF INDONESIA</v>
      </c>
    </row>
    <row r="3130" spans="1:12" x14ac:dyDescent="0.25">
      <c r="A3130" t="str">
        <f t="shared" si="98"/>
        <v>T-3129</v>
      </c>
      <c r="B3130" s="3" t="s">
        <v>2584</v>
      </c>
      <c r="C3130" s="5">
        <v>45534</v>
      </c>
      <c r="D3130" s="3" t="s">
        <v>40</v>
      </c>
      <c r="E3130" s="4" t="s">
        <v>1252</v>
      </c>
      <c r="F3130" s="9">
        <v>2</v>
      </c>
      <c r="G3130">
        <f>VLOOKUP(E3130,'Data Produk'!$A$2:$E$2517,5,FALSE)</f>
        <v>81000</v>
      </c>
      <c r="H3130">
        <f t="shared" si="97"/>
        <v>162000</v>
      </c>
      <c r="I3130" t="str">
        <f>VLOOKUP(E3130,'Data Produk'!$A$2:$E$2517,3,FALSE)</f>
        <v>BHINNEKA CRYTO VX7 GAMING MOUSE WHITE</v>
      </c>
      <c r="J3130" t="str">
        <f>VLOOKUP(E3130,'Data Produk'!$A$2:$E$2517,4,FALSE)</f>
        <v>MOUSE GAMING</v>
      </c>
      <c r="K3130" t="str">
        <f>VLOOKUP(D3130,'Data Outlet'!$A$2:$D$17,4,FALSE)</f>
        <v>Fani Sari</v>
      </c>
      <c r="L3130" t="str">
        <f>VLOOKUP(D3130,'Data Outlet'!$A$2:$D$17,2,FALSE)</f>
        <v>LIPPO MALL KEMANG</v>
      </c>
    </row>
    <row r="3131" spans="1:12" x14ac:dyDescent="0.25">
      <c r="A3131" t="str">
        <f t="shared" si="98"/>
        <v>T-3130</v>
      </c>
      <c r="B3131" s="3" t="s">
        <v>2584</v>
      </c>
      <c r="C3131" s="5">
        <v>45520</v>
      </c>
      <c r="D3131" s="3" t="s">
        <v>43</v>
      </c>
      <c r="E3131" s="4" t="s">
        <v>1002</v>
      </c>
      <c r="F3131" s="9">
        <v>3</v>
      </c>
      <c r="G3131">
        <f>VLOOKUP(E3131,'Data Produk'!$A$2:$E$2517,5,FALSE)</f>
        <v>27000</v>
      </c>
      <c r="H3131">
        <f t="shared" si="97"/>
        <v>81000</v>
      </c>
      <c r="I3131" t="str">
        <f>VLOOKUP(E3131,'Data Produk'!$A$2:$E$2517,3,FALSE)</f>
        <v>KM201 BHINNEKA USB CABLE MICRO</v>
      </c>
      <c r="J3131" t="str">
        <f>VLOOKUP(E3131,'Data Produk'!$A$2:$E$2517,4,FALSE)</f>
        <v>CABLE</v>
      </c>
      <c r="K3131" t="str">
        <f>VLOOKUP(D3131,'Data Outlet'!$A$2:$D$17,4,FALSE)</f>
        <v>Gita Rahma</v>
      </c>
      <c r="L3131" t="str">
        <f>VLOOKUP(D3131,'Data Outlet'!$A$2:$D$17,2,FALSE)</f>
        <v>MALL OF INDONESIA</v>
      </c>
    </row>
    <row r="3132" spans="1:12" x14ac:dyDescent="0.25">
      <c r="A3132" t="str">
        <f t="shared" si="98"/>
        <v>T-3131</v>
      </c>
      <c r="B3132" s="3" t="s">
        <v>2584</v>
      </c>
      <c r="C3132" s="5">
        <v>45530</v>
      </c>
      <c r="D3132" s="3" t="s">
        <v>43</v>
      </c>
      <c r="E3132" s="4" t="s">
        <v>1320</v>
      </c>
      <c r="F3132" s="9">
        <v>1</v>
      </c>
      <c r="G3132">
        <f>VLOOKUP(E3132,'Data Produk'!$A$2:$E$2517,5,FALSE)</f>
        <v>15300</v>
      </c>
      <c r="H3132">
        <f t="shared" si="97"/>
        <v>15300</v>
      </c>
      <c r="I3132" t="str">
        <f>VLOOKUP(E3132,'Data Produk'!$A$2:$E$2517,3,FALSE)</f>
        <v>BHINNEKA LINKPODS ES3 WIRED EARBUDS WHITE</v>
      </c>
      <c r="J3132" t="str">
        <f>VLOOKUP(E3132,'Data Produk'!$A$2:$E$2517,4,FALSE)</f>
        <v>EARPHONE</v>
      </c>
      <c r="K3132" t="str">
        <f>VLOOKUP(D3132,'Data Outlet'!$A$2:$D$17,4,FALSE)</f>
        <v>Gita Rahma</v>
      </c>
      <c r="L3132" t="str">
        <f>VLOOKUP(D3132,'Data Outlet'!$A$2:$D$17,2,FALSE)</f>
        <v>MALL OF INDONESIA</v>
      </c>
    </row>
    <row r="3133" spans="1:12" x14ac:dyDescent="0.25">
      <c r="A3133" t="str">
        <f t="shared" si="98"/>
        <v>T-3132</v>
      </c>
      <c r="B3133" s="3" t="s">
        <v>2584</v>
      </c>
      <c r="C3133" s="5">
        <v>45529</v>
      </c>
      <c r="D3133" s="3" t="s">
        <v>43</v>
      </c>
      <c r="E3133" s="4" t="s">
        <v>556</v>
      </c>
      <c r="F3133" s="9">
        <v>5</v>
      </c>
      <c r="G3133">
        <f>VLOOKUP(E3133,'Data Produk'!$A$2:$E$2517,5,FALSE)</f>
        <v>17100</v>
      </c>
      <c r="H3133">
        <f t="shared" si="97"/>
        <v>85500</v>
      </c>
      <c r="I3133" t="str">
        <f>VLOOKUP(E3133,'Data Produk'!$A$2:$E$2517,3,FALSE)</f>
        <v>BHINNEKA DURALINK KCB1201 BLACK</v>
      </c>
      <c r="J3133" t="str">
        <f>VLOOKUP(E3133,'Data Produk'!$A$2:$E$2517,4,FALSE)</f>
        <v>CABLE</v>
      </c>
      <c r="K3133" t="str">
        <f>VLOOKUP(D3133,'Data Outlet'!$A$2:$D$17,4,FALSE)</f>
        <v>Gita Rahma</v>
      </c>
      <c r="L3133" t="str">
        <f>VLOOKUP(D3133,'Data Outlet'!$A$2:$D$17,2,FALSE)</f>
        <v>MALL OF INDONESIA</v>
      </c>
    </row>
    <row r="3134" spans="1:12" x14ac:dyDescent="0.25">
      <c r="A3134" t="str">
        <f t="shared" si="98"/>
        <v>T-3133</v>
      </c>
      <c r="B3134" s="3" t="s">
        <v>2584</v>
      </c>
      <c r="C3134" s="5">
        <v>45523</v>
      </c>
      <c r="D3134" s="3" t="s">
        <v>43</v>
      </c>
      <c r="E3134" s="4" t="s">
        <v>535</v>
      </c>
      <c r="F3134" s="9">
        <v>1</v>
      </c>
      <c r="G3134">
        <f>VLOOKUP(E3134,'Data Produk'!$A$2:$E$2517,5,FALSE)</f>
        <v>162000</v>
      </c>
      <c r="H3134">
        <f t="shared" si="97"/>
        <v>162000</v>
      </c>
      <c r="I3134" t="str">
        <f>VLOOKUP(E3134,'Data Produk'!$A$2:$E$2517,3,FALSE)</f>
        <v>BHINNEKA POWER PACK T1 10.000 mAh 22,5W POWERBANK WHITE</v>
      </c>
      <c r="J3134" t="str">
        <f>VLOOKUP(E3134,'Data Produk'!$A$2:$E$2517,4,FALSE)</f>
        <v>POWERBANK</v>
      </c>
      <c r="K3134" t="str">
        <f>VLOOKUP(D3134,'Data Outlet'!$A$2:$D$17,4,FALSE)</f>
        <v>Gita Rahma</v>
      </c>
      <c r="L3134" t="str">
        <f>VLOOKUP(D3134,'Data Outlet'!$A$2:$D$17,2,FALSE)</f>
        <v>MALL OF INDONESIA</v>
      </c>
    </row>
    <row r="3135" spans="1:12" x14ac:dyDescent="0.25">
      <c r="A3135" t="str">
        <f t="shared" si="98"/>
        <v>T-3134</v>
      </c>
      <c r="B3135" s="3" t="s">
        <v>2584</v>
      </c>
      <c r="C3135" s="5">
        <v>45521</v>
      </c>
      <c r="D3135" s="3" t="s">
        <v>43</v>
      </c>
      <c r="E3135" s="4" t="s">
        <v>930</v>
      </c>
      <c r="F3135" s="9">
        <v>1</v>
      </c>
      <c r="G3135">
        <f>VLOOKUP(E3135,'Data Produk'!$A$2:$E$2517,5,FALSE)</f>
        <v>73800</v>
      </c>
      <c r="H3135">
        <f t="shared" si="97"/>
        <v>73800</v>
      </c>
      <c r="I3135" t="str">
        <f>VLOOKUP(E3135,'Data Produk'!$A$2:$E$2517,3,FALSE)</f>
        <v>BHINNEKA SMART LIGHT BUB 9W SLB101</v>
      </c>
      <c r="J3135" t="str">
        <f>VLOOKUP(E3135,'Data Produk'!$A$2:$E$2517,4,FALSE)</f>
        <v>SMART LIFE</v>
      </c>
      <c r="K3135" t="str">
        <f>VLOOKUP(D3135,'Data Outlet'!$A$2:$D$17,4,FALSE)</f>
        <v>Gita Rahma</v>
      </c>
      <c r="L3135" t="str">
        <f>VLOOKUP(D3135,'Data Outlet'!$A$2:$D$17,2,FALSE)</f>
        <v>MALL OF INDONESIA</v>
      </c>
    </row>
    <row r="3136" spans="1:12" x14ac:dyDescent="0.25">
      <c r="A3136" t="str">
        <f t="shared" si="98"/>
        <v>T-3135</v>
      </c>
      <c r="B3136" s="3" t="s">
        <v>2584</v>
      </c>
      <c r="C3136" s="5">
        <v>45518</v>
      </c>
      <c r="D3136" s="3" t="s">
        <v>43</v>
      </c>
      <c r="E3136" s="4" t="s">
        <v>523</v>
      </c>
      <c r="F3136" s="9">
        <v>2</v>
      </c>
      <c r="G3136">
        <f>VLOOKUP(E3136,'Data Produk'!$A$2:$E$2517,5,FALSE)</f>
        <v>39600</v>
      </c>
      <c r="H3136">
        <f t="shared" si="97"/>
        <v>79200</v>
      </c>
      <c r="I3136" t="str">
        <f>VLOOKUP(E3136,'Data Produk'!$A$2:$E$2517,3,FALSE)</f>
        <v>BHINNEKA GO W608 OFFICE MOUSE BLACK</v>
      </c>
      <c r="J3136" t="str">
        <f>VLOOKUP(E3136,'Data Produk'!$A$2:$E$2517,4,FALSE)</f>
        <v>OFFICE MOUSE</v>
      </c>
      <c r="K3136" t="str">
        <f>VLOOKUP(D3136,'Data Outlet'!$A$2:$D$17,4,FALSE)</f>
        <v>Gita Rahma</v>
      </c>
      <c r="L3136" t="str">
        <f>VLOOKUP(D3136,'Data Outlet'!$A$2:$D$17,2,FALSE)</f>
        <v>MALL OF INDONESIA</v>
      </c>
    </row>
    <row r="3137" spans="1:12" x14ac:dyDescent="0.25">
      <c r="A3137" t="str">
        <f t="shared" si="98"/>
        <v>T-3136</v>
      </c>
      <c r="B3137" s="3" t="s">
        <v>2584</v>
      </c>
      <c r="C3137" s="5">
        <v>45506</v>
      </c>
      <c r="D3137" s="3" t="s">
        <v>43</v>
      </c>
      <c r="E3137" s="4" t="s">
        <v>815</v>
      </c>
      <c r="F3137" s="9">
        <v>2</v>
      </c>
      <c r="G3137">
        <f>VLOOKUP(E3137,'Data Produk'!$A$2:$E$2517,5,FALSE)</f>
        <v>39600</v>
      </c>
      <c r="H3137">
        <f t="shared" si="97"/>
        <v>79200</v>
      </c>
      <c r="I3137" t="str">
        <f>VLOOKUP(E3137,'Data Produk'!$A$2:$E$2517,3,FALSE)</f>
        <v>BHINNEKA GO W608 OFFICE MOUSE PINK</v>
      </c>
      <c r="J3137" t="str">
        <f>VLOOKUP(E3137,'Data Produk'!$A$2:$E$2517,4,FALSE)</f>
        <v>OFFICE MOUSE</v>
      </c>
      <c r="K3137" t="str">
        <f>VLOOKUP(D3137,'Data Outlet'!$A$2:$D$17,4,FALSE)</f>
        <v>Gita Rahma</v>
      </c>
      <c r="L3137" t="str">
        <f>VLOOKUP(D3137,'Data Outlet'!$A$2:$D$17,2,FALSE)</f>
        <v>MALL OF INDONESIA</v>
      </c>
    </row>
    <row r="3138" spans="1:12" x14ac:dyDescent="0.25">
      <c r="A3138" t="str">
        <f t="shared" si="98"/>
        <v>T-3137</v>
      </c>
      <c r="B3138" s="3" t="s">
        <v>2584</v>
      </c>
      <c r="C3138" s="5">
        <v>45517</v>
      </c>
      <c r="D3138" s="3" t="s">
        <v>40</v>
      </c>
      <c r="E3138" s="4" t="s">
        <v>648</v>
      </c>
      <c r="F3138" s="9">
        <v>1</v>
      </c>
      <c r="G3138">
        <f>VLOOKUP(E3138,'Data Produk'!$A$2:$E$2517,5,FALSE)</f>
        <v>26100</v>
      </c>
      <c r="H3138">
        <f t="shared" si="97"/>
        <v>26100</v>
      </c>
      <c r="I3138" t="str">
        <f>VLOOKUP(E3138,'Data Produk'!$A$2:$E$2517,3,FALSE)</f>
        <v>BHINNEKA GO ES1 WIRED EARBUDS WHITE</v>
      </c>
      <c r="J3138" t="str">
        <f>VLOOKUP(E3138,'Data Produk'!$A$2:$E$2517,4,FALSE)</f>
        <v>EARPHONE</v>
      </c>
      <c r="K3138" t="str">
        <f>VLOOKUP(D3138,'Data Outlet'!$A$2:$D$17,4,FALSE)</f>
        <v>Fani Sari</v>
      </c>
      <c r="L3138" t="str">
        <f>VLOOKUP(D3138,'Data Outlet'!$A$2:$D$17,2,FALSE)</f>
        <v>LIPPO MALL KEMANG</v>
      </c>
    </row>
    <row r="3139" spans="1:12" x14ac:dyDescent="0.25">
      <c r="A3139" t="str">
        <f t="shared" si="98"/>
        <v>T-3138</v>
      </c>
      <c r="B3139" s="3" t="s">
        <v>2584</v>
      </c>
      <c r="C3139" s="5">
        <v>45530</v>
      </c>
      <c r="D3139" s="3" t="s">
        <v>43</v>
      </c>
      <c r="E3139" s="4" t="s">
        <v>519</v>
      </c>
      <c r="F3139" s="9">
        <v>1</v>
      </c>
      <c r="G3139">
        <f>VLOOKUP(E3139,'Data Produk'!$A$2:$E$2517,5,FALSE)</f>
        <v>49500</v>
      </c>
      <c r="H3139">
        <f t="shared" ref="H3139:H3202" si="99">G3139*F3139</f>
        <v>49500</v>
      </c>
      <c r="I3139" t="str">
        <f>VLOOKUP(E3139,'Data Produk'!$A$2:$E$2517,3,FALSE)</f>
        <v>BHINNEKA POWER GO 20W 1-PORT TYPE-C USB CHARGER (PD+QC) BLACK</v>
      </c>
      <c r="J3139" t="str">
        <f>VLOOKUP(E3139,'Data Produk'!$A$2:$E$2517,4,FALSE)</f>
        <v>CHARGER</v>
      </c>
      <c r="K3139" t="str">
        <f>VLOOKUP(D3139,'Data Outlet'!$A$2:$D$17,4,FALSE)</f>
        <v>Gita Rahma</v>
      </c>
      <c r="L3139" t="str">
        <f>VLOOKUP(D3139,'Data Outlet'!$A$2:$D$17,2,FALSE)</f>
        <v>MALL OF INDONESIA</v>
      </c>
    </row>
    <row r="3140" spans="1:12" x14ac:dyDescent="0.25">
      <c r="A3140" t="str">
        <f t="shared" si="98"/>
        <v>T-3139</v>
      </c>
      <c r="B3140" s="3" t="s">
        <v>2584</v>
      </c>
      <c r="C3140" s="5">
        <v>45529</v>
      </c>
      <c r="D3140" s="3" t="s">
        <v>43</v>
      </c>
      <c r="E3140" s="4" t="s">
        <v>517</v>
      </c>
      <c r="F3140" s="9">
        <v>1</v>
      </c>
      <c r="G3140">
        <f>VLOOKUP(E3140,'Data Produk'!$A$2:$E$2517,5,FALSE)</f>
        <v>39600</v>
      </c>
      <c r="H3140">
        <f t="shared" si="99"/>
        <v>39600</v>
      </c>
      <c r="I3140" t="str">
        <f>VLOOKUP(E3140,'Data Produk'!$A$2:$E$2517,3,FALSE)</f>
        <v>BHINNEKA GO W605 OFFICE MOUSE BLACK</v>
      </c>
      <c r="J3140" t="str">
        <f>VLOOKUP(E3140,'Data Produk'!$A$2:$E$2517,4,FALSE)</f>
        <v>OFFICE MOUSE</v>
      </c>
      <c r="K3140" t="str">
        <f>VLOOKUP(D3140,'Data Outlet'!$A$2:$D$17,4,FALSE)</f>
        <v>Gita Rahma</v>
      </c>
      <c r="L3140" t="str">
        <f>VLOOKUP(D3140,'Data Outlet'!$A$2:$D$17,2,FALSE)</f>
        <v>MALL OF INDONESIA</v>
      </c>
    </row>
    <row r="3141" spans="1:12" x14ac:dyDescent="0.25">
      <c r="A3141" t="str">
        <f t="shared" si="98"/>
        <v>T-3140</v>
      </c>
      <c r="B3141" s="3" t="s">
        <v>2584</v>
      </c>
      <c r="C3141" s="5">
        <v>45522</v>
      </c>
      <c r="D3141" s="3" t="s">
        <v>40</v>
      </c>
      <c r="E3141" s="4" t="s">
        <v>683</v>
      </c>
      <c r="F3141" s="9">
        <v>1</v>
      </c>
      <c r="G3141">
        <f>VLOOKUP(E3141,'Data Produk'!$A$2:$E$2517,5,FALSE)</f>
        <v>148500</v>
      </c>
      <c r="H3141">
        <f t="shared" si="99"/>
        <v>148500</v>
      </c>
      <c r="I3141" t="str">
        <f>VLOOKUP(E3141,'Data Produk'!$A$2:$E$2517,3,FALSE)</f>
        <v>BHINNEKA GO WK895 OFFICE COMBO BLACK</v>
      </c>
      <c r="J3141" t="str">
        <f>VLOOKUP(E3141,'Data Produk'!$A$2:$E$2517,4,FALSE)</f>
        <v>OFFICE COMBO</v>
      </c>
      <c r="K3141" t="str">
        <f>VLOOKUP(D3141,'Data Outlet'!$A$2:$D$17,4,FALSE)</f>
        <v>Fani Sari</v>
      </c>
      <c r="L3141" t="str">
        <f>VLOOKUP(D3141,'Data Outlet'!$A$2:$D$17,2,FALSE)</f>
        <v>LIPPO MALL KEMANG</v>
      </c>
    </row>
    <row r="3142" spans="1:12" x14ac:dyDescent="0.25">
      <c r="A3142" t="str">
        <f t="shared" si="98"/>
        <v>T-3141</v>
      </c>
      <c r="B3142" s="3" t="s">
        <v>2584</v>
      </c>
      <c r="C3142" s="5">
        <v>45528</v>
      </c>
      <c r="D3142" s="3" t="s">
        <v>43</v>
      </c>
      <c r="E3142" s="4" t="s">
        <v>532</v>
      </c>
      <c r="F3142" s="9">
        <v>2</v>
      </c>
      <c r="G3142">
        <f>VLOOKUP(E3142,'Data Produk'!$A$2:$E$2517,5,FALSE)</f>
        <v>27000</v>
      </c>
      <c r="H3142">
        <f t="shared" si="99"/>
        <v>54000</v>
      </c>
      <c r="I3142" t="str">
        <f>VLOOKUP(E3142,'Data Produk'!$A$2:$E$2517,3,FALSE)</f>
        <v>BHINNEKA DURALINK KCB2001 BLACK</v>
      </c>
      <c r="J3142" t="str">
        <f>VLOOKUP(E3142,'Data Produk'!$A$2:$E$2517,4,FALSE)</f>
        <v>CABLE</v>
      </c>
      <c r="K3142" t="str">
        <f>VLOOKUP(D3142,'Data Outlet'!$A$2:$D$17,4,FALSE)</f>
        <v>Gita Rahma</v>
      </c>
      <c r="L3142" t="str">
        <f>VLOOKUP(D3142,'Data Outlet'!$A$2:$D$17,2,FALSE)</f>
        <v>MALL OF INDONESIA</v>
      </c>
    </row>
    <row r="3143" spans="1:12" x14ac:dyDescent="0.25">
      <c r="A3143" t="str">
        <f t="shared" si="98"/>
        <v>T-3142</v>
      </c>
      <c r="B3143" s="3" t="s">
        <v>2584</v>
      </c>
      <c r="C3143" s="5">
        <v>45517</v>
      </c>
      <c r="D3143" s="3" t="s">
        <v>40</v>
      </c>
      <c r="E3143" s="4" t="s">
        <v>743</v>
      </c>
      <c r="F3143" s="9">
        <v>1</v>
      </c>
      <c r="G3143">
        <f>VLOOKUP(E3143,'Data Produk'!$A$2:$E$2517,5,FALSE)</f>
        <v>90000</v>
      </c>
      <c r="H3143">
        <f t="shared" si="99"/>
        <v>90000</v>
      </c>
      <c r="I3143" t="str">
        <f>VLOOKUP(E3143,'Data Produk'!$A$2:$E$2517,3,FALSE)</f>
        <v>BHINNEKA POWER PURE 33W 2-PORTS USB CHARGER (PD+QC) BLACK</v>
      </c>
      <c r="J3143" t="str">
        <f>VLOOKUP(E3143,'Data Produk'!$A$2:$E$2517,4,FALSE)</f>
        <v>CHARGER</v>
      </c>
      <c r="K3143" t="str">
        <f>VLOOKUP(D3143,'Data Outlet'!$A$2:$D$17,4,FALSE)</f>
        <v>Fani Sari</v>
      </c>
      <c r="L3143" t="str">
        <f>VLOOKUP(D3143,'Data Outlet'!$A$2:$D$17,2,FALSE)</f>
        <v>LIPPO MALL KEMANG</v>
      </c>
    </row>
    <row r="3144" spans="1:12" x14ac:dyDescent="0.25">
      <c r="A3144" t="str">
        <f t="shared" si="98"/>
        <v>T-3143</v>
      </c>
      <c r="B3144" s="3" t="s">
        <v>2584</v>
      </c>
      <c r="C3144" s="5">
        <v>45516</v>
      </c>
      <c r="D3144" s="3" t="s">
        <v>43</v>
      </c>
      <c r="E3144" s="4" t="s">
        <v>526</v>
      </c>
      <c r="F3144" s="9">
        <v>1</v>
      </c>
      <c r="G3144">
        <f>VLOOKUP(E3144,'Data Produk'!$A$2:$E$2517,5,FALSE)</f>
        <v>22500</v>
      </c>
      <c r="H3144">
        <f t="shared" si="99"/>
        <v>22500</v>
      </c>
      <c r="I3144" t="str">
        <f>VLOOKUP(E3144,'Data Produk'!$A$2:$E$2517,3,FALSE)</f>
        <v>BHINNEKA HYPERLINK KV65C1201 BLACK</v>
      </c>
      <c r="J3144" t="str">
        <f>VLOOKUP(E3144,'Data Produk'!$A$2:$E$2517,4,FALSE)</f>
        <v>CABLE</v>
      </c>
      <c r="K3144" t="str">
        <f>VLOOKUP(D3144,'Data Outlet'!$A$2:$D$17,4,FALSE)</f>
        <v>Gita Rahma</v>
      </c>
      <c r="L3144" t="str">
        <f>VLOOKUP(D3144,'Data Outlet'!$A$2:$D$17,2,FALSE)</f>
        <v>MALL OF INDONESIA</v>
      </c>
    </row>
    <row r="3145" spans="1:12" x14ac:dyDescent="0.25">
      <c r="A3145" t="str">
        <f t="shared" si="98"/>
        <v>T-3144</v>
      </c>
      <c r="B3145" s="3" t="s">
        <v>2584</v>
      </c>
      <c r="C3145" s="5">
        <v>45522</v>
      </c>
      <c r="D3145" s="3" t="s">
        <v>40</v>
      </c>
      <c r="E3145" s="4" t="s">
        <v>625</v>
      </c>
      <c r="F3145" s="9">
        <v>2</v>
      </c>
      <c r="G3145">
        <f>VLOOKUP(E3145,'Data Produk'!$A$2:$E$2517,5,FALSE)</f>
        <v>82800</v>
      </c>
      <c r="H3145">
        <f t="shared" si="99"/>
        <v>165600</v>
      </c>
      <c r="I3145" t="str">
        <f>VLOOKUP(E3145,'Data Produk'!$A$2:$E$2517,3,FALSE)</f>
        <v>BHINNEKA GO W193 OFFICE MOUSE PINK</v>
      </c>
      <c r="J3145" t="str">
        <f>VLOOKUP(E3145,'Data Produk'!$A$2:$E$2517,4,FALSE)</f>
        <v>OFFICE MOUSE</v>
      </c>
      <c r="K3145" t="str">
        <f>VLOOKUP(D3145,'Data Outlet'!$A$2:$D$17,4,FALSE)</f>
        <v>Fani Sari</v>
      </c>
      <c r="L3145" t="str">
        <f>VLOOKUP(D3145,'Data Outlet'!$A$2:$D$17,2,FALSE)</f>
        <v>LIPPO MALL KEMANG</v>
      </c>
    </row>
    <row r="3146" spans="1:12" x14ac:dyDescent="0.25">
      <c r="A3146" t="str">
        <f t="shared" si="98"/>
        <v>T-3145</v>
      </c>
      <c r="B3146" s="3" t="s">
        <v>2584</v>
      </c>
      <c r="C3146" s="5">
        <v>45507</v>
      </c>
      <c r="D3146" s="3" t="s">
        <v>43</v>
      </c>
      <c r="E3146" s="4" t="s">
        <v>1285</v>
      </c>
      <c r="F3146" s="9">
        <v>1</v>
      </c>
      <c r="G3146">
        <f>VLOOKUP(E3146,'Data Produk'!$A$2:$E$2517,5,FALSE)</f>
        <v>34200</v>
      </c>
      <c r="H3146">
        <f t="shared" si="99"/>
        <v>34200</v>
      </c>
      <c r="I3146" t="str">
        <f>VLOOKUP(E3146,'Data Produk'!$A$2:$E$2517,3,FALSE)</f>
        <v>KC104 BHINNEKA USB CABLE TYPE C</v>
      </c>
      <c r="J3146" t="str">
        <f>VLOOKUP(E3146,'Data Produk'!$A$2:$E$2517,4,FALSE)</f>
        <v>CABLE</v>
      </c>
      <c r="K3146" t="str">
        <f>VLOOKUP(D3146,'Data Outlet'!$A$2:$D$17,4,FALSE)</f>
        <v>Gita Rahma</v>
      </c>
      <c r="L3146" t="str">
        <f>VLOOKUP(D3146,'Data Outlet'!$A$2:$D$17,2,FALSE)</f>
        <v>MALL OF INDONESIA</v>
      </c>
    </row>
    <row r="3147" spans="1:12" x14ac:dyDescent="0.25">
      <c r="A3147" t="str">
        <f t="shared" si="98"/>
        <v>T-3146</v>
      </c>
      <c r="B3147" s="3" t="s">
        <v>2584</v>
      </c>
      <c r="C3147" s="5">
        <v>45511</v>
      </c>
      <c r="D3147" s="3" t="s">
        <v>43</v>
      </c>
      <c r="E3147" s="4" t="s">
        <v>538</v>
      </c>
      <c r="F3147" s="9">
        <v>5</v>
      </c>
      <c r="G3147">
        <f>VLOOKUP(E3147,'Data Produk'!$A$2:$E$2517,5,FALSE)</f>
        <v>25200</v>
      </c>
      <c r="H3147">
        <f t="shared" si="99"/>
        <v>126000</v>
      </c>
      <c r="I3147" t="str">
        <f>VLOOKUP(E3147,'Data Produk'!$A$2:$E$2517,3,FALSE)</f>
        <v>BHINNEKA HYPERLINK KD60C1501 BLACK</v>
      </c>
      <c r="J3147" t="str">
        <f>VLOOKUP(E3147,'Data Produk'!$A$2:$E$2517,4,FALSE)</f>
        <v>CABLE</v>
      </c>
      <c r="K3147" t="str">
        <f>VLOOKUP(D3147,'Data Outlet'!$A$2:$D$17,4,FALSE)</f>
        <v>Gita Rahma</v>
      </c>
      <c r="L3147" t="str">
        <f>VLOOKUP(D3147,'Data Outlet'!$A$2:$D$17,2,FALSE)</f>
        <v>MALL OF INDONESIA</v>
      </c>
    </row>
    <row r="3148" spans="1:12" x14ac:dyDescent="0.25">
      <c r="A3148" t="str">
        <f t="shared" ref="A3148:A3211" si="100">"T-"&amp;ROW()-1</f>
        <v>T-3147</v>
      </c>
      <c r="B3148" s="3" t="s">
        <v>2584</v>
      </c>
      <c r="C3148" s="5">
        <v>45507</v>
      </c>
      <c r="D3148" s="3" t="s">
        <v>43</v>
      </c>
      <c r="E3148" s="4" t="s">
        <v>607</v>
      </c>
      <c r="F3148" s="9">
        <v>1</v>
      </c>
      <c r="G3148">
        <f>VLOOKUP(E3148,'Data Produk'!$A$2:$E$2517,5,FALSE)</f>
        <v>13500</v>
      </c>
      <c r="H3148">
        <f t="shared" si="99"/>
        <v>13500</v>
      </c>
      <c r="I3148" t="str">
        <f>VLOOKUP(E3148,'Data Produk'!$A$2:$E$2517,3,FALSE)</f>
        <v>BHINNEKA LINKBUDS ES2 WIRED EARBUDS WHITE</v>
      </c>
      <c r="J3148" t="str">
        <f>VLOOKUP(E3148,'Data Produk'!$A$2:$E$2517,4,FALSE)</f>
        <v>EARPHONE</v>
      </c>
      <c r="K3148" t="str">
        <f>VLOOKUP(D3148,'Data Outlet'!$A$2:$D$17,4,FALSE)</f>
        <v>Gita Rahma</v>
      </c>
      <c r="L3148" t="str">
        <f>VLOOKUP(D3148,'Data Outlet'!$A$2:$D$17,2,FALSE)</f>
        <v>MALL OF INDONESIA</v>
      </c>
    </row>
    <row r="3149" spans="1:12" x14ac:dyDescent="0.25">
      <c r="A3149" t="str">
        <f t="shared" si="100"/>
        <v>T-3148</v>
      </c>
      <c r="B3149" s="3" t="s">
        <v>2584</v>
      </c>
      <c r="C3149" s="5">
        <v>45510</v>
      </c>
      <c r="D3149" s="3" t="s">
        <v>40</v>
      </c>
      <c r="E3149" s="4" t="s">
        <v>464</v>
      </c>
      <c r="F3149" s="9">
        <v>1</v>
      </c>
      <c r="G3149">
        <f>VLOOKUP(E3149,'Data Produk'!$A$2:$E$2517,5,FALSE)</f>
        <v>225000</v>
      </c>
      <c r="H3149">
        <f t="shared" si="99"/>
        <v>225000</v>
      </c>
      <c r="I3149" t="str">
        <f>VLOOKUP(E3149,'Data Produk'!$A$2:$E$2517,3,FALSE)</f>
        <v>BHINNEKA POWER CUBE 4 PLUG TYPE TRAVEL MULTI ADAPTER BLACK</v>
      </c>
      <c r="J3149" t="str">
        <f>VLOOKUP(E3149,'Data Produk'!$A$2:$E$2517,4,FALSE)</f>
        <v>CAR &amp; TRAVEL CHARGER</v>
      </c>
      <c r="K3149" t="str">
        <f>VLOOKUP(D3149,'Data Outlet'!$A$2:$D$17,4,FALSE)</f>
        <v>Fani Sari</v>
      </c>
      <c r="L3149" t="str">
        <f>VLOOKUP(D3149,'Data Outlet'!$A$2:$D$17,2,FALSE)</f>
        <v>LIPPO MALL KEMANG</v>
      </c>
    </row>
    <row r="3150" spans="1:12" x14ac:dyDescent="0.25">
      <c r="A3150" t="str">
        <f t="shared" si="100"/>
        <v>T-3149</v>
      </c>
      <c r="B3150" s="3" t="s">
        <v>2584</v>
      </c>
      <c r="C3150" s="5">
        <v>45531</v>
      </c>
      <c r="D3150" s="3" t="s">
        <v>43</v>
      </c>
      <c r="E3150" s="4" t="s">
        <v>1021</v>
      </c>
      <c r="F3150" s="9">
        <v>3</v>
      </c>
      <c r="G3150">
        <f>VLOOKUP(E3150,'Data Produk'!$A$2:$E$2517,5,FALSE)</f>
        <v>49500</v>
      </c>
      <c r="H3150">
        <f t="shared" si="99"/>
        <v>148500</v>
      </c>
      <c r="I3150" t="str">
        <f>VLOOKUP(E3150,'Data Produk'!$A$2:$E$2517,3,FALSE)</f>
        <v>BHINNEKA POWER PURE 20W 1-PORT TYPE-A USB CHARGER (QC) BLACK</v>
      </c>
      <c r="J3150" t="str">
        <f>VLOOKUP(E3150,'Data Produk'!$A$2:$E$2517,4,FALSE)</f>
        <v>CHARGER</v>
      </c>
      <c r="K3150" t="str">
        <f>VLOOKUP(D3150,'Data Outlet'!$A$2:$D$17,4,FALSE)</f>
        <v>Gita Rahma</v>
      </c>
      <c r="L3150" t="str">
        <f>VLOOKUP(D3150,'Data Outlet'!$A$2:$D$17,2,FALSE)</f>
        <v>MALL OF INDONESIA</v>
      </c>
    </row>
    <row r="3151" spans="1:12" x14ac:dyDescent="0.25">
      <c r="A3151" t="str">
        <f t="shared" si="100"/>
        <v>T-3150</v>
      </c>
      <c r="B3151" s="3" t="s">
        <v>2584</v>
      </c>
      <c r="C3151" s="5">
        <v>45508</v>
      </c>
      <c r="D3151" s="3" t="s">
        <v>40</v>
      </c>
      <c r="E3151" s="4" t="s">
        <v>693</v>
      </c>
      <c r="F3151" s="9">
        <v>1</v>
      </c>
      <c r="G3151">
        <f>VLOOKUP(E3151,'Data Produk'!$A$2:$E$2517,5,FALSE)</f>
        <v>247500</v>
      </c>
      <c r="H3151">
        <f t="shared" si="99"/>
        <v>247500</v>
      </c>
      <c r="I3151" t="str">
        <f>VLOOKUP(E3151,'Data Produk'!$A$2:$E$2517,3,FALSE)</f>
        <v>BHINNEKA POWER PLUS 65W 3-PORTS GAN CHARGER (PD/PPS+QC) BLACK</v>
      </c>
      <c r="J3151" t="str">
        <f>VLOOKUP(E3151,'Data Produk'!$A$2:$E$2517,4,FALSE)</f>
        <v>CHARGER</v>
      </c>
      <c r="K3151" t="str">
        <f>VLOOKUP(D3151,'Data Outlet'!$A$2:$D$17,4,FALSE)</f>
        <v>Fani Sari</v>
      </c>
      <c r="L3151" t="str">
        <f>VLOOKUP(D3151,'Data Outlet'!$A$2:$D$17,2,FALSE)</f>
        <v>LIPPO MALL KEMANG</v>
      </c>
    </row>
    <row r="3152" spans="1:12" x14ac:dyDescent="0.25">
      <c r="A3152" t="str">
        <f t="shared" si="100"/>
        <v>T-3151</v>
      </c>
      <c r="B3152" s="3" t="s">
        <v>2584</v>
      </c>
      <c r="C3152" s="5">
        <v>45535</v>
      </c>
      <c r="D3152" s="3" t="s">
        <v>40</v>
      </c>
      <c r="E3152" s="4" t="s">
        <v>1124</v>
      </c>
      <c r="F3152" s="9">
        <v>1</v>
      </c>
      <c r="G3152">
        <f>VLOOKUP(E3152,'Data Produk'!$A$2:$E$2517,5,FALSE)</f>
        <v>13500</v>
      </c>
      <c r="H3152">
        <f t="shared" si="99"/>
        <v>13500</v>
      </c>
      <c r="I3152" t="str">
        <f>VLOOKUP(E3152,'Data Produk'!$A$2:$E$2517,3,FALSE)</f>
        <v>BHINNEKA BASIC XL MP64 BASIC MOUSEPAD BLACK</v>
      </c>
      <c r="J3152" t="str">
        <f>VLOOKUP(E3152,'Data Produk'!$A$2:$E$2517,4,FALSE)</f>
        <v>BASIC MOUSEPAD</v>
      </c>
      <c r="K3152" t="str">
        <f>VLOOKUP(D3152,'Data Outlet'!$A$2:$D$17,4,FALSE)</f>
        <v>Fani Sari</v>
      </c>
      <c r="L3152" t="str">
        <f>VLOOKUP(D3152,'Data Outlet'!$A$2:$D$17,2,FALSE)</f>
        <v>LIPPO MALL KEMANG</v>
      </c>
    </row>
    <row r="3153" spans="1:12" x14ac:dyDescent="0.25">
      <c r="A3153" t="str">
        <f t="shared" si="100"/>
        <v>T-3152</v>
      </c>
      <c r="B3153" s="3" t="s">
        <v>2584</v>
      </c>
      <c r="C3153" s="5">
        <v>45527</v>
      </c>
      <c r="D3153" s="3" t="s">
        <v>43</v>
      </c>
      <c r="E3153" s="4" t="s">
        <v>1273</v>
      </c>
      <c r="F3153" s="9">
        <v>4</v>
      </c>
      <c r="G3153">
        <f>VLOOKUP(E3153,'Data Produk'!$A$2:$E$2517,5,FALSE)</f>
        <v>35100</v>
      </c>
      <c r="H3153">
        <f t="shared" si="99"/>
        <v>140400</v>
      </c>
      <c r="I3153" t="str">
        <f>VLOOKUP(E3153,'Data Produk'!$A$2:$E$2517,3,FALSE)</f>
        <v>KL104 BHINNEKA USB CABLE LIGHTNING</v>
      </c>
      <c r="J3153" t="str">
        <f>VLOOKUP(E3153,'Data Produk'!$A$2:$E$2517,4,FALSE)</f>
        <v>CABLE</v>
      </c>
      <c r="K3153" t="str">
        <f>VLOOKUP(D3153,'Data Outlet'!$A$2:$D$17,4,FALSE)</f>
        <v>Gita Rahma</v>
      </c>
      <c r="L3153" t="str">
        <f>VLOOKUP(D3153,'Data Outlet'!$A$2:$D$17,2,FALSE)</f>
        <v>MALL OF INDONESIA</v>
      </c>
    </row>
    <row r="3154" spans="1:12" x14ac:dyDescent="0.25">
      <c r="A3154" t="str">
        <f t="shared" si="100"/>
        <v>T-3153</v>
      </c>
      <c r="B3154" s="3" t="s">
        <v>2584</v>
      </c>
      <c r="C3154" s="5">
        <v>45521</v>
      </c>
      <c r="D3154" s="3" t="s">
        <v>43</v>
      </c>
      <c r="E3154" s="4" t="s">
        <v>546</v>
      </c>
      <c r="F3154" s="9">
        <v>4</v>
      </c>
      <c r="G3154">
        <f>VLOOKUP(E3154,'Data Produk'!$A$2:$E$2517,5,FALSE)</f>
        <v>31500</v>
      </c>
      <c r="H3154">
        <f t="shared" si="99"/>
        <v>126000</v>
      </c>
      <c r="I3154" t="str">
        <f>VLOOKUP(E3154,'Data Produk'!$A$2:$E$2517,3,FALSE)</f>
        <v>BHINNEKA HYPERLINK KD60L1501 BLACK</v>
      </c>
      <c r="J3154" t="str">
        <f>VLOOKUP(E3154,'Data Produk'!$A$2:$E$2517,4,FALSE)</f>
        <v>CABLE</v>
      </c>
      <c r="K3154" t="str">
        <f>VLOOKUP(D3154,'Data Outlet'!$A$2:$D$17,4,FALSE)</f>
        <v>Gita Rahma</v>
      </c>
      <c r="L3154" t="str">
        <f>VLOOKUP(D3154,'Data Outlet'!$A$2:$D$17,2,FALSE)</f>
        <v>MALL OF INDONESIA</v>
      </c>
    </row>
    <row r="3155" spans="1:12" x14ac:dyDescent="0.25">
      <c r="A3155" t="str">
        <f t="shared" si="100"/>
        <v>T-3154</v>
      </c>
      <c r="B3155" s="3" t="s">
        <v>2584</v>
      </c>
      <c r="C3155" s="5">
        <v>45510</v>
      </c>
      <c r="D3155" s="3" t="s">
        <v>40</v>
      </c>
      <c r="E3155" s="4" t="s">
        <v>479</v>
      </c>
      <c r="F3155" s="9">
        <v>2</v>
      </c>
      <c r="G3155">
        <f>VLOOKUP(E3155,'Data Produk'!$A$2:$E$2517,5,FALSE)</f>
        <v>22500</v>
      </c>
      <c r="H3155">
        <f t="shared" si="99"/>
        <v>45000</v>
      </c>
      <c r="I3155" t="str">
        <f>VLOOKUP(E3155,'Data Produk'!$A$2:$E$2517,3,FALSE)</f>
        <v>BHINNEKA HYPERLINK KV65C1201 BLACK</v>
      </c>
      <c r="J3155" t="str">
        <f>VLOOKUP(E3155,'Data Produk'!$A$2:$E$2517,4,FALSE)</f>
        <v>CABLE</v>
      </c>
      <c r="K3155" t="str">
        <f>VLOOKUP(D3155,'Data Outlet'!$A$2:$D$17,4,FALSE)</f>
        <v>Fani Sari</v>
      </c>
      <c r="L3155" t="str">
        <f>VLOOKUP(D3155,'Data Outlet'!$A$2:$D$17,2,FALSE)</f>
        <v>LIPPO MALL KEMANG</v>
      </c>
    </row>
    <row r="3156" spans="1:12" x14ac:dyDescent="0.25">
      <c r="A3156" t="str">
        <f t="shared" si="100"/>
        <v>T-3155</v>
      </c>
      <c r="B3156" s="3" t="s">
        <v>2584</v>
      </c>
      <c r="C3156" s="5">
        <v>45505</v>
      </c>
      <c r="D3156" s="3" t="s">
        <v>43</v>
      </c>
      <c r="E3156" s="4" t="s">
        <v>1612</v>
      </c>
      <c r="F3156" s="9">
        <v>1</v>
      </c>
      <c r="G3156">
        <f>VLOOKUP(E3156,'Data Produk'!$A$2:$E$2517,5,FALSE)</f>
        <v>40500</v>
      </c>
      <c r="H3156">
        <f t="shared" si="99"/>
        <v>40500</v>
      </c>
      <c r="I3156" t="str">
        <f>VLOOKUP(E3156,'Data Produk'!$A$2:$E$2517,3,FALSE)</f>
        <v>BHINNEKA MEOW AC5001 HEADSET ACCESSORIES PINK</v>
      </c>
      <c r="J3156" t="str">
        <f>VLOOKUP(E3156,'Data Produk'!$A$2:$E$2517,4,FALSE)</f>
        <v>OTHER ACCESSORIES</v>
      </c>
      <c r="K3156" t="str">
        <f>VLOOKUP(D3156,'Data Outlet'!$A$2:$D$17,4,FALSE)</f>
        <v>Gita Rahma</v>
      </c>
      <c r="L3156" t="str">
        <f>VLOOKUP(D3156,'Data Outlet'!$A$2:$D$17,2,FALSE)</f>
        <v>MALL OF INDONESIA</v>
      </c>
    </row>
    <row r="3157" spans="1:12" x14ac:dyDescent="0.25">
      <c r="A3157" t="str">
        <f t="shared" si="100"/>
        <v>T-3156</v>
      </c>
      <c r="B3157" s="3" t="s">
        <v>2584</v>
      </c>
      <c r="C3157" s="5">
        <v>45532</v>
      </c>
      <c r="D3157" s="3" t="s">
        <v>40</v>
      </c>
      <c r="E3157" s="4" t="s">
        <v>486</v>
      </c>
      <c r="F3157" s="9">
        <v>5</v>
      </c>
      <c r="G3157">
        <f>VLOOKUP(E3157,'Data Produk'!$A$2:$E$2517,5,FALSE)</f>
        <v>31500</v>
      </c>
      <c r="H3157">
        <f t="shared" si="99"/>
        <v>157500</v>
      </c>
      <c r="I3157" t="str">
        <f>VLOOKUP(E3157,'Data Produk'!$A$2:$E$2517,3,FALSE)</f>
        <v>BHINNEKA HYPERLINK KD60L1501 BLACK</v>
      </c>
      <c r="J3157" t="str">
        <f>VLOOKUP(E3157,'Data Produk'!$A$2:$E$2517,4,FALSE)</f>
        <v>CABLE</v>
      </c>
      <c r="K3157" t="str">
        <f>VLOOKUP(D3157,'Data Outlet'!$A$2:$D$17,4,FALSE)</f>
        <v>Fani Sari</v>
      </c>
      <c r="L3157" t="str">
        <f>VLOOKUP(D3157,'Data Outlet'!$A$2:$D$17,2,FALSE)</f>
        <v>LIPPO MALL KEMANG</v>
      </c>
    </row>
    <row r="3158" spans="1:12" x14ac:dyDescent="0.25">
      <c r="A3158" t="str">
        <f t="shared" si="100"/>
        <v>T-3157</v>
      </c>
      <c r="B3158" s="3" t="s">
        <v>2584</v>
      </c>
      <c r="C3158" s="5">
        <v>45524</v>
      </c>
      <c r="D3158" s="3" t="s">
        <v>40</v>
      </c>
      <c r="E3158" s="4" t="s">
        <v>458</v>
      </c>
      <c r="F3158" s="9">
        <v>3</v>
      </c>
      <c r="G3158">
        <f>VLOOKUP(E3158,'Data Produk'!$A$2:$E$2517,5,FALSE)</f>
        <v>17100</v>
      </c>
      <c r="H3158">
        <f t="shared" si="99"/>
        <v>51300</v>
      </c>
      <c r="I3158" t="str">
        <f>VLOOKUP(E3158,'Data Produk'!$A$2:$E$2517,3,FALSE)</f>
        <v>BHINNEKA DURALINK KCB1201 BLACK</v>
      </c>
      <c r="J3158" t="str">
        <f>VLOOKUP(E3158,'Data Produk'!$A$2:$E$2517,4,FALSE)</f>
        <v>CABLE</v>
      </c>
      <c r="K3158" t="str">
        <f>VLOOKUP(D3158,'Data Outlet'!$A$2:$D$17,4,FALSE)</f>
        <v>Fani Sari</v>
      </c>
      <c r="L3158" t="str">
        <f>VLOOKUP(D3158,'Data Outlet'!$A$2:$D$17,2,FALSE)</f>
        <v>LIPPO MALL KEMANG</v>
      </c>
    </row>
    <row r="3159" spans="1:12" x14ac:dyDescent="0.25">
      <c r="A3159" t="str">
        <f t="shared" si="100"/>
        <v>T-3158</v>
      </c>
      <c r="B3159" s="3" t="s">
        <v>2584</v>
      </c>
      <c r="C3159" s="5">
        <v>45516</v>
      </c>
      <c r="D3159" s="3" t="s">
        <v>43</v>
      </c>
      <c r="E3159" s="4" t="s">
        <v>544</v>
      </c>
      <c r="F3159" s="9">
        <v>2</v>
      </c>
      <c r="G3159">
        <f>VLOOKUP(E3159,'Data Produk'!$A$2:$E$2517,5,FALSE)</f>
        <v>13050</v>
      </c>
      <c r="H3159">
        <f t="shared" si="99"/>
        <v>26100</v>
      </c>
      <c r="I3159" t="str">
        <f>VLOOKUP(E3159,'Data Produk'!$A$2:$E$2517,3,FALSE)</f>
        <v>BHINNEKA DURALINK KCT1201 BLACK</v>
      </c>
      <c r="J3159" t="str">
        <f>VLOOKUP(E3159,'Data Produk'!$A$2:$E$2517,4,FALSE)</f>
        <v>CABLE</v>
      </c>
      <c r="K3159" t="str">
        <f>VLOOKUP(D3159,'Data Outlet'!$A$2:$D$17,4,FALSE)</f>
        <v>Gita Rahma</v>
      </c>
      <c r="L3159" t="str">
        <f>VLOOKUP(D3159,'Data Outlet'!$A$2:$D$17,2,FALSE)</f>
        <v>MALL OF INDONESIA</v>
      </c>
    </row>
    <row r="3160" spans="1:12" x14ac:dyDescent="0.25">
      <c r="A3160" t="str">
        <f t="shared" si="100"/>
        <v>T-3159</v>
      </c>
      <c r="B3160" s="3" t="s">
        <v>2584</v>
      </c>
      <c r="C3160" s="5">
        <v>45509</v>
      </c>
      <c r="D3160" s="3" t="s">
        <v>43</v>
      </c>
      <c r="E3160" s="4" t="s">
        <v>509</v>
      </c>
      <c r="F3160" s="9">
        <v>1</v>
      </c>
      <c r="G3160">
        <f>VLOOKUP(E3160,'Data Produk'!$A$2:$E$2517,5,FALSE)</f>
        <v>76500</v>
      </c>
      <c r="H3160">
        <f t="shared" si="99"/>
        <v>76500</v>
      </c>
      <c r="I3160" t="str">
        <f>VLOOKUP(E3160,'Data Produk'!$A$2:$E$2517,3,FALSE)</f>
        <v>BHINNEKA WAVE10 TW10 TRUE WIRELESS BEIGE</v>
      </c>
      <c r="J3160" t="str">
        <f>VLOOKUP(E3160,'Data Produk'!$A$2:$E$2517,4,FALSE)</f>
        <v>TWS</v>
      </c>
      <c r="K3160" t="str">
        <f>VLOOKUP(D3160,'Data Outlet'!$A$2:$D$17,4,FALSE)</f>
        <v>Gita Rahma</v>
      </c>
      <c r="L3160" t="str">
        <f>VLOOKUP(D3160,'Data Outlet'!$A$2:$D$17,2,FALSE)</f>
        <v>MALL OF INDONESIA</v>
      </c>
    </row>
    <row r="3161" spans="1:12" x14ac:dyDescent="0.25">
      <c r="A3161" t="str">
        <f t="shared" si="100"/>
        <v>T-3160</v>
      </c>
      <c r="B3161" s="3" t="s">
        <v>2584</v>
      </c>
      <c r="C3161" s="5">
        <v>45533</v>
      </c>
      <c r="D3161" s="3" t="s">
        <v>40</v>
      </c>
      <c r="E3161" s="4" t="s">
        <v>858</v>
      </c>
      <c r="F3161" s="9">
        <v>2</v>
      </c>
      <c r="G3161">
        <f>VLOOKUP(E3161,'Data Produk'!$A$2:$E$2517,5,FALSE)</f>
        <v>88200</v>
      </c>
      <c r="H3161">
        <f t="shared" si="99"/>
        <v>176400</v>
      </c>
      <c r="I3161" t="str">
        <f>VLOOKUP(E3161,'Data Produk'!$A$2:$E$2517,3,FALSE)</f>
        <v>BHINNEKA POWER PACK S1 10.000 mAh POWERBANK BLACK</v>
      </c>
      <c r="J3161" t="str">
        <f>VLOOKUP(E3161,'Data Produk'!$A$2:$E$2517,4,FALSE)</f>
        <v>POWERBANK</v>
      </c>
      <c r="K3161" t="str">
        <f>VLOOKUP(D3161,'Data Outlet'!$A$2:$D$17,4,FALSE)</f>
        <v>Fani Sari</v>
      </c>
      <c r="L3161" t="str">
        <f>VLOOKUP(D3161,'Data Outlet'!$A$2:$D$17,2,FALSE)</f>
        <v>LIPPO MALL KEMANG</v>
      </c>
    </row>
    <row r="3162" spans="1:12" x14ac:dyDescent="0.25">
      <c r="A3162" t="str">
        <f t="shared" si="100"/>
        <v>T-3161</v>
      </c>
      <c r="B3162" s="3" t="s">
        <v>2584</v>
      </c>
      <c r="C3162" s="5">
        <v>45524</v>
      </c>
      <c r="D3162" s="3" t="s">
        <v>43</v>
      </c>
      <c r="E3162" s="4" t="s">
        <v>1613</v>
      </c>
      <c r="F3162" s="9">
        <v>2</v>
      </c>
      <c r="G3162">
        <f>VLOOKUP(E3162,'Data Produk'!$A$2:$E$2517,5,FALSE)</f>
        <v>198000</v>
      </c>
      <c r="H3162">
        <f t="shared" si="99"/>
        <v>396000</v>
      </c>
      <c r="I3162" t="str">
        <f>VLOOKUP(E3162,'Data Produk'!$A$2:$E$2517,3,FALSE)</f>
        <v>BHINNEKA ATOM TKL MECHANICAL KEYBOARD BLACK BLUE SWITCH</v>
      </c>
      <c r="J3162" t="str">
        <f>VLOOKUP(E3162,'Data Produk'!$A$2:$E$2517,4,FALSE)</f>
        <v>KEYBOARD GAMING</v>
      </c>
      <c r="K3162" t="str">
        <f>VLOOKUP(D3162,'Data Outlet'!$A$2:$D$17,4,FALSE)</f>
        <v>Gita Rahma</v>
      </c>
      <c r="L3162" t="str">
        <f>VLOOKUP(D3162,'Data Outlet'!$A$2:$D$17,2,FALSE)</f>
        <v>MALL OF INDONESIA</v>
      </c>
    </row>
    <row r="3163" spans="1:12" x14ac:dyDescent="0.25">
      <c r="A3163" t="str">
        <f t="shared" si="100"/>
        <v>T-3162</v>
      </c>
      <c r="B3163" s="3" t="s">
        <v>2584</v>
      </c>
      <c r="C3163" s="5">
        <v>45530</v>
      </c>
      <c r="D3163" s="3" t="s">
        <v>40</v>
      </c>
      <c r="E3163" s="4" t="s">
        <v>907</v>
      </c>
      <c r="F3163" s="9">
        <v>3</v>
      </c>
      <c r="G3163">
        <f>VLOOKUP(E3163,'Data Produk'!$A$2:$E$2517,5,FALSE)</f>
        <v>39600</v>
      </c>
      <c r="H3163">
        <f t="shared" si="99"/>
        <v>118800</v>
      </c>
      <c r="I3163" t="str">
        <f>VLOOKUP(E3163,'Data Produk'!$A$2:$E$2517,3,FALSE)</f>
        <v>BHINNEKA GO W608 OFFICE MOUSE PINK</v>
      </c>
      <c r="J3163" t="str">
        <f>VLOOKUP(E3163,'Data Produk'!$A$2:$E$2517,4,FALSE)</f>
        <v>OFFICE MOUSE</v>
      </c>
      <c r="K3163" t="str">
        <f>VLOOKUP(D3163,'Data Outlet'!$A$2:$D$17,4,FALSE)</f>
        <v>Fani Sari</v>
      </c>
      <c r="L3163" t="str">
        <f>VLOOKUP(D3163,'Data Outlet'!$A$2:$D$17,2,FALSE)</f>
        <v>LIPPO MALL KEMANG</v>
      </c>
    </row>
    <row r="3164" spans="1:12" x14ac:dyDescent="0.25">
      <c r="A3164" t="str">
        <f t="shared" si="100"/>
        <v>T-3163</v>
      </c>
      <c r="B3164" s="3" t="s">
        <v>2584</v>
      </c>
      <c r="C3164" s="5">
        <v>45529</v>
      </c>
      <c r="D3164" s="3" t="s">
        <v>40</v>
      </c>
      <c r="E3164" s="4" t="s">
        <v>503</v>
      </c>
      <c r="F3164" s="9">
        <v>2</v>
      </c>
      <c r="G3164">
        <f>VLOOKUP(E3164,'Data Produk'!$A$2:$E$2517,5,FALSE)</f>
        <v>15300</v>
      </c>
      <c r="H3164">
        <f t="shared" si="99"/>
        <v>30600</v>
      </c>
      <c r="I3164" t="str">
        <f>VLOOKUP(E3164,'Data Produk'!$A$2:$E$2517,3,FALSE)</f>
        <v>BHINNEKA LINKPODS ES3 WIRED EARBUDS WHITE</v>
      </c>
      <c r="J3164" t="str">
        <f>VLOOKUP(E3164,'Data Produk'!$A$2:$E$2517,4,FALSE)</f>
        <v>EARPHONE</v>
      </c>
      <c r="K3164" t="str">
        <f>VLOOKUP(D3164,'Data Outlet'!$A$2:$D$17,4,FALSE)</f>
        <v>Fani Sari</v>
      </c>
      <c r="L3164" t="str">
        <f>VLOOKUP(D3164,'Data Outlet'!$A$2:$D$17,2,FALSE)</f>
        <v>LIPPO MALL KEMANG</v>
      </c>
    </row>
    <row r="3165" spans="1:12" x14ac:dyDescent="0.25">
      <c r="A3165" t="str">
        <f t="shared" si="100"/>
        <v>T-3164</v>
      </c>
      <c r="B3165" s="3" t="s">
        <v>2584</v>
      </c>
      <c r="C3165" s="5">
        <v>45525</v>
      </c>
      <c r="D3165" s="3" t="s">
        <v>43</v>
      </c>
      <c r="E3165" s="4" t="s">
        <v>801</v>
      </c>
      <c r="F3165" s="9">
        <v>1</v>
      </c>
      <c r="G3165">
        <f>VLOOKUP(E3165,'Data Produk'!$A$2:$E$2517,5,FALSE)</f>
        <v>225000</v>
      </c>
      <c r="H3165">
        <f t="shared" si="99"/>
        <v>225000</v>
      </c>
      <c r="I3165" t="str">
        <f>VLOOKUP(E3165,'Data Produk'!$A$2:$E$2517,3,FALSE)</f>
        <v>BHINNEKA Gaming Keyboard MK-890 ATOM96 Grey Blue Switch</v>
      </c>
      <c r="J3165" t="str">
        <f>VLOOKUP(E3165,'Data Produk'!$A$2:$E$2517,4,FALSE)</f>
        <v>KEYBOARD GAMING</v>
      </c>
      <c r="K3165" t="str">
        <f>VLOOKUP(D3165,'Data Outlet'!$A$2:$D$17,4,FALSE)</f>
        <v>Gita Rahma</v>
      </c>
      <c r="L3165" t="str">
        <f>VLOOKUP(D3165,'Data Outlet'!$A$2:$D$17,2,FALSE)</f>
        <v>MALL OF INDONESIA</v>
      </c>
    </row>
    <row r="3166" spans="1:12" x14ac:dyDescent="0.25">
      <c r="A3166" t="str">
        <f t="shared" si="100"/>
        <v>T-3165</v>
      </c>
      <c r="B3166" s="3" t="s">
        <v>2584</v>
      </c>
      <c r="C3166" s="5">
        <v>45518</v>
      </c>
      <c r="D3166" s="3" t="s">
        <v>43</v>
      </c>
      <c r="E3166" s="4" t="s">
        <v>536</v>
      </c>
      <c r="F3166" s="9">
        <v>3</v>
      </c>
      <c r="G3166">
        <f>VLOOKUP(E3166,'Data Produk'!$A$2:$E$2517,5,FALSE)</f>
        <v>27000</v>
      </c>
      <c r="H3166">
        <f t="shared" si="99"/>
        <v>81000</v>
      </c>
      <c r="I3166" t="str">
        <f>VLOOKUP(E3166,'Data Produk'!$A$2:$E$2517,3,FALSE)</f>
        <v>BHINNEKA DURALINK KLB2001 BLACK</v>
      </c>
      <c r="J3166" t="str">
        <f>VLOOKUP(E3166,'Data Produk'!$A$2:$E$2517,4,FALSE)</f>
        <v>CABLE</v>
      </c>
      <c r="K3166" t="str">
        <f>VLOOKUP(D3166,'Data Outlet'!$A$2:$D$17,4,FALSE)</f>
        <v>Gita Rahma</v>
      </c>
      <c r="L3166" t="str">
        <f>VLOOKUP(D3166,'Data Outlet'!$A$2:$D$17,2,FALSE)</f>
        <v>MALL OF INDONESIA</v>
      </c>
    </row>
    <row r="3167" spans="1:12" x14ac:dyDescent="0.25">
      <c r="A3167" t="str">
        <f t="shared" si="100"/>
        <v>T-3166</v>
      </c>
      <c r="B3167" s="3" t="s">
        <v>2584</v>
      </c>
      <c r="C3167" s="5">
        <v>45514</v>
      </c>
      <c r="D3167" s="3" t="s">
        <v>43</v>
      </c>
      <c r="E3167" s="4" t="s">
        <v>534</v>
      </c>
      <c r="F3167" s="9">
        <v>1</v>
      </c>
      <c r="G3167">
        <f>VLOOKUP(E3167,'Data Produk'!$A$2:$E$2517,5,FALSE)</f>
        <v>112500</v>
      </c>
      <c r="H3167">
        <f t="shared" si="99"/>
        <v>112500</v>
      </c>
      <c r="I3167" t="str">
        <f>VLOOKUP(E3167,'Data Produk'!$A$2:$E$2517,3,FALSE)</f>
        <v>BHINNEKA WAVE11 TW11 TRUE WIRELESS PINK</v>
      </c>
      <c r="J3167" t="str">
        <f>VLOOKUP(E3167,'Data Produk'!$A$2:$E$2517,4,FALSE)</f>
        <v>TWS</v>
      </c>
      <c r="K3167" t="str">
        <f>VLOOKUP(D3167,'Data Outlet'!$A$2:$D$17,4,FALSE)</f>
        <v>Gita Rahma</v>
      </c>
      <c r="L3167" t="str">
        <f>VLOOKUP(D3167,'Data Outlet'!$A$2:$D$17,2,FALSE)</f>
        <v>MALL OF INDONESIA</v>
      </c>
    </row>
    <row r="3168" spans="1:12" x14ac:dyDescent="0.25">
      <c r="A3168" t="str">
        <f t="shared" si="100"/>
        <v>T-3167</v>
      </c>
      <c r="B3168" s="3" t="s">
        <v>2584</v>
      </c>
      <c r="C3168" s="5">
        <v>45535</v>
      </c>
      <c r="D3168" s="3" t="s">
        <v>40</v>
      </c>
      <c r="E3168" s="4" t="s">
        <v>496</v>
      </c>
      <c r="F3168" s="9">
        <v>2</v>
      </c>
      <c r="G3168">
        <f>VLOOKUP(E3168,'Data Produk'!$A$2:$E$2517,5,FALSE)</f>
        <v>14400</v>
      </c>
      <c r="H3168">
        <f t="shared" si="99"/>
        <v>28800</v>
      </c>
      <c r="I3168" t="str">
        <f>VLOOKUP(E3168,'Data Produk'!$A$2:$E$2517,3,FALSE)</f>
        <v>BHINNEKA DURALINK KLT1201 CABLE BLACK</v>
      </c>
      <c r="J3168" t="str">
        <f>VLOOKUP(E3168,'Data Produk'!$A$2:$E$2517,4,FALSE)</f>
        <v>CABLE</v>
      </c>
      <c r="K3168" t="str">
        <f>VLOOKUP(D3168,'Data Outlet'!$A$2:$D$17,4,FALSE)</f>
        <v>Fani Sari</v>
      </c>
      <c r="L3168" t="str">
        <f>VLOOKUP(D3168,'Data Outlet'!$A$2:$D$17,2,FALSE)</f>
        <v>LIPPO MALL KEMANG</v>
      </c>
    </row>
    <row r="3169" spans="1:12" x14ac:dyDescent="0.25">
      <c r="A3169" t="str">
        <f t="shared" si="100"/>
        <v>T-3168</v>
      </c>
      <c r="B3169" s="3" t="s">
        <v>2584</v>
      </c>
      <c r="C3169" s="5">
        <v>45525</v>
      </c>
      <c r="D3169" s="3" t="s">
        <v>43</v>
      </c>
      <c r="E3169" s="4" t="s">
        <v>1614</v>
      </c>
      <c r="F3169" s="9">
        <v>1</v>
      </c>
      <c r="G3169">
        <f>VLOOKUP(E3169,'Data Produk'!$A$2:$E$2517,5,FALSE)</f>
        <v>360000</v>
      </c>
      <c r="H3169">
        <f t="shared" si="99"/>
        <v>360000</v>
      </c>
      <c r="I3169" t="str">
        <f>VLOOKUP(E3169,'Data Produk'!$A$2:$E$2517,3,FALSE)</f>
        <v>BHINNEKA Gaming Gamepad USB WGP14 PK</v>
      </c>
      <c r="J3169" t="str">
        <f>VLOOKUP(E3169,'Data Produk'!$A$2:$E$2517,4,FALSE)</f>
        <v>GAMEPAD</v>
      </c>
      <c r="K3169" t="str">
        <f>VLOOKUP(D3169,'Data Outlet'!$A$2:$D$17,4,FALSE)</f>
        <v>Gita Rahma</v>
      </c>
      <c r="L3169" t="str">
        <f>VLOOKUP(D3169,'Data Outlet'!$A$2:$D$17,2,FALSE)</f>
        <v>MALL OF INDONESIA</v>
      </c>
    </row>
    <row r="3170" spans="1:12" x14ac:dyDescent="0.25">
      <c r="A3170" t="str">
        <f t="shared" si="100"/>
        <v>T-3169</v>
      </c>
      <c r="B3170" s="3" t="s">
        <v>2584</v>
      </c>
      <c r="C3170" s="5">
        <v>45532</v>
      </c>
      <c r="D3170" s="3" t="s">
        <v>40</v>
      </c>
      <c r="E3170" s="4" t="s">
        <v>449</v>
      </c>
      <c r="F3170" s="9">
        <v>4</v>
      </c>
      <c r="G3170">
        <f>VLOOKUP(E3170,'Data Produk'!$A$2:$E$2517,5,FALSE)</f>
        <v>15300</v>
      </c>
      <c r="H3170">
        <f t="shared" si="99"/>
        <v>61200</v>
      </c>
      <c r="I3170" t="str">
        <f>VLOOKUP(E3170,'Data Produk'!$A$2:$E$2517,3,FALSE)</f>
        <v>BHINNEKA LINKPODS ES3 WIRED EARBUDS BLACK</v>
      </c>
      <c r="J3170" t="str">
        <f>VLOOKUP(E3170,'Data Produk'!$A$2:$E$2517,4,FALSE)</f>
        <v>EARPHONE</v>
      </c>
      <c r="K3170" t="str">
        <f>VLOOKUP(D3170,'Data Outlet'!$A$2:$D$17,4,FALSE)</f>
        <v>Fani Sari</v>
      </c>
      <c r="L3170" t="str">
        <f>VLOOKUP(D3170,'Data Outlet'!$A$2:$D$17,2,FALSE)</f>
        <v>LIPPO MALL KEMANG</v>
      </c>
    </row>
    <row r="3171" spans="1:12" x14ac:dyDescent="0.25">
      <c r="A3171" t="str">
        <f t="shared" si="100"/>
        <v>T-3170</v>
      </c>
      <c r="B3171" s="3" t="s">
        <v>2584</v>
      </c>
      <c r="C3171" s="5">
        <v>45505</v>
      </c>
      <c r="D3171" s="3" t="s">
        <v>40</v>
      </c>
      <c r="E3171" s="4" t="s">
        <v>806</v>
      </c>
      <c r="F3171" s="9">
        <v>2</v>
      </c>
      <c r="G3171">
        <f>VLOOKUP(E3171,'Data Produk'!$A$2:$E$2517,5,FALSE)</f>
        <v>76500</v>
      </c>
      <c r="H3171">
        <f t="shared" si="99"/>
        <v>153000</v>
      </c>
      <c r="I3171" t="str">
        <f>VLOOKUP(E3171,'Data Produk'!$A$2:$E$2517,3,FALSE)</f>
        <v>BHINNEKA WAVE10 TW10 TRUE WIRELESS BEIGE</v>
      </c>
      <c r="J3171" t="str">
        <f>VLOOKUP(E3171,'Data Produk'!$A$2:$E$2517,4,FALSE)</f>
        <v>TWS</v>
      </c>
      <c r="K3171" t="str">
        <f>VLOOKUP(D3171,'Data Outlet'!$A$2:$D$17,4,FALSE)</f>
        <v>Fani Sari</v>
      </c>
      <c r="L3171" t="str">
        <f>VLOOKUP(D3171,'Data Outlet'!$A$2:$D$17,2,FALSE)</f>
        <v>LIPPO MALL KEMANG</v>
      </c>
    </row>
    <row r="3172" spans="1:12" x14ac:dyDescent="0.25">
      <c r="A3172" t="str">
        <f t="shared" si="100"/>
        <v>T-3171</v>
      </c>
      <c r="B3172" s="3" t="s">
        <v>2584</v>
      </c>
      <c r="C3172" s="5">
        <v>45525</v>
      </c>
      <c r="D3172" s="3" t="s">
        <v>40</v>
      </c>
      <c r="E3172" s="4" t="s">
        <v>1615</v>
      </c>
      <c r="F3172" s="9">
        <v>1</v>
      </c>
      <c r="G3172">
        <f>VLOOKUP(E3172,'Data Produk'!$A$2:$E$2517,5,FALSE)</f>
        <v>225000</v>
      </c>
      <c r="H3172">
        <f t="shared" si="99"/>
        <v>225000</v>
      </c>
      <c r="I3172" t="str">
        <f>VLOOKUP(E3172,'Data Produk'!$A$2:$E$2517,3,FALSE)</f>
        <v>BHINNEKA Gaming Keyboard MK-890 ATOM96 Black Blue Switch</v>
      </c>
      <c r="J3172" t="str">
        <f>VLOOKUP(E3172,'Data Produk'!$A$2:$E$2517,4,FALSE)</f>
        <v>KEYBOARD GAMING</v>
      </c>
      <c r="K3172" t="str">
        <f>VLOOKUP(D3172,'Data Outlet'!$A$2:$D$17,4,FALSE)</f>
        <v>Fani Sari</v>
      </c>
      <c r="L3172" t="str">
        <f>VLOOKUP(D3172,'Data Outlet'!$A$2:$D$17,2,FALSE)</f>
        <v>LIPPO MALL KEMANG</v>
      </c>
    </row>
    <row r="3173" spans="1:12" x14ac:dyDescent="0.25">
      <c r="A3173" t="str">
        <f t="shared" si="100"/>
        <v>T-3172</v>
      </c>
      <c r="B3173" s="3" t="s">
        <v>2584</v>
      </c>
      <c r="C3173" s="5">
        <v>45505</v>
      </c>
      <c r="D3173" s="3" t="s">
        <v>40</v>
      </c>
      <c r="E3173" s="4" t="s">
        <v>497</v>
      </c>
      <c r="F3173" s="9">
        <v>3</v>
      </c>
      <c r="G3173">
        <f>VLOOKUP(E3173,'Data Produk'!$A$2:$E$2517,5,FALSE)</f>
        <v>27000</v>
      </c>
      <c r="H3173">
        <f t="shared" si="99"/>
        <v>81000</v>
      </c>
      <c r="I3173" t="str">
        <f>VLOOKUP(E3173,'Data Produk'!$A$2:$E$2517,3,FALSE)</f>
        <v>BHINNEKA DURALINK KLB2001 BLACK</v>
      </c>
      <c r="J3173" t="str">
        <f>VLOOKUP(E3173,'Data Produk'!$A$2:$E$2517,4,FALSE)</f>
        <v>CABLE</v>
      </c>
      <c r="K3173" t="str">
        <f>VLOOKUP(D3173,'Data Outlet'!$A$2:$D$17,4,FALSE)</f>
        <v>Fani Sari</v>
      </c>
      <c r="L3173" t="str">
        <f>VLOOKUP(D3173,'Data Outlet'!$A$2:$D$17,2,FALSE)</f>
        <v>LIPPO MALL KEMANG</v>
      </c>
    </row>
    <row r="3174" spans="1:12" x14ac:dyDescent="0.25">
      <c r="A3174" t="str">
        <f t="shared" si="100"/>
        <v>T-3173</v>
      </c>
      <c r="B3174" s="3" t="s">
        <v>2584</v>
      </c>
      <c r="C3174" s="5">
        <v>45519</v>
      </c>
      <c r="D3174" s="3" t="s">
        <v>43</v>
      </c>
      <c r="E3174" s="4" t="s">
        <v>788</v>
      </c>
      <c r="F3174" s="9">
        <v>1</v>
      </c>
      <c r="G3174">
        <f>VLOOKUP(E3174,'Data Produk'!$A$2:$E$2517,5,FALSE)</f>
        <v>22500</v>
      </c>
      <c r="H3174">
        <f t="shared" si="99"/>
        <v>22500</v>
      </c>
      <c r="I3174" t="str">
        <f>VLOOKUP(E3174,'Data Produk'!$A$2:$E$2517,3,FALSE)</f>
        <v>BHINNEKA LINKBUDS ES4 WIRED EARBUDS BLACK</v>
      </c>
      <c r="J3174" t="str">
        <f>VLOOKUP(E3174,'Data Produk'!$A$2:$E$2517,4,FALSE)</f>
        <v>EARPHONE</v>
      </c>
      <c r="K3174" t="str">
        <f>VLOOKUP(D3174,'Data Outlet'!$A$2:$D$17,4,FALSE)</f>
        <v>Gita Rahma</v>
      </c>
      <c r="L3174" t="str">
        <f>VLOOKUP(D3174,'Data Outlet'!$A$2:$D$17,2,FALSE)</f>
        <v>MALL OF INDONESIA</v>
      </c>
    </row>
    <row r="3175" spans="1:12" x14ac:dyDescent="0.25">
      <c r="A3175" t="str">
        <f t="shared" si="100"/>
        <v>T-3174</v>
      </c>
      <c r="B3175" s="3" t="s">
        <v>2584</v>
      </c>
      <c r="C3175" s="5">
        <v>45535</v>
      </c>
      <c r="D3175" s="3" t="s">
        <v>40</v>
      </c>
      <c r="E3175" s="4" t="s">
        <v>487</v>
      </c>
      <c r="F3175" s="9">
        <v>1</v>
      </c>
      <c r="G3175">
        <f>VLOOKUP(E3175,'Data Produk'!$A$2:$E$2517,5,FALSE)</f>
        <v>225000</v>
      </c>
      <c r="H3175">
        <f t="shared" si="99"/>
        <v>225000</v>
      </c>
      <c r="I3175" t="str">
        <f>VLOOKUP(E3175,'Data Produk'!$A$2:$E$2517,3,FALSE)</f>
        <v>BHINNEKA GROOVE AURORA TX3 TRUE WIRELESS WHITE</v>
      </c>
      <c r="J3175" t="str">
        <f>VLOOKUP(E3175,'Data Produk'!$A$2:$E$2517,4,FALSE)</f>
        <v>TWS</v>
      </c>
      <c r="K3175" t="str">
        <f>VLOOKUP(D3175,'Data Outlet'!$A$2:$D$17,4,FALSE)</f>
        <v>Fani Sari</v>
      </c>
      <c r="L3175" t="str">
        <f>VLOOKUP(D3175,'Data Outlet'!$A$2:$D$17,2,FALSE)</f>
        <v>LIPPO MALL KEMANG</v>
      </c>
    </row>
    <row r="3176" spans="1:12" x14ac:dyDescent="0.25">
      <c r="A3176" t="str">
        <f t="shared" si="100"/>
        <v>T-3175</v>
      </c>
      <c r="B3176" s="3" t="s">
        <v>2584</v>
      </c>
      <c r="C3176" s="5">
        <v>45515</v>
      </c>
      <c r="D3176" s="3" t="s">
        <v>40</v>
      </c>
      <c r="E3176" s="4" t="s">
        <v>471</v>
      </c>
      <c r="F3176" s="9">
        <v>1</v>
      </c>
      <c r="G3176">
        <f>VLOOKUP(E3176,'Data Produk'!$A$2:$E$2517,5,FALSE)</f>
        <v>107100</v>
      </c>
      <c r="H3176">
        <f t="shared" si="99"/>
        <v>107100</v>
      </c>
      <c r="I3176" t="str">
        <f>VLOOKUP(E3176,'Data Produk'!$A$2:$E$2517,3,FALSE)</f>
        <v>BHINNEKA CW2-Q02 38W 2-PORTS CHARGER (QC) WHITE</v>
      </c>
      <c r="J3176" t="str">
        <f>VLOOKUP(E3176,'Data Produk'!$A$2:$E$2517,4,FALSE)</f>
        <v>CHARGER</v>
      </c>
      <c r="K3176" t="str">
        <f>VLOOKUP(D3176,'Data Outlet'!$A$2:$D$17,4,FALSE)</f>
        <v>Fani Sari</v>
      </c>
      <c r="L3176" t="str">
        <f>VLOOKUP(D3176,'Data Outlet'!$A$2:$D$17,2,FALSE)</f>
        <v>LIPPO MALL KEMANG</v>
      </c>
    </row>
    <row r="3177" spans="1:12" x14ac:dyDescent="0.25">
      <c r="A3177" t="str">
        <f t="shared" si="100"/>
        <v>T-3176</v>
      </c>
      <c r="B3177" s="3" t="s">
        <v>2584</v>
      </c>
      <c r="C3177" s="5">
        <v>45518</v>
      </c>
      <c r="D3177" s="3" t="s">
        <v>40</v>
      </c>
      <c r="E3177" s="4" t="s">
        <v>476</v>
      </c>
      <c r="F3177" s="9">
        <v>1</v>
      </c>
      <c r="G3177">
        <f>VLOOKUP(E3177,'Data Produk'!$A$2:$E$2517,5,FALSE)</f>
        <v>81000</v>
      </c>
      <c r="H3177">
        <f t="shared" si="99"/>
        <v>81000</v>
      </c>
      <c r="I3177" t="str">
        <f>VLOOKUP(E3177,'Data Produk'!$A$2:$E$2517,3,FALSE)</f>
        <v>BHINNEKA CRYTO VX7 GAMING MOUSE PINK</v>
      </c>
      <c r="J3177" t="str">
        <f>VLOOKUP(E3177,'Data Produk'!$A$2:$E$2517,4,FALSE)</f>
        <v>MOUSE GAMING</v>
      </c>
      <c r="K3177" t="str">
        <f>VLOOKUP(D3177,'Data Outlet'!$A$2:$D$17,4,FALSE)</f>
        <v>Fani Sari</v>
      </c>
      <c r="L3177" t="str">
        <f>VLOOKUP(D3177,'Data Outlet'!$A$2:$D$17,2,FALSE)</f>
        <v>LIPPO MALL KEMANG</v>
      </c>
    </row>
    <row r="3178" spans="1:12" x14ac:dyDescent="0.25">
      <c r="A3178" t="str">
        <f t="shared" si="100"/>
        <v>T-3177</v>
      </c>
      <c r="B3178" s="3" t="s">
        <v>2584</v>
      </c>
      <c r="C3178" s="5">
        <v>45523</v>
      </c>
      <c r="D3178" s="3" t="s">
        <v>40</v>
      </c>
      <c r="E3178" s="4" t="s">
        <v>1616</v>
      </c>
      <c r="F3178" s="9">
        <v>1</v>
      </c>
      <c r="G3178">
        <f>VLOOKUP(E3178,'Data Produk'!$A$2:$E$2517,5,FALSE)</f>
        <v>73800</v>
      </c>
      <c r="H3178">
        <f t="shared" si="99"/>
        <v>73800</v>
      </c>
      <c r="I3178" t="str">
        <f>VLOOKUP(E3178,'Data Produk'!$A$2:$E$2517,3,FALSE)</f>
        <v>BHINNEKA RAIGOR III WG12R GAMING MOUSE BEIGE</v>
      </c>
      <c r="J3178" t="str">
        <f>VLOOKUP(E3178,'Data Produk'!$A$2:$E$2517,4,FALSE)</f>
        <v>MOUSE GAMING</v>
      </c>
      <c r="K3178" t="str">
        <f>VLOOKUP(D3178,'Data Outlet'!$A$2:$D$17,4,FALSE)</f>
        <v>Fani Sari</v>
      </c>
      <c r="L3178" t="str">
        <f>VLOOKUP(D3178,'Data Outlet'!$A$2:$D$17,2,FALSE)</f>
        <v>LIPPO MALL KEMANG</v>
      </c>
    </row>
    <row r="3179" spans="1:12" x14ac:dyDescent="0.25">
      <c r="A3179" t="str">
        <f t="shared" si="100"/>
        <v>T-3178</v>
      </c>
      <c r="B3179" s="3" t="s">
        <v>2584</v>
      </c>
      <c r="C3179" s="5">
        <v>45512</v>
      </c>
      <c r="D3179" s="3" t="s">
        <v>40</v>
      </c>
      <c r="E3179" s="4" t="s">
        <v>878</v>
      </c>
      <c r="F3179" s="9">
        <v>1</v>
      </c>
      <c r="G3179">
        <f>VLOOKUP(E3179,'Data Produk'!$A$2:$E$2517,5,FALSE)</f>
        <v>349300</v>
      </c>
      <c r="H3179">
        <f t="shared" si="99"/>
        <v>349300</v>
      </c>
      <c r="I3179" t="str">
        <f>VLOOKUP(E3179,'Data Produk'!$A$2:$E$2517,3,FALSE)</f>
        <v>BHINNEKA ATO MP905 DESKMAT ONE PIECE LUFFY</v>
      </c>
      <c r="J3179" t="str">
        <f>VLOOKUP(E3179,'Data Produk'!$A$2:$E$2517,4,FALSE)</f>
        <v>DESKMAT</v>
      </c>
      <c r="K3179" t="str">
        <f>VLOOKUP(D3179,'Data Outlet'!$A$2:$D$17,4,FALSE)</f>
        <v>Fani Sari</v>
      </c>
      <c r="L3179" t="str">
        <f>VLOOKUP(D3179,'Data Outlet'!$A$2:$D$17,2,FALSE)</f>
        <v>LIPPO MALL KEMANG</v>
      </c>
    </row>
    <row r="3180" spans="1:12" x14ac:dyDescent="0.25">
      <c r="A3180" t="str">
        <f t="shared" si="100"/>
        <v>T-3179</v>
      </c>
      <c r="B3180" s="3" t="s">
        <v>2584</v>
      </c>
      <c r="C3180" s="5">
        <v>45533</v>
      </c>
      <c r="D3180" s="3" t="s">
        <v>37</v>
      </c>
      <c r="E3180" s="4" t="s">
        <v>881</v>
      </c>
      <c r="F3180" s="9">
        <v>1</v>
      </c>
      <c r="G3180">
        <f>VLOOKUP(E3180,'Data Produk'!$A$2:$E$2517,5,FALSE)</f>
        <v>39600</v>
      </c>
      <c r="H3180">
        <f t="shared" si="99"/>
        <v>39600</v>
      </c>
      <c r="I3180" t="str">
        <f>VLOOKUP(E3180,'Data Produk'!$A$2:$E$2517,3,FALSE)</f>
        <v>BHINNEKA GO W606 OFFICE MOUSE WHITE</v>
      </c>
      <c r="J3180" t="str">
        <f>VLOOKUP(E3180,'Data Produk'!$A$2:$E$2517,4,FALSE)</f>
        <v>OFFICE MOUSE</v>
      </c>
      <c r="K3180" t="str">
        <f>VLOOKUP(D3180,'Data Outlet'!$A$2:$D$17,4,FALSE)</f>
        <v>Dewi Lestari</v>
      </c>
      <c r="L3180" t="str">
        <f>VLOOKUP(D3180,'Data Outlet'!$A$2:$D$17,2,FALSE)</f>
        <v>CIBUBUR JUNCTION</v>
      </c>
    </row>
    <row r="3181" spans="1:12" x14ac:dyDescent="0.25">
      <c r="A3181" t="str">
        <f t="shared" si="100"/>
        <v>T-3180</v>
      </c>
      <c r="B3181" s="3" t="s">
        <v>2584</v>
      </c>
      <c r="C3181" s="5">
        <v>45513</v>
      </c>
      <c r="D3181" s="3" t="s">
        <v>44</v>
      </c>
      <c r="E3181" s="4" t="s">
        <v>1617</v>
      </c>
      <c r="F3181" s="9">
        <v>1</v>
      </c>
      <c r="G3181">
        <f>VLOOKUP(E3181,'Data Produk'!$A$2:$E$2517,5,FALSE)</f>
        <v>34200</v>
      </c>
      <c r="H3181">
        <f t="shared" si="99"/>
        <v>34200</v>
      </c>
      <c r="I3181" t="str">
        <f>VLOOKUP(E3181,'Data Produk'!$A$2:$E$2517,3,FALSE)</f>
        <v>KDL105 BHINNEKA USB CABLE LIGHTNING</v>
      </c>
      <c r="J3181" t="str">
        <f>VLOOKUP(E3181,'Data Produk'!$A$2:$E$2517,4,FALSE)</f>
        <v>CABLE</v>
      </c>
      <c r="K3181" t="str">
        <f>VLOOKUP(D3181,'Data Outlet'!$A$2:$D$17,4,FALSE)</f>
        <v>Gita Rahma</v>
      </c>
      <c r="L3181" t="str">
        <f>VLOOKUP(D3181,'Data Outlet'!$A$2:$D$17,2,FALSE)</f>
        <v>PAKUWON</v>
      </c>
    </row>
    <row r="3182" spans="1:12" x14ac:dyDescent="0.25">
      <c r="A3182" t="str">
        <f t="shared" si="100"/>
        <v>T-3181</v>
      </c>
      <c r="B3182" s="3" t="s">
        <v>2584</v>
      </c>
      <c r="C3182" s="5">
        <v>45532</v>
      </c>
      <c r="D3182" s="3" t="s">
        <v>44</v>
      </c>
      <c r="E3182" s="4" t="s">
        <v>1618</v>
      </c>
      <c r="F3182" s="9">
        <v>1</v>
      </c>
      <c r="G3182">
        <f>VLOOKUP(E3182,'Data Produk'!$A$2:$E$2517,5,FALSE)</f>
        <v>40500</v>
      </c>
      <c r="H3182">
        <f t="shared" si="99"/>
        <v>40500</v>
      </c>
      <c r="I3182" t="str">
        <f>VLOOKUP(E3182,'Data Produk'!$A$2:$E$2517,3,FALSE)</f>
        <v>BHINNEKA MEOW AC5001 HEADSET ACCESSORIES BLACK</v>
      </c>
      <c r="J3182" t="str">
        <f>VLOOKUP(E3182,'Data Produk'!$A$2:$E$2517,4,FALSE)</f>
        <v>OTHER ACCESSORIES</v>
      </c>
      <c r="K3182" t="str">
        <f>VLOOKUP(D3182,'Data Outlet'!$A$2:$D$17,4,FALSE)</f>
        <v>Gita Rahma</v>
      </c>
      <c r="L3182" t="str">
        <f>VLOOKUP(D3182,'Data Outlet'!$A$2:$D$17,2,FALSE)</f>
        <v>PAKUWON</v>
      </c>
    </row>
    <row r="3183" spans="1:12" x14ac:dyDescent="0.25">
      <c r="A3183" t="str">
        <f t="shared" si="100"/>
        <v>T-3182</v>
      </c>
      <c r="B3183" s="3" t="s">
        <v>2584</v>
      </c>
      <c r="C3183" s="5">
        <v>45529</v>
      </c>
      <c r="D3183" s="3" t="s">
        <v>37</v>
      </c>
      <c r="E3183" s="4" t="s">
        <v>1619</v>
      </c>
      <c r="F3183" s="9">
        <v>2</v>
      </c>
      <c r="G3183">
        <f>VLOOKUP(E3183,'Data Produk'!$A$2:$E$2517,5,FALSE)</f>
        <v>39600</v>
      </c>
      <c r="H3183">
        <f t="shared" si="99"/>
        <v>79200</v>
      </c>
      <c r="I3183" t="str">
        <f>VLOOKUP(E3183,'Data Produk'!$A$2:$E$2517,3,FALSE)</f>
        <v>BHINNEKA GO W606 OFFICE MOUSE BLUE</v>
      </c>
      <c r="J3183" t="str">
        <f>VLOOKUP(E3183,'Data Produk'!$A$2:$E$2517,4,FALSE)</f>
        <v>OFFICE MOUSE</v>
      </c>
      <c r="K3183" t="str">
        <f>VLOOKUP(D3183,'Data Outlet'!$A$2:$D$17,4,FALSE)</f>
        <v>Dewi Lestari</v>
      </c>
      <c r="L3183" t="str">
        <f>VLOOKUP(D3183,'Data Outlet'!$A$2:$D$17,2,FALSE)</f>
        <v>CIBUBUR JUNCTION</v>
      </c>
    </row>
    <row r="3184" spans="1:12" x14ac:dyDescent="0.25">
      <c r="A3184" t="str">
        <f t="shared" si="100"/>
        <v>T-3183</v>
      </c>
      <c r="B3184" s="3" t="s">
        <v>2584</v>
      </c>
      <c r="C3184" s="5">
        <v>45514</v>
      </c>
      <c r="D3184" s="3" t="s">
        <v>44</v>
      </c>
      <c r="E3184" s="4" t="s">
        <v>675</v>
      </c>
      <c r="F3184" s="9">
        <v>1</v>
      </c>
      <c r="G3184">
        <f>VLOOKUP(E3184,'Data Produk'!$A$2:$E$2517,5,FALSE)</f>
        <v>39600</v>
      </c>
      <c r="H3184">
        <f t="shared" si="99"/>
        <v>39600</v>
      </c>
      <c r="I3184" t="str">
        <f>VLOOKUP(E3184,'Data Produk'!$A$2:$E$2517,3,FALSE)</f>
        <v>BHINNEKA GO W608 OFFICE MOUSE PINK</v>
      </c>
      <c r="J3184" t="str">
        <f>VLOOKUP(E3184,'Data Produk'!$A$2:$E$2517,4,FALSE)</f>
        <v>OFFICE MOUSE</v>
      </c>
      <c r="K3184" t="str">
        <f>VLOOKUP(D3184,'Data Outlet'!$A$2:$D$17,4,FALSE)</f>
        <v>Gita Rahma</v>
      </c>
      <c r="L3184" t="str">
        <f>VLOOKUP(D3184,'Data Outlet'!$A$2:$D$17,2,FALSE)</f>
        <v>PAKUWON</v>
      </c>
    </row>
    <row r="3185" spans="1:12" x14ac:dyDescent="0.25">
      <c r="A3185" t="str">
        <f t="shared" si="100"/>
        <v>T-3184</v>
      </c>
      <c r="B3185" s="3" t="s">
        <v>2584</v>
      </c>
      <c r="C3185" s="5">
        <v>45505</v>
      </c>
      <c r="D3185" s="3" t="s">
        <v>37</v>
      </c>
      <c r="E3185" s="4" t="s">
        <v>96</v>
      </c>
      <c r="F3185" s="9">
        <v>2</v>
      </c>
      <c r="G3185">
        <f>VLOOKUP(E3185,'Data Produk'!$A$2:$E$2517,5,FALSE)</f>
        <v>44850</v>
      </c>
      <c r="H3185">
        <f t="shared" si="99"/>
        <v>89700</v>
      </c>
      <c r="I3185" t="str">
        <f>VLOOKUP(E3185,'Data Produk'!$A$2:$E$2517,3,FALSE)</f>
        <v>BHINNEKA HYPERLINK KD10C2001 BLACK</v>
      </c>
      <c r="J3185" t="str">
        <f>VLOOKUP(E3185,'Data Produk'!$A$2:$E$2517,4,FALSE)</f>
        <v>CABLE</v>
      </c>
      <c r="K3185" t="str">
        <f>VLOOKUP(D3185,'Data Outlet'!$A$2:$D$17,4,FALSE)</f>
        <v>Dewi Lestari</v>
      </c>
      <c r="L3185" t="str">
        <f>VLOOKUP(D3185,'Data Outlet'!$A$2:$D$17,2,FALSE)</f>
        <v>CIBUBUR JUNCTION</v>
      </c>
    </row>
    <row r="3186" spans="1:12" x14ac:dyDescent="0.25">
      <c r="A3186" t="str">
        <f t="shared" si="100"/>
        <v>T-3185</v>
      </c>
      <c r="B3186" s="3" t="s">
        <v>2584</v>
      </c>
      <c r="C3186" s="5">
        <v>45527</v>
      </c>
      <c r="D3186" s="3" t="s">
        <v>44</v>
      </c>
      <c r="E3186" s="4" t="s">
        <v>1418</v>
      </c>
      <c r="F3186" s="9">
        <v>1</v>
      </c>
      <c r="G3186">
        <f>VLOOKUP(E3186,'Data Produk'!$A$2:$E$2517,5,FALSE)</f>
        <v>13500</v>
      </c>
      <c r="H3186">
        <f t="shared" si="99"/>
        <v>13500</v>
      </c>
      <c r="I3186" t="str">
        <f>VLOOKUP(E3186,'Data Produk'!$A$2:$E$2517,3,FALSE)</f>
        <v>BHINNEKA LINKBUDS ES2 WIRED EARBUDS BLACK</v>
      </c>
      <c r="J3186" t="str">
        <f>VLOOKUP(E3186,'Data Produk'!$A$2:$E$2517,4,FALSE)</f>
        <v>EARPHONE</v>
      </c>
      <c r="K3186" t="str">
        <f>VLOOKUP(D3186,'Data Outlet'!$A$2:$D$17,4,FALSE)</f>
        <v>Gita Rahma</v>
      </c>
      <c r="L3186" t="str">
        <f>VLOOKUP(D3186,'Data Outlet'!$A$2:$D$17,2,FALSE)</f>
        <v>PAKUWON</v>
      </c>
    </row>
    <row r="3187" spans="1:12" x14ac:dyDescent="0.25">
      <c r="A3187" t="str">
        <f t="shared" si="100"/>
        <v>T-3186</v>
      </c>
      <c r="B3187" s="3" t="s">
        <v>2584</v>
      </c>
      <c r="C3187" s="5">
        <v>45512</v>
      </c>
      <c r="D3187" s="3" t="s">
        <v>37</v>
      </c>
      <c r="E3187" s="4" t="s">
        <v>1620</v>
      </c>
      <c r="F3187" s="9">
        <v>1</v>
      </c>
      <c r="G3187">
        <f>VLOOKUP(E3187,'Data Produk'!$A$2:$E$2517,5,FALSE)</f>
        <v>74700</v>
      </c>
      <c r="H3187">
        <f t="shared" si="99"/>
        <v>74700</v>
      </c>
      <c r="I3187" t="str">
        <f>VLOOKUP(E3187,'Data Produk'!$A$2:$E$2517,3,FALSE)</f>
        <v>BHINNEKA KM100 OFFICE COMBO BLACK</v>
      </c>
      <c r="J3187" t="str">
        <f>VLOOKUP(E3187,'Data Produk'!$A$2:$E$2517,4,FALSE)</f>
        <v>OFFICE COMBO</v>
      </c>
      <c r="K3187" t="str">
        <f>VLOOKUP(D3187,'Data Outlet'!$A$2:$D$17,4,FALSE)</f>
        <v>Dewi Lestari</v>
      </c>
      <c r="L3187" t="str">
        <f>VLOOKUP(D3187,'Data Outlet'!$A$2:$D$17,2,FALSE)</f>
        <v>CIBUBUR JUNCTION</v>
      </c>
    </row>
    <row r="3188" spans="1:12" x14ac:dyDescent="0.25">
      <c r="A3188" t="str">
        <f t="shared" si="100"/>
        <v>T-3187</v>
      </c>
      <c r="B3188" s="3" t="s">
        <v>2584</v>
      </c>
      <c r="C3188" s="5">
        <v>45533</v>
      </c>
      <c r="D3188" s="3" t="s">
        <v>36</v>
      </c>
      <c r="E3188" s="4" t="s">
        <v>283</v>
      </c>
      <c r="F3188" s="9">
        <v>1</v>
      </c>
      <c r="G3188">
        <f>VLOOKUP(E3188,'Data Produk'!$A$2:$E$2517,5,FALSE)</f>
        <v>47700</v>
      </c>
      <c r="H3188">
        <f t="shared" si="99"/>
        <v>47700</v>
      </c>
      <c r="I3188" t="str">
        <f>VLOOKUP(E3188,'Data Produk'!$A$2:$E$2517,3,FALSE)</f>
        <v>BHINNEKA POWER MOVE 30W 2-PORTS CAR CHARGER (PD+QC) BLACK</v>
      </c>
      <c r="J3188" t="str">
        <f>VLOOKUP(E3188,'Data Produk'!$A$2:$E$2517,4,FALSE)</f>
        <v>CAR &amp; TRAVEL CHARGER</v>
      </c>
      <c r="K3188" t="str">
        <f>VLOOKUP(D3188,'Data Outlet'!$A$2:$D$17,4,FALSE)</f>
        <v>Citra Dewi</v>
      </c>
      <c r="L3188" t="str">
        <f>VLOOKUP(D3188,'Data Outlet'!$A$2:$D$17,2,FALSE)</f>
        <v>CENTER POINT MEDAN</v>
      </c>
    </row>
    <row r="3189" spans="1:12" x14ac:dyDescent="0.25">
      <c r="A3189" t="str">
        <f t="shared" si="100"/>
        <v>T-3188</v>
      </c>
      <c r="B3189" s="3" t="s">
        <v>2584</v>
      </c>
      <c r="C3189" s="5">
        <v>45534</v>
      </c>
      <c r="D3189" s="3" t="s">
        <v>37</v>
      </c>
      <c r="E3189" s="4" t="s">
        <v>250</v>
      </c>
      <c r="F3189" s="9">
        <v>2</v>
      </c>
      <c r="G3189">
        <f>VLOOKUP(E3189,'Data Produk'!$A$2:$E$2517,5,FALSE)</f>
        <v>47700</v>
      </c>
      <c r="H3189">
        <f t="shared" si="99"/>
        <v>95400</v>
      </c>
      <c r="I3189" t="str">
        <f>VLOOKUP(E3189,'Data Produk'!$A$2:$E$2517,3,FALSE)</f>
        <v>BHINNEKA POWER MOVE 30W 2-PORTS CAR CHARGER (PD+QC) BLACK</v>
      </c>
      <c r="J3189" t="str">
        <f>VLOOKUP(E3189,'Data Produk'!$A$2:$E$2517,4,FALSE)</f>
        <v>CAR &amp; TRAVEL CHARGER</v>
      </c>
      <c r="K3189" t="str">
        <f>VLOOKUP(D3189,'Data Outlet'!$A$2:$D$17,4,FALSE)</f>
        <v>Dewi Lestari</v>
      </c>
      <c r="L3189" t="str">
        <f>VLOOKUP(D3189,'Data Outlet'!$A$2:$D$17,2,FALSE)</f>
        <v>CIBUBUR JUNCTION</v>
      </c>
    </row>
    <row r="3190" spans="1:12" x14ac:dyDescent="0.25">
      <c r="A3190" t="str">
        <f t="shared" si="100"/>
        <v>T-3189</v>
      </c>
      <c r="B3190" s="3" t="s">
        <v>2584</v>
      </c>
      <c r="C3190" s="5">
        <v>45514</v>
      </c>
      <c r="D3190" s="3" t="s">
        <v>37</v>
      </c>
      <c r="E3190" s="4" t="s">
        <v>106</v>
      </c>
      <c r="F3190" s="9">
        <v>2</v>
      </c>
      <c r="G3190">
        <f>VLOOKUP(E3190,'Data Produk'!$A$2:$E$2517,5,FALSE)</f>
        <v>94500</v>
      </c>
      <c r="H3190">
        <f t="shared" si="99"/>
        <v>189000</v>
      </c>
      <c r="I3190" t="str">
        <f>VLOOKUP(E3190,'Data Produk'!$A$2:$E$2517,3,FALSE)</f>
        <v>BHINNEKA POWER GO 25W 1-PORT TYPE-C USB CHARGER (PD/PPS) WHITE</v>
      </c>
      <c r="J3190" t="str">
        <f>VLOOKUP(E3190,'Data Produk'!$A$2:$E$2517,4,FALSE)</f>
        <v>CHARGER</v>
      </c>
      <c r="K3190" t="str">
        <f>VLOOKUP(D3190,'Data Outlet'!$A$2:$D$17,4,FALSE)</f>
        <v>Dewi Lestari</v>
      </c>
      <c r="L3190" t="str">
        <f>VLOOKUP(D3190,'Data Outlet'!$A$2:$D$17,2,FALSE)</f>
        <v>CIBUBUR JUNCTION</v>
      </c>
    </row>
    <row r="3191" spans="1:12" x14ac:dyDescent="0.25">
      <c r="A3191" t="str">
        <f t="shared" si="100"/>
        <v>T-3190</v>
      </c>
      <c r="B3191" s="3" t="s">
        <v>2584</v>
      </c>
      <c r="C3191" s="5">
        <v>45505</v>
      </c>
      <c r="D3191" s="3" t="s">
        <v>37</v>
      </c>
      <c r="E3191" s="4" t="s">
        <v>92</v>
      </c>
      <c r="F3191" s="9">
        <v>1</v>
      </c>
      <c r="G3191">
        <f>VLOOKUP(E3191,'Data Produk'!$A$2:$E$2517,5,FALSE)</f>
        <v>148850</v>
      </c>
      <c r="H3191">
        <f t="shared" si="99"/>
        <v>148850</v>
      </c>
      <c r="I3191" t="str">
        <f>VLOOKUP(E3191,'Data Produk'!$A$2:$E$2517,3,FALSE)</f>
        <v>BHINNEKA POWER PACK T1 10.000 mAh 22,5W POWERBANK BLACK</v>
      </c>
      <c r="J3191" t="str">
        <f>VLOOKUP(E3191,'Data Produk'!$A$2:$E$2517,4,FALSE)</f>
        <v>POWERBANK</v>
      </c>
      <c r="K3191" t="str">
        <f>VLOOKUP(D3191,'Data Outlet'!$A$2:$D$17,4,FALSE)</f>
        <v>Dewi Lestari</v>
      </c>
      <c r="L3191" t="str">
        <f>VLOOKUP(D3191,'Data Outlet'!$A$2:$D$17,2,FALSE)</f>
        <v>CIBUBUR JUNCTION</v>
      </c>
    </row>
    <row r="3192" spans="1:12" x14ac:dyDescent="0.25">
      <c r="A3192" t="str">
        <f t="shared" si="100"/>
        <v>T-3191</v>
      </c>
      <c r="B3192" s="3" t="s">
        <v>2584</v>
      </c>
      <c r="C3192" s="5">
        <v>45535</v>
      </c>
      <c r="D3192" s="3" t="s">
        <v>37</v>
      </c>
      <c r="E3192" s="4" t="s">
        <v>101</v>
      </c>
      <c r="F3192" s="9">
        <v>1</v>
      </c>
      <c r="G3192">
        <f>VLOOKUP(E3192,'Data Produk'!$A$2:$E$2517,5,FALSE)</f>
        <v>233350</v>
      </c>
      <c r="H3192">
        <f t="shared" si="99"/>
        <v>233350</v>
      </c>
      <c r="I3192" t="str">
        <f>VLOOKUP(E3192,'Data Produk'!$A$2:$E$2517,3,FALSE)</f>
        <v>BHINNEKA POWER PLUS 65W 3-PORTS GAN CHARGER (PD/PPS+QC) BLACK</v>
      </c>
      <c r="J3192" t="str">
        <f>VLOOKUP(E3192,'Data Produk'!$A$2:$E$2517,4,FALSE)</f>
        <v>CHARGER</v>
      </c>
      <c r="K3192" t="str">
        <f>VLOOKUP(D3192,'Data Outlet'!$A$2:$D$17,4,FALSE)</f>
        <v>Dewi Lestari</v>
      </c>
      <c r="L3192" t="str">
        <f>VLOOKUP(D3192,'Data Outlet'!$A$2:$D$17,2,FALSE)</f>
        <v>CIBUBUR JUNCTION</v>
      </c>
    </row>
    <row r="3193" spans="1:12" x14ac:dyDescent="0.25">
      <c r="A3193" t="str">
        <f t="shared" si="100"/>
        <v>T-3192</v>
      </c>
      <c r="B3193" s="3" t="s">
        <v>2584</v>
      </c>
      <c r="C3193" s="5">
        <v>45527</v>
      </c>
      <c r="D3193" s="3" t="s">
        <v>44</v>
      </c>
      <c r="E3193" s="4" t="s">
        <v>653</v>
      </c>
      <c r="F3193" s="9">
        <v>2</v>
      </c>
      <c r="G3193">
        <f>VLOOKUP(E3193,'Data Produk'!$A$2:$E$2517,5,FALSE)</f>
        <v>49500</v>
      </c>
      <c r="H3193">
        <f t="shared" si="99"/>
        <v>99000</v>
      </c>
      <c r="I3193" t="str">
        <f>VLOOKUP(E3193,'Data Produk'!$A$2:$E$2517,3,FALSE)</f>
        <v>BHINNEKA POWER PURE 20W 1-PORT TYPE-A USB CHARGER (QC) BLACK</v>
      </c>
      <c r="J3193" t="str">
        <f>VLOOKUP(E3193,'Data Produk'!$A$2:$E$2517,4,FALSE)</f>
        <v>CHARGER</v>
      </c>
      <c r="K3193" t="str">
        <f>VLOOKUP(D3193,'Data Outlet'!$A$2:$D$17,4,FALSE)</f>
        <v>Gita Rahma</v>
      </c>
      <c r="L3193" t="str">
        <f>VLOOKUP(D3193,'Data Outlet'!$A$2:$D$17,2,FALSE)</f>
        <v>PAKUWON</v>
      </c>
    </row>
    <row r="3194" spans="1:12" x14ac:dyDescent="0.25">
      <c r="A3194" t="str">
        <f t="shared" si="100"/>
        <v>T-3193</v>
      </c>
      <c r="B3194" s="3" t="s">
        <v>2584</v>
      </c>
      <c r="C3194" s="5">
        <v>45524</v>
      </c>
      <c r="D3194" s="3" t="s">
        <v>37</v>
      </c>
      <c r="E3194" s="4" t="s">
        <v>1094</v>
      </c>
      <c r="F3194" s="9">
        <v>1</v>
      </c>
      <c r="G3194">
        <f>VLOOKUP(E3194,'Data Produk'!$A$2:$E$2517,5,FALSE)</f>
        <v>243000</v>
      </c>
      <c r="H3194">
        <f t="shared" si="99"/>
        <v>243000</v>
      </c>
      <c r="I3194" t="str">
        <f>VLOOKUP(E3194,'Data Produk'!$A$2:$E$2517,3,FALSE)</f>
        <v>BHINNEKA CRYPTO WGC3 GAMING MOUSE BLACK</v>
      </c>
      <c r="J3194" t="str">
        <f>VLOOKUP(E3194,'Data Produk'!$A$2:$E$2517,4,FALSE)</f>
        <v>MOUSE GAMING</v>
      </c>
      <c r="K3194" t="str">
        <f>VLOOKUP(D3194,'Data Outlet'!$A$2:$D$17,4,FALSE)</f>
        <v>Dewi Lestari</v>
      </c>
      <c r="L3194" t="str">
        <f>VLOOKUP(D3194,'Data Outlet'!$A$2:$D$17,2,FALSE)</f>
        <v>CIBUBUR JUNCTION</v>
      </c>
    </row>
    <row r="3195" spans="1:12" x14ac:dyDescent="0.25">
      <c r="A3195" t="str">
        <f t="shared" si="100"/>
        <v>T-3194</v>
      </c>
      <c r="B3195" s="3" t="s">
        <v>2584</v>
      </c>
      <c r="C3195" s="5">
        <v>45533</v>
      </c>
      <c r="D3195" s="3" t="s">
        <v>36</v>
      </c>
      <c r="E3195" s="4" t="s">
        <v>702</v>
      </c>
      <c r="F3195" s="9">
        <v>1</v>
      </c>
      <c r="G3195">
        <f>VLOOKUP(E3195,'Data Produk'!$A$2:$E$2517,5,FALSE)</f>
        <v>13500</v>
      </c>
      <c r="H3195">
        <f t="shared" si="99"/>
        <v>13500</v>
      </c>
      <c r="I3195" t="str">
        <f>VLOOKUP(E3195,'Data Produk'!$A$2:$E$2517,3,FALSE)</f>
        <v>BHINNEKA LINKBUDS ES2 WIRED EARBUDS WHITE</v>
      </c>
      <c r="J3195" t="str">
        <f>VLOOKUP(E3195,'Data Produk'!$A$2:$E$2517,4,FALSE)</f>
        <v>EARPHONE</v>
      </c>
      <c r="K3195" t="str">
        <f>VLOOKUP(D3195,'Data Outlet'!$A$2:$D$17,4,FALSE)</f>
        <v>Citra Dewi</v>
      </c>
      <c r="L3195" t="str">
        <f>VLOOKUP(D3195,'Data Outlet'!$A$2:$D$17,2,FALSE)</f>
        <v>CENTER POINT MEDAN</v>
      </c>
    </row>
    <row r="3196" spans="1:12" x14ac:dyDescent="0.25">
      <c r="A3196" t="str">
        <f t="shared" si="100"/>
        <v>T-3195</v>
      </c>
      <c r="B3196" s="3" t="s">
        <v>2584</v>
      </c>
      <c r="C3196" s="5">
        <v>45521</v>
      </c>
      <c r="D3196" s="3" t="s">
        <v>44</v>
      </c>
      <c r="E3196" s="4" t="s">
        <v>1495</v>
      </c>
      <c r="F3196" s="9">
        <v>2</v>
      </c>
      <c r="G3196">
        <f>VLOOKUP(E3196,'Data Produk'!$A$2:$E$2517,5,FALSE)</f>
        <v>27000</v>
      </c>
      <c r="H3196">
        <f t="shared" si="99"/>
        <v>54000</v>
      </c>
      <c r="I3196" t="str">
        <f>VLOOKUP(E3196,'Data Produk'!$A$2:$E$2517,3,FALSE)</f>
        <v>KM201 BHINNEKA USB CABLE MICRO</v>
      </c>
      <c r="J3196" t="str">
        <f>VLOOKUP(E3196,'Data Produk'!$A$2:$E$2517,4,FALSE)</f>
        <v>CABLE</v>
      </c>
      <c r="K3196" t="str">
        <f>VLOOKUP(D3196,'Data Outlet'!$A$2:$D$17,4,FALSE)</f>
        <v>Gita Rahma</v>
      </c>
      <c r="L3196" t="str">
        <f>VLOOKUP(D3196,'Data Outlet'!$A$2:$D$17,2,FALSE)</f>
        <v>PAKUWON</v>
      </c>
    </row>
    <row r="3197" spans="1:12" x14ac:dyDescent="0.25">
      <c r="A3197" t="str">
        <f t="shared" si="100"/>
        <v>T-3196</v>
      </c>
      <c r="B3197" s="3" t="s">
        <v>2584</v>
      </c>
      <c r="C3197" s="5">
        <v>45515</v>
      </c>
      <c r="D3197" s="3" t="s">
        <v>37</v>
      </c>
      <c r="E3197" s="4" t="s">
        <v>1331</v>
      </c>
      <c r="F3197" s="9">
        <v>1</v>
      </c>
      <c r="G3197">
        <f>VLOOKUP(E3197,'Data Produk'!$A$2:$E$2517,5,FALSE)</f>
        <v>116100</v>
      </c>
      <c r="H3197">
        <f t="shared" si="99"/>
        <v>116100</v>
      </c>
      <c r="I3197" t="str">
        <f>VLOOKUP(E3197,'Data Produk'!$A$2:$E$2517,3,FALSE)</f>
        <v>BHINNEKA SMART PLUG SP01</v>
      </c>
      <c r="J3197" t="str">
        <f>VLOOKUP(E3197,'Data Produk'!$A$2:$E$2517,4,FALSE)</f>
        <v>SMART LIFE</v>
      </c>
      <c r="K3197" t="str">
        <f>VLOOKUP(D3197,'Data Outlet'!$A$2:$D$17,4,FALSE)</f>
        <v>Dewi Lestari</v>
      </c>
      <c r="L3197" t="str">
        <f>VLOOKUP(D3197,'Data Outlet'!$A$2:$D$17,2,FALSE)</f>
        <v>CIBUBUR JUNCTION</v>
      </c>
    </row>
    <row r="3198" spans="1:12" x14ac:dyDescent="0.25">
      <c r="A3198" t="str">
        <f t="shared" si="100"/>
        <v>T-3197</v>
      </c>
      <c r="B3198" s="3" t="s">
        <v>2584</v>
      </c>
      <c r="C3198" s="5">
        <v>45525</v>
      </c>
      <c r="D3198" s="3" t="s">
        <v>36</v>
      </c>
      <c r="E3198" s="4" t="s">
        <v>778</v>
      </c>
      <c r="F3198" s="9">
        <v>1</v>
      </c>
      <c r="G3198">
        <f>VLOOKUP(E3198,'Data Produk'!$A$2:$E$2517,5,FALSE)</f>
        <v>512100</v>
      </c>
      <c r="H3198">
        <f t="shared" si="99"/>
        <v>512100</v>
      </c>
      <c r="I3198" t="str">
        <f>VLOOKUP(E3198,'Data Produk'!$A$2:$E$2517,3,FALSE)</f>
        <v>BHINNEKA SONATA MH90 GAMING HEADSET BLACK</v>
      </c>
      <c r="J3198" t="str">
        <f>VLOOKUP(E3198,'Data Produk'!$A$2:$E$2517,4,FALSE)</f>
        <v>GAMING HEADSET</v>
      </c>
      <c r="K3198" t="str">
        <f>VLOOKUP(D3198,'Data Outlet'!$A$2:$D$17,4,FALSE)</f>
        <v>Citra Dewi</v>
      </c>
      <c r="L3198" t="str">
        <f>VLOOKUP(D3198,'Data Outlet'!$A$2:$D$17,2,FALSE)</f>
        <v>CENTER POINT MEDAN</v>
      </c>
    </row>
    <row r="3199" spans="1:12" x14ac:dyDescent="0.25">
      <c r="A3199" t="str">
        <f t="shared" si="100"/>
        <v>T-3198</v>
      </c>
      <c r="B3199" s="3" t="s">
        <v>2584</v>
      </c>
      <c r="C3199" s="5">
        <v>45524</v>
      </c>
      <c r="D3199" s="3" t="s">
        <v>44</v>
      </c>
      <c r="E3199" s="4" t="s">
        <v>1621</v>
      </c>
      <c r="F3199" s="9">
        <v>1</v>
      </c>
      <c r="G3199">
        <f>VLOOKUP(E3199,'Data Produk'!$A$2:$E$2517,5,FALSE)</f>
        <v>116100</v>
      </c>
      <c r="H3199">
        <f t="shared" si="99"/>
        <v>116100</v>
      </c>
      <c r="I3199" t="str">
        <f>VLOOKUP(E3199,'Data Produk'!$A$2:$E$2517,3,FALSE)</f>
        <v>BHINNEKA SMART PLUG SP01</v>
      </c>
      <c r="J3199" t="str">
        <f>VLOOKUP(E3199,'Data Produk'!$A$2:$E$2517,4,FALSE)</f>
        <v>SMART LIFE</v>
      </c>
      <c r="K3199" t="str">
        <f>VLOOKUP(D3199,'Data Outlet'!$A$2:$D$17,4,FALSE)</f>
        <v>Gita Rahma</v>
      </c>
      <c r="L3199" t="str">
        <f>VLOOKUP(D3199,'Data Outlet'!$A$2:$D$17,2,FALSE)</f>
        <v>PAKUWON</v>
      </c>
    </row>
    <row r="3200" spans="1:12" x14ac:dyDescent="0.25">
      <c r="A3200" t="str">
        <f t="shared" si="100"/>
        <v>T-3199</v>
      </c>
      <c r="B3200" s="3" t="s">
        <v>2584</v>
      </c>
      <c r="C3200" s="5">
        <v>45519</v>
      </c>
      <c r="D3200" s="3" t="s">
        <v>37</v>
      </c>
      <c r="E3200" s="4" t="s">
        <v>247</v>
      </c>
      <c r="F3200" s="9">
        <v>1</v>
      </c>
      <c r="G3200">
        <f>VLOOKUP(E3200,'Data Produk'!$A$2:$E$2517,5,FALSE)</f>
        <v>57150</v>
      </c>
      <c r="H3200">
        <f t="shared" si="99"/>
        <v>57150</v>
      </c>
      <c r="I3200" t="str">
        <f>VLOOKUP(E3200,'Data Produk'!$A$2:$E$2517,3,FALSE)</f>
        <v>BHINNEKA AGILE MP353 GAMING MOUSEPAD BLACK</v>
      </c>
      <c r="J3200" t="str">
        <f>VLOOKUP(E3200,'Data Produk'!$A$2:$E$2517,4,FALSE)</f>
        <v>GAMING MOUSEPAD</v>
      </c>
      <c r="K3200" t="str">
        <f>VLOOKUP(D3200,'Data Outlet'!$A$2:$D$17,4,FALSE)</f>
        <v>Dewi Lestari</v>
      </c>
      <c r="L3200" t="str">
        <f>VLOOKUP(D3200,'Data Outlet'!$A$2:$D$17,2,FALSE)</f>
        <v>CIBUBUR JUNCTION</v>
      </c>
    </row>
    <row r="3201" spans="1:12" x14ac:dyDescent="0.25">
      <c r="A3201" t="str">
        <f t="shared" si="100"/>
        <v>T-3200</v>
      </c>
      <c r="B3201" s="3" t="s">
        <v>2584</v>
      </c>
      <c r="C3201" s="5">
        <v>45519</v>
      </c>
      <c r="D3201" s="3" t="s">
        <v>44</v>
      </c>
      <c r="E3201" s="4" t="s">
        <v>1537</v>
      </c>
      <c r="F3201" s="9">
        <v>2</v>
      </c>
      <c r="G3201">
        <f>VLOOKUP(E3201,'Data Produk'!$A$2:$E$2517,5,FALSE)</f>
        <v>60750</v>
      </c>
      <c r="H3201">
        <f t="shared" si="99"/>
        <v>121500</v>
      </c>
      <c r="I3201" t="str">
        <f>VLOOKUP(E3201,'Data Produk'!$A$2:$E$2517,3,FALSE)</f>
        <v>BHINNEKA RAIGOR II WG10 GAMING MOUSE RED</v>
      </c>
      <c r="J3201" t="str">
        <f>VLOOKUP(E3201,'Data Produk'!$A$2:$E$2517,4,FALSE)</f>
        <v>MOUSE GAMING</v>
      </c>
      <c r="K3201" t="str">
        <f>VLOOKUP(D3201,'Data Outlet'!$A$2:$D$17,4,FALSE)</f>
        <v>Gita Rahma</v>
      </c>
      <c r="L3201" t="str">
        <f>VLOOKUP(D3201,'Data Outlet'!$A$2:$D$17,2,FALSE)</f>
        <v>PAKUWON</v>
      </c>
    </row>
    <row r="3202" spans="1:12" x14ac:dyDescent="0.25">
      <c r="A3202" t="str">
        <f t="shared" si="100"/>
        <v>T-3201</v>
      </c>
      <c r="B3202" s="3" t="s">
        <v>2584</v>
      </c>
      <c r="C3202" s="5">
        <v>45510</v>
      </c>
      <c r="D3202" s="3" t="s">
        <v>37</v>
      </c>
      <c r="E3202" s="4" t="s">
        <v>93</v>
      </c>
      <c r="F3202" s="9">
        <v>3</v>
      </c>
      <c r="G3202">
        <f>VLOOKUP(E3202,'Data Produk'!$A$2:$E$2517,5,FALSE)</f>
        <v>18000</v>
      </c>
      <c r="H3202">
        <f t="shared" si="99"/>
        <v>54000</v>
      </c>
      <c r="I3202" t="str">
        <f>VLOOKUP(E3202,'Data Produk'!$A$2:$E$2517,3,FALSE)</f>
        <v>BHINNEKA DURALINK KLB1201 BLACK</v>
      </c>
      <c r="J3202" t="str">
        <f>VLOOKUP(E3202,'Data Produk'!$A$2:$E$2517,4,FALSE)</f>
        <v>CABLE</v>
      </c>
      <c r="K3202" t="str">
        <f>VLOOKUP(D3202,'Data Outlet'!$A$2:$D$17,4,FALSE)</f>
        <v>Dewi Lestari</v>
      </c>
      <c r="L3202" t="str">
        <f>VLOOKUP(D3202,'Data Outlet'!$A$2:$D$17,2,FALSE)</f>
        <v>CIBUBUR JUNCTION</v>
      </c>
    </row>
    <row r="3203" spans="1:12" x14ac:dyDescent="0.25">
      <c r="A3203" t="str">
        <f t="shared" si="100"/>
        <v>T-3202</v>
      </c>
      <c r="B3203" s="3" t="s">
        <v>2584</v>
      </c>
      <c r="C3203" s="5">
        <v>45528</v>
      </c>
      <c r="D3203" s="3" t="s">
        <v>44</v>
      </c>
      <c r="E3203" s="4" t="s">
        <v>1622</v>
      </c>
      <c r="F3203" s="9">
        <v>1</v>
      </c>
      <c r="G3203">
        <f>VLOOKUP(E3203,'Data Produk'!$A$2:$E$2517,5,FALSE)</f>
        <v>37350</v>
      </c>
      <c r="H3203">
        <f t="shared" ref="H3203:H3266" si="101">G3203*F3203</f>
        <v>37350</v>
      </c>
      <c r="I3203" t="str">
        <f>VLOOKUP(E3203,'Data Produk'!$A$2:$E$2517,3,FALSE)</f>
        <v>BHINNEKA LAVALIER MV01 MICROPHONE BLACK</v>
      </c>
      <c r="J3203" t="str">
        <f>VLOOKUP(E3203,'Data Produk'!$A$2:$E$2517,4,FALSE)</f>
        <v>STREAMING DEVICES</v>
      </c>
      <c r="K3203" t="str">
        <f>VLOOKUP(D3203,'Data Outlet'!$A$2:$D$17,4,FALSE)</f>
        <v>Gita Rahma</v>
      </c>
      <c r="L3203" t="str">
        <f>VLOOKUP(D3203,'Data Outlet'!$A$2:$D$17,2,FALSE)</f>
        <v>PAKUWON</v>
      </c>
    </row>
    <row r="3204" spans="1:12" x14ac:dyDescent="0.25">
      <c r="A3204" t="str">
        <f t="shared" si="100"/>
        <v>T-3203</v>
      </c>
      <c r="B3204" s="3" t="s">
        <v>2584</v>
      </c>
      <c r="C3204" s="5">
        <v>45511</v>
      </c>
      <c r="D3204" s="3" t="s">
        <v>37</v>
      </c>
      <c r="E3204" s="4" t="s">
        <v>889</v>
      </c>
      <c r="F3204" s="9">
        <v>1</v>
      </c>
      <c r="G3204">
        <f>VLOOKUP(E3204,'Data Produk'!$A$2:$E$2517,5,FALSE)</f>
        <v>22500</v>
      </c>
      <c r="H3204">
        <f t="shared" si="101"/>
        <v>22500</v>
      </c>
      <c r="I3204" t="str">
        <f>VLOOKUP(E3204,'Data Produk'!$A$2:$E$2517,3,FALSE)</f>
        <v>BHINNEKA LINKBUDS ES4 WIRED EARBUDS WHITE</v>
      </c>
      <c r="J3204" t="str">
        <f>VLOOKUP(E3204,'Data Produk'!$A$2:$E$2517,4,FALSE)</f>
        <v>EARPHONE</v>
      </c>
      <c r="K3204" t="str">
        <f>VLOOKUP(D3204,'Data Outlet'!$A$2:$D$17,4,FALSE)</f>
        <v>Dewi Lestari</v>
      </c>
      <c r="L3204" t="str">
        <f>VLOOKUP(D3204,'Data Outlet'!$A$2:$D$17,2,FALSE)</f>
        <v>CIBUBUR JUNCTION</v>
      </c>
    </row>
    <row r="3205" spans="1:12" x14ac:dyDescent="0.25">
      <c r="A3205" t="str">
        <f t="shared" si="100"/>
        <v>T-3204</v>
      </c>
      <c r="B3205" s="3" t="s">
        <v>2584</v>
      </c>
      <c r="C3205" s="5">
        <v>45533</v>
      </c>
      <c r="D3205" s="3" t="s">
        <v>36</v>
      </c>
      <c r="E3205" s="4" t="s">
        <v>108</v>
      </c>
      <c r="F3205" s="9">
        <v>1</v>
      </c>
      <c r="G3205">
        <f>VLOOKUP(E3205,'Data Produk'!$A$2:$E$2517,5,FALSE)</f>
        <v>81000</v>
      </c>
      <c r="H3205">
        <f t="shared" si="101"/>
        <v>81000</v>
      </c>
      <c r="I3205" t="str">
        <f>VLOOKUP(E3205,'Data Produk'!$A$2:$E$2517,3,FALSE)</f>
        <v>BHINNEKA CRYTO VX7 GAMING MOUSE PINK</v>
      </c>
      <c r="J3205" t="str">
        <f>VLOOKUP(E3205,'Data Produk'!$A$2:$E$2517,4,FALSE)</f>
        <v>MOUSE GAMING</v>
      </c>
      <c r="K3205" t="str">
        <f>VLOOKUP(D3205,'Data Outlet'!$A$2:$D$17,4,FALSE)</f>
        <v>Citra Dewi</v>
      </c>
      <c r="L3205" t="str">
        <f>VLOOKUP(D3205,'Data Outlet'!$A$2:$D$17,2,FALSE)</f>
        <v>CENTER POINT MEDAN</v>
      </c>
    </row>
    <row r="3206" spans="1:12" x14ac:dyDescent="0.25">
      <c r="A3206" t="str">
        <f t="shared" si="100"/>
        <v>T-3205</v>
      </c>
      <c r="B3206" s="3" t="s">
        <v>2584</v>
      </c>
      <c r="C3206" s="5">
        <v>45511</v>
      </c>
      <c r="D3206" s="3" t="s">
        <v>37</v>
      </c>
      <c r="E3206" s="4" t="s">
        <v>308</v>
      </c>
      <c r="F3206" s="9">
        <v>1</v>
      </c>
      <c r="G3206">
        <f>VLOOKUP(E3206,'Data Produk'!$A$2:$E$2517,5,FALSE)</f>
        <v>77350</v>
      </c>
      <c r="H3206">
        <f t="shared" si="101"/>
        <v>77350</v>
      </c>
      <c r="I3206" t="str">
        <f>VLOOKUP(E3206,'Data Produk'!$A$2:$E$2517,3,FALSE)</f>
        <v>BHINNEKA W190 OFFICE MOUSE BLACK</v>
      </c>
      <c r="J3206" t="str">
        <f>VLOOKUP(E3206,'Data Produk'!$A$2:$E$2517,4,FALSE)</f>
        <v>OFFICE MOUSE</v>
      </c>
      <c r="K3206" t="str">
        <f>VLOOKUP(D3206,'Data Outlet'!$A$2:$D$17,4,FALSE)</f>
        <v>Dewi Lestari</v>
      </c>
      <c r="L3206" t="str">
        <f>VLOOKUP(D3206,'Data Outlet'!$A$2:$D$17,2,FALSE)</f>
        <v>CIBUBUR JUNCTION</v>
      </c>
    </row>
    <row r="3207" spans="1:12" x14ac:dyDescent="0.25">
      <c r="A3207" t="str">
        <f t="shared" si="100"/>
        <v>T-3206</v>
      </c>
      <c r="B3207" s="3" t="s">
        <v>2584</v>
      </c>
      <c r="C3207" s="5">
        <v>45516</v>
      </c>
      <c r="D3207" s="3" t="s">
        <v>36</v>
      </c>
      <c r="E3207" s="4" t="s">
        <v>114</v>
      </c>
      <c r="F3207" s="9">
        <v>1</v>
      </c>
      <c r="G3207">
        <f>VLOOKUP(E3207,'Data Produk'!$A$2:$E$2517,5,FALSE)</f>
        <v>22500</v>
      </c>
      <c r="H3207">
        <f t="shared" si="101"/>
        <v>22500</v>
      </c>
      <c r="I3207" t="str">
        <f>VLOOKUP(E3207,'Data Produk'!$A$2:$E$2517,3,FALSE)</f>
        <v>BHINNEKA HYPERLINK KV65C1201 BLACK</v>
      </c>
      <c r="J3207" t="str">
        <f>VLOOKUP(E3207,'Data Produk'!$A$2:$E$2517,4,FALSE)</f>
        <v>CABLE</v>
      </c>
      <c r="K3207" t="str">
        <f>VLOOKUP(D3207,'Data Outlet'!$A$2:$D$17,4,FALSE)</f>
        <v>Citra Dewi</v>
      </c>
      <c r="L3207" t="str">
        <f>VLOOKUP(D3207,'Data Outlet'!$A$2:$D$17,2,FALSE)</f>
        <v>CENTER POINT MEDAN</v>
      </c>
    </row>
    <row r="3208" spans="1:12" x14ac:dyDescent="0.25">
      <c r="A3208" t="str">
        <f t="shared" si="100"/>
        <v>T-3207</v>
      </c>
      <c r="B3208" s="3" t="s">
        <v>2584</v>
      </c>
      <c r="C3208" s="5">
        <v>45520</v>
      </c>
      <c r="D3208" s="3" t="s">
        <v>37</v>
      </c>
      <c r="E3208" s="4" t="s">
        <v>1240</v>
      </c>
      <c r="F3208" s="9">
        <v>1</v>
      </c>
      <c r="G3208">
        <f>VLOOKUP(E3208,'Data Produk'!$A$2:$E$2517,5,FALSE)</f>
        <v>81000</v>
      </c>
      <c r="H3208">
        <f t="shared" si="101"/>
        <v>81000</v>
      </c>
      <c r="I3208" t="str">
        <f>VLOOKUP(E3208,'Data Produk'!$A$2:$E$2517,3,FALSE)</f>
        <v>BHINNEKA THOR X9 GAMING MOUSE BLACK</v>
      </c>
      <c r="J3208" t="str">
        <f>VLOOKUP(E3208,'Data Produk'!$A$2:$E$2517,4,FALSE)</f>
        <v>MOUSE GAMING</v>
      </c>
      <c r="K3208" t="str">
        <f>VLOOKUP(D3208,'Data Outlet'!$A$2:$D$17,4,FALSE)</f>
        <v>Dewi Lestari</v>
      </c>
      <c r="L3208" t="str">
        <f>VLOOKUP(D3208,'Data Outlet'!$A$2:$D$17,2,FALSE)</f>
        <v>CIBUBUR JUNCTION</v>
      </c>
    </row>
    <row r="3209" spans="1:12" x14ac:dyDescent="0.25">
      <c r="A3209" t="str">
        <f t="shared" si="100"/>
        <v>T-3208</v>
      </c>
      <c r="B3209" s="3" t="s">
        <v>2584</v>
      </c>
      <c r="C3209" s="5">
        <v>45511</v>
      </c>
      <c r="D3209" s="3" t="s">
        <v>37</v>
      </c>
      <c r="E3209" s="4" t="s">
        <v>1623</v>
      </c>
      <c r="F3209" s="9">
        <v>1</v>
      </c>
      <c r="G3209">
        <f>VLOOKUP(E3209,'Data Produk'!$A$2:$E$2517,5,FALSE)</f>
        <v>39600</v>
      </c>
      <c r="H3209">
        <f t="shared" si="101"/>
        <v>39600</v>
      </c>
      <c r="I3209" t="str">
        <f>VLOOKUP(E3209,'Data Produk'!$A$2:$E$2517,3,FALSE)</f>
        <v>BHINNEKA GO W608 OFFICE MOUSE BLACK</v>
      </c>
      <c r="J3209" t="str">
        <f>VLOOKUP(E3209,'Data Produk'!$A$2:$E$2517,4,FALSE)</f>
        <v>OFFICE MOUSE</v>
      </c>
      <c r="K3209" t="str">
        <f>VLOOKUP(D3209,'Data Outlet'!$A$2:$D$17,4,FALSE)</f>
        <v>Dewi Lestari</v>
      </c>
      <c r="L3209" t="str">
        <f>VLOOKUP(D3209,'Data Outlet'!$A$2:$D$17,2,FALSE)</f>
        <v>CIBUBUR JUNCTION</v>
      </c>
    </row>
    <row r="3210" spans="1:12" x14ac:dyDescent="0.25">
      <c r="A3210" t="str">
        <f t="shared" si="100"/>
        <v>T-3209</v>
      </c>
      <c r="B3210" s="3" t="s">
        <v>2584</v>
      </c>
      <c r="C3210" s="5">
        <v>45518</v>
      </c>
      <c r="D3210" s="3" t="s">
        <v>44</v>
      </c>
      <c r="E3210" s="4" t="s">
        <v>650</v>
      </c>
      <c r="F3210" s="9">
        <v>1</v>
      </c>
      <c r="G3210">
        <f>VLOOKUP(E3210,'Data Produk'!$A$2:$E$2517,5,FALSE)</f>
        <v>31500</v>
      </c>
      <c r="H3210">
        <f t="shared" si="101"/>
        <v>31500</v>
      </c>
      <c r="I3210" t="str">
        <f>VLOOKUP(E3210,'Data Produk'!$A$2:$E$2517,3,FALSE)</f>
        <v>BHINNEKA HYPERLINK KD60L1501 BLACK</v>
      </c>
      <c r="J3210" t="str">
        <f>VLOOKUP(E3210,'Data Produk'!$A$2:$E$2517,4,FALSE)</f>
        <v>CABLE</v>
      </c>
      <c r="K3210" t="str">
        <f>VLOOKUP(D3210,'Data Outlet'!$A$2:$D$17,4,FALSE)</f>
        <v>Gita Rahma</v>
      </c>
      <c r="L3210" t="str">
        <f>VLOOKUP(D3210,'Data Outlet'!$A$2:$D$17,2,FALSE)</f>
        <v>PAKUWON</v>
      </c>
    </row>
    <row r="3211" spans="1:12" x14ac:dyDescent="0.25">
      <c r="A3211" t="str">
        <f t="shared" si="100"/>
        <v>T-3210</v>
      </c>
      <c r="B3211" s="3" t="s">
        <v>2584</v>
      </c>
      <c r="C3211" s="5">
        <v>45533</v>
      </c>
      <c r="D3211" s="3" t="s">
        <v>36</v>
      </c>
      <c r="E3211" s="4" t="s">
        <v>1624</v>
      </c>
      <c r="F3211" s="9">
        <v>1</v>
      </c>
      <c r="G3211">
        <f>VLOOKUP(E3211,'Data Produk'!$A$2:$E$2517,5,FALSE)</f>
        <v>170100</v>
      </c>
      <c r="H3211">
        <f t="shared" si="101"/>
        <v>170100</v>
      </c>
      <c r="I3211" t="str">
        <f>VLOOKUP(E3211,'Data Produk'!$A$2:$E$2517,3,FALSE)</f>
        <v>BHINNEKA Gaming Deskmat ATO MP905 KANAGAWA</v>
      </c>
      <c r="J3211" t="str">
        <f>VLOOKUP(E3211,'Data Produk'!$A$2:$E$2517,4,FALSE)</f>
        <v>DESKMAT</v>
      </c>
      <c r="K3211" t="str">
        <f>VLOOKUP(D3211,'Data Outlet'!$A$2:$D$17,4,FALSE)</f>
        <v>Citra Dewi</v>
      </c>
      <c r="L3211" t="str">
        <f>VLOOKUP(D3211,'Data Outlet'!$A$2:$D$17,2,FALSE)</f>
        <v>CENTER POINT MEDAN</v>
      </c>
    </row>
    <row r="3212" spans="1:12" x14ac:dyDescent="0.25">
      <c r="A3212" t="str">
        <f t="shared" ref="A3212:A3275" si="102">"T-"&amp;ROW()-1</f>
        <v>T-3211</v>
      </c>
      <c r="B3212" s="3" t="s">
        <v>2584</v>
      </c>
      <c r="C3212" s="5">
        <v>45533</v>
      </c>
      <c r="D3212" s="3" t="s">
        <v>37</v>
      </c>
      <c r="E3212" s="4" t="s">
        <v>1136</v>
      </c>
      <c r="F3212" s="9">
        <v>1</v>
      </c>
      <c r="G3212">
        <f>VLOOKUP(E3212,'Data Produk'!$A$2:$E$2517,5,FALSE)</f>
        <v>29700</v>
      </c>
      <c r="H3212">
        <f t="shared" si="101"/>
        <v>29700</v>
      </c>
      <c r="I3212" t="str">
        <f>VLOOKUP(E3212,'Data Produk'!$A$2:$E$2517,3,FALSE)</f>
        <v>KL201 BHINNEKA USB CABLE LIGHTNING</v>
      </c>
      <c r="J3212" t="str">
        <f>VLOOKUP(E3212,'Data Produk'!$A$2:$E$2517,4,FALSE)</f>
        <v>CABLE</v>
      </c>
      <c r="K3212" t="str">
        <f>VLOOKUP(D3212,'Data Outlet'!$A$2:$D$17,4,FALSE)</f>
        <v>Dewi Lestari</v>
      </c>
      <c r="L3212" t="str">
        <f>VLOOKUP(D3212,'Data Outlet'!$A$2:$D$17,2,FALSE)</f>
        <v>CIBUBUR JUNCTION</v>
      </c>
    </row>
    <row r="3213" spans="1:12" x14ac:dyDescent="0.25">
      <c r="A3213" t="str">
        <f t="shared" si="102"/>
        <v>T-3212</v>
      </c>
      <c r="B3213" s="3" t="s">
        <v>2584</v>
      </c>
      <c r="C3213" s="5">
        <v>45521</v>
      </c>
      <c r="D3213" s="3" t="s">
        <v>44</v>
      </c>
      <c r="E3213" s="4" t="s">
        <v>816</v>
      </c>
      <c r="F3213" s="9">
        <v>4</v>
      </c>
      <c r="G3213">
        <f>VLOOKUP(E3213,'Data Produk'!$A$2:$E$2517,5,FALSE)</f>
        <v>13050</v>
      </c>
      <c r="H3213">
        <f t="shared" si="101"/>
        <v>52200</v>
      </c>
      <c r="I3213" t="str">
        <f>VLOOKUP(E3213,'Data Produk'!$A$2:$E$2517,3,FALSE)</f>
        <v>BHINNEKA DURALINK KCT1201 BLACK</v>
      </c>
      <c r="J3213" t="str">
        <f>VLOOKUP(E3213,'Data Produk'!$A$2:$E$2517,4,FALSE)</f>
        <v>CABLE</v>
      </c>
      <c r="K3213" t="str">
        <f>VLOOKUP(D3213,'Data Outlet'!$A$2:$D$17,4,FALSE)</f>
        <v>Gita Rahma</v>
      </c>
      <c r="L3213" t="str">
        <f>VLOOKUP(D3213,'Data Outlet'!$A$2:$D$17,2,FALSE)</f>
        <v>PAKUWON</v>
      </c>
    </row>
    <row r="3214" spans="1:12" x14ac:dyDescent="0.25">
      <c r="A3214" t="str">
        <f t="shared" si="102"/>
        <v>T-3213</v>
      </c>
      <c r="B3214" s="3" t="s">
        <v>2584</v>
      </c>
      <c r="C3214" s="5">
        <v>45527</v>
      </c>
      <c r="D3214" s="3" t="s">
        <v>37</v>
      </c>
      <c r="E3214" s="4" t="s">
        <v>717</v>
      </c>
      <c r="F3214" s="9">
        <v>1</v>
      </c>
      <c r="G3214">
        <f>VLOOKUP(E3214,'Data Produk'!$A$2:$E$2517,5,FALSE)</f>
        <v>107100</v>
      </c>
      <c r="H3214">
        <f t="shared" si="101"/>
        <v>107100</v>
      </c>
      <c r="I3214" t="str">
        <f>VLOOKUP(E3214,'Data Produk'!$A$2:$E$2517,3,FALSE)</f>
        <v>BHINNEKA CW2-Q02 38W 2-PORTS CHARGER (QC) WHITE</v>
      </c>
      <c r="J3214" t="str">
        <f>VLOOKUP(E3214,'Data Produk'!$A$2:$E$2517,4,FALSE)</f>
        <v>CHARGER</v>
      </c>
      <c r="K3214" t="str">
        <f>VLOOKUP(D3214,'Data Outlet'!$A$2:$D$17,4,FALSE)</f>
        <v>Dewi Lestari</v>
      </c>
      <c r="L3214" t="str">
        <f>VLOOKUP(D3214,'Data Outlet'!$A$2:$D$17,2,FALSE)</f>
        <v>CIBUBUR JUNCTION</v>
      </c>
    </row>
    <row r="3215" spans="1:12" x14ac:dyDescent="0.25">
      <c r="A3215" t="str">
        <f t="shared" si="102"/>
        <v>T-3214</v>
      </c>
      <c r="B3215" s="3" t="s">
        <v>2584</v>
      </c>
      <c r="C3215" s="5">
        <v>45521</v>
      </c>
      <c r="D3215" s="3" t="s">
        <v>36</v>
      </c>
      <c r="E3215" s="4" t="s">
        <v>1625</v>
      </c>
      <c r="F3215" s="9">
        <v>1</v>
      </c>
      <c r="G3215">
        <f>VLOOKUP(E3215,'Data Produk'!$A$2:$E$2517,5,FALSE)</f>
        <v>170100</v>
      </c>
      <c r="H3215">
        <f t="shared" si="101"/>
        <v>170100</v>
      </c>
      <c r="I3215" t="str">
        <f>VLOOKUP(E3215,'Data Produk'!$A$2:$E$2517,3,FALSE)</f>
        <v>BHINNEKA Gaming Deskmat ATO MP905 AQUA</v>
      </c>
      <c r="J3215" t="str">
        <f>VLOOKUP(E3215,'Data Produk'!$A$2:$E$2517,4,FALSE)</f>
        <v>DESKMAT</v>
      </c>
      <c r="K3215" t="str">
        <f>VLOOKUP(D3215,'Data Outlet'!$A$2:$D$17,4,FALSE)</f>
        <v>Citra Dewi</v>
      </c>
      <c r="L3215" t="str">
        <f>VLOOKUP(D3215,'Data Outlet'!$A$2:$D$17,2,FALSE)</f>
        <v>CENTER POINT MEDAN</v>
      </c>
    </row>
    <row r="3216" spans="1:12" x14ac:dyDescent="0.25">
      <c r="A3216" t="str">
        <f t="shared" si="102"/>
        <v>T-3215</v>
      </c>
      <c r="B3216" s="3" t="s">
        <v>2584</v>
      </c>
      <c r="C3216" s="5">
        <v>45508</v>
      </c>
      <c r="D3216" s="3" t="s">
        <v>36</v>
      </c>
      <c r="E3216" s="4" t="s">
        <v>122</v>
      </c>
      <c r="F3216" s="9">
        <v>2</v>
      </c>
      <c r="G3216">
        <f>VLOOKUP(E3216,'Data Produk'!$A$2:$E$2517,5,FALSE)</f>
        <v>15300</v>
      </c>
      <c r="H3216">
        <f t="shared" si="101"/>
        <v>30600</v>
      </c>
      <c r="I3216" t="str">
        <f>VLOOKUP(E3216,'Data Produk'!$A$2:$E$2517,3,FALSE)</f>
        <v>BHINNEKA LINKPODS ES3 WIRED EARBUDS WHITE</v>
      </c>
      <c r="J3216" t="str">
        <f>VLOOKUP(E3216,'Data Produk'!$A$2:$E$2517,4,FALSE)</f>
        <v>EARPHONE</v>
      </c>
      <c r="K3216" t="str">
        <f>VLOOKUP(D3216,'Data Outlet'!$A$2:$D$17,4,FALSE)</f>
        <v>Citra Dewi</v>
      </c>
      <c r="L3216" t="str">
        <f>VLOOKUP(D3216,'Data Outlet'!$A$2:$D$17,2,FALSE)</f>
        <v>CENTER POINT MEDAN</v>
      </c>
    </row>
    <row r="3217" spans="1:12" x14ac:dyDescent="0.25">
      <c r="A3217" t="str">
        <f t="shared" si="102"/>
        <v>T-3216</v>
      </c>
      <c r="B3217" s="3" t="s">
        <v>2584</v>
      </c>
      <c r="C3217" s="5">
        <v>45511</v>
      </c>
      <c r="D3217" s="3" t="s">
        <v>36</v>
      </c>
      <c r="E3217" s="4" t="s">
        <v>1626</v>
      </c>
      <c r="F3217" s="9">
        <v>1</v>
      </c>
      <c r="G3217">
        <f>VLOOKUP(E3217,'Data Produk'!$A$2:$E$2517,5,FALSE)</f>
        <v>37350</v>
      </c>
      <c r="H3217">
        <f t="shared" si="101"/>
        <v>37350</v>
      </c>
      <c r="I3217" t="str">
        <f>VLOOKUP(E3217,'Data Produk'!$A$2:$E$2517,3,FALSE)</f>
        <v>BHINNEKA LAVALIER MV01 MICROPHONE BLACK</v>
      </c>
      <c r="J3217" t="str">
        <f>VLOOKUP(E3217,'Data Produk'!$A$2:$E$2517,4,FALSE)</f>
        <v>STREAMING DEVICES</v>
      </c>
      <c r="K3217" t="str">
        <f>VLOOKUP(D3217,'Data Outlet'!$A$2:$D$17,4,FALSE)</f>
        <v>Citra Dewi</v>
      </c>
      <c r="L3217" t="str">
        <f>VLOOKUP(D3217,'Data Outlet'!$A$2:$D$17,2,FALSE)</f>
        <v>CENTER POINT MEDAN</v>
      </c>
    </row>
    <row r="3218" spans="1:12" x14ac:dyDescent="0.25">
      <c r="A3218" t="str">
        <f t="shared" si="102"/>
        <v>T-3217</v>
      </c>
      <c r="B3218" s="3" t="s">
        <v>2584</v>
      </c>
      <c r="C3218" s="5">
        <v>45527</v>
      </c>
      <c r="D3218" s="3" t="s">
        <v>37</v>
      </c>
      <c r="E3218" s="4" t="s">
        <v>1212</v>
      </c>
      <c r="F3218" s="9">
        <v>1</v>
      </c>
      <c r="G3218">
        <f>VLOOKUP(E3218,'Data Produk'!$A$2:$E$2517,5,FALSE)</f>
        <v>76500</v>
      </c>
      <c r="H3218">
        <f t="shared" si="101"/>
        <v>76500</v>
      </c>
      <c r="I3218" t="str">
        <f>VLOOKUP(E3218,'Data Produk'!$A$2:$E$2517,3,FALSE)</f>
        <v>BHINNEKA WAVE10 TW10 TRUE WIRELESS BEIGE</v>
      </c>
      <c r="J3218" t="str">
        <f>VLOOKUP(E3218,'Data Produk'!$A$2:$E$2517,4,FALSE)</f>
        <v>TWS</v>
      </c>
      <c r="K3218" t="str">
        <f>VLOOKUP(D3218,'Data Outlet'!$A$2:$D$17,4,FALSE)</f>
        <v>Dewi Lestari</v>
      </c>
      <c r="L3218" t="str">
        <f>VLOOKUP(D3218,'Data Outlet'!$A$2:$D$17,2,FALSE)</f>
        <v>CIBUBUR JUNCTION</v>
      </c>
    </row>
    <row r="3219" spans="1:12" x14ac:dyDescent="0.25">
      <c r="A3219" t="str">
        <f t="shared" si="102"/>
        <v>T-3218</v>
      </c>
      <c r="B3219" s="3" t="s">
        <v>2584</v>
      </c>
      <c r="C3219" s="5">
        <v>45508</v>
      </c>
      <c r="D3219" s="3" t="s">
        <v>36</v>
      </c>
      <c r="E3219" s="4" t="s">
        <v>1627</v>
      </c>
      <c r="F3219" s="9">
        <v>1</v>
      </c>
      <c r="G3219">
        <f>VLOOKUP(E3219,'Data Produk'!$A$2:$E$2517,5,FALSE)</f>
        <v>144000</v>
      </c>
      <c r="H3219">
        <f t="shared" si="101"/>
        <v>144000</v>
      </c>
      <c r="I3219" t="str">
        <f>VLOOKUP(E3219,'Data Produk'!$A$2:$E$2517,3,FALSE)</f>
        <v>BHINNEKA CHIEF II HG20 GAMING HEADSET PINK</v>
      </c>
      <c r="J3219" t="str">
        <f>VLOOKUP(E3219,'Data Produk'!$A$2:$E$2517,4,FALSE)</f>
        <v>GAMING HEADSET</v>
      </c>
      <c r="K3219" t="str">
        <f>VLOOKUP(D3219,'Data Outlet'!$A$2:$D$17,4,FALSE)</f>
        <v>Citra Dewi</v>
      </c>
      <c r="L3219" t="str">
        <f>VLOOKUP(D3219,'Data Outlet'!$A$2:$D$17,2,FALSE)</f>
        <v>CENTER POINT MEDAN</v>
      </c>
    </row>
    <row r="3220" spans="1:12" x14ac:dyDescent="0.25">
      <c r="A3220" t="str">
        <f t="shared" si="102"/>
        <v>T-3219</v>
      </c>
      <c r="B3220" s="3" t="s">
        <v>2584</v>
      </c>
      <c r="C3220" s="5">
        <v>45514</v>
      </c>
      <c r="D3220" s="3" t="s">
        <v>37</v>
      </c>
      <c r="E3220" s="4" t="s">
        <v>611</v>
      </c>
      <c r="F3220" s="9">
        <v>1</v>
      </c>
      <c r="G3220">
        <f>VLOOKUP(E3220,'Data Produk'!$A$2:$E$2517,5,FALSE)</f>
        <v>57600</v>
      </c>
      <c r="H3220">
        <f t="shared" si="101"/>
        <v>57600</v>
      </c>
      <c r="I3220" t="str">
        <f>VLOOKUP(E3220,'Data Produk'!$A$2:$E$2517,3,FALSE)</f>
        <v>BHINNEKA GO W192 OFFICE MOUSE BLACK</v>
      </c>
      <c r="J3220" t="str">
        <f>VLOOKUP(E3220,'Data Produk'!$A$2:$E$2517,4,FALSE)</f>
        <v>OFFICE MOUSE</v>
      </c>
      <c r="K3220" t="str">
        <f>VLOOKUP(D3220,'Data Outlet'!$A$2:$D$17,4,FALSE)</f>
        <v>Dewi Lestari</v>
      </c>
      <c r="L3220" t="str">
        <f>VLOOKUP(D3220,'Data Outlet'!$A$2:$D$17,2,FALSE)</f>
        <v>CIBUBUR JUNCTION</v>
      </c>
    </row>
    <row r="3221" spans="1:12" x14ac:dyDescent="0.25">
      <c r="A3221" t="str">
        <f t="shared" si="102"/>
        <v>T-3220</v>
      </c>
      <c r="B3221" s="3" t="s">
        <v>2584</v>
      </c>
      <c r="C3221" s="5">
        <v>45526</v>
      </c>
      <c r="D3221" s="3" t="s">
        <v>37</v>
      </c>
      <c r="E3221" s="4" t="s">
        <v>1628</v>
      </c>
      <c r="F3221" s="9">
        <v>3</v>
      </c>
      <c r="G3221">
        <f>VLOOKUP(E3221,'Data Produk'!$A$2:$E$2517,5,FALSE)</f>
        <v>41400</v>
      </c>
      <c r="H3221">
        <f t="shared" si="101"/>
        <v>124200</v>
      </c>
      <c r="I3221" t="str">
        <f>VLOOKUP(E3221,'Data Produk'!$A$2:$E$2517,3,FALSE)</f>
        <v>BHINNEKA CW1-Q03 18W 1-PORTS CHARGER (QC) WHITE</v>
      </c>
      <c r="J3221" t="str">
        <f>VLOOKUP(E3221,'Data Produk'!$A$2:$E$2517,4,FALSE)</f>
        <v>CHARGER</v>
      </c>
      <c r="K3221" t="str">
        <f>VLOOKUP(D3221,'Data Outlet'!$A$2:$D$17,4,FALSE)</f>
        <v>Dewi Lestari</v>
      </c>
      <c r="L3221" t="str">
        <f>VLOOKUP(D3221,'Data Outlet'!$A$2:$D$17,2,FALSE)</f>
        <v>CIBUBUR JUNCTION</v>
      </c>
    </row>
    <row r="3222" spans="1:12" x14ac:dyDescent="0.25">
      <c r="A3222" t="str">
        <f t="shared" si="102"/>
        <v>T-3221</v>
      </c>
      <c r="B3222" s="3" t="s">
        <v>2584</v>
      </c>
      <c r="C3222" s="5">
        <v>45523</v>
      </c>
      <c r="D3222" s="3" t="s">
        <v>37</v>
      </c>
      <c r="E3222" s="4" t="s">
        <v>1095</v>
      </c>
      <c r="F3222" s="9">
        <v>1</v>
      </c>
      <c r="G3222">
        <f>VLOOKUP(E3222,'Data Produk'!$A$2:$E$2517,5,FALSE)</f>
        <v>15300</v>
      </c>
      <c r="H3222">
        <f t="shared" si="101"/>
        <v>15300</v>
      </c>
      <c r="I3222" t="str">
        <f>VLOOKUP(E3222,'Data Produk'!$A$2:$E$2517,3,FALSE)</f>
        <v>BHINNEKA LINKPODS ES3 WIRED EARBUDS WHITE</v>
      </c>
      <c r="J3222" t="str">
        <f>VLOOKUP(E3222,'Data Produk'!$A$2:$E$2517,4,FALSE)</f>
        <v>EARPHONE</v>
      </c>
      <c r="K3222" t="str">
        <f>VLOOKUP(D3222,'Data Outlet'!$A$2:$D$17,4,FALSE)</f>
        <v>Dewi Lestari</v>
      </c>
      <c r="L3222" t="str">
        <f>VLOOKUP(D3222,'Data Outlet'!$A$2:$D$17,2,FALSE)</f>
        <v>CIBUBUR JUNCTION</v>
      </c>
    </row>
    <row r="3223" spans="1:12" x14ac:dyDescent="0.25">
      <c r="A3223" t="str">
        <f t="shared" si="102"/>
        <v>T-3222</v>
      </c>
      <c r="B3223" s="3" t="s">
        <v>2584</v>
      </c>
      <c r="C3223" s="5">
        <v>45512</v>
      </c>
      <c r="D3223" s="3" t="s">
        <v>44</v>
      </c>
      <c r="E3223" s="4" t="s">
        <v>762</v>
      </c>
      <c r="F3223" s="9">
        <v>1</v>
      </c>
      <c r="G3223">
        <f>VLOOKUP(E3223,'Data Produk'!$A$2:$E$2517,5,FALSE)</f>
        <v>25200</v>
      </c>
      <c r="H3223">
        <f t="shared" si="101"/>
        <v>25200</v>
      </c>
      <c r="I3223" t="str">
        <f>VLOOKUP(E3223,'Data Produk'!$A$2:$E$2517,3,FALSE)</f>
        <v>BHINNEKA HYPERLINK KD60C1501 BLACK</v>
      </c>
      <c r="J3223" t="str">
        <f>VLOOKUP(E3223,'Data Produk'!$A$2:$E$2517,4,FALSE)</f>
        <v>CABLE</v>
      </c>
      <c r="K3223" t="str">
        <f>VLOOKUP(D3223,'Data Outlet'!$A$2:$D$17,4,FALSE)</f>
        <v>Gita Rahma</v>
      </c>
      <c r="L3223" t="str">
        <f>VLOOKUP(D3223,'Data Outlet'!$A$2:$D$17,2,FALSE)</f>
        <v>PAKUWON</v>
      </c>
    </row>
    <row r="3224" spans="1:12" x14ac:dyDescent="0.25">
      <c r="A3224" t="str">
        <f t="shared" si="102"/>
        <v>T-3223</v>
      </c>
      <c r="B3224" s="3" t="s">
        <v>2584</v>
      </c>
      <c r="C3224" s="5">
        <v>45518</v>
      </c>
      <c r="D3224" s="3" t="s">
        <v>37</v>
      </c>
      <c r="E3224" s="4" t="s">
        <v>1629</v>
      </c>
      <c r="F3224" s="9">
        <v>1</v>
      </c>
      <c r="G3224">
        <f>VLOOKUP(E3224,'Data Produk'!$A$2:$E$2517,5,FALSE)</f>
        <v>40500</v>
      </c>
      <c r="H3224">
        <f t="shared" si="101"/>
        <v>40500</v>
      </c>
      <c r="I3224" t="str">
        <f>VLOOKUP(E3224,'Data Produk'!$A$2:$E$2517,3,FALSE)</f>
        <v>BHINNEKA MEOW AC5001 HEADSET ACCESSORIES BLACK</v>
      </c>
      <c r="J3224" t="str">
        <f>VLOOKUP(E3224,'Data Produk'!$A$2:$E$2517,4,FALSE)</f>
        <v>OTHER ACCESSORIES</v>
      </c>
      <c r="K3224" t="str">
        <f>VLOOKUP(D3224,'Data Outlet'!$A$2:$D$17,4,FALSE)</f>
        <v>Dewi Lestari</v>
      </c>
      <c r="L3224" t="str">
        <f>VLOOKUP(D3224,'Data Outlet'!$A$2:$D$17,2,FALSE)</f>
        <v>CIBUBUR JUNCTION</v>
      </c>
    </row>
    <row r="3225" spans="1:12" x14ac:dyDescent="0.25">
      <c r="A3225" t="str">
        <f t="shared" si="102"/>
        <v>T-3224</v>
      </c>
      <c r="B3225" s="3" t="s">
        <v>2584</v>
      </c>
      <c r="C3225" s="5">
        <v>45508</v>
      </c>
      <c r="D3225" s="3" t="s">
        <v>36</v>
      </c>
      <c r="E3225" s="4" t="s">
        <v>211</v>
      </c>
      <c r="F3225" s="9">
        <v>2</v>
      </c>
      <c r="G3225">
        <f>VLOOKUP(E3225,'Data Produk'!$A$2:$E$2517,5,FALSE)</f>
        <v>17100</v>
      </c>
      <c r="H3225">
        <f t="shared" si="101"/>
        <v>34200</v>
      </c>
      <c r="I3225" t="str">
        <f>VLOOKUP(E3225,'Data Produk'!$A$2:$E$2517,3,FALSE)</f>
        <v>BHINNEKA DURALINK KCB1201 BLACK</v>
      </c>
      <c r="J3225" t="str">
        <f>VLOOKUP(E3225,'Data Produk'!$A$2:$E$2517,4,FALSE)</f>
        <v>CABLE</v>
      </c>
      <c r="K3225" t="str">
        <f>VLOOKUP(D3225,'Data Outlet'!$A$2:$D$17,4,FALSE)</f>
        <v>Citra Dewi</v>
      </c>
      <c r="L3225" t="str">
        <f>VLOOKUP(D3225,'Data Outlet'!$A$2:$D$17,2,FALSE)</f>
        <v>CENTER POINT MEDAN</v>
      </c>
    </row>
    <row r="3226" spans="1:12" x14ac:dyDescent="0.25">
      <c r="A3226" t="str">
        <f t="shared" si="102"/>
        <v>T-3225</v>
      </c>
      <c r="B3226" s="3" t="s">
        <v>2584</v>
      </c>
      <c r="C3226" s="5">
        <v>45518</v>
      </c>
      <c r="D3226" s="3" t="s">
        <v>44</v>
      </c>
      <c r="E3226" s="4" t="s">
        <v>591</v>
      </c>
      <c r="F3226" s="9">
        <v>2</v>
      </c>
      <c r="G3226">
        <f>VLOOKUP(E3226,'Data Produk'!$A$2:$E$2517,5,FALSE)</f>
        <v>29700</v>
      </c>
      <c r="H3226">
        <f t="shared" si="101"/>
        <v>59400</v>
      </c>
      <c r="I3226" t="str">
        <f>VLOOKUP(E3226,'Data Produk'!$A$2:$E$2517,3,FALSE)</f>
        <v>KM104 BHINNEKA USB CABLE MICRO</v>
      </c>
      <c r="J3226" t="str">
        <f>VLOOKUP(E3226,'Data Produk'!$A$2:$E$2517,4,FALSE)</f>
        <v>CABLE</v>
      </c>
      <c r="K3226" t="str">
        <f>VLOOKUP(D3226,'Data Outlet'!$A$2:$D$17,4,FALSE)</f>
        <v>Gita Rahma</v>
      </c>
      <c r="L3226" t="str">
        <f>VLOOKUP(D3226,'Data Outlet'!$A$2:$D$17,2,FALSE)</f>
        <v>PAKUWON</v>
      </c>
    </row>
    <row r="3227" spans="1:12" x14ac:dyDescent="0.25">
      <c r="A3227" t="str">
        <f t="shared" si="102"/>
        <v>T-3226</v>
      </c>
      <c r="B3227" s="3" t="s">
        <v>2584</v>
      </c>
      <c r="C3227" s="5">
        <v>45513</v>
      </c>
      <c r="D3227" s="3" t="s">
        <v>37</v>
      </c>
      <c r="E3227" s="4" t="s">
        <v>1130</v>
      </c>
      <c r="F3227" s="9">
        <v>1</v>
      </c>
      <c r="G3227">
        <f>VLOOKUP(E3227,'Data Produk'!$A$2:$E$2517,5,FALSE)</f>
        <v>39600</v>
      </c>
      <c r="H3227">
        <f t="shared" si="101"/>
        <v>39600</v>
      </c>
      <c r="I3227" t="str">
        <f>VLOOKUP(E3227,'Data Produk'!$A$2:$E$2517,3,FALSE)</f>
        <v>BHINNEKA GO W607 OFFICE MOUSE PINK</v>
      </c>
      <c r="J3227" t="str">
        <f>VLOOKUP(E3227,'Data Produk'!$A$2:$E$2517,4,FALSE)</f>
        <v>OFFICE MOUSE</v>
      </c>
      <c r="K3227" t="str">
        <f>VLOOKUP(D3227,'Data Outlet'!$A$2:$D$17,4,FALSE)</f>
        <v>Dewi Lestari</v>
      </c>
      <c r="L3227" t="str">
        <f>VLOOKUP(D3227,'Data Outlet'!$A$2:$D$17,2,FALSE)</f>
        <v>CIBUBUR JUNCTION</v>
      </c>
    </row>
    <row r="3228" spans="1:12" x14ac:dyDescent="0.25">
      <c r="A3228" t="str">
        <f t="shared" si="102"/>
        <v>T-3227</v>
      </c>
      <c r="B3228" s="3" t="s">
        <v>2584</v>
      </c>
      <c r="C3228" s="5">
        <v>45516</v>
      </c>
      <c r="D3228" s="3" t="s">
        <v>37</v>
      </c>
      <c r="E3228" s="4" t="s">
        <v>217</v>
      </c>
      <c r="F3228" s="9">
        <v>1</v>
      </c>
      <c r="G3228">
        <f>VLOOKUP(E3228,'Data Produk'!$A$2:$E$2517,5,FALSE)</f>
        <v>13500</v>
      </c>
      <c r="H3228">
        <f t="shared" si="101"/>
        <v>13500</v>
      </c>
      <c r="I3228" t="str">
        <f>VLOOKUP(E3228,'Data Produk'!$A$2:$E$2517,3,FALSE)</f>
        <v>BHINNEKA LINKBUDS ES2 WIRED EARBUDS BLACK</v>
      </c>
      <c r="J3228" t="str">
        <f>VLOOKUP(E3228,'Data Produk'!$A$2:$E$2517,4,FALSE)</f>
        <v>EARPHONE</v>
      </c>
      <c r="K3228" t="str">
        <f>VLOOKUP(D3228,'Data Outlet'!$A$2:$D$17,4,FALSE)</f>
        <v>Dewi Lestari</v>
      </c>
      <c r="L3228" t="str">
        <f>VLOOKUP(D3228,'Data Outlet'!$A$2:$D$17,2,FALSE)</f>
        <v>CIBUBUR JUNCTION</v>
      </c>
    </row>
    <row r="3229" spans="1:12" x14ac:dyDescent="0.25">
      <c r="A3229" t="str">
        <f t="shared" si="102"/>
        <v>T-3228</v>
      </c>
      <c r="B3229" s="3" t="s">
        <v>2584</v>
      </c>
      <c r="C3229" s="5">
        <v>45521</v>
      </c>
      <c r="D3229" s="3" t="s">
        <v>36</v>
      </c>
      <c r="E3229" s="4" t="s">
        <v>1398</v>
      </c>
      <c r="F3229" s="9">
        <v>1</v>
      </c>
      <c r="G3229">
        <f>VLOOKUP(E3229,'Data Produk'!$A$2:$E$2517,5,FALSE)</f>
        <v>112500</v>
      </c>
      <c r="H3229">
        <f t="shared" si="101"/>
        <v>112500</v>
      </c>
      <c r="I3229" t="str">
        <f>VLOOKUP(E3229,'Data Produk'!$A$2:$E$2517,3,FALSE)</f>
        <v>BHINNEKA WAVE11 TW11 TRUE WIRELESS WHITE</v>
      </c>
      <c r="J3229" t="str">
        <f>VLOOKUP(E3229,'Data Produk'!$A$2:$E$2517,4,FALSE)</f>
        <v>TWS</v>
      </c>
      <c r="K3229" t="str">
        <f>VLOOKUP(D3229,'Data Outlet'!$A$2:$D$17,4,FALSE)</f>
        <v>Citra Dewi</v>
      </c>
      <c r="L3229" t="str">
        <f>VLOOKUP(D3229,'Data Outlet'!$A$2:$D$17,2,FALSE)</f>
        <v>CENTER POINT MEDAN</v>
      </c>
    </row>
    <row r="3230" spans="1:12" x14ac:dyDescent="0.25">
      <c r="A3230" t="str">
        <f t="shared" si="102"/>
        <v>T-3229</v>
      </c>
      <c r="B3230" s="3" t="s">
        <v>2584</v>
      </c>
      <c r="C3230" s="5">
        <v>45531</v>
      </c>
      <c r="D3230" s="3" t="s">
        <v>44</v>
      </c>
      <c r="E3230" s="4" t="s">
        <v>1630</v>
      </c>
      <c r="F3230" s="9">
        <v>1</v>
      </c>
      <c r="G3230">
        <f>VLOOKUP(E3230,'Data Produk'!$A$2:$E$2517,5,FALSE)</f>
        <v>34200</v>
      </c>
      <c r="H3230">
        <f t="shared" si="101"/>
        <v>34200</v>
      </c>
      <c r="I3230" t="str">
        <f>VLOOKUP(E3230,'Data Produk'!$A$2:$E$2517,3,FALSE)</f>
        <v>BHINNEKA VIGIL MP452 BASIC MOUSEPAD BLACK</v>
      </c>
      <c r="J3230" t="str">
        <f>VLOOKUP(E3230,'Data Produk'!$A$2:$E$2517,4,FALSE)</f>
        <v>BASIC MOUSEPAD</v>
      </c>
      <c r="K3230" t="str">
        <f>VLOOKUP(D3230,'Data Outlet'!$A$2:$D$17,4,FALSE)</f>
        <v>Gita Rahma</v>
      </c>
      <c r="L3230" t="str">
        <f>VLOOKUP(D3230,'Data Outlet'!$A$2:$D$17,2,FALSE)</f>
        <v>PAKUWON</v>
      </c>
    </row>
    <row r="3231" spans="1:12" x14ac:dyDescent="0.25">
      <c r="A3231" t="str">
        <f t="shared" si="102"/>
        <v>T-3230</v>
      </c>
      <c r="B3231" s="3" t="s">
        <v>2584</v>
      </c>
      <c r="C3231" s="5">
        <v>45532</v>
      </c>
      <c r="D3231" s="3" t="s">
        <v>36</v>
      </c>
      <c r="E3231" s="4" t="s">
        <v>1405</v>
      </c>
      <c r="F3231" s="9">
        <v>1</v>
      </c>
      <c r="G3231">
        <f>VLOOKUP(E3231,'Data Produk'!$A$2:$E$2517,5,FALSE)</f>
        <v>34200</v>
      </c>
      <c r="H3231">
        <f t="shared" si="101"/>
        <v>34200</v>
      </c>
      <c r="I3231" t="str">
        <f>VLOOKUP(E3231,'Data Produk'!$A$2:$E$2517,3,FALSE)</f>
        <v>KC104 BHINNEKA USB CABLE TYPE C</v>
      </c>
      <c r="J3231" t="str">
        <f>VLOOKUP(E3231,'Data Produk'!$A$2:$E$2517,4,FALSE)</f>
        <v>CABLE</v>
      </c>
      <c r="K3231" t="str">
        <f>VLOOKUP(D3231,'Data Outlet'!$A$2:$D$17,4,FALSE)</f>
        <v>Citra Dewi</v>
      </c>
      <c r="L3231" t="str">
        <f>VLOOKUP(D3231,'Data Outlet'!$A$2:$D$17,2,FALSE)</f>
        <v>CENTER POINT MEDAN</v>
      </c>
    </row>
    <row r="3232" spans="1:12" x14ac:dyDescent="0.25">
      <c r="A3232" t="str">
        <f t="shared" si="102"/>
        <v>T-3231</v>
      </c>
      <c r="B3232" s="3" t="s">
        <v>2584</v>
      </c>
      <c r="C3232" s="5">
        <v>45511</v>
      </c>
      <c r="D3232" s="3" t="s">
        <v>44</v>
      </c>
      <c r="E3232" s="4" t="s">
        <v>1631</v>
      </c>
      <c r="F3232" s="9">
        <v>1</v>
      </c>
      <c r="G3232">
        <f>VLOOKUP(E3232,'Data Produk'!$A$2:$E$2517,5,FALSE)</f>
        <v>153000</v>
      </c>
      <c r="H3232">
        <f t="shared" si="101"/>
        <v>153000</v>
      </c>
      <c r="I3232" t="str">
        <f>VLOOKUP(E3232,'Data Produk'!$A$2:$E$2517,3,FALSE)</f>
        <v>BHINNEKA ATO MP905 DESKMAT GEO1</v>
      </c>
      <c r="J3232" t="str">
        <f>VLOOKUP(E3232,'Data Produk'!$A$2:$E$2517,4,FALSE)</f>
        <v>DESKMAT</v>
      </c>
      <c r="K3232" t="str">
        <f>VLOOKUP(D3232,'Data Outlet'!$A$2:$D$17,4,FALSE)</f>
        <v>Gita Rahma</v>
      </c>
      <c r="L3232" t="str">
        <f>VLOOKUP(D3232,'Data Outlet'!$A$2:$D$17,2,FALSE)</f>
        <v>PAKUWON</v>
      </c>
    </row>
    <row r="3233" spans="1:12" x14ac:dyDescent="0.25">
      <c r="A3233" t="str">
        <f t="shared" si="102"/>
        <v>T-3232</v>
      </c>
      <c r="B3233" s="3" t="s">
        <v>2584</v>
      </c>
      <c r="C3233" s="5">
        <v>45514</v>
      </c>
      <c r="D3233" s="3" t="s">
        <v>36</v>
      </c>
      <c r="E3233" s="4" t="s">
        <v>716</v>
      </c>
      <c r="F3233" s="9">
        <v>2</v>
      </c>
      <c r="G3233">
        <f>VLOOKUP(E3233,'Data Produk'!$A$2:$E$2517,5,FALSE)</f>
        <v>22500</v>
      </c>
      <c r="H3233">
        <f t="shared" si="101"/>
        <v>45000</v>
      </c>
      <c r="I3233" t="str">
        <f>VLOOKUP(E3233,'Data Produk'!$A$2:$E$2517,3,FALSE)</f>
        <v>BHINNEKA LINKBUDS ES4 WIRED EARBUDS BLACK</v>
      </c>
      <c r="J3233" t="str">
        <f>VLOOKUP(E3233,'Data Produk'!$A$2:$E$2517,4,FALSE)</f>
        <v>EARPHONE</v>
      </c>
      <c r="K3233" t="str">
        <f>VLOOKUP(D3233,'Data Outlet'!$A$2:$D$17,4,FALSE)</f>
        <v>Citra Dewi</v>
      </c>
      <c r="L3233" t="str">
        <f>VLOOKUP(D3233,'Data Outlet'!$A$2:$D$17,2,FALSE)</f>
        <v>CENTER POINT MEDAN</v>
      </c>
    </row>
    <row r="3234" spans="1:12" x14ac:dyDescent="0.25">
      <c r="A3234" t="str">
        <f t="shared" si="102"/>
        <v>T-3233</v>
      </c>
      <c r="B3234" s="3" t="s">
        <v>2584</v>
      </c>
      <c r="C3234" s="5">
        <v>45509</v>
      </c>
      <c r="D3234" s="3" t="s">
        <v>44</v>
      </c>
      <c r="E3234" s="4" t="s">
        <v>666</v>
      </c>
      <c r="F3234" s="9">
        <v>2</v>
      </c>
      <c r="G3234">
        <f>VLOOKUP(E3234,'Data Produk'!$A$2:$E$2517,5,FALSE)</f>
        <v>18000</v>
      </c>
      <c r="H3234">
        <f t="shared" si="101"/>
        <v>36000</v>
      </c>
      <c r="I3234" t="str">
        <f>VLOOKUP(E3234,'Data Produk'!$A$2:$E$2517,3,FALSE)</f>
        <v>BHINNEKA DURALINK KLB1201 BLACK</v>
      </c>
      <c r="J3234" t="str">
        <f>VLOOKUP(E3234,'Data Produk'!$A$2:$E$2517,4,FALSE)</f>
        <v>CABLE</v>
      </c>
      <c r="K3234" t="str">
        <f>VLOOKUP(D3234,'Data Outlet'!$A$2:$D$17,4,FALSE)</f>
        <v>Gita Rahma</v>
      </c>
      <c r="L3234" t="str">
        <f>VLOOKUP(D3234,'Data Outlet'!$A$2:$D$17,2,FALSE)</f>
        <v>PAKUWON</v>
      </c>
    </row>
    <row r="3235" spans="1:12" x14ac:dyDescent="0.25">
      <c r="A3235" t="str">
        <f t="shared" si="102"/>
        <v>T-3234</v>
      </c>
      <c r="B3235" s="3" t="s">
        <v>2584</v>
      </c>
      <c r="C3235" s="5">
        <v>45530</v>
      </c>
      <c r="D3235" s="3" t="s">
        <v>44</v>
      </c>
      <c r="E3235" s="4" t="s">
        <v>609</v>
      </c>
      <c r="F3235" s="9">
        <v>3</v>
      </c>
      <c r="G3235">
        <f>VLOOKUP(E3235,'Data Produk'!$A$2:$E$2517,5,FALSE)</f>
        <v>45000</v>
      </c>
      <c r="H3235">
        <f t="shared" si="101"/>
        <v>135000</v>
      </c>
      <c r="I3235" t="str">
        <f>VLOOKUP(E3235,'Data Produk'!$A$2:$E$2517,3,FALSE)</f>
        <v>BHINNEKA HYPERLINK KD10C2001 BLACK</v>
      </c>
      <c r="J3235" t="str">
        <f>VLOOKUP(E3235,'Data Produk'!$A$2:$E$2517,4,FALSE)</f>
        <v>CABLE</v>
      </c>
      <c r="K3235" t="str">
        <f>VLOOKUP(D3235,'Data Outlet'!$A$2:$D$17,4,FALSE)</f>
        <v>Gita Rahma</v>
      </c>
      <c r="L3235" t="str">
        <f>VLOOKUP(D3235,'Data Outlet'!$A$2:$D$17,2,FALSE)</f>
        <v>PAKUWON</v>
      </c>
    </row>
    <row r="3236" spans="1:12" x14ac:dyDescent="0.25">
      <c r="A3236" t="str">
        <f t="shared" si="102"/>
        <v>T-3235</v>
      </c>
      <c r="B3236" s="3" t="s">
        <v>2584</v>
      </c>
      <c r="C3236" s="5">
        <v>45512</v>
      </c>
      <c r="D3236" s="3" t="s">
        <v>37</v>
      </c>
      <c r="E3236" s="4" t="s">
        <v>1632</v>
      </c>
      <c r="F3236" s="9">
        <v>1</v>
      </c>
      <c r="G3236">
        <f>VLOOKUP(E3236,'Data Produk'!$A$2:$E$2517,5,FALSE)</f>
        <v>57150</v>
      </c>
      <c r="H3236">
        <f t="shared" si="101"/>
        <v>57150</v>
      </c>
      <c r="I3236" t="str">
        <f>VLOOKUP(E3236,'Data Produk'!$A$2:$E$2517,3,FALSE)</f>
        <v>BHINNEKA Gaming Headset Stand Tower AC3001</v>
      </c>
      <c r="J3236" t="str">
        <f>VLOOKUP(E3236,'Data Produk'!$A$2:$E$2517,4,FALSE)</f>
        <v>OTHER ACCESSORIES</v>
      </c>
      <c r="K3236" t="str">
        <f>VLOOKUP(D3236,'Data Outlet'!$A$2:$D$17,4,FALSE)</f>
        <v>Dewi Lestari</v>
      </c>
      <c r="L3236" t="str">
        <f>VLOOKUP(D3236,'Data Outlet'!$A$2:$D$17,2,FALSE)</f>
        <v>CIBUBUR JUNCTION</v>
      </c>
    </row>
    <row r="3237" spans="1:12" x14ac:dyDescent="0.25">
      <c r="A3237" t="str">
        <f t="shared" si="102"/>
        <v>T-3236</v>
      </c>
      <c r="B3237" s="3" t="s">
        <v>2584</v>
      </c>
      <c r="C3237" s="5">
        <v>45507</v>
      </c>
      <c r="D3237" s="3" t="s">
        <v>44</v>
      </c>
      <c r="E3237" s="4" t="s">
        <v>1419</v>
      </c>
      <c r="F3237" s="9">
        <v>1</v>
      </c>
      <c r="G3237">
        <f>VLOOKUP(E3237,'Data Produk'!$A$2:$E$2517,5,FALSE)</f>
        <v>98100</v>
      </c>
      <c r="H3237">
        <f t="shared" si="101"/>
        <v>98100</v>
      </c>
      <c r="I3237" t="str">
        <f>VLOOKUP(E3237,'Data Produk'!$A$2:$E$2517,3,FALSE)</f>
        <v>BHINNEKA CW2-Q01 30W 2-PORTS CHARGER (QC) WHITE</v>
      </c>
      <c r="J3237" t="str">
        <f>VLOOKUP(E3237,'Data Produk'!$A$2:$E$2517,4,FALSE)</f>
        <v>CHARGER</v>
      </c>
      <c r="K3237" t="str">
        <f>VLOOKUP(D3237,'Data Outlet'!$A$2:$D$17,4,FALSE)</f>
        <v>Gita Rahma</v>
      </c>
      <c r="L3237" t="str">
        <f>VLOOKUP(D3237,'Data Outlet'!$A$2:$D$17,2,FALSE)</f>
        <v>PAKUWON</v>
      </c>
    </row>
    <row r="3238" spans="1:12" x14ac:dyDescent="0.25">
      <c r="A3238" t="str">
        <f t="shared" si="102"/>
        <v>T-3237</v>
      </c>
      <c r="B3238" s="3" t="s">
        <v>2584</v>
      </c>
      <c r="C3238" s="5">
        <v>45512</v>
      </c>
      <c r="D3238" s="3" t="s">
        <v>37</v>
      </c>
      <c r="E3238" s="4" t="s">
        <v>1079</v>
      </c>
      <c r="F3238" s="9">
        <v>2</v>
      </c>
      <c r="G3238">
        <f>VLOOKUP(E3238,'Data Produk'!$A$2:$E$2517,5,FALSE)</f>
        <v>22500</v>
      </c>
      <c r="H3238">
        <f t="shared" si="101"/>
        <v>45000</v>
      </c>
      <c r="I3238" t="str">
        <f>VLOOKUP(E3238,'Data Produk'!$A$2:$E$2517,3,FALSE)</f>
        <v>BHINNEKA LINKBUDS ES4 WIRED EARBUDS BLACK</v>
      </c>
      <c r="J3238" t="str">
        <f>VLOOKUP(E3238,'Data Produk'!$A$2:$E$2517,4,FALSE)</f>
        <v>EARPHONE</v>
      </c>
      <c r="K3238" t="str">
        <f>VLOOKUP(D3238,'Data Outlet'!$A$2:$D$17,4,FALSE)</f>
        <v>Dewi Lestari</v>
      </c>
      <c r="L3238" t="str">
        <f>VLOOKUP(D3238,'Data Outlet'!$A$2:$D$17,2,FALSE)</f>
        <v>CIBUBUR JUNCTION</v>
      </c>
    </row>
    <row r="3239" spans="1:12" x14ac:dyDescent="0.25">
      <c r="A3239" t="str">
        <f t="shared" si="102"/>
        <v>T-3238</v>
      </c>
      <c r="B3239" s="3" t="s">
        <v>2584</v>
      </c>
      <c r="C3239" s="5">
        <v>45509</v>
      </c>
      <c r="D3239" s="3" t="s">
        <v>44</v>
      </c>
      <c r="E3239" s="4" t="s">
        <v>1633</v>
      </c>
      <c r="F3239" s="9">
        <v>1</v>
      </c>
      <c r="G3239">
        <f>VLOOKUP(E3239,'Data Produk'!$A$2:$E$2517,5,FALSE)</f>
        <v>39600</v>
      </c>
      <c r="H3239">
        <f t="shared" si="101"/>
        <v>39600</v>
      </c>
      <c r="I3239" t="str">
        <f>VLOOKUP(E3239,'Data Produk'!$A$2:$E$2517,3,FALSE)</f>
        <v>BHINNEKA GO W607 OFFICE MOUSE PINK</v>
      </c>
      <c r="J3239" t="str">
        <f>VLOOKUP(E3239,'Data Produk'!$A$2:$E$2517,4,FALSE)</f>
        <v>OFFICE MOUSE</v>
      </c>
      <c r="K3239" t="str">
        <f>VLOOKUP(D3239,'Data Outlet'!$A$2:$D$17,4,FALSE)</f>
        <v>Gita Rahma</v>
      </c>
      <c r="L3239" t="str">
        <f>VLOOKUP(D3239,'Data Outlet'!$A$2:$D$17,2,FALSE)</f>
        <v>PAKUWON</v>
      </c>
    </row>
    <row r="3240" spans="1:12" x14ac:dyDescent="0.25">
      <c r="A3240" t="str">
        <f t="shared" si="102"/>
        <v>T-3239</v>
      </c>
      <c r="B3240" s="3" t="s">
        <v>2584</v>
      </c>
      <c r="C3240" s="5">
        <v>45515</v>
      </c>
      <c r="D3240" s="3" t="s">
        <v>44</v>
      </c>
      <c r="E3240" s="4" t="s">
        <v>1634</v>
      </c>
      <c r="F3240" s="9">
        <v>1</v>
      </c>
      <c r="G3240">
        <f>VLOOKUP(E3240,'Data Produk'!$A$2:$E$2517,5,FALSE)</f>
        <v>39600</v>
      </c>
      <c r="H3240">
        <f t="shared" si="101"/>
        <v>39600</v>
      </c>
      <c r="I3240" t="str">
        <f>VLOOKUP(E3240,'Data Produk'!$A$2:$E$2517,3,FALSE)</f>
        <v>BHINNEKA GO W607 OFFICE MOUSE PURPLE</v>
      </c>
      <c r="J3240" t="str">
        <f>VLOOKUP(E3240,'Data Produk'!$A$2:$E$2517,4,FALSE)</f>
        <v>OFFICE MOUSE</v>
      </c>
      <c r="K3240" t="str">
        <f>VLOOKUP(D3240,'Data Outlet'!$A$2:$D$17,4,FALSE)</f>
        <v>Gita Rahma</v>
      </c>
      <c r="L3240" t="str">
        <f>VLOOKUP(D3240,'Data Outlet'!$A$2:$D$17,2,FALSE)</f>
        <v>PAKUWON</v>
      </c>
    </row>
    <row r="3241" spans="1:12" x14ac:dyDescent="0.25">
      <c r="A3241" t="str">
        <f t="shared" si="102"/>
        <v>T-3240</v>
      </c>
      <c r="B3241" s="3" t="s">
        <v>2584</v>
      </c>
      <c r="C3241" s="5">
        <v>45514</v>
      </c>
      <c r="D3241" s="3" t="s">
        <v>44</v>
      </c>
      <c r="E3241" s="4" t="s">
        <v>1427</v>
      </c>
      <c r="F3241" s="9">
        <v>1</v>
      </c>
      <c r="G3241">
        <f>VLOOKUP(E3241,'Data Produk'!$A$2:$E$2517,5,FALSE)</f>
        <v>36900</v>
      </c>
      <c r="H3241">
        <f t="shared" si="101"/>
        <v>36900</v>
      </c>
      <c r="I3241" t="str">
        <f>VLOOKUP(E3241,'Data Produk'!$A$2:$E$2517,3,FALSE)</f>
        <v>KC106 BHINNEKA USB CABLE TYPE C</v>
      </c>
      <c r="J3241" t="str">
        <f>VLOOKUP(E3241,'Data Produk'!$A$2:$E$2517,4,FALSE)</f>
        <v>CABLE</v>
      </c>
      <c r="K3241" t="str">
        <f>VLOOKUP(D3241,'Data Outlet'!$A$2:$D$17,4,FALSE)</f>
        <v>Gita Rahma</v>
      </c>
      <c r="L3241" t="str">
        <f>VLOOKUP(D3241,'Data Outlet'!$A$2:$D$17,2,FALSE)</f>
        <v>PAKUWON</v>
      </c>
    </row>
    <row r="3242" spans="1:12" x14ac:dyDescent="0.25">
      <c r="A3242" t="str">
        <f t="shared" si="102"/>
        <v>T-3241</v>
      </c>
      <c r="B3242" s="3" t="s">
        <v>2584</v>
      </c>
      <c r="C3242" s="5">
        <v>45531</v>
      </c>
      <c r="D3242" s="3" t="s">
        <v>44</v>
      </c>
      <c r="E3242" s="4" t="s">
        <v>1410</v>
      </c>
      <c r="F3242" s="9">
        <v>1</v>
      </c>
      <c r="G3242">
        <f>VLOOKUP(E3242,'Data Produk'!$A$2:$E$2517,5,FALSE)</f>
        <v>125100</v>
      </c>
      <c r="H3242">
        <f t="shared" si="101"/>
        <v>125100</v>
      </c>
      <c r="I3242" t="str">
        <f>VLOOKUP(E3242,'Data Produk'!$A$2:$E$2517,3,FALSE)</f>
        <v>BHINNEKA THOR II X16 GAMING MOUSE BLACK</v>
      </c>
      <c r="J3242" t="str">
        <f>VLOOKUP(E3242,'Data Produk'!$A$2:$E$2517,4,FALSE)</f>
        <v>MOUSE GAMING</v>
      </c>
      <c r="K3242" t="str">
        <f>VLOOKUP(D3242,'Data Outlet'!$A$2:$D$17,4,FALSE)</f>
        <v>Gita Rahma</v>
      </c>
      <c r="L3242" t="str">
        <f>VLOOKUP(D3242,'Data Outlet'!$A$2:$D$17,2,FALSE)</f>
        <v>PAKUWON</v>
      </c>
    </row>
    <row r="3243" spans="1:12" x14ac:dyDescent="0.25">
      <c r="A3243" t="str">
        <f t="shared" si="102"/>
        <v>T-3242</v>
      </c>
      <c r="B3243" s="3" t="s">
        <v>2584</v>
      </c>
      <c r="C3243" s="5">
        <v>45527</v>
      </c>
      <c r="D3243" s="3" t="s">
        <v>44</v>
      </c>
      <c r="E3243" s="4" t="s">
        <v>1635</v>
      </c>
      <c r="F3243" s="9">
        <v>1</v>
      </c>
      <c r="G3243">
        <f>VLOOKUP(E3243,'Data Produk'!$A$2:$E$2517,5,FALSE)</f>
        <v>112500</v>
      </c>
      <c r="H3243">
        <f t="shared" si="101"/>
        <v>112500</v>
      </c>
      <c r="I3243" t="str">
        <f>VLOOKUP(E3243,'Data Produk'!$A$2:$E$2517,3,FALSE)</f>
        <v>BHINNEKA WAVE11 TW11 TRUE WIRELESS PINK</v>
      </c>
      <c r="J3243" t="str">
        <f>VLOOKUP(E3243,'Data Produk'!$A$2:$E$2517,4,FALSE)</f>
        <v>TWS</v>
      </c>
      <c r="K3243" t="str">
        <f>VLOOKUP(D3243,'Data Outlet'!$A$2:$D$17,4,FALSE)</f>
        <v>Gita Rahma</v>
      </c>
      <c r="L3243" t="str">
        <f>VLOOKUP(D3243,'Data Outlet'!$A$2:$D$17,2,FALSE)</f>
        <v>PAKUWON</v>
      </c>
    </row>
    <row r="3244" spans="1:12" x14ac:dyDescent="0.25">
      <c r="A3244" t="str">
        <f t="shared" si="102"/>
        <v>T-3243</v>
      </c>
      <c r="B3244" s="3" t="s">
        <v>2584</v>
      </c>
      <c r="C3244" s="5">
        <v>45518</v>
      </c>
      <c r="D3244" s="3" t="s">
        <v>37</v>
      </c>
      <c r="E3244" s="4" t="s">
        <v>682</v>
      </c>
      <c r="F3244" s="9">
        <v>2</v>
      </c>
      <c r="G3244">
        <f>VLOOKUP(E3244,'Data Produk'!$A$2:$E$2517,5,FALSE)</f>
        <v>37350</v>
      </c>
      <c r="H3244">
        <f t="shared" si="101"/>
        <v>74700</v>
      </c>
      <c r="I3244" t="str">
        <f>VLOOKUP(E3244,'Data Produk'!$A$2:$E$2517,3,FALSE)</f>
        <v>BHINNEKA LAVALIER MV01 MICROPHONE BLACK</v>
      </c>
      <c r="J3244" t="str">
        <f>VLOOKUP(E3244,'Data Produk'!$A$2:$E$2517,4,FALSE)</f>
        <v>STREAMING DEVICES</v>
      </c>
      <c r="K3244" t="str">
        <f>VLOOKUP(D3244,'Data Outlet'!$A$2:$D$17,4,FALSE)</f>
        <v>Dewi Lestari</v>
      </c>
      <c r="L3244" t="str">
        <f>VLOOKUP(D3244,'Data Outlet'!$A$2:$D$17,2,FALSE)</f>
        <v>CIBUBUR JUNCTION</v>
      </c>
    </row>
    <row r="3245" spans="1:12" x14ac:dyDescent="0.25">
      <c r="A3245" t="str">
        <f t="shared" si="102"/>
        <v>T-3244</v>
      </c>
      <c r="B3245" s="3" t="s">
        <v>2584</v>
      </c>
      <c r="C3245" s="5">
        <v>45509</v>
      </c>
      <c r="D3245" s="3" t="s">
        <v>36</v>
      </c>
      <c r="E3245" s="4" t="s">
        <v>1636</v>
      </c>
      <c r="F3245" s="9">
        <v>1</v>
      </c>
      <c r="G3245">
        <f>VLOOKUP(E3245,'Data Produk'!$A$2:$E$2517,5,FALSE)</f>
        <v>25200</v>
      </c>
      <c r="H3245">
        <f t="shared" si="101"/>
        <v>25200</v>
      </c>
      <c r="I3245" t="str">
        <f>VLOOKUP(E3245,'Data Produk'!$A$2:$E$2517,3,FALSE)</f>
        <v>KDC105 BHINNEKA USB CABLE TYPE C</v>
      </c>
      <c r="J3245" t="str">
        <f>VLOOKUP(E3245,'Data Produk'!$A$2:$E$2517,4,FALSE)</f>
        <v>CABLE</v>
      </c>
      <c r="K3245" t="str">
        <f>VLOOKUP(D3245,'Data Outlet'!$A$2:$D$17,4,FALSE)</f>
        <v>Citra Dewi</v>
      </c>
      <c r="L3245" t="str">
        <f>VLOOKUP(D3245,'Data Outlet'!$A$2:$D$17,2,FALSE)</f>
        <v>CENTER POINT MEDAN</v>
      </c>
    </row>
    <row r="3246" spans="1:12" x14ac:dyDescent="0.25">
      <c r="A3246" t="str">
        <f t="shared" si="102"/>
        <v>T-3245</v>
      </c>
      <c r="B3246" s="3" t="s">
        <v>2584</v>
      </c>
      <c r="C3246" s="5">
        <v>45524</v>
      </c>
      <c r="D3246" s="3" t="s">
        <v>36</v>
      </c>
      <c r="E3246" s="4" t="s">
        <v>945</v>
      </c>
      <c r="F3246" s="9">
        <v>1</v>
      </c>
      <c r="G3246">
        <f>VLOOKUP(E3246,'Data Produk'!$A$2:$E$2517,5,FALSE)</f>
        <v>57600</v>
      </c>
      <c r="H3246">
        <f t="shared" si="101"/>
        <v>57600</v>
      </c>
      <c r="I3246" t="str">
        <f>VLOOKUP(E3246,'Data Produk'!$A$2:$E$2517,3,FALSE)</f>
        <v>BHINNEKA GO W192 OFFICE MOUSE BLACK</v>
      </c>
      <c r="J3246" t="str">
        <f>VLOOKUP(E3246,'Data Produk'!$A$2:$E$2517,4,FALSE)</f>
        <v>OFFICE MOUSE</v>
      </c>
      <c r="K3246" t="str">
        <f>VLOOKUP(D3246,'Data Outlet'!$A$2:$D$17,4,FALSE)</f>
        <v>Citra Dewi</v>
      </c>
      <c r="L3246" t="str">
        <f>VLOOKUP(D3246,'Data Outlet'!$A$2:$D$17,2,FALSE)</f>
        <v>CENTER POINT MEDAN</v>
      </c>
    </row>
    <row r="3247" spans="1:12" x14ac:dyDescent="0.25">
      <c r="A3247" t="str">
        <f t="shared" si="102"/>
        <v>T-3246</v>
      </c>
      <c r="B3247" s="3" t="s">
        <v>2584</v>
      </c>
      <c r="C3247" s="5">
        <v>45524</v>
      </c>
      <c r="D3247" s="3" t="s">
        <v>44</v>
      </c>
      <c r="E3247" s="4" t="s">
        <v>696</v>
      </c>
      <c r="F3247" s="9">
        <v>3</v>
      </c>
      <c r="G3247">
        <f>VLOOKUP(E3247,'Data Produk'!$A$2:$E$2517,5,FALSE)</f>
        <v>14400</v>
      </c>
      <c r="H3247">
        <f t="shared" si="101"/>
        <v>43200</v>
      </c>
      <c r="I3247" t="str">
        <f>VLOOKUP(E3247,'Data Produk'!$A$2:$E$2517,3,FALSE)</f>
        <v>BHINNEKA DURALINK KLT1201 CABLE BLACK</v>
      </c>
      <c r="J3247" t="str">
        <f>VLOOKUP(E3247,'Data Produk'!$A$2:$E$2517,4,FALSE)</f>
        <v>CABLE</v>
      </c>
      <c r="K3247" t="str">
        <f>VLOOKUP(D3247,'Data Outlet'!$A$2:$D$17,4,FALSE)</f>
        <v>Gita Rahma</v>
      </c>
      <c r="L3247" t="str">
        <f>VLOOKUP(D3247,'Data Outlet'!$A$2:$D$17,2,FALSE)</f>
        <v>PAKUWON</v>
      </c>
    </row>
    <row r="3248" spans="1:12" x14ac:dyDescent="0.25">
      <c r="A3248" t="str">
        <f t="shared" si="102"/>
        <v>T-3247</v>
      </c>
      <c r="B3248" s="3" t="s">
        <v>2584</v>
      </c>
      <c r="C3248" s="5">
        <v>45512</v>
      </c>
      <c r="D3248" s="3" t="s">
        <v>44</v>
      </c>
      <c r="E3248" s="4" t="s">
        <v>1528</v>
      </c>
      <c r="F3248" s="9">
        <v>1</v>
      </c>
      <c r="G3248">
        <f>VLOOKUP(E3248,'Data Produk'!$A$2:$E$2517,5,FALSE)</f>
        <v>360000</v>
      </c>
      <c r="H3248">
        <f t="shared" si="101"/>
        <v>360000</v>
      </c>
      <c r="I3248" t="str">
        <f>VLOOKUP(E3248,'Data Produk'!$A$2:$E$2517,3,FALSE)</f>
        <v>BHINNEKA Gaming Gamepad USB WGP14 PK</v>
      </c>
      <c r="J3248" t="str">
        <f>VLOOKUP(E3248,'Data Produk'!$A$2:$E$2517,4,FALSE)</f>
        <v>GAMEPAD</v>
      </c>
      <c r="K3248" t="str">
        <f>VLOOKUP(D3248,'Data Outlet'!$A$2:$D$17,4,FALSE)</f>
        <v>Gita Rahma</v>
      </c>
      <c r="L3248" t="str">
        <f>VLOOKUP(D3248,'Data Outlet'!$A$2:$D$17,2,FALSE)</f>
        <v>PAKUWON</v>
      </c>
    </row>
    <row r="3249" spans="1:12" x14ac:dyDescent="0.25">
      <c r="A3249" t="str">
        <f t="shared" si="102"/>
        <v>T-3248</v>
      </c>
      <c r="B3249" s="3" t="s">
        <v>2584</v>
      </c>
      <c r="C3249" s="5">
        <v>45511</v>
      </c>
      <c r="D3249" s="3" t="s">
        <v>44</v>
      </c>
      <c r="E3249" s="4" t="s">
        <v>749</v>
      </c>
      <c r="F3249" s="9">
        <v>2</v>
      </c>
      <c r="G3249">
        <f>VLOOKUP(E3249,'Data Produk'!$A$2:$E$2517,5,FALSE)</f>
        <v>36900</v>
      </c>
      <c r="H3249">
        <f t="shared" si="101"/>
        <v>73800</v>
      </c>
      <c r="I3249" t="str">
        <f>VLOOKUP(E3249,'Data Produk'!$A$2:$E$2517,3,FALSE)</f>
        <v>KL106 BHINNEKA USB CABLE LIGHTNING</v>
      </c>
      <c r="J3249" t="str">
        <f>VLOOKUP(E3249,'Data Produk'!$A$2:$E$2517,4,FALSE)</f>
        <v>CABLE</v>
      </c>
      <c r="K3249" t="str">
        <f>VLOOKUP(D3249,'Data Outlet'!$A$2:$D$17,4,FALSE)</f>
        <v>Gita Rahma</v>
      </c>
      <c r="L3249" t="str">
        <f>VLOOKUP(D3249,'Data Outlet'!$A$2:$D$17,2,FALSE)</f>
        <v>PAKUWON</v>
      </c>
    </row>
    <row r="3250" spans="1:12" x14ac:dyDescent="0.25">
      <c r="A3250" t="str">
        <f t="shared" si="102"/>
        <v>T-3249</v>
      </c>
      <c r="B3250" s="3" t="s">
        <v>2584</v>
      </c>
      <c r="C3250" s="5">
        <v>45525</v>
      </c>
      <c r="D3250" s="3" t="s">
        <v>37</v>
      </c>
      <c r="E3250" s="4" t="s">
        <v>231</v>
      </c>
      <c r="F3250" s="9">
        <v>2</v>
      </c>
      <c r="G3250">
        <f>VLOOKUP(E3250,'Data Produk'!$A$2:$E$2517,5,FALSE)</f>
        <v>83850</v>
      </c>
      <c r="H3250">
        <f t="shared" si="101"/>
        <v>167700</v>
      </c>
      <c r="I3250" t="str">
        <f>VLOOKUP(E3250,'Data Produk'!$A$2:$E$2517,3,FALSE)</f>
        <v>BHINNEKA POWER PACK S1 10.000 mAh POWERBANK BLACK</v>
      </c>
      <c r="J3250" t="str">
        <f>VLOOKUP(E3250,'Data Produk'!$A$2:$E$2517,4,FALSE)</f>
        <v>POWERBANK</v>
      </c>
      <c r="K3250" t="str">
        <f>VLOOKUP(D3250,'Data Outlet'!$A$2:$D$17,4,FALSE)</f>
        <v>Dewi Lestari</v>
      </c>
      <c r="L3250" t="str">
        <f>VLOOKUP(D3250,'Data Outlet'!$A$2:$D$17,2,FALSE)</f>
        <v>CIBUBUR JUNCTION</v>
      </c>
    </row>
    <row r="3251" spans="1:12" x14ac:dyDescent="0.25">
      <c r="A3251" t="str">
        <f t="shared" si="102"/>
        <v>T-3250</v>
      </c>
      <c r="B3251" s="3" t="s">
        <v>2584</v>
      </c>
      <c r="C3251" s="5">
        <v>45506</v>
      </c>
      <c r="D3251" s="3" t="s">
        <v>37</v>
      </c>
      <c r="E3251" s="4" t="s">
        <v>1637</v>
      </c>
      <c r="F3251" s="9">
        <v>1</v>
      </c>
      <c r="G3251">
        <f>VLOOKUP(E3251,'Data Produk'!$A$2:$E$2517,5,FALSE)</f>
        <v>234000</v>
      </c>
      <c r="H3251">
        <f t="shared" si="101"/>
        <v>234000</v>
      </c>
      <c r="I3251" t="str">
        <f>VLOOKUP(E3251,'Data Produk'!$A$2:$E$2517,3,FALSE)</f>
        <v>BHINNEKA Gaming Headset HG16S 7.1</v>
      </c>
      <c r="J3251" t="str">
        <f>VLOOKUP(E3251,'Data Produk'!$A$2:$E$2517,4,FALSE)</f>
        <v>GAMING HEADSET</v>
      </c>
      <c r="K3251" t="str">
        <f>VLOOKUP(D3251,'Data Outlet'!$A$2:$D$17,4,FALSE)</f>
        <v>Dewi Lestari</v>
      </c>
      <c r="L3251" t="str">
        <f>VLOOKUP(D3251,'Data Outlet'!$A$2:$D$17,2,FALSE)</f>
        <v>CIBUBUR JUNCTION</v>
      </c>
    </row>
    <row r="3252" spans="1:12" x14ac:dyDescent="0.25">
      <c r="A3252" t="str">
        <f t="shared" si="102"/>
        <v>T-3251</v>
      </c>
      <c r="B3252" s="3" t="s">
        <v>2584</v>
      </c>
      <c r="C3252" s="5">
        <v>45533</v>
      </c>
      <c r="D3252" s="3" t="s">
        <v>37</v>
      </c>
      <c r="E3252" s="4" t="s">
        <v>1638</v>
      </c>
      <c r="F3252" s="9">
        <v>1</v>
      </c>
      <c r="G3252">
        <f>VLOOKUP(E3252,'Data Produk'!$A$2:$E$2517,5,FALSE)</f>
        <v>202500</v>
      </c>
      <c r="H3252">
        <f t="shared" si="101"/>
        <v>202500</v>
      </c>
      <c r="I3252" t="str">
        <f>VLOOKUP(E3252,'Data Produk'!$A$2:$E$2517,3,FALSE)</f>
        <v>BHINNEKA ATOM FULL SIZE MECHANICAL KEYBOARD BLACK BLUE SWITCH</v>
      </c>
      <c r="J3252" t="str">
        <f>VLOOKUP(E3252,'Data Produk'!$A$2:$E$2517,4,FALSE)</f>
        <v>KEYBOARD GAMING</v>
      </c>
      <c r="K3252" t="str">
        <f>VLOOKUP(D3252,'Data Outlet'!$A$2:$D$17,4,FALSE)</f>
        <v>Dewi Lestari</v>
      </c>
      <c r="L3252" t="str">
        <f>VLOOKUP(D3252,'Data Outlet'!$A$2:$D$17,2,FALSE)</f>
        <v>CIBUBUR JUNCTION</v>
      </c>
    </row>
    <row r="3253" spans="1:12" x14ac:dyDescent="0.25">
      <c r="A3253" t="str">
        <f t="shared" si="102"/>
        <v>T-3252</v>
      </c>
      <c r="B3253" s="3" t="s">
        <v>2584</v>
      </c>
      <c r="C3253" s="5">
        <v>45505</v>
      </c>
      <c r="D3253" s="3" t="s">
        <v>37</v>
      </c>
      <c r="E3253" s="4" t="s">
        <v>276</v>
      </c>
      <c r="F3253" s="9">
        <v>1</v>
      </c>
      <c r="G3253">
        <f>VLOOKUP(E3253,'Data Produk'!$A$2:$E$2517,5,FALSE)</f>
        <v>27000</v>
      </c>
      <c r="H3253">
        <f t="shared" si="101"/>
        <v>27000</v>
      </c>
      <c r="I3253" t="str">
        <f>VLOOKUP(E3253,'Data Produk'!$A$2:$E$2517,3,FALSE)</f>
        <v>BHINNEKA DURALINK KCB2001 BLACK</v>
      </c>
      <c r="J3253" t="str">
        <f>VLOOKUP(E3253,'Data Produk'!$A$2:$E$2517,4,FALSE)</f>
        <v>CABLE</v>
      </c>
      <c r="K3253" t="str">
        <f>VLOOKUP(D3253,'Data Outlet'!$A$2:$D$17,4,FALSE)</f>
        <v>Dewi Lestari</v>
      </c>
      <c r="L3253" t="str">
        <f>VLOOKUP(D3253,'Data Outlet'!$A$2:$D$17,2,FALSE)</f>
        <v>CIBUBUR JUNCTION</v>
      </c>
    </row>
    <row r="3254" spans="1:12" x14ac:dyDescent="0.25">
      <c r="A3254" t="str">
        <f t="shared" si="102"/>
        <v>T-3253</v>
      </c>
      <c r="B3254" s="3" t="s">
        <v>2584</v>
      </c>
      <c r="C3254" s="5">
        <v>45530</v>
      </c>
      <c r="D3254" s="3" t="s">
        <v>37</v>
      </c>
      <c r="E3254" s="4" t="s">
        <v>105</v>
      </c>
      <c r="F3254" s="9">
        <v>1</v>
      </c>
      <c r="G3254">
        <f>VLOOKUP(E3254,'Data Produk'!$A$2:$E$2517,5,FALSE)</f>
        <v>83850</v>
      </c>
      <c r="H3254">
        <f t="shared" si="101"/>
        <v>83850</v>
      </c>
      <c r="I3254" t="str">
        <f>VLOOKUP(E3254,'Data Produk'!$A$2:$E$2517,3,FALSE)</f>
        <v>BHINNEKA POWER PACK S1 10.000 mAh POWERBANK WHITE</v>
      </c>
      <c r="J3254" t="str">
        <f>VLOOKUP(E3254,'Data Produk'!$A$2:$E$2517,4,FALSE)</f>
        <v>POWERBANK</v>
      </c>
      <c r="K3254" t="str">
        <f>VLOOKUP(D3254,'Data Outlet'!$A$2:$D$17,4,FALSE)</f>
        <v>Dewi Lestari</v>
      </c>
      <c r="L3254" t="str">
        <f>VLOOKUP(D3254,'Data Outlet'!$A$2:$D$17,2,FALSE)</f>
        <v>CIBUBUR JUNCTION</v>
      </c>
    </row>
    <row r="3255" spans="1:12" x14ac:dyDescent="0.25">
      <c r="A3255" t="str">
        <f t="shared" si="102"/>
        <v>T-3254</v>
      </c>
      <c r="B3255" s="3" t="s">
        <v>2584</v>
      </c>
      <c r="C3255" s="5">
        <v>45517</v>
      </c>
      <c r="D3255" s="3" t="s">
        <v>36</v>
      </c>
      <c r="E3255" s="4" t="s">
        <v>268</v>
      </c>
      <c r="F3255" s="9">
        <v>1</v>
      </c>
      <c r="G3255">
        <f>VLOOKUP(E3255,'Data Produk'!$A$2:$E$2517,5,FALSE)</f>
        <v>26100</v>
      </c>
      <c r="H3255">
        <f t="shared" si="101"/>
        <v>26100</v>
      </c>
      <c r="I3255" t="str">
        <f>VLOOKUP(E3255,'Data Produk'!$A$2:$E$2517,3,FALSE)</f>
        <v>BHINNEKA GO ES1 WIRED EARBUDS WHITE</v>
      </c>
      <c r="J3255" t="str">
        <f>VLOOKUP(E3255,'Data Produk'!$A$2:$E$2517,4,FALSE)</f>
        <v>EARPHONE</v>
      </c>
      <c r="K3255" t="str">
        <f>VLOOKUP(D3255,'Data Outlet'!$A$2:$D$17,4,FALSE)</f>
        <v>Citra Dewi</v>
      </c>
      <c r="L3255" t="str">
        <f>VLOOKUP(D3255,'Data Outlet'!$A$2:$D$17,2,FALSE)</f>
        <v>CENTER POINT MEDAN</v>
      </c>
    </row>
    <row r="3256" spans="1:12" x14ac:dyDescent="0.25">
      <c r="A3256" t="str">
        <f t="shared" si="102"/>
        <v>T-3255</v>
      </c>
      <c r="B3256" s="3" t="s">
        <v>2584</v>
      </c>
      <c r="C3256" s="5">
        <v>45507</v>
      </c>
      <c r="D3256" s="3" t="s">
        <v>36</v>
      </c>
      <c r="E3256" s="4" t="s">
        <v>1639</v>
      </c>
      <c r="F3256" s="9">
        <v>1</v>
      </c>
      <c r="G3256">
        <f>VLOOKUP(E3256,'Data Produk'!$A$2:$E$2517,5,FALSE)</f>
        <v>145800</v>
      </c>
      <c r="H3256">
        <f t="shared" si="101"/>
        <v>145800</v>
      </c>
      <c r="I3256" t="str">
        <f>VLOOKUP(E3256,'Data Produk'!$A$2:$E$2517,3,FALSE)</f>
        <v>BHINNEKA REVOLVER GP12 GAMEPAD BLACK</v>
      </c>
      <c r="J3256" t="str">
        <f>VLOOKUP(E3256,'Data Produk'!$A$2:$E$2517,4,FALSE)</f>
        <v>GAMEPAD</v>
      </c>
      <c r="K3256" t="str">
        <f>VLOOKUP(D3256,'Data Outlet'!$A$2:$D$17,4,FALSE)</f>
        <v>Citra Dewi</v>
      </c>
      <c r="L3256" t="str">
        <f>VLOOKUP(D3256,'Data Outlet'!$A$2:$D$17,2,FALSE)</f>
        <v>CENTER POINT MEDAN</v>
      </c>
    </row>
    <row r="3257" spans="1:12" x14ac:dyDescent="0.25">
      <c r="A3257" t="str">
        <f t="shared" si="102"/>
        <v>T-3256</v>
      </c>
      <c r="B3257" s="3" t="s">
        <v>2584</v>
      </c>
      <c r="C3257" s="5">
        <v>45530</v>
      </c>
      <c r="D3257" s="3" t="s">
        <v>44</v>
      </c>
      <c r="E3257" s="4" t="s">
        <v>1485</v>
      </c>
      <c r="F3257" s="9">
        <v>1</v>
      </c>
      <c r="G3257">
        <f>VLOOKUP(E3257,'Data Produk'!$A$2:$E$2517,5,FALSE)</f>
        <v>98100</v>
      </c>
      <c r="H3257">
        <f t="shared" si="101"/>
        <v>98100</v>
      </c>
      <c r="I3257" t="str">
        <f>VLOOKUP(E3257,'Data Produk'!$A$2:$E$2517,3,FALSE)</f>
        <v>BHINNEKA POWER PURE 30W 2-PORTS USB CHARGER (PD+QC) WHITE</v>
      </c>
      <c r="J3257" t="str">
        <f>VLOOKUP(E3257,'Data Produk'!$A$2:$E$2517,4,FALSE)</f>
        <v>CHARGER</v>
      </c>
      <c r="K3257" t="str">
        <f>VLOOKUP(D3257,'Data Outlet'!$A$2:$D$17,4,FALSE)</f>
        <v>Gita Rahma</v>
      </c>
      <c r="L3257" t="str">
        <f>VLOOKUP(D3257,'Data Outlet'!$A$2:$D$17,2,FALSE)</f>
        <v>PAKUWON</v>
      </c>
    </row>
    <row r="3258" spans="1:12" x14ac:dyDescent="0.25">
      <c r="A3258" t="str">
        <f t="shared" si="102"/>
        <v>T-3257</v>
      </c>
      <c r="B3258" s="3" t="s">
        <v>2584</v>
      </c>
      <c r="C3258" s="5">
        <v>45519</v>
      </c>
      <c r="D3258" s="3" t="s">
        <v>44</v>
      </c>
      <c r="E3258" s="4" t="s">
        <v>1640</v>
      </c>
      <c r="F3258" s="9">
        <v>1</v>
      </c>
      <c r="G3258">
        <f>VLOOKUP(E3258,'Data Produk'!$A$2:$E$2517,5,FALSE)</f>
        <v>503100</v>
      </c>
      <c r="H3258">
        <f t="shared" si="101"/>
        <v>503100</v>
      </c>
      <c r="I3258" t="str">
        <f>VLOOKUP(E3258,'Data Produk'!$A$2:$E$2517,3,FALSE)</f>
        <v>BHINNEKA Gaming Mouse Wireless XD3 PINK</v>
      </c>
      <c r="J3258" t="str">
        <f>VLOOKUP(E3258,'Data Produk'!$A$2:$E$2517,4,FALSE)</f>
        <v>MOUSE GAMING</v>
      </c>
      <c r="K3258" t="str">
        <f>VLOOKUP(D3258,'Data Outlet'!$A$2:$D$17,4,FALSE)</f>
        <v>Gita Rahma</v>
      </c>
      <c r="L3258" t="str">
        <f>VLOOKUP(D3258,'Data Outlet'!$A$2:$D$17,2,FALSE)</f>
        <v>PAKUWON</v>
      </c>
    </row>
    <row r="3259" spans="1:12" x14ac:dyDescent="0.25">
      <c r="A3259" t="str">
        <f t="shared" si="102"/>
        <v>T-3258</v>
      </c>
      <c r="B3259" s="3" t="s">
        <v>2584</v>
      </c>
      <c r="C3259" s="5">
        <v>45514</v>
      </c>
      <c r="D3259" s="3" t="s">
        <v>36</v>
      </c>
      <c r="E3259" s="4" t="s">
        <v>1641</v>
      </c>
      <c r="F3259" s="9">
        <v>2</v>
      </c>
      <c r="G3259">
        <f>VLOOKUP(E3259,'Data Produk'!$A$2:$E$2517,5,FALSE)</f>
        <v>73800</v>
      </c>
      <c r="H3259">
        <f t="shared" si="101"/>
        <v>147600</v>
      </c>
      <c r="I3259" t="str">
        <f>VLOOKUP(E3259,'Data Produk'!$A$2:$E$2517,3,FALSE)</f>
        <v>BHINNEKA RAIGOR III WG12R GAMING MOUSE BEIGE</v>
      </c>
      <c r="J3259" t="str">
        <f>VLOOKUP(E3259,'Data Produk'!$A$2:$E$2517,4,FALSE)</f>
        <v>MOUSE GAMING</v>
      </c>
      <c r="K3259" t="str">
        <f>VLOOKUP(D3259,'Data Outlet'!$A$2:$D$17,4,FALSE)</f>
        <v>Citra Dewi</v>
      </c>
      <c r="L3259" t="str">
        <f>VLOOKUP(D3259,'Data Outlet'!$A$2:$D$17,2,FALSE)</f>
        <v>CENTER POINT MEDAN</v>
      </c>
    </row>
    <row r="3260" spans="1:12" x14ac:dyDescent="0.25">
      <c r="A3260" t="str">
        <f t="shared" si="102"/>
        <v>T-3259</v>
      </c>
      <c r="B3260" s="3" t="s">
        <v>2584</v>
      </c>
      <c r="C3260" s="5">
        <v>45511</v>
      </c>
      <c r="D3260" s="3" t="s">
        <v>36</v>
      </c>
      <c r="E3260" s="4" t="s">
        <v>958</v>
      </c>
      <c r="F3260" s="9">
        <v>3</v>
      </c>
      <c r="G3260">
        <f>VLOOKUP(E3260,'Data Produk'!$A$2:$E$2517,5,FALSE)</f>
        <v>13500</v>
      </c>
      <c r="H3260">
        <f t="shared" si="101"/>
        <v>40500</v>
      </c>
      <c r="I3260" t="str">
        <f>VLOOKUP(E3260,'Data Produk'!$A$2:$E$2517,3,FALSE)</f>
        <v>BHINNEKA LINKBUDS ES2 WIRED EARBUDS BLACK</v>
      </c>
      <c r="J3260" t="str">
        <f>VLOOKUP(E3260,'Data Produk'!$A$2:$E$2517,4,FALSE)</f>
        <v>EARPHONE</v>
      </c>
      <c r="K3260" t="str">
        <f>VLOOKUP(D3260,'Data Outlet'!$A$2:$D$17,4,FALSE)</f>
        <v>Citra Dewi</v>
      </c>
      <c r="L3260" t="str">
        <f>VLOOKUP(D3260,'Data Outlet'!$A$2:$D$17,2,FALSE)</f>
        <v>CENTER POINT MEDAN</v>
      </c>
    </row>
    <row r="3261" spans="1:12" x14ac:dyDescent="0.25">
      <c r="A3261" t="str">
        <f t="shared" si="102"/>
        <v>T-3260</v>
      </c>
      <c r="B3261" s="3" t="s">
        <v>2584</v>
      </c>
      <c r="C3261" s="5">
        <v>45515</v>
      </c>
      <c r="D3261" s="3" t="s">
        <v>37</v>
      </c>
      <c r="E3261" s="4" t="s">
        <v>1642</v>
      </c>
      <c r="F3261" s="9">
        <v>1</v>
      </c>
      <c r="G3261">
        <f>VLOOKUP(E3261,'Data Produk'!$A$2:$E$2517,5,FALSE)</f>
        <v>38700</v>
      </c>
      <c r="H3261">
        <f t="shared" si="101"/>
        <v>38700</v>
      </c>
      <c r="I3261" t="str">
        <f>VLOOKUP(E3261,'Data Produk'!$A$2:$E$2517,3,FALSE)</f>
        <v>BHINNEKA EG3 WIRED EARBUDS BLACK</v>
      </c>
      <c r="J3261" t="str">
        <f>VLOOKUP(E3261,'Data Produk'!$A$2:$E$2517,4,FALSE)</f>
        <v>EARPHONE</v>
      </c>
      <c r="K3261" t="str">
        <f>VLOOKUP(D3261,'Data Outlet'!$A$2:$D$17,4,FALSE)</f>
        <v>Dewi Lestari</v>
      </c>
      <c r="L3261" t="str">
        <f>VLOOKUP(D3261,'Data Outlet'!$A$2:$D$17,2,FALSE)</f>
        <v>CIBUBUR JUNCTION</v>
      </c>
    </row>
    <row r="3262" spans="1:12" x14ac:dyDescent="0.25">
      <c r="A3262" t="str">
        <f t="shared" si="102"/>
        <v>T-3261</v>
      </c>
      <c r="B3262" s="3" t="s">
        <v>2584</v>
      </c>
      <c r="C3262" s="5">
        <v>45512</v>
      </c>
      <c r="D3262" s="3" t="s">
        <v>36</v>
      </c>
      <c r="E3262" s="4" t="s">
        <v>942</v>
      </c>
      <c r="F3262" s="9">
        <v>1</v>
      </c>
      <c r="G3262">
        <f>VLOOKUP(E3262,'Data Produk'!$A$2:$E$2517,5,FALSE)</f>
        <v>76500</v>
      </c>
      <c r="H3262">
        <f t="shared" si="101"/>
        <v>76500</v>
      </c>
      <c r="I3262" t="str">
        <f>VLOOKUP(E3262,'Data Produk'!$A$2:$E$2517,3,FALSE)</f>
        <v>BHINNEKA WAVE10 TW10 TRUE WIRELESS BLACK</v>
      </c>
      <c r="J3262" t="str">
        <f>VLOOKUP(E3262,'Data Produk'!$A$2:$E$2517,4,FALSE)</f>
        <v>TWS</v>
      </c>
      <c r="K3262" t="str">
        <f>VLOOKUP(D3262,'Data Outlet'!$A$2:$D$17,4,FALSE)</f>
        <v>Citra Dewi</v>
      </c>
      <c r="L3262" t="str">
        <f>VLOOKUP(D3262,'Data Outlet'!$A$2:$D$17,2,FALSE)</f>
        <v>CENTER POINT MEDAN</v>
      </c>
    </row>
    <row r="3263" spans="1:12" x14ac:dyDescent="0.25">
      <c r="A3263" t="str">
        <f t="shared" si="102"/>
        <v>T-3262</v>
      </c>
      <c r="B3263" s="3" t="s">
        <v>2584</v>
      </c>
      <c r="C3263" s="5">
        <v>45526</v>
      </c>
      <c r="D3263" s="3" t="s">
        <v>44</v>
      </c>
      <c r="E3263" s="4" t="s">
        <v>834</v>
      </c>
      <c r="F3263" s="9">
        <v>3</v>
      </c>
      <c r="G3263">
        <f>VLOOKUP(E3263,'Data Produk'!$A$2:$E$2517,5,FALSE)</f>
        <v>17100</v>
      </c>
      <c r="H3263">
        <f t="shared" si="101"/>
        <v>51300</v>
      </c>
      <c r="I3263" t="str">
        <f>VLOOKUP(E3263,'Data Produk'!$A$2:$E$2517,3,FALSE)</f>
        <v>BHINNEKA DURALINK KCB1201 BLACK</v>
      </c>
      <c r="J3263" t="str">
        <f>VLOOKUP(E3263,'Data Produk'!$A$2:$E$2517,4,FALSE)</f>
        <v>CABLE</v>
      </c>
      <c r="K3263" t="str">
        <f>VLOOKUP(D3263,'Data Outlet'!$A$2:$D$17,4,FALSE)</f>
        <v>Gita Rahma</v>
      </c>
      <c r="L3263" t="str">
        <f>VLOOKUP(D3263,'Data Outlet'!$A$2:$D$17,2,FALSE)</f>
        <v>PAKUWON</v>
      </c>
    </row>
    <row r="3264" spans="1:12" x14ac:dyDescent="0.25">
      <c r="A3264" t="str">
        <f t="shared" si="102"/>
        <v>T-3263</v>
      </c>
      <c r="B3264" s="3" t="s">
        <v>2584</v>
      </c>
      <c r="C3264" s="5">
        <v>45529</v>
      </c>
      <c r="D3264" s="3" t="s">
        <v>36</v>
      </c>
      <c r="E3264" s="4" t="s">
        <v>1643</v>
      </c>
      <c r="F3264" s="9">
        <v>1</v>
      </c>
      <c r="G3264">
        <f>VLOOKUP(E3264,'Data Produk'!$A$2:$E$2517,5,FALSE)</f>
        <v>73800</v>
      </c>
      <c r="H3264">
        <f t="shared" si="101"/>
        <v>73800</v>
      </c>
      <c r="I3264" t="str">
        <f>VLOOKUP(E3264,'Data Produk'!$A$2:$E$2517,3,FALSE)</f>
        <v>BHINNEKA SMART LIGHT BUB 9W SLB101</v>
      </c>
      <c r="J3264" t="str">
        <f>VLOOKUP(E3264,'Data Produk'!$A$2:$E$2517,4,FALSE)</f>
        <v>SMART LIFE</v>
      </c>
      <c r="K3264" t="str">
        <f>VLOOKUP(D3264,'Data Outlet'!$A$2:$D$17,4,FALSE)</f>
        <v>Citra Dewi</v>
      </c>
      <c r="L3264" t="str">
        <f>VLOOKUP(D3264,'Data Outlet'!$A$2:$D$17,2,FALSE)</f>
        <v>CENTER POINT MEDAN</v>
      </c>
    </row>
    <row r="3265" spans="1:12" x14ac:dyDescent="0.25">
      <c r="A3265" t="str">
        <f t="shared" si="102"/>
        <v>T-3264</v>
      </c>
      <c r="B3265" s="3" t="s">
        <v>2584</v>
      </c>
      <c r="C3265" s="5">
        <v>45514</v>
      </c>
      <c r="D3265" s="3" t="s">
        <v>44</v>
      </c>
      <c r="E3265" s="4" t="s">
        <v>1644</v>
      </c>
      <c r="F3265" s="9">
        <v>1</v>
      </c>
      <c r="G3265">
        <f>VLOOKUP(E3265,'Data Produk'!$A$2:$E$2517,5,FALSE)</f>
        <v>503100</v>
      </c>
      <c r="H3265">
        <f t="shared" si="101"/>
        <v>503100</v>
      </c>
      <c r="I3265" t="str">
        <f>VLOOKUP(E3265,'Data Produk'!$A$2:$E$2517,3,FALSE)</f>
        <v>BHINNEKA Gaming Mouse Wireless XD3 WHITE</v>
      </c>
      <c r="J3265" t="str">
        <f>VLOOKUP(E3265,'Data Produk'!$A$2:$E$2517,4,FALSE)</f>
        <v>MOUSE GAMING</v>
      </c>
      <c r="K3265" t="str">
        <f>VLOOKUP(D3265,'Data Outlet'!$A$2:$D$17,4,FALSE)</f>
        <v>Gita Rahma</v>
      </c>
      <c r="L3265" t="str">
        <f>VLOOKUP(D3265,'Data Outlet'!$A$2:$D$17,2,FALSE)</f>
        <v>PAKUWON</v>
      </c>
    </row>
    <row r="3266" spans="1:12" x14ac:dyDescent="0.25">
      <c r="A3266" t="str">
        <f t="shared" si="102"/>
        <v>T-3265</v>
      </c>
      <c r="B3266" s="3" t="s">
        <v>2584</v>
      </c>
      <c r="C3266" s="5">
        <v>45524</v>
      </c>
      <c r="D3266" s="3" t="s">
        <v>44</v>
      </c>
      <c r="E3266" s="4" t="s">
        <v>1508</v>
      </c>
      <c r="F3266" s="9">
        <v>1</v>
      </c>
      <c r="G3266">
        <f>VLOOKUP(E3266,'Data Produk'!$A$2:$E$2517,5,FALSE)</f>
        <v>39600</v>
      </c>
      <c r="H3266">
        <f t="shared" si="101"/>
        <v>39600</v>
      </c>
      <c r="I3266" t="str">
        <f>VLOOKUP(E3266,'Data Produk'!$A$2:$E$2517,3,FALSE)</f>
        <v>BHINNEKA GO W607 OFFICE MOUSE BLACK</v>
      </c>
      <c r="J3266" t="str">
        <f>VLOOKUP(E3266,'Data Produk'!$A$2:$E$2517,4,FALSE)</f>
        <v>OFFICE MOUSE</v>
      </c>
      <c r="K3266" t="str">
        <f>VLOOKUP(D3266,'Data Outlet'!$A$2:$D$17,4,FALSE)</f>
        <v>Gita Rahma</v>
      </c>
      <c r="L3266" t="str">
        <f>VLOOKUP(D3266,'Data Outlet'!$A$2:$D$17,2,FALSE)</f>
        <v>PAKUWON</v>
      </c>
    </row>
    <row r="3267" spans="1:12" x14ac:dyDescent="0.25">
      <c r="A3267" t="str">
        <f t="shared" si="102"/>
        <v>T-3266</v>
      </c>
      <c r="B3267" s="3" t="s">
        <v>2584</v>
      </c>
      <c r="C3267" s="5">
        <v>45535</v>
      </c>
      <c r="D3267" s="3" t="s">
        <v>37</v>
      </c>
      <c r="E3267" s="4" t="s">
        <v>760</v>
      </c>
      <c r="F3267" s="9">
        <v>3</v>
      </c>
      <c r="G3267">
        <f>VLOOKUP(E3267,'Data Produk'!$A$2:$E$2517,5,FALSE)</f>
        <v>22500</v>
      </c>
      <c r="H3267">
        <f t="shared" ref="H3267:H3330" si="103">G3267*F3267</f>
        <v>67500</v>
      </c>
      <c r="I3267" t="str">
        <f>VLOOKUP(E3267,'Data Produk'!$A$2:$E$2517,3,FALSE)</f>
        <v>BHINNEKA HYPERLINK KV65C1201 BLACK</v>
      </c>
      <c r="J3267" t="str">
        <f>VLOOKUP(E3267,'Data Produk'!$A$2:$E$2517,4,FALSE)</f>
        <v>CABLE</v>
      </c>
      <c r="K3267" t="str">
        <f>VLOOKUP(D3267,'Data Outlet'!$A$2:$D$17,4,FALSE)</f>
        <v>Dewi Lestari</v>
      </c>
      <c r="L3267" t="str">
        <f>VLOOKUP(D3267,'Data Outlet'!$A$2:$D$17,2,FALSE)</f>
        <v>CIBUBUR JUNCTION</v>
      </c>
    </row>
    <row r="3268" spans="1:12" x14ac:dyDescent="0.25">
      <c r="A3268" t="str">
        <f t="shared" si="102"/>
        <v>T-3267</v>
      </c>
      <c r="B3268" s="3" t="s">
        <v>2584</v>
      </c>
      <c r="C3268" s="5">
        <v>45531</v>
      </c>
      <c r="D3268" s="3" t="s">
        <v>37</v>
      </c>
      <c r="E3268" s="4" t="s">
        <v>1645</v>
      </c>
      <c r="F3268" s="9">
        <v>1</v>
      </c>
      <c r="G3268">
        <f>VLOOKUP(E3268,'Data Produk'!$A$2:$E$2517,5,FALSE)</f>
        <v>76500</v>
      </c>
      <c r="H3268">
        <f t="shared" si="103"/>
        <v>76500</v>
      </c>
      <c r="I3268" t="str">
        <f>VLOOKUP(E3268,'Data Produk'!$A$2:$E$2517,3,FALSE)</f>
        <v>BHINNEKA Gaming Keyboard K-511.</v>
      </c>
      <c r="J3268" t="str">
        <f>VLOOKUP(E3268,'Data Produk'!$A$2:$E$2517,4,FALSE)</f>
        <v>KEYBOARD GAMING</v>
      </c>
      <c r="K3268" t="str">
        <f>VLOOKUP(D3268,'Data Outlet'!$A$2:$D$17,4,FALSE)</f>
        <v>Dewi Lestari</v>
      </c>
      <c r="L3268" t="str">
        <f>VLOOKUP(D3268,'Data Outlet'!$A$2:$D$17,2,FALSE)</f>
        <v>CIBUBUR JUNCTION</v>
      </c>
    </row>
    <row r="3269" spans="1:12" x14ac:dyDescent="0.25">
      <c r="A3269" t="str">
        <f t="shared" si="102"/>
        <v>T-3268</v>
      </c>
      <c r="B3269" s="3" t="s">
        <v>2584</v>
      </c>
      <c r="C3269" s="5">
        <v>45514</v>
      </c>
      <c r="D3269" s="3" t="s">
        <v>44</v>
      </c>
      <c r="E3269" s="4" t="s">
        <v>1646</v>
      </c>
      <c r="F3269" s="9">
        <v>1</v>
      </c>
      <c r="G3269">
        <f>VLOOKUP(E3269,'Data Produk'!$A$2:$E$2517,5,FALSE)</f>
        <v>22500</v>
      </c>
      <c r="H3269">
        <f t="shared" si="103"/>
        <v>22500</v>
      </c>
      <c r="I3269" t="str">
        <f>VLOOKUP(E3269,'Data Produk'!$A$2:$E$2517,3,FALSE)</f>
        <v>BHINNEKA LINKBUDS ES4 WIRED EARBUDS WHITE</v>
      </c>
      <c r="J3269" t="str">
        <f>VLOOKUP(E3269,'Data Produk'!$A$2:$E$2517,4,FALSE)</f>
        <v>EARPHONE</v>
      </c>
      <c r="K3269" t="str">
        <f>VLOOKUP(D3269,'Data Outlet'!$A$2:$D$17,4,FALSE)</f>
        <v>Gita Rahma</v>
      </c>
      <c r="L3269" t="str">
        <f>VLOOKUP(D3269,'Data Outlet'!$A$2:$D$17,2,FALSE)</f>
        <v>PAKUWON</v>
      </c>
    </row>
    <row r="3270" spans="1:12" x14ac:dyDescent="0.25">
      <c r="A3270" t="str">
        <f t="shared" si="102"/>
        <v>T-3269</v>
      </c>
      <c r="B3270" s="3" t="s">
        <v>2584</v>
      </c>
      <c r="C3270" s="5">
        <v>45514</v>
      </c>
      <c r="D3270" s="3" t="s">
        <v>36</v>
      </c>
      <c r="E3270" s="4" t="s">
        <v>971</v>
      </c>
      <c r="F3270" s="9">
        <v>1</v>
      </c>
      <c r="G3270">
        <f>VLOOKUP(E3270,'Data Produk'!$A$2:$E$2517,5,FALSE)</f>
        <v>98100</v>
      </c>
      <c r="H3270">
        <f t="shared" si="103"/>
        <v>98100</v>
      </c>
      <c r="I3270" t="str">
        <f>VLOOKUP(E3270,'Data Produk'!$A$2:$E$2517,3,FALSE)</f>
        <v>BHINNEKA POWER PURE 30W 2-PORTS USB CHARGER (PD+QC) WHITE</v>
      </c>
      <c r="J3270" t="str">
        <f>VLOOKUP(E3270,'Data Produk'!$A$2:$E$2517,4,FALSE)</f>
        <v>CHARGER</v>
      </c>
      <c r="K3270" t="str">
        <f>VLOOKUP(D3270,'Data Outlet'!$A$2:$D$17,4,FALSE)</f>
        <v>Citra Dewi</v>
      </c>
      <c r="L3270" t="str">
        <f>VLOOKUP(D3270,'Data Outlet'!$A$2:$D$17,2,FALSE)</f>
        <v>CENTER POINT MEDAN</v>
      </c>
    </row>
    <row r="3271" spans="1:12" x14ac:dyDescent="0.25">
      <c r="A3271" t="str">
        <f t="shared" si="102"/>
        <v>T-3270</v>
      </c>
      <c r="B3271" s="3" t="s">
        <v>2584</v>
      </c>
      <c r="C3271" s="5">
        <v>45519</v>
      </c>
      <c r="D3271" s="3" t="s">
        <v>36</v>
      </c>
      <c r="E3271" s="4" t="s">
        <v>221</v>
      </c>
      <c r="F3271" s="9">
        <v>1</v>
      </c>
      <c r="G3271">
        <f>VLOOKUP(E3271,'Data Produk'!$A$2:$E$2517,5,FALSE)</f>
        <v>22500</v>
      </c>
      <c r="H3271">
        <f t="shared" si="103"/>
        <v>22500</v>
      </c>
      <c r="I3271" t="str">
        <f>VLOOKUP(E3271,'Data Produk'!$A$2:$E$2517,3,FALSE)</f>
        <v>BHINNEKA LINKBUDS ES4 WIRED EARBUDS WHITE</v>
      </c>
      <c r="J3271" t="str">
        <f>VLOOKUP(E3271,'Data Produk'!$A$2:$E$2517,4,FALSE)</f>
        <v>EARPHONE</v>
      </c>
      <c r="K3271" t="str">
        <f>VLOOKUP(D3271,'Data Outlet'!$A$2:$D$17,4,FALSE)</f>
        <v>Citra Dewi</v>
      </c>
      <c r="L3271" t="str">
        <f>VLOOKUP(D3271,'Data Outlet'!$A$2:$D$17,2,FALSE)</f>
        <v>CENTER POINT MEDAN</v>
      </c>
    </row>
    <row r="3272" spans="1:12" x14ac:dyDescent="0.25">
      <c r="A3272" t="str">
        <f t="shared" si="102"/>
        <v>T-3271</v>
      </c>
      <c r="B3272" s="3" t="s">
        <v>2584</v>
      </c>
      <c r="C3272" s="5">
        <v>45527</v>
      </c>
      <c r="D3272" s="3" t="s">
        <v>37</v>
      </c>
      <c r="E3272" s="4" t="s">
        <v>1647</v>
      </c>
      <c r="F3272" s="9">
        <v>1</v>
      </c>
      <c r="G3272">
        <f>VLOOKUP(E3272,'Data Produk'!$A$2:$E$2517,5,FALSE)</f>
        <v>112500</v>
      </c>
      <c r="H3272">
        <f t="shared" si="103"/>
        <v>112500</v>
      </c>
      <c r="I3272" t="str">
        <f>VLOOKUP(E3272,'Data Produk'!$A$2:$E$2517,3,FALSE)</f>
        <v>BHINNEKA WAVE11 TW11 TRUE WIRELESS PINK</v>
      </c>
      <c r="J3272" t="str">
        <f>VLOOKUP(E3272,'Data Produk'!$A$2:$E$2517,4,FALSE)</f>
        <v>TWS</v>
      </c>
      <c r="K3272" t="str">
        <f>VLOOKUP(D3272,'Data Outlet'!$A$2:$D$17,4,FALSE)</f>
        <v>Dewi Lestari</v>
      </c>
      <c r="L3272" t="str">
        <f>VLOOKUP(D3272,'Data Outlet'!$A$2:$D$17,2,FALSE)</f>
        <v>CIBUBUR JUNCTION</v>
      </c>
    </row>
    <row r="3273" spans="1:12" x14ac:dyDescent="0.25">
      <c r="A3273" t="str">
        <f t="shared" si="102"/>
        <v>T-3272</v>
      </c>
      <c r="B3273" s="3" t="s">
        <v>2584</v>
      </c>
      <c r="C3273" s="5">
        <v>45532</v>
      </c>
      <c r="D3273" s="3" t="s">
        <v>36</v>
      </c>
      <c r="E3273" s="4" t="s">
        <v>165</v>
      </c>
      <c r="F3273" s="9">
        <v>2</v>
      </c>
      <c r="G3273">
        <f>VLOOKUP(E3273,'Data Produk'!$A$2:$E$2517,5,FALSE)</f>
        <v>12600</v>
      </c>
      <c r="H3273">
        <f t="shared" si="103"/>
        <v>25200</v>
      </c>
      <c r="I3273" t="str">
        <f>VLOOKUP(E3273,'Data Produk'!$A$2:$E$2517,3,FALSE)</f>
        <v>BHINNEKA BASIC XL MP64 BASIC MOUSEPAD BLACK</v>
      </c>
      <c r="J3273" t="str">
        <f>VLOOKUP(E3273,'Data Produk'!$A$2:$E$2517,4,FALSE)</f>
        <v>BASIC MOUSEPAD</v>
      </c>
      <c r="K3273" t="str">
        <f>VLOOKUP(D3273,'Data Outlet'!$A$2:$D$17,4,FALSE)</f>
        <v>Citra Dewi</v>
      </c>
      <c r="L3273" t="str">
        <f>VLOOKUP(D3273,'Data Outlet'!$A$2:$D$17,2,FALSE)</f>
        <v>CENTER POINT MEDAN</v>
      </c>
    </row>
    <row r="3274" spans="1:12" x14ac:dyDescent="0.25">
      <c r="A3274" t="str">
        <f t="shared" si="102"/>
        <v>T-3273</v>
      </c>
      <c r="B3274" s="3" t="s">
        <v>2584</v>
      </c>
      <c r="C3274" s="5">
        <v>45526</v>
      </c>
      <c r="D3274" s="3" t="s">
        <v>37</v>
      </c>
      <c r="E3274" s="4" t="s">
        <v>1648</v>
      </c>
      <c r="F3274" s="9">
        <v>1</v>
      </c>
      <c r="G3274">
        <f>VLOOKUP(E3274,'Data Produk'!$A$2:$E$2517,5,FALSE)</f>
        <v>39600</v>
      </c>
      <c r="H3274">
        <f t="shared" si="103"/>
        <v>39600</v>
      </c>
      <c r="I3274" t="str">
        <f>VLOOKUP(E3274,'Data Produk'!$A$2:$E$2517,3,FALSE)</f>
        <v>BHINNEKA GO W607 OFFICE MOUSE PURPLE</v>
      </c>
      <c r="J3274" t="str">
        <f>VLOOKUP(E3274,'Data Produk'!$A$2:$E$2517,4,FALSE)</f>
        <v>OFFICE MOUSE</v>
      </c>
      <c r="K3274" t="str">
        <f>VLOOKUP(D3274,'Data Outlet'!$A$2:$D$17,4,FALSE)</f>
        <v>Dewi Lestari</v>
      </c>
      <c r="L3274" t="str">
        <f>VLOOKUP(D3274,'Data Outlet'!$A$2:$D$17,2,FALSE)</f>
        <v>CIBUBUR JUNCTION</v>
      </c>
    </row>
    <row r="3275" spans="1:12" x14ac:dyDescent="0.25">
      <c r="A3275" t="str">
        <f t="shared" si="102"/>
        <v>T-3274</v>
      </c>
      <c r="B3275" s="3" t="s">
        <v>2584</v>
      </c>
      <c r="C3275" s="5">
        <v>45527</v>
      </c>
      <c r="D3275" s="3" t="s">
        <v>44</v>
      </c>
      <c r="E3275" s="4" t="s">
        <v>1649</v>
      </c>
      <c r="F3275" s="9">
        <v>1</v>
      </c>
      <c r="G3275">
        <f>VLOOKUP(E3275,'Data Produk'!$A$2:$E$2517,5,FALSE)</f>
        <v>49500</v>
      </c>
      <c r="H3275">
        <f t="shared" si="103"/>
        <v>49500</v>
      </c>
      <c r="I3275" t="str">
        <f>VLOOKUP(E3275,'Data Produk'!$A$2:$E$2517,3,FALSE)</f>
        <v>BHINNEKA POWER GO 20W 1-PORT TYPE-C USB CHARGER (PD+QC) BLACK</v>
      </c>
      <c r="J3275" t="str">
        <f>VLOOKUP(E3275,'Data Produk'!$A$2:$E$2517,4,FALSE)</f>
        <v>CHARGER</v>
      </c>
      <c r="K3275" t="str">
        <f>VLOOKUP(D3275,'Data Outlet'!$A$2:$D$17,4,FALSE)</f>
        <v>Gita Rahma</v>
      </c>
      <c r="L3275" t="str">
        <f>VLOOKUP(D3275,'Data Outlet'!$A$2:$D$17,2,FALSE)</f>
        <v>PAKUWON</v>
      </c>
    </row>
    <row r="3276" spans="1:12" x14ac:dyDescent="0.25">
      <c r="A3276" t="str">
        <f t="shared" ref="A3276:A3339" si="104">"T-"&amp;ROW()-1</f>
        <v>T-3275</v>
      </c>
      <c r="B3276" s="3" t="s">
        <v>2584</v>
      </c>
      <c r="C3276" s="5">
        <v>45513</v>
      </c>
      <c r="D3276" s="3" t="s">
        <v>44</v>
      </c>
      <c r="E3276" s="4" t="s">
        <v>742</v>
      </c>
      <c r="F3276" s="9">
        <v>2</v>
      </c>
      <c r="G3276">
        <f>VLOOKUP(E3276,'Data Produk'!$A$2:$E$2517,5,FALSE)</f>
        <v>22500</v>
      </c>
      <c r="H3276">
        <f t="shared" si="103"/>
        <v>45000</v>
      </c>
      <c r="I3276" t="str">
        <f>VLOOKUP(E3276,'Data Produk'!$A$2:$E$2517,3,FALSE)</f>
        <v>BHINNEKA HYPERLINK KV65C1201 BLACK</v>
      </c>
      <c r="J3276" t="str">
        <f>VLOOKUP(E3276,'Data Produk'!$A$2:$E$2517,4,FALSE)</f>
        <v>CABLE</v>
      </c>
      <c r="K3276" t="str">
        <f>VLOOKUP(D3276,'Data Outlet'!$A$2:$D$17,4,FALSE)</f>
        <v>Gita Rahma</v>
      </c>
      <c r="L3276" t="str">
        <f>VLOOKUP(D3276,'Data Outlet'!$A$2:$D$17,2,FALSE)</f>
        <v>PAKUWON</v>
      </c>
    </row>
    <row r="3277" spans="1:12" x14ac:dyDescent="0.25">
      <c r="A3277" t="str">
        <f t="shared" si="104"/>
        <v>T-3276</v>
      </c>
      <c r="B3277" s="3" t="s">
        <v>2584</v>
      </c>
      <c r="C3277" s="5">
        <v>45531</v>
      </c>
      <c r="D3277" s="3" t="s">
        <v>37</v>
      </c>
      <c r="E3277" s="4" t="s">
        <v>1650</v>
      </c>
      <c r="F3277" s="9">
        <v>1</v>
      </c>
      <c r="G3277">
        <f>VLOOKUP(E3277,'Data Produk'!$A$2:$E$2517,5,FALSE)</f>
        <v>38700</v>
      </c>
      <c r="H3277">
        <f t="shared" si="103"/>
        <v>38700</v>
      </c>
      <c r="I3277" t="str">
        <f>VLOOKUP(E3277,'Data Produk'!$A$2:$E$2517,3,FALSE)</f>
        <v>BHINNEKA EG3 WIRED EARBUDS WHITE</v>
      </c>
      <c r="J3277" t="str">
        <f>VLOOKUP(E3277,'Data Produk'!$A$2:$E$2517,4,FALSE)</f>
        <v>EARPHONE</v>
      </c>
      <c r="K3277" t="str">
        <f>VLOOKUP(D3277,'Data Outlet'!$A$2:$D$17,4,FALSE)</f>
        <v>Dewi Lestari</v>
      </c>
      <c r="L3277" t="str">
        <f>VLOOKUP(D3277,'Data Outlet'!$A$2:$D$17,2,FALSE)</f>
        <v>CIBUBUR JUNCTION</v>
      </c>
    </row>
    <row r="3278" spans="1:12" x14ac:dyDescent="0.25">
      <c r="A3278" t="str">
        <f t="shared" si="104"/>
        <v>T-3277</v>
      </c>
      <c r="B3278" s="3" t="s">
        <v>2584</v>
      </c>
      <c r="C3278" s="5">
        <v>45529</v>
      </c>
      <c r="D3278" s="3" t="s">
        <v>37</v>
      </c>
      <c r="E3278" s="4" t="s">
        <v>267</v>
      </c>
      <c r="F3278" s="9">
        <v>1</v>
      </c>
      <c r="G3278">
        <f>VLOOKUP(E3278,'Data Produk'!$A$2:$E$2517,5,FALSE)</f>
        <v>13050</v>
      </c>
      <c r="H3278">
        <f t="shared" si="103"/>
        <v>13050</v>
      </c>
      <c r="I3278" t="str">
        <f>VLOOKUP(E3278,'Data Produk'!$A$2:$E$2517,3,FALSE)</f>
        <v>BHINNEKA DURALINK KCT1201 BLACK</v>
      </c>
      <c r="J3278" t="str">
        <f>VLOOKUP(E3278,'Data Produk'!$A$2:$E$2517,4,FALSE)</f>
        <v>CABLE</v>
      </c>
      <c r="K3278" t="str">
        <f>VLOOKUP(D3278,'Data Outlet'!$A$2:$D$17,4,FALSE)</f>
        <v>Dewi Lestari</v>
      </c>
      <c r="L3278" t="str">
        <f>VLOOKUP(D3278,'Data Outlet'!$A$2:$D$17,2,FALSE)</f>
        <v>CIBUBUR JUNCTION</v>
      </c>
    </row>
    <row r="3279" spans="1:12" x14ac:dyDescent="0.25">
      <c r="A3279" t="str">
        <f t="shared" si="104"/>
        <v>T-3278</v>
      </c>
      <c r="B3279" s="3" t="s">
        <v>2584</v>
      </c>
      <c r="C3279" s="5">
        <v>45530</v>
      </c>
      <c r="D3279" s="3" t="s">
        <v>37</v>
      </c>
      <c r="E3279" s="4" t="s">
        <v>277</v>
      </c>
      <c r="F3279" s="9">
        <v>1</v>
      </c>
      <c r="G3279">
        <f>VLOOKUP(E3279,'Data Produk'!$A$2:$E$2517,5,FALSE)</f>
        <v>103350</v>
      </c>
      <c r="H3279">
        <f t="shared" si="103"/>
        <v>103350</v>
      </c>
      <c r="I3279" t="str">
        <f>VLOOKUP(E3279,'Data Produk'!$A$2:$E$2517,3,FALSE)</f>
        <v>BHINNEKA GO WH02 WIRELESS HEADSET GREY</v>
      </c>
      <c r="J3279" t="str">
        <f>VLOOKUP(E3279,'Data Produk'!$A$2:$E$2517,4,FALSE)</f>
        <v>WIRELESS HEADSET</v>
      </c>
      <c r="K3279" t="str">
        <f>VLOOKUP(D3279,'Data Outlet'!$A$2:$D$17,4,FALSE)</f>
        <v>Dewi Lestari</v>
      </c>
      <c r="L3279" t="str">
        <f>VLOOKUP(D3279,'Data Outlet'!$A$2:$D$17,2,FALSE)</f>
        <v>CIBUBUR JUNCTION</v>
      </c>
    </row>
    <row r="3280" spans="1:12" x14ac:dyDescent="0.25">
      <c r="A3280" t="str">
        <f t="shared" si="104"/>
        <v>T-3279</v>
      </c>
      <c r="B3280" s="3" t="s">
        <v>2584</v>
      </c>
      <c r="C3280" s="5">
        <v>45517</v>
      </c>
      <c r="D3280" s="3" t="s">
        <v>37</v>
      </c>
      <c r="E3280" s="4" t="s">
        <v>113</v>
      </c>
      <c r="F3280" s="9">
        <v>1</v>
      </c>
      <c r="G3280">
        <f>VLOOKUP(E3280,'Data Produk'!$A$2:$E$2517,5,FALSE)</f>
        <v>230750</v>
      </c>
      <c r="H3280">
        <f t="shared" si="103"/>
        <v>230750</v>
      </c>
      <c r="I3280" t="str">
        <f>VLOOKUP(E3280,'Data Produk'!$A$2:$E$2517,3,FALSE)</f>
        <v>BHINNEKA POWER PLUS 65W 3-PORTS GAN CHARGER (PPS/PD+QC) BLACK</v>
      </c>
      <c r="J3280" t="str">
        <f>VLOOKUP(E3280,'Data Produk'!$A$2:$E$2517,4,FALSE)</f>
        <v>CHARGER</v>
      </c>
      <c r="K3280" t="str">
        <f>VLOOKUP(D3280,'Data Outlet'!$A$2:$D$17,4,FALSE)</f>
        <v>Dewi Lestari</v>
      </c>
      <c r="L3280" t="str">
        <f>VLOOKUP(D3280,'Data Outlet'!$A$2:$D$17,2,FALSE)</f>
        <v>CIBUBUR JUNCTION</v>
      </c>
    </row>
    <row r="3281" spans="1:12" x14ac:dyDescent="0.25">
      <c r="A3281" t="str">
        <f t="shared" si="104"/>
        <v>T-3280</v>
      </c>
      <c r="B3281" s="3" t="s">
        <v>2584</v>
      </c>
      <c r="C3281" s="5">
        <v>45521</v>
      </c>
      <c r="D3281" s="3" t="s">
        <v>37</v>
      </c>
      <c r="E3281" s="4" t="s">
        <v>785</v>
      </c>
      <c r="F3281" s="9">
        <v>1</v>
      </c>
      <c r="G3281">
        <f>VLOOKUP(E3281,'Data Produk'!$A$2:$E$2517,5,FALSE)</f>
        <v>170100</v>
      </c>
      <c r="H3281">
        <f t="shared" si="103"/>
        <v>170100</v>
      </c>
      <c r="I3281" t="str">
        <f>VLOOKUP(E3281,'Data Produk'!$A$2:$E$2517,3,FALSE)</f>
        <v>BHINNEKA Gaming Deskmat ATO MP905 PLUM</v>
      </c>
      <c r="J3281" t="str">
        <f>VLOOKUP(E3281,'Data Produk'!$A$2:$E$2517,4,FALSE)</f>
        <v>DESKMAT</v>
      </c>
      <c r="K3281" t="str">
        <f>VLOOKUP(D3281,'Data Outlet'!$A$2:$D$17,4,FALSE)</f>
        <v>Dewi Lestari</v>
      </c>
      <c r="L3281" t="str">
        <f>VLOOKUP(D3281,'Data Outlet'!$A$2:$D$17,2,FALSE)</f>
        <v>CIBUBUR JUNCTION</v>
      </c>
    </row>
    <row r="3282" spans="1:12" x14ac:dyDescent="0.25">
      <c r="A3282" t="str">
        <f t="shared" si="104"/>
        <v>T-3281</v>
      </c>
      <c r="B3282" s="3" t="s">
        <v>2584</v>
      </c>
      <c r="C3282" s="5">
        <v>45512</v>
      </c>
      <c r="D3282" s="3" t="s">
        <v>37</v>
      </c>
      <c r="E3282" s="4" t="s">
        <v>195</v>
      </c>
      <c r="F3282" s="9">
        <v>1</v>
      </c>
      <c r="G3282">
        <f>VLOOKUP(E3282,'Data Produk'!$A$2:$E$2517,5,FALSE)</f>
        <v>39600</v>
      </c>
      <c r="H3282">
        <f t="shared" si="103"/>
        <v>39600</v>
      </c>
      <c r="I3282" t="str">
        <f>VLOOKUP(E3282,'Data Produk'!$A$2:$E$2517,3,FALSE)</f>
        <v>BHINNEKA GO W608 OFFICE MOUSE GREEN</v>
      </c>
      <c r="J3282" t="str">
        <f>VLOOKUP(E3282,'Data Produk'!$A$2:$E$2517,4,FALSE)</f>
        <v>OFFICE MOUSE</v>
      </c>
      <c r="K3282" t="str">
        <f>VLOOKUP(D3282,'Data Outlet'!$A$2:$D$17,4,FALSE)</f>
        <v>Dewi Lestari</v>
      </c>
      <c r="L3282" t="str">
        <f>VLOOKUP(D3282,'Data Outlet'!$A$2:$D$17,2,FALSE)</f>
        <v>CIBUBUR JUNCTION</v>
      </c>
    </row>
    <row r="3283" spans="1:12" x14ac:dyDescent="0.25">
      <c r="A3283" t="str">
        <f t="shared" si="104"/>
        <v>T-3282</v>
      </c>
      <c r="B3283" s="3" t="s">
        <v>2584</v>
      </c>
      <c r="C3283" s="5">
        <v>45506</v>
      </c>
      <c r="D3283" s="3" t="s">
        <v>37</v>
      </c>
      <c r="E3283" s="4" t="s">
        <v>1209</v>
      </c>
      <c r="F3283" s="9">
        <v>1</v>
      </c>
      <c r="G3283">
        <f>VLOOKUP(E3283,'Data Produk'!$A$2:$E$2517,5,FALSE)</f>
        <v>32000</v>
      </c>
      <c r="H3283">
        <f t="shared" si="103"/>
        <v>32000</v>
      </c>
      <c r="I3283" t="str">
        <f>VLOOKUP(E3283,'Data Produk'!$A$2:$E$2517,3,FALSE)</f>
        <v>KC104 BHINNEKA USB CABLE TYPE C</v>
      </c>
      <c r="J3283" t="str">
        <f>VLOOKUP(E3283,'Data Produk'!$A$2:$E$2517,4,FALSE)</f>
        <v>CABLE</v>
      </c>
      <c r="K3283" t="str">
        <f>VLOOKUP(D3283,'Data Outlet'!$A$2:$D$17,4,FALSE)</f>
        <v>Dewi Lestari</v>
      </c>
      <c r="L3283" t="str">
        <f>VLOOKUP(D3283,'Data Outlet'!$A$2:$D$17,2,FALSE)</f>
        <v>CIBUBUR JUNCTION</v>
      </c>
    </row>
    <row r="3284" spans="1:12" x14ac:dyDescent="0.25">
      <c r="A3284" t="str">
        <f t="shared" si="104"/>
        <v>T-3283</v>
      </c>
      <c r="B3284" s="3" t="s">
        <v>2584</v>
      </c>
      <c r="C3284" s="5">
        <v>45533</v>
      </c>
      <c r="D3284" s="3" t="s">
        <v>36</v>
      </c>
      <c r="E3284" s="4" t="s">
        <v>718</v>
      </c>
      <c r="F3284" s="9">
        <v>1</v>
      </c>
      <c r="G3284">
        <f>VLOOKUP(E3284,'Data Produk'!$A$2:$E$2517,5,FALSE)</f>
        <v>76500</v>
      </c>
      <c r="H3284">
        <f t="shared" si="103"/>
        <v>76500</v>
      </c>
      <c r="I3284" t="str">
        <f>VLOOKUP(E3284,'Data Produk'!$A$2:$E$2517,3,FALSE)</f>
        <v>BHINNEKA WAVE10 TW10 TRUE WIRELESS WHITE</v>
      </c>
      <c r="J3284" t="str">
        <f>VLOOKUP(E3284,'Data Produk'!$A$2:$E$2517,4,FALSE)</f>
        <v>TWS</v>
      </c>
      <c r="K3284" t="str">
        <f>VLOOKUP(D3284,'Data Outlet'!$A$2:$D$17,4,FALSE)</f>
        <v>Citra Dewi</v>
      </c>
      <c r="L3284" t="str">
        <f>VLOOKUP(D3284,'Data Outlet'!$A$2:$D$17,2,FALSE)</f>
        <v>CENTER POINT MEDAN</v>
      </c>
    </row>
    <row r="3285" spans="1:12" x14ac:dyDescent="0.25">
      <c r="A3285" t="str">
        <f t="shared" si="104"/>
        <v>T-3284</v>
      </c>
      <c r="B3285" s="3" t="s">
        <v>2584</v>
      </c>
      <c r="C3285" s="5">
        <v>45510</v>
      </c>
      <c r="D3285" s="3" t="s">
        <v>39</v>
      </c>
      <c r="E3285" s="4" t="s">
        <v>1651</v>
      </c>
      <c r="F3285" s="9">
        <v>1</v>
      </c>
      <c r="G3285">
        <f>VLOOKUP(E3285,'Data Produk'!$A$2:$E$2517,5,FALSE)</f>
        <v>355500</v>
      </c>
      <c r="H3285">
        <f t="shared" si="103"/>
        <v>355500</v>
      </c>
      <c r="I3285" t="str">
        <f>VLOOKUP(E3285,'Data Produk'!$A$2:$E$2517,3,FALSE)</f>
        <v>BHINNEKA Gaming Gamepad USB WGP14 BK</v>
      </c>
      <c r="J3285" t="str">
        <f>VLOOKUP(E3285,'Data Produk'!$A$2:$E$2517,4,FALSE)</f>
        <v>GAMEPAD</v>
      </c>
      <c r="K3285" t="str">
        <f>VLOOKUP(D3285,'Data Outlet'!$A$2:$D$17,4,FALSE)</f>
        <v>Eko Wijaya</v>
      </c>
      <c r="L3285" t="str">
        <f>VLOOKUP(D3285,'Data Outlet'!$A$2:$D$17,2,FALSE)</f>
        <v>KOTA KASABLANKA</v>
      </c>
    </row>
    <row r="3286" spans="1:12" x14ac:dyDescent="0.25">
      <c r="A3286" t="str">
        <f t="shared" si="104"/>
        <v>T-3285</v>
      </c>
      <c r="B3286" s="3" t="s">
        <v>2584</v>
      </c>
      <c r="C3286" s="5">
        <v>45535</v>
      </c>
      <c r="D3286" s="3" t="s">
        <v>39</v>
      </c>
      <c r="E3286" s="4" t="s">
        <v>395</v>
      </c>
      <c r="F3286" s="9">
        <v>4</v>
      </c>
      <c r="G3286">
        <f>VLOOKUP(E3286,'Data Produk'!$A$2:$E$2517,5,FALSE)</f>
        <v>26100</v>
      </c>
      <c r="H3286">
        <f t="shared" si="103"/>
        <v>104400</v>
      </c>
      <c r="I3286" t="str">
        <f>VLOOKUP(E3286,'Data Produk'!$A$2:$E$2517,3,FALSE)</f>
        <v>BHINNEKA GO ES1 WIRED EARBUDS WHITE</v>
      </c>
      <c r="J3286" t="str">
        <f>VLOOKUP(E3286,'Data Produk'!$A$2:$E$2517,4,FALSE)</f>
        <v>EARPHONE</v>
      </c>
      <c r="K3286" t="str">
        <f>VLOOKUP(D3286,'Data Outlet'!$A$2:$D$17,4,FALSE)</f>
        <v>Eko Wijaya</v>
      </c>
      <c r="L3286" t="str">
        <f>VLOOKUP(D3286,'Data Outlet'!$A$2:$D$17,2,FALSE)</f>
        <v>KOTA KASABLANKA</v>
      </c>
    </row>
    <row r="3287" spans="1:12" x14ac:dyDescent="0.25">
      <c r="A3287" t="str">
        <f t="shared" si="104"/>
        <v>T-3286</v>
      </c>
      <c r="B3287" s="3" t="s">
        <v>2584</v>
      </c>
      <c r="C3287" s="5">
        <v>45528</v>
      </c>
      <c r="D3287" s="3" t="s">
        <v>39</v>
      </c>
      <c r="E3287" s="4" t="s">
        <v>391</v>
      </c>
      <c r="F3287" s="9">
        <v>3</v>
      </c>
      <c r="G3287">
        <f>VLOOKUP(E3287,'Data Produk'!$A$2:$E$2517,5,FALSE)</f>
        <v>57150</v>
      </c>
      <c r="H3287">
        <f t="shared" si="103"/>
        <v>171450</v>
      </c>
      <c r="I3287" t="str">
        <f>VLOOKUP(E3287,'Data Produk'!$A$2:$E$2517,3,FALSE)</f>
        <v>BHINNEKA AGILE MP353 GAMING MOUSEPAD BLACK</v>
      </c>
      <c r="J3287" t="str">
        <f>VLOOKUP(E3287,'Data Produk'!$A$2:$E$2517,4,FALSE)</f>
        <v>GAMING MOUSEPAD</v>
      </c>
      <c r="K3287" t="str">
        <f>VLOOKUP(D3287,'Data Outlet'!$A$2:$D$17,4,FALSE)</f>
        <v>Eko Wijaya</v>
      </c>
      <c r="L3287" t="str">
        <f>VLOOKUP(D3287,'Data Outlet'!$A$2:$D$17,2,FALSE)</f>
        <v>KOTA KASABLANKA</v>
      </c>
    </row>
    <row r="3288" spans="1:12" x14ac:dyDescent="0.25">
      <c r="A3288" t="str">
        <f t="shared" si="104"/>
        <v>T-3287</v>
      </c>
      <c r="B3288" s="3" t="s">
        <v>2584</v>
      </c>
      <c r="C3288" s="5">
        <v>45505</v>
      </c>
      <c r="D3288" s="3" t="s">
        <v>39</v>
      </c>
      <c r="E3288" s="4" t="s">
        <v>809</v>
      </c>
      <c r="F3288" s="9">
        <v>1</v>
      </c>
      <c r="G3288">
        <f>VLOOKUP(E3288,'Data Produk'!$A$2:$E$2517,5,FALSE)</f>
        <v>130000</v>
      </c>
      <c r="H3288">
        <f t="shared" si="103"/>
        <v>130000</v>
      </c>
      <c r="I3288" t="str">
        <f>VLOOKUP(E3288,'Data Produk'!$A$2:$E$2517,3,FALSE)</f>
        <v>BHINNEKA TRINITY MH88 GAMING HEADSET WHITE</v>
      </c>
      <c r="J3288" t="str">
        <f>VLOOKUP(E3288,'Data Produk'!$A$2:$E$2517,4,FALSE)</f>
        <v>GAMING HEADSET</v>
      </c>
      <c r="K3288" t="str">
        <f>VLOOKUP(D3288,'Data Outlet'!$A$2:$D$17,4,FALSE)</f>
        <v>Eko Wijaya</v>
      </c>
      <c r="L3288" t="str">
        <f>VLOOKUP(D3288,'Data Outlet'!$A$2:$D$17,2,FALSE)</f>
        <v>KOTA KASABLANKA</v>
      </c>
    </row>
    <row r="3289" spans="1:12" x14ac:dyDescent="0.25">
      <c r="A3289" t="str">
        <f t="shared" si="104"/>
        <v>T-3288</v>
      </c>
      <c r="B3289" s="3" t="s">
        <v>2584</v>
      </c>
      <c r="C3289" s="5">
        <v>45515</v>
      </c>
      <c r="D3289" s="3" t="s">
        <v>39</v>
      </c>
      <c r="E3289" s="4" t="s">
        <v>388</v>
      </c>
      <c r="F3289" s="9">
        <v>1</v>
      </c>
      <c r="G3289">
        <f>VLOOKUP(E3289,'Data Produk'!$A$2:$E$2517,5,FALSE)</f>
        <v>82800</v>
      </c>
      <c r="H3289">
        <f t="shared" si="103"/>
        <v>82800</v>
      </c>
      <c r="I3289" t="str">
        <f>VLOOKUP(E3289,'Data Produk'!$A$2:$E$2517,3,FALSE)</f>
        <v>BHINNEKA W190 OFFICE MOUSE MINT</v>
      </c>
      <c r="J3289" t="str">
        <f>VLOOKUP(E3289,'Data Produk'!$A$2:$E$2517,4,FALSE)</f>
        <v>OFFICE MOUSE</v>
      </c>
      <c r="K3289" t="str">
        <f>VLOOKUP(D3289,'Data Outlet'!$A$2:$D$17,4,FALSE)</f>
        <v>Eko Wijaya</v>
      </c>
      <c r="L3289" t="str">
        <f>VLOOKUP(D3289,'Data Outlet'!$A$2:$D$17,2,FALSE)</f>
        <v>KOTA KASABLANKA</v>
      </c>
    </row>
    <row r="3290" spans="1:12" x14ac:dyDescent="0.25">
      <c r="A3290" t="str">
        <f t="shared" si="104"/>
        <v>T-3289</v>
      </c>
      <c r="B3290" s="3" t="s">
        <v>2584</v>
      </c>
      <c r="C3290" s="5">
        <v>45530</v>
      </c>
      <c r="D3290" s="3" t="s">
        <v>39</v>
      </c>
      <c r="E3290" s="4" t="s">
        <v>402</v>
      </c>
      <c r="F3290" s="9">
        <v>1</v>
      </c>
      <c r="G3290">
        <f>VLOOKUP(E3290,'Data Produk'!$A$2:$E$2517,5,FALSE)</f>
        <v>396000</v>
      </c>
      <c r="H3290">
        <f t="shared" si="103"/>
        <v>396000</v>
      </c>
      <c r="I3290" t="str">
        <f>VLOOKUP(E3290,'Data Produk'!$A$2:$E$2517,3,FALSE)</f>
        <v>BHINNEKA LEVIOSA MCX01 CONDENSER MICROPHONE BLACK</v>
      </c>
      <c r="J3290" t="str">
        <f>VLOOKUP(E3290,'Data Produk'!$A$2:$E$2517,4,FALSE)</f>
        <v>STREAMING DEVICES</v>
      </c>
      <c r="K3290" t="str">
        <f>VLOOKUP(D3290,'Data Outlet'!$A$2:$D$17,4,FALSE)</f>
        <v>Eko Wijaya</v>
      </c>
      <c r="L3290" t="str">
        <f>VLOOKUP(D3290,'Data Outlet'!$A$2:$D$17,2,FALSE)</f>
        <v>KOTA KASABLANKA</v>
      </c>
    </row>
    <row r="3291" spans="1:12" x14ac:dyDescent="0.25">
      <c r="A3291" t="str">
        <f t="shared" si="104"/>
        <v>T-3290</v>
      </c>
      <c r="B3291" s="3" t="s">
        <v>2584</v>
      </c>
      <c r="C3291" s="5">
        <v>45529</v>
      </c>
      <c r="D3291" s="3" t="s">
        <v>39</v>
      </c>
      <c r="E3291" s="4" t="s">
        <v>1652</v>
      </c>
      <c r="F3291" s="9">
        <v>1</v>
      </c>
      <c r="G3291">
        <f>VLOOKUP(E3291,'Data Produk'!$A$2:$E$2517,5,FALSE)</f>
        <v>225000</v>
      </c>
      <c r="H3291">
        <f t="shared" si="103"/>
        <v>225000</v>
      </c>
      <c r="I3291" t="str">
        <f>VLOOKUP(E3291,'Data Produk'!$A$2:$E$2517,3,FALSE)</f>
        <v>BHINNEKA Gaming Keyboard MK-890 ATOM96 Grey Blue Switch</v>
      </c>
      <c r="J3291" t="str">
        <f>VLOOKUP(E3291,'Data Produk'!$A$2:$E$2517,4,FALSE)</f>
        <v>KEYBOARD GAMING</v>
      </c>
      <c r="K3291" t="str">
        <f>VLOOKUP(D3291,'Data Outlet'!$A$2:$D$17,4,FALSE)</f>
        <v>Eko Wijaya</v>
      </c>
      <c r="L3291" t="str">
        <f>VLOOKUP(D3291,'Data Outlet'!$A$2:$D$17,2,FALSE)</f>
        <v>KOTA KASABLANKA</v>
      </c>
    </row>
    <row r="3292" spans="1:12" x14ac:dyDescent="0.25">
      <c r="A3292" t="str">
        <f t="shared" si="104"/>
        <v>T-3291</v>
      </c>
      <c r="B3292" s="3" t="s">
        <v>2584</v>
      </c>
      <c r="C3292" s="5">
        <v>45519</v>
      </c>
      <c r="D3292" s="3" t="s">
        <v>39</v>
      </c>
      <c r="E3292" s="4" t="s">
        <v>385</v>
      </c>
      <c r="F3292" s="9">
        <v>4</v>
      </c>
      <c r="G3292">
        <f>VLOOKUP(E3292,'Data Produk'!$A$2:$E$2517,5,FALSE)</f>
        <v>76500</v>
      </c>
      <c r="H3292">
        <f t="shared" si="103"/>
        <v>306000</v>
      </c>
      <c r="I3292" t="str">
        <f>VLOOKUP(E3292,'Data Produk'!$A$2:$E$2517,3,FALSE)</f>
        <v>BHINNEKA WAVE10 TW10 TRUE WIRELESS WHITE</v>
      </c>
      <c r="J3292" t="str">
        <f>VLOOKUP(E3292,'Data Produk'!$A$2:$E$2517,4,FALSE)</f>
        <v>TWS</v>
      </c>
      <c r="K3292" t="str">
        <f>VLOOKUP(D3292,'Data Outlet'!$A$2:$D$17,4,FALSE)</f>
        <v>Eko Wijaya</v>
      </c>
      <c r="L3292" t="str">
        <f>VLOOKUP(D3292,'Data Outlet'!$A$2:$D$17,2,FALSE)</f>
        <v>KOTA KASABLANKA</v>
      </c>
    </row>
    <row r="3293" spans="1:12" x14ac:dyDescent="0.25">
      <c r="A3293" t="str">
        <f t="shared" si="104"/>
        <v>T-3292</v>
      </c>
      <c r="B3293" s="3" t="s">
        <v>2584</v>
      </c>
      <c r="C3293" s="5">
        <v>45510</v>
      </c>
      <c r="D3293" s="3" t="s">
        <v>39</v>
      </c>
      <c r="E3293" s="4" t="s">
        <v>1653</v>
      </c>
      <c r="F3293" s="9">
        <v>1</v>
      </c>
      <c r="G3293">
        <f>VLOOKUP(E3293,'Data Produk'!$A$2:$E$2517,5,FALSE)</f>
        <v>261000</v>
      </c>
      <c r="H3293">
        <f t="shared" si="103"/>
        <v>261000</v>
      </c>
      <c r="I3293" t="str">
        <f>VLOOKUP(E3293,'Data Produk'!$A$2:$E$2517,3,FALSE)</f>
        <v>BHINNEKA BLAKE WGC5 GAMING MOUSE WHITE</v>
      </c>
      <c r="J3293" t="str">
        <f>VLOOKUP(E3293,'Data Produk'!$A$2:$E$2517,4,FALSE)</f>
        <v>MOUSE GAMING</v>
      </c>
      <c r="K3293" t="str">
        <f>VLOOKUP(D3293,'Data Outlet'!$A$2:$D$17,4,FALSE)</f>
        <v>Eko Wijaya</v>
      </c>
      <c r="L3293" t="str">
        <f>VLOOKUP(D3293,'Data Outlet'!$A$2:$D$17,2,FALSE)</f>
        <v>KOTA KASABLANKA</v>
      </c>
    </row>
    <row r="3294" spans="1:12" x14ac:dyDescent="0.25">
      <c r="A3294" t="str">
        <f t="shared" si="104"/>
        <v>T-3293</v>
      </c>
      <c r="B3294" s="3" t="s">
        <v>2584</v>
      </c>
      <c r="C3294" s="5">
        <v>45529</v>
      </c>
      <c r="D3294" s="3" t="s">
        <v>39</v>
      </c>
      <c r="E3294" s="4" t="s">
        <v>427</v>
      </c>
      <c r="F3294" s="9">
        <v>1</v>
      </c>
      <c r="G3294">
        <f>VLOOKUP(E3294,'Data Produk'!$A$2:$E$2517,5,FALSE)</f>
        <v>39600</v>
      </c>
      <c r="H3294">
        <f t="shared" si="103"/>
        <v>39600</v>
      </c>
      <c r="I3294" t="str">
        <f>VLOOKUP(E3294,'Data Produk'!$A$2:$E$2517,3,FALSE)</f>
        <v>BHINNEKA GO W605 OFFICE MOUSE PINK</v>
      </c>
      <c r="J3294" t="str">
        <f>VLOOKUP(E3294,'Data Produk'!$A$2:$E$2517,4,FALSE)</f>
        <v>OFFICE MOUSE</v>
      </c>
      <c r="K3294" t="str">
        <f>VLOOKUP(D3294,'Data Outlet'!$A$2:$D$17,4,FALSE)</f>
        <v>Eko Wijaya</v>
      </c>
      <c r="L3294" t="str">
        <f>VLOOKUP(D3294,'Data Outlet'!$A$2:$D$17,2,FALSE)</f>
        <v>KOTA KASABLANKA</v>
      </c>
    </row>
    <row r="3295" spans="1:12" x14ac:dyDescent="0.25">
      <c r="A3295" t="str">
        <f t="shared" si="104"/>
        <v>T-3294</v>
      </c>
      <c r="B3295" s="3" t="s">
        <v>2584</v>
      </c>
      <c r="C3295" s="5">
        <v>45507</v>
      </c>
      <c r="D3295" s="3" t="s">
        <v>39</v>
      </c>
      <c r="E3295" s="4" t="s">
        <v>1050</v>
      </c>
      <c r="F3295" s="9">
        <v>3</v>
      </c>
      <c r="G3295">
        <f>VLOOKUP(E3295,'Data Produk'!$A$2:$E$2517,5,FALSE)</f>
        <v>25200</v>
      </c>
      <c r="H3295">
        <f t="shared" si="103"/>
        <v>75600</v>
      </c>
      <c r="I3295" t="str">
        <f>VLOOKUP(E3295,'Data Produk'!$A$2:$E$2517,3,FALSE)</f>
        <v>KDC105 BHINNEKA USB CABLE TYPE C</v>
      </c>
      <c r="J3295" t="str">
        <f>VLOOKUP(E3295,'Data Produk'!$A$2:$E$2517,4,FALSE)</f>
        <v>CABLE</v>
      </c>
      <c r="K3295" t="str">
        <f>VLOOKUP(D3295,'Data Outlet'!$A$2:$D$17,4,FALSE)</f>
        <v>Eko Wijaya</v>
      </c>
      <c r="L3295" t="str">
        <f>VLOOKUP(D3295,'Data Outlet'!$A$2:$D$17,2,FALSE)</f>
        <v>KOTA KASABLANKA</v>
      </c>
    </row>
    <row r="3296" spans="1:12" x14ac:dyDescent="0.25">
      <c r="A3296" t="str">
        <f t="shared" si="104"/>
        <v>T-3295</v>
      </c>
      <c r="B3296" s="3" t="s">
        <v>2584</v>
      </c>
      <c r="C3296" s="5">
        <v>45513</v>
      </c>
      <c r="D3296" s="3" t="s">
        <v>39</v>
      </c>
      <c r="E3296" s="4" t="s">
        <v>410</v>
      </c>
      <c r="F3296" s="9">
        <v>1</v>
      </c>
      <c r="G3296">
        <f>VLOOKUP(E3296,'Data Produk'!$A$2:$E$2517,5,FALSE)</f>
        <v>10000</v>
      </c>
      <c r="H3296">
        <f t="shared" si="103"/>
        <v>10000</v>
      </c>
      <c r="I3296" t="str">
        <f>VLOOKUP(E3296,'Data Produk'!$A$2:$E$2517,3,FALSE)</f>
        <v>KM104 BHINNEKA USB CABLE MICRO</v>
      </c>
      <c r="J3296" t="str">
        <f>VLOOKUP(E3296,'Data Produk'!$A$2:$E$2517,4,FALSE)</f>
        <v>CABLE</v>
      </c>
      <c r="K3296" t="str">
        <f>VLOOKUP(D3296,'Data Outlet'!$A$2:$D$17,4,FALSE)</f>
        <v>Eko Wijaya</v>
      </c>
      <c r="L3296" t="str">
        <f>VLOOKUP(D3296,'Data Outlet'!$A$2:$D$17,2,FALSE)</f>
        <v>KOTA KASABLANKA</v>
      </c>
    </row>
    <row r="3297" spans="1:12" x14ac:dyDescent="0.25">
      <c r="A3297" t="str">
        <f t="shared" si="104"/>
        <v>T-3296</v>
      </c>
      <c r="B3297" s="3" t="s">
        <v>2584</v>
      </c>
      <c r="C3297" s="5">
        <v>45511</v>
      </c>
      <c r="D3297" s="3" t="s">
        <v>39</v>
      </c>
      <c r="E3297" s="4" t="s">
        <v>896</v>
      </c>
      <c r="F3297" s="9">
        <v>4</v>
      </c>
      <c r="G3297">
        <f>VLOOKUP(E3297,'Data Produk'!$A$2:$E$2517,5,FALSE)</f>
        <v>225000</v>
      </c>
      <c r="H3297">
        <f t="shared" si="103"/>
        <v>900000</v>
      </c>
      <c r="I3297" t="str">
        <f>VLOOKUP(E3297,'Data Produk'!$A$2:$E$2517,3,FALSE)</f>
        <v>BHINNEKA POWER CUBE 4 PLUG TYPE TRAVEL MULTI ADAPTER BLACK</v>
      </c>
      <c r="J3297" t="str">
        <f>VLOOKUP(E3297,'Data Produk'!$A$2:$E$2517,4,FALSE)</f>
        <v>CAR &amp; TRAVEL CHARGER</v>
      </c>
      <c r="K3297" t="str">
        <f>VLOOKUP(D3297,'Data Outlet'!$A$2:$D$17,4,FALSE)</f>
        <v>Eko Wijaya</v>
      </c>
      <c r="L3297" t="str">
        <f>VLOOKUP(D3297,'Data Outlet'!$A$2:$D$17,2,FALSE)</f>
        <v>KOTA KASABLANKA</v>
      </c>
    </row>
    <row r="3298" spans="1:12" x14ac:dyDescent="0.25">
      <c r="A3298" t="str">
        <f t="shared" si="104"/>
        <v>T-3297</v>
      </c>
      <c r="B3298" s="3" t="s">
        <v>2584</v>
      </c>
      <c r="C3298" s="5">
        <v>45506</v>
      </c>
      <c r="D3298" s="3" t="s">
        <v>39</v>
      </c>
      <c r="E3298" s="4" t="s">
        <v>428</v>
      </c>
      <c r="F3298" s="9">
        <v>2</v>
      </c>
      <c r="G3298">
        <f>VLOOKUP(E3298,'Data Produk'!$A$2:$E$2517,5,FALSE)</f>
        <v>47700</v>
      </c>
      <c r="H3298">
        <f t="shared" si="103"/>
        <v>95400</v>
      </c>
      <c r="I3298" t="str">
        <f>VLOOKUP(E3298,'Data Produk'!$A$2:$E$2517,3,FALSE)</f>
        <v>BHINNEKA POWER MOVE 30W 2-PORTS CAR CHARGER (PD+QC) BLACK</v>
      </c>
      <c r="J3298" t="str">
        <f>VLOOKUP(E3298,'Data Produk'!$A$2:$E$2517,4,FALSE)</f>
        <v>CAR &amp; TRAVEL CHARGER</v>
      </c>
      <c r="K3298" t="str">
        <f>VLOOKUP(D3298,'Data Outlet'!$A$2:$D$17,4,FALSE)</f>
        <v>Eko Wijaya</v>
      </c>
      <c r="L3298" t="str">
        <f>VLOOKUP(D3298,'Data Outlet'!$A$2:$D$17,2,FALSE)</f>
        <v>KOTA KASABLANKA</v>
      </c>
    </row>
    <row r="3299" spans="1:12" x14ac:dyDescent="0.25">
      <c r="A3299" t="str">
        <f t="shared" si="104"/>
        <v>T-3298</v>
      </c>
      <c r="B3299" s="3" t="s">
        <v>2584</v>
      </c>
      <c r="C3299" s="5">
        <v>45527</v>
      </c>
      <c r="D3299" s="3" t="s">
        <v>39</v>
      </c>
      <c r="E3299" s="4" t="s">
        <v>412</v>
      </c>
      <c r="F3299" s="9">
        <v>11</v>
      </c>
      <c r="G3299">
        <f>VLOOKUP(E3299,'Data Produk'!$A$2:$E$2517,5,FALSE)</f>
        <v>25200</v>
      </c>
      <c r="H3299">
        <f t="shared" si="103"/>
        <v>277200</v>
      </c>
      <c r="I3299" t="str">
        <f>VLOOKUP(E3299,'Data Produk'!$A$2:$E$2517,3,FALSE)</f>
        <v>BHINNEKA HYPERLINK KD60C1501 BLACK</v>
      </c>
      <c r="J3299" t="str">
        <f>VLOOKUP(E3299,'Data Produk'!$A$2:$E$2517,4,FALSE)</f>
        <v>CABLE</v>
      </c>
      <c r="K3299" t="str">
        <f>VLOOKUP(D3299,'Data Outlet'!$A$2:$D$17,4,FALSE)</f>
        <v>Eko Wijaya</v>
      </c>
      <c r="L3299" t="str">
        <f>VLOOKUP(D3299,'Data Outlet'!$A$2:$D$17,2,FALSE)</f>
        <v>KOTA KASABLANKA</v>
      </c>
    </row>
    <row r="3300" spans="1:12" x14ac:dyDescent="0.25">
      <c r="A3300" t="str">
        <f t="shared" si="104"/>
        <v>T-3299</v>
      </c>
      <c r="B3300" s="3" t="s">
        <v>2584</v>
      </c>
      <c r="C3300" s="5">
        <v>45507</v>
      </c>
      <c r="D3300" s="3" t="s">
        <v>39</v>
      </c>
      <c r="E3300" s="4" t="s">
        <v>433</v>
      </c>
      <c r="F3300" s="9">
        <v>7</v>
      </c>
      <c r="G3300">
        <f>VLOOKUP(E3300,'Data Produk'!$A$2:$E$2517,5,FALSE)</f>
        <v>112500</v>
      </c>
      <c r="H3300">
        <f t="shared" si="103"/>
        <v>787500</v>
      </c>
      <c r="I3300" t="str">
        <f>VLOOKUP(E3300,'Data Produk'!$A$2:$E$2517,3,FALSE)</f>
        <v>BHINNEKA GO WH02 WIRELESS HEADSET GREY</v>
      </c>
      <c r="J3300" t="str">
        <f>VLOOKUP(E3300,'Data Produk'!$A$2:$E$2517,4,FALSE)</f>
        <v>WIRELESS HEADSET</v>
      </c>
      <c r="K3300" t="str">
        <f>VLOOKUP(D3300,'Data Outlet'!$A$2:$D$17,4,FALSE)</f>
        <v>Eko Wijaya</v>
      </c>
      <c r="L3300" t="str">
        <f>VLOOKUP(D3300,'Data Outlet'!$A$2:$D$17,2,FALSE)</f>
        <v>KOTA KASABLANKA</v>
      </c>
    </row>
    <row r="3301" spans="1:12" x14ac:dyDescent="0.25">
      <c r="A3301" t="str">
        <f t="shared" si="104"/>
        <v>T-3300</v>
      </c>
      <c r="B3301" s="3" t="s">
        <v>2584</v>
      </c>
      <c r="C3301" s="5">
        <v>45507</v>
      </c>
      <c r="D3301" s="3" t="s">
        <v>39</v>
      </c>
      <c r="E3301" s="4" t="s">
        <v>443</v>
      </c>
      <c r="F3301" s="9">
        <v>13</v>
      </c>
      <c r="G3301">
        <f>VLOOKUP(E3301,'Data Produk'!$A$2:$E$2517,5,FALSE)</f>
        <v>49500</v>
      </c>
      <c r="H3301">
        <f t="shared" si="103"/>
        <v>643500</v>
      </c>
      <c r="I3301" t="str">
        <f>VLOOKUP(E3301,'Data Produk'!$A$2:$E$2517,3,FALSE)</f>
        <v>BHINNEKA POWER PURE 20W 1-PORT TYPE-A USB CHARGER (QC) BLACK</v>
      </c>
      <c r="J3301" t="str">
        <f>VLOOKUP(E3301,'Data Produk'!$A$2:$E$2517,4,FALSE)</f>
        <v>CHARGER</v>
      </c>
      <c r="K3301" t="str">
        <f>VLOOKUP(D3301,'Data Outlet'!$A$2:$D$17,4,FALSE)</f>
        <v>Eko Wijaya</v>
      </c>
      <c r="L3301" t="str">
        <f>VLOOKUP(D3301,'Data Outlet'!$A$2:$D$17,2,FALSE)</f>
        <v>KOTA KASABLANKA</v>
      </c>
    </row>
    <row r="3302" spans="1:12" x14ac:dyDescent="0.25">
      <c r="A3302" t="str">
        <f t="shared" si="104"/>
        <v>T-3301</v>
      </c>
      <c r="B3302" s="3" t="s">
        <v>2584</v>
      </c>
      <c r="C3302" s="5">
        <v>45525</v>
      </c>
      <c r="D3302" s="3" t="s">
        <v>39</v>
      </c>
      <c r="E3302" s="4" t="s">
        <v>1365</v>
      </c>
      <c r="F3302" s="9">
        <v>4</v>
      </c>
      <c r="G3302">
        <f>VLOOKUP(E3302,'Data Produk'!$A$2:$E$2517,5,FALSE)</f>
        <v>39600</v>
      </c>
      <c r="H3302">
        <f t="shared" si="103"/>
        <v>158400</v>
      </c>
      <c r="I3302" t="str">
        <f>VLOOKUP(E3302,'Data Produk'!$A$2:$E$2517,3,FALSE)</f>
        <v>BHINNEKA GO W608 OFFICE MOUSE BLACK</v>
      </c>
      <c r="J3302" t="str">
        <f>VLOOKUP(E3302,'Data Produk'!$A$2:$E$2517,4,FALSE)</f>
        <v>OFFICE MOUSE</v>
      </c>
      <c r="K3302" t="str">
        <f>VLOOKUP(D3302,'Data Outlet'!$A$2:$D$17,4,FALSE)</f>
        <v>Eko Wijaya</v>
      </c>
      <c r="L3302" t="str">
        <f>VLOOKUP(D3302,'Data Outlet'!$A$2:$D$17,2,FALSE)</f>
        <v>KOTA KASABLANKA</v>
      </c>
    </row>
    <row r="3303" spans="1:12" x14ac:dyDescent="0.25">
      <c r="A3303" t="str">
        <f t="shared" si="104"/>
        <v>T-3302</v>
      </c>
      <c r="B3303" s="3" t="s">
        <v>2584</v>
      </c>
      <c r="C3303" s="5">
        <v>45507</v>
      </c>
      <c r="D3303" s="3" t="s">
        <v>39</v>
      </c>
      <c r="E3303" s="4" t="s">
        <v>422</v>
      </c>
      <c r="F3303" s="9">
        <v>2</v>
      </c>
      <c r="G3303">
        <f>VLOOKUP(E3303,'Data Produk'!$A$2:$E$2517,5,FALSE)</f>
        <v>30333.333333333332</v>
      </c>
      <c r="H3303">
        <f t="shared" si="103"/>
        <v>60666.666666666664</v>
      </c>
      <c r="I3303" t="str">
        <f>VLOOKUP(E3303,'Data Produk'!$A$2:$E$2517,3,FALSE)</f>
        <v>KM106 BHINNEKA USB CABLE MICRO</v>
      </c>
      <c r="J3303" t="str">
        <f>VLOOKUP(E3303,'Data Produk'!$A$2:$E$2517,4,FALSE)</f>
        <v>CABLE</v>
      </c>
      <c r="K3303" t="str">
        <f>VLOOKUP(D3303,'Data Outlet'!$A$2:$D$17,4,FALSE)</f>
        <v>Eko Wijaya</v>
      </c>
      <c r="L3303" t="str">
        <f>VLOOKUP(D3303,'Data Outlet'!$A$2:$D$17,2,FALSE)</f>
        <v>KOTA KASABLANKA</v>
      </c>
    </row>
    <row r="3304" spans="1:12" x14ac:dyDescent="0.25">
      <c r="A3304" t="str">
        <f t="shared" si="104"/>
        <v>T-3303</v>
      </c>
      <c r="B3304" s="3" t="s">
        <v>2584</v>
      </c>
      <c r="C3304" s="5">
        <v>45530</v>
      </c>
      <c r="D3304" s="3" t="s">
        <v>39</v>
      </c>
      <c r="E3304" s="4" t="s">
        <v>417</v>
      </c>
      <c r="F3304" s="9">
        <v>1</v>
      </c>
      <c r="G3304">
        <f>VLOOKUP(E3304,'Data Produk'!$A$2:$E$2517,5,FALSE)</f>
        <v>247500</v>
      </c>
      <c r="H3304">
        <f t="shared" si="103"/>
        <v>247500</v>
      </c>
      <c r="I3304" t="str">
        <f>VLOOKUP(E3304,'Data Produk'!$A$2:$E$2517,3,FALSE)</f>
        <v>BHINNEKA SHOOTER II WGP13 GAMEPAD WHITE</v>
      </c>
      <c r="J3304" t="str">
        <f>VLOOKUP(E3304,'Data Produk'!$A$2:$E$2517,4,FALSE)</f>
        <v>GAMEPAD</v>
      </c>
      <c r="K3304" t="str">
        <f>VLOOKUP(D3304,'Data Outlet'!$A$2:$D$17,4,FALSE)</f>
        <v>Eko Wijaya</v>
      </c>
      <c r="L3304" t="str">
        <f>VLOOKUP(D3304,'Data Outlet'!$A$2:$D$17,2,FALSE)</f>
        <v>KOTA KASABLANKA</v>
      </c>
    </row>
    <row r="3305" spans="1:12" x14ac:dyDescent="0.25">
      <c r="A3305" t="str">
        <f t="shared" si="104"/>
        <v>T-3304</v>
      </c>
      <c r="B3305" s="3" t="s">
        <v>2584</v>
      </c>
      <c r="C3305" s="5">
        <v>45507</v>
      </c>
      <c r="D3305" s="3" t="s">
        <v>39</v>
      </c>
      <c r="E3305" s="4" t="s">
        <v>639</v>
      </c>
      <c r="F3305" s="9">
        <v>2</v>
      </c>
      <c r="G3305">
        <f>VLOOKUP(E3305,'Data Produk'!$A$2:$E$2517,5,FALSE)</f>
        <v>39600</v>
      </c>
      <c r="H3305">
        <f t="shared" si="103"/>
        <v>79200</v>
      </c>
      <c r="I3305" t="str">
        <f>VLOOKUP(E3305,'Data Produk'!$A$2:$E$2517,3,FALSE)</f>
        <v>BHINNEKA GO W606 OFFICE MOUSE BLUE</v>
      </c>
      <c r="J3305" t="str">
        <f>VLOOKUP(E3305,'Data Produk'!$A$2:$E$2517,4,FALSE)</f>
        <v>OFFICE MOUSE</v>
      </c>
      <c r="K3305" t="str">
        <f>VLOOKUP(D3305,'Data Outlet'!$A$2:$D$17,4,FALSE)</f>
        <v>Eko Wijaya</v>
      </c>
      <c r="L3305" t="str">
        <f>VLOOKUP(D3305,'Data Outlet'!$A$2:$D$17,2,FALSE)</f>
        <v>KOTA KASABLANKA</v>
      </c>
    </row>
    <row r="3306" spans="1:12" x14ac:dyDescent="0.25">
      <c r="A3306" t="str">
        <f t="shared" si="104"/>
        <v>T-3305</v>
      </c>
      <c r="B3306" s="3" t="s">
        <v>2584</v>
      </c>
      <c r="C3306" s="5">
        <v>45533</v>
      </c>
      <c r="D3306" s="3" t="s">
        <v>39</v>
      </c>
      <c r="E3306" s="4" t="s">
        <v>408</v>
      </c>
      <c r="F3306" s="9">
        <v>7</v>
      </c>
      <c r="G3306">
        <f>VLOOKUP(E3306,'Data Produk'!$A$2:$E$2517,5,FALSE)</f>
        <v>27000</v>
      </c>
      <c r="H3306">
        <f t="shared" si="103"/>
        <v>189000</v>
      </c>
      <c r="I3306" t="str">
        <f>VLOOKUP(E3306,'Data Produk'!$A$2:$E$2517,3,FALSE)</f>
        <v>BHINNEKA DURALINK KLB2001 BLACK</v>
      </c>
      <c r="J3306" t="str">
        <f>VLOOKUP(E3306,'Data Produk'!$A$2:$E$2517,4,FALSE)</f>
        <v>CABLE</v>
      </c>
      <c r="K3306" t="str">
        <f>VLOOKUP(D3306,'Data Outlet'!$A$2:$D$17,4,FALSE)</f>
        <v>Eko Wijaya</v>
      </c>
      <c r="L3306" t="str">
        <f>VLOOKUP(D3306,'Data Outlet'!$A$2:$D$17,2,FALSE)</f>
        <v>KOTA KASABLANKA</v>
      </c>
    </row>
    <row r="3307" spans="1:12" x14ac:dyDescent="0.25">
      <c r="A3307" t="str">
        <f t="shared" si="104"/>
        <v>T-3306</v>
      </c>
      <c r="B3307" s="3" t="s">
        <v>2584</v>
      </c>
      <c r="C3307" s="5">
        <v>45517</v>
      </c>
      <c r="D3307" s="3" t="s">
        <v>39</v>
      </c>
      <c r="E3307" s="4" t="s">
        <v>382</v>
      </c>
      <c r="F3307" s="9">
        <v>2</v>
      </c>
      <c r="G3307">
        <f>VLOOKUP(E3307,'Data Produk'!$A$2:$E$2517,5,FALSE)</f>
        <v>34200</v>
      </c>
      <c r="H3307">
        <f t="shared" si="103"/>
        <v>68400</v>
      </c>
      <c r="I3307" t="str">
        <f>VLOOKUP(E3307,'Data Produk'!$A$2:$E$2517,3,FALSE)</f>
        <v>BHINNEKA VIGIL MP452 BASIC MOUSEPAD BLACK</v>
      </c>
      <c r="J3307" t="str">
        <f>VLOOKUP(E3307,'Data Produk'!$A$2:$E$2517,4,FALSE)</f>
        <v>BASIC MOUSEPAD</v>
      </c>
      <c r="K3307" t="str">
        <f>VLOOKUP(D3307,'Data Outlet'!$A$2:$D$17,4,FALSE)</f>
        <v>Eko Wijaya</v>
      </c>
      <c r="L3307" t="str">
        <f>VLOOKUP(D3307,'Data Outlet'!$A$2:$D$17,2,FALSE)</f>
        <v>KOTA KASABLANKA</v>
      </c>
    </row>
    <row r="3308" spans="1:12" x14ac:dyDescent="0.25">
      <c r="A3308" t="str">
        <f t="shared" si="104"/>
        <v>T-3307</v>
      </c>
      <c r="B3308" s="3" t="s">
        <v>2584</v>
      </c>
      <c r="C3308" s="5">
        <v>45535</v>
      </c>
      <c r="D3308" s="3" t="s">
        <v>39</v>
      </c>
      <c r="E3308" s="4" t="s">
        <v>791</v>
      </c>
      <c r="F3308" s="9">
        <v>2</v>
      </c>
      <c r="G3308">
        <f>VLOOKUP(E3308,'Data Produk'!$A$2:$E$2517,5,FALSE)</f>
        <v>144000</v>
      </c>
      <c r="H3308">
        <f t="shared" si="103"/>
        <v>288000</v>
      </c>
      <c r="I3308" t="str">
        <f>VLOOKUP(E3308,'Data Produk'!$A$2:$E$2517,3,FALSE)</f>
        <v>BHINNEKA CHIEF II HG20 GAMING HEADSET BLACK</v>
      </c>
      <c r="J3308" t="str">
        <f>VLOOKUP(E3308,'Data Produk'!$A$2:$E$2517,4,FALSE)</f>
        <v>GAMING HEADSET</v>
      </c>
      <c r="K3308" t="str">
        <f>VLOOKUP(D3308,'Data Outlet'!$A$2:$D$17,4,FALSE)</f>
        <v>Eko Wijaya</v>
      </c>
      <c r="L3308" t="str">
        <f>VLOOKUP(D3308,'Data Outlet'!$A$2:$D$17,2,FALSE)</f>
        <v>KOTA KASABLANKA</v>
      </c>
    </row>
    <row r="3309" spans="1:12" x14ac:dyDescent="0.25">
      <c r="A3309" t="str">
        <f t="shared" si="104"/>
        <v>T-3308</v>
      </c>
      <c r="B3309" s="3" t="s">
        <v>2584</v>
      </c>
      <c r="C3309" s="5">
        <v>45507</v>
      </c>
      <c r="D3309" s="3" t="s">
        <v>39</v>
      </c>
      <c r="E3309" s="4" t="s">
        <v>376</v>
      </c>
      <c r="F3309" s="9">
        <v>1</v>
      </c>
      <c r="G3309">
        <f>VLOOKUP(E3309,'Data Produk'!$A$2:$E$2517,5,FALSE)</f>
        <v>112500</v>
      </c>
      <c r="H3309">
        <f t="shared" si="103"/>
        <v>112500</v>
      </c>
      <c r="I3309" t="str">
        <f>VLOOKUP(E3309,'Data Produk'!$A$2:$E$2517,3,FALSE)</f>
        <v>BHINNEKA WAVE11 TW11 TRUE WIRELESS PINK</v>
      </c>
      <c r="J3309" t="str">
        <f>VLOOKUP(E3309,'Data Produk'!$A$2:$E$2517,4,FALSE)</f>
        <v>TWS</v>
      </c>
      <c r="K3309" t="str">
        <f>VLOOKUP(D3309,'Data Outlet'!$A$2:$D$17,4,FALSE)</f>
        <v>Eko Wijaya</v>
      </c>
      <c r="L3309" t="str">
        <f>VLOOKUP(D3309,'Data Outlet'!$A$2:$D$17,2,FALSE)</f>
        <v>KOTA KASABLANKA</v>
      </c>
    </row>
    <row r="3310" spans="1:12" x14ac:dyDescent="0.25">
      <c r="A3310" t="str">
        <f t="shared" si="104"/>
        <v>T-3309</v>
      </c>
      <c r="B3310" s="3" t="s">
        <v>2584</v>
      </c>
      <c r="C3310" s="5">
        <v>45528</v>
      </c>
      <c r="D3310" s="3" t="s">
        <v>39</v>
      </c>
      <c r="E3310" s="4" t="s">
        <v>560</v>
      </c>
      <c r="F3310" s="9">
        <v>3</v>
      </c>
      <c r="G3310">
        <f>VLOOKUP(E3310,'Data Produk'!$A$2:$E$2517,5,FALSE)</f>
        <v>93150</v>
      </c>
      <c r="H3310">
        <f t="shared" si="103"/>
        <v>279450</v>
      </c>
      <c r="I3310" t="str">
        <f>VLOOKUP(E3310,'Data Produk'!$A$2:$E$2517,3,FALSE)</f>
        <v>BHINNEKA POWER GO 25W 1-PORT TYPE-C USB CHARGER (PD/PPS) WHITE</v>
      </c>
      <c r="J3310" t="str">
        <f>VLOOKUP(E3310,'Data Produk'!$A$2:$E$2517,4,FALSE)</f>
        <v>CHARGER</v>
      </c>
      <c r="K3310" t="str">
        <f>VLOOKUP(D3310,'Data Outlet'!$A$2:$D$17,4,FALSE)</f>
        <v>Eko Wijaya</v>
      </c>
      <c r="L3310" t="str">
        <f>VLOOKUP(D3310,'Data Outlet'!$A$2:$D$17,2,FALSE)</f>
        <v>KOTA KASABLANKA</v>
      </c>
    </row>
    <row r="3311" spans="1:12" x14ac:dyDescent="0.25">
      <c r="A3311" t="str">
        <f t="shared" si="104"/>
        <v>T-3310</v>
      </c>
      <c r="B3311" s="3" t="s">
        <v>2584</v>
      </c>
      <c r="C3311" s="5">
        <v>45534</v>
      </c>
      <c r="D3311" s="3" t="s">
        <v>39</v>
      </c>
      <c r="E3311" s="4" t="s">
        <v>398</v>
      </c>
      <c r="F3311" s="9">
        <v>5</v>
      </c>
      <c r="G3311">
        <f>VLOOKUP(E3311,'Data Produk'!$A$2:$E$2517,5,FALSE)</f>
        <v>15300</v>
      </c>
      <c r="H3311">
        <f t="shared" si="103"/>
        <v>76500</v>
      </c>
      <c r="I3311" t="str">
        <f>VLOOKUP(E3311,'Data Produk'!$A$2:$E$2517,3,FALSE)</f>
        <v>BHINNEKA LINKPODS ES3 WIRED EARBUDS WHITE</v>
      </c>
      <c r="J3311" t="str">
        <f>VLOOKUP(E3311,'Data Produk'!$A$2:$E$2517,4,FALSE)</f>
        <v>EARPHONE</v>
      </c>
      <c r="K3311" t="str">
        <f>VLOOKUP(D3311,'Data Outlet'!$A$2:$D$17,4,FALSE)</f>
        <v>Eko Wijaya</v>
      </c>
      <c r="L3311" t="str">
        <f>VLOOKUP(D3311,'Data Outlet'!$A$2:$D$17,2,FALSE)</f>
        <v>KOTA KASABLANKA</v>
      </c>
    </row>
    <row r="3312" spans="1:12" x14ac:dyDescent="0.25">
      <c r="A3312" t="str">
        <f t="shared" si="104"/>
        <v>T-3311</v>
      </c>
      <c r="B3312" s="3" t="s">
        <v>2584</v>
      </c>
      <c r="C3312" s="5">
        <v>45513</v>
      </c>
      <c r="D3312" s="3" t="s">
        <v>39</v>
      </c>
      <c r="E3312" s="4" t="s">
        <v>442</v>
      </c>
      <c r="F3312" s="9">
        <v>9</v>
      </c>
      <c r="G3312">
        <f>VLOOKUP(E3312,'Data Produk'!$A$2:$E$2517,5,FALSE)</f>
        <v>18000</v>
      </c>
      <c r="H3312">
        <f t="shared" si="103"/>
        <v>162000</v>
      </c>
      <c r="I3312" t="str">
        <f>VLOOKUP(E3312,'Data Produk'!$A$2:$E$2517,3,FALSE)</f>
        <v>BHINNEKA DURALINK KLB1201 BLACK</v>
      </c>
      <c r="J3312" t="str">
        <f>VLOOKUP(E3312,'Data Produk'!$A$2:$E$2517,4,FALSE)</f>
        <v>CABLE</v>
      </c>
      <c r="K3312" t="str">
        <f>VLOOKUP(D3312,'Data Outlet'!$A$2:$D$17,4,FALSE)</f>
        <v>Eko Wijaya</v>
      </c>
      <c r="L3312" t="str">
        <f>VLOOKUP(D3312,'Data Outlet'!$A$2:$D$17,2,FALSE)</f>
        <v>KOTA KASABLANKA</v>
      </c>
    </row>
    <row r="3313" spans="1:12" x14ac:dyDescent="0.25">
      <c r="A3313" t="str">
        <f t="shared" si="104"/>
        <v>T-3312</v>
      </c>
      <c r="B3313" s="3" t="s">
        <v>2584</v>
      </c>
      <c r="C3313" s="5">
        <v>45533</v>
      </c>
      <c r="D3313" s="3" t="s">
        <v>39</v>
      </c>
      <c r="E3313" s="4" t="s">
        <v>419</v>
      </c>
      <c r="F3313" s="9">
        <v>5</v>
      </c>
      <c r="G3313">
        <f>VLOOKUP(E3313,'Data Produk'!$A$2:$E$2517,5,FALSE)</f>
        <v>13050</v>
      </c>
      <c r="H3313">
        <f t="shared" si="103"/>
        <v>65250</v>
      </c>
      <c r="I3313" t="str">
        <f>VLOOKUP(E3313,'Data Produk'!$A$2:$E$2517,3,FALSE)</f>
        <v>BHINNEKA DURALINK KCT1201 BLACK</v>
      </c>
      <c r="J3313" t="str">
        <f>VLOOKUP(E3313,'Data Produk'!$A$2:$E$2517,4,FALSE)</f>
        <v>CABLE</v>
      </c>
      <c r="K3313" t="str">
        <f>VLOOKUP(D3313,'Data Outlet'!$A$2:$D$17,4,FALSE)</f>
        <v>Eko Wijaya</v>
      </c>
      <c r="L3313" t="str">
        <f>VLOOKUP(D3313,'Data Outlet'!$A$2:$D$17,2,FALSE)</f>
        <v>KOTA KASABLANKA</v>
      </c>
    </row>
    <row r="3314" spans="1:12" x14ac:dyDescent="0.25">
      <c r="A3314" t="str">
        <f t="shared" si="104"/>
        <v>T-3313</v>
      </c>
      <c r="B3314" s="3" t="s">
        <v>2584</v>
      </c>
      <c r="C3314" s="5">
        <v>45513</v>
      </c>
      <c r="D3314" s="3" t="s">
        <v>39</v>
      </c>
      <c r="E3314" s="4" t="s">
        <v>1290</v>
      </c>
      <c r="F3314" s="9">
        <v>6</v>
      </c>
      <c r="G3314">
        <f>VLOOKUP(E3314,'Data Produk'!$A$2:$E$2517,5,FALSE)</f>
        <v>39600</v>
      </c>
      <c r="H3314">
        <f t="shared" si="103"/>
        <v>237600</v>
      </c>
      <c r="I3314" t="str">
        <f>VLOOKUP(E3314,'Data Produk'!$A$2:$E$2517,3,FALSE)</f>
        <v>BHINNEKA GO W606 OFFICE MOUSE BLACK</v>
      </c>
      <c r="J3314" t="str">
        <f>VLOOKUP(E3314,'Data Produk'!$A$2:$E$2517,4,FALSE)</f>
        <v>OFFICE MOUSE</v>
      </c>
      <c r="K3314" t="str">
        <f>VLOOKUP(D3314,'Data Outlet'!$A$2:$D$17,4,FALSE)</f>
        <v>Eko Wijaya</v>
      </c>
      <c r="L3314" t="str">
        <f>VLOOKUP(D3314,'Data Outlet'!$A$2:$D$17,2,FALSE)</f>
        <v>KOTA KASABLANKA</v>
      </c>
    </row>
    <row r="3315" spans="1:12" x14ac:dyDescent="0.25">
      <c r="A3315" t="str">
        <f t="shared" si="104"/>
        <v>T-3314</v>
      </c>
      <c r="B3315" s="3" t="s">
        <v>2584</v>
      </c>
      <c r="C3315" s="5">
        <v>45505</v>
      </c>
      <c r="D3315" s="3" t="s">
        <v>39</v>
      </c>
      <c r="E3315" s="4" t="s">
        <v>384</v>
      </c>
      <c r="F3315" s="9">
        <v>1</v>
      </c>
      <c r="G3315">
        <f>VLOOKUP(E3315,'Data Produk'!$A$2:$E$2517,5,FALSE)</f>
        <v>76500</v>
      </c>
      <c r="H3315">
        <f t="shared" si="103"/>
        <v>76500</v>
      </c>
      <c r="I3315" t="str">
        <f>VLOOKUP(E3315,'Data Produk'!$A$2:$E$2517,3,FALSE)</f>
        <v>BHINNEKA WAVE10 TW10 TRUE WIRELESS BLACK</v>
      </c>
      <c r="J3315" t="str">
        <f>VLOOKUP(E3315,'Data Produk'!$A$2:$E$2517,4,FALSE)</f>
        <v>TWS</v>
      </c>
      <c r="K3315" t="str">
        <f>VLOOKUP(D3315,'Data Outlet'!$A$2:$D$17,4,FALSE)</f>
        <v>Eko Wijaya</v>
      </c>
      <c r="L3315" t="str">
        <f>VLOOKUP(D3315,'Data Outlet'!$A$2:$D$17,2,FALSE)</f>
        <v>KOTA KASABLANKA</v>
      </c>
    </row>
    <row r="3316" spans="1:12" x14ac:dyDescent="0.25">
      <c r="A3316" t="str">
        <f t="shared" si="104"/>
        <v>T-3315</v>
      </c>
      <c r="B3316" s="3" t="s">
        <v>2584</v>
      </c>
      <c r="C3316" s="5">
        <v>45513</v>
      </c>
      <c r="D3316" s="3" t="s">
        <v>39</v>
      </c>
      <c r="E3316" s="4" t="s">
        <v>1321</v>
      </c>
      <c r="F3316" s="9">
        <v>3</v>
      </c>
      <c r="G3316">
        <f>VLOOKUP(E3316,'Data Produk'!$A$2:$E$2517,5,FALSE)</f>
        <v>13500</v>
      </c>
      <c r="H3316">
        <f t="shared" si="103"/>
        <v>40500</v>
      </c>
      <c r="I3316" t="str">
        <f>VLOOKUP(E3316,'Data Produk'!$A$2:$E$2517,3,FALSE)</f>
        <v>BHINNEKA LINKBUDS ES2 WIRED EARBUDS WHITE</v>
      </c>
      <c r="J3316" t="str">
        <f>VLOOKUP(E3316,'Data Produk'!$A$2:$E$2517,4,FALSE)</f>
        <v>EARPHONE</v>
      </c>
      <c r="K3316" t="str">
        <f>VLOOKUP(D3316,'Data Outlet'!$A$2:$D$17,4,FALSE)</f>
        <v>Eko Wijaya</v>
      </c>
      <c r="L3316" t="str">
        <f>VLOOKUP(D3316,'Data Outlet'!$A$2:$D$17,2,FALSE)</f>
        <v>KOTA KASABLANKA</v>
      </c>
    </row>
    <row r="3317" spans="1:12" x14ac:dyDescent="0.25">
      <c r="A3317" t="str">
        <f t="shared" si="104"/>
        <v>T-3316</v>
      </c>
      <c r="B3317" s="3" t="s">
        <v>2584</v>
      </c>
      <c r="C3317" s="5">
        <v>45517</v>
      </c>
      <c r="D3317" s="3" t="s">
        <v>39</v>
      </c>
      <c r="E3317" s="4" t="s">
        <v>1468</v>
      </c>
      <c r="F3317" s="9">
        <v>2</v>
      </c>
      <c r="G3317">
        <f>VLOOKUP(E3317,'Data Produk'!$A$2:$E$2517,5,FALSE)</f>
        <v>162000</v>
      </c>
      <c r="H3317">
        <f t="shared" si="103"/>
        <v>324000</v>
      </c>
      <c r="I3317" t="str">
        <f>VLOOKUP(E3317,'Data Produk'!$A$2:$E$2517,3,FALSE)</f>
        <v>BHINNEKA GO WH03 WIRELESS HEADSET BEIGE</v>
      </c>
      <c r="J3317" t="str">
        <f>VLOOKUP(E3317,'Data Produk'!$A$2:$E$2517,4,FALSE)</f>
        <v>WIRELESS HEADSET</v>
      </c>
      <c r="K3317" t="str">
        <f>VLOOKUP(D3317,'Data Outlet'!$A$2:$D$17,4,FALSE)</f>
        <v>Eko Wijaya</v>
      </c>
      <c r="L3317" t="str">
        <f>VLOOKUP(D3317,'Data Outlet'!$A$2:$D$17,2,FALSE)</f>
        <v>KOTA KASABLANKA</v>
      </c>
    </row>
    <row r="3318" spans="1:12" x14ac:dyDescent="0.25">
      <c r="A3318" t="str">
        <f t="shared" si="104"/>
        <v>T-3317</v>
      </c>
      <c r="B3318" s="3" t="s">
        <v>2584</v>
      </c>
      <c r="C3318" s="5">
        <v>45528</v>
      </c>
      <c r="D3318" s="3" t="s">
        <v>39</v>
      </c>
      <c r="E3318" s="4" t="s">
        <v>1654</v>
      </c>
      <c r="F3318" s="9">
        <v>4</v>
      </c>
      <c r="G3318">
        <f>VLOOKUP(E3318,'Data Produk'!$A$2:$E$2517,5,FALSE)</f>
        <v>112500</v>
      </c>
      <c r="H3318">
        <f t="shared" si="103"/>
        <v>450000</v>
      </c>
      <c r="I3318" t="str">
        <f>VLOOKUP(E3318,'Data Produk'!$A$2:$E$2517,3,FALSE)</f>
        <v>BHINNEKA WAVE11 TW11 TRUE WIRELESS BLACK</v>
      </c>
      <c r="J3318" t="str">
        <f>VLOOKUP(E3318,'Data Produk'!$A$2:$E$2517,4,FALSE)</f>
        <v>TWS</v>
      </c>
      <c r="K3318" t="str">
        <f>VLOOKUP(D3318,'Data Outlet'!$A$2:$D$17,4,FALSE)</f>
        <v>Eko Wijaya</v>
      </c>
      <c r="L3318" t="str">
        <f>VLOOKUP(D3318,'Data Outlet'!$A$2:$D$17,2,FALSE)</f>
        <v>KOTA KASABLANKA</v>
      </c>
    </row>
    <row r="3319" spans="1:12" x14ac:dyDescent="0.25">
      <c r="A3319" t="str">
        <f t="shared" si="104"/>
        <v>T-3318</v>
      </c>
      <c r="B3319" s="3" t="s">
        <v>2584</v>
      </c>
      <c r="C3319" s="5">
        <v>45535</v>
      </c>
      <c r="D3319" s="3" t="s">
        <v>39</v>
      </c>
      <c r="E3319" s="4" t="s">
        <v>430</v>
      </c>
      <c r="F3319" s="9">
        <v>1</v>
      </c>
      <c r="G3319">
        <f>VLOOKUP(E3319,'Data Produk'!$A$2:$E$2517,5,FALSE)</f>
        <v>131850</v>
      </c>
      <c r="H3319">
        <f t="shared" si="103"/>
        <v>131850</v>
      </c>
      <c r="I3319" t="str">
        <f>VLOOKUP(E3319,'Data Produk'!$A$2:$E$2517,3,FALSE)</f>
        <v>BHINNEKA VENOM II WGC2 GAMING MOUSE MINT</v>
      </c>
      <c r="J3319" t="str">
        <f>VLOOKUP(E3319,'Data Produk'!$A$2:$E$2517,4,FALSE)</f>
        <v>MOUSE GAMING</v>
      </c>
      <c r="K3319" t="str">
        <f>VLOOKUP(D3319,'Data Outlet'!$A$2:$D$17,4,FALSE)</f>
        <v>Eko Wijaya</v>
      </c>
      <c r="L3319" t="str">
        <f>VLOOKUP(D3319,'Data Outlet'!$A$2:$D$17,2,FALSE)</f>
        <v>KOTA KASABLANKA</v>
      </c>
    </row>
    <row r="3320" spans="1:12" x14ac:dyDescent="0.25">
      <c r="A3320" t="str">
        <f t="shared" si="104"/>
        <v>T-3319</v>
      </c>
      <c r="B3320" s="3" t="s">
        <v>2584</v>
      </c>
      <c r="C3320" s="5">
        <v>45509</v>
      </c>
      <c r="D3320" s="3" t="s">
        <v>39</v>
      </c>
      <c r="E3320" s="4" t="s">
        <v>434</v>
      </c>
      <c r="F3320" s="9">
        <v>3</v>
      </c>
      <c r="G3320">
        <f>VLOOKUP(E3320,'Data Produk'!$A$2:$E$2517,5,FALSE)</f>
        <v>49500</v>
      </c>
      <c r="H3320">
        <f t="shared" si="103"/>
        <v>148500</v>
      </c>
      <c r="I3320" t="str">
        <f>VLOOKUP(E3320,'Data Produk'!$A$2:$E$2517,3,FALSE)</f>
        <v>BHINNEKA POWER GO 20W 1-PORT TYPE-C USB CHARGER (PD+QC) BLACK</v>
      </c>
      <c r="J3320" t="str">
        <f>VLOOKUP(E3320,'Data Produk'!$A$2:$E$2517,4,FALSE)</f>
        <v>CHARGER</v>
      </c>
      <c r="K3320" t="str">
        <f>VLOOKUP(D3320,'Data Outlet'!$A$2:$D$17,4,FALSE)</f>
        <v>Eko Wijaya</v>
      </c>
      <c r="L3320" t="str">
        <f>VLOOKUP(D3320,'Data Outlet'!$A$2:$D$17,2,FALSE)</f>
        <v>KOTA KASABLANKA</v>
      </c>
    </row>
    <row r="3321" spans="1:12" x14ac:dyDescent="0.25">
      <c r="A3321" t="str">
        <f t="shared" si="104"/>
        <v>T-3320</v>
      </c>
      <c r="B3321" s="3" t="s">
        <v>2584</v>
      </c>
      <c r="C3321" s="5">
        <v>45530</v>
      </c>
      <c r="D3321" s="3" t="s">
        <v>39</v>
      </c>
      <c r="E3321" s="4" t="s">
        <v>425</v>
      </c>
      <c r="F3321" s="9">
        <v>5</v>
      </c>
      <c r="G3321">
        <f>VLOOKUP(E3321,'Data Produk'!$A$2:$E$2517,5,FALSE)</f>
        <v>90000</v>
      </c>
      <c r="H3321">
        <f t="shared" si="103"/>
        <v>450000</v>
      </c>
      <c r="I3321" t="str">
        <f>VLOOKUP(E3321,'Data Produk'!$A$2:$E$2517,3,FALSE)</f>
        <v>BHINNEKA POWER PURE 33W 2-PORTS USB CHARGER (PD+QC) BLACK</v>
      </c>
      <c r="J3321" t="str">
        <f>VLOOKUP(E3321,'Data Produk'!$A$2:$E$2517,4,FALSE)</f>
        <v>CHARGER</v>
      </c>
      <c r="K3321" t="str">
        <f>VLOOKUP(D3321,'Data Outlet'!$A$2:$D$17,4,FALSE)</f>
        <v>Eko Wijaya</v>
      </c>
      <c r="L3321" t="str">
        <f>VLOOKUP(D3321,'Data Outlet'!$A$2:$D$17,2,FALSE)</f>
        <v>KOTA KASABLANKA</v>
      </c>
    </row>
    <row r="3322" spans="1:12" x14ac:dyDescent="0.25">
      <c r="A3322" t="str">
        <f t="shared" si="104"/>
        <v>T-3321</v>
      </c>
      <c r="B3322" s="3" t="s">
        <v>2584</v>
      </c>
      <c r="C3322" s="5">
        <v>45519</v>
      </c>
      <c r="D3322" s="3" t="s">
        <v>39</v>
      </c>
      <c r="E3322" s="4" t="s">
        <v>1655</v>
      </c>
      <c r="F3322" s="9">
        <v>1</v>
      </c>
      <c r="G3322">
        <f>VLOOKUP(E3322,'Data Produk'!$A$2:$E$2517,5,FALSE)</f>
        <v>39600</v>
      </c>
      <c r="H3322">
        <f t="shared" si="103"/>
        <v>39600</v>
      </c>
      <c r="I3322" t="str">
        <f>VLOOKUP(E3322,'Data Produk'!$A$2:$E$2517,3,FALSE)</f>
        <v>BHINNEKA GO W607 OFFICE MOUSE BLUE</v>
      </c>
      <c r="J3322" t="str">
        <f>VLOOKUP(E3322,'Data Produk'!$A$2:$E$2517,4,FALSE)</f>
        <v>OFFICE MOUSE</v>
      </c>
      <c r="K3322" t="str">
        <f>VLOOKUP(D3322,'Data Outlet'!$A$2:$D$17,4,FALSE)</f>
        <v>Eko Wijaya</v>
      </c>
      <c r="L3322" t="str">
        <f>VLOOKUP(D3322,'Data Outlet'!$A$2:$D$17,2,FALSE)</f>
        <v>KOTA KASABLANKA</v>
      </c>
    </row>
    <row r="3323" spans="1:12" x14ac:dyDescent="0.25">
      <c r="A3323" t="str">
        <f t="shared" si="104"/>
        <v>T-3322</v>
      </c>
      <c r="B3323" s="3" t="s">
        <v>2584</v>
      </c>
      <c r="C3323" s="5">
        <v>45517</v>
      </c>
      <c r="D3323" s="3" t="s">
        <v>39</v>
      </c>
      <c r="E3323" s="4" t="s">
        <v>843</v>
      </c>
      <c r="F3323" s="9">
        <v>9</v>
      </c>
      <c r="G3323">
        <f>VLOOKUP(E3323,'Data Produk'!$A$2:$E$2517,5,FALSE)</f>
        <v>26100</v>
      </c>
      <c r="H3323">
        <f t="shared" si="103"/>
        <v>234900</v>
      </c>
      <c r="I3323" t="str">
        <f>VLOOKUP(E3323,'Data Produk'!$A$2:$E$2517,3,FALSE)</f>
        <v>BHINNEKA GO ES1 WIRED EARBUDS BLACK</v>
      </c>
      <c r="J3323" t="str">
        <f>VLOOKUP(E3323,'Data Produk'!$A$2:$E$2517,4,FALSE)</f>
        <v>EARPHONE</v>
      </c>
      <c r="K3323" t="str">
        <f>VLOOKUP(D3323,'Data Outlet'!$A$2:$D$17,4,FALSE)</f>
        <v>Eko Wijaya</v>
      </c>
      <c r="L3323" t="str">
        <f>VLOOKUP(D3323,'Data Outlet'!$A$2:$D$17,2,FALSE)</f>
        <v>KOTA KASABLANKA</v>
      </c>
    </row>
    <row r="3324" spans="1:12" x14ac:dyDescent="0.25">
      <c r="A3324" t="str">
        <f t="shared" si="104"/>
        <v>T-3323</v>
      </c>
      <c r="B3324" s="3" t="s">
        <v>2584</v>
      </c>
      <c r="C3324" s="5">
        <v>45529</v>
      </c>
      <c r="D3324" s="3" t="s">
        <v>39</v>
      </c>
      <c r="E3324" s="4" t="s">
        <v>413</v>
      </c>
      <c r="F3324" s="9">
        <v>1</v>
      </c>
      <c r="G3324">
        <f>VLOOKUP(E3324,'Data Produk'!$A$2:$E$2517,5,FALSE)</f>
        <v>39600</v>
      </c>
      <c r="H3324">
        <f t="shared" si="103"/>
        <v>39600</v>
      </c>
      <c r="I3324" t="str">
        <f>VLOOKUP(E3324,'Data Produk'!$A$2:$E$2517,3,FALSE)</f>
        <v>BHINNEKA GO W605 OFFICE MOUSE BEIGE</v>
      </c>
      <c r="J3324" t="str">
        <f>VLOOKUP(E3324,'Data Produk'!$A$2:$E$2517,4,FALSE)</f>
        <v>OFFICE MOUSE</v>
      </c>
      <c r="K3324" t="str">
        <f>VLOOKUP(D3324,'Data Outlet'!$A$2:$D$17,4,FALSE)</f>
        <v>Eko Wijaya</v>
      </c>
      <c r="L3324" t="str">
        <f>VLOOKUP(D3324,'Data Outlet'!$A$2:$D$17,2,FALSE)</f>
        <v>KOTA KASABLANKA</v>
      </c>
    </row>
    <row r="3325" spans="1:12" x14ac:dyDescent="0.25">
      <c r="A3325" t="str">
        <f t="shared" si="104"/>
        <v>T-3324</v>
      </c>
      <c r="B3325" s="3" t="s">
        <v>2584</v>
      </c>
      <c r="C3325" s="5">
        <v>45507</v>
      </c>
      <c r="D3325" s="3" t="s">
        <v>39</v>
      </c>
      <c r="E3325" s="4" t="s">
        <v>1230</v>
      </c>
      <c r="F3325" s="9">
        <v>7</v>
      </c>
      <c r="G3325">
        <f>VLOOKUP(E3325,'Data Produk'!$A$2:$E$2517,5,FALSE)</f>
        <v>34200</v>
      </c>
      <c r="H3325">
        <f t="shared" si="103"/>
        <v>239400</v>
      </c>
      <c r="I3325" t="str">
        <f>VLOOKUP(E3325,'Data Produk'!$A$2:$E$2517,3,FALSE)</f>
        <v>KDL105 BHINNEKA USB CABLE LIGHTNING</v>
      </c>
      <c r="J3325" t="str">
        <f>VLOOKUP(E3325,'Data Produk'!$A$2:$E$2517,4,FALSE)</f>
        <v>CABLE</v>
      </c>
      <c r="K3325" t="str">
        <f>VLOOKUP(D3325,'Data Outlet'!$A$2:$D$17,4,FALSE)</f>
        <v>Eko Wijaya</v>
      </c>
      <c r="L3325" t="str">
        <f>VLOOKUP(D3325,'Data Outlet'!$A$2:$D$17,2,FALSE)</f>
        <v>KOTA KASABLANKA</v>
      </c>
    </row>
    <row r="3326" spans="1:12" x14ac:dyDescent="0.25">
      <c r="A3326" t="str">
        <f t="shared" si="104"/>
        <v>T-3325</v>
      </c>
      <c r="B3326" s="3" t="s">
        <v>2584</v>
      </c>
      <c r="C3326" s="5">
        <v>45512</v>
      </c>
      <c r="D3326" s="3" t="s">
        <v>39</v>
      </c>
      <c r="E3326" s="4" t="s">
        <v>1597</v>
      </c>
      <c r="F3326" s="9">
        <v>2</v>
      </c>
      <c r="G3326">
        <f>VLOOKUP(E3326,'Data Produk'!$A$2:$E$2517,5,FALSE)</f>
        <v>193500</v>
      </c>
      <c r="H3326">
        <f t="shared" si="103"/>
        <v>387000</v>
      </c>
      <c r="I3326" t="str">
        <f>VLOOKUP(E3326,'Data Produk'!$A$2:$E$2517,3,FALSE)</f>
        <v>BHINNEKA ATOM TKL MECHANICAL KEYBOARD GREY BLUE SWITCH</v>
      </c>
      <c r="J3326" t="str">
        <f>VLOOKUP(E3326,'Data Produk'!$A$2:$E$2517,4,FALSE)</f>
        <v>KEYBOARD GAMING</v>
      </c>
      <c r="K3326" t="str">
        <f>VLOOKUP(D3326,'Data Outlet'!$A$2:$D$17,4,FALSE)</f>
        <v>Eko Wijaya</v>
      </c>
      <c r="L3326" t="str">
        <f>VLOOKUP(D3326,'Data Outlet'!$A$2:$D$17,2,FALSE)</f>
        <v>KOTA KASABLANKA</v>
      </c>
    </row>
    <row r="3327" spans="1:12" x14ac:dyDescent="0.25">
      <c r="A3327" t="str">
        <f t="shared" si="104"/>
        <v>T-3326</v>
      </c>
      <c r="B3327" s="3" t="s">
        <v>2584</v>
      </c>
      <c r="C3327" s="5">
        <v>45517</v>
      </c>
      <c r="D3327" s="3" t="s">
        <v>39</v>
      </c>
      <c r="E3327" s="4" t="s">
        <v>1600</v>
      </c>
      <c r="F3327" s="9">
        <v>1</v>
      </c>
      <c r="G3327">
        <f>VLOOKUP(E3327,'Data Produk'!$A$2:$E$2517,5,FALSE)</f>
        <v>261000</v>
      </c>
      <c r="H3327">
        <f t="shared" si="103"/>
        <v>261000</v>
      </c>
      <c r="I3327" t="str">
        <f>VLOOKUP(E3327,'Data Produk'!$A$2:$E$2517,3,FALSE)</f>
        <v>BHINNEKA BLAKE WGC5 GAMING MOUSE BLACK</v>
      </c>
      <c r="J3327" t="str">
        <f>VLOOKUP(E3327,'Data Produk'!$A$2:$E$2517,4,FALSE)</f>
        <v>MOUSE GAMING</v>
      </c>
      <c r="K3327" t="str">
        <f>VLOOKUP(D3327,'Data Outlet'!$A$2:$D$17,4,FALSE)</f>
        <v>Eko Wijaya</v>
      </c>
      <c r="L3327" t="str">
        <f>VLOOKUP(D3327,'Data Outlet'!$A$2:$D$17,2,FALSE)</f>
        <v>KOTA KASABLANKA</v>
      </c>
    </row>
    <row r="3328" spans="1:12" x14ac:dyDescent="0.25">
      <c r="A3328" t="str">
        <f t="shared" si="104"/>
        <v>T-3327</v>
      </c>
      <c r="B3328" s="3" t="s">
        <v>2584</v>
      </c>
      <c r="C3328" s="5">
        <v>45512</v>
      </c>
      <c r="D3328" s="3" t="s">
        <v>39</v>
      </c>
      <c r="E3328" s="4" t="s">
        <v>737</v>
      </c>
      <c r="F3328" s="9">
        <v>1</v>
      </c>
      <c r="G3328">
        <f>VLOOKUP(E3328,'Data Produk'!$A$2:$E$2517,5,FALSE)</f>
        <v>243000</v>
      </c>
      <c r="H3328">
        <f t="shared" si="103"/>
        <v>243000</v>
      </c>
      <c r="I3328" t="str">
        <f>VLOOKUP(E3328,'Data Produk'!$A$2:$E$2517,3,FALSE)</f>
        <v>BHINNEKA POWER PLUS 65W 3-PORTS GAN CHARGER (PPS/PD+QC) BLACK</v>
      </c>
      <c r="J3328" t="str">
        <f>VLOOKUP(E3328,'Data Produk'!$A$2:$E$2517,4,FALSE)</f>
        <v>CHARGER</v>
      </c>
      <c r="K3328" t="str">
        <f>VLOOKUP(D3328,'Data Outlet'!$A$2:$D$17,4,FALSE)</f>
        <v>Eko Wijaya</v>
      </c>
      <c r="L3328" t="str">
        <f>VLOOKUP(D3328,'Data Outlet'!$A$2:$D$17,2,FALSE)</f>
        <v>KOTA KASABLANKA</v>
      </c>
    </row>
    <row r="3329" spans="1:12" x14ac:dyDescent="0.25">
      <c r="A3329" t="str">
        <f t="shared" si="104"/>
        <v>T-3328</v>
      </c>
      <c r="B3329" s="3" t="s">
        <v>2584</v>
      </c>
      <c r="C3329" s="5">
        <v>45523</v>
      </c>
      <c r="D3329" s="3" t="s">
        <v>39</v>
      </c>
      <c r="E3329" s="4" t="s">
        <v>387</v>
      </c>
      <c r="F3329" s="9">
        <v>2</v>
      </c>
      <c r="G3329">
        <f>VLOOKUP(E3329,'Data Produk'!$A$2:$E$2517,5,FALSE)</f>
        <v>45000</v>
      </c>
      <c r="H3329">
        <f t="shared" si="103"/>
        <v>90000</v>
      </c>
      <c r="I3329" t="str">
        <f>VLOOKUP(E3329,'Data Produk'!$A$2:$E$2517,3,FALSE)</f>
        <v>BHINNEKA HYPERLINK KD10C2001 BLACK</v>
      </c>
      <c r="J3329" t="str">
        <f>VLOOKUP(E3329,'Data Produk'!$A$2:$E$2517,4,FALSE)</f>
        <v>CABLE</v>
      </c>
      <c r="K3329" t="str">
        <f>VLOOKUP(D3329,'Data Outlet'!$A$2:$D$17,4,FALSE)</f>
        <v>Eko Wijaya</v>
      </c>
      <c r="L3329" t="str">
        <f>VLOOKUP(D3329,'Data Outlet'!$A$2:$D$17,2,FALSE)</f>
        <v>KOTA KASABLANKA</v>
      </c>
    </row>
    <row r="3330" spans="1:12" x14ac:dyDescent="0.25">
      <c r="A3330" t="str">
        <f t="shared" si="104"/>
        <v>T-3329</v>
      </c>
      <c r="B3330" s="3" t="s">
        <v>2584</v>
      </c>
      <c r="C3330" s="5">
        <v>45514</v>
      </c>
      <c r="D3330" s="3" t="s">
        <v>39</v>
      </c>
      <c r="E3330" s="4" t="s">
        <v>904</v>
      </c>
      <c r="F3330" s="9">
        <v>1</v>
      </c>
      <c r="G3330">
        <f>VLOOKUP(E3330,'Data Produk'!$A$2:$E$2517,5,FALSE)</f>
        <v>98100</v>
      </c>
      <c r="H3330">
        <f t="shared" si="103"/>
        <v>98100</v>
      </c>
      <c r="I3330" t="str">
        <f>VLOOKUP(E3330,'Data Produk'!$A$2:$E$2517,3,FALSE)</f>
        <v>BHINNEKA CW2-Q01 30W 2-PORTS CHARGER (QC) WHITE</v>
      </c>
      <c r="J3330" t="str">
        <f>VLOOKUP(E3330,'Data Produk'!$A$2:$E$2517,4,FALSE)</f>
        <v>CHARGER</v>
      </c>
      <c r="K3330" t="str">
        <f>VLOOKUP(D3330,'Data Outlet'!$A$2:$D$17,4,FALSE)</f>
        <v>Eko Wijaya</v>
      </c>
      <c r="L3330" t="str">
        <f>VLOOKUP(D3330,'Data Outlet'!$A$2:$D$17,2,FALSE)</f>
        <v>KOTA KASABLANKA</v>
      </c>
    </row>
    <row r="3331" spans="1:12" x14ac:dyDescent="0.25">
      <c r="A3331" t="str">
        <f t="shared" si="104"/>
        <v>T-3330</v>
      </c>
      <c r="B3331" s="3" t="s">
        <v>2584</v>
      </c>
      <c r="C3331" s="5">
        <v>45507</v>
      </c>
      <c r="D3331" s="3" t="s">
        <v>39</v>
      </c>
      <c r="E3331" s="4" t="s">
        <v>1220</v>
      </c>
      <c r="F3331" s="9">
        <v>1</v>
      </c>
      <c r="G3331">
        <f>VLOOKUP(E3331,'Data Produk'!$A$2:$E$2517,5,FALSE)</f>
        <v>153000</v>
      </c>
      <c r="H3331">
        <f t="shared" ref="H3331:H3394" si="105">G3331*F3331</f>
        <v>153000</v>
      </c>
      <c r="I3331" t="str">
        <f>VLOOKUP(E3331,'Data Produk'!$A$2:$E$2517,3,FALSE)</f>
        <v>BHINNEKA ATO MP905 DESKMAT GEO2</v>
      </c>
      <c r="J3331" t="str">
        <f>VLOOKUP(E3331,'Data Produk'!$A$2:$E$2517,4,FALSE)</f>
        <v>DESKMAT</v>
      </c>
      <c r="K3331" t="str">
        <f>VLOOKUP(D3331,'Data Outlet'!$A$2:$D$17,4,FALSE)</f>
        <v>Eko Wijaya</v>
      </c>
      <c r="L3331" t="str">
        <f>VLOOKUP(D3331,'Data Outlet'!$A$2:$D$17,2,FALSE)</f>
        <v>KOTA KASABLANKA</v>
      </c>
    </row>
    <row r="3332" spans="1:12" x14ac:dyDescent="0.25">
      <c r="A3332" t="str">
        <f t="shared" si="104"/>
        <v>T-3331</v>
      </c>
      <c r="B3332" s="3" t="s">
        <v>2584</v>
      </c>
      <c r="C3332" s="5">
        <v>45514</v>
      </c>
      <c r="D3332" s="3" t="s">
        <v>39</v>
      </c>
      <c r="E3332" s="4" t="s">
        <v>432</v>
      </c>
      <c r="F3332" s="9">
        <v>1</v>
      </c>
      <c r="G3332">
        <f>VLOOKUP(E3332,'Data Produk'!$A$2:$E$2517,5,FALSE)</f>
        <v>22500</v>
      </c>
      <c r="H3332">
        <f t="shared" si="105"/>
        <v>22500</v>
      </c>
      <c r="I3332" t="str">
        <f>VLOOKUP(E3332,'Data Produk'!$A$2:$E$2517,3,FALSE)</f>
        <v>BHINNEKA LINKBUDS ES4 WIRED EARBUDS BLACK</v>
      </c>
      <c r="J3332" t="str">
        <f>VLOOKUP(E3332,'Data Produk'!$A$2:$E$2517,4,FALSE)</f>
        <v>EARPHONE</v>
      </c>
      <c r="K3332" t="str">
        <f>VLOOKUP(D3332,'Data Outlet'!$A$2:$D$17,4,FALSE)</f>
        <v>Eko Wijaya</v>
      </c>
      <c r="L3332" t="str">
        <f>VLOOKUP(D3332,'Data Outlet'!$A$2:$D$17,2,FALSE)</f>
        <v>KOTA KASABLANKA</v>
      </c>
    </row>
    <row r="3333" spans="1:12" x14ac:dyDescent="0.25">
      <c r="A3333" t="str">
        <f t="shared" si="104"/>
        <v>T-3332</v>
      </c>
      <c r="B3333" s="3" t="s">
        <v>2584</v>
      </c>
      <c r="C3333" s="5">
        <v>45522</v>
      </c>
      <c r="D3333" s="3" t="s">
        <v>39</v>
      </c>
      <c r="E3333" s="4" t="s">
        <v>1656</v>
      </c>
      <c r="F3333" s="9">
        <v>2</v>
      </c>
      <c r="G3333">
        <f>VLOOKUP(E3333,'Data Produk'!$A$2:$E$2517,5,FALSE)</f>
        <v>39600</v>
      </c>
      <c r="H3333">
        <f t="shared" si="105"/>
        <v>79200</v>
      </c>
      <c r="I3333" t="str">
        <f>VLOOKUP(E3333,'Data Produk'!$A$2:$E$2517,3,FALSE)</f>
        <v>BHINNEKA GO W607 OFFICE MOUSE PINK</v>
      </c>
      <c r="J3333" t="str">
        <f>VLOOKUP(E3333,'Data Produk'!$A$2:$E$2517,4,FALSE)</f>
        <v>OFFICE MOUSE</v>
      </c>
      <c r="K3333" t="str">
        <f>VLOOKUP(D3333,'Data Outlet'!$A$2:$D$17,4,FALSE)</f>
        <v>Eko Wijaya</v>
      </c>
      <c r="L3333" t="str">
        <f>VLOOKUP(D3333,'Data Outlet'!$A$2:$D$17,2,FALSE)</f>
        <v>KOTA KASABLANKA</v>
      </c>
    </row>
    <row r="3334" spans="1:12" x14ac:dyDescent="0.25">
      <c r="A3334" t="str">
        <f t="shared" si="104"/>
        <v>T-3333</v>
      </c>
      <c r="B3334" s="3" t="s">
        <v>2584</v>
      </c>
      <c r="C3334" s="5">
        <v>45507</v>
      </c>
      <c r="D3334" s="3" t="s">
        <v>39</v>
      </c>
      <c r="E3334" s="4" t="s">
        <v>814</v>
      </c>
      <c r="F3334" s="9">
        <v>2</v>
      </c>
      <c r="G3334">
        <f>VLOOKUP(E3334,'Data Produk'!$A$2:$E$2517,5,FALSE)</f>
        <v>112500</v>
      </c>
      <c r="H3334">
        <f t="shared" si="105"/>
        <v>225000</v>
      </c>
      <c r="I3334" t="str">
        <f>VLOOKUP(E3334,'Data Produk'!$A$2:$E$2517,3,FALSE)</f>
        <v>BHINNEKA WAVE11 TW11 TRUE WIRELESS WHITE</v>
      </c>
      <c r="J3334" t="str">
        <f>VLOOKUP(E3334,'Data Produk'!$A$2:$E$2517,4,FALSE)</f>
        <v>TWS</v>
      </c>
      <c r="K3334" t="str">
        <f>VLOOKUP(D3334,'Data Outlet'!$A$2:$D$17,4,FALSE)</f>
        <v>Eko Wijaya</v>
      </c>
      <c r="L3334" t="str">
        <f>VLOOKUP(D3334,'Data Outlet'!$A$2:$D$17,2,FALSE)</f>
        <v>KOTA KASABLANKA</v>
      </c>
    </row>
    <row r="3335" spans="1:12" x14ac:dyDescent="0.25">
      <c r="A3335" t="str">
        <f t="shared" si="104"/>
        <v>T-3334</v>
      </c>
      <c r="B3335" s="3" t="s">
        <v>2584</v>
      </c>
      <c r="C3335" s="5">
        <v>45530</v>
      </c>
      <c r="D3335" s="3" t="s">
        <v>39</v>
      </c>
      <c r="E3335" s="4" t="s">
        <v>1657</v>
      </c>
      <c r="F3335" s="9">
        <v>1</v>
      </c>
      <c r="G3335">
        <f>VLOOKUP(E3335,'Data Produk'!$A$2:$E$2517,5,FALSE)</f>
        <v>39600</v>
      </c>
      <c r="H3335">
        <f t="shared" si="105"/>
        <v>39600</v>
      </c>
      <c r="I3335" t="str">
        <f>VLOOKUP(E3335,'Data Produk'!$A$2:$E$2517,3,FALSE)</f>
        <v>BHINNEKA GO W607 OFFICE MOUSE BLACK</v>
      </c>
      <c r="J3335" t="str">
        <f>VLOOKUP(E3335,'Data Produk'!$A$2:$E$2517,4,FALSE)</f>
        <v>OFFICE MOUSE</v>
      </c>
      <c r="K3335" t="str">
        <f>VLOOKUP(D3335,'Data Outlet'!$A$2:$D$17,4,FALSE)</f>
        <v>Eko Wijaya</v>
      </c>
      <c r="L3335" t="str">
        <f>VLOOKUP(D3335,'Data Outlet'!$A$2:$D$17,2,FALSE)</f>
        <v>KOTA KASABLANKA</v>
      </c>
    </row>
    <row r="3336" spans="1:12" x14ac:dyDescent="0.25">
      <c r="A3336" t="str">
        <f t="shared" si="104"/>
        <v>T-3335</v>
      </c>
      <c r="B3336" s="3" t="s">
        <v>2584</v>
      </c>
      <c r="C3336" s="5">
        <v>45534</v>
      </c>
      <c r="D3336" s="3" t="s">
        <v>39</v>
      </c>
      <c r="E3336" s="4" t="s">
        <v>732</v>
      </c>
      <c r="F3336" s="9">
        <v>1</v>
      </c>
      <c r="G3336">
        <f>VLOOKUP(E3336,'Data Produk'!$A$2:$E$2517,5,FALSE)</f>
        <v>13500</v>
      </c>
      <c r="H3336">
        <f t="shared" si="105"/>
        <v>13500</v>
      </c>
      <c r="I3336" t="str">
        <f>VLOOKUP(E3336,'Data Produk'!$A$2:$E$2517,3,FALSE)</f>
        <v>BHINNEKA LINKBUDS ES2 WIRED EARBUDS BLACK</v>
      </c>
      <c r="J3336" t="str">
        <f>VLOOKUP(E3336,'Data Produk'!$A$2:$E$2517,4,FALSE)</f>
        <v>EARPHONE</v>
      </c>
      <c r="K3336" t="str">
        <f>VLOOKUP(D3336,'Data Outlet'!$A$2:$D$17,4,FALSE)</f>
        <v>Eko Wijaya</v>
      </c>
      <c r="L3336" t="str">
        <f>VLOOKUP(D3336,'Data Outlet'!$A$2:$D$17,2,FALSE)</f>
        <v>KOTA KASABLANKA</v>
      </c>
    </row>
    <row r="3337" spans="1:12" x14ac:dyDescent="0.25">
      <c r="A3337" t="str">
        <f t="shared" si="104"/>
        <v>T-3336</v>
      </c>
      <c r="B3337" s="3" t="s">
        <v>2584</v>
      </c>
      <c r="C3337" s="5">
        <v>45534</v>
      </c>
      <c r="D3337" s="3" t="s">
        <v>39</v>
      </c>
      <c r="E3337" s="4" t="s">
        <v>420</v>
      </c>
      <c r="F3337" s="9">
        <v>2</v>
      </c>
      <c r="G3337">
        <f>VLOOKUP(E3337,'Data Produk'!$A$2:$E$2517,5,FALSE)</f>
        <v>82800</v>
      </c>
      <c r="H3337">
        <f t="shared" si="105"/>
        <v>165600</v>
      </c>
      <c r="I3337" t="str">
        <f>VLOOKUP(E3337,'Data Produk'!$A$2:$E$2517,3,FALSE)</f>
        <v>BHINNEKA W190 OFFICE MOUSE BLACK</v>
      </c>
      <c r="J3337" t="str">
        <f>VLOOKUP(E3337,'Data Produk'!$A$2:$E$2517,4,FALSE)</f>
        <v>OFFICE MOUSE</v>
      </c>
      <c r="K3337" t="str">
        <f>VLOOKUP(D3337,'Data Outlet'!$A$2:$D$17,4,FALSE)</f>
        <v>Eko Wijaya</v>
      </c>
      <c r="L3337" t="str">
        <f>VLOOKUP(D3337,'Data Outlet'!$A$2:$D$17,2,FALSE)</f>
        <v>KOTA KASABLANKA</v>
      </c>
    </row>
    <row r="3338" spans="1:12" x14ac:dyDescent="0.25">
      <c r="A3338" t="str">
        <f t="shared" si="104"/>
        <v>T-3337</v>
      </c>
      <c r="B3338" s="3" t="s">
        <v>2584</v>
      </c>
      <c r="C3338" s="5">
        <v>45525</v>
      </c>
      <c r="D3338" s="3" t="s">
        <v>39</v>
      </c>
      <c r="E3338" s="4" t="s">
        <v>719</v>
      </c>
      <c r="F3338" s="9">
        <v>1</v>
      </c>
      <c r="G3338">
        <f>VLOOKUP(E3338,'Data Produk'!$A$2:$E$2517,5,FALSE)</f>
        <v>82800</v>
      </c>
      <c r="H3338">
        <f t="shared" si="105"/>
        <v>82800</v>
      </c>
      <c r="I3338" t="str">
        <f>VLOOKUP(E3338,'Data Produk'!$A$2:$E$2517,3,FALSE)</f>
        <v>BHINNEKA GO W193 OFFICE MOUSE BLUE</v>
      </c>
      <c r="J3338" t="str">
        <f>VLOOKUP(E3338,'Data Produk'!$A$2:$E$2517,4,FALSE)</f>
        <v>OFFICE MOUSE</v>
      </c>
      <c r="K3338" t="str">
        <f>VLOOKUP(D3338,'Data Outlet'!$A$2:$D$17,4,FALSE)</f>
        <v>Eko Wijaya</v>
      </c>
      <c r="L3338" t="str">
        <f>VLOOKUP(D3338,'Data Outlet'!$A$2:$D$17,2,FALSE)</f>
        <v>KOTA KASABLANKA</v>
      </c>
    </row>
    <row r="3339" spans="1:12" x14ac:dyDescent="0.25">
      <c r="A3339" t="str">
        <f t="shared" si="104"/>
        <v>T-3338</v>
      </c>
      <c r="B3339" s="3" t="s">
        <v>2584</v>
      </c>
      <c r="C3339" s="5">
        <v>45520</v>
      </c>
      <c r="D3339" s="3" t="s">
        <v>39</v>
      </c>
      <c r="E3339" s="4" t="s">
        <v>405</v>
      </c>
      <c r="F3339" s="9">
        <v>2</v>
      </c>
      <c r="G3339">
        <f>VLOOKUP(E3339,'Data Produk'!$A$2:$E$2517,5,FALSE)</f>
        <v>88200</v>
      </c>
      <c r="H3339">
        <f t="shared" si="105"/>
        <v>176400</v>
      </c>
      <c r="I3339" t="str">
        <f>VLOOKUP(E3339,'Data Produk'!$A$2:$E$2517,3,FALSE)</f>
        <v>BHINNEKA POWER PACK S1 10.000 mAh POWERBANK BLACK</v>
      </c>
      <c r="J3339" t="str">
        <f>VLOOKUP(E3339,'Data Produk'!$A$2:$E$2517,4,FALSE)</f>
        <v>POWERBANK</v>
      </c>
      <c r="K3339" t="str">
        <f>VLOOKUP(D3339,'Data Outlet'!$A$2:$D$17,4,FALSE)</f>
        <v>Eko Wijaya</v>
      </c>
      <c r="L3339" t="str">
        <f>VLOOKUP(D3339,'Data Outlet'!$A$2:$D$17,2,FALSE)</f>
        <v>KOTA KASABLANKA</v>
      </c>
    </row>
    <row r="3340" spans="1:12" x14ac:dyDescent="0.25">
      <c r="A3340" t="str">
        <f t="shared" ref="A3340:A3403" si="106">"T-"&amp;ROW()-1</f>
        <v>T-3339</v>
      </c>
      <c r="B3340" s="3" t="s">
        <v>2584</v>
      </c>
      <c r="C3340" s="5">
        <v>45521</v>
      </c>
      <c r="D3340" s="3" t="s">
        <v>39</v>
      </c>
      <c r="E3340" s="4" t="s">
        <v>1282</v>
      </c>
      <c r="F3340" s="9">
        <v>3</v>
      </c>
      <c r="G3340">
        <f>VLOOKUP(E3340,'Data Produk'!$A$2:$E$2517,5,FALSE)</f>
        <v>32000</v>
      </c>
      <c r="H3340">
        <f t="shared" si="105"/>
        <v>96000</v>
      </c>
      <c r="I3340" t="str">
        <f>VLOOKUP(E3340,'Data Produk'!$A$2:$E$2517,3,FALSE)</f>
        <v>KL104 BHINNEKA USB CABLE LIGHTNING</v>
      </c>
      <c r="J3340" t="str">
        <f>VLOOKUP(E3340,'Data Produk'!$A$2:$E$2517,4,FALSE)</f>
        <v>CABLE</v>
      </c>
      <c r="K3340" t="str">
        <f>VLOOKUP(D3340,'Data Outlet'!$A$2:$D$17,4,FALSE)</f>
        <v>Eko Wijaya</v>
      </c>
      <c r="L3340" t="str">
        <f>VLOOKUP(D3340,'Data Outlet'!$A$2:$D$17,2,FALSE)</f>
        <v>KOTA KASABLANKA</v>
      </c>
    </row>
    <row r="3341" spans="1:12" x14ac:dyDescent="0.25">
      <c r="A3341" t="str">
        <f t="shared" si="106"/>
        <v>T-3340</v>
      </c>
      <c r="B3341" s="3" t="s">
        <v>2584</v>
      </c>
      <c r="C3341" s="5">
        <v>45531</v>
      </c>
      <c r="D3341" s="3" t="s">
        <v>39</v>
      </c>
      <c r="E3341" s="4" t="s">
        <v>383</v>
      </c>
      <c r="F3341" s="9">
        <v>2</v>
      </c>
      <c r="G3341">
        <f>VLOOKUP(E3341,'Data Produk'!$A$2:$E$2517,5,FALSE)</f>
        <v>57600</v>
      </c>
      <c r="H3341">
        <f t="shared" si="105"/>
        <v>115200</v>
      </c>
      <c r="I3341" t="str">
        <f>VLOOKUP(E3341,'Data Produk'!$A$2:$E$2517,3,FALSE)</f>
        <v>BHINNEKA GO W192 OFFICE MOUSE BLACK</v>
      </c>
      <c r="J3341" t="str">
        <f>VLOOKUP(E3341,'Data Produk'!$A$2:$E$2517,4,FALSE)</f>
        <v>OFFICE MOUSE</v>
      </c>
      <c r="K3341" t="str">
        <f>VLOOKUP(D3341,'Data Outlet'!$A$2:$D$17,4,FALSE)</f>
        <v>Eko Wijaya</v>
      </c>
      <c r="L3341" t="str">
        <f>VLOOKUP(D3341,'Data Outlet'!$A$2:$D$17,2,FALSE)</f>
        <v>KOTA KASABLANKA</v>
      </c>
    </row>
    <row r="3342" spans="1:12" x14ac:dyDescent="0.25">
      <c r="A3342" t="str">
        <f t="shared" si="106"/>
        <v>T-3341</v>
      </c>
      <c r="B3342" s="3" t="s">
        <v>2584</v>
      </c>
      <c r="C3342" s="5">
        <v>45523</v>
      </c>
      <c r="D3342" s="3" t="s">
        <v>39</v>
      </c>
      <c r="E3342" s="4" t="s">
        <v>399</v>
      </c>
      <c r="F3342" s="9">
        <v>8</v>
      </c>
      <c r="G3342">
        <f>VLOOKUP(E3342,'Data Produk'!$A$2:$E$2517,5,FALSE)</f>
        <v>27000</v>
      </c>
      <c r="H3342">
        <f t="shared" si="105"/>
        <v>216000</v>
      </c>
      <c r="I3342" t="str">
        <f>VLOOKUP(E3342,'Data Produk'!$A$2:$E$2517,3,FALSE)</f>
        <v>BHINNEKA DURALINK KCB2001 BLACK</v>
      </c>
      <c r="J3342" t="str">
        <f>VLOOKUP(E3342,'Data Produk'!$A$2:$E$2517,4,FALSE)</f>
        <v>CABLE</v>
      </c>
      <c r="K3342" t="str">
        <f>VLOOKUP(D3342,'Data Outlet'!$A$2:$D$17,4,FALSE)</f>
        <v>Eko Wijaya</v>
      </c>
      <c r="L3342" t="str">
        <f>VLOOKUP(D3342,'Data Outlet'!$A$2:$D$17,2,FALSE)</f>
        <v>KOTA KASABLANKA</v>
      </c>
    </row>
    <row r="3343" spans="1:12" x14ac:dyDescent="0.25">
      <c r="A3343" t="str">
        <f t="shared" si="106"/>
        <v>T-3342</v>
      </c>
      <c r="B3343" s="3" t="s">
        <v>2584</v>
      </c>
      <c r="C3343" s="5">
        <v>45531</v>
      </c>
      <c r="D3343" s="3" t="s">
        <v>39</v>
      </c>
      <c r="E3343" s="4" t="s">
        <v>725</v>
      </c>
      <c r="F3343" s="9">
        <v>3</v>
      </c>
      <c r="G3343">
        <f>VLOOKUP(E3343,'Data Produk'!$A$2:$E$2517,5,FALSE)</f>
        <v>81000</v>
      </c>
      <c r="H3343">
        <f t="shared" si="105"/>
        <v>243000</v>
      </c>
      <c r="I3343" t="str">
        <f>VLOOKUP(E3343,'Data Produk'!$A$2:$E$2517,3,FALSE)</f>
        <v>BHINNEKA THOR X9 GAMING MOUSE BLACK</v>
      </c>
      <c r="J3343" t="str">
        <f>VLOOKUP(E3343,'Data Produk'!$A$2:$E$2517,4,FALSE)</f>
        <v>MOUSE GAMING</v>
      </c>
      <c r="K3343" t="str">
        <f>VLOOKUP(D3343,'Data Outlet'!$A$2:$D$17,4,FALSE)</f>
        <v>Eko Wijaya</v>
      </c>
      <c r="L3343" t="str">
        <f>VLOOKUP(D3343,'Data Outlet'!$A$2:$D$17,2,FALSE)</f>
        <v>KOTA KASABLANKA</v>
      </c>
    </row>
    <row r="3344" spans="1:12" x14ac:dyDescent="0.25">
      <c r="A3344" t="str">
        <f t="shared" si="106"/>
        <v>T-3343</v>
      </c>
      <c r="B3344" s="3" t="s">
        <v>2584</v>
      </c>
      <c r="C3344" s="5">
        <v>45521</v>
      </c>
      <c r="D3344" s="3" t="s">
        <v>39</v>
      </c>
      <c r="E3344" s="4" t="s">
        <v>403</v>
      </c>
      <c r="F3344" s="9">
        <v>3</v>
      </c>
      <c r="G3344">
        <f>VLOOKUP(E3344,'Data Produk'!$A$2:$E$2517,5,FALSE)</f>
        <v>162000</v>
      </c>
      <c r="H3344">
        <f t="shared" si="105"/>
        <v>486000</v>
      </c>
      <c r="I3344" t="str">
        <f>VLOOKUP(E3344,'Data Produk'!$A$2:$E$2517,3,FALSE)</f>
        <v>BHINNEKA POWER PACK T1 10.000 mAh 22,5W POWERBANK WHITE</v>
      </c>
      <c r="J3344" t="str">
        <f>VLOOKUP(E3344,'Data Produk'!$A$2:$E$2517,4,FALSE)</f>
        <v>POWERBANK</v>
      </c>
      <c r="K3344" t="str">
        <f>VLOOKUP(D3344,'Data Outlet'!$A$2:$D$17,4,FALSE)</f>
        <v>Eko Wijaya</v>
      </c>
      <c r="L3344" t="str">
        <f>VLOOKUP(D3344,'Data Outlet'!$A$2:$D$17,2,FALSE)</f>
        <v>KOTA KASABLANKA</v>
      </c>
    </row>
    <row r="3345" spans="1:12" x14ac:dyDescent="0.25">
      <c r="A3345" t="str">
        <f t="shared" si="106"/>
        <v>T-3344</v>
      </c>
      <c r="B3345" s="3" t="s">
        <v>2584</v>
      </c>
      <c r="C3345" s="5">
        <v>45526</v>
      </c>
      <c r="D3345" s="3" t="s">
        <v>39</v>
      </c>
      <c r="E3345" s="4" t="s">
        <v>440</v>
      </c>
      <c r="F3345" s="9">
        <v>2</v>
      </c>
      <c r="G3345">
        <f>VLOOKUP(E3345,'Data Produk'!$A$2:$E$2517,5,FALSE)</f>
        <v>82800</v>
      </c>
      <c r="H3345">
        <f t="shared" si="105"/>
        <v>165600</v>
      </c>
      <c r="I3345" t="str">
        <f>VLOOKUP(E3345,'Data Produk'!$A$2:$E$2517,3,FALSE)</f>
        <v>BHINNEKA W190 OFFICE MOUSE WHITE</v>
      </c>
      <c r="J3345" t="str">
        <f>VLOOKUP(E3345,'Data Produk'!$A$2:$E$2517,4,FALSE)</f>
        <v>OFFICE MOUSE</v>
      </c>
      <c r="K3345" t="str">
        <f>VLOOKUP(D3345,'Data Outlet'!$A$2:$D$17,4,FALSE)</f>
        <v>Eko Wijaya</v>
      </c>
      <c r="L3345" t="str">
        <f>VLOOKUP(D3345,'Data Outlet'!$A$2:$D$17,2,FALSE)</f>
        <v>KOTA KASABLANKA</v>
      </c>
    </row>
    <row r="3346" spans="1:12" x14ac:dyDescent="0.25">
      <c r="A3346" t="str">
        <f t="shared" si="106"/>
        <v>T-3345</v>
      </c>
      <c r="B3346" s="3" t="s">
        <v>2584</v>
      </c>
      <c r="C3346" s="5">
        <v>45510</v>
      </c>
      <c r="D3346" s="3" t="s">
        <v>39</v>
      </c>
      <c r="E3346" s="4" t="s">
        <v>1658</v>
      </c>
      <c r="F3346" s="9">
        <v>1</v>
      </c>
      <c r="G3346">
        <f>VLOOKUP(E3346,'Data Produk'!$A$2:$E$2517,5,FALSE)</f>
        <v>629300</v>
      </c>
      <c r="H3346">
        <f t="shared" si="105"/>
        <v>629300</v>
      </c>
      <c r="I3346" t="str">
        <f>VLOOKUP(E3346,'Data Produk'!$A$2:$E$2517,3,FALSE)</f>
        <v>BHINNEKA ARIA XD7 GAMING MOUSE SANJI</v>
      </c>
      <c r="J3346" t="str">
        <f>VLOOKUP(E3346,'Data Produk'!$A$2:$E$2517,4,FALSE)</f>
        <v>MOUSE GAMING</v>
      </c>
      <c r="K3346" t="str">
        <f>VLOOKUP(D3346,'Data Outlet'!$A$2:$D$17,4,FALSE)</f>
        <v>Eko Wijaya</v>
      </c>
      <c r="L3346" t="str">
        <f>VLOOKUP(D3346,'Data Outlet'!$A$2:$D$17,2,FALSE)</f>
        <v>KOTA KASABLANKA</v>
      </c>
    </row>
    <row r="3347" spans="1:12" x14ac:dyDescent="0.25">
      <c r="A3347" t="str">
        <f t="shared" si="106"/>
        <v>T-3346</v>
      </c>
      <c r="B3347" s="3" t="s">
        <v>2584</v>
      </c>
      <c r="C3347" s="5">
        <v>45507</v>
      </c>
      <c r="D3347" s="3" t="s">
        <v>39</v>
      </c>
      <c r="E3347" s="4" t="s">
        <v>401</v>
      </c>
      <c r="F3347" s="9">
        <v>3</v>
      </c>
      <c r="G3347">
        <f>VLOOKUP(E3347,'Data Produk'!$A$2:$E$2517,5,FALSE)</f>
        <v>88200</v>
      </c>
      <c r="H3347">
        <f t="shared" si="105"/>
        <v>264600</v>
      </c>
      <c r="I3347" t="str">
        <f>VLOOKUP(E3347,'Data Produk'!$A$2:$E$2517,3,FALSE)</f>
        <v>BHINNEKA POWER PACK S1 10.000 mAh POWERBANK WHITE</v>
      </c>
      <c r="J3347" t="str">
        <f>VLOOKUP(E3347,'Data Produk'!$A$2:$E$2517,4,FALSE)</f>
        <v>POWERBANK</v>
      </c>
      <c r="K3347" t="str">
        <f>VLOOKUP(D3347,'Data Outlet'!$A$2:$D$17,4,FALSE)</f>
        <v>Eko Wijaya</v>
      </c>
      <c r="L3347" t="str">
        <f>VLOOKUP(D3347,'Data Outlet'!$A$2:$D$17,2,FALSE)</f>
        <v>KOTA KASABLANKA</v>
      </c>
    </row>
    <row r="3348" spans="1:12" x14ac:dyDescent="0.25">
      <c r="A3348" t="str">
        <f t="shared" si="106"/>
        <v>T-3347</v>
      </c>
      <c r="B3348" s="3" t="s">
        <v>2584</v>
      </c>
      <c r="C3348" s="5">
        <v>45524</v>
      </c>
      <c r="D3348" s="3" t="s">
        <v>39</v>
      </c>
      <c r="E3348" s="4" t="s">
        <v>407</v>
      </c>
      <c r="F3348" s="9">
        <v>1</v>
      </c>
      <c r="G3348">
        <f>VLOOKUP(E3348,'Data Produk'!$A$2:$E$2517,5,FALSE)</f>
        <v>39600</v>
      </c>
      <c r="H3348">
        <f t="shared" si="105"/>
        <v>39600</v>
      </c>
      <c r="I3348" t="str">
        <f>VLOOKUP(E3348,'Data Produk'!$A$2:$E$2517,3,FALSE)</f>
        <v>BHINNEKA GO W605 OFFICE MOUSE BLACK</v>
      </c>
      <c r="J3348" t="str">
        <f>VLOOKUP(E3348,'Data Produk'!$A$2:$E$2517,4,FALSE)</f>
        <v>OFFICE MOUSE</v>
      </c>
      <c r="K3348" t="str">
        <f>VLOOKUP(D3348,'Data Outlet'!$A$2:$D$17,4,FALSE)</f>
        <v>Eko Wijaya</v>
      </c>
      <c r="L3348" t="str">
        <f>VLOOKUP(D3348,'Data Outlet'!$A$2:$D$17,2,FALSE)</f>
        <v>KOTA KASABLANKA</v>
      </c>
    </row>
    <row r="3349" spans="1:12" x14ac:dyDescent="0.25">
      <c r="A3349" t="str">
        <f t="shared" si="106"/>
        <v>T-3348</v>
      </c>
      <c r="B3349" s="3" t="s">
        <v>2584</v>
      </c>
      <c r="C3349" s="5">
        <v>45530</v>
      </c>
      <c r="D3349" s="3" t="s">
        <v>39</v>
      </c>
      <c r="E3349" s="4" t="s">
        <v>1039</v>
      </c>
      <c r="F3349" s="9">
        <v>3</v>
      </c>
      <c r="G3349">
        <f>VLOOKUP(E3349,'Data Produk'!$A$2:$E$2517,5,FALSE)</f>
        <v>98100</v>
      </c>
      <c r="H3349">
        <f t="shared" si="105"/>
        <v>294300</v>
      </c>
      <c r="I3349" t="str">
        <f>VLOOKUP(E3349,'Data Produk'!$A$2:$E$2517,3,FALSE)</f>
        <v>BHINNEKA POWER PURE 30W 2-PORTS USB CHARGER (PD+QC) WHITE</v>
      </c>
      <c r="J3349" t="str">
        <f>VLOOKUP(E3349,'Data Produk'!$A$2:$E$2517,4,FALSE)</f>
        <v>CHARGER</v>
      </c>
      <c r="K3349" t="str">
        <f>VLOOKUP(D3349,'Data Outlet'!$A$2:$D$17,4,FALSE)</f>
        <v>Eko Wijaya</v>
      </c>
      <c r="L3349" t="str">
        <f>VLOOKUP(D3349,'Data Outlet'!$A$2:$D$17,2,FALSE)</f>
        <v>KOTA KASABLANKA</v>
      </c>
    </row>
    <row r="3350" spans="1:12" x14ac:dyDescent="0.25">
      <c r="A3350" t="str">
        <f t="shared" si="106"/>
        <v>T-3349</v>
      </c>
      <c r="B3350" s="3" t="s">
        <v>2584</v>
      </c>
      <c r="C3350" s="5">
        <v>45521</v>
      </c>
      <c r="D3350" s="3" t="s">
        <v>39</v>
      </c>
      <c r="E3350" s="4" t="s">
        <v>392</v>
      </c>
      <c r="F3350" s="9">
        <v>8</v>
      </c>
      <c r="G3350">
        <f>VLOOKUP(E3350,'Data Produk'!$A$2:$E$2517,5,FALSE)</f>
        <v>31500</v>
      </c>
      <c r="H3350">
        <f t="shared" si="105"/>
        <v>252000</v>
      </c>
      <c r="I3350" t="str">
        <f>VLOOKUP(E3350,'Data Produk'!$A$2:$E$2517,3,FALSE)</f>
        <v>BHINNEKA HYPERLINK KD60L1501 BLACK</v>
      </c>
      <c r="J3350" t="str">
        <f>VLOOKUP(E3350,'Data Produk'!$A$2:$E$2517,4,FALSE)</f>
        <v>CABLE</v>
      </c>
      <c r="K3350" t="str">
        <f>VLOOKUP(D3350,'Data Outlet'!$A$2:$D$17,4,FALSE)</f>
        <v>Eko Wijaya</v>
      </c>
      <c r="L3350" t="str">
        <f>VLOOKUP(D3350,'Data Outlet'!$A$2:$D$17,2,FALSE)</f>
        <v>KOTA KASABLANKA</v>
      </c>
    </row>
    <row r="3351" spans="1:12" x14ac:dyDescent="0.25">
      <c r="A3351" t="str">
        <f t="shared" si="106"/>
        <v>T-3350</v>
      </c>
      <c r="B3351" s="3" t="s">
        <v>2584</v>
      </c>
      <c r="C3351" s="5">
        <v>45519</v>
      </c>
      <c r="D3351" s="3" t="s">
        <v>39</v>
      </c>
      <c r="E3351" s="4" t="s">
        <v>441</v>
      </c>
      <c r="F3351" s="9">
        <v>3</v>
      </c>
      <c r="G3351">
        <f>VLOOKUP(E3351,'Data Produk'!$A$2:$E$2517,5,FALSE)</f>
        <v>15300</v>
      </c>
      <c r="H3351">
        <f t="shared" si="105"/>
        <v>45900</v>
      </c>
      <c r="I3351" t="str">
        <f>VLOOKUP(E3351,'Data Produk'!$A$2:$E$2517,3,FALSE)</f>
        <v>BHINNEKA LINKPODS ES3 WIRED EARBUDS BLACK</v>
      </c>
      <c r="J3351" t="str">
        <f>VLOOKUP(E3351,'Data Produk'!$A$2:$E$2517,4,FALSE)</f>
        <v>EARPHONE</v>
      </c>
      <c r="K3351" t="str">
        <f>VLOOKUP(D3351,'Data Outlet'!$A$2:$D$17,4,FALSE)</f>
        <v>Eko Wijaya</v>
      </c>
      <c r="L3351" t="str">
        <f>VLOOKUP(D3351,'Data Outlet'!$A$2:$D$17,2,FALSE)</f>
        <v>KOTA KASABLANKA</v>
      </c>
    </row>
    <row r="3352" spans="1:12" x14ac:dyDescent="0.25">
      <c r="A3352" t="str">
        <f t="shared" si="106"/>
        <v>T-3351</v>
      </c>
      <c r="B3352" s="3" t="s">
        <v>2584</v>
      </c>
      <c r="C3352" s="5">
        <v>45534</v>
      </c>
      <c r="D3352" s="3" t="s">
        <v>39</v>
      </c>
      <c r="E3352" s="4" t="s">
        <v>1581</v>
      </c>
      <c r="F3352" s="9">
        <v>3</v>
      </c>
      <c r="G3352">
        <f>VLOOKUP(E3352,'Data Produk'!$A$2:$E$2517,5,FALSE)</f>
        <v>39600</v>
      </c>
      <c r="H3352">
        <f t="shared" si="105"/>
        <v>118800</v>
      </c>
      <c r="I3352" t="str">
        <f>VLOOKUP(E3352,'Data Produk'!$A$2:$E$2517,3,FALSE)</f>
        <v>BHINNEKA GO W606 OFFICE MOUSE WHITE</v>
      </c>
      <c r="J3352" t="str">
        <f>VLOOKUP(E3352,'Data Produk'!$A$2:$E$2517,4,FALSE)</f>
        <v>OFFICE MOUSE</v>
      </c>
      <c r="K3352" t="str">
        <f>VLOOKUP(D3352,'Data Outlet'!$A$2:$D$17,4,FALSE)</f>
        <v>Eko Wijaya</v>
      </c>
      <c r="L3352" t="str">
        <f>VLOOKUP(D3352,'Data Outlet'!$A$2:$D$17,2,FALSE)</f>
        <v>KOTA KASABLANKA</v>
      </c>
    </row>
    <row r="3353" spans="1:12" x14ac:dyDescent="0.25">
      <c r="A3353" t="str">
        <f t="shared" si="106"/>
        <v>T-3352</v>
      </c>
      <c r="B3353" s="3" t="s">
        <v>2584</v>
      </c>
      <c r="C3353" s="5">
        <v>45511</v>
      </c>
      <c r="D3353" s="3" t="s">
        <v>39</v>
      </c>
      <c r="E3353" s="4" t="s">
        <v>409</v>
      </c>
      <c r="F3353" s="9">
        <v>13</v>
      </c>
      <c r="G3353">
        <f>VLOOKUP(E3353,'Data Produk'!$A$2:$E$2517,5,FALSE)</f>
        <v>14400</v>
      </c>
      <c r="H3353">
        <f t="shared" si="105"/>
        <v>187200</v>
      </c>
      <c r="I3353" t="str">
        <f>VLOOKUP(E3353,'Data Produk'!$A$2:$E$2517,3,FALSE)</f>
        <v>BHINNEKA DURALINK KLT1201 CABLE BLACK</v>
      </c>
      <c r="J3353" t="str">
        <f>VLOOKUP(E3353,'Data Produk'!$A$2:$E$2517,4,FALSE)</f>
        <v>CABLE</v>
      </c>
      <c r="K3353" t="str">
        <f>VLOOKUP(D3353,'Data Outlet'!$A$2:$D$17,4,FALSE)</f>
        <v>Eko Wijaya</v>
      </c>
      <c r="L3353" t="str">
        <f>VLOOKUP(D3353,'Data Outlet'!$A$2:$D$17,2,FALSE)</f>
        <v>KOTA KASABLANKA</v>
      </c>
    </row>
    <row r="3354" spans="1:12" x14ac:dyDescent="0.25">
      <c r="A3354" t="str">
        <f t="shared" si="106"/>
        <v>T-3353</v>
      </c>
      <c r="B3354" s="3" t="s">
        <v>2584</v>
      </c>
      <c r="C3354" s="5">
        <v>45509</v>
      </c>
      <c r="D3354" s="3" t="s">
        <v>39</v>
      </c>
      <c r="E3354" s="4" t="s">
        <v>1169</v>
      </c>
      <c r="F3354" s="9">
        <v>2</v>
      </c>
      <c r="G3354">
        <f>VLOOKUP(E3354,'Data Produk'!$A$2:$E$2517,5,FALSE)</f>
        <v>29700</v>
      </c>
      <c r="H3354">
        <f t="shared" si="105"/>
        <v>59400</v>
      </c>
      <c r="I3354" t="str">
        <f>VLOOKUP(E3354,'Data Produk'!$A$2:$E$2517,3,FALSE)</f>
        <v>KL201 BHINNEKA USB CABLE LIGHTNING</v>
      </c>
      <c r="J3354" t="str">
        <f>VLOOKUP(E3354,'Data Produk'!$A$2:$E$2517,4,FALSE)</f>
        <v>CABLE</v>
      </c>
      <c r="K3354" t="str">
        <f>VLOOKUP(D3354,'Data Outlet'!$A$2:$D$17,4,FALSE)</f>
        <v>Eko Wijaya</v>
      </c>
      <c r="L3354" t="str">
        <f>VLOOKUP(D3354,'Data Outlet'!$A$2:$D$17,2,FALSE)</f>
        <v>KOTA KASABLANKA</v>
      </c>
    </row>
    <row r="3355" spans="1:12" x14ac:dyDescent="0.25">
      <c r="A3355" t="str">
        <f t="shared" si="106"/>
        <v>T-3354</v>
      </c>
      <c r="B3355" s="3" t="s">
        <v>2584</v>
      </c>
      <c r="C3355" s="5">
        <v>45509</v>
      </c>
      <c r="D3355" s="3" t="s">
        <v>39</v>
      </c>
      <c r="E3355" s="4" t="s">
        <v>435</v>
      </c>
      <c r="F3355" s="9">
        <v>1</v>
      </c>
      <c r="G3355">
        <f>VLOOKUP(E3355,'Data Produk'!$A$2:$E$2517,5,FALSE)</f>
        <v>489300</v>
      </c>
      <c r="H3355">
        <f t="shared" si="105"/>
        <v>489300</v>
      </c>
      <c r="I3355" t="str">
        <f>VLOOKUP(E3355,'Data Produk'!$A$2:$E$2517,3,FALSE)</f>
        <v>ACK02 LUFFY Keycaps One Piece Original</v>
      </c>
      <c r="J3355" t="str">
        <f>VLOOKUP(E3355,'Data Produk'!$A$2:$E$2517,4,FALSE)</f>
        <v>OTHER ACCESSORIES</v>
      </c>
      <c r="K3355" t="str">
        <f>VLOOKUP(D3355,'Data Outlet'!$A$2:$D$17,4,FALSE)</f>
        <v>Eko Wijaya</v>
      </c>
      <c r="L3355" t="str">
        <f>VLOOKUP(D3355,'Data Outlet'!$A$2:$D$17,2,FALSE)</f>
        <v>KOTA KASABLANKA</v>
      </c>
    </row>
    <row r="3356" spans="1:12" x14ac:dyDescent="0.25">
      <c r="A3356" t="str">
        <f t="shared" si="106"/>
        <v>T-3355</v>
      </c>
      <c r="B3356" s="3" t="s">
        <v>2584</v>
      </c>
      <c r="C3356" s="5">
        <v>45529</v>
      </c>
      <c r="D3356" s="3" t="s">
        <v>39</v>
      </c>
      <c r="E3356" s="4" t="s">
        <v>629</v>
      </c>
      <c r="F3356" s="9">
        <v>1</v>
      </c>
      <c r="G3356">
        <f>VLOOKUP(E3356,'Data Produk'!$A$2:$E$2517,5,FALSE)</f>
        <v>489300</v>
      </c>
      <c r="H3356">
        <f t="shared" si="105"/>
        <v>489300</v>
      </c>
      <c r="I3356" t="str">
        <f>VLOOKUP(E3356,'Data Produk'!$A$2:$E$2517,3,FALSE)</f>
        <v>ACK02 ZORO Keycaps One Piece Original</v>
      </c>
      <c r="J3356" t="str">
        <f>VLOOKUP(E3356,'Data Produk'!$A$2:$E$2517,4,FALSE)</f>
        <v>OTHER ACCESSORIES</v>
      </c>
      <c r="K3356" t="str">
        <f>VLOOKUP(D3356,'Data Outlet'!$A$2:$D$17,4,FALSE)</f>
        <v>Eko Wijaya</v>
      </c>
      <c r="L3356" t="str">
        <f>VLOOKUP(D3356,'Data Outlet'!$A$2:$D$17,2,FALSE)</f>
        <v>KOTA KASABLANKA</v>
      </c>
    </row>
    <row r="3357" spans="1:12" x14ac:dyDescent="0.25">
      <c r="A3357" t="str">
        <f t="shared" si="106"/>
        <v>T-3356</v>
      </c>
      <c r="B3357" s="3" t="s">
        <v>2584</v>
      </c>
      <c r="C3357" s="5">
        <v>45520</v>
      </c>
      <c r="D3357" s="3" t="s">
        <v>39</v>
      </c>
      <c r="E3357" s="4" t="s">
        <v>1324</v>
      </c>
      <c r="F3357" s="9">
        <v>3</v>
      </c>
      <c r="G3357">
        <f>VLOOKUP(E3357,'Data Produk'!$A$2:$E$2517,5,FALSE)</f>
        <v>76500</v>
      </c>
      <c r="H3357">
        <f t="shared" si="105"/>
        <v>229500</v>
      </c>
      <c r="I3357" t="str">
        <f>VLOOKUP(E3357,'Data Produk'!$A$2:$E$2517,3,FALSE)</f>
        <v>BHINNEKA WAVE10 TW10 TRUE WIRELESS BEIGE</v>
      </c>
      <c r="J3357" t="str">
        <f>VLOOKUP(E3357,'Data Produk'!$A$2:$E$2517,4,FALSE)</f>
        <v>TWS</v>
      </c>
      <c r="K3357" t="str">
        <f>VLOOKUP(D3357,'Data Outlet'!$A$2:$D$17,4,FALSE)</f>
        <v>Eko Wijaya</v>
      </c>
      <c r="L3357" t="str">
        <f>VLOOKUP(D3357,'Data Outlet'!$A$2:$D$17,2,FALSE)</f>
        <v>KOTA KASABLANKA</v>
      </c>
    </row>
    <row r="3358" spans="1:12" x14ac:dyDescent="0.25">
      <c r="A3358" t="str">
        <f t="shared" si="106"/>
        <v>T-3357</v>
      </c>
      <c r="B3358" s="3" t="s">
        <v>2584</v>
      </c>
      <c r="C3358" s="5">
        <v>45515</v>
      </c>
      <c r="D3358" s="3" t="s">
        <v>39</v>
      </c>
      <c r="E3358" s="4" t="s">
        <v>389</v>
      </c>
      <c r="F3358" s="9">
        <v>8</v>
      </c>
      <c r="G3358">
        <f>VLOOKUP(E3358,'Data Produk'!$A$2:$E$2517,5,FALSE)</f>
        <v>17100</v>
      </c>
      <c r="H3358">
        <f t="shared" si="105"/>
        <v>136800</v>
      </c>
      <c r="I3358" t="str">
        <f>VLOOKUP(E3358,'Data Produk'!$A$2:$E$2517,3,FALSE)</f>
        <v>BHINNEKA DURALINK KCB1201 BLACK</v>
      </c>
      <c r="J3358" t="str">
        <f>VLOOKUP(E3358,'Data Produk'!$A$2:$E$2517,4,FALSE)</f>
        <v>CABLE</v>
      </c>
      <c r="K3358" t="str">
        <f>VLOOKUP(D3358,'Data Outlet'!$A$2:$D$17,4,FALSE)</f>
        <v>Eko Wijaya</v>
      </c>
      <c r="L3358" t="str">
        <f>VLOOKUP(D3358,'Data Outlet'!$A$2:$D$17,2,FALSE)</f>
        <v>KOTA KASABLANKA</v>
      </c>
    </row>
    <row r="3359" spans="1:12" x14ac:dyDescent="0.25">
      <c r="A3359" t="str">
        <f t="shared" si="106"/>
        <v>T-3358</v>
      </c>
      <c r="B3359" s="3" t="s">
        <v>2584</v>
      </c>
      <c r="C3359" s="5">
        <v>45507</v>
      </c>
      <c r="D3359" s="3" t="s">
        <v>39</v>
      </c>
      <c r="E3359" s="4" t="s">
        <v>1467</v>
      </c>
      <c r="F3359" s="9">
        <v>1</v>
      </c>
      <c r="G3359">
        <f>VLOOKUP(E3359,'Data Produk'!$A$2:$E$2517,5,FALSE)</f>
        <v>81000</v>
      </c>
      <c r="H3359">
        <f t="shared" si="105"/>
        <v>81000</v>
      </c>
      <c r="I3359" t="str">
        <f>VLOOKUP(E3359,'Data Produk'!$A$2:$E$2517,3,FALSE)</f>
        <v>BHINNEKA CRYTO VX7 GAMING MOUSE BLACK</v>
      </c>
      <c r="J3359" t="str">
        <f>VLOOKUP(E3359,'Data Produk'!$A$2:$E$2517,4,FALSE)</f>
        <v>MOUSE GAMING</v>
      </c>
      <c r="K3359" t="str">
        <f>VLOOKUP(D3359,'Data Outlet'!$A$2:$D$17,4,FALSE)</f>
        <v>Eko Wijaya</v>
      </c>
      <c r="L3359" t="str">
        <f>VLOOKUP(D3359,'Data Outlet'!$A$2:$D$17,2,FALSE)</f>
        <v>KOTA KASABLANKA</v>
      </c>
    </row>
    <row r="3360" spans="1:12" x14ac:dyDescent="0.25">
      <c r="A3360" t="str">
        <f t="shared" si="106"/>
        <v>T-3359</v>
      </c>
      <c r="B3360" s="3" t="s">
        <v>2584</v>
      </c>
      <c r="C3360" s="5">
        <v>45509</v>
      </c>
      <c r="D3360" s="3" t="s">
        <v>39</v>
      </c>
      <c r="E3360" s="4" t="s">
        <v>397</v>
      </c>
      <c r="F3360" s="9">
        <v>11</v>
      </c>
      <c r="G3360">
        <f>VLOOKUP(E3360,'Data Produk'!$A$2:$E$2517,5,FALSE)</f>
        <v>36900</v>
      </c>
      <c r="H3360">
        <f t="shared" si="105"/>
        <v>405900</v>
      </c>
      <c r="I3360" t="str">
        <f>VLOOKUP(E3360,'Data Produk'!$A$2:$E$2517,3,FALSE)</f>
        <v>KL106 BHINNEKA USB CABLE LIGHTNING</v>
      </c>
      <c r="J3360" t="str">
        <f>VLOOKUP(E3360,'Data Produk'!$A$2:$E$2517,4,FALSE)</f>
        <v>CABLE</v>
      </c>
      <c r="K3360" t="str">
        <f>VLOOKUP(D3360,'Data Outlet'!$A$2:$D$17,4,FALSE)</f>
        <v>Eko Wijaya</v>
      </c>
      <c r="L3360" t="str">
        <f>VLOOKUP(D3360,'Data Outlet'!$A$2:$D$17,2,FALSE)</f>
        <v>KOTA KASABLANKA</v>
      </c>
    </row>
    <row r="3361" spans="1:12" x14ac:dyDescent="0.25">
      <c r="A3361" t="str">
        <f t="shared" si="106"/>
        <v>T-3360</v>
      </c>
      <c r="B3361" s="3" t="s">
        <v>2584</v>
      </c>
      <c r="C3361" s="5">
        <v>45508</v>
      </c>
      <c r="D3361" s="3" t="s">
        <v>39</v>
      </c>
      <c r="E3361" s="4" t="s">
        <v>386</v>
      </c>
      <c r="F3361" s="9">
        <v>7</v>
      </c>
      <c r="G3361">
        <f>VLOOKUP(E3361,'Data Produk'!$A$2:$E$2517,5,FALSE)</f>
        <v>22500</v>
      </c>
      <c r="H3361">
        <f t="shared" si="105"/>
        <v>157500</v>
      </c>
      <c r="I3361" t="str">
        <f>VLOOKUP(E3361,'Data Produk'!$A$2:$E$2517,3,FALSE)</f>
        <v>BHINNEKA HYPERLINK KV65C1201 BLACK</v>
      </c>
      <c r="J3361" t="str">
        <f>VLOOKUP(E3361,'Data Produk'!$A$2:$E$2517,4,FALSE)</f>
        <v>CABLE</v>
      </c>
      <c r="K3361" t="str">
        <f>VLOOKUP(D3361,'Data Outlet'!$A$2:$D$17,4,FALSE)</f>
        <v>Eko Wijaya</v>
      </c>
      <c r="L3361" t="str">
        <f>VLOOKUP(D3361,'Data Outlet'!$A$2:$D$17,2,FALSE)</f>
        <v>KOTA KASABLANKA</v>
      </c>
    </row>
    <row r="3362" spans="1:12" x14ac:dyDescent="0.25">
      <c r="A3362" t="str">
        <f t="shared" si="106"/>
        <v>T-3361</v>
      </c>
      <c r="B3362" s="3" t="s">
        <v>2584</v>
      </c>
      <c r="C3362" s="5">
        <v>45529</v>
      </c>
      <c r="D3362" s="3" t="s">
        <v>39</v>
      </c>
      <c r="E3362" s="4" t="s">
        <v>437</v>
      </c>
      <c r="F3362" s="9">
        <v>4</v>
      </c>
      <c r="G3362">
        <f>VLOOKUP(E3362,'Data Produk'!$A$2:$E$2517,5,FALSE)</f>
        <v>39600</v>
      </c>
      <c r="H3362">
        <f t="shared" si="105"/>
        <v>158400</v>
      </c>
      <c r="I3362" t="str">
        <f>VLOOKUP(E3362,'Data Produk'!$A$2:$E$2517,3,FALSE)</f>
        <v>BHINNEKA GO W608 OFFICE MOUSE PINK</v>
      </c>
      <c r="J3362" t="str">
        <f>VLOOKUP(E3362,'Data Produk'!$A$2:$E$2517,4,FALSE)</f>
        <v>OFFICE MOUSE</v>
      </c>
      <c r="K3362" t="str">
        <f>VLOOKUP(D3362,'Data Outlet'!$A$2:$D$17,4,FALSE)</f>
        <v>Eko Wijaya</v>
      </c>
      <c r="L3362" t="str">
        <f>VLOOKUP(D3362,'Data Outlet'!$A$2:$D$17,2,FALSE)</f>
        <v>KOTA KASABLANKA</v>
      </c>
    </row>
    <row r="3363" spans="1:12" x14ac:dyDescent="0.25">
      <c r="A3363" t="str">
        <f t="shared" si="106"/>
        <v>T-3362</v>
      </c>
      <c r="B3363" s="3" t="s">
        <v>2584</v>
      </c>
      <c r="C3363" s="5">
        <v>45528</v>
      </c>
      <c r="D3363" s="3" t="s">
        <v>39</v>
      </c>
      <c r="E3363" s="4" t="s">
        <v>632</v>
      </c>
      <c r="F3363" s="9">
        <v>2</v>
      </c>
      <c r="G3363">
        <f>VLOOKUP(E3363,'Data Produk'!$A$2:$E$2517,5,FALSE)</f>
        <v>82800</v>
      </c>
      <c r="H3363">
        <f t="shared" si="105"/>
        <v>165600</v>
      </c>
      <c r="I3363" t="str">
        <f>VLOOKUP(E3363,'Data Produk'!$A$2:$E$2517,3,FALSE)</f>
        <v>BHINNEKA GO W193 OFFICE MOUSE PINK</v>
      </c>
      <c r="J3363" t="str">
        <f>VLOOKUP(E3363,'Data Produk'!$A$2:$E$2517,4,FALSE)</f>
        <v>OFFICE MOUSE</v>
      </c>
      <c r="K3363" t="str">
        <f>VLOOKUP(D3363,'Data Outlet'!$A$2:$D$17,4,FALSE)</f>
        <v>Eko Wijaya</v>
      </c>
      <c r="L3363" t="str">
        <f>VLOOKUP(D3363,'Data Outlet'!$A$2:$D$17,2,FALSE)</f>
        <v>KOTA KASABLANKA</v>
      </c>
    </row>
    <row r="3364" spans="1:12" x14ac:dyDescent="0.25">
      <c r="A3364" t="str">
        <f t="shared" si="106"/>
        <v>T-3363</v>
      </c>
      <c r="B3364" s="3" t="s">
        <v>2584</v>
      </c>
      <c r="C3364" s="5">
        <v>45517</v>
      </c>
      <c r="D3364" s="3" t="s">
        <v>39</v>
      </c>
      <c r="E3364" s="4" t="s">
        <v>1353</v>
      </c>
      <c r="F3364" s="9">
        <v>2</v>
      </c>
      <c r="G3364">
        <f>VLOOKUP(E3364,'Data Produk'!$A$2:$E$2517,5,FALSE)</f>
        <v>349300</v>
      </c>
      <c r="H3364">
        <f t="shared" si="105"/>
        <v>698600</v>
      </c>
      <c r="I3364" t="str">
        <f>VLOOKUP(E3364,'Data Produk'!$A$2:$E$2517,3,FALSE)</f>
        <v>BHINNEKA ATO MP905 DESKMAT ONE PIECE ZORO</v>
      </c>
      <c r="J3364" t="str">
        <f>VLOOKUP(E3364,'Data Produk'!$A$2:$E$2517,4,FALSE)</f>
        <v>DESKMAT</v>
      </c>
      <c r="K3364" t="str">
        <f>VLOOKUP(D3364,'Data Outlet'!$A$2:$D$17,4,FALSE)</f>
        <v>Eko Wijaya</v>
      </c>
      <c r="L3364" t="str">
        <f>VLOOKUP(D3364,'Data Outlet'!$A$2:$D$17,2,FALSE)</f>
        <v>KOTA KASABLANKA</v>
      </c>
    </row>
    <row r="3365" spans="1:12" x14ac:dyDescent="0.25">
      <c r="A3365" t="str">
        <f t="shared" si="106"/>
        <v>T-3364</v>
      </c>
      <c r="B3365" s="3" t="s">
        <v>2584</v>
      </c>
      <c r="C3365" s="5">
        <v>45529</v>
      </c>
      <c r="D3365" s="3" t="s">
        <v>42</v>
      </c>
      <c r="E3365" s="4" t="s">
        <v>219</v>
      </c>
      <c r="F3365" s="9">
        <v>3</v>
      </c>
      <c r="G3365">
        <f>VLOOKUP(E3365,'Data Produk'!$A$2:$E$2517,5,FALSE)</f>
        <v>25200</v>
      </c>
      <c r="H3365">
        <f t="shared" si="105"/>
        <v>75600</v>
      </c>
      <c r="I3365" t="str">
        <f>VLOOKUP(E3365,'Data Produk'!$A$2:$E$2517,3,FALSE)</f>
        <v>BHINNEKA HYPERLINK KD60C1501 BLACK</v>
      </c>
      <c r="J3365" t="str">
        <f>VLOOKUP(E3365,'Data Produk'!$A$2:$E$2517,4,FALSE)</f>
        <v>CABLE</v>
      </c>
      <c r="K3365" t="str">
        <f>VLOOKUP(D3365,'Data Outlet'!$A$2:$D$17,4,FALSE)</f>
        <v>Hadi Nugroho</v>
      </c>
      <c r="L3365" t="str">
        <f>VLOOKUP(D3365,'Data Outlet'!$A$2:$D$17,2,FALSE)</f>
        <v>MALL KELAPA GADING</v>
      </c>
    </row>
    <row r="3366" spans="1:12" x14ac:dyDescent="0.25">
      <c r="A3366" t="str">
        <f t="shared" si="106"/>
        <v>T-3365</v>
      </c>
      <c r="B3366" s="3" t="s">
        <v>2584</v>
      </c>
      <c r="C3366" s="5">
        <v>45516</v>
      </c>
      <c r="D3366" s="3" t="s">
        <v>45</v>
      </c>
      <c r="E3366" s="4" t="s">
        <v>1659</v>
      </c>
      <c r="F3366" s="9">
        <v>1</v>
      </c>
      <c r="G3366">
        <f>VLOOKUP(E3366,'Data Produk'!$A$2:$E$2517,5,FALSE)</f>
        <v>629300</v>
      </c>
      <c r="H3366">
        <f t="shared" si="105"/>
        <v>629300</v>
      </c>
      <c r="I3366" t="str">
        <f>VLOOKUP(E3366,'Data Produk'!$A$2:$E$2517,3,FALSE)</f>
        <v>BHINNEKA ARIA XD7 GAMING MOUSE ZORO</v>
      </c>
      <c r="J3366" t="str">
        <f>VLOOKUP(E3366,'Data Produk'!$A$2:$E$2517,4,FALSE)</f>
        <v>MOUSE GAMING</v>
      </c>
      <c r="K3366" t="str">
        <f>VLOOKUP(D3366,'Data Outlet'!$A$2:$D$17,4,FALSE)</f>
        <v>Indah Putri</v>
      </c>
      <c r="L3366" t="str">
        <f>VLOOKUP(D3366,'Data Outlet'!$A$2:$D$17,2,FALSE)</f>
        <v>PIK AVENUE</v>
      </c>
    </row>
    <row r="3367" spans="1:12" x14ac:dyDescent="0.25">
      <c r="A3367" t="str">
        <f t="shared" si="106"/>
        <v>T-3366</v>
      </c>
      <c r="B3367" s="3" t="s">
        <v>2584</v>
      </c>
      <c r="C3367" s="5">
        <v>45521</v>
      </c>
      <c r="D3367" s="3" t="s">
        <v>42</v>
      </c>
      <c r="E3367" s="4" t="s">
        <v>1660</v>
      </c>
      <c r="F3367" s="9">
        <v>1</v>
      </c>
      <c r="G3367">
        <f>VLOOKUP(E3367,'Data Produk'!$A$2:$E$2517,5,FALSE)</f>
        <v>1169100</v>
      </c>
      <c r="H3367">
        <f t="shared" si="105"/>
        <v>1169100</v>
      </c>
      <c r="I3367" t="str">
        <f>VLOOKUP(E3367,'Data Produk'!$A$2:$E$2517,3,FALSE)</f>
        <v>BHINNEKA Gaming Keyboard MAXFIT 67 MK-858 White WHITE SWITCH</v>
      </c>
      <c r="J3367" t="str">
        <f>VLOOKUP(E3367,'Data Produk'!$A$2:$E$2517,4,FALSE)</f>
        <v>KEYBOARD GAMING</v>
      </c>
      <c r="K3367" t="str">
        <f>VLOOKUP(D3367,'Data Outlet'!$A$2:$D$17,4,FALSE)</f>
        <v>Hadi Nugroho</v>
      </c>
      <c r="L3367" t="str">
        <f>VLOOKUP(D3367,'Data Outlet'!$A$2:$D$17,2,FALSE)</f>
        <v>MALL KELAPA GADING</v>
      </c>
    </row>
    <row r="3368" spans="1:12" x14ac:dyDescent="0.25">
      <c r="A3368" t="str">
        <f t="shared" si="106"/>
        <v>T-3367</v>
      </c>
      <c r="B3368" s="3" t="s">
        <v>2584</v>
      </c>
      <c r="C3368" s="5">
        <v>45522</v>
      </c>
      <c r="D3368" s="3" t="s">
        <v>45</v>
      </c>
      <c r="E3368" s="4" t="s">
        <v>97</v>
      </c>
      <c r="F3368" s="9">
        <v>1</v>
      </c>
      <c r="G3368">
        <f>VLOOKUP(E3368,'Data Produk'!$A$2:$E$2517,5,FALSE)</f>
        <v>22500</v>
      </c>
      <c r="H3368">
        <f t="shared" si="105"/>
        <v>22500</v>
      </c>
      <c r="I3368" t="str">
        <f>VLOOKUP(E3368,'Data Produk'!$A$2:$E$2517,3,FALSE)</f>
        <v>BHINNEKA LINKBUDS ES4 WIRED EARBUDS WHITE</v>
      </c>
      <c r="J3368" t="str">
        <f>VLOOKUP(E3368,'Data Produk'!$A$2:$E$2517,4,FALSE)</f>
        <v>EARPHONE</v>
      </c>
      <c r="K3368" t="str">
        <f>VLOOKUP(D3368,'Data Outlet'!$A$2:$D$17,4,FALSE)</f>
        <v>Indah Putri</v>
      </c>
      <c r="L3368" t="str">
        <f>VLOOKUP(D3368,'Data Outlet'!$A$2:$D$17,2,FALSE)</f>
        <v>PIK AVENUE</v>
      </c>
    </row>
    <row r="3369" spans="1:12" x14ac:dyDescent="0.25">
      <c r="A3369" t="str">
        <f t="shared" si="106"/>
        <v>T-3368</v>
      </c>
      <c r="B3369" s="3" t="s">
        <v>2584</v>
      </c>
      <c r="C3369" s="5">
        <v>45521</v>
      </c>
      <c r="D3369" s="3" t="s">
        <v>45</v>
      </c>
      <c r="E3369" s="4" t="s">
        <v>1126</v>
      </c>
      <c r="F3369" s="9">
        <v>6</v>
      </c>
      <c r="G3369">
        <f>VLOOKUP(E3369,'Data Produk'!$A$2:$E$2517,5,FALSE)</f>
        <v>36900</v>
      </c>
      <c r="H3369">
        <f t="shared" si="105"/>
        <v>221400</v>
      </c>
      <c r="I3369" t="str">
        <f>VLOOKUP(E3369,'Data Produk'!$A$2:$E$2517,3,FALSE)</f>
        <v>KL106 BHINNEKA USB CABLE LIGHTNING</v>
      </c>
      <c r="J3369" t="str">
        <f>VLOOKUP(E3369,'Data Produk'!$A$2:$E$2517,4,FALSE)</f>
        <v>CABLE</v>
      </c>
      <c r="K3369" t="str">
        <f>VLOOKUP(D3369,'Data Outlet'!$A$2:$D$17,4,FALSE)</f>
        <v>Indah Putri</v>
      </c>
      <c r="L3369" t="str">
        <f>VLOOKUP(D3369,'Data Outlet'!$A$2:$D$17,2,FALSE)</f>
        <v>PIK AVENUE</v>
      </c>
    </row>
    <row r="3370" spans="1:12" x14ac:dyDescent="0.25">
      <c r="A3370" t="str">
        <f t="shared" si="106"/>
        <v>T-3369</v>
      </c>
      <c r="B3370" s="3" t="s">
        <v>2584</v>
      </c>
      <c r="C3370" s="5">
        <v>45518</v>
      </c>
      <c r="D3370" s="3" t="s">
        <v>42</v>
      </c>
      <c r="E3370" s="4" t="s">
        <v>1120</v>
      </c>
      <c r="F3370" s="9">
        <v>1</v>
      </c>
      <c r="G3370">
        <f>VLOOKUP(E3370,'Data Produk'!$A$2:$E$2517,5,FALSE)</f>
        <v>98100</v>
      </c>
      <c r="H3370">
        <f t="shared" si="105"/>
        <v>98100</v>
      </c>
      <c r="I3370" t="str">
        <f>VLOOKUP(E3370,'Data Produk'!$A$2:$E$2517,3,FALSE)</f>
        <v>BHINNEKA POWER PURE 30W 2-PORTS USB CHARGER (PD+QC) WHITE</v>
      </c>
      <c r="J3370" t="str">
        <f>VLOOKUP(E3370,'Data Produk'!$A$2:$E$2517,4,FALSE)</f>
        <v>CHARGER</v>
      </c>
      <c r="K3370" t="str">
        <f>VLOOKUP(D3370,'Data Outlet'!$A$2:$D$17,4,FALSE)</f>
        <v>Hadi Nugroho</v>
      </c>
      <c r="L3370" t="str">
        <f>VLOOKUP(D3370,'Data Outlet'!$A$2:$D$17,2,FALSE)</f>
        <v>MALL KELAPA GADING</v>
      </c>
    </row>
    <row r="3371" spans="1:12" x14ac:dyDescent="0.25">
      <c r="A3371" t="str">
        <f t="shared" si="106"/>
        <v>T-3370</v>
      </c>
      <c r="B3371" s="3" t="s">
        <v>2584</v>
      </c>
      <c r="C3371" s="5">
        <v>45532</v>
      </c>
      <c r="D3371" s="3" t="s">
        <v>45</v>
      </c>
      <c r="E3371" s="4" t="s">
        <v>1661</v>
      </c>
      <c r="F3371" s="9">
        <v>1</v>
      </c>
      <c r="G3371">
        <f>VLOOKUP(E3371,'Data Produk'!$A$2:$E$2517,5,FALSE)</f>
        <v>143100</v>
      </c>
      <c r="H3371">
        <f t="shared" si="105"/>
        <v>143100</v>
      </c>
      <c r="I3371" t="str">
        <f>VLOOKUP(E3371,'Data Produk'!$A$2:$E$2517,3,FALSE)</f>
        <v>BHINNEKA VENOM II WGC2 GAMING MOUSE MINT</v>
      </c>
      <c r="J3371" t="str">
        <f>VLOOKUP(E3371,'Data Produk'!$A$2:$E$2517,4,FALSE)</f>
        <v>MOUSE GAMING</v>
      </c>
      <c r="K3371" t="str">
        <f>VLOOKUP(D3371,'Data Outlet'!$A$2:$D$17,4,FALSE)</f>
        <v>Indah Putri</v>
      </c>
      <c r="L3371" t="str">
        <f>VLOOKUP(D3371,'Data Outlet'!$A$2:$D$17,2,FALSE)</f>
        <v>PIK AVENUE</v>
      </c>
    </row>
    <row r="3372" spans="1:12" x14ac:dyDescent="0.25">
      <c r="A3372" t="str">
        <f t="shared" si="106"/>
        <v>T-3371</v>
      </c>
      <c r="B3372" s="3" t="s">
        <v>2584</v>
      </c>
      <c r="C3372" s="5">
        <v>45533</v>
      </c>
      <c r="D3372" s="3" t="s">
        <v>42</v>
      </c>
      <c r="E3372" s="4" t="s">
        <v>599</v>
      </c>
      <c r="F3372" s="9">
        <v>4</v>
      </c>
      <c r="G3372">
        <f>VLOOKUP(E3372,'Data Produk'!$A$2:$E$2517,5,FALSE)</f>
        <v>76500</v>
      </c>
      <c r="H3372">
        <f t="shared" si="105"/>
        <v>306000</v>
      </c>
      <c r="I3372" t="str">
        <f>VLOOKUP(E3372,'Data Produk'!$A$2:$E$2517,3,FALSE)</f>
        <v>BHINNEKA WAVE10 TW10 TRUE WIRELESS BLACK</v>
      </c>
      <c r="J3372" t="str">
        <f>VLOOKUP(E3372,'Data Produk'!$A$2:$E$2517,4,FALSE)</f>
        <v>TWS</v>
      </c>
      <c r="K3372" t="str">
        <f>VLOOKUP(D3372,'Data Outlet'!$A$2:$D$17,4,FALSE)</f>
        <v>Hadi Nugroho</v>
      </c>
      <c r="L3372" t="str">
        <f>VLOOKUP(D3372,'Data Outlet'!$A$2:$D$17,2,FALSE)</f>
        <v>MALL KELAPA GADING</v>
      </c>
    </row>
    <row r="3373" spans="1:12" x14ac:dyDescent="0.25">
      <c r="A3373" t="str">
        <f t="shared" si="106"/>
        <v>T-3372</v>
      </c>
      <c r="B3373" s="3" t="s">
        <v>2584</v>
      </c>
      <c r="C3373" s="5">
        <v>45519</v>
      </c>
      <c r="D3373" s="3" t="s">
        <v>45</v>
      </c>
      <c r="E3373" s="4" t="s">
        <v>309</v>
      </c>
      <c r="F3373" s="9">
        <v>2</v>
      </c>
      <c r="G3373">
        <f>VLOOKUP(E3373,'Data Produk'!$A$2:$E$2517,5,FALSE)</f>
        <v>88200</v>
      </c>
      <c r="H3373">
        <f t="shared" si="105"/>
        <v>176400</v>
      </c>
      <c r="I3373" t="str">
        <f>VLOOKUP(E3373,'Data Produk'!$A$2:$E$2517,3,FALSE)</f>
        <v>BHINNEKA POWER PACK S1 10.000 mAh POWERBANK WHITE</v>
      </c>
      <c r="J3373" t="str">
        <f>VLOOKUP(E3373,'Data Produk'!$A$2:$E$2517,4,FALSE)</f>
        <v>POWERBANK</v>
      </c>
      <c r="K3373" t="str">
        <f>VLOOKUP(D3373,'Data Outlet'!$A$2:$D$17,4,FALSE)</f>
        <v>Indah Putri</v>
      </c>
      <c r="L3373" t="str">
        <f>VLOOKUP(D3373,'Data Outlet'!$A$2:$D$17,2,FALSE)</f>
        <v>PIK AVENUE</v>
      </c>
    </row>
    <row r="3374" spans="1:12" x14ac:dyDescent="0.25">
      <c r="A3374" t="str">
        <f t="shared" si="106"/>
        <v>T-3373</v>
      </c>
      <c r="B3374" s="3" t="s">
        <v>2584</v>
      </c>
      <c r="C3374" s="5">
        <v>45514</v>
      </c>
      <c r="D3374" s="3" t="s">
        <v>45</v>
      </c>
      <c r="E3374" s="4" t="s">
        <v>235</v>
      </c>
      <c r="F3374" s="9">
        <v>5</v>
      </c>
      <c r="G3374">
        <f>VLOOKUP(E3374,'Data Produk'!$A$2:$E$2517,5,FALSE)</f>
        <v>14400</v>
      </c>
      <c r="H3374">
        <f t="shared" si="105"/>
        <v>72000</v>
      </c>
      <c r="I3374" t="str">
        <f>VLOOKUP(E3374,'Data Produk'!$A$2:$E$2517,3,FALSE)</f>
        <v>BHINNEKA DURALINK KLT1201 CABLE BLACK</v>
      </c>
      <c r="J3374" t="str">
        <f>VLOOKUP(E3374,'Data Produk'!$A$2:$E$2517,4,FALSE)</f>
        <v>CABLE</v>
      </c>
      <c r="K3374" t="str">
        <f>VLOOKUP(D3374,'Data Outlet'!$A$2:$D$17,4,FALSE)</f>
        <v>Indah Putri</v>
      </c>
      <c r="L3374" t="str">
        <f>VLOOKUP(D3374,'Data Outlet'!$A$2:$D$17,2,FALSE)</f>
        <v>PIK AVENUE</v>
      </c>
    </row>
    <row r="3375" spans="1:12" x14ac:dyDescent="0.25">
      <c r="A3375" t="str">
        <f t="shared" si="106"/>
        <v>T-3374</v>
      </c>
      <c r="B3375" s="3" t="s">
        <v>2584</v>
      </c>
      <c r="C3375" s="5">
        <v>45535</v>
      </c>
      <c r="D3375" s="3" t="s">
        <v>42</v>
      </c>
      <c r="E3375" s="4" t="s">
        <v>152</v>
      </c>
      <c r="F3375" s="9">
        <v>5</v>
      </c>
      <c r="G3375">
        <f>VLOOKUP(E3375,'Data Produk'!$A$2:$E$2517,5,FALSE)</f>
        <v>18000</v>
      </c>
      <c r="H3375">
        <f t="shared" si="105"/>
        <v>90000</v>
      </c>
      <c r="I3375" t="str">
        <f>VLOOKUP(E3375,'Data Produk'!$A$2:$E$2517,3,FALSE)</f>
        <v>BHINNEKA DURALINK KLB1201 BLACK</v>
      </c>
      <c r="J3375" t="str">
        <f>VLOOKUP(E3375,'Data Produk'!$A$2:$E$2517,4,FALSE)</f>
        <v>CABLE</v>
      </c>
      <c r="K3375" t="str">
        <f>VLOOKUP(D3375,'Data Outlet'!$A$2:$D$17,4,FALSE)</f>
        <v>Hadi Nugroho</v>
      </c>
      <c r="L3375" t="str">
        <f>VLOOKUP(D3375,'Data Outlet'!$A$2:$D$17,2,FALSE)</f>
        <v>MALL KELAPA GADING</v>
      </c>
    </row>
    <row r="3376" spans="1:12" x14ac:dyDescent="0.25">
      <c r="A3376" t="str">
        <f t="shared" si="106"/>
        <v>T-3375</v>
      </c>
      <c r="B3376" s="3" t="s">
        <v>2584</v>
      </c>
      <c r="C3376" s="5">
        <v>45518</v>
      </c>
      <c r="D3376" s="3" t="s">
        <v>45</v>
      </c>
      <c r="E3376" s="4" t="s">
        <v>1662</v>
      </c>
      <c r="F3376" s="9">
        <v>1</v>
      </c>
      <c r="G3376">
        <f>VLOOKUP(E3376,'Data Produk'!$A$2:$E$2517,5,FALSE)</f>
        <v>328500</v>
      </c>
      <c r="H3376">
        <f t="shared" si="105"/>
        <v>328500</v>
      </c>
      <c r="I3376" t="str">
        <f>VLOOKUP(E3376,'Data Produk'!$A$2:$E$2517,3,FALSE)</f>
        <v>BHINNEKA GROOVE BUDS+ TX2 TRUE WIRELESS BLACK</v>
      </c>
      <c r="J3376" t="str">
        <f>VLOOKUP(E3376,'Data Produk'!$A$2:$E$2517,4,FALSE)</f>
        <v>TWS</v>
      </c>
      <c r="K3376" t="str">
        <f>VLOOKUP(D3376,'Data Outlet'!$A$2:$D$17,4,FALSE)</f>
        <v>Indah Putri</v>
      </c>
      <c r="L3376" t="str">
        <f>VLOOKUP(D3376,'Data Outlet'!$A$2:$D$17,2,FALSE)</f>
        <v>PIK AVENUE</v>
      </c>
    </row>
    <row r="3377" spans="1:12" x14ac:dyDescent="0.25">
      <c r="A3377" t="str">
        <f t="shared" si="106"/>
        <v>T-3376</v>
      </c>
      <c r="B3377" s="3" t="s">
        <v>2584</v>
      </c>
      <c r="C3377" s="5">
        <v>45529</v>
      </c>
      <c r="D3377" s="3" t="s">
        <v>42</v>
      </c>
      <c r="E3377" s="4" t="s">
        <v>274</v>
      </c>
      <c r="F3377" s="9">
        <v>1</v>
      </c>
      <c r="G3377">
        <f>VLOOKUP(E3377,'Data Produk'!$A$2:$E$2517,5,FALSE)</f>
        <v>78750</v>
      </c>
      <c r="H3377">
        <f t="shared" si="105"/>
        <v>78750</v>
      </c>
      <c r="I3377" t="str">
        <f>VLOOKUP(E3377,'Data Produk'!$A$2:$E$2517,3,FALSE)</f>
        <v>BHINNEKA CRYTO VX7 GAMING MOUSE WHITE</v>
      </c>
      <c r="J3377" t="str">
        <f>VLOOKUP(E3377,'Data Produk'!$A$2:$E$2517,4,FALSE)</f>
        <v>MOUSE GAMING</v>
      </c>
      <c r="K3377" t="str">
        <f>VLOOKUP(D3377,'Data Outlet'!$A$2:$D$17,4,FALSE)</f>
        <v>Hadi Nugroho</v>
      </c>
      <c r="L3377" t="str">
        <f>VLOOKUP(D3377,'Data Outlet'!$A$2:$D$17,2,FALSE)</f>
        <v>MALL KELAPA GADING</v>
      </c>
    </row>
    <row r="3378" spans="1:12" x14ac:dyDescent="0.25">
      <c r="A3378" t="str">
        <f t="shared" si="106"/>
        <v>T-3377</v>
      </c>
      <c r="B3378" s="3" t="s">
        <v>2584</v>
      </c>
      <c r="C3378" s="5">
        <v>45531</v>
      </c>
      <c r="D3378" s="3" t="s">
        <v>42</v>
      </c>
      <c r="E3378" s="4" t="s">
        <v>1228</v>
      </c>
      <c r="F3378" s="9">
        <v>1</v>
      </c>
      <c r="G3378">
        <f>VLOOKUP(E3378,'Data Produk'!$A$2:$E$2517,5,FALSE)</f>
        <v>34200</v>
      </c>
      <c r="H3378">
        <f t="shared" si="105"/>
        <v>34200</v>
      </c>
      <c r="I3378" t="str">
        <f>VLOOKUP(E3378,'Data Produk'!$A$2:$E$2517,3,FALSE)</f>
        <v>KDL105 BHINNEKA USB CABLE LIGHTNING</v>
      </c>
      <c r="J3378" t="str">
        <f>VLOOKUP(E3378,'Data Produk'!$A$2:$E$2517,4,FALSE)</f>
        <v>CABLE</v>
      </c>
      <c r="K3378" t="str">
        <f>VLOOKUP(D3378,'Data Outlet'!$A$2:$D$17,4,FALSE)</f>
        <v>Hadi Nugroho</v>
      </c>
      <c r="L3378" t="str">
        <f>VLOOKUP(D3378,'Data Outlet'!$A$2:$D$17,2,FALSE)</f>
        <v>MALL KELAPA GADING</v>
      </c>
    </row>
    <row r="3379" spans="1:12" x14ac:dyDescent="0.25">
      <c r="A3379" t="str">
        <f t="shared" si="106"/>
        <v>T-3378</v>
      </c>
      <c r="B3379" s="3" t="s">
        <v>2584</v>
      </c>
      <c r="C3379" s="5">
        <v>45531</v>
      </c>
      <c r="D3379" s="3" t="s">
        <v>42</v>
      </c>
      <c r="E3379" s="4" t="s">
        <v>73</v>
      </c>
      <c r="F3379" s="9">
        <v>4</v>
      </c>
      <c r="G3379">
        <f>VLOOKUP(E3379,'Data Produk'!$A$2:$E$2517,5,FALSE)</f>
        <v>27000</v>
      </c>
      <c r="H3379">
        <f t="shared" si="105"/>
        <v>108000</v>
      </c>
      <c r="I3379" t="str">
        <f>VLOOKUP(E3379,'Data Produk'!$A$2:$E$2517,3,FALSE)</f>
        <v>BHINNEKA DURALINK KCB2001 BLACK</v>
      </c>
      <c r="J3379" t="str">
        <f>VLOOKUP(E3379,'Data Produk'!$A$2:$E$2517,4,FALSE)</f>
        <v>CABLE</v>
      </c>
      <c r="K3379" t="str">
        <f>VLOOKUP(D3379,'Data Outlet'!$A$2:$D$17,4,FALSE)</f>
        <v>Hadi Nugroho</v>
      </c>
      <c r="L3379" t="str">
        <f>VLOOKUP(D3379,'Data Outlet'!$A$2:$D$17,2,FALSE)</f>
        <v>MALL KELAPA GADING</v>
      </c>
    </row>
    <row r="3380" spans="1:12" x14ac:dyDescent="0.25">
      <c r="A3380" t="str">
        <f t="shared" si="106"/>
        <v>T-3379</v>
      </c>
      <c r="B3380" s="3" t="s">
        <v>2584</v>
      </c>
      <c r="C3380" s="5">
        <v>45534</v>
      </c>
      <c r="D3380" s="3" t="s">
        <v>42</v>
      </c>
      <c r="E3380" s="4" t="s">
        <v>1554</v>
      </c>
      <c r="F3380" s="9">
        <v>1</v>
      </c>
      <c r="G3380">
        <f>VLOOKUP(E3380,'Data Produk'!$A$2:$E$2517,5,FALSE)</f>
        <v>489300</v>
      </c>
      <c r="H3380">
        <f t="shared" si="105"/>
        <v>489300</v>
      </c>
      <c r="I3380" t="str">
        <f>VLOOKUP(E3380,'Data Produk'!$A$2:$E$2517,3,FALSE)</f>
        <v>ACK02 ZORO Keycaps One Piece Original</v>
      </c>
      <c r="J3380" t="str">
        <f>VLOOKUP(E3380,'Data Produk'!$A$2:$E$2517,4,FALSE)</f>
        <v>OTHER ACCESSORIES</v>
      </c>
      <c r="K3380" t="str">
        <f>VLOOKUP(D3380,'Data Outlet'!$A$2:$D$17,4,FALSE)</f>
        <v>Hadi Nugroho</v>
      </c>
      <c r="L3380" t="str">
        <f>VLOOKUP(D3380,'Data Outlet'!$A$2:$D$17,2,FALSE)</f>
        <v>MALL KELAPA GADING</v>
      </c>
    </row>
    <row r="3381" spans="1:12" x14ac:dyDescent="0.25">
      <c r="A3381" t="str">
        <f t="shared" si="106"/>
        <v>T-3380</v>
      </c>
      <c r="B3381" s="3" t="s">
        <v>2584</v>
      </c>
      <c r="C3381" s="5">
        <v>45508</v>
      </c>
      <c r="D3381" s="3" t="s">
        <v>42</v>
      </c>
      <c r="E3381" s="4" t="s">
        <v>110</v>
      </c>
      <c r="F3381" s="9">
        <v>1</v>
      </c>
      <c r="G3381">
        <f>VLOOKUP(E3381,'Data Produk'!$A$2:$E$2517,5,FALSE)</f>
        <v>81000</v>
      </c>
      <c r="H3381">
        <f t="shared" si="105"/>
        <v>81000</v>
      </c>
      <c r="I3381" t="str">
        <f>VLOOKUP(E3381,'Data Produk'!$A$2:$E$2517,3,FALSE)</f>
        <v>BHINNEKA THOR X9 GAMING MOUSE BLACK</v>
      </c>
      <c r="J3381" t="str">
        <f>VLOOKUP(E3381,'Data Produk'!$A$2:$E$2517,4,FALSE)</f>
        <v>MOUSE GAMING</v>
      </c>
      <c r="K3381" t="str">
        <f>VLOOKUP(D3381,'Data Outlet'!$A$2:$D$17,4,FALSE)</f>
        <v>Hadi Nugroho</v>
      </c>
      <c r="L3381" t="str">
        <f>VLOOKUP(D3381,'Data Outlet'!$A$2:$D$17,2,FALSE)</f>
        <v>MALL KELAPA GADING</v>
      </c>
    </row>
    <row r="3382" spans="1:12" x14ac:dyDescent="0.25">
      <c r="A3382" t="str">
        <f t="shared" si="106"/>
        <v>T-3381</v>
      </c>
      <c r="B3382" s="3" t="s">
        <v>2584</v>
      </c>
      <c r="C3382" s="5">
        <v>45505</v>
      </c>
      <c r="D3382" s="3" t="s">
        <v>42</v>
      </c>
      <c r="E3382" s="4" t="s">
        <v>254</v>
      </c>
      <c r="F3382" s="9">
        <v>3</v>
      </c>
      <c r="G3382">
        <f>VLOOKUP(E3382,'Data Produk'!$A$2:$E$2517,5,FALSE)</f>
        <v>45000</v>
      </c>
      <c r="H3382">
        <f t="shared" si="105"/>
        <v>135000</v>
      </c>
      <c r="I3382" t="str">
        <f>VLOOKUP(E3382,'Data Produk'!$A$2:$E$2517,3,FALSE)</f>
        <v>BHINNEKA HYPERLINK KD10C2001 BLACK</v>
      </c>
      <c r="J3382" t="str">
        <f>VLOOKUP(E3382,'Data Produk'!$A$2:$E$2517,4,FALSE)</f>
        <v>CABLE</v>
      </c>
      <c r="K3382" t="str">
        <f>VLOOKUP(D3382,'Data Outlet'!$A$2:$D$17,4,FALSE)</f>
        <v>Hadi Nugroho</v>
      </c>
      <c r="L3382" t="str">
        <f>VLOOKUP(D3382,'Data Outlet'!$A$2:$D$17,2,FALSE)</f>
        <v>MALL KELAPA GADING</v>
      </c>
    </row>
    <row r="3383" spans="1:12" x14ac:dyDescent="0.25">
      <c r="A3383" t="str">
        <f t="shared" si="106"/>
        <v>T-3382</v>
      </c>
      <c r="B3383" s="3" t="s">
        <v>2584</v>
      </c>
      <c r="C3383" s="5">
        <v>45521</v>
      </c>
      <c r="D3383" s="3" t="s">
        <v>42</v>
      </c>
      <c r="E3383" s="4" t="s">
        <v>182</v>
      </c>
      <c r="F3383" s="9">
        <v>2</v>
      </c>
      <c r="G3383">
        <f>VLOOKUP(E3383,'Data Produk'!$A$2:$E$2517,5,FALSE)</f>
        <v>22500</v>
      </c>
      <c r="H3383">
        <f t="shared" si="105"/>
        <v>45000</v>
      </c>
      <c r="I3383" t="str">
        <f>VLOOKUP(E3383,'Data Produk'!$A$2:$E$2517,3,FALSE)</f>
        <v>BHINNEKA HYPERLINK KV65C1201 BLACK</v>
      </c>
      <c r="J3383" t="str">
        <f>VLOOKUP(E3383,'Data Produk'!$A$2:$E$2517,4,FALSE)</f>
        <v>CABLE</v>
      </c>
      <c r="K3383" t="str">
        <f>VLOOKUP(D3383,'Data Outlet'!$A$2:$D$17,4,FALSE)</f>
        <v>Hadi Nugroho</v>
      </c>
      <c r="L3383" t="str">
        <f>VLOOKUP(D3383,'Data Outlet'!$A$2:$D$17,2,FALSE)</f>
        <v>MALL KELAPA GADING</v>
      </c>
    </row>
    <row r="3384" spans="1:12" x14ac:dyDescent="0.25">
      <c r="A3384" t="str">
        <f t="shared" si="106"/>
        <v>T-3383</v>
      </c>
      <c r="B3384" s="3" t="s">
        <v>2584</v>
      </c>
      <c r="C3384" s="5">
        <v>45522</v>
      </c>
      <c r="D3384" s="3" t="s">
        <v>42</v>
      </c>
      <c r="E3384" s="4" t="s">
        <v>739</v>
      </c>
      <c r="F3384" s="9">
        <v>1</v>
      </c>
      <c r="G3384">
        <f>VLOOKUP(E3384,'Data Produk'!$A$2:$E$2517,5,FALSE)</f>
        <v>65700</v>
      </c>
      <c r="H3384">
        <f t="shared" si="105"/>
        <v>65700</v>
      </c>
      <c r="I3384" t="str">
        <f>VLOOKUP(E3384,'Data Produk'!$A$2:$E$2517,3,FALSE)</f>
        <v>BHINNEKA POWER GO 20W 1-PORT TYPE-C USB CHARGER (PD) WHITE</v>
      </c>
      <c r="J3384" t="str">
        <f>VLOOKUP(E3384,'Data Produk'!$A$2:$E$2517,4,FALSE)</f>
        <v>CHARGER</v>
      </c>
      <c r="K3384" t="str">
        <f>VLOOKUP(D3384,'Data Outlet'!$A$2:$D$17,4,FALSE)</f>
        <v>Hadi Nugroho</v>
      </c>
      <c r="L3384" t="str">
        <f>VLOOKUP(D3384,'Data Outlet'!$A$2:$D$17,2,FALSE)</f>
        <v>MALL KELAPA GADING</v>
      </c>
    </row>
    <row r="3385" spans="1:12" x14ac:dyDescent="0.25">
      <c r="A3385" t="str">
        <f t="shared" si="106"/>
        <v>T-3384</v>
      </c>
      <c r="B3385" s="3" t="s">
        <v>2584</v>
      </c>
      <c r="C3385" s="5">
        <v>45518</v>
      </c>
      <c r="D3385" s="3" t="s">
        <v>42</v>
      </c>
      <c r="E3385" s="4" t="s">
        <v>288</v>
      </c>
      <c r="F3385" s="9">
        <v>2</v>
      </c>
      <c r="G3385">
        <f>VLOOKUP(E3385,'Data Produk'!$A$2:$E$2517,5,FALSE)</f>
        <v>17100</v>
      </c>
      <c r="H3385">
        <f t="shared" si="105"/>
        <v>34200</v>
      </c>
      <c r="I3385" t="str">
        <f>VLOOKUP(E3385,'Data Produk'!$A$2:$E$2517,3,FALSE)</f>
        <v>BHINNEKA DURALINK KCB1201 BLACK</v>
      </c>
      <c r="J3385" t="str">
        <f>VLOOKUP(E3385,'Data Produk'!$A$2:$E$2517,4,FALSE)</f>
        <v>CABLE</v>
      </c>
      <c r="K3385" t="str">
        <f>VLOOKUP(D3385,'Data Outlet'!$A$2:$D$17,4,FALSE)</f>
        <v>Hadi Nugroho</v>
      </c>
      <c r="L3385" t="str">
        <f>VLOOKUP(D3385,'Data Outlet'!$A$2:$D$17,2,FALSE)</f>
        <v>MALL KELAPA GADING</v>
      </c>
    </row>
    <row r="3386" spans="1:12" x14ac:dyDescent="0.25">
      <c r="A3386" t="str">
        <f t="shared" si="106"/>
        <v>T-3385</v>
      </c>
      <c r="B3386" s="3" t="s">
        <v>2584</v>
      </c>
      <c r="C3386" s="5">
        <v>45524</v>
      </c>
      <c r="D3386" s="3" t="s">
        <v>45</v>
      </c>
      <c r="E3386" s="4" t="s">
        <v>172</v>
      </c>
      <c r="F3386" s="9">
        <v>2</v>
      </c>
      <c r="G3386">
        <f>VLOOKUP(E3386,'Data Produk'!$A$2:$E$2517,5,FALSE)</f>
        <v>45000</v>
      </c>
      <c r="H3386">
        <f t="shared" si="105"/>
        <v>90000</v>
      </c>
      <c r="I3386" t="str">
        <f>VLOOKUP(E3386,'Data Produk'!$A$2:$E$2517,3,FALSE)</f>
        <v>BHINNEKA HYPERLINK KD10C2001 BLACK</v>
      </c>
      <c r="J3386" t="str">
        <f>VLOOKUP(E3386,'Data Produk'!$A$2:$E$2517,4,FALSE)</f>
        <v>CABLE</v>
      </c>
      <c r="K3386" t="str">
        <f>VLOOKUP(D3386,'Data Outlet'!$A$2:$D$17,4,FALSE)</f>
        <v>Indah Putri</v>
      </c>
      <c r="L3386" t="str">
        <f>VLOOKUP(D3386,'Data Outlet'!$A$2:$D$17,2,FALSE)</f>
        <v>PIK AVENUE</v>
      </c>
    </row>
    <row r="3387" spans="1:12" x14ac:dyDescent="0.25">
      <c r="A3387" t="str">
        <f t="shared" si="106"/>
        <v>T-3386</v>
      </c>
      <c r="B3387" s="3" t="s">
        <v>2584</v>
      </c>
      <c r="C3387" s="5">
        <v>45529</v>
      </c>
      <c r="D3387" s="3" t="s">
        <v>45</v>
      </c>
      <c r="E3387" s="4" t="s">
        <v>1031</v>
      </c>
      <c r="F3387" s="9">
        <v>2</v>
      </c>
      <c r="G3387">
        <f>VLOOKUP(E3387,'Data Produk'!$A$2:$E$2517,5,FALSE)</f>
        <v>65700</v>
      </c>
      <c r="H3387">
        <f t="shared" si="105"/>
        <v>131400</v>
      </c>
      <c r="I3387" t="str">
        <f>VLOOKUP(E3387,'Data Produk'!$A$2:$E$2517,3,FALSE)</f>
        <v>BHINNEKA RAIGOR III WG12 GAMING MOUSE BLACK</v>
      </c>
      <c r="J3387" t="str">
        <f>VLOOKUP(E3387,'Data Produk'!$A$2:$E$2517,4,FALSE)</f>
        <v>MOUSE GAMING</v>
      </c>
      <c r="K3387" t="str">
        <f>VLOOKUP(D3387,'Data Outlet'!$A$2:$D$17,4,FALSE)</f>
        <v>Indah Putri</v>
      </c>
      <c r="L3387" t="str">
        <f>VLOOKUP(D3387,'Data Outlet'!$A$2:$D$17,2,FALSE)</f>
        <v>PIK AVENUE</v>
      </c>
    </row>
    <row r="3388" spans="1:12" x14ac:dyDescent="0.25">
      <c r="A3388" t="str">
        <f t="shared" si="106"/>
        <v>T-3387</v>
      </c>
      <c r="B3388" s="3" t="s">
        <v>2584</v>
      </c>
      <c r="C3388" s="5">
        <v>45511</v>
      </c>
      <c r="D3388" s="3" t="s">
        <v>42</v>
      </c>
      <c r="E3388" s="4" t="s">
        <v>1663</v>
      </c>
      <c r="F3388" s="9">
        <v>1</v>
      </c>
      <c r="G3388">
        <f>VLOOKUP(E3388,'Data Produk'!$A$2:$E$2517,5,FALSE)</f>
        <v>39600</v>
      </c>
      <c r="H3388">
        <f t="shared" si="105"/>
        <v>39600</v>
      </c>
      <c r="I3388" t="str">
        <f>VLOOKUP(E3388,'Data Produk'!$A$2:$E$2517,3,FALSE)</f>
        <v>BHINNEKA GO W607 OFFICE MOUSE BLUE</v>
      </c>
      <c r="J3388" t="str">
        <f>VLOOKUP(E3388,'Data Produk'!$A$2:$E$2517,4,FALSE)</f>
        <v>OFFICE MOUSE</v>
      </c>
      <c r="K3388" t="str">
        <f>VLOOKUP(D3388,'Data Outlet'!$A$2:$D$17,4,FALSE)</f>
        <v>Hadi Nugroho</v>
      </c>
      <c r="L3388" t="str">
        <f>VLOOKUP(D3388,'Data Outlet'!$A$2:$D$17,2,FALSE)</f>
        <v>MALL KELAPA GADING</v>
      </c>
    </row>
    <row r="3389" spans="1:12" x14ac:dyDescent="0.25">
      <c r="A3389" t="str">
        <f t="shared" si="106"/>
        <v>T-3388</v>
      </c>
      <c r="B3389" s="3" t="s">
        <v>2584</v>
      </c>
      <c r="C3389" s="5">
        <v>45531</v>
      </c>
      <c r="D3389" s="3" t="s">
        <v>42</v>
      </c>
      <c r="E3389" s="4" t="s">
        <v>1279</v>
      </c>
      <c r="F3389" s="9">
        <v>1</v>
      </c>
      <c r="G3389">
        <f>VLOOKUP(E3389,'Data Produk'!$A$2:$E$2517,5,FALSE)</f>
        <v>148500</v>
      </c>
      <c r="H3389">
        <f t="shared" si="105"/>
        <v>148500</v>
      </c>
      <c r="I3389" t="str">
        <f>VLOOKUP(E3389,'Data Produk'!$A$2:$E$2517,3,FALSE)</f>
        <v>BHINNEKA GO WK895 OFFICE COMBO BLACK</v>
      </c>
      <c r="J3389" t="str">
        <f>VLOOKUP(E3389,'Data Produk'!$A$2:$E$2517,4,FALSE)</f>
        <v>OFFICE COMBO</v>
      </c>
      <c r="K3389" t="str">
        <f>VLOOKUP(D3389,'Data Outlet'!$A$2:$D$17,4,FALSE)</f>
        <v>Hadi Nugroho</v>
      </c>
      <c r="L3389" t="str">
        <f>VLOOKUP(D3389,'Data Outlet'!$A$2:$D$17,2,FALSE)</f>
        <v>MALL KELAPA GADING</v>
      </c>
    </row>
    <row r="3390" spans="1:12" x14ac:dyDescent="0.25">
      <c r="A3390" t="str">
        <f t="shared" si="106"/>
        <v>T-3389</v>
      </c>
      <c r="B3390" s="3" t="s">
        <v>2584</v>
      </c>
      <c r="C3390" s="5">
        <v>45530</v>
      </c>
      <c r="D3390" s="3" t="s">
        <v>45</v>
      </c>
      <c r="E3390" s="4" t="s">
        <v>1023</v>
      </c>
      <c r="F3390" s="9">
        <v>1</v>
      </c>
      <c r="G3390">
        <f>VLOOKUP(E3390,'Data Produk'!$A$2:$E$2517,5,FALSE)</f>
        <v>144000</v>
      </c>
      <c r="H3390">
        <f t="shared" si="105"/>
        <v>144000</v>
      </c>
      <c r="I3390" t="str">
        <f>VLOOKUP(E3390,'Data Produk'!$A$2:$E$2517,3,FALSE)</f>
        <v>BHINNEKA CHIEF II HG20 GAMING HEADSET PINK</v>
      </c>
      <c r="J3390" t="str">
        <f>VLOOKUP(E3390,'Data Produk'!$A$2:$E$2517,4,FALSE)</f>
        <v>GAMING HEADSET</v>
      </c>
      <c r="K3390" t="str">
        <f>VLOOKUP(D3390,'Data Outlet'!$A$2:$D$17,4,FALSE)</f>
        <v>Indah Putri</v>
      </c>
      <c r="L3390" t="str">
        <f>VLOOKUP(D3390,'Data Outlet'!$A$2:$D$17,2,FALSE)</f>
        <v>PIK AVENUE</v>
      </c>
    </row>
    <row r="3391" spans="1:12" x14ac:dyDescent="0.25">
      <c r="A3391" t="str">
        <f t="shared" si="106"/>
        <v>T-3390</v>
      </c>
      <c r="B3391" s="3" t="s">
        <v>2584</v>
      </c>
      <c r="C3391" s="5">
        <v>45505</v>
      </c>
      <c r="D3391" s="3" t="s">
        <v>42</v>
      </c>
      <c r="E3391" s="4" t="s">
        <v>869</v>
      </c>
      <c r="F3391" s="9">
        <v>2</v>
      </c>
      <c r="G3391">
        <f>VLOOKUP(E3391,'Data Produk'!$A$2:$E$2517,5,FALSE)</f>
        <v>26100</v>
      </c>
      <c r="H3391">
        <f t="shared" si="105"/>
        <v>52200</v>
      </c>
      <c r="I3391" t="str">
        <f>VLOOKUP(E3391,'Data Produk'!$A$2:$E$2517,3,FALSE)</f>
        <v>BHINNEKA GO ES1 WIRED EARBUDS BLACK</v>
      </c>
      <c r="J3391" t="str">
        <f>VLOOKUP(E3391,'Data Produk'!$A$2:$E$2517,4,FALSE)</f>
        <v>EARPHONE</v>
      </c>
      <c r="K3391" t="str">
        <f>VLOOKUP(D3391,'Data Outlet'!$A$2:$D$17,4,FALSE)</f>
        <v>Hadi Nugroho</v>
      </c>
      <c r="L3391" t="str">
        <f>VLOOKUP(D3391,'Data Outlet'!$A$2:$D$17,2,FALSE)</f>
        <v>MALL KELAPA GADING</v>
      </c>
    </row>
    <row r="3392" spans="1:12" x14ac:dyDescent="0.25">
      <c r="A3392" t="str">
        <f t="shared" si="106"/>
        <v>T-3391</v>
      </c>
      <c r="B3392" s="3" t="s">
        <v>2584</v>
      </c>
      <c r="C3392" s="5">
        <v>45506</v>
      </c>
      <c r="D3392" s="3" t="s">
        <v>42</v>
      </c>
      <c r="E3392" s="4" t="s">
        <v>292</v>
      </c>
      <c r="F3392" s="9">
        <v>1</v>
      </c>
      <c r="G3392">
        <f>VLOOKUP(E3392,'Data Produk'!$A$2:$E$2517,5,FALSE)</f>
        <v>240000</v>
      </c>
      <c r="H3392">
        <f t="shared" si="105"/>
        <v>240000</v>
      </c>
      <c r="I3392" t="str">
        <f>VLOOKUP(E3392,'Data Produk'!$A$2:$E$2517,3,FALSE)</f>
        <v>BHINNEKA LUMINOUS C30 WEBCAM BLACK</v>
      </c>
      <c r="J3392" t="str">
        <f>VLOOKUP(E3392,'Data Produk'!$A$2:$E$2517,4,FALSE)</f>
        <v>STREAMING DEVICES</v>
      </c>
      <c r="K3392" t="str">
        <f>VLOOKUP(D3392,'Data Outlet'!$A$2:$D$17,4,FALSE)</f>
        <v>Hadi Nugroho</v>
      </c>
      <c r="L3392" t="str">
        <f>VLOOKUP(D3392,'Data Outlet'!$A$2:$D$17,2,FALSE)</f>
        <v>MALL KELAPA GADING</v>
      </c>
    </row>
    <row r="3393" spans="1:12" x14ac:dyDescent="0.25">
      <c r="A3393" t="str">
        <f t="shared" si="106"/>
        <v>T-3392</v>
      </c>
      <c r="B3393" s="3" t="s">
        <v>2584</v>
      </c>
      <c r="C3393" s="5">
        <v>45513</v>
      </c>
      <c r="D3393" s="3" t="s">
        <v>42</v>
      </c>
      <c r="E3393" s="4" t="s">
        <v>245</v>
      </c>
      <c r="F3393" s="9">
        <v>1</v>
      </c>
      <c r="G3393">
        <f>VLOOKUP(E3393,'Data Produk'!$A$2:$E$2517,5,FALSE)</f>
        <v>88200</v>
      </c>
      <c r="H3393">
        <f t="shared" si="105"/>
        <v>88200</v>
      </c>
      <c r="I3393" t="str">
        <f>VLOOKUP(E3393,'Data Produk'!$A$2:$E$2517,3,FALSE)</f>
        <v>BHINNEKA POWER PACK S1 10.000 mAh POWERBANK WHITE</v>
      </c>
      <c r="J3393" t="str">
        <f>VLOOKUP(E3393,'Data Produk'!$A$2:$E$2517,4,FALSE)</f>
        <v>POWERBANK</v>
      </c>
      <c r="K3393" t="str">
        <f>VLOOKUP(D3393,'Data Outlet'!$A$2:$D$17,4,FALSE)</f>
        <v>Hadi Nugroho</v>
      </c>
      <c r="L3393" t="str">
        <f>VLOOKUP(D3393,'Data Outlet'!$A$2:$D$17,2,FALSE)</f>
        <v>MALL KELAPA GADING</v>
      </c>
    </row>
    <row r="3394" spans="1:12" x14ac:dyDescent="0.25">
      <c r="A3394" t="str">
        <f t="shared" si="106"/>
        <v>T-3393</v>
      </c>
      <c r="B3394" s="3" t="s">
        <v>2584</v>
      </c>
      <c r="C3394" s="5">
        <v>45505</v>
      </c>
      <c r="D3394" s="3" t="s">
        <v>45</v>
      </c>
      <c r="E3394" s="4" t="s">
        <v>1072</v>
      </c>
      <c r="F3394" s="9">
        <v>1</v>
      </c>
      <c r="G3394">
        <f>VLOOKUP(E3394,'Data Produk'!$A$2:$E$2517,5,FALSE)</f>
        <v>130000</v>
      </c>
      <c r="H3394">
        <f t="shared" si="105"/>
        <v>130000</v>
      </c>
      <c r="I3394" t="str">
        <f>VLOOKUP(E3394,'Data Produk'!$A$2:$E$2517,3,FALSE)</f>
        <v>BHINNEKA TRINITY MH88 GAMING HEADSET WHITE</v>
      </c>
      <c r="J3394" t="str">
        <f>VLOOKUP(E3394,'Data Produk'!$A$2:$E$2517,4,FALSE)</f>
        <v>GAMING HEADSET</v>
      </c>
      <c r="K3394" t="str">
        <f>VLOOKUP(D3394,'Data Outlet'!$A$2:$D$17,4,FALSE)</f>
        <v>Indah Putri</v>
      </c>
      <c r="L3394" t="str">
        <f>VLOOKUP(D3394,'Data Outlet'!$A$2:$D$17,2,FALSE)</f>
        <v>PIK AVENUE</v>
      </c>
    </row>
    <row r="3395" spans="1:12" x14ac:dyDescent="0.25">
      <c r="A3395" t="str">
        <f t="shared" si="106"/>
        <v>T-3394</v>
      </c>
      <c r="B3395" s="3" t="s">
        <v>2584</v>
      </c>
      <c r="C3395" s="5">
        <v>45519</v>
      </c>
      <c r="D3395" s="3" t="s">
        <v>45</v>
      </c>
      <c r="E3395" s="4" t="s">
        <v>147</v>
      </c>
      <c r="F3395" s="9">
        <v>4</v>
      </c>
      <c r="G3395">
        <f>VLOOKUP(E3395,'Data Produk'!$A$2:$E$2517,5,FALSE)</f>
        <v>47700</v>
      </c>
      <c r="H3395">
        <f t="shared" ref="H3395:H3458" si="107">G3395*F3395</f>
        <v>190800</v>
      </c>
      <c r="I3395" t="str">
        <f>VLOOKUP(E3395,'Data Produk'!$A$2:$E$2517,3,FALSE)</f>
        <v>BHINNEKA POWER MOVE 30W 2-PORTS CAR CHARGER (PD+QC) BLACK</v>
      </c>
      <c r="J3395" t="str">
        <f>VLOOKUP(E3395,'Data Produk'!$A$2:$E$2517,4,FALSE)</f>
        <v>CAR &amp; TRAVEL CHARGER</v>
      </c>
      <c r="K3395" t="str">
        <f>VLOOKUP(D3395,'Data Outlet'!$A$2:$D$17,4,FALSE)</f>
        <v>Indah Putri</v>
      </c>
      <c r="L3395" t="str">
        <f>VLOOKUP(D3395,'Data Outlet'!$A$2:$D$17,2,FALSE)</f>
        <v>PIK AVENUE</v>
      </c>
    </row>
    <row r="3396" spans="1:12" x14ac:dyDescent="0.25">
      <c r="A3396" t="str">
        <f t="shared" si="106"/>
        <v>T-3395</v>
      </c>
      <c r="B3396" s="3" t="s">
        <v>2584</v>
      </c>
      <c r="C3396" s="5">
        <v>45507</v>
      </c>
      <c r="D3396" s="3" t="s">
        <v>42</v>
      </c>
      <c r="E3396" s="4" t="s">
        <v>1283</v>
      </c>
      <c r="F3396" s="9">
        <v>2</v>
      </c>
      <c r="G3396">
        <f>VLOOKUP(E3396,'Data Produk'!$A$2:$E$2517,5,FALSE)</f>
        <v>82800</v>
      </c>
      <c r="H3396">
        <f t="shared" si="107"/>
        <v>165600</v>
      </c>
      <c r="I3396" t="str">
        <f>VLOOKUP(E3396,'Data Produk'!$A$2:$E$2517,3,FALSE)</f>
        <v>BHINNEKA GO W193 OFFICE MOUSE GREY</v>
      </c>
      <c r="J3396" t="str">
        <f>VLOOKUP(E3396,'Data Produk'!$A$2:$E$2517,4,FALSE)</f>
        <v>OFFICE MOUSE</v>
      </c>
      <c r="K3396" t="str">
        <f>VLOOKUP(D3396,'Data Outlet'!$A$2:$D$17,4,FALSE)</f>
        <v>Hadi Nugroho</v>
      </c>
      <c r="L3396" t="str">
        <f>VLOOKUP(D3396,'Data Outlet'!$A$2:$D$17,2,FALSE)</f>
        <v>MALL KELAPA GADING</v>
      </c>
    </row>
    <row r="3397" spans="1:12" x14ac:dyDescent="0.25">
      <c r="A3397" t="str">
        <f t="shared" si="106"/>
        <v>T-3396</v>
      </c>
      <c r="B3397" s="3" t="s">
        <v>2584</v>
      </c>
      <c r="C3397" s="5">
        <v>45518</v>
      </c>
      <c r="D3397" s="3" t="s">
        <v>45</v>
      </c>
      <c r="E3397" s="4" t="s">
        <v>601</v>
      </c>
      <c r="F3397" s="9">
        <v>3</v>
      </c>
      <c r="G3397">
        <f>VLOOKUP(E3397,'Data Produk'!$A$2:$E$2517,5,FALSE)</f>
        <v>26100</v>
      </c>
      <c r="H3397">
        <f t="shared" si="107"/>
        <v>78300</v>
      </c>
      <c r="I3397" t="str">
        <f>VLOOKUP(E3397,'Data Produk'!$A$2:$E$2517,3,FALSE)</f>
        <v>BHINNEKA GO ES1 WIRED EARBUDS BLACK</v>
      </c>
      <c r="J3397" t="str">
        <f>VLOOKUP(E3397,'Data Produk'!$A$2:$E$2517,4,FALSE)</f>
        <v>EARPHONE</v>
      </c>
      <c r="K3397" t="str">
        <f>VLOOKUP(D3397,'Data Outlet'!$A$2:$D$17,4,FALSE)</f>
        <v>Indah Putri</v>
      </c>
      <c r="L3397" t="str">
        <f>VLOOKUP(D3397,'Data Outlet'!$A$2:$D$17,2,FALSE)</f>
        <v>PIK AVENUE</v>
      </c>
    </row>
    <row r="3398" spans="1:12" x14ac:dyDescent="0.25">
      <c r="A3398" t="str">
        <f t="shared" si="106"/>
        <v>T-3397</v>
      </c>
      <c r="B3398" s="3" t="s">
        <v>2584</v>
      </c>
      <c r="C3398" s="5">
        <v>45515</v>
      </c>
      <c r="D3398" s="3" t="s">
        <v>42</v>
      </c>
      <c r="E3398" s="4" t="s">
        <v>600</v>
      </c>
      <c r="F3398" s="9">
        <v>1</v>
      </c>
      <c r="G3398">
        <f>VLOOKUP(E3398,'Data Produk'!$A$2:$E$2517,5,FALSE)</f>
        <v>130500</v>
      </c>
      <c r="H3398">
        <f t="shared" si="107"/>
        <v>130500</v>
      </c>
      <c r="I3398" t="str">
        <f>VLOOKUP(E3398,'Data Produk'!$A$2:$E$2517,3,FALSE)</f>
        <v>BHINNEKA TRINITY MH88 GAMING HEADSET PINK</v>
      </c>
      <c r="J3398" t="str">
        <f>VLOOKUP(E3398,'Data Produk'!$A$2:$E$2517,4,FALSE)</f>
        <v>GAMING HEADSET</v>
      </c>
      <c r="K3398" t="str">
        <f>VLOOKUP(D3398,'Data Outlet'!$A$2:$D$17,4,FALSE)</f>
        <v>Hadi Nugroho</v>
      </c>
      <c r="L3398" t="str">
        <f>VLOOKUP(D3398,'Data Outlet'!$A$2:$D$17,2,FALSE)</f>
        <v>MALL KELAPA GADING</v>
      </c>
    </row>
    <row r="3399" spans="1:12" x14ac:dyDescent="0.25">
      <c r="A3399" t="str">
        <f t="shared" si="106"/>
        <v>T-3398</v>
      </c>
      <c r="B3399" s="3" t="s">
        <v>2584</v>
      </c>
      <c r="C3399" s="5">
        <v>45519</v>
      </c>
      <c r="D3399" s="3" t="s">
        <v>45</v>
      </c>
      <c r="E3399" s="4" t="s">
        <v>635</v>
      </c>
      <c r="F3399" s="9">
        <v>3</v>
      </c>
      <c r="G3399">
        <f>VLOOKUP(E3399,'Data Produk'!$A$2:$E$2517,5,FALSE)</f>
        <v>22500</v>
      </c>
      <c r="H3399">
        <f t="shared" si="107"/>
        <v>67500</v>
      </c>
      <c r="I3399" t="str">
        <f>VLOOKUP(E3399,'Data Produk'!$A$2:$E$2517,3,FALSE)</f>
        <v>BHINNEKA LINKBUDS ES4 WIRED EARBUDS BLACK</v>
      </c>
      <c r="J3399" t="str">
        <f>VLOOKUP(E3399,'Data Produk'!$A$2:$E$2517,4,FALSE)</f>
        <v>EARPHONE</v>
      </c>
      <c r="K3399" t="str">
        <f>VLOOKUP(D3399,'Data Outlet'!$A$2:$D$17,4,FALSE)</f>
        <v>Indah Putri</v>
      </c>
      <c r="L3399" t="str">
        <f>VLOOKUP(D3399,'Data Outlet'!$A$2:$D$17,2,FALSE)</f>
        <v>PIK AVENUE</v>
      </c>
    </row>
    <row r="3400" spans="1:12" x14ac:dyDescent="0.25">
      <c r="A3400" t="str">
        <f t="shared" si="106"/>
        <v>T-3399</v>
      </c>
      <c r="B3400" s="3" t="s">
        <v>2584</v>
      </c>
      <c r="C3400" s="5">
        <v>45511</v>
      </c>
      <c r="D3400" s="3" t="s">
        <v>42</v>
      </c>
      <c r="E3400" s="4" t="s">
        <v>1249</v>
      </c>
      <c r="F3400" s="9">
        <v>2</v>
      </c>
      <c r="G3400">
        <f>VLOOKUP(E3400,'Data Produk'!$A$2:$E$2517,5,FALSE)</f>
        <v>489300</v>
      </c>
      <c r="H3400">
        <f t="shared" si="107"/>
        <v>978600</v>
      </c>
      <c r="I3400" t="str">
        <f>VLOOKUP(E3400,'Data Produk'!$A$2:$E$2517,3,FALSE)</f>
        <v>ACK02 LUFFY Keycaps One Piece Original</v>
      </c>
      <c r="J3400" t="str">
        <f>VLOOKUP(E3400,'Data Produk'!$A$2:$E$2517,4,FALSE)</f>
        <v>OTHER ACCESSORIES</v>
      </c>
      <c r="K3400" t="str">
        <f>VLOOKUP(D3400,'Data Outlet'!$A$2:$D$17,4,FALSE)</f>
        <v>Hadi Nugroho</v>
      </c>
      <c r="L3400" t="str">
        <f>VLOOKUP(D3400,'Data Outlet'!$A$2:$D$17,2,FALSE)</f>
        <v>MALL KELAPA GADING</v>
      </c>
    </row>
    <row r="3401" spans="1:12" x14ac:dyDescent="0.25">
      <c r="A3401" t="str">
        <f t="shared" si="106"/>
        <v>T-3400</v>
      </c>
      <c r="B3401" s="3" t="s">
        <v>2584</v>
      </c>
      <c r="C3401" s="5">
        <v>45528</v>
      </c>
      <c r="D3401" s="3" t="s">
        <v>42</v>
      </c>
      <c r="E3401" s="4" t="s">
        <v>70</v>
      </c>
      <c r="F3401" s="9">
        <v>1</v>
      </c>
      <c r="G3401">
        <f>VLOOKUP(E3401,'Data Produk'!$A$2:$E$2517,5,FALSE)</f>
        <v>243000</v>
      </c>
      <c r="H3401">
        <f t="shared" si="107"/>
        <v>243000</v>
      </c>
      <c r="I3401" t="str">
        <f>VLOOKUP(E3401,'Data Produk'!$A$2:$E$2517,3,FALSE)</f>
        <v>BHINNEKA POWER PLUS 65W 3-PORTS GAN CHARGER (PPS/PD+QC) BLACK</v>
      </c>
      <c r="J3401" t="str">
        <f>VLOOKUP(E3401,'Data Produk'!$A$2:$E$2517,4,FALSE)</f>
        <v>CHARGER</v>
      </c>
      <c r="K3401" t="str">
        <f>VLOOKUP(D3401,'Data Outlet'!$A$2:$D$17,4,FALSE)</f>
        <v>Hadi Nugroho</v>
      </c>
      <c r="L3401" t="str">
        <f>VLOOKUP(D3401,'Data Outlet'!$A$2:$D$17,2,FALSE)</f>
        <v>MALL KELAPA GADING</v>
      </c>
    </row>
    <row r="3402" spans="1:12" x14ac:dyDescent="0.25">
      <c r="A3402" t="str">
        <f t="shared" si="106"/>
        <v>T-3401</v>
      </c>
      <c r="B3402" s="3" t="s">
        <v>2584</v>
      </c>
      <c r="C3402" s="5">
        <v>45506</v>
      </c>
      <c r="D3402" s="3" t="s">
        <v>45</v>
      </c>
      <c r="E3402" s="4" t="s">
        <v>173</v>
      </c>
      <c r="F3402" s="9">
        <v>2</v>
      </c>
      <c r="G3402">
        <f>VLOOKUP(E3402,'Data Produk'!$A$2:$E$2517,5,FALSE)</f>
        <v>162000</v>
      </c>
      <c r="H3402">
        <f t="shared" si="107"/>
        <v>324000</v>
      </c>
      <c r="I3402" t="str">
        <f>VLOOKUP(E3402,'Data Produk'!$A$2:$E$2517,3,FALSE)</f>
        <v>BHINNEKA POWER PACK T1 10.000 mAh 22,5W POWERBANK WHITE</v>
      </c>
      <c r="J3402" t="str">
        <f>VLOOKUP(E3402,'Data Produk'!$A$2:$E$2517,4,FALSE)</f>
        <v>POWERBANK</v>
      </c>
      <c r="K3402" t="str">
        <f>VLOOKUP(D3402,'Data Outlet'!$A$2:$D$17,4,FALSE)</f>
        <v>Indah Putri</v>
      </c>
      <c r="L3402" t="str">
        <f>VLOOKUP(D3402,'Data Outlet'!$A$2:$D$17,2,FALSE)</f>
        <v>PIK AVENUE</v>
      </c>
    </row>
    <row r="3403" spans="1:12" x14ac:dyDescent="0.25">
      <c r="A3403" t="str">
        <f t="shared" si="106"/>
        <v>T-3402</v>
      </c>
      <c r="B3403" s="3" t="s">
        <v>2584</v>
      </c>
      <c r="C3403" s="5">
        <v>45512</v>
      </c>
      <c r="D3403" s="3" t="s">
        <v>42</v>
      </c>
      <c r="E3403" s="4" t="s">
        <v>303</v>
      </c>
      <c r="F3403" s="9">
        <v>6</v>
      </c>
      <c r="G3403">
        <f>VLOOKUP(E3403,'Data Produk'!$A$2:$E$2517,5,FALSE)</f>
        <v>14400</v>
      </c>
      <c r="H3403">
        <f t="shared" si="107"/>
        <v>86400</v>
      </c>
      <c r="I3403" t="str">
        <f>VLOOKUP(E3403,'Data Produk'!$A$2:$E$2517,3,FALSE)</f>
        <v>BHINNEKA DURALINK KLT1201 CABLE BLACK</v>
      </c>
      <c r="J3403" t="str">
        <f>VLOOKUP(E3403,'Data Produk'!$A$2:$E$2517,4,FALSE)</f>
        <v>CABLE</v>
      </c>
      <c r="K3403" t="str">
        <f>VLOOKUP(D3403,'Data Outlet'!$A$2:$D$17,4,FALSE)</f>
        <v>Hadi Nugroho</v>
      </c>
      <c r="L3403" t="str">
        <f>VLOOKUP(D3403,'Data Outlet'!$A$2:$D$17,2,FALSE)</f>
        <v>MALL KELAPA GADING</v>
      </c>
    </row>
    <row r="3404" spans="1:12" x14ac:dyDescent="0.25">
      <c r="A3404" t="str">
        <f t="shared" ref="A3404:A3467" si="108">"T-"&amp;ROW()-1</f>
        <v>T-3403</v>
      </c>
      <c r="B3404" s="3" t="s">
        <v>2584</v>
      </c>
      <c r="C3404" s="5">
        <v>45510</v>
      </c>
      <c r="D3404" s="3" t="s">
        <v>42</v>
      </c>
      <c r="E3404" s="4" t="s">
        <v>1135</v>
      </c>
      <c r="F3404" s="9">
        <v>1</v>
      </c>
      <c r="G3404">
        <f>VLOOKUP(E3404,'Data Produk'!$A$2:$E$2517,5,FALSE)</f>
        <v>89100</v>
      </c>
      <c r="H3404">
        <f t="shared" si="107"/>
        <v>89100</v>
      </c>
      <c r="I3404" t="str">
        <f>VLOOKUP(E3404,'Data Produk'!$A$2:$E$2517,3,FALSE)</f>
        <v>BHINNEKA Gaming Headset Stand Tower AC3004 MINT</v>
      </c>
      <c r="J3404" t="str">
        <f>VLOOKUP(E3404,'Data Produk'!$A$2:$E$2517,4,FALSE)</f>
        <v>OTHER ACCESSORIES</v>
      </c>
      <c r="K3404" t="str">
        <f>VLOOKUP(D3404,'Data Outlet'!$A$2:$D$17,4,FALSE)</f>
        <v>Hadi Nugroho</v>
      </c>
      <c r="L3404" t="str">
        <f>VLOOKUP(D3404,'Data Outlet'!$A$2:$D$17,2,FALSE)</f>
        <v>MALL KELAPA GADING</v>
      </c>
    </row>
    <row r="3405" spans="1:12" x14ac:dyDescent="0.25">
      <c r="A3405" t="str">
        <f t="shared" si="108"/>
        <v>T-3404</v>
      </c>
      <c r="B3405" s="3" t="s">
        <v>2584</v>
      </c>
      <c r="C3405" s="5">
        <v>45513</v>
      </c>
      <c r="D3405" s="3" t="s">
        <v>42</v>
      </c>
      <c r="E3405" s="4" t="s">
        <v>1664</v>
      </c>
      <c r="F3405" s="9">
        <v>1</v>
      </c>
      <c r="G3405">
        <f>VLOOKUP(E3405,'Data Produk'!$A$2:$E$2517,5,FALSE)</f>
        <v>261000</v>
      </c>
      <c r="H3405">
        <f t="shared" si="107"/>
        <v>261000</v>
      </c>
      <c r="I3405" t="str">
        <f>VLOOKUP(E3405,'Data Produk'!$A$2:$E$2517,3,FALSE)</f>
        <v>BHINNEKA BLAKE WGC5 GAMING MOUSE WHITE</v>
      </c>
      <c r="J3405" t="str">
        <f>VLOOKUP(E3405,'Data Produk'!$A$2:$E$2517,4,FALSE)</f>
        <v>MOUSE GAMING</v>
      </c>
      <c r="K3405" t="str">
        <f>VLOOKUP(D3405,'Data Outlet'!$A$2:$D$17,4,FALSE)</f>
        <v>Hadi Nugroho</v>
      </c>
      <c r="L3405" t="str">
        <f>VLOOKUP(D3405,'Data Outlet'!$A$2:$D$17,2,FALSE)</f>
        <v>MALL KELAPA GADING</v>
      </c>
    </row>
    <row r="3406" spans="1:12" x14ac:dyDescent="0.25">
      <c r="A3406" t="str">
        <f t="shared" si="108"/>
        <v>T-3405</v>
      </c>
      <c r="B3406" s="3" t="s">
        <v>2584</v>
      </c>
      <c r="C3406" s="5">
        <v>45530</v>
      </c>
      <c r="D3406" s="3" t="s">
        <v>42</v>
      </c>
      <c r="E3406" s="4" t="s">
        <v>1665</v>
      </c>
      <c r="F3406" s="9">
        <v>2</v>
      </c>
      <c r="G3406">
        <f>VLOOKUP(E3406,'Data Produk'!$A$2:$E$2517,5,FALSE)</f>
        <v>162000</v>
      </c>
      <c r="H3406">
        <f t="shared" si="107"/>
        <v>324000</v>
      </c>
      <c r="I3406" t="str">
        <f>VLOOKUP(E3406,'Data Produk'!$A$2:$E$2517,3,FALSE)</f>
        <v>BHINNEKA GO WH03 WIRELESS HEADSET BEIGE</v>
      </c>
      <c r="J3406" t="str">
        <f>VLOOKUP(E3406,'Data Produk'!$A$2:$E$2517,4,FALSE)</f>
        <v>WIRELESS HEADSET</v>
      </c>
      <c r="K3406" t="str">
        <f>VLOOKUP(D3406,'Data Outlet'!$A$2:$D$17,4,FALSE)</f>
        <v>Hadi Nugroho</v>
      </c>
      <c r="L3406" t="str">
        <f>VLOOKUP(D3406,'Data Outlet'!$A$2:$D$17,2,FALSE)</f>
        <v>MALL KELAPA GADING</v>
      </c>
    </row>
    <row r="3407" spans="1:12" x14ac:dyDescent="0.25">
      <c r="A3407" t="str">
        <f t="shared" si="108"/>
        <v>T-3406</v>
      </c>
      <c r="B3407" s="3" t="s">
        <v>2584</v>
      </c>
      <c r="C3407" s="5">
        <v>45510</v>
      </c>
      <c r="D3407" s="3" t="s">
        <v>42</v>
      </c>
      <c r="E3407" s="4" t="s">
        <v>1048</v>
      </c>
      <c r="F3407" s="9">
        <v>3</v>
      </c>
      <c r="G3407">
        <f>VLOOKUP(E3407,'Data Produk'!$A$2:$E$2517,5,FALSE)</f>
        <v>15000</v>
      </c>
      <c r="H3407">
        <f t="shared" si="107"/>
        <v>45000</v>
      </c>
      <c r="I3407" t="str">
        <f>VLOOKUP(E3407,'Data Produk'!$A$2:$E$2517,3,FALSE)</f>
        <v>KC103 BHINNEKA USB CABLE TYPE C</v>
      </c>
      <c r="J3407" t="str">
        <f>VLOOKUP(E3407,'Data Produk'!$A$2:$E$2517,4,FALSE)</f>
        <v>CABLE</v>
      </c>
      <c r="K3407" t="str">
        <f>VLOOKUP(D3407,'Data Outlet'!$A$2:$D$17,4,FALSE)</f>
        <v>Hadi Nugroho</v>
      </c>
      <c r="L3407" t="str">
        <f>VLOOKUP(D3407,'Data Outlet'!$A$2:$D$17,2,FALSE)</f>
        <v>MALL KELAPA GADING</v>
      </c>
    </row>
    <row r="3408" spans="1:12" x14ac:dyDescent="0.25">
      <c r="A3408" t="str">
        <f t="shared" si="108"/>
        <v>T-3407</v>
      </c>
      <c r="B3408" s="3" t="s">
        <v>2584</v>
      </c>
      <c r="C3408" s="5">
        <v>45505</v>
      </c>
      <c r="D3408" s="3" t="s">
        <v>42</v>
      </c>
      <c r="E3408" s="4" t="s">
        <v>1553</v>
      </c>
      <c r="F3408" s="9">
        <v>1</v>
      </c>
      <c r="G3408">
        <f>VLOOKUP(E3408,'Data Produk'!$A$2:$E$2517,5,FALSE)</f>
        <v>261000</v>
      </c>
      <c r="H3408">
        <f t="shared" si="107"/>
        <v>261000</v>
      </c>
      <c r="I3408" t="str">
        <f>VLOOKUP(E3408,'Data Produk'!$A$2:$E$2517,3,FALSE)</f>
        <v>BHINNEKA BLAKE WGC5 GAMING MOUSE BLACK</v>
      </c>
      <c r="J3408" t="str">
        <f>VLOOKUP(E3408,'Data Produk'!$A$2:$E$2517,4,FALSE)</f>
        <v>MOUSE GAMING</v>
      </c>
      <c r="K3408" t="str">
        <f>VLOOKUP(D3408,'Data Outlet'!$A$2:$D$17,4,FALSE)</f>
        <v>Hadi Nugroho</v>
      </c>
      <c r="L3408" t="str">
        <f>VLOOKUP(D3408,'Data Outlet'!$A$2:$D$17,2,FALSE)</f>
        <v>MALL KELAPA GADING</v>
      </c>
    </row>
    <row r="3409" spans="1:12" x14ac:dyDescent="0.25">
      <c r="A3409" t="str">
        <f t="shared" si="108"/>
        <v>T-3408</v>
      </c>
      <c r="B3409" s="3" t="s">
        <v>2584</v>
      </c>
      <c r="C3409" s="5">
        <v>45531</v>
      </c>
      <c r="D3409" s="3" t="s">
        <v>42</v>
      </c>
      <c r="E3409" s="4" t="s">
        <v>1551</v>
      </c>
      <c r="F3409" s="9">
        <v>1</v>
      </c>
      <c r="G3409">
        <f>VLOOKUP(E3409,'Data Produk'!$A$2:$E$2517,5,FALSE)</f>
        <v>39600</v>
      </c>
      <c r="H3409">
        <f t="shared" si="107"/>
        <v>39600</v>
      </c>
      <c r="I3409" t="str">
        <f>VLOOKUP(E3409,'Data Produk'!$A$2:$E$2517,3,FALSE)</f>
        <v>BHINNEKA GO W607 OFFICE MOUSE PURPLE</v>
      </c>
      <c r="J3409" t="str">
        <f>VLOOKUP(E3409,'Data Produk'!$A$2:$E$2517,4,FALSE)</f>
        <v>OFFICE MOUSE</v>
      </c>
      <c r="K3409" t="str">
        <f>VLOOKUP(D3409,'Data Outlet'!$A$2:$D$17,4,FALSE)</f>
        <v>Hadi Nugroho</v>
      </c>
      <c r="L3409" t="str">
        <f>VLOOKUP(D3409,'Data Outlet'!$A$2:$D$17,2,FALSE)</f>
        <v>MALL KELAPA GADING</v>
      </c>
    </row>
    <row r="3410" spans="1:12" x14ac:dyDescent="0.25">
      <c r="A3410" t="str">
        <f t="shared" si="108"/>
        <v>T-3409</v>
      </c>
      <c r="B3410" s="3" t="s">
        <v>2584</v>
      </c>
      <c r="C3410" s="5">
        <v>45516</v>
      </c>
      <c r="D3410" s="3" t="s">
        <v>45</v>
      </c>
      <c r="E3410" s="4" t="s">
        <v>983</v>
      </c>
      <c r="F3410" s="9">
        <v>1</v>
      </c>
      <c r="G3410">
        <f>VLOOKUP(E3410,'Data Produk'!$A$2:$E$2517,5,FALSE)</f>
        <v>153000</v>
      </c>
      <c r="H3410">
        <f t="shared" si="107"/>
        <v>153000</v>
      </c>
      <c r="I3410" t="str">
        <f>VLOOKUP(E3410,'Data Produk'!$A$2:$E$2517,3,FALSE)</f>
        <v>BHINNEKA ATO MP905 DESKMAT GEO2</v>
      </c>
      <c r="J3410" t="str">
        <f>VLOOKUP(E3410,'Data Produk'!$A$2:$E$2517,4,FALSE)</f>
        <v>DESKMAT</v>
      </c>
      <c r="K3410" t="str">
        <f>VLOOKUP(D3410,'Data Outlet'!$A$2:$D$17,4,FALSE)</f>
        <v>Indah Putri</v>
      </c>
      <c r="L3410" t="str">
        <f>VLOOKUP(D3410,'Data Outlet'!$A$2:$D$17,2,FALSE)</f>
        <v>PIK AVENUE</v>
      </c>
    </row>
    <row r="3411" spans="1:12" x14ac:dyDescent="0.25">
      <c r="A3411" t="str">
        <f t="shared" si="108"/>
        <v>T-3410</v>
      </c>
      <c r="B3411" s="3" t="s">
        <v>2584</v>
      </c>
      <c r="C3411" s="5">
        <v>45531</v>
      </c>
      <c r="D3411" s="3" t="s">
        <v>45</v>
      </c>
      <c r="E3411" s="4" t="s">
        <v>1197</v>
      </c>
      <c r="F3411" s="9">
        <v>4</v>
      </c>
      <c r="G3411">
        <f>VLOOKUP(E3411,'Data Produk'!$A$2:$E$2517,5,FALSE)</f>
        <v>29700</v>
      </c>
      <c r="H3411">
        <f t="shared" si="107"/>
        <v>118800</v>
      </c>
      <c r="I3411" t="str">
        <f>VLOOKUP(E3411,'Data Produk'!$A$2:$E$2517,3,FALSE)</f>
        <v>KL201 BHINNEKA USB CABLE LIGHTNING</v>
      </c>
      <c r="J3411" t="str">
        <f>VLOOKUP(E3411,'Data Produk'!$A$2:$E$2517,4,FALSE)</f>
        <v>CABLE</v>
      </c>
      <c r="K3411" t="str">
        <f>VLOOKUP(D3411,'Data Outlet'!$A$2:$D$17,4,FALSE)</f>
        <v>Indah Putri</v>
      </c>
      <c r="L3411" t="str">
        <f>VLOOKUP(D3411,'Data Outlet'!$A$2:$D$17,2,FALSE)</f>
        <v>PIK AVENUE</v>
      </c>
    </row>
    <row r="3412" spans="1:12" x14ac:dyDescent="0.25">
      <c r="A3412" t="str">
        <f t="shared" si="108"/>
        <v>T-3411</v>
      </c>
      <c r="B3412" s="3" t="s">
        <v>2584</v>
      </c>
      <c r="C3412" s="5">
        <v>45514</v>
      </c>
      <c r="D3412" s="3" t="s">
        <v>45</v>
      </c>
      <c r="E3412" s="4" t="s">
        <v>796</v>
      </c>
      <c r="F3412" s="9">
        <v>2</v>
      </c>
      <c r="G3412">
        <f>VLOOKUP(E3412,'Data Produk'!$A$2:$E$2517,5,FALSE)</f>
        <v>81000</v>
      </c>
      <c r="H3412">
        <f t="shared" si="107"/>
        <v>162000</v>
      </c>
      <c r="I3412" t="str">
        <f>VLOOKUP(E3412,'Data Produk'!$A$2:$E$2517,3,FALSE)</f>
        <v>BHINNEKA THOR X9 GAMING MOUSE BLACK</v>
      </c>
      <c r="J3412" t="str">
        <f>VLOOKUP(E3412,'Data Produk'!$A$2:$E$2517,4,FALSE)</f>
        <v>MOUSE GAMING</v>
      </c>
      <c r="K3412" t="str">
        <f>VLOOKUP(D3412,'Data Outlet'!$A$2:$D$17,4,FALSE)</f>
        <v>Indah Putri</v>
      </c>
      <c r="L3412" t="str">
        <f>VLOOKUP(D3412,'Data Outlet'!$A$2:$D$17,2,FALSE)</f>
        <v>PIK AVENUE</v>
      </c>
    </row>
    <row r="3413" spans="1:12" x14ac:dyDescent="0.25">
      <c r="A3413" t="str">
        <f t="shared" si="108"/>
        <v>T-3412</v>
      </c>
      <c r="B3413" s="3" t="s">
        <v>2584</v>
      </c>
      <c r="C3413" s="5">
        <v>45512</v>
      </c>
      <c r="D3413" s="3" t="s">
        <v>45</v>
      </c>
      <c r="E3413" s="4" t="s">
        <v>1107</v>
      </c>
      <c r="F3413" s="9">
        <v>2</v>
      </c>
      <c r="G3413">
        <f>VLOOKUP(E3413,'Data Produk'!$A$2:$E$2517,5,FALSE)</f>
        <v>112500</v>
      </c>
      <c r="H3413">
        <f t="shared" si="107"/>
        <v>225000</v>
      </c>
      <c r="I3413" t="str">
        <f>VLOOKUP(E3413,'Data Produk'!$A$2:$E$2517,3,FALSE)</f>
        <v>BHINNEKA WAVE11 TW11 TRUE WIRELESS BLACK</v>
      </c>
      <c r="J3413" t="str">
        <f>VLOOKUP(E3413,'Data Produk'!$A$2:$E$2517,4,FALSE)</f>
        <v>TWS</v>
      </c>
      <c r="K3413" t="str">
        <f>VLOOKUP(D3413,'Data Outlet'!$A$2:$D$17,4,FALSE)</f>
        <v>Indah Putri</v>
      </c>
      <c r="L3413" t="str">
        <f>VLOOKUP(D3413,'Data Outlet'!$A$2:$D$17,2,FALSE)</f>
        <v>PIK AVENUE</v>
      </c>
    </row>
    <row r="3414" spans="1:12" x14ac:dyDescent="0.25">
      <c r="A3414" t="str">
        <f t="shared" si="108"/>
        <v>T-3413</v>
      </c>
      <c r="B3414" s="3" t="s">
        <v>2584</v>
      </c>
      <c r="C3414" s="5">
        <v>45514</v>
      </c>
      <c r="D3414" s="3" t="s">
        <v>42</v>
      </c>
      <c r="E3414" s="4" t="s">
        <v>302</v>
      </c>
      <c r="F3414" s="9">
        <v>4</v>
      </c>
      <c r="G3414">
        <f>VLOOKUP(E3414,'Data Produk'!$A$2:$E$2517,5,FALSE)</f>
        <v>22500</v>
      </c>
      <c r="H3414">
        <f t="shared" si="107"/>
        <v>90000</v>
      </c>
      <c r="I3414" t="str">
        <f>VLOOKUP(E3414,'Data Produk'!$A$2:$E$2517,3,FALSE)</f>
        <v>BHINNEKA LINKBUDS ES4 WIRED EARBUDS WHITE</v>
      </c>
      <c r="J3414" t="str">
        <f>VLOOKUP(E3414,'Data Produk'!$A$2:$E$2517,4,FALSE)</f>
        <v>EARPHONE</v>
      </c>
      <c r="K3414" t="str">
        <f>VLOOKUP(D3414,'Data Outlet'!$A$2:$D$17,4,FALSE)</f>
        <v>Hadi Nugroho</v>
      </c>
      <c r="L3414" t="str">
        <f>VLOOKUP(D3414,'Data Outlet'!$A$2:$D$17,2,FALSE)</f>
        <v>MALL KELAPA GADING</v>
      </c>
    </row>
    <row r="3415" spans="1:12" x14ac:dyDescent="0.25">
      <c r="A3415" t="str">
        <f t="shared" si="108"/>
        <v>T-3414</v>
      </c>
      <c r="B3415" s="3" t="s">
        <v>2584</v>
      </c>
      <c r="C3415" s="5">
        <v>45525</v>
      </c>
      <c r="D3415" s="3" t="s">
        <v>45</v>
      </c>
      <c r="E3415" s="4" t="s">
        <v>71</v>
      </c>
      <c r="F3415" s="9">
        <v>1</v>
      </c>
      <c r="G3415">
        <f>VLOOKUP(E3415,'Data Produk'!$A$2:$E$2517,5,FALSE)</f>
        <v>57600</v>
      </c>
      <c r="H3415">
        <f t="shared" si="107"/>
        <v>57600</v>
      </c>
      <c r="I3415" t="str">
        <f>VLOOKUP(E3415,'Data Produk'!$A$2:$E$2517,3,FALSE)</f>
        <v>BHINNEKA GO W192 OFFICE MOUSE BLACK</v>
      </c>
      <c r="J3415" t="str">
        <f>VLOOKUP(E3415,'Data Produk'!$A$2:$E$2517,4,FALSE)</f>
        <v>OFFICE MOUSE</v>
      </c>
      <c r="K3415" t="str">
        <f>VLOOKUP(D3415,'Data Outlet'!$A$2:$D$17,4,FALSE)</f>
        <v>Indah Putri</v>
      </c>
      <c r="L3415" t="str">
        <f>VLOOKUP(D3415,'Data Outlet'!$A$2:$D$17,2,FALSE)</f>
        <v>PIK AVENUE</v>
      </c>
    </row>
    <row r="3416" spans="1:12" x14ac:dyDescent="0.25">
      <c r="A3416" t="str">
        <f t="shared" si="108"/>
        <v>T-3415</v>
      </c>
      <c r="B3416" s="3" t="s">
        <v>2584</v>
      </c>
      <c r="C3416" s="5">
        <v>45526</v>
      </c>
      <c r="D3416" s="3" t="s">
        <v>42</v>
      </c>
      <c r="E3416" s="4" t="s">
        <v>1132</v>
      </c>
      <c r="F3416" s="9">
        <v>1</v>
      </c>
      <c r="G3416">
        <f>VLOOKUP(E3416,'Data Produk'!$A$2:$E$2517,5,FALSE)</f>
        <v>65700</v>
      </c>
      <c r="H3416">
        <f t="shared" si="107"/>
        <v>65700</v>
      </c>
      <c r="I3416" t="str">
        <f>VLOOKUP(E3416,'Data Produk'!$A$2:$E$2517,3,FALSE)</f>
        <v>BHINNEKA AGILE MP453 GAMING MOUSEPAD BLACK</v>
      </c>
      <c r="J3416" t="str">
        <f>VLOOKUP(E3416,'Data Produk'!$A$2:$E$2517,4,FALSE)</f>
        <v>GAMING MOUSEPAD</v>
      </c>
      <c r="K3416" t="str">
        <f>VLOOKUP(D3416,'Data Outlet'!$A$2:$D$17,4,FALSE)</f>
        <v>Hadi Nugroho</v>
      </c>
      <c r="L3416" t="str">
        <f>VLOOKUP(D3416,'Data Outlet'!$A$2:$D$17,2,FALSE)</f>
        <v>MALL KELAPA GADING</v>
      </c>
    </row>
    <row r="3417" spans="1:12" x14ac:dyDescent="0.25">
      <c r="A3417" t="str">
        <f t="shared" si="108"/>
        <v>T-3416</v>
      </c>
      <c r="B3417" s="3" t="s">
        <v>2584</v>
      </c>
      <c r="C3417" s="5">
        <v>45529</v>
      </c>
      <c r="D3417" s="3" t="s">
        <v>45</v>
      </c>
      <c r="E3417" s="4" t="s">
        <v>1509</v>
      </c>
      <c r="F3417" s="9">
        <v>1</v>
      </c>
      <c r="G3417">
        <f>VLOOKUP(E3417,'Data Produk'!$A$2:$E$2517,5,FALSE)</f>
        <v>198000</v>
      </c>
      <c r="H3417">
        <f t="shared" si="107"/>
        <v>198000</v>
      </c>
      <c r="I3417" t="str">
        <f>VLOOKUP(E3417,'Data Produk'!$A$2:$E$2517,3,FALSE)</f>
        <v>BHINNEKA ATOM TKL MECHANICAL KEYBOARD BLACK BLUE SWITCH</v>
      </c>
      <c r="J3417" t="str">
        <f>VLOOKUP(E3417,'Data Produk'!$A$2:$E$2517,4,FALSE)</f>
        <v>KEYBOARD GAMING</v>
      </c>
      <c r="K3417" t="str">
        <f>VLOOKUP(D3417,'Data Outlet'!$A$2:$D$17,4,FALSE)</f>
        <v>Indah Putri</v>
      </c>
      <c r="L3417" t="str">
        <f>VLOOKUP(D3417,'Data Outlet'!$A$2:$D$17,2,FALSE)</f>
        <v>PIK AVENUE</v>
      </c>
    </row>
    <row r="3418" spans="1:12" x14ac:dyDescent="0.25">
      <c r="A3418" t="str">
        <f t="shared" si="108"/>
        <v>T-3417</v>
      </c>
      <c r="B3418" s="3" t="s">
        <v>2584</v>
      </c>
      <c r="C3418" s="5">
        <v>45525</v>
      </c>
      <c r="D3418" s="3" t="s">
        <v>42</v>
      </c>
      <c r="E3418" s="4" t="s">
        <v>1256</v>
      </c>
      <c r="F3418" s="9">
        <v>1</v>
      </c>
      <c r="G3418">
        <f>VLOOKUP(E3418,'Data Produk'!$A$2:$E$2517,5,FALSE)</f>
        <v>143100</v>
      </c>
      <c r="H3418">
        <f t="shared" si="107"/>
        <v>143100</v>
      </c>
      <c r="I3418" t="str">
        <f>VLOOKUP(E3418,'Data Produk'!$A$2:$E$2517,3,FALSE)</f>
        <v>BHINNEKA VENOM II WGC2 GAMING MOUSE MINT</v>
      </c>
      <c r="J3418" t="str">
        <f>VLOOKUP(E3418,'Data Produk'!$A$2:$E$2517,4,FALSE)</f>
        <v>MOUSE GAMING</v>
      </c>
      <c r="K3418" t="str">
        <f>VLOOKUP(D3418,'Data Outlet'!$A$2:$D$17,4,FALSE)</f>
        <v>Hadi Nugroho</v>
      </c>
      <c r="L3418" t="str">
        <f>VLOOKUP(D3418,'Data Outlet'!$A$2:$D$17,2,FALSE)</f>
        <v>MALL KELAPA GADING</v>
      </c>
    </row>
    <row r="3419" spans="1:12" x14ac:dyDescent="0.25">
      <c r="A3419" t="str">
        <f t="shared" si="108"/>
        <v>T-3418</v>
      </c>
      <c r="B3419" s="3" t="s">
        <v>2584</v>
      </c>
      <c r="C3419" s="5">
        <v>45524</v>
      </c>
      <c r="D3419" s="3" t="s">
        <v>45</v>
      </c>
      <c r="E3419" s="4" t="s">
        <v>1093</v>
      </c>
      <c r="F3419" s="9">
        <v>1</v>
      </c>
      <c r="G3419">
        <f>VLOOKUP(E3419,'Data Produk'!$A$2:$E$2517,5,FALSE)</f>
        <v>37350</v>
      </c>
      <c r="H3419">
        <f t="shared" si="107"/>
        <v>37350</v>
      </c>
      <c r="I3419" t="str">
        <f>VLOOKUP(E3419,'Data Produk'!$A$2:$E$2517,3,FALSE)</f>
        <v>BHINNEKA LAVALIER MV01 MICROPHONE BLACK</v>
      </c>
      <c r="J3419" t="str">
        <f>VLOOKUP(E3419,'Data Produk'!$A$2:$E$2517,4,FALSE)</f>
        <v>STREAMING DEVICES</v>
      </c>
      <c r="K3419" t="str">
        <f>VLOOKUP(D3419,'Data Outlet'!$A$2:$D$17,4,FALSE)</f>
        <v>Indah Putri</v>
      </c>
      <c r="L3419" t="str">
        <f>VLOOKUP(D3419,'Data Outlet'!$A$2:$D$17,2,FALSE)</f>
        <v>PIK AVENUE</v>
      </c>
    </row>
    <row r="3420" spans="1:12" x14ac:dyDescent="0.25">
      <c r="A3420" t="str">
        <f t="shared" si="108"/>
        <v>T-3419</v>
      </c>
      <c r="B3420" s="3" t="s">
        <v>2584</v>
      </c>
      <c r="C3420" s="5">
        <v>45533</v>
      </c>
      <c r="D3420" s="3" t="s">
        <v>42</v>
      </c>
      <c r="E3420" s="4" t="s">
        <v>1016</v>
      </c>
      <c r="F3420" s="9">
        <v>1</v>
      </c>
      <c r="G3420">
        <f>VLOOKUP(E3420,'Data Produk'!$A$2:$E$2517,5,FALSE)</f>
        <v>76500</v>
      </c>
      <c r="H3420">
        <f t="shared" si="107"/>
        <v>76500</v>
      </c>
      <c r="I3420" t="str">
        <f>VLOOKUP(E3420,'Data Produk'!$A$2:$E$2517,3,FALSE)</f>
        <v>BHINNEKA WAVE10 TW10 TRUE WIRELESS WHITE</v>
      </c>
      <c r="J3420" t="str">
        <f>VLOOKUP(E3420,'Data Produk'!$A$2:$E$2517,4,FALSE)</f>
        <v>TWS</v>
      </c>
      <c r="K3420" t="str">
        <f>VLOOKUP(D3420,'Data Outlet'!$A$2:$D$17,4,FALSE)</f>
        <v>Hadi Nugroho</v>
      </c>
      <c r="L3420" t="str">
        <f>VLOOKUP(D3420,'Data Outlet'!$A$2:$D$17,2,FALSE)</f>
        <v>MALL KELAPA GADING</v>
      </c>
    </row>
    <row r="3421" spans="1:12" x14ac:dyDescent="0.25">
      <c r="A3421" t="str">
        <f t="shared" si="108"/>
        <v>T-3420</v>
      </c>
      <c r="B3421" s="3" t="s">
        <v>2584</v>
      </c>
      <c r="C3421" s="5">
        <v>45534</v>
      </c>
      <c r="D3421" s="3" t="s">
        <v>45</v>
      </c>
      <c r="E3421" s="4" t="s">
        <v>795</v>
      </c>
      <c r="F3421" s="9">
        <v>1</v>
      </c>
      <c r="G3421">
        <f>VLOOKUP(E3421,'Data Produk'!$A$2:$E$2517,5,FALSE)</f>
        <v>94500</v>
      </c>
      <c r="H3421">
        <f t="shared" si="107"/>
        <v>94500</v>
      </c>
      <c r="I3421" t="str">
        <f>VLOOKUP(E3421,'Data Produk'!$A$2:$E$2517,3,FALSE)</f>
        <v>BHINNEKA POWER GO 25W 1-PORT TYPE-C USB CHARGER (PD/PPS) WHITE</v>
      </c>
      <c r="J3421" t="str">
        <f>VLOOKUP(E3421,'Data Produk'!$A$2:$E$2517,4,FALSE)</f>
        <v>CHARGER</v>
      </c>
      <c r="K3421" t="str">
        <f>VLOOKUP(D3421,'Data Outlet'!$A$2:$D$17,4,FALSE)</f>
        <v>Indah Putri</v>
      </c>
      <c r="L3421" t="str">
        <f>VLOOKUP(D3421,'Data Outlet'!$A$2:$D$17,2,FALSE)</f>
        <v>PIK AVENUE</v>
      </c>
    </row>
    <row r="3422" spans="1:12" x14ac:dyDescent="0.25">
      <c r="A3422" t="str">
        <f t="shared" si="108"/>
        <v>T-3421</v>
      </c>
      <c r="B3422" s="3" t="s">
        <v>2584</v>
      </c>
      <c r="C3422" s="5">
        <v>45506</v>
      </c>
      <c r="D3422" s="3" t="s">
        <v>42</v>
      </c>
      <c r="E3422" s="4" t="s">
        <v>1666</v>
      </c>
      <c r="F3422" s="9">
        <v>1</v>
      </c>
      <c r="G3422">
        <f>VLOOKUP(E3422,'Data Produk'!$A$2:$E$2517,5,FALSE)</f>
        <v>207000</v>
      </c>
      <c r="H3422">
        <f t="shared" si="107"/>
        <v>207000</v>
      </c>
      <c r="I3422" t="str">
        <f>VLOOKUP(E3422,'Data Produk'!$A$2:$E$2517,3,FALSE)</f>
        <v>WN01 BHINNEKA EARPHONE WIRELESS</v>
      </c>
      <c r="J3422" t="str">
        <f>VLOOKUP(E3422,'Data Produk'!$A$2:$E$2517,4,FALSE)</f>
        <v>EARPHONE</v>
      </c>
      <c r="K3422" t="str">
        <f>VLOOKUP(D3422,'Data Outlet'!$A$2:$D$17,4,FALSE)</f>
        <v>Hadi Nugroho</v>
      </c>
      <c r="L3422" t="str">
        <f>VLOOKUP(D3422,'Data Outlet'!$A$2:$D$17,2,FALSE)</f>
        <v>MALL KELAPA GADING</v>
      </c>
    </row>
    <row r="3423" spans="1:12" x14ac:dyDescent="0.25">
      <c r="A3423" t="str">
        <f t="shared" si="108"/>
        <v>T-3422</v>
      </c>
      <c r="B3423" s="3" t="s">
        <v>2584</v>
      </c>
      <c r="C3423" s="5">
        <v>45505</v>
      </c>
      <c r="D3423" s="3" t="s">
        <v>45</v>
      </c>
      <c r="E3423" s="4" t="s">
        <v>107</v>
      </c>
      <c r="F3423" s="9">
        <v>2</v>
      </c>
      <c r="G3423">
        <f>VLOOKUP(E3423,'Data Produk'!$A$2:$E$2517,5,FALSE)</f>
        <v>49500</v>
      </c>
      <c r="H3423">
        <f t="shared" si="107"/>
        <v>99000</v>
      </c>
      <c r="I3423" t="str">
        <f>VLOOKUP(E3423,'Data Produk'!$A$2:$E$2517,3,FALSE)</f>
        <v>BHINNEKA POWER GO 20W 1-PORT TYPE-C USB CHARGER (PD+QC) BLACK</v>
      </c>
      <c r="J3423" t="str">
        <f>VLOOKUP(E3423,'Data Produk'!$A$2:$E$2517,4,FALSE)</f>
        <v>CHARGER</v>
      </c>
      <c r="K3423" t="str">
        <f>VLOOKUP(D3423,'Data Outlet'!$A$2:$D$17,4,FALSE)</f>
        <v>Indah Putri</v>
      </c>
      <c r="L3423" t="str">
        <f>VLOOKUP(D3423,'Data Outlet'!$A$2:$D$17,2,FALSE)</f>
        <v>PIK AVENUE</v>
      </c>
    </row>
    <row r="3424" spans="1:12" x14ac:dyDescent="0.25">
      <c r="A3424" t="str">
        <f t="shared" si="108"/>
        <v>T-3423</v>
      </c>
      <c r="B3424" s="3" t="s">
        <v>2584</v>
      </c>
      <c r="C3424" s="5">
        <v>45515</v>
      </c>
      <c r="D3424" s="3" t="s">
        <v>42</v>
      </c>
      <c r="E3424" s="4" t="s">
        <v>805</v>
      </c>
      <c r="F3424" s="9">
        <v>4</v>
      </c>
      <c r="G3424">
        <f>VLOOKUP(E3424,'Data Produk'!$A$2:$E$2517,5,FALSE)</f>
        <v>13500</v>
      </c>
      <c r="H3424">
        <f t="shared" si="107"/>
        <v>54000</v>
      </c>
      <c r="I3424" t="str">
        <f>VLOOKUP(E3424,'Data Produk'!$A$2:$E$2517,3,FALSE)</f>
        <v>BHINNEKA LINKBUDS ES2 WIRED EARBUDS BLACK</v>
      </c>
      <c r="J3424" t="str">
        <f>VLOOKUP(E3424,'Data Produk'!$A$2:$E$2517,4,FALSE)</f>
        <v>EARPHONE</v>
      </c>
      <c r="K3424" t="str">
        <f>VLOOKUP(D3424,'Data Outlet'!$A$2:$D$17,4,FALSE)</f>
        <v>Hadi Nugroho</v>
      </c>
      <c r="L3424" t="str">
        <f>VLOOKUP(D3424,'Data Outlet'!$A$2:$D$17,2,FALSE)</f>
        <v>MALL KELAPA GADING</v>
      </c>
    </row>
    <row r="3425" spans="1:12" x14ac:dyDescent="0.25">
      <c r="A3425" t="str">
        <f t="shared" si="108"/>
        <v>T-3424</v>
      </c>
      <c r="B3425" s="3" t="s">
        <v>2584</v>
      </c>
      <c r="C3425" s="5">
        <v>45513</v>
      </c>
      <c r="D3425" s="3" t="s">
        <v>45</v>
      </c>
      <c r="E3425" s="4" t="s">
        <v>1138</v>
      </c>
      <c r="F3425" s="9">
        <v>1</v>
      </c>
      <c r="G3425">
        <f>VLOOKUP(E3425,'Data Produk'!$A$2:$E$2517,5,FALSE)</f>
        <v>34200</v>
      </c>
      <c r="H3425">
        <f t="shared" si="107"/>
        <v>34200</v>
      </c>
      <c r="I3425" t="str">
        <f>VLOOKUP(E3425,'Data Produk'!$A$2:$E$2517,3,FALSE)</f>
        <v>KM106 BHINNEKA USB CABLE MICRO</v>
      </c>
      <c r="J3425" t="str">
        <f>VLOOKUP(E3425,'Data Produk'!$A$2:$E$2517,4,FALSE)</f>
        <v>CABLE</v>
      </c>
      <c r="K3425" t="str">
        <f>VLOOKUP(D3425,'Data Outlet'!$A$2:$D$17,4,FALSE)</f>
        <v>Indah Putri</v>
      </c>
      <c r="L3425" t="str">
        <f>VLOOKUP(D3425,'Data Outlet'!$A$2:$D$17,2,FALSE)</f>
        <v>PIK AVENUE</v>
      </c>
    </row>
    <row r="3426" spans="1:12" x14ac:dyDescent="0.25">
      <c r="A3426" t="str">
        <f t="shared" si="108"/>
        <v>T-3425</v>
      </c>
      <c r="B3426" s="3" t="s">
        <v>2584</v>
      </c>
      <c r="C3426" s="5">
        <v>45529</v>
      </c>
      <c r="D3426" s="3" t="s">
        <v>42</v>
      </c>
      <c r="E3426" s="4" t="s">
        <v>1024</v>
      </c>
      <c r="F3426" s="9">
        <v>1</v>
      </c>
      <c r="G3426">
        <f>VLOOKUP(E3426,'Data Produk'!$A$2:$E$2517,5,FALSE)</f>
        <v>32000</v>
      </c>
      <c r="H3426">
        <f t="shared" si="107"/>
        <v>32000</v>
      </c>
      <c r="I3426" t="str">
        <f>VLOOKUP(E3426,'Data Produk'!$A$2:$E$2517,3,FALSE)</f>
        <v>KL104 BHINNEKA USB CABLE LIGHTNING</v>
      </c>
      <c r="J3426" t="str">
        <f>VLOOKUP(E3426,'Data Produk'!$A$2:$E$2517,4,FALSE)</f>
        <v>CABLE</v>
      </c>
      <c r="K3426" t="str">
        <f>VLOOKUP(D3426,'Data Outlet'!$A$2:$D$17,4,FALSE)</f>
        <v>Hadi Nugroho</v>
      </c>
      <c r="L3426" t="str">
        <f>VLOOKUP(D3426,'Data Outlet'!$A$2:$D$17,2,FALSE)</f>
        <v>MALL KELAPA GADING</v>
      </c>
    </row>
    <row r="3427" spans="1:12" x14ac:dyDescent="0.25">
      <c r="A3427" t="str">
        <f t="shared" si="108"/>
        <v>T-3426</v>
      </c>
      <c r="B3427" s="3" t="s">
        <v>2584</v>
      </c>
      <c r="C3427" s="5">
        <v>45527</v>
      </c>
      <c r="D3427" s="3" t="s">
        <v>42</v>
      </c>
      <c r="E3427" s="4" t="s">
        <v>142</v>
      </c>
      <c r="F3427" s="9">
        <v>2</v>
      </c>
      <c r="G3427">
        <f>VLOOKUP(E3427,'Data Produk'!$A$2:$E$2517,5,FALSE)</f>
        <v>225000</v>
      </c>
      <c r="H3427">
        <f t="shared" si="107"/>
        <v>450000</v>
      </c>
      <c r="I3427" t="str">
        <f>VLOOKUP(E3427,'Data Produk'!$A$2:$E$2517,3,FALSE)</f>
        <v>BHINNEKA POWER CUBE 4 PLUG TYPE TRAVEL MULTI ADAPTER BLACK</v>
      </c>
      <c r="J3427" t="str">
        <f>VLOOKUP(E3427,'Data Produk'!$A$2:$E$2517,4,FALSE)</f>
        <v>CAR &amp; TRAVEL CHARGER</v>
      </c>
      <c r="K3427" t="str">
        <f>VLOOKUP(D3427,'Data Outlet'!$A$2:$D$17,4,FALSE)</f>
        <v>Hadi Nugroho</v>
      </c>
      <c r="L3427" t="str">
        <f>VLOOKUP(D3427,'Data Outlet'!$A$2:$D$17,2,FALSE)</f>
        <v>MALL KELAPA GADING</v>
      </c>
    </row>
    <row r="3428" spans="1:12" x14ac:dyDescent="0.25">
      <c r="A3428" t="str">
        <f t="shared" si="108"/>
        <v>T-3427</v>
      </c>
      <c r="B3428" s="3" t="s">
        <v>2584</v>
      </c>
      <c r="C3428" s="5">
        <v>45518</v>
      </c>
      <c r="D3428" s="3" t="s">
        <v>42</v>
      </c>
      <c r="E3428" s="4" t="s">
        <v>1667</v>
      </c>
      <c r="F3428" s="9">
        <v>1</v>
      </c>
      <c r="G3428">
        <f>VLOOKUP(E3428,'Data Produk'!$A$2:$E$2517,5,FALSE)</f>
        <v>243000</v>
      </c>
      <c r="H3428">
        <f t="shared" si="107"/>
        <v>243000</v>
      </c>
      <c r="I3428" t="str">
        <f>VLOOKUP(E3428,'Data Produk'!$A$2:$E$2517,3,FALSE)</f>
        <v>BHINNEKA CRYPTO WGC3 GAMING MOUSE BLACK</v>
      </c>
      <c r="J3428" t="str">
        <f>VLOOKUP(E3428,'Data Produk'!$A$2:$E$2517,4,FALSE)</f>
        <v>MOUSE GAMING</v>
      </c>
      <c r="K3428" t="str">
        <f>VLOOKUP(D3428,'Data Outlet'!$A$2:$D$17,4,FALSE)</f>
        <v>Hadi Nugroho</v>
      </c>
      <c r="L3428" t="str">
        <f>VLOOKUP(D3428,'Data Outlet'!$A$2:$D$17,2,FALSE)</f>
        <v>MALL KELAPA GADING</v>
      </c>
    </row>
    <row r="3429" spans="1:12" x14ac:dyDescent="0.25">
      <c r="A3429" t="str">
        <f t="shared" si="108"/>
        <v>T-3428</v>
      </c>
      <c r="B3429" s="3" t="s">
        <v>2584</v>
      </c>
      <c r="C3429" s="5">
        <v>45525</v>
      </c>
      <c r="D3429" s="3" t="s">
        <v>42</v>
      </c>
      <c r="E3429" s="4" t="s">
        <v>1029</v>
      </c>
      <c r="F3429" s="9">
        <v>4</v>
      </c>
      <c r="G3429">
        <f>VLOOKUP(E3429,'Data Produk'!$A$2:$E$2517,5,FALSE)</f>
        <v>22500</v>
      </c>
      <c r="H3429">
        <f t="shared" si="107"/>
        <v>90000</v>
      </c>
      <c r="I3429" t="str">
        <f>VLOOKUP(E3429,'Data Produk'!$A$2:$E$2517,3,FALSE)</f>
        <v>BHINNEKA LINKBUDS ES4 WIRED EARBUDS BLACK</v>
      </c>
      <c r="J3429" t="str">
        <f>VLOOKUP(E3429,'Data Produk'!$A$2:$E$2517,4,FALSE)</f>
        <v>EARPHONE</v>
      </c>
      <c r="K3429" t="str">
        <f>VLOOKUP(D3429,'Data Outlet'!$A$2:$D$17,4,FALSE)</f>
        <v>Hadi Nugroho</v>
      </c>
      <c r="L3429" t="str">
        <f>VLOOKUP(D3429,'Data Outlet'!$A$2:$D$17,2,FALSE)</f>
        <v>MALL KELAPA GADING</v>
      </c>
    </row>
    <row r="3430" spans="1:12" x14ac:dyDescent="0.25">
      <c r="A3430" t="str">
        <f t="shared" si="108"/>
        <v>T-3429</v>
      </c>
      <c r="B3430" s="3" t="s">
        <v>2584</v>
      </c>
      <c r="C3430" s="5">
        <v>45522</v>
      </c>
      <c r="D3430" s="3" t="s">
        <v>42</v>
      </c>
      <c r="E3430" s="4" t="s">
        <v>82</v>
      </c>
      <c r="F3430" s="9">
        <v>1</v>
      </c>
      <c r="G3430">
        <f>VLOOKUP(E3430,'Data Produk'!$A$2:$E$2517,5,FALSE)</f>
        <v>26100</v>
      </c>
      <c r="H3430">
        <f t="shared" si="107"/>
        <v>26100</v>
      </c>
      <c r="I3430" t="str">
        <f>VLOOKUP(E3430,'Data Produk'!$A$2:$E$2517,3,FALSE)</f>
        <v>BHINNEKA GO ES1 WIRED EARBUDS WHITE</v>
      </c>
      <c r="J3430" t="str">
        <f>VLOOKUP(E3430,'Data Produk'!$A$2:$E$2517,4,FALSE)</f>
        <v>EARPHONE</v>
      </c>
      <c r="K3430" t="str">
        <f>VLOOKUP(D3430,'Data Outlet'!$A$2:$D$17,4,FALSE)</f>
        <v>Hadi Nugroho</v>
      </c>
      <c r="L3430" t="str">
        <f>VLOOKUP(D3430,'Data Outlet'!$A$2:$D$17,2,FALSE)</f>
        <v>MALL KELAPA GADING</v>
      </c>
    </row>
    <row r="3431" spans="1:12" x14ac:dyDescent="0.25">
      <c r="A3431" t="str">
        <f t="shared" si="108"/>
        <v>T-3430</v>
      </c>
      <c r="B3431" s="3" t="s">
        <v>2584</v>
      </c>
      <c r="C3431" s="5">
        <v>45534</v>
      </c>
      <c r="D3431" s="3" t="s">
        <v>45</v>
      </c>
      <c r="E3431" s="4" t="s">
        <v>230</v>
      </c>
      <c r="F3431" s="9">
        <v>1</v>
      </c>
      <c r="G3431">
        <f>VLOOKUP(E3431,'Data Produk'!$A$2:$E$2517,5,FALSE)</f>
        <v>144000</v>
      </c>
      <c r="H3431">
        <f t="shared" si="107"/>
        <v>144000</v>
      </c>
      <c r="I3431" t="str">
        <f>VLOOKUP(E3431,'Data Produk'!$A$2:$E$2517,3,FALSE)</f>
        <v>BHINNEKA CHIEF II HG20 GAMING HEADSET BLACK</v>
      </c>
      <c r="J3431" t="str">
        <f>VLOOKUP(E3431,'Data Produk'!$A$2:$E$2517,4,FALSE)</f>
        <v>GAMING HEADSET</v>
      </c>
      <c r="K3431" t="str">
        <f>VLOOKUP(D3431,'Data Outlet'!$A$2:$D$17,4,FALSE)</f>
        <v>Indah Putri</v>
      </c>
      <c r="L3431" t="str">
        <f>VLOOKUP(D3431,'Data Outlet'!$A$2:$D$17,2,FALSE)</f>
        <v>PIK AVENUE</v>
      </c>
    </row>
    <row r="3432" spans="1:12" x14ac:dyDescent="0.25">
      <c r="A3432" t="str">
        <f t="shared" si="108"/>
        <v>T-3431</v>
      </c>
      <c r="B3432" s="3" t="s">
        <v>2584</v>
      </c>
      <c r="C3432" s="5">
        <v>45507</v>
      </c>
      <c r="D3432" s="3" t="s">
        <v>42</v>
      </c>
      <c r="E3432" s="4" t="s">
        <v>1205</v>
      </c>
      <c r="F3432" s="9">
        <v>1</v>
      </c>
      <c r="G3432">
        <f>VLOOKUP(E3432,'Data Produk'!$A$2:$E$2517,5,FALSE)</f>
        <v>348300</v>
      </c>
      <c r="H3432">
        <f t="shared" si="107"/>
        <v>348300</v>
      </c>
      <c r="I3432" t="str">
        <f>VLOOKUP(E3432,'Data Produk'!$A$2:$E$2517,3,FALSE)</f>
        <v>WH01 BHINNEKA HEADSET WIRELESS Black</v>
      </c>
      <c r="J3432" t="str">
        <f>VLOOKUP(E3432,'Data Produk'!$A$2:$E$2517,4,FALSE)</f>
        <v>WIRELESS HEADSET</v>
      </c>
      <c r="K3432" t="str">
        <f>VLOOKUP(D3432,'Data Outlet'!$A$2:$D$17,4,FALSE)</f>
        <v>Hadi Nugroho</v>
      </c>
      <c r="L3432" t="str">
        <f>VLOOKUP(D3432,'Data Outlet'!$A$2:$D$17,2,FALSE)</f>
        <v>MALL KELAPA GADING</v>
      </c>
    </row>
    <row r="3433" spans="1:12" x14ac:dyDescent="0.25">
      <c r="A3433" t="str">
        <f t="shared" si="108"/>
        <v>T-3432</v>
      </c>
      <c r="B3433" s="3" t="s">
        <v>2584</v>
      </c>
      <c r="C3433" s="5">
        <v>45530</v>
      </c>
      <c r="D3433" s="3" t="s">
        <v>42</v>
      </c>
      <c r="E3433" s="4" t="s">
        <v>1198</v>
      </c>
      <c r="F3433" s="9">
        <v>2</v>
      </c>
      <c r="G3433">
        <f>VLOOKUP(E3433,'Data Produk'!$A$2:$E$2517,5,FALSE)</f>
        <v>73800</v>
      </c>
      <c r="H3433">
        <f t="shared" si="107"/>
        <v>147600</v>
      </c>
      <c r="I3433" t="str">
        <f>VLOOKUP(E3433,'Data Produk'!$A$2:$E$2517,3,FALSE)</f>
        <v>BHINNEKA SMART LIGHT BUB 9W SLB101</v>
      </c>
      <c r="J3433" t="str">
        <f>VLOOKUP(E3433,'Data Produk'!$A$2:$E$2517,4,FALSE)</f>
        <v>SMART LIFE</v>
      </c>
      <c r="K3433" t="str">
        <f>VLOOKUP(D3433,'Data Outlet'!$A$2:$D$17,4,FALSE)</f>
        <v>Hadi Nugroho</v>
      </c>
      <c r="L3433" t="str">
        <f>VLOOKUP(D3433,'Data Outlet'!$A$2:$D$17,2,FALSE)</f>
        <v>MALL KELAPA GADING</v>
      </c>
    </row>
    <row r="3434" spans="1:12" x14ac:dyDescent="0.25">
      <c r="A3434" t="str">
        <f t="shared" si="108"/>
        <v>T-3433</v>
      </c>
      <c r="B3434" s="3" t="s">
        <v>2584</v>
      </c>
      <c r="C3434" s="5">
        <v>45532</v>
      </c>
      <c r="D3434" s="3" t="s">
        <v>42</v>
      </c>
      <c r="E3434" s="4" t="s">
        <v>1147</v>
      </c>
      <c r="F3434" s="9">
        <v>4</v>
      </c>
      <c r="G3434">
        <f>VLOOKUP(E3434,'Data Produk'!$A$2:$E$2517,5,FALSE)</f>
        <v>32000</v>
      </c>
      <c r="H3434">
        <f t="shared" si="107"/>
        <v>128000</v>
      </c>
      <c r="I3434" t="str">
        <f>VLOOKUP(E3434,'Data Produk'!$A$2:$E$2517,3,FALSE)</f>
        <v>KC104 BHINNEKA USB CABLE TYPE C</v>
      </c>
      <c r="J3434" t="str">
        <f>VLOOKUP(E3434,'Data Produk'!$A$2:$E$2517,4,FALSE)</f>
        <v>CABLE</v>
      </c>
      <c r="K3434" t="str">
        <f>VLOOKUP(D3434,'Data Outlet'!$A$2:$D$17,4,FALSE)</f>
        <v>Hadi Nugroho</v>
      </c>
      <c r="L3434" t="str">
        <f>VLOOKUP(D3434,'Data Outlet'!$A$2:$D$17,2,FALSE)</f>
        <v>MALL KELAPA GADING</v>
      </c>
    </row>
    <row r="3435" spans="1:12" x14ac:dyDescent="0.25">
      <c r="A3435" t="str">
        <f t="shared" si="108"/>
        <v>T-3434</v>
      </c>
      <c r="B3435" s="3" t="s">
        <v>2584</v>
      </c>
      <c r="C3435" s="5">
        <v>45510</v>
      </c>
      <c r="D3435" s="3" t="s">
        <v>45</v>
      </c>
      <c r="E3435" s="4" t="s">
        <v>779</v>
      </c>
      <c r="F3435" s="9">
        <v>1</v>
      </c>
      <c r="G3435">
        <f>VLOOKUP(E3435,'Data Produk'!$A$2:$E$2517,5,FALSE)</f>
        <v>13500</v>
      </c>
      <c r="H3435">
        <f t="shared" si="107"/>
        <v>13500</v>
      </c>
      <c r="I3435" t="str">
        <f>VLOOKUP(E3435,'Data Produk'!$A$2:$E$2517,3,FALSE)</f>
        <v>BHINNEKA LINKBUDS ES2 WIRED EARBUDS WHITE</v>
      </c>
      <c r="J3435" t="str">
        <f>VLOOKUP(E3435,'Data Produk'!$A$2:$E$2517,4,FALSE)</f>
        <v>EARPHONE</v>
      </c>
      <c r="K3435" t="str">
        <f>VLOOKUP(D3435,'Data Outlet'!$A$2:$D$17,4,FALSE)</f>
        <v>Indah Putri</v>
      </c>
      <c r="L3435" t="str">
        <f>VLOOKUP(D3435,'Data Outlet'!$A$2:$D$17,2,FALSE)</f>
        <v>PIK AVENUE</v>
      </c>
    </row>
    <row r="3436" spans="1:12" x14ac:dyDescent="0.25">
      <c r="A3436" t="str">
        <f t="shared" si="108"/>
        <v>T-3435</v>
      </c>
      <c r="B3436" s="3" t="s">
        <v>2584</v>
      </c>
      <c r="C3436" s="5">
        <v>45528</v>
      </c>
      <c r="D3436" s="3" t="s">
        <v>45</v>
      </c>
      <c r="E3436" s="4" t="s">
        <v>1580</v>
      </c>
      <c r="F3436" s="9">
        <v>1</v>
      </c>
      <c r="G3436">
        <f>VLOOKUP(E3436,'Data Produk'!$A$2:$E$2517,5,FALSE)</f>
        <v>349300</v>
      </c>
      <c r="H3436">
        <f t="shared" si="107"/>
        <v>349300</v>
      </c>
      <c r="I3436" t="str">
        <f>VLOOKUP(E3436,'Data Produk'!$A$2:$E$2517,3,FALSE)</f>
        <v>BHINNEKA ATO MP905 DESKMAT ONE PIECE ROBIN</v>
      </c>
      <c r="J3436" t="str">
        <f>VLOOKUP(E3436,'Data Produk'!$A$2:$E$2517,4,FALSE)</f>
        <v>DESKMAT</v>
      </c>
      <c r="K3436" t="str">
        <f>VLOOKUP(D3436,'Data Outlet'!$A$2:$D$17,4,FALSE)</f>
        <v>Indah Putri</v>
      </c>
      <c r="L3436" t="str">
        <f>VLOOKUP(D3436,'Data Outlet'!$A$2:$D$17,2,FALSE)</f>
        <v>PIK AVENUE</v>
      </c>
    </row>
    <row r="3437" spans="1:12" x14ac:dyDescent="0.25">
      <c r="A3437" t="str">
        <f t="shared" si="108"/>
        <v>T-3436</v>
      </c>
      <c r="B3437" s="3" t="s">
        <v>2584</v>
      </c>
      <c r="C3437" s="5">
        <v>45513</v>
      </c>
      <c r="D3437" s="3" t="s">
        <v>42</v>
      </c>
      <c r="E3437" s="4" t="s">
        <v>85</v>
      </c>
      <c r="F3437" s="9">
        <v>2</v>
      </c>
      <c r="G3437">
        <f>VLOOKUP(E3437,'Data Produk'!$A$2:$E$2517,5,FALSE)</f>
        <v>89100</v>
      </c>
      <c r="H3437">
        <f t="shared" si="107"/>
        <v>178200</v>
      </c>
      <c r="I3437" t="str">
        <f>VLOOKUP(E3437,'Data Produk'!$A$2:$E$2517,3,FALSE)</f>
        <v>BHINNEKA POWER PURE 33W 2-PORTS USB CHARGER (PD+QC) BLACK</v>
      </c>
      <c r="J3437" t="str">
        <f>VLOOKUP(E3437,'Data Produk'!$A$2:$E$2517,4,FALSE)</f>
        <v>CHARGER</v>
      </c>
      <c r="K3437" t="str">
        <f>VLOOKUP(D3437,'Data Outlet'!$A$2:$D$17,4,FALSE)</f>
        <v>Hadi Nugroho</v>
      </c>
      <c r="L3437" t="str">
        <f>VLOOKUP(D3437,'Data Outlet'!$A$2:$D$17,2,FALSE)</f>
        <v>MALL KELAPA GADING</v>
      </c>
    </row>
    <row r="3438" spans="1:12" x14ac:dyDescent="0.25">
      <c r="A3438" t="str">
        <f t="shared" si="108"/>
        <v>T-3437</v>
      </c>
      <c r="B3438" s="3" t="s">
        <v>2584</v>
      </c>
      <c r="C3438" s="5">
        <v>45531</v>
      </c>
      <c r="D3438" s="3" t="s">
        <v>42</v>
      </c>
      <c r="E3438" s="4" t="s">
        <v>86</v>
      </c>
      <c r="F3438" s="9">
        <v>3</v>
      </c>
      <c r="G3438">
        <f>VLOOKUP(E3438,'Data Produk'!$A$2:$E$2517,5,FALSE)</f>
        <v>12600</v>
      </c>
      <c r="H3438">
        <f t="shared" si="107"/>
        <v>37800</v>
      </c>
      <c r="I3438" t="str">
        <f>VLOOKUP(E3438,'Data Produk'!$A$2:$E$2517,3,FALSE)</f>
        <v>BHINNEKA BASIC XL MP64 BASIC MOUSEPAD BLACK</v>
      </c>
      <c r="J3438" t="str">
        <f>VLOOKUP(E3438,'Data Produk'!$A$2:$E$2517,4,FALSE)</f>
        <v>BASIC MOUSEPAD</v>
      </c>
      <c r="K3438" t="str">
        <f>VLOOKUP(D3438,'Data Outlet'!$A$2:$D$17,4,FALSE)</f>
        <v>Hadi Nugroho</v>
      </c>
      <c r="L3438" t="str">
        <f>VLOOKUP(D3438,'Data Outlet'!$A$2:$D$17,2,FALSE)</f>
        <v>MALL KELAPA GADING</v>
      </c>
    </row>
    <row r="3439" spans="1:12" x14ac:dyDescent="0.25">
      <c r="A3439" t="str">
        <f t="shared" si="108"/>
        <v>T-3438</v>
      </c>
      <c r="B3439" s="3" t="s">
        <v>2584</v>
      </c>
      <c r="C3439" s="5">
        <v>45526</v>
      </c>
      <c r="D3439" s="3" t="s">
        <v>42</v>
      </c>
      <c r="E3439" s="4" t="s">
        <v>1287</v>
      </c>
      <c r="F3439" s="9">
        <v>3</v>
      </c>
      <c r="G3439">
        <f>VLOOKUP(E3439,'Data Produk'!$A$2:$E$2517,5,FALSE)</f>
        <v>25200</v>
      </c>
      <c r="H3439">
        <f t="shared" si="107"/>
        <v>75600</v>
      </c>
      <c r="I3439" t="str">
        <f>VLOOKUP(E3439,'Data Produk'!$A$2:$E$2517,3,FALSE)</f>
        <v>KDC105 BHINNEKA USB CABLE TYPE C</v>
      </c>
      <c r="J3439" t="str">
        <f>VLOOKUP(E3439,'Data Produk'!$A$2:$E$2517,4,FALSE)</f>
        <v>CABLE</v>
      </c>
      <c r="K3439" t="str">
        <f>VLOOKUP(D3439,'Data Outlet'!$A$2:$D$17,4,FALSE)</f>
        <v>Hadi Nugroho</v>
      </c>
      <c r="L3439" t="str">
        <f>VLOOKUP(D3439,'Data Outlet'!$A$2:$D$17,2,FALSE)</f>
        <v>MALL KELAPA GADING</v>
      </c>
    </row>
    <row r="3440" spans="1:12" x14ac:dyDescent="0.25">
      <c r="A3440" t="str">
        <f t="shared" si="108"/>
        <v>T-3439</v>
      </c>
      <c r="B3440" s="3" t="s">
        <v>2584</v>
      </c>
      <c r="C3440" s="5">
        <v>45510</v>
      </c>
      <c r="D3440" s="3" t="s">
        <v>45</v>
      </c>
      <c r="E3440" s="4" t="s">
        <v>1007</v>
      </c>
      <c r="F3440" s="9">
        <v>1</v>
      </c>
      <c r="G3440">
        <f>VLOOKUP(E3440,'Data Produk'!$A$2:$E$2517,5,FALSE)</f>
        <v>125100</v>
      </c>
      <c r="H3440">
        <f t="shared" si="107"/>
        <v>125100</v>
      </c>
      <c r="I3440" t="str">
        <f>VLOOKUP(E3440,'Data Produk'!$A$2:$E$2517,3,FALSE)</f>
        <v>BHINNEKA THOR II X16 GAMING MOUSE BLACK</v>
      </c>
      <c r="J3440" t="str">
        <f>VLOOKUP(E3440,'Data Produk'!$A$2:$E$2517,4,FALSE)</f>
        <v>MOUSE GAMING</v>
      </c>
      <c r="K3440" t="str">
        <f>VLOOKUP(D3440,'Data Outlet'!$A$2:$D$17,4,FALSE)</f>
        <v>Indah Putri</v>
      </c>
      <c r="L3440" t="str">
        <f>VLOOKUP(D3440,'Data Outlet'!$A$2:$D$17,2,FALSE)</f>
        <v>PIK AVENUE</v>
      </c>
    </row>
    <row r="3441" spans="1:12" x14ac:dyDescent="0.25">
      <c r="A3441" t="str">
        <f t="shared" si="108"/>
        <v>T-3440</v>
      </c>
      <c r="B3441" s="3" t="s">
        <v>2584</v>
      </c>
      <c r="C3441" s="5">
        <v>45523</v>
      </c>
      <c r="D3441" s="3" t="s">
        <v>45</v>
      </c>
      <c r="E3441" s="4" t="s">
        <v>1123</v>
      </c>
      <c r="F3441" s="9">
        <v>6</v>
      </c>
      <c r="G3441">
        <f>VLOOKUP(E3441,'Data Produk'!$A$2:$E$2517,5,FALSE)</f>
        <v>34200</v>
      </c>
      <c r="H3441">
        <f t="shared" si="107"/>
        <v>205200</v>
      </c>
      <c r="I3441" t="str">
        <f>VLOOKUP(E3441,'Data Produk'!$A$2:$E$2517,3,FALSE)</f>
        <v>KDL105 BHINNEKA USB CABLE LIGHTNING</v>
      </c>
      <c r="J3441" t="str">
        <f>VLOOKUP(E3441,'Data Produk'!$A$2:$E$2517,4,FALSE)</f>
        <v>CABLE</v>
      </c>
      <c r="K3441" t="str">
        <f>VLOOKUP(D3441,'Data Outlet'!$A$2:$D$17,4,FALSE)</f>
        <v>Indah Putri</v>
      </c>
      <c r="L3441" t="str">
        <f>VLOOKUP(D3441,'Data Outlet'!$A$2:$D$17,2,FALSE)</f>
        <v>PIK AVENUE</v>
      </c>
    </row>
    <row r="3442" spans="1:12" x14ac:dyDescent="0.25">
      <c r="A3442" t="str">
        <f t="shared" si="108"/>
        <v>T-3441</v>
      </c>
      <c r="B3442" s="3" t="s">
        <v>2584</v>
      </c>
      <c r="C3442" s="5">
        <v>45523</v>
      </c>
      <c r="D3442" s="3" t="s">
        <v>45</v>
      </c>
      <c r="E3442" s="4" t="s">
        <v>642</v>
      </c>
      <c r="F3442" s="9">
        <v>1</v>
      </c>
      <c r="G3442">
        <f>VLOOKUP(E3442,'Data Produk'!$A$2:$E$2517,5,FALSE)</f>
        <v>349300</v>
      </c>
      <c r="H3442">
        <f t="shared" si="107"/>
        <v>349300</v>
      </c>
      <c r="I3442" t="str">
        <f>VLOOKUP(E3442,'Data Produk'!$A$2:$E$2517,3,FALSE)</f>
        <v>BHINNEKA ATO MP905 DESKMAT ONE PIECE ZORO</v>
      </c>
      <c r="J3442" t="str">
        <f>VLOOKUP(E3442,'Data Produk'!$A$2:$E$2517,4,FALSE)</f>
        <v>DESKMAT</v>
      </c>
      <c r="K3442" t="str">
        <f>VLOOKUP(D3442,'Data Outlet'!$A$2:$D$17,4,FALSE)</f>
        <v>Indah Putri</v>
      </c>
      <c r="L3442" t="str">
        <f>VLOOKUP(D3442,'Data Outlet'!$A$2:$D$17,2,FALSE)</f>
        <v>PIK AVENUE</v>
      </c>
    </row>
    <row r="3443" spans="1:12" x14ac:dyDescent="0.25">
      <c r="A3443" t="str">
        <f t="shared" si="108"/>
        <v>T-3442</v>
      </c>
      <c r="B3443" s="3" t="s">
        <v>2584</v>
      </c>
      <c r="C3443" s="5">
        <v>45531</v>
      </c>
      <c r="D3443" s="3" t="s">
        <v>45</v>
      </c>
      <c r="E3443" s="4" t="s">
        <v>763</v>
      </c>
      <c r="F3443" s="9">
        <v>2</v>
      </c>
      <c r="G3443">
        <f>VLOOKUP(E3443,'Data Produk'!$A$2:$E$2517,5,FALSE)</f>
        <v>39600</v>
      </c>
      <c r="H3443">
        <f t="shared" si="107"/>
        <v>79200</v>
      </c>
      <c r="I3443" t="str">
        <f>VLOOKUP(E3443,'Data Produk'!$A$2:$E$2517,3,FALSE)</f>
        <v>BHINNEKA GO W608 OFFICE MOUSE BLACK</v>
      </c>
      <c r="J3443" t="str">
        <f>VLOOKUP(E3443,'Data Produk'!$A$2:$E$2517,4,FALSE)</f>
        <v>OFFICE MOUSE</v>
      </c>
      <c r="K3443" t="str">
        <f>VLOOKUP(D3443,'Data Outlet'!$A$2:$D$17,4,FALSE)</f>
        <v>Indah Putri</v>
      </c>
      <c r="L3443" t="str">
        <f>VLOOKUP(D3443,'Data Outlet'!$A$2:$D$17,2,FALSE)</f>
        <v>PIK AVENUE</v>
      </c>
    </row>
    <row r="3444" spans="1:12" x14ac:dyDescent="0.25">
      <c r="A3444" t="str">
        <f t="shared" si="108"/>
        <v>T-3443</v>
      </c>
      <c r="B3444" s="3" t="s">
        <v>2584</v>
      </c>
      <c r="C3444" s="5">
        <v>45525</v>
      </c>
      <c r="D3444" s="3" t="s">
        <v>45</v>
      </c>
      <c r="E3444" s="4" t="s">
        <v>994</v>
      </c>
      <c r="F3444" s="9">
        <v>1</v>
      </c>
      <c r="G3444">
        <f>VLOOKUP(E3444,'Data Produk'!$A$2:$E$2517,5,FALSE)</f>
        <v>112500</v>
      </c>
      <c r="H3444">
        <f t="shared" si="107"/>
        <v>112500</v>
      </c>
      <c r="I3444" t="str">
        <f>VLOOKUP(E3444,'Data Produk'!$A$2:$E$2517,3,FALSE)</f>
        <v>BHINNEKA WAVE11 TW11 TRUE WIRELESS PINK</v>
      </c>
      <c r="J3444" t="str">
        <f>VLOOKUP(E3444,'Data Produk'!$A$2:$E$2517,4,FALSE)</f>
        <v>TWS</v>
      </c>
      <c r="K3444" t="str">
        <f>VLOOKUP(D3444,'Data Outlet'!$A$2:$D$17,4,FALSE)</f>
        <v>Indah Putri</v>
      </c>
      <c r="L3444" t="str">
        <f>VLOOKUP(D3444,'Data Outlet'!$A$2:$D$17,2,FALSE)</f>
        <v>PIK AVENUE</v>
      </c>
    </row>
    <row r="3445" spans="1:12" x14ac:dyDescent="0.25">
      <c r="A3445" t="str">
        <f t="shared" si="108"/>
        <v>T-3444</v>
      </c>
      <c r="B3445" s="3" t="s">
        <v>2584</v>
      </c>
      <c r="C3445" s="5">
        <v>45517</v>
      </c>
      <c r="D3445" s="3" t="s">
        <v>45</v>
      </c>
      <c r="E3445" s="4" t="s">
        <v>265</v>
      </c>
      <c r="F3445" s="9">
        <v>1</v>
      </c>
      <c r="G3445">
        <f>VLOOKUP(E3445,'Data Produk'!$A$2:$E$2517,5,FALSE)</f>
        <v>243000</v>
      </c>
      <c r="H3445">
        <f t="shared" si="107"/>
        <v>243000</v>
      </c>
      <c r="I3445" t="str">
        <f>VLOOKUP(E3445,'Data Produk'!$A$2:$E$2517,3,FALSE)</f>
        <v>BHINNEKA CRYPTO WGC3 GAMING MOUSE BLACK</v>
      </c>
      <c r="J3445" t="str">
        <f>VLOOKUP(E3445,'Data Produk'!$A$2:$E$2517,4,FALSE)</f>
        <v>MOUSE GAMING</v>
      </c>
      <c r="K3445" t="str">
        <f>VLOOKUP(D3445,'Data Outlet'!$A$2:$D$17,4,FALSE)</f>
        <v>Indah Putri</v>
      </c>
      <c r="L3445" t="str">
        <f>VLOOKUP(D3445,'Data Outlet'!$A$2:$D$17,2,FALSE)</f>
        <v>PIK AVENUE</v>
      </c>
    </row>
    <row r="3446" spans="1:12" x14ac:dyDescent="0.25">
      <c r="A3446" t="str">
        <f t="shared" si="108"/>
        <v>T-3445</v>
      </c>
      <c r="B3446" s="3" t="s">
        <v>2584</v>
      </c>
      <c r="C3446" s="5">
        <v>45524</v>
      </c>
      <c r="D3446" s="3" t="s">
        <v>45</v>
      </c>
      <c r="E3446" s="4" t="s">
        <v>206</v>
      </c>
      <c r="F3446" s="9">
        <v>4</v>
      </c>
      <c r="G3446">
        <f>VLOOKUP(E3446,'Data Produk'!$A$2:$E$2517,5,FALSE)</f>
        <v>225000</v>
      </c>
      <c r="H3446">
        <f t="shared" si="107"/>
        <v>900000</v>
      </c>
      <c r="I3446" t="str">
        <f>VLOOKUP(E3446,'Data Produk'!$A$2:$E$2517,3,FALSE)</f>
        <v>BHINNEKA POWER CUBE 4 PLUG TYPE TRAVEL MULTI ADAPTER BLACK</v>
      </c>
      <c r="J3446" t="str">
        <f>VLOOKUP(E3446,'Data Produk'!$A$2:$E$2517,4,FALSE)</f>
        <v>CAR &amp; TRAVEL CHARGER</v>
      </c>
      <c r="K3446" t="str">
        <f>VLOOKUP(D3446,'Data Outlet'!$A$2:$D$17,4,FALSE)</f>
        <v>Indah Putri</v>
      </c>
      <c r="L3446" t="str">
        <f>VLOOKUP(D3446,'Data Outlet'!$A$2:$D$17,2,FALSE)</f>
        <v>PIK AVENUE</v>
      </c>
    </row>
    <row r="3447" spans="1:12" x14ac:dyDescent="0.25">
      <c r="A3447" t="str">
        <f t="shared" si="108"/>
        <v>T-3446</v>
      </c>
      <c r="B3447" s="3" t="s">
        <v>2584</v>
      </c>
      <c r="C3447" s="5">
        <v>45528</v>
      </c>
      <c r="D3447" s="3" t="s">
        <v>42</v>
      </c>
      <c r="E3447" s="4" t="s">
        <v>117</v>
      </c>
      <c r="F3447" s="9">
        <v>3</v>
      </c>
      <c r="G3447">
        <f>VLOOKUP(E3447,'Data Produk'!$A$2:$E$2517,5,FALSE)</f>
        <v>39600</v>
      </c>
      <c r="H3447">
        <f t="shared" si="107"/>
        <v>118800</v>
      </c>
      <c r="I3447" t="str">
        <f>VLOOKUP(E3447,'Data Produk'!$A$2:$E$2517,3,FALSE)</f>
        <v>BHINNEKA GO W608 OFFICE MOUSE PINK</v>
      </c>
      <c r="J3447" t="str">
        <f>VLOOKUP(E3447,'Data Produk'!$A$2:$E$2517,4,FALSE)</f>
        <v>OFFICE MOUSE</v>
      </c>
      <c r="K3447" t="str">
        <f>VLOOKUP(D3447,'Data Outlet'!$A$2:$D$17,4,FALSE)</f>
        <v>Hadi Nugroho</v>
      </c>
      <c r="L3447" t="str">
        <f>VLOOKUP(D3447,'Data Outlet'!$A$2:$D$17,2,FALSE)</f>
        <v>MALL KELAPA GADING</v>
      </c>
    </row>
    <row r="3448" spans="1:12" x14ac:dyDescent="0.25">
      <c r="A3448" t="str">
        <f t="shared" si="108"/>
        <v>T-3447</v>
      </c>
      <c r="B3448" s="3" t="s">
        <v>2584</v>
      </c>
      <c r="C3448" s="5">
        <v>45527</v>
      </c>
      <c r="D3448" s="3" t="s">
        <v>42</v>
      </c>
      <c r="E3448" s="4" t="s">
        <v>892</v>
      </c>
      <c r="F3448" s="9">
        <v>2</v>
      </c>
      <c r="G3448">
        <f>VLOOKUP(E3448,'Data Produk'!$A$2:$E$2517,5,FALSE)</f>
        <v>36900</v>
      </c>
      <c r="H3448">
        <f t="shared" si="107"/>
        <v>73800</v>
      </c>
      <c r="I3448" t="str">
        <f>VLOOKUP(E3448,'Data Produk'!$A$2:$E$2517,3,FALSE)</f>
        <v>KL106 BHINNEKA USB CABLE LIGHTNING</v>
      </c>
      <c r="J3448" t="str">
        <f>VLOOKUP(E3448,'Data Produk'!$A$2:$E$2517,4,FALSE)</f>
        <v>CABLE</v>
      </c>
      <c r="K3448" t="str">
        <f>VLOOKUP(D3448,'Data Outlet'!$A$2:$D$17,4,FALSE)</f>
        <v>Hadi Nugroho</v>
      </c>
      <c r="L3448" t="str">
        <f>VLOOKUP(D3448,'Data Outlet'!$A$2:$D$17,2,FALSE)</f>
        <v>MALL KELAPA GADING</v>
      </c>
    </row>
    <row r="3449" spans="1:12" x14ac:dyDescent="0.25">
      <c r="A3449" t="str">
        <f t="shared" si="108"/>
        <v>T-3448</v>
      </c>
      <c r="B3449" s="3" t="s">
        <v>2584</v>
      </c>
      <c r="C3449" s="5">
        <v>45507</v>
      </c>
      <c r="D3449" s="3" t="s">
        <v>45</v>
      </c>
      <c r="E3449" s="4" t="s">
        <v>241</v>
      </c>
      <c r="F3449" s="9">
        <v>1</v>
      </c>
      <c r="G3449">
        <f>VLOOKUP(E3449,'Data Produk'!$A$2:$E$2517,5,FALSE)</f>
        <v>243000</v>
      </c>
      <c r="H3449">
        <f t="shared" si="107"/>
        <v>243000</v>
      </c>
      <c r="I3449" t="str">
        <f>VLOOKUP(E3449,'Data Produk'!$A$2:$E$2517,3,FALSE)</f>
        <v>BHINNEKA POWER PLUS 65W 3-PORTS GAN CHARGER (PPS/PD+QC) BLACK</v>
      </c>
      <c r="J3449" t="str">
        <f>VLOOKUP(E3449,'Data Produk'!$A$2:$E$2517,4,FALSE)</f>
        <v>CHARGER</v>
      </c>
      <c r="K3449" t="str">
        <f>VLOOKUP(D3449,'Data Outlet'!$A$2:$D$17,4,FALSE)</f>
        <v>Indah Putri</v>
      </c>
      <c r="L3449" t="str">
        <f>VLOOKUP(D3449,'Data Outlet'!$A$2:$D$17,2,FALSE)</f>
        <v>PIK AVENUE</v>
      </c>
    </row>
    <row r="3450" spans="1:12" x14ac:dyDescent="0.25">
      <c r="A3450" t="str">
        <f t="shared" si="108"/>
        <v>T-3449</v>
      </c>
      <c r="B3450" s="3" t="s">
        <v>2584</v>
      </c>
      <c r="C3450" s="5">
        <v>45510</v>
      </c>
      <c r="D3450" s="3" t="s">
        <v>45</v>
      </c>
      <c r="E3450" s="4" t="s">
        <v>1189</v>
      </c>
      <c r="F3450" s="9">
        <v>1</v>
      </c>
      <c r="G3450">
        <f>VLOOKUP(E3450,'Data Produk'!$A$2:$E$2517,5,FALSE)</f>
        <v>82800</v>
      </c>
      <c r="H3450">
        <f t="shared" si="107"/>
        <v>82800</v>
      </c>
      <c r="I3450" t="str">
        <f>VLOOKUP(E3450,'Data Produk'!$A$2:$E$2517,3,FALSE)</f>
        <v>BHINNEKA GO W193 OFFICE MOUSE BLUE</v>
      </c>
      <c r="J3450" t="str">
        <f>VLOOKUP(E3450,'Data Produk'!$A$2:$E$2517,4,FALSE)</f>
        <v>OFFICE MOUSE</v>
      </c>
      <c r="K3450" t="str">
        <f>VLOOKUP(D3450,'Data Outlet'!$A$2:$D$17,4,FALSE)</f>
        <v>Indah Putri</v>
      </c>
      <c r="L3450" t="str">
        <f>VLOOKUP(D3450,'Data Outlet'!$A$2:$D$17,2,FALSE)</f>
        <v>PIK AVENUE</v>
      </c>
    </row>
    <row r="3451" spans="1:12" x14ac:dyDescent="0.25">
      <c r="A3451" t="str">
        <f t="shared" si="108"/>
        <v>T-3450</v>
      </c>
      <c r="B3451" s="3" t="s">
        <v>2584</v>
      </c>
      <c r="C3451" s="5">
        <v>45530</v>
      </c>
      <c r="D3451" s="3" t="s">
        <v>45</v>
      </c>
      <c r="E3451" s="4" t="s">
        <v>144</v>
      </c>
      <c r="F3451" s="9">
        <v>4</v>
      </c>
      <c r="G3451">
        <f>VLOOKUP(E3451,'Data Produk'!$A$2:$E$2517,5,FALSE)</f>
        <v>49500</v>
      </c>
      <c r="H3451">
        <f t="shared" si="107"/>
        <v>198000</v>
      </c>
      <c r="I3451" t="str">
        <f>VLOOKUP(E3451,'Data Produk'!$A$2:$E$2517,3,FALSE)</f>
        <v>BHINNEKA POWER PURE 20W 1-PORT TYPE-A USB CHARGER (QC) BLACK</v>
      </c>
      <c r="J3451" t="str">
        <f>VLOOKUP(E3451,'Data Produk'!$A$2:$E$2517,4,FALSE)</f>
        <v>CHARGER</v>
      </c>
      <c r="K3451" t="str">
        <f>VLOOKUP(D3451,'Data Outlet'!$A$2:$D$17,4,FALSE)</f>
        <v>Indah Putri</v>
      </c>
      <c r="L3451" t="str">
        <f>VLOOKUP(D3451,'Data Outlet'!$A$2:$D$17,2,FALSE)</f>
        <v>PIK AVENUE</v>
      </c>
    </row>
    <row r="3452" spans="1:12" x14ac:dyDescent="0.25">
      <c r="A3452" t="str">
        <f t="shared" si="108"/>
        <v>T-3451</v>
      </c>
      <c r="B3452" s="3" t="s">
        <v>2584</v>
      </c>
      <c r="C3452" s="5">
        <v>45525</v>
      </c>
      <c r="D3452" s="3" t="s">
        <v>42</v>
      </c>
      <c r="E3452" s="4" t="s">
        <v>207</v>
      </c>
      <c r="F3452" s="9">
        <v>2</v>
      </c>
      <c r="G3452">
        <f>VLOOKUP(E3452,'Data Produk'!$A$2:$E$2517,5,FALSE)</f>
        <v>13500</v>
      </c>
      <c r="H3452">
        <f t="shared" si="107"/>
        <v>27000</v>
      </c>
      <c r="I3452" t="str">
        <f>VLOOKUP(E3452,'Data Produk'!$A$2:$E$2517,3,FALSE)</f>
        <v>BHINNEKA LINKBUDS ES2 WIRED EARBUDS WHITE</v>
      </c>
      <c r="J3452" t="str">
        <f>VLOOKUP(E3452,'Data Produk'!$A$2:$E$2517,4,FALSE)</f>
        <v>EARPHONE</v>
      </c>
      <c r="K3452" t="str">
        <f>VLOOKUP(D3452,'Data Outlet'!$A$2:$D$17,4,FALSE)</f>
        <v>Hadi Nugroho</v>
      </c>
      <c r="L3452" t="str">
        <f>VLOOKUP(D3452,'Data Outlet'!$A$2:$D$17,2,FALSE)</f>
        <v>MALL KELAPA GADING</v>
      </c>
    </row>
    <row r="3453" spans="1:12" x14ac:dyDescent="0.25">
      <c r="A3453" t="str">
        <f t="shared" si="108"/>
        <v>T-3452</v>
      </c>
      <c r="B3453" s="3" t="s">
        <v>2584</v>
      </c>
      <c r="C3453" s="5">
        <v>45511</v>
      </c>
      <c r="D3453" s="3" t="s">
        <v>45</v>
      </c>
      <c r="E3453" s="4" t="s">
        <v>777</v>
      </c>
      <c r="F3453" s="9">
        <v>1</v>
      </c>
      <c r="G3453">
        <f>VLOOKUP(E3453,'Data Produk'!$A$2:$E$2517,5,FALSE)</f>
        <v>35100</v>
      </c>
      <c r="H3453">
        <f t="shared" si="107"/>
        <v>35100</v>
      </c>
      <c r="I3453" t="str">
        <f>VLOOKUP(E3453,'Data Produk'!$A$2:$E$2517,3,FALSE)</f>
        <v>KL104 BHINNEKA USB CABLE LIGHTNING</v>
      </c>
      <c r="J3453" t="str">
        <f>VLOOKUP(E3453,'Data Produk'!$A$2:$E$2517,4,FALSE)</f>
        <v>CABLE</v>
      </c>
      <c r="K3453" t="str">
        <f>VLOOKUP(D3453,'Data Outlet'!$A$2:$D$17,4,FALSE)</f>
        <v>Indah Putri</v>
      </c>
      <c r="L3453" t="str">
        <f>VLOOKUP(D3453,'Data Outlet'!$A$2:$D$17,2,FALSE)</f>
        <v>PIK AVENUE</v>
      </c>
    </row>
    <row r="3454" spans="1:12" x14ac:dyDescent="0.25">
      <c r="A3454" t="str">
        <f t="shared" si="108"/>
        <v>T-3453</v>
      </c>
      <c r="B3454" s="3" t="s">
        <v>2584</v>
      </c>
      <c r="C3454" s="5">
        <v>45535</v>
      </c>
      <c r="D3454" s="3" t="s">
        <v>45</v>
      </c>
      <c r="E3454" s="4" t="s">
        <v>135</v>
      </c>
      <c r="F3454" s="9">
        <v>7</v>
      </c>
      <c r="G3454">
        <f>VLOOKUP(E3454,'Data Produk'!$A$2:$E$2517,5,FALSE)</f>
        <v>13050</v>
      </c>
      <c r="H3454">
        <f t="shared" si="107"/>
        <v>91350</v>
      </c>
      <c r="I3454" t="str">
        <f>VLOOKUP(E3454,'Data Produk'!$A$2:$E$2517,3,FALSE)</f>
        <v>BHINNEKA DURALINK KCT1201 BLACK</v>
      </c>
      <c r="J3454" t="str">
        <f>VLOOKUP(E3454,'Data Produk'!$A$2:$E$2517,4,FALSE)</f>
        <v>CABLE</v>
      </c>
      <c r="K3454" t="str">
        <f>VLOOKUP(D3454,'Data Outlet'!$A$2:$D$17,4,FALSE)</f>
        <v>Indah Putri</v>
      </c>
      <c r="L3454" t="str">
        <f>VLOOKUP(D3454,'Data Outlet'!$A$2:$D$17,2,FALSE)</f>
        <v>PIK AVENUE</v>
      </c>
    </row>
    <row r="3455" spans="1:12" x14ac:dyDescent="0.25">
      <c r="A3455" t="str">
        <f t="shared" si="108"/>
        <v>T-3454</v>
      </c>
      <c r="B3455" s="3" t="s">
        <v>2584</v>
      </c>
      <c r="C3455" s="5">
        <v>45515</v>
      </c>
      <c r="D3455" s="3" t="s">
        <v>42</v>
      </c>
      <c r="E3455" s="4" t="s">
        <v>171</v>
      </c>
      <c r="F3455" s="9">
        <v>2</v>
      </c>
      <c r="G3455">
        <f>VLOOKUP(E3455,'Data Produk'!$A$2:$E$2517,5,FALSE)</f>
        <v>13050</v>
      </c>
      <c r="H3455">
        <f t="shared" si="107"/>
        <v>26100</v>
      </c>
      <c r="I3455" t="str">
        <f>VLOOKUP(E3455,'Data Produk'!$A$2:$E$2517,3,FALSE)</f>
        <v>BHINNEKA DURALINK KCT1201 BLACK</v>
      </c>
      <c r="J3455" t="str">
        <f>VLOOKUP(E3455,'Data Produk'!$A$2:$E$2517,4,FALSE)</f>
        <v>CABLE</v>
      </c>
      <c r="K3455" t="str">
        <f>VLOOKUP(D3455,'Data Outlet'!$A$2:$D$17,4,FALSE)</f>
        <v>Hadi Nugroho</v>
      </c>
      <c r="L3455" t="str">
        <f>VLOOKUP(D3455,'Data Outlet'!$A$2:$D$17,2,FALSE)</f>
        <v>MALL KELAPA GADING</v>
      </c>
    </row>
    <row r="3456" spans="1:12" x14ac:dyDescent="0.25">
      <c r="A3456" t="str">
        <f t="shared" si="108"/>
        <v>T-3455</v>
      </c>
      <c r="B3456" s="3" t="s">
        <v>2584</v>
      </c>
      <c r="C3456" s="5">
        <v>45508</v>
      </c>
      <c r="D3456" s="3" t="s">
        <v>45</v>
      </c>
      <c r="E3456" s="4" t="s">
        <v>119</v>
      </c>
      <c r="F3456" s="9">
        <v>4</v>
      </c>
      <c r="G3456">
        <f>VLOOKUP(E3456,'Data Produk'!$A$2:$E$2517,5,FALSE)</f>
        <v>25200</v>
      </c>
      <c r="H3456">
        <f t="shared" si="107"/>
        <v>100800</v>
      </c>
      <c r="I3456" t="str">
        <f>VLOOKUP(E3456,'Data Produk'!$A$2:$E$2517,3,FALSE)</f>
        <v>BHINNEKA HYPERLINK KD60C1501 BLACK</v>
      </c>
      <c r="J3456" t="str">
        <f>VLOOKUP(E3456,'Data Produk'!$A$2:$E$2517,4,FALSE)</f>
        <v>CABLE</v>
      </c>
      <c r="K3456" t="str">
        <f>VLOOKUP(D3456,'Data Outlet'!$A$2:$D$17,4,FALSE)</f>
        <v>Indah Putri</v>
      </c>
      <c r="L3456" t="str">
        <f>VLOOKUP(D3456,'Data Outlet'!$A$2:$D$17,2,FALSE)</f>
        <v>PIK AVENUE</v>
      </c>
    </row>
    <row r="3457" spans="1:12" x14ac:dyDescent="0.25">
      <c r="A3457" t="str">
        <f t="shared" si="108"/>
        <v>T-3456</v>
      </c>
      <c r="B3457" s="3" t="s">
        <v>2584</v>
      </c>
      <c r="C3457" s="5">
        <v>45531</v>
      </c>
      <c r="D3457" s="3" t="s">
        <v>45</v>
      </c>
      <c r="E3457" s="4" t="s">
        <v>1586</v>
      </c>
      <c r="F3457" s="9">
        <v>1</v>
      </c>
      <c r="G3457">
        <f>VLOOKUP(E3457,'Data Produk'!$A$2:$E$2517,5,FALSE)</f>
        <v>34200</v>
      </c>
      <c r="H3457">
        <f t="shared" si="107"/>
        <v>34200</v>
      </c>
      <c r="I3457" t="str">
        <f>VLOOKUP(E3457,'Data Produk'!$A$2:$E$2517,3,FALSE)</f>
        <v>BHINNEKA VIGIL MP452 BASIC MOUSEPAD BLACK</v>
      </c>
      <c r="J3457" t="str">
        <f>VLOOKUP(E3457,'Data Produk'!$A$2:$E$2517,4,FALSE)</f>
        <v>BASIC MOUSEPAD</v>
      </c>
      <c r="K3457" t="str">
        <f>VLOOKUP(D3457,'Data Outlet'!$A$2:$D$17,4,FALSE)</f>
        <v>Indah Putri</v>
      </c>
      <c r="L3457" t="str">
        <f>VLOOKUP(D3457,'Data Outlet'!$A$2:$D$17,2,FALSE)</f>
        <v>PIK AVENUE</v>
      </c>
    </row>
    <row r="3458" spans="1:12" x14ac:dyDescent="0.25">
      <c r="A3458" t="str">
        <f t="shared" si="108"/>
        <v>T-3457</v>
      </c>
      <c r="B3458" s="3" t="s">
        <v>2584</v>
      </c>
      <c r="C3458" s="5">
        <v>45525</v>
      </c>
      <c r="D3458" s="3" t="s">
        <v>42</v>
      </c>
      <c r="E3458" s="4" t="s">
        <v>157</v>
      </c>
      <c r="F3458" s="9">
        <v>4</v>
      </c>
      <c r="G3458">
        <f>VLOOKUP(E3458,'Data Produk'!$A$2:$E$2517,5,FALSE)</f>
        <v>15300</v>
      </c>
      <c r="H3458">
        <f t="shared" si="107"/>
        <v>61200</v>
      </c>
      <c r="I3458" t="str">
        <f>VLOOKUP(E3458,'Data Produk'!$A$2:$E$2517,3,FALSE)</f>
        <v>BHINNEKA LINKPODS ES3 WIRED EARBUDS WHITE</v>
      </c>
      <c r="J3458" t="str">
        <f>VLOOKUP(E3458,'Data Produk'!$A$2:$E$2517,4,FALSE)</f>
        <v>EARPHONE</v>
      </c>
      <c r="K3458" t="str">
        <f>VLOOKUP(D3458,'Data Outlet'!$A$2:$D$17,4,FALSE)</f>
        <v>Hadi Nugroho</v>
      </c>
      <c r="L3458" t="str">
        <f>VLOOKUP(D3458,'Data Outlet'!$A$2:$D$17,2,FALSE)</f>
        <v>MALL KELAPA GADING</v>
      </c>
    </row>
    <row r="3459" spans="1:12" x14ac:dyDescent="0.25">
      <c r="A3459" t="str">
        <f t="shared" si="108"/>
        <v>T-3458</v>
      </c>
      <c r="B3459" s="3" t="s">
        <v>2584</v>
      </c>
      <c r="C3459" s="5">
        <v>45520</v>
      </c>
      <c r="D3459" s="3" t="s">
        <v>45</v>
      </c>
      <c r="E3459" s="4" t="s">
        <v>316</v>
      </c>
      <c r="F3459" s="9">
        <v>1</v>
      </c>
      <c r="G3459">
        <f>VLOOKUP(E3459,'Data Produk'!$A$2:$E$2517,5,FALSE)</f>
        <v>88200</v>
      </c>
      <c r="H3459">
        <f t="shared" ref="H3459:H3522" si="109">G3459*F3459</f>
        <v>88200</v>
      </c>
      <c r="I3459" t="str">
        <f>VLOOKUP(E3459,'Data Produk'!$A$2:$E$2517,3,FALSE)</f>
        <v>BHINNEKA POWER PACK S1 10.000 mAh POWERBANK BLACK</v>
      </c>
      <c r="J3459" t="str">
        <f>VLOOKUP(E3459,'Data Produk'!$A$2:$E$2517,4,FALSE)</f>
        <v>POWERBANK</v>
      </c>
      <c r="K3459" t="str">
        <f>VLOOKUP(D3459,'Data Outlet'!$A$2:$D$17,4,FALSE)</f>
        <v>Indah Putri</v>
      </c>
      <c r="L3459" t="str">
        <f>VLOOKUP(D3459,'Data Outlet'!$A$2:$D$17,2,FALSE)</f>
        <v>PIK AVENUE</v>
      </c>
    </row>
    <row r="3460" spans="1:12" x14ac:dyDescent="0.25">
      <c r="A3460" t="str">
        <f t="shared" si="108"/>
        <v>T-3459</v>
      </c>
      <c r="B3460" s="3" t="s">
        <v>2584</v>
      </c>
      <c r="C3460" s="5">
        <v>45524</v>
      </c>
      <c r="D3460" s="3" t="s">
        <v>45</v>
      </c>
      <c r="E3460" s="4" t="s">
        <v>606</v>
      </c>
      <c r="F3460" s="9">
        <v>2</v>
      </c>
      <c r="G3460">
        <f>VLOOKUP(E3460,'Data Produk'!$A$2:$E$2517,5,FALSE)</f>
        <v>243000</v>
      </c>
      <c r="H3460">
        <f t="shared" si="109"/>
        <v>486000</v>
      </c>
      <c r="I3460" t="str">
        <f>VLOOKUP(E3460,'Data Produk'!$A$2:$E$2517,3,FALSE)</f>
        <v>BHINNEKA CRYPTO WGC3 GAMING MOUSE WHITE</v>
      </c>
      <c r="J3460" t="str">
        <f>VLOOKUP(E3460,'Data Produk'!$A$2:$E$2517,4,FALSE)</f>
        <v>MOUSE GAMING</v>
      </c>
      <c r="K3460" t="str">
        <f>VLOOKUP(D3460,'Data Outlet'!$A$2:$D$17,4,FALSE)</f>
        <v>Indah Putri</v>
      </c>
      <c r="L3460" t="str">
        <f>VLOOKUP(D3460,'Data Outlet'!$A$2:$D$17,2,FALSE)</f>
        <v>PIK AVENUE</v>
      </c>
    </row>
    <row r="3461" spans="1:12" x14ac:dyDescent="0.25">
      <c r="A3461" t="str">
        <f t="shared" si="108"/>
        <v>T-3460</v>
      </c>
      <c r="B3461" s="3" t="s">
        <v>2584</v>
      </c>
      <c r="C3461" s="5">
        <v>45514</v>
      </c>
      <c r="D3461" s="3" t="s">
        <v>45</v>
      </c>
      <c r="E3461" s="4" t="s">
        <v>192</v>
      </c>
      <c r="F3461" s="9">
        <v>9</v>
      </c>
      <c r="G3461">
        <f>VLOOKUP(E3461,'Data Produk'!$A$2:$E$2517,5,FALSE)</f>
        <v>18000</v>
      </c>
      <c r="H3461">
        <f t="shared" si="109"/>
        <v>162000</v>
      </c>
      <c r="I3461" t="str">
        <f>VLOOKUP(E3461,'Data Produk'!$A$2:$E$2517,3,FALSE)</f>
        <v>BHINNEKA DURALINK KLB1201 BLACK</v>
      </c>
      <c r="J3461" t="str">
        <f>VLOOKUP(E3461,'Data Produk'!$A$2:$E$2517,4,FALSE)</f>
        <v>CABLE</v>
      </c>
      <c r="K3461" t="str">
        <f>VLOOKUP(D3461,'Data Outlet'!$A$2:$D$17,4,FALSE)</f>
        <v>Indah Putri</v>
      </c>
      <c r="L3461" t="str">
        <f>VLOOKUP(D3461,'Data Outlet'!$A$2:$D$17,2,FALSE)</f>
        <v>PIK AVENUE</v>
      </c>
    </row>
    <row r="3462" spans="1:12" x14ac:dyDescent="0.25">
      <c r="A3462" t="str">
        <f t="shared" si="108"/>
        <v>T-3461</v>
      </c>
      <c r="B3462" s="3" t="s">
        <v>2584</v>
      </c>
      <c r="C3462" s="5">
        <v>45509</v>
      </c>
      <c r="D3462" s="3" t="s">
        <v>42</v>
      </c>
      <c r="E3462" s="4" t="s">
        <v>1068</v>
      </c>
      <c r="F3462" s="9">
        <v>2</v>
      </c>
      <c r="G3462">
        <f>VLOOKUP(E3462,'Data Produk'!$A$2:$E$2517,5,FALSE)</f>
        <v>10000</v>
      </c>
      <c r="H3462">
        <f t="shared" si="109"/>
        <v>20000</v>
      </c>
      <c r="I3462" t="str">
        <f>VLOOKUP(E3462,'Data Produk'!$A$2:$E$2517,3,FALSE)</f>
        <v>KM104 BHINNEKA USB CABLE MICRO</v>
      </c>
      <c r="J3462" t="str">
        <f>VLOOKUP(E3462,'Data Produk'!$A$2:$E$2517,4,FALSE)</f>
        <v>CABLE</v>
      </c>
      <c r="K3462" t="str">
        <f>VLOOKUP(D3462,'Data Outlet'!$A$2:$D$17,4,FALSE)</f>
        <v>Hadi Nugroho</v>
      </c>
      <c r="L3462" t="str">
        <f>VLOOKUP(D3462,'Data Outlet'!$A$2:$D$17,2,FALSE)</f>
        <v>MALL KELAPA GADING</v>
      </c>
    </row>
    <row r="3463" spans="1:12" x14ac:dyDescent="0.25">
      <c r="A3463" t="str">
        <f t="shared" si="108"/>
        <v>T-3462</v>
      </c>
      <c r="B3463" s="3" t="s">
        <v>2584</v>
      </c>
      <c r="C3463" s="5">
        <v>45523</v>
      </c>
      <c r="D3463" s="3" t="s">
        <v>45</v>
      </c>
      <c r="E3463" s="4" t="s">
        <v>102</v>
      </c>
      <c r="F3463" s="9">
        <v>1</v>
      </c>
      <c r="G3463">
        <f>VLOOKUP(E3463,'Data Produk'!$A$2:$E$2517,5,FALSE)</f>
        <v>247500</v>
      </c>
      <c r="H3463">
        <f t="shared" si="109"/>
        <v>247500</v>
      </c>
      <c r="I3463" t="str">
        <f>VLOOKUP(E3463,'Data Produk'!$A$2:$E$2517,3,FALSE)</f>
        <v>BHINNEKA POWER PLUS 65W 3-PORTS GAN CHARGER (PD/PPS+QC) BLACK</v>
      </c>
      <c r="J3463" t="str">
        <f>VLOOKUP(E3463,'Data Produk'!$A$2:$E$2517,4,FALSE)</f>
        <v>CHARGER</v>
      </c>
      <c r="K3463" t="str">
        <f>VLOOKUP(D3463,'Data Outlet'!$A$2:$D$17,4,FALSE)</f>
        <v>Indah Putri</v>
      </c>
      <c r="L3463" t="str">
        <f>VLOOKUP(D3463,'Data Outlet'!$A$2:$D$17,2,FALSE)</f>
        <v>PIK AVENUE</v>
      </c>
    </row>
    <row r="3464" spans="1:12" x14ac:dyDescent="0.25">
      <c r="A3464" t="str">
        <f t="shared" si="108"/>
        <v>T-3463</v>
      </c>
      <c r="B3464" s="3" t="s">
        <v>2584</v>
      </c>
      <c r="C3464" s="5">
        <v>45535</v>
      </c>
      <c r="D3464" s="3" t="s">
        <v>45</v>
      </c>
      <c r="E3464" s="4" t="s">
        <v>72</v>
      </c>
      <c r="F3464" s="9">
        <v>4</v>
      </c>
      <c r="G3464">
        <f>VLOOKUP(E3464,'Data Produk'!$A$2:$E$2517,5,FALSE)</f>
        <v>90000</v>
      </c>
      <c r="H3464">
        <f t="shared" si="109"/>
        <v>360000</v>
      </c>
      <c r="I3464" t="str">
        <f>VLOOKUP(E3464,'Data Produk'!$A$2:$E$2517,3,FALSE)</f>
        <v>BHINNEKA POWER PURE 33W 2-PORTS USB CHARGER (PD+QC) BLACK</v>
      </c>
      <c r="J3464" t="str">
        <f>VLOOKUP(E3464,'Data Produk'!$A$2:$E$2517,4,FALSE)</f>
        <v>CHARGER</v>
      </c>
      <c r="K3464" t="str">
        <f>VLOOKUP(D3464,'Data Outlet'!$A$2:$D$17,4,FALSE)</f>
        <v>Indah Putri</v>
      </c>
      <c r="L3464" t="str">
        <f>VLOOKUP(D3464,'Data Outlet'!$A$2:$D$17,2,FALSE)</f>
        <v>PIK AVENUE</v>
      </c>
    </row>
    <row r="3465" spans="1:12" x14ac:dyDescent="0.25">
      <c r="A3465" t="str">
        <f t="shared" si="108"/>
        <v>T-3464</v>
      </c>
      <c r="B3465" s="3" t="s">
        <v>2584</v>
      </c>
      <c r="C3465" s="5">
        <v>45534</v>
      </c>
      <c r="D3465" s="3" t="s">
        <v>42</v>
      </c>
      <c r="E3465" s="4" t="s">
        <v>255</v>
      </c>
      <c r="F3465" s="9">
        <v>3</v>
      </c>
      <c r="G3465">
        <f>VLOOKUP(E3465,'Data Produk'!$A$2:$E$2517,5,FALSE)</f>
        <v>88200</v>
      </c>
      <c r="H3465">
        <f t="shared" si="109"/>
        <v>264600</v>
      </c>
      <c r="I3465" t="str">
        <f>VLOOKUP(E3465,'Data Produk'!$A$2:$E$2517,3,FALSE)</f>
        <v>BHINNEKA POWER PACK S1 10.000 mAh POWERBANK BLACK</v>
      </c>
      <c r="J3465" t="str">
        <f>VLOOKUP(E3465,'Data Produk'!$A$2:$E$2517,4,FALSE)</f>
        <v>POWERBANK</v>
      </c>
      <c r="K3465" t="str">
        <f>VLOOKUP(D3465,'Data Outlet'!$A$2:$D$17,4,FALSE)</f>
        <v>Hadi Nugroho</v>
      </c>
      <c r="L3465" t="str">
        <f>VLOOKUP(D3465,'Data Outlet'!$A$2:$D$17,2,FALSE)</f>
        <v>MALL KELAPA GADING</v>
      </c>
    </row>
    <row r="3466" spans="1:12" x14ac:dyDescent="0.25">
      <c r="A3466" t="str">
        <f t="shared" si="108"/>
        <v>T-3465</v>
      </c>
      <c r="B3466" s="3" t="s">
        <v>2584</v>
      </c>
      <c r="C3466" s="5">
        <v>45521</v>
      </c>
      <c r="D3466" s="3" t="s">
        <v>42</v>
      </c>
      <c r="E3466" s="4" t="s">
        <v>215</v>
      </c>
      <c r="F3466" s="9">
        <v>4</v>
      </c>
      <c r="G3466">
        <f>VLOOKUP(E3466,'Data Produk'!$A$2:$E$2517,5,FALSE)</f>
        <v>162000</v>
      </c>
      <c r="H3466">
        <f t="shared" si="109"/>
        <v>648000</v>
      </c>
      <c r="I3466" t="str">
        <f>VLOOKUP(E3466,'Data Produk'!$A$2:$E$2517,3,FALSE)</f>
        <v>BHINNEKA POWER PLUS 45W 2-PORTS GAN CHARGER (PD+PD) BLACK</v>
      </c>
      <c r="J3466" t="str">
        <f>VLOOKUP(E3466,'Data Produk'!$A$2:$E$2517,4,FALSE)</f>
        <v>CHARGER</v>
      </c>
      <c r="K3466" t="str">
        <f>VLOOKUP(D3466,'Data Outlet'!$A$2:$D$17,4,FALSE)</f>
        <v>Hadi Nugroho</v>
      </c>
      <c r="L3466" t="str">
        <f>VLOOKUP(D3466,'Data Outlet'!$A$2:$D$17,2,FALSE)</f>
        <v>MALL KELAPA GADING</v>
      </c>
    </row>
    <row r="3467" spans="1:12" x14ac:dyDescent="0.25">
      <c r="A3467" t="str">
        <f t="shared" si="108"/>
        <v>T-3466</v>
      </c>
      <c r="B3467" s="3" t="s">
        <v>2584</v>
      </c>
      <c r="C3467" s="5">
        <v>45507</v>
      </c>
      <c r="D3467" s="3" t="s">
        <v>42</v>
      </c>
      <c r="E3467" s="4" t="s">
        <v>294</v>
      </c>
      <c r="F3467" s="9">
        <v>3</v>
      </c>
      <c r="G3467">
        <f>VLOOKUP(E3467,'Data Produk'!$A$2:$E$2517,5,FALSE)</f>
        <v>47700</v>
      </c>
      <c r="H3467">
        <f t="shared" si="109"/>
        <v>143100</v>
      </c>
      <c r="I3467" t="str">
        <f>VLOOKUP(E3467,'Data Produk'!$A$2:$E$2517,3,FALSE)</f>
        <v>BHINNEKA POWER MOVE 30W 2-PORTS CAR CHARGER (PD+QC) BLACK</v>
      </c>
      <c r="J3467" t="str">
        <f>VLOOKUP(E3467,'Data Produk'!$A$2:$E$2517,4,FALSE)</f>
        <v>CAR &amp; TRAVEL CHARGER</v>
      </c>
      <c r="K3467" t="str">
        <f>VLOOKUP(D3467,'Data Outlet'!$A$2:$D$17,4,FALSE)</f>
        <v>Hadi Nugroho</v>
      </c>
      <c r="L3467" t="str">
        <f>VLOOKUP(D3467,'Data Outlet'!$A$2:$D$17,2,FALSE)</f>
        <v>MALL KELAPA GADING</v>
      </c>
    </row>
    <row r="3468" spans="1:12" x14ac:dyDescent="0.25">
      <c r="A3468" t="str">
        <f t="shared" ref="A3468:A3531" si="110">"T-"&amp;ROW()-1</f>
        <v>T-3467</v>
      </c>
      <c r="B3468" s="3" t="s">
        <v>2584</v>
      </c>
      <c r="C3468" s="5">
        <v>45533</v>
      </c>
      <c r="D3468" s="3" t="s">
        <v>42</v>
      </c>
      <c r="E3468" s="4" t="s">
        <v>1668</v>
      </c>
      <c r="F3468" s="9">
        <v>1</v>
      </c>
      <c r="G3468">
        <f>VLOOKUP(E3468,'Data Produk'!$A$2:$E$2517,5,FALSE)</f>
        <v>247500</v>
      </c>
      <c r="H3468">
        <f t="shared" si="109"/>
        <v>247500</v>
      </c>
      <c r="I3468" t="str">
        <f>VLOOKUP(E3468,'Data Produk'!$A$2:$E$2517,3,FALSE)</f>
        <v>BHINNEKA SHOOTER II WGP13 GAMEPAD BLUE</v>
      </c>
      <c r="J3468" t="str">
        <f>VLOOKUP(E3468,'Data Produk'!$A$2:$E$2517,4,FALSE)</f>
        <v>GAMEPAD</v>
      </c>
      <c r="K3468" t="str">
        <f>VLOOKUP(D3468,'Data Outlet'!$A$2:$D$17,4,FALSE)</f>
        <v>Hadi Nugroho</v>
      </c>
      <c r="L3468" t="str">
        <f>VLOOKUP(D3468,'Data Outlet'!$A$2:$D$17,2,FALSE)</f>
        <v>MALL KELAPA GADING</v>
      </c>
    </row>
    <row r="3469" spans="1:12" x14ac:dyDescent="0.25">
      <c r="A3469" t="str">
        <f t="shared" si="110"/>
        <v>T-3468</v>
      </c>
      <c r="B3469" s="3" t="s">
        <v>2584</v>
      </c>
      <c r="C3469" s="5">
        <v>45519</v>
      </c>
      <c r="D3469" s="3" t="s">
        <v>45</v>
      </c>
      <c r="E3469" s="4" t="s">
        <v>180</v>
      </c>
      <c r="F3469" s="9">
        <v>6</v>
      </c>
      <c r="G3469">
        <f>VLOOKUP(E3469,'Data Produk'!$A$2:$E$2517,5,FALSE)</f>
        <v>31500</v>
      </c>
      <c r="H3469">
        <f t="shared" si="109"/>
        <v>189000</v>
      </c>
      <c r="I3469" t="str">
        <f>VLOOKUP(E3469,'Data Produk'!$A$2:$E$2517,3,FALSE)</f>
        <v>BHINNEKA HYPERLINK KD60L1501 BLACK</v>
      </c>
      <c r="J3469" t="str">
        <f>VLOOKUP(E3469,'Data Produk'!$A$2:$E$2517,4,FALSE)</f>
        <v>CABLE</v>
      </c>
      <c r="K3469" t="str">
        <f>VLOOKUP(D3469,'Data Outlet'!$A$2:$D$17,4,FALSE)</f>
        <v>Indah Putri</v>
      </c>
      <c r="L3469" t="str">
        <f>VLOOKUP(D3469,'Data Outlet'!$A$2:$D$17,2,FALSE)</f>
        <v>PIK AVENUE</v>
      </c>
    </row>
    <row r="3470" spans="1:12" x14ac:dyDescent="0.25">
      <c r="A3470" t="str">
        <f t="shared" si="110"/>
        <v>T-3469</v>
      </c>
      <c r="B3470" s="3" t="s">
        <v>2584</v>
      </c>
      <c r="C3470" s="5">
        <v>45507</v>
      </c>
      <c r="D3470" s="3" t="s">
        <v>42</v>
      </c>
      <c r="E3470" s="4" t="s">
        <v>84</v>
      </c>
      <c r="F3470" s="9">
        <v>2</v>
      </c>
      <c r="G3470">
        <f>VLOOKUP(E3470,'Data Produk'!$A$2:$E$2517,5,FALSE)</f>
        <v>31500</v>
      </c>
      <c r="H3470">
        <f t="shared" si="109"/>
        <v>63000</v>
      </c>
      <c r="I3470" t="str">
        <f>VLOOKUP(E3470,'Data Produk'!$A$2:$E$2517,3,FALSE)</f>
        <v>BHINNEKA HYPERLINK KD60L1501 BLACK</v>
      </c>
      <c r="J3470" t="str">
        <f>VLOOKUP(E3470,'Data Produk'!$A$2:$E$2517,4,FALSE)</f>
        <v>CABLE</v>
      </c>
      <c r="K3470" t="str">
        <f>VLOOKUP(D3470,'Data Outlet'!$A$2:$D$17,4,FALSE)</f>
        <v>Hadi Nugroho</v>
      </c>
      <c r="L3470" t="str">
        <f>VLOOKUP(D3470,'Data Outlet'!$A$2:$D$17,2,FALSE)</f>
        <v>MALL KELAPA GADING</v>
      </c>
    </row>
    <row r="3471" spans="1:12" x14ac:dyDescent="0.25">
      <c r="A3471" t="str">
        <f t="shared" si="110"/>
        <v>T-3470</v>
      </c>
      <c r="B3471" s="3" t="s">
        <v>2584</v>
      </c>
      <c r="C3471" s="5">
        <v>45535</v>
      </c>
      <c r="D3471" s="3" t="s">
        <v>42</v>
      </c>
      <c r="E3471" s="4" t="s">
        <v>1168</v>
      </c>
      <c r="F3471" s="9">
        <v>2</v>
      </c>
      <c r="G3471">
        <f>VLOOKUP(E3471,'Data Produk'!$A$2:$E$2517,5,FALSE)</f>
        <v>82800</v>
      </c>
      <c r="H3471">
        <f t="shared" si="109"/>
        <v>165600</v>
      </c>
      <c r="I3471" t="str">
        <f>VLOOKUP(E3471,'Data Produk'!$A$2:$E$2517,3,FALSE)</f>
        <v>BHINNEKA W190 OFFICE MOUSE BLACK</v>
      </c>
      <c r="J3471" t="str">
        <f>VLOOKUP(E3471,'Data Produk'!$A$2:$E$2517,4,FALSE)</f>
        <v>OFFICE MOUSE</v>
      </c>
      <c r="K3471" t="str">
        <f>VLOOKUP(D3471,'Data Outlet'!$A$2:$D$17,4,FALSE)</f>
        <v>Hadi Nugroho</v>
      </c>
      <c r="L3471" t="str">
        <f>VLOOKUP(D3471,'Data Outlet'!$A$2:$D$17,2,FALSE)</f>
        <v>MALL KELAPA GADING</v>
      </c>
    </row>
    <row r="3472" spans="1:12" x14ac:dyDescent="0.25">
      <c r="A3472" t="str">
        <f t="shared" si="110"/>
        <v>T-3471</v>
      </c>
      <c r="B3472" s="3" t="s">
        <v>2584</v>
      </c>
      <c r="C3472" s="5">
        <v>45507</v>
      </c>
      <c r="D3472" s="3" t="s">
        <v>42</v>
      </c>
      <c r="E3472" s="4" t="s">
        <v>842</v>
      </c>
      <c r="F3472" s="9">
        <v>2</v>
      </c>
      <c r="G3472">
        <f>VLOOKUP(E3472,'Data Produk'!$A$2:$E$2517,5,FALSE)</f>
        <v>39600</v>
      </c>
      <c r="H3472">
        <f t="shared" si="109"/>
        <v>79200</v>
      </c>
      <c r="I3472" t="str">
        <f>VLOOKUP(E3472,'Data Produk'!$A$2:$E$2517,3,FALSE)</f>
        <v>BHINNEKA GO W608 OFFICE MOUSE GREEN</v>
      </c>
      <c r="J3472" t="str">
        <f>VLOOKUP(E3472,'Data Produk'!$A$2:$E$2517,4,FALSE)</f>
        <v>OFFICE MOUSE</v>
      </c>
      <c r="K3472" t="str">
        <f>VLOOKUP(D3472,'Data Outlet'!$A$2:$D$17,4,FALSE)</f>
        <v>Hadi Nugroho</v>
      </c>
      <c r="L3472" t="str">
        <f>VLOOKUP(D3472,'Data Outlet'!$A$2:$D$17,2,FALSE)</f>
        <v>MALL KELAPA GADING</v>
      </c>
    </row>
    <row r="3473" spans="1:12" x14ac:dyDescent="0.25">
      <c r="A3473" t="str">
        <f t="shared" si="110"/>
        <v>T-3472</v>
      </c>
      <c r="B3473" s="3" t="s">
        <v>2584</v>
      </c>
      <c r="C3473" s="5">
        <v>45525</v>
      </c>
      <c r="D3473" s="3" t="s">
        <v>42</v>
      </c>
      <c r="E3473" s="4" t="s">
        <v>773</v>
      </c>
      <c r="F3473" s="9">
        <v>1</v>
      </c>
      <c r="G3473">
        <f>VLOOKUP(E3473,'Data Produk'!$A$2:$E$2517,5,FALSE)</f>
        <v>73800</v>
      </c>
      <c r="H3473">
        <f t="shared" si="109"/>
        <v>73800</v>
      </c>
      <c r="I3473" t="str">
        <f>VLOOKUP(E3473,'Data Produk'!$A$2:$E$2517,3,FALSE)</f>
        <v>BHINNEKA RAIGOR III WG12R GAMING MOUSE BLACK</v>
      </c>
      <c r="J3473" t="str">
        <f>VLOOKUP(E3473,'Data Produk'!$A$2:$E$2517,4,FALSE)</f>
        <v>MOUSE GAMING</v>
      </c>
      <c r="K3473" t="str">
        <f>VLOOKUP(D3473,'Data Outlet'!$A$2:$D$17,4,FALSE)</f>
        <v>Hadi Nugroho</v>
      </c>
      <c r="L3473" t="str">
        <f>VLOOKUP(D3473,'Data Outlet'!$A$2:$D$17,2,FALSE)</f>
        <v>MALL KELAPA GADING</v>
      </c>
    </row>
    <row r="3474" spans="1:12" x14ac:dyDescent="0.25">
      <c r="A3474" t="str">
        <f t="shared" si="110"/>
        <v>T-3473</v>
      </c>
      <c r="B3474" s="3" t="s">
        <v>2584</v>
      </c>
      <c r="C3474" s="5">
        <v>45529</v>
      </c>
      <c r="D3474" s="3" t="s">
        <v>45</v>
      </c>
      <c r="E3474" s="4" t="s">
        <v>261</v>
      </c>
      <c r="F3474" s="9">
        <v>12</v>
      </c>
      <c r="G3474">
        <f>VLOOKUP(E3474,'Data Produk'!$A$2:$E$2517,5,FALSE)</f>
        <v>17100</v>
      </c>
      <c r="H3474">
        <f t="shared" si="109"/>
        <v>205200</v>
      </c>
      <c r="I3474" t="str">
        <f>VLOOKUP(E3474,'Data Produk'!$A$2:$E$2517,3,FALSE)</f>
        <v>BHINNEKA DURALINK KCB1201 BLACK</v>
      </c>
      <c r="J3474" t="str">
        <f>VLOOKUP(E3474,'Data Produk'!$A$2:$E$2517,4,FALSE)</f>
        <v>CABLE</v>
      </c>
      <c r="K3474" t="str">
        <f>VLOOKUP(D3474,'Data Outlet'!$A$2:$D$17,4,FALSE)</f>
        <v>Indah Putri</v>
      </c>
      <c r="L3474" t="str">
        <f>VLOOKUP(D3474,'Data Outlet'!$A$2:$D$17,2,FALSE)</f>
        <v>PIK AVENUE</v>
      </c>
    </row>
    <row r="3475" spans="1:12" x14ac:dyDescent="0.25">
      <c r="A3475" t="str">
        <f t="shared" si="110"/>
        <v>T-3474</v>
      </c>
      <c r="B3475" s="3" t="s">
        <v>2584</v>
      </c>
      <c r="C3475" s="5">
        <v>45509</v>
      </c>
      <c r="D3475" s="3" t="s">
        <v>42</v>
      </c>
      <c r="E3475" s="4" t="s">
        <v>1669</v>
      </c>
      <c r="F3475" s="9">
        <v>2</v>
      </c>
      <c r="G3475">
        <f>VLOOKUP(E3475,'Data Produk'!$A$2:$E$2517,5,FALSE)</f>
        <v>386100</v>
      </c>
      <c r="H3475">
        <f t="shared" si="109"/>
        <v>772200</v>
      </c>
      <c r="I3475" t="str">
        <f>VLOOKUP(E3475,'Data Produk'!$A$2:$E$2517,3,FALSE)</f>
        <v>BHINNEKA Gaming Keyboard MK-853 V2 BLUE SWITCH (PINK)</v>
      </c>
      <c r="J3475" t="str">
        <f>VLOOKUP(E3475,'Data Produk'!$A$2:$E$2517,4,FALSE)</f>
        <v>KEYBOARD GAMING</v>
      </c>
      <c r="K3475" t="str">
        <f>VLOOKUP(D3475,'Data Outlet'!$A$2:$D$17,4,FALSE)</f>
        <v>Hadi Nugroho</v>
      </c>
      <c r="L3475" t="str">
        <f>VLOOKUP(D3475,'Data Outlet'!$A$2:$D$17,2,FALSE)</f>
        <v>MALL KELAPA GADING</v>
      </c>
    </row>
    <row r="3476" spans="1:12" x14ac:dyDescent="0.25">
      <c r="A3476" t="str">
        <f t="shared" si="110"/>
        <v>T-3475</v>
      </c>
      <c r="B3476" s="3" t="s">
        <v>2584</v>
      </c>
      <c r="C3476" s="5">
        <v>45514</v>
      </c>
      <c r="D3476" s="3" t="s">
        <v>42</v>
      </c>
      <c r="E3476" s="4" t="s">
        <v>287</v>
      </c>
      <c r="F3476" s="9">
        <v>2</v>
      </c>
      <c r="G3476">
        <f>VLOOKUP(E3476,'Data Produk'!$A$2:$E$2517,5,FALSE)</f>
        <v>27000</v>
      </c>
      <c r="H3476">
        <f t="shared" si="109"/>
        <v>54000</v>
      </c>
      <c r="I3476" t="str">
        <f>VLOOKUP(E3476,'Data Produk'!$A$2:$E$2517,3,FALSE)</f>
        <v>BHINNEKA DURALINK KLB2001 BLACK</v>
      </c>
      <c r="J3476" t="str">
        <f>VLOOKUP(E3476,'Data Produk'!$A$2:$E$2517,4,FALSE)</f>
        <v>CABLE</v>
      </c>
      <c r="K3476" t="str">
        <f>VLOOKUP(D3476,'Data Outlet'!$A$2:$D$17,4,FALSE)</f>
        <v>Hadi Nugroho</v>
      </c>
      <c r="L3476" t="str">
        <f>VLOOKUP(D3476,'Data Outlet'!$A$2:$D$17,2,FALSE)</f>
        <v>MALL KELAPA GADING</v>
      </c>
    </row>
    <row r="3477" spans="1:12" x14ac:dyDescent="0.25">
      <c r="A3477" t="str">
        <f t="shared" si="110"/>
        <v>T-3476</v>
      </c>
      <c r="B3477" s="3" t="s">
        <v>2584</v>
      </c>
      <c r="C3477" s="5">
        <v>45535</v>
      </c>
      <c r="D3477" s="3" t="s">
        <v>45</v>
      </c>
      <c r="E3477" s="4" t="s">
        <v>199</v>
      </c>
      <c r="F3477" s="9">
        <v>6</v>
      </c>
      <c r="G3477">
        <f>VLOOKUP(E3477,'Data Produk'!$A$2:$E$2517,5,FALSE)</f>
        <v>22500</v>
      </c>
      <c r="H3477">
        <f t="shared" si="109"/>
        <v>135000</v>
      </c>
      <c r="I3477" t="str">
        <f>VLOOKUP(E3477,'Data Produk'!$A$2:$E$2517,3,FALSE)</f>
        <v>BHINNEKA HYPERLINK KV65C1201 BLACK</v>
      </c>
      <c r="J3477" t="str">
        <f>VLOOKUP(E3477,'Data Produk'!$A$2:$E$2517,4,FALSE)</f>
        <v>CABLE</v>
      </c>
      <c r="K3477" t="str">
        <f>VLOOKUP(D3477,'Data Outlet'!$A$2:$D$17,4,FALSE)</f>
        <v>Indah Putri</v>
      </c>
      <c r="L3477" t="str">
        <f>VLOOKUP(D3477,'Data Outlet'!$A$2:$D$17,2,FALSE)</f>
        <v>PIK AVENUE</v>
      </c>
    </row>
    <row r="3478" spans="1:12" x14ac:dyDescent="0.25">
      <c r="A3478" t="str">
        <f t="shared" si="110"/>
        <v>T-3477</v>
      </c>
      <c r="B3478" s="3" t="s">
        <v>2584</v>
      </c>
      <c r="C3478" s="5">
        <v>45532</v>
      </c>
      <c r="D3478" s="3" t="s">
        <v>42</v>
      </c>
      <c r="E3478" s="4" t="s">
        <v>282</v>
      </c>
      <c r="F3478" s="9">
        <v>1</v>
      </c>
      <c r="G3478">
        <f>VLOOKUP(E3478,'Data Produk'!$A$2:$E$2517,5,FALSE)</f>
        <v>107100</v>
      </c>
      <c r="H3478">
        <f t="shared" si="109"/>
        <v>107100</v>
      </c>
      <c r="I3478" t="str">
        <f>VLOOKUP(E3478,'Data Produk'!$A$2:$E$2517,3,FALSE)</f>
        <v>BHINNEKA CW2-Q02 38W 2-PORTS CHARGER (QC) WHITE</v>
      </c>
      <c r="J3478" t="str">
        <f>VLOOKUP(E3478,'Data Produk'!$A$2:$E$2517,4,FALSE)</f>
        <v>CHARGER</v>
      </c>
      <c r="K3478" t="str">
        <f>VLOOKUP(D3478,'Data Outlet'!$A$2:$D$17,4,FALSE)</f>
        <v>Hadi Nugroho</v>
      </c>
      <c r="L3478" t="str">
        <f>VLOOKUP(D3478,'Data Outlet'!$A$2:$D$17,2,FALSE)</f>
        <v>MALL KELAPA GADING</v>
      </c>
    </row>
    <row r="3479" spans="1:12" x14ac:dyDescent="0.25">
      <c r="A3479" t="str">
        <f t="shared" si="110"/>
        <v>T-3478</v>
      </c>
      <c r="B3479" s="3" t="s">
        <v>2584</v>
      </c>
      <c r="C3479" s="5">
        <v>45507</v>
      </c>
      <c r="D3479" s="3" t="s">
        <v>42</v>
      </c>
      <c r="E3479" s="4" t="s">
        <v>1670</v>
      </c>
      <c r="F3479" s="9">
        <v>1</v>
      </c>
      <c r="G3479">
        <f>VLOOKUP(E3479,'Data Produk'!$A$2:$E$2517,5,FALSE)</f>
        <v>39600</v>
      </c>
      <c r="H3479">
        <f t="shared" si="109"/>
        <v>39600</v>
      </c>
      <c r="I3479" t="str">
        <f>VLOOKUP(E3479,'Data Produk'!$A$2:$E$2517,3,FALSE)</f>
        <v>BHINNEKA GO W607 OFFICE MOUSE PINK</v>
      </c>
      <c r="J3479" t="str">
        <f>VLOOKUP(E3479,'Data Produk'!$A$2:$E$2517,4,FALSE)</f>
        <v>OFFICE MOUSE</v>
      </c>
      <c r="K3479" t="str">
        <f>VLOOKUP(D3479,'Data Outlet'!$A$2:$D$17,4,FALSE)</f>
        <v>Hadi Nugroho</v>
      </c>
      <c r="L3479" t="str">
        <f>VLOOKUP(D3479,'Data Outlet'!$A$2:$D$17,2,FALSE)</f>
        <v>MALL KELAPA GADING</v>
      </c>
    </row>
    <row r="3480" spans="1:12" x14ac:dyDescent="0.25">
      <c r="A3480" t="str">
        <f t="shared" si="110"/>
        <v>T-3479</v>
      </c>
      <c r="B3480" s="3" t="s">
        <v>2584</v>
      </c>
      <c r="C3480" s="5">
        <v>45529</v>
      </c>
      <c r="D3480" s="3" t="s">
        <v>45</v>
      </c>
      <c r="E3480" s="4" t="s">
        <v>644</v>
      </c>
      <c r="F3480" s="9">
        <v>4</v>
      </c>
      <c r="G3480">
        <f>VLOOKUP(E3480,'Data Produk'!$A$2:$E$2517,5,FALSE)</f>
        <v>13500</v>
      </c>
      <c r="H3480">
        <f t="shared" si="109"/>
        <v>54000</v>
      </c>
      <c r="I3480" t="str">
        <f>VLOOKUP(E3480,'Data Produk'!$A$2:$E$2517,3,FALSE)</f>
        <v>BHINNEKA LINKBUDS ES2 WIRED EARBUDS BLACK</v>
      </c>
      <c r="J3480" t="str">
        <f>VLOOKUP(E3480,'Data Produk'!$A$2:$E$2517,4,FALSE)</f>
        <v>EARPHONE</v>
      </c>
      <c r="K3480" t="str">
        <f>VLOOKUP(D3480,'Data Outlet'!$A$2:$D$17,4,FALSE)</f>
        <v>Indah Putri</v>
      </c>
      <c r="L3480" t="str">
        <f>VLOOKUP(D3480,'Data Outlet'!$A$2:$D$17,2,FALSE)</f>
        <v>PIK AVENUE</v>
      </c>
    </row>
    <row r="3481" spans="1:12" x14ac:dyDescent="0.25">
      <c r="A3481" t="str">
        <f t="shared" si="110"/>
        <v>T-3480</v>
      </c>
      <c r="B3481" s="3" t="s">
        <v>2584</v>
      </c>
      <c r="C3481" s="5">
        <v>45517</v>
      </c>
      <c r="D3481" s="3" t="s">
        <v>42</v>
      </c>
      <c r="E3481" s="4" t="s">
        <v>759</v>
      </c>
      <c r="F3481" s="9">
        <v>2</v>
      </c>
      <c r="G3481">
        <f>VLOOKUP(E3481,'Data Produk'!$A$2:$E$2517,5,FALSE)</f>
        <v>40500</v>
      </c>
      <c r="H3481">
        <f t="shared" si="109"/>
        <v>81000</v>
      </c>
      <c r="I3481" t="str">
        <f>VLOOKUP(E3481,'Data Produk'!$A$2:$E$2517,3,FALSE)</f>
        <v>BHINNEKA MEOW AC5001 HEADSET ACCESSORIES PINK</v>
      </c>
      <c r="J3481" t="str">
        <f>VLOOKUP(E3481,'Data Produk'!$A$2:$E$2517,4,FALSE)</f>
        <v>OTHER ACCESSORIES</v>
      </c>
      <c r="K3481" t="str">
        <f>VLOOKUP(D3481,'Data Outlet'!$A$2:$D$17,4,FALSE)</f>
        <v>Hadi Nugroho</v>
      </c>
      <c r="L3481" t="str">
        <f>VLOOKUP(D3481,'Data Outlet'!$A$2:$D$17,2,FALSE)</f>
        <v>MALL KELAPA GADING</v>
      </c>
    </row>
    <row r="3482" spans="1:12" x14ac:dyDescent="0.25">
      <c r="A3482" t="str">
        <f t="shared" si="110"/>
        <v>T-3481</v>
      </c>
      <c r="B3482" s="3" t="s">
        <v>2584</v>
      </c>
      <c r="C3482" s="5">
        <v>45527</v>
      </c>
      <c r="D3482" s="3" t="s">
        <v>45</v>
      </c>
      <c r="E3482" s="4" t="s">
        <v>1192</v>
      </c>
      <c r="F3482" s="9">
        <v>1</v>
      </c>
      <c r="G3482">
        <f>VLOOKUP(E3482,'Data Produk'!$A$2:$E$2517,5,FALSE)</f>
        <v>26100</v>
      </c>
      <c r="H3482">
        <f t="shared" si="109"/>
        <v>26100</v>
      </c>
      <c r="I3482" t="str">
        <f>VLOOKUP(E3482,'Data Produk'!$A$2:$E$2517,3,FALSE)</f>
        <v>BHINNEKA GO ES1 WIRED EARBUDS WHITE</v>
      </c>
      <c r="J3482" t="str">
        <f>VLOOKUP(E3482,'Data Produk'!$A$2:$E$2517,4,FALSE)</f>
        <v>EARPHONE</v>
      </c>
      <c r="K3482" t="str">
        <f>VLOOKUP(D3482,'Data Outlet'!$A$2:$D$17,4,FALSE)</f>
        <v>Indah Putri</v>
      </c>
      <c r="L3482" t="str">
        <f>VLOOKUP(D3482,'Data Outlet'!$A$2:$D$17,2,FALSE)</f>
        <v>PIK AVENUE</v>
      </c>
    </row>
    <row r="3483" spans="1:12" x14ac:dyDescent="0.25">
      <c r="A3483" t="str">
        <f t="shared" si="110"/>
        <v>T-3482</v>
      </c>
      <c r="B3483" s="3" t="s">
        <v>2584</v>
      </c>
      <c r="C3483" s="5">
        <v>45522</v>
      </c>
      <c r="D3483" s="3" t="s">
        <v>42</v>
      </c>
      <c r="E3483" s="4" t="s">
        <v>1199</v>
      </c>
      <c r="F3483" s="9">
        <v>4</v>
      </c>
      <c r="G3483">
        <f>VLOOKUP(E3483,'Data Produk'!$A$2:$E$2517,5,FALSE)</f>
        <v>29700</v>
      </c>
      <c r="H3483">
        <f t="shared" si="109"/>
        <v>118800</v>
      </c>
      <c r="I3483" t="str">
        <f>VLOOKUP(E3483,'Data Produk'!$A$2:$E$2517,3,FALSE)</f>
        <v>KL201 BHINNEKA USB CABLE LIGHTNING</v>
      </c>
      <c r="J3483" t="str">
        <f>VLOOKUP(E3483,'Data Produk'!$A$2:$E$2517,4,FALSE)</f>
        <v>CABLE</v>
      </c>
      <c r="K3483" t="str">
        <f>VLOOKUP(D3483,'Data Outlet'!$A$2:$D$17,4,FALSE)</f>
        <v>Hadi Nugroho</v>
      </c>
      <c r="L3483" t="str">
        <f>VLOOKUP(D3483,'Data Outlet'!$A$2:$D$17,2,FALSE)</f>
        <v>MALL KELAPA GADING</v>
      </c>
    </row>
    <row r="3484" spans="1:12" x14ac:dyDescent="0.25">
      <c r="A3484" t="str">
        <f t="shared" si="110"/>
        <v>T-3483</v>
      </c>
      <c r="B3484" s="3" t="s">
        <v>2584</v>
      </c>
      <c r="C3484" s="5">
        <v>45527</v>
      </c>
      <c r="D3484" s="3" t="s">
        <v>45</v>
      </c>
      <c r="E3484" s="4" t="s">
        <v>239</v>
      </c>
      <c r="F3484" s="9">
        <v>3</v>
      </c>
      <c r="G3484">
        <f>VLOOKUP(E3484,'Data Produk'!$A$2:$E$2517,5,FALSE)</f>
        <v>15300</v>
      </c>
      <c r="H3484">
        <f t="shared" si="109"/>
        <v>45900</v>
      </c>
      <c r="I3484" t="str">
        <f>VLOOKUP(E3484,'Data Produk'!$A$2:$E$2517,3,FALSE)</f>
        <v>BHINNEKA LINKPODS ES3 WIRED EARBUDS WHITE</v>
      </c>
      <c r="J3484" t="str">
        <f>VLOOKUP(E3484,'Data Produk'!$A$2:$E$2517,4,FALSE)</f>
        <v>EARPHONE</v>
      </c>
      <c r="K3484" t="str">
        <f>VLOOKUP(D3484,'Data Outlet'!$A$2:$D$17,4,FALSE)</f>
        <v>Indah Putri</v>
      </c>
      <c r="L3484" t="str">
        <f>VLOOKUP(D3484,'Data Outlet'!$A$2:$D$17,2,FALSE)</f>
        <v>PIK AVENUE</v>
      </c>
    </row>
    <row r="3485" spans="1:12" x14ac:dyDescent="0.25">
      <c r="A3485" t="str">
        <f t="shared" si="110"/>
        <v>T-3484</v>
      </c>
      <c r="B3485" s="3" t="s">
        <v>2584</v>
      </c>
      <c r="C3485" s="5">
        <v>45510</v>
      </c>
      <c r="D3485" s="3" t="s">
        <v>45</v>
      </c>
      <c r="E3485" s="4" t="s">
        <v>186</v>
      </c>
      <c r="F3485" s="9">
        <v>1</v>
      </c>
      <c r="G3485">
        <f>VLOOKUP(E3485,'Data Produk'!$A$2:$E$2517,5,FALSE)</f>
        <v>39600</v>
      </c>
      <c r="H3485">
        <f t="shared" si="109"/>
        <v>39600</v>
      </c>
      <c r="I3485" t="str">
        <f>VLOOKUP(E3485,'Data Produk'!$A$2:$E$2517,3,FALSE)</f>
        <v>BHINNEKA GO W606 OFFICE MOUSE WHITE</v>
      </c>
      <c r="J3485" t="str">
        <f>VLOOKUP(E3485,'Data Produk'!$A$2:$E$2517,4,FALSE)</f>
        <v>OFFICE MOUSE</v>
      </c>
      <c r="K3485" t="str">
        <f>VLOOKUP(D3485,'Data Outlet'!$A$2:$D$17,4,FALSE)</f>
        <v>Indah Putri</v>
      </c>
      <c r="L3485" t="str">
        <f>VLOOKUP(D3485,'Data Outlet'!$A$2:$D$17,2,FALSE)</f>
        <v>PIK AVENUE</v>
      </c>
    </row>
    <row r="3486" spans="1:12" x14ac:dyDescent="0.25">
      <c r="A3486" t="str">
        <f t="shared" si="110"/>
        <v>T-3485</v>
      </c>
      <c r="B3486" s="3" t="s">
        <v>2584</v>
      </c>
      <c r="C3486" s="5">
        <v>45525</v>
      </c>
      <c r="D3486" s="3" t="s">
        <v>40</v>
      </c>
      <c r="E3486" s="4" t="s">
        <v>469</v>
      </c>
      <c r="F3486" s="9">
        <v>4</v>
      </c>
      <c r="G3486">
        <f>VLOOKUP(E3486,'Data Produk'!$A$2:$E$2517,5,FALSE)</f>
        <v>25200</v>
      </c>
      <c r="H3486">
        <f t="shared" si="109"/>
        <v>100800</v>
      </c>
      <c r="I3486" t="str">
        <f>VLOOKUP(E3486,'Data Produk'!$A$2:$E$2517,3,FALSE)</f>
        <v>BHINNEKA HYPERLINK KD60C1501 BLACK</v>
      </c>
      <c r="J3486" t="str">
        <f>VLOOKUP(E3486,'Data Produk'!$A$2:$E$2517,4,FALSE)</f>
        <v>CABLE</v>
      </c>
      <c r="K3486" t="str">
        <f>VLOOKUP(D3486,'Data Outlet'!$A$2:$D$17,4,FALSE)</f>
        <v>Fani Sari</v>
      </c>
      <c r="L3486" t="str">
        <f>VLOOKUP(D3486,'Data Outlet'!$A$2:$D$17,2,FALSE)</f>
        <v>LIPPO MALL KEMANG</v>
      </c>
    </row>
    <row r="3487" spans="1:12" x14ac:dyDescent="0.25">
      <c r="A3487" t="str">
        <f t="shared" si="110"/>
        <v>T-3486</v>
      </c>
      <c r="B3487" s="3" t="s">
        <v>2584</v>
      </c>
      <c r="C3487" s="5">
        <v>45525</v>
      </c>
      <c r="D3487" s="3" t="s">
        <v>40</v>
      </c>
      <c r="E3487" s="4" t="s">
        <v>452</v>
      </c>
      <c r="F3487" s="9">
        <v>1</v>
      </c>
      <c r="G3487">
        <f>VLOOKUP(E3487,'Data Produk'!$A$2:$E$2517,5,FALSE)</f>
        <v>27000</v>
      </c>
      <c r="H3487">
        <f t="shared" si="109"/>
        <v>27000</v>
      </c>
      <c r="I3487" t="str">
        <f>VLOOKUP(E3487,'Data Produk'!$A$2:$E$2517,3,FALSE)</f>
        <v>BHINNEKA DURALINK KCB2001 BLACK</v>
      </c>
      <c r="J3487" t="str">
        <f>VLOOKUP(E3487,'Data Produk'!$A$2:$E$2517,4,FALSE)</f>
        <v>CABLE</v>
      </c>
      <c r="K3487" t="str">
        <f>VLOOKUP(D3487,'Data Outlet'!$A$2:$D$17,4,FALSE)</f>
        <v>Fani Sari</v>
      </c>
      <c r="L3487" t="str">
        <f>VLOOKUP(D3487,'Data Outlet'!$A$2:$D$17,2,FALSE)</f>
        <v>LIPPO MALL KEMANG</v>
      </c>
    </row>
    <row r="3488" spans="1:12" x14ac:dyDescent="0.25">
      <c r="A3488" t="str">
        <f t="shared" si="110"/>
        <v>T-3487</v>
      </c>
      <c r="B3488" s="3" t="s">
        <v>2584</v>
      </c>
      <c r="C3488" s="5">
        <v>45515</v>
      </c>
      <c r="D3488" s="3" t="s">
        <v>37</v>
      </c>
      <c r="E3488" s="4" t="s">
        <v>1253</v>
      </c>
      <c r="F3488" s="9">
        <v>1</v>
      </c>
      <c r="G3488">
        <f>VLOOKUP(E3488,'Data Produk'!$A$2:$E$2517,5,FALSE)</f>
        <v>39600</v>
      </c>
      <c r="H3488">
        <f t="shared" si="109"/>
        <v>39600</v>
      </c>
      <c r="I3488" t="str">
        <f>VLOOKUP(E3488,'Data Produk'!$A$2:$E$2517,3,FALSE)</f>
        <v>BHINNEKA GO W606 OFFICE MOUSE BLACK</v>
      </c>
      <c r="J3488" t="str">
        <f>VLOOKUP(E3488,'Data Produk'!$A$2:$E$2517,4,FALSE)</f>
        <v>OFFICE MOUSE</v>
      </c>
      <c r="K3488" t="str">
        <f>VLOOKUP(D3488,'Data Outlet'!$A$2:$D$17,4,FALSE)</f>
        <v>Dewi Lestari</v>
      </c>
      <c r="L3488" t="str">
        <f>VLOOKUP(D3488,'Data Outlet'!$A$2:$D$17,2,FALSE)</f>
        <v>CIBUBUR JUNCTION</v>
      </c>
    </row>
    <row r="3489" spans="1:12" x14ac:dyDescent="0.25">
      <c r="A3489" t="str">
        <f t="shared" si="110"/>
        <v>T-3488</v>
      </c>
      <c r="B3489" s="3" t="s">
        <v>2584</v>
      </c>
      <c r="C3489" s="5">
        <v>45515</v>
      </c>
      <c r="D3489" s="3" t="s">
        <v>37</v>
      </c>
      <c r="E3489" s="4" t="s">
        <v>96</v>
      </c>
      <c r="F3489" s="9">
        <v>4</v>
      </c>
      <c r="G3489">
        <f>VLOOKUP(E3489,'Data Produk'!$A$2:$E$2517,5,FALSE)</f>
        <v>44850</v>
      </c>
      <c r="H3489">
        <f t="shared" si="109"/>
        <v>179400</v>
      </c>
      <c r="I3489" t="str">
        <f>VLOOKUP(E3489,'Data Produk'!$A$2:$E$2517,3,FALSE)</f>
        <v>BHINNEKA HYPERLINK KD10C2001 BLACK</v>
      </c>
      <c r="J3489" t="str">
        <f>VLOOKUP(E3489,'Data Produk'!$A$2:$E$2517,4,FALSE)</f>
        <v>CABLE</v>
      </c>
      <c r="K3489" t="str">
        <f>VLOOKUP(D3489,'Data Outlet'!$A$2:$D$17,4,FALSE)</f>
        <v>Dewi Lestari</v>
      </c>
      <c r="L3489" t="str">
        <f>VLOOKUP(D3489,'Data Outlet'!$A$2:$D$17,2,FALSE)</f>
        <v>CIBUBUR JUNCTION</v>
      </c>
    </row>
    <row r="3490" spans="1:12" x14ac:dyDescent="0.25">
      <c r="A3490" t="str">
        <f t="shared" si="110"/>
        <v>T-3489</v>
      </c>
      <c r="B3490" s="3" t="s">
        <v>2584</v>
      </c>
      <c r="C3490" s="5">
        <v>45525</v>
      </c>
      <c r="D3490" s="3" t="s">
        <v>40</v>
      </c>
      <c r="E3490" s="4" t="s">
        <v>1325</v>
      </c>
      <c r="F3490" s="9">
        <v>1</v>
      </c>
      <c r="G3490">
        <f>VLOOKUP(E3490,'Data Produk'!$A$2:$E$2517,5,FALSE)</f>
        <v>32000</v>
      </c>
      <c r="H3490">
        <f t="shared" si="109"/>
        <v>32000</v>
      </c>
      <c r="I3490" t="str">
        <f>VLOOKUP(E3490,'Data Produk'!$A$2:$E$2517,3,FALSE)</f>
        <v>KL104 BHINNEKA USB CABLE LIGHTNING</v>
      </c>
      <c r="J3490" t="str">
        <f>VLOOKUP(E3490,'Data Produk'!$A$2:$E$2517,4,FALSE)</f>
        <v>CABLE</v>
      </c>
      <c r="K3490" t="str">
        <f>VLOOKUP(D3490,'Data Outlet'!$A$2:$D$17,4,FALSE)</f>
        <v>Fani Sari</v>
      </c>
      <c r="L3490" t="str">
        <f>VLOOKUP(D3490,'Data Outlet'!$A$2:$D$17,2,FALSE)</f>
        <v>LIPPO MALL KEMANG</v>
      </c>
    </row>
    <row r="3491" spans="1:12" x14ac:dyDescent="0.25">
      <c r="A3491" t="str">
        <f t="shared" si="110"/>
        <v>T-3490</v>
      </c>
      <c r="B3491" s="3" t="s">
        <v>2584</v>
      </c>
      <c r="C3491" s="5">
        <v>45505</v>
      </c>
      <c r="D3491" s="3" t="s">
        <v>37</v>
      </c>
      <c r="E3491" s="4" t="s">
        <v>276</v>
      </c>
      <c r="F3491" s="9">
        <v>3</v>
      </c>
      <c r="G3491">
        <f>VLOOKUP(E3491,'Data Produk'!$A$2:$E$2517,5,FALSE)</f>
        <v>27000</v>
      </c>
      <c r="H3491">
        <f t="shared" si="109"/>
        <v>81000</v>
      </c>
      <c r="I3491" t="str">
        <f>VLOOKUP(E3491,'Data Produk'!$A$2:$E$2517,3,FALSE)</f>
        <v>BHINNEKA DURALINK KCB2001 BLACK</v>
      </c>
      <c r="J3491" t="str">
        <f>VLOOKUP(E3491,'Data Produk'!$A$2:$E$2517,4,FALSE)</f>
        <v>CABLE</v>
      </c>
      <c r="K3491" t="str">
        <f>VLOOKUP(D3491,'Data Outlet'!$A$2:$D$17,4,FALSE)</f>
        <v>Dewi Lestari</v>
      </c>
      <c r="L3491" t="str">
        <f>VLOOKUP(D3491,'Data Outlet'!$A$2:$D$17,2,FALSE)</f>
        <v>CIBUBUR JUNCTION</v>
      </c>
    </row>
    <row r="3492" spans="1:12" x14ac:dyDescent="0.25">
      <c r="A3492" t="str">
        <f t="shared" si="110"/>
        <v>T-3491</v>
      </c>
      <c r="B3492" s="3" t="s">
        <v>2584</v>
      </c>
      <c r="C3492" s="5">
        <v>45529</v>
      </c>
      <c r="D3492" s="3" t="s">
        <v>40</v>
      </c>
      <c r="E3492" s="4" t="s">
        <v>1671</v>
      </c>
      <c r="F3492" s="9">
        <v>1</v>
      </c>
      <c r="G3492">
        <f>VLOOKUP(E3492,'Data Produk'!$A$2:$E$2517,5,FALSE)</f>
        <v>39600</v>
      </c>
      <c r="H3492">
        <f t="shared" si="109"/>
        <v>39600</v>
      </c>
      <c r="I3492" t="str">
        <f>VLOOKUP(E3492,'Data Produk'!$A$2:$E$2517,3,FALSE)</f>
        <v>BHINNEKA GO W606 OFFICE MOUSE BLACK</v>
      </c>
      <c r="J3492" t="str">
        <f>VLOOKUP(E3492,'Data Produk'!$A$2:$E$2517,4,FALSE)</f>
        <v>OFFICE MOUSE</v>
      </c>
      <c r="K3492" t="str">
        <f>VLOOKUP(D3492,'Data Outlet'!$A$2:$D$17,4,FALSE)</f>
        <v>Fani Sari</v>
      </c>
      <c r="L3492" t="str">
        <f>VLOOKUP(D3492,'Data Outlet'!$A$2:$D$17,2,FALSE)</f>
        <v>LIPPO MALL KEMANG</v>
      </c>
    </row>
    <row r="3493" spans="1:12" x14ac:dyDescent="0.25">
      <c r="A3493" t="str">
        <f t="shared" si="110"/>
        <v>T-3492</v>
      </c>
      <c r="B3493" s="3" t="s">
        <v>2584</v>
      </c>
      <c r="C3493" s="5">
        <v>45515</v>
      </c>
      <c r="D3493" s="3" t="s">
        <v>40</v>
      </c>
      <c r="E3493" s="4" t="s">
        <v>802</v>
      </c>
      <c r="F3493" s="9">
        <v>2</v>
      </c>
      <c r="G3493">
        <f>VLOOKUP(E3493,'Data Produk'!$A$2:$E$2517,5,FALSE)</f>
        <v>36900</v>
      </c>
      <c r="H3493">
        <f t="shared" si="109"/>
        <v>73800</v>
      </c>
      <c r="I3493" t="str">
        <f>VLOOKUP(E3493,'Data Produk'!$A$2:$E$2517,3,FALSE)</f>
        <v>KL106 BHINNEKA USB CABLE LIGHTNING</v>
      </c>
      <c r="J3493" t="str">
        <f>VLOOKUP(E3493,'Data Produk'!$A$2:$E$2517,4,FALSE)</f>
        <v>CABLE</v>
      </c>
      <c r="K3493" t="str">
        <f>VLOOKUP(D3493,'Data Outlet'!$A$2:$D$17,4,FALSE)</f>
        <v>Fani Sari</v>
      </c>
      <c r="L3493" t="str">
        <f>VLOOKUP(D3493,'Data Outlet'!$A$2:$D$17,2,FALSE)</f>
        <v>LIPPO MALL KEMANG</v>
      </c>
    </row>
    <row r="3494" spans="1:12" x14ac:dyDescent="0.25">
      <c r="A3494" t="str">
        <f t="shared" si="110"/>
        <v>T-3493</v>
      </c>
      <c r="B3494" s="3" t="s">
        <v>2584</v>
      </c>
      <c r="C3494" s="5">
        <v>45508</v>
      </c>
      <c r="D3494" s="3" t="s">
        <v>40</v>
      </c>
      <c r="E3494" s="4" t="s">
        <v>1672</v>
      </c>
      <c r="F3494" s="9">
        <v>1</v>
      </c>
      <c r="G3494">
        <f>VLOOKUP(E3494,'Data Produk'!$A$2:$E$2517,5,FALSE)</f>
        <v>489300</v>
      </c>
      <c r="H3494">
        <f t="shared" si="109"/>
        <v>489300</v>
      </c>
      <c r="I3494" t="str">
        <f>VLOOKUP(E3494,'Data Produk'!$A$2:$E$2517,3,FALSE)</f>
        <v>ACK02 LUFFY Keycaps One Piece Original</v>
      </c>
      <c r="J3494" t="str">
        <f>VLOOKUP(E3494,'Data Produk'!$A$2:$E$2517,4,FALSE)</f>
        <v>OTHER ACCESSORIES</v>
      </c>
      <c r="K3494" t="str">
        <f>VLOOKUP(D3494,'Data Outlet'!$A$2:$D$17,4,FALSE)</f>
        <v>Fani Sari</v>
      </c>
      <c r="L3494" t="str">
        <f>VLOOKUP(D3494,'Data Outlet'!$A$2:$D$17,2,FALSE)</f>
        <v>LIPPO MALL KEMANG</v>
      </c>
    </row>
    <row r="3495" spans="1:12" x14ac:dyDescent="0.25">
      <c r="A3495" t="str">
        <f t="shared" si="110"/>
        <v>T-3494</v>
      </c>
      <c r="B3495" s="3" t="s">
        <v>2584</v>
      </c>
      <c r="C3495" s="5">
        <v>45527</v>
      </c>
      <c r="D3495" s="3" t="s">
        <v>40</v>
      </c>
      <c r="E3495" s="4" t="s">
        <v>1060</v>
      </c>
      <c r="F3495" s="9">
        <v>2</v>
      </c>
      <c r="G3495">
        <f>VLOOKUP(E3495,'Data Produk'!$A$2:$E$2517,5,FALSE)</f>
        <v>13500</v>
      </c>
      <c r="H3495">
        <f t="shared" si="109"/>
        <v>27000</v>
      </c>
      <c r="I3495" t="str">
        <f>VLOOKUP(E3495,'Data Produk'!$A$2:$E$2517,3,FALSE)</f>
        <v>BHINNEKA LINKBUDS ES2 WIRED EARBUDS BLACK</v>
      </c>
      <c r="J3495" t="str">
        <f>VLOOKUP(E3495,'Data Produk'!$A$2:$E$2517,4,FALSE)</f>
        <v>EARPHONE</v>
      </c>
      <c r="K3495" t="str">
        <f>VLOOKUP(D3495,'Data Outlet'!$A$2:$D$17,4,FALSE)</f>
        <v>Fani Sari</v>
      </c>
      <c r="L3495" t="str">
        <f>VLOOKUP(D3495,'Data Outlet'!$A$2:$D$17,2,FALSE)</f>
        <v>LIPPO MALL KEMANG</v>
      </c>
    </row>
    <row r="3496" spans="1:12" x14ac:dyDescent="0.25">
      <c r="A3496" t="str">
        <f t="shared" si="110"/>
        <v>T-3495</v>
      </c>
      <c r="B3496" s="3" t="s">
        <v>2584</v>
      </c>
      <c r="C3496" s="5">
        <v>45534</v>
      </c>
      <c r="D3496" s="3" t="s">
        <v>40</v>
      </c>
      <c r="E3496" s="4" t="s">
        <v>1607</v>
      </c>
      <c r="F3496" s="9">
        <v>2</v>
      </c>
      <c r="G3496">
        <f>VLOOKUP(E3496,'Data Produk'!$A$2:$E$2517,5,FALSE)</f>
        <v>261000</v>
      </c>
      <c r="H3496">
        <f t="shared" si="109"/>
        <v>522000</v>
      </c>
      <c r="I3496" t="str">
        <f>VLOOKUP(E3496,'Data Produk'!$A$2:$E$2517,3,FALSE)</f>
        <v>BHINNEKA BLAKE WGC5 GAMING MOUSE BLACK</v>
      </c>
      <c r="J3496" t="str">
        <f>VLOOKUP(E3496,'Data Produk'!$A$2:$E$2517,4,FALSE)</f>
        <v>MOUSE GAMING</v>
      </c>
      <c r="K3496" t="str">
        <f>VLOOKUP(D3496,'Data Outlet'!$A$2:$D$17,4,FALSE)</f>
        <v>Fani Sari</v>
      </c>
      <c r="L3496" t="str">
        <f>VLOOKUP(D3496,'Data Outlet'!$A$2:$D$17,2,FALSE)</f>
        <v>LIPPO MALL KEMANG</v>
      </c>
    </row>
    <row r="3497" spans="1:12" x14ac:dyDescent="0.25">
      <c r="A3497" t="str">
        <f t="shared" si="110"/>
        <v>T-3496</v>
      </c>
      <c r="B3497" s="3" t="s">
        <v>2584</v>
      </c>
      <c r="C3497" s="5">
        <v>45514</v>
      </c>
      <c r="D3497" s="3" t="s">
        <v>40</v>
      </c>
      <c r="E3497" s="4" t="s">
        <v>806</v>
      </c>
      <c r="F3497" s="9">
        <v>2</v>
      </c>
      <c r="G3497">
        <f>VLOOKUP(E3497,'Data Produk'!$A$2:$E$2517,5,FALSE)</f>
        <v>76500</v>
      </c>
      <c r="H3497">
        <f t="shared" si="109"/>
        <v>153000</v>
      </c>
      <c r="I3497" t="str">
        <f>VLOOKUP(E3497,'Data Produk'!$A$2:$E$2517,3,FALSE)</f>
        <v>BHINNEKA WAVE10 TW10 TRUE WIRELESS BEIGE</v>
      </c>
      <c r="J3497" t="str">
        <f>VLOOKUP(E3497,'Data Produk'!$A$2:$E$2517,4,FALSE)</f>
        <v>TWS</v>
      </c>
      <c r="K3497" t="str">
        <f>VLOOKUP(D3497,'Data Outlet'!$A$2:$D$17,4,FALSE)</f>
        <v>Fani Sari</v>
      </c>
      <c r="L3497" t="str">
        <f>VLOOKUP(D3497,'Data Outlet'!$A$2:$D$17,2,FALSE)</f>
        <v>LIPPO MALL KEMANG</v>
      </c>
    </row>
    <row r="3498" spans="1:12" x14ac:dyDescent="0.25">
      <c r="A3498" t="str">
        <f t="shared" si="110"/>
        <v>T-3497</v>
      </c>
      <c r="B3498" s="3" t="s">
        <v>2584</v>
      </c>
      <c r="C3498" s="5">
        <v>45508</v>
      </c>
      <c r="D3498" s="3" t="s">
        <v>40</v>
      </c>
      <c r="E3498" s="4" t="s">
        <v>503</v>
      </c>
      <c r="F3498" s="9">
        <v>1</v>
      </c>
      <c r="G3498">
        <f>VLOOKUP(E3498,'Data Produk'!$A$2:$E$2517,5,FALSE)</f>
        <v>15300</v>
      </c>
      <c r="H3498">
        <f t="shared" si="109"/>
        <v>15300</v>
      </c>
      <c r="I3498" t="str">
        <f>VLOOKUP(E3498,'Data Produk'!$A$2:$E$2517,3,FALSE)</f>
        <v>BHINNEKA LINKPODS ES3 WIRED EARBUDS WHITE</v>
      </c>
      <c r="J3498" t="str">
        <f>VLOOKUP(E3498,'Data Produk'!$A$2:$E$2517,4,FALSE)</f>
        <v>EARPHONE</v>
      </c>
      <c r="K3498" t="str">
        <f>VLOOKUP(D3498,'Data Outlet'!$A$2:$D$17,4,FALSE)</f>
        <v>Fani Sari</v>
      </c>
      <c r="L3498" t="str">
        <f>VLOOKUP(D3498,'Data Outlet'!$A$2:$D$17,2,FALSE)</f>
        <v>LIPPO MALL KEMANG</v>
      </c>
    </row>
    <row r="3499" spans="1:12" x14ac:dyDescent="0.25">
      <c r="A3499" t="str">
        <f t="shared" si="110"/>
        <v>T-3498</v>
      </c>
      <c r="B3499" s="3" t="s">
        <v>2584</v>
      </c>
      <c r="C3499" s="5">
        <v>45506</v>
      </c>
      <c r="D3499" s="3" t="s">
        <v>37</v>
      </c>
      <c r="E3499" s="4" t="s">
        <v>1240</v>
      </c>
      <c r="F3499" s="9">
        <v>2</v>
      </c>
      <c r="G3499">
        <f>VLOOKUP(E3499,'Data Produk'!$A$2:$E$2517,5,FALSE)</f>
        <v>81000</v>
      </c>
      <c r="H3499">
        <f t="shared" si="109"/>
        <v>162000</v>
      </c>
      <c r="I3499" t="str">
        <f>VLOOKUP(E3499,'Data Produk'!$A$2:$E$2517,3,FALSE)</f>
        <v>BHINNEKA THOR X9 GAMING MOUSE BLACK</v>
      </c>
      <c r="J3499" t="str">
        <f>VLOOKUP(E3499,'Data Produk'!$A$2:$E$2517,4,FALSE)</f>
        <v>MOUSE GAMING</v>
      </c>
      <c r="K3499" t="str">
        <f>VLOOKUP(D3499,'Data Outlet'!$A$2:$D$17,4,FALSE)</f>
        <v>Dewi Lestari</v>
      </c>
      <c r="L3499" t="str">
        <f>VLOOKUP(D3499,'Data Outlet'!$A$2:$D$17,2,FALSE)</f>
        <v>CIBUBUR JUNCTION</v>
      </c>
    </row>
    <row r="3500" spans="1:12" x14ac:dyDescent="0.25">
      <c r="A3500" t="str">
        <f t="shared" si="110"/>
        <v>T-3499</v>
      </c>
      <c r="B3500" s="3" t="s">
        <v>2584</v>
      </c>
      <c r="C3500" s="5">
        <v>45508</v>
      </c>
      <c r="D3500" s="3" t="s">
        <v>37</v>
      </c>
      <c r="E3500" s="4" t="s">
        <v>231</v>
      </c>
      <c r="F3500" s="9">
        <v>1</v>
      </c>
      <c r="G3500">
        <f>VLOOKUP(E3500,'Data Produk'!$A$2:$E$2517,5,FALSE)</f>
        <v>83850</v>
      </c>
      <c r="H3500">
        <f t="shared" si="109"/>
        <v>83850</v>
      </c>
      <c r="I3500" t="str">
        <f>VLOOKUP(E3500,'Data Produk'!$A$2:$E$2517,3,FALSE)</f>
        <v>BHINNEKA POWER PACK S1 10.000 mAh POWERBANK BLACK</v>
      </c>
      <c r="J3500" t="str">
        <f>VLOOKUP(E3500,'Data Produk'!$A$2:$E$2517,4,FALSE)</f>
        <v>POWERBANK</v>
      </c>
      <c r="K3500" t="str">
        <f>VLOOKUP(D3500,'Data Outlet'!$A$2:$D$17,4,FALSE)</f>
        <v>Dewi Lestari</v>
      </c>
      <c r="L3500" t="str">
        <f>VLOOKUP(D3500,'Data Outlet'!$A$2:$D$17,2,FALSE)</f>
        <v>CIBUBUR JUNCTION</v>
      </c>
    </row>
    <row r="3501" spans="1:12" x14ac:dyDescent="0.25">
      <c r="A3501" t="str">
        <f t="shared" si="110"/>
        <v>T-3500</v>
      </c>
      <c r="B3501" s="3" t="s">
        <v>2584</v>
      </c>
      <c r="C3501" s="5">
        <v>45532</v>
      </c>
      <c r="D3501" s="3" t="s">
        <v>37</v>
      </c>
      <c r="E3501" s="4" t="s">
        <v>752</v>
      </c>
      <c r="F3501" s="9">
        <v>3</v>
      </c>
      <c r="G3501">
        <f>VLOOKUP(E3501,'Data Produk'!$A$2:$E$2517,5,FALSE)</f>
        <v>17100</v>
      </c>
      <c r="H3501">
        <f t="shared" si="109"/>
        <v>51300</v>
      </c>
      <c r="I3501" t="str">
        <f>VLOOKUP(E3501,'Data Produk'!$A$2:$E$2517,3,FALSE)</f>
        <v>BHINNEKA DURALINK KCB1201 BLACK</v>
      </c>
      <c r="J3501" t="str">
        <f>VLOOKUP(E3501,'Data Produk'!$A$2:$E$2517,4,FALSE)</f>
        <v>CABLE</v>
      </c>
      <c r="K3501" t="str">
        <f>VLOOKUP(D3501,'Data Outlet'!$A$2:$D$17,4,FALSE)</f>
        <v>Dewi Lestari</v>
      </c>
      <c r="L3501" t="str">
        <f>VLOOKUP(D3501,'Data Outlet'!$A$2:$D$17,2,FALSE)</f>
        <v>CIBUBUR JUNCTION</v>
      </c>
    </row>
    <row r="3502" spans="1:12" x14ac:dyDescent="0.25">
      <c r="A3502" t="str">
        <f t="shared" si="110"/>
        <v>T-3501</v>
      </c>
      <c r="B3502" s="3" t="s">
        <v>2584</v>
      </c>
      <c r="C3502" s="5">
        <v>45524</v>
      </c>
      <c r="D3502" s="3" t="s">
        <v>37</v>
      </c>
      <c r="E3502" s="4" t="s">
        <v>1095</v>
      </c>
      <c r="F3502" s="9">
        <v>1</v>
      </c>
      <c r="G3502">
        <f>VLOOKUP(E3502,'Data Produk'!$A$2:$E$2517,5,FALSE)</f>
        <v>15300</v>
      </c>
      <c r="H3502">
        <f t="shared" si="109"/>
        <v>15300</v>
      </c>
      <c r="I3502" t="str">
        <f>VLOOKUP(E3502,'Data Produk'!$A$2:$E$2517,3,FALSE)</f>
        <v>BHINNEKA LINKPODS ES3 WIRED EARBUDS WHITE</v>
      </c>
      <c r="J3502" t="str">
        <f>VLOOKUP(E3502,'Data Produk'!$A$2:$E$2517,4,FALSE)</f>
        <v>EARPHONE</v>
      </c>
      <c r="K3502" t="str">
        <f>VLOOKUP(D3502,'Data Outlet'!$A$2:$D$17,4,FALSE)</f>
        <v>Dewi Lestari</v>
      </c>
      <c r="L3502" t="str">
        <f>VLOOKUP(D3502,'Data Outlet'!$A$2:$D$17,2,FALSE)</f>
        <v>CIBUBUR JUNCTION</v>
      </c>
    </row>
    <row r="3503" spans="1:12" x14ac:dyDescent="0.25">
      <c r="A3503" t="str">
        <f t="shared" si="110"/>
        <v>T-3502</v>
      </c>
      <c r="B3503" s="3" t="s">
        <v>2584</v>
      </c>
      <c r="C3503" s="5">
        <v>45511</v>
      </c>
      <c r="D3503" s="3" t="s">
        <v>37</v>
      </c>
      <c r="E3503" s="4" t="s">
        <v>217</v>
      </c>
      <c r="F3503" s="9">
        <v>2</v>
      </c>
      <c r="G3503">
        <f>VLOOKUP(E3503,'Data Produk'!$A$2:$E$2517,5,FALSE)</f>
        <v>13500</v>
      </c>
      <c r="H3503">
        <f t="shared" si="109"/>
        <v>27000</v>
      </c>
      <c r="I3503" t="str">
        <f>VLOOKUP(E3503,'Data Produk'!$A$2:$E$2517,3,FALSE)</f>
        <v>BHINNEKA LINKBUDS ES2 WIRED EARBUDS BLACK</v>
      </c>
      <c r="J3503" t="str">
        <f>VLOOKUP(E3503,'Data Produk'!$A$2:$E$2517,4,FALSE)</f>
        <v>EARPHONE</v>
      </c>
      <c r="K3503" t="str">
        <f>VLOOKUP(D3503,'Data Outlet'!$A$2:$D$17,4,FALSE)</f>
        <v>Dewi Lestari</v>
      </c>
      <c r="L3503" t="str">
        <f>VLOOKUP(D3503,'Data Outlet'!$A$2:$D$17,2,FALSE)</f>
        <v>CIBUBUR JUNCTION</v>
      </c>
    </row>
    <row r="3504" spans="1:12" x14ac:dyDescent="0.25">
      <c r="A3504" t="str">
        <f t="shared" si="110"/>
        <v>T-3503</v>
      </c>
      <c r="B3504" s="3" t="s">
        <v>2584</v>
      </c>
      <c r="C3504" s="5">
        <v>45533</v>
      </c>
      <c r="D3504" s="3" t="s">
        <v>37</v>
      </c>
      <c r="E3504" s="4" t="s">
        <v>1673</v>
      </c>
      <c r="F3504" s="9">
        <v>3</v>
      </c>
      <c r="G3504">
        <f>VLOOKUP(E3504,'Data Produk'!$A$2:$E$2517,5,FALSE)</f>
        <v>90000</v>
      </c>
      <c r="H3504">
        <f t="shared" si="109"/>
        <v>270000</v>
      </c>
      <c r="I3504" t="str">
        <f>VLOOKUP(E3504,'Data Produk'!$A$2:$E$2517,3,FALSE)</f>
        <v>BHINNEKA POWER PURE 33W 2-PORTS USB CHARGER (PD+QC) BLACK</v>
      </c>
      <c r="J3504" t="str">
        <f>VLOOKUP(E3504,'Data Produk'!$A$2:$E$2517,4,FALSE)</f>
        <v>CHARGER</v>
      </c>
      <c r="K3504" t="str">
        <f>VLOOKUP(D3504,'Data Outlet'!$A$2:$D$17,4,FALSE)</f>
        <v>Dewi Lestari</v>
      </c>
      <c r="L3504" t="str">
        <f>VLOOKUP(D3504,'Data Outlet'!$A$2:$D$17,2,FALSE)</f>
        <v>CIBUBUR JUNCTION</v>
      </c>
    </row>
    <row r="3505" spans="1:12" x14ac:dyDescent="0.25">
      <c r="A3505" t="str">
        <f t="shared" si="110"/>
        <v>T-3504</v>
      </c>
      <c r="B3505" s="3" t="s">
        <v>2584</v>
      </c>
      <c r="C3505" s="5">
        <v>45531</v>
      </c>
      <c r="D3505" s="3" t="s">
        <v>40</v>
      </c>
      <c r="E3505" s="4" t="s">
        <v>1071</v>
      </c>
      <c r="F3505" s="9">
        <v>2</v>
      </c>
      <c r="G3505">
        <f>VLOOKUP(E3505,'Data Produk'!$A$2:$E$2517,5,FALSE)</f>
        <v>396000</v>
      </c>
      <c r="H3505">
        <f t="shared" si="109"/>
        <v>792000</v>
      </c>
      <c r="I3505" t="str">
        <f>VLOOKUP(E3505,'Data Produk'!$A$2:$E$2517,3,FALSE)</f>
        <v>BHINNEKA LEVIOSA MCX01 CONDENSER MICROPHONE BLACK</v>
      </c>
      <c r="J3505" t="str">
        <f>VLOOKUP(E3505,'Data Produk'!$A$2:$E$2517,4,FALSE)</f>
        <v>STREAMING DEVICES</v>
      </c>
      <c r="K3505" t="str">
        <f>VLOOKUP(D3505,'Data Outlet'!$A$2:$D$17,4,FALSE)</f>
        <v>Fani Sari</v>
      </c>
      <c r="L3505" t="str">
        <f>VLOOKUP(D3505,'Data Outlet'!$A$2:$D$17,2,FALSE)</f>
        <v>LIPPO MALL KEMANG</v>
      </c>
    </row>
    <row r="3506" spans="1:12" x14ac:dyDescent="0.25">
      <c r="A3506" t="str">
        <f t="shared" si="110"/>
        <v>T-3505</v>
      </c>
      <c r="B3506" s="3" t="s">
        <v>2584</v>
      </c>
      <c r="C3506" s="5">
        <v>45525</v>
      </c>
      <c r="D3506" s="3" t="s">
        <v>40</v>
      </c>
      <c r="E3506" s="4" t="s">
        <v>1330</v>
      </c>
      <c r="F3506" s="9">
        <v>1</v>
      </c>
      <c r="G3506">
        <f>VLOOKUP(E3506,'Data Produk'!$A$2:$E$2517,5,FALSE)</f>
        <v>15000</v>
      </c>
      <c r="H3506">
        <f t="shared" si="109"/>
        <v>15000</v>
      </c>
      <c r="I3506" t="str">
        <f>VLOOKUP(E3506,'Data Produk'!$A$2:$E$2517,3,FALSE)</f>
        <v>KL103 BHINNEKA USB CABLE LIGHTNING</v>
      </c>
      <c r="J3506" t="str">
        <f>VLOOKUP(E3506,'Data Produk'!$A$2:$E$2517,4,FALSE)</f>
        <v>CABLE</v>
      </c>
      <c r="K3506" t="str">
        <f>VLOOKUP(D3506,'Data Outlet'!$A$2:$D$17,4,FALSE)</f>
        <v>Fani Sari</v>
      </c>
      <c r="L3506" t="str">
        <f>VLOOKUP(D3506,'Data Outlet'!$A$2:$D$17,2,FALSE)</f>
        <v>LIPPO MALL KEMANG</v>
      </c>
    </row>
    <row r="3507" spans="1:12" x14ac:dyDescent="0.25">
      <c r="A3507" t="str">
        <f t="shared" si="110"/>
        <v>T-3506</v>
      </c>
      <c r="B3507" s="3" t="s">
        <v>2584</v>
      </c>
      <c r="C3507" s="5">
        <v>45509</v>
      </c>
      <c r="D3507" s="3" t="s">
        <v>40</v>
      </c>
      <c r="E3507" s="4" t="s">
        <v>474</v>
      </c>
      <c r="F3507" s="9">
        <v>1</v>
      </c>
      <c r="G3507">
        <f>VLOOKUP(E3507,'Data Produk'!$A$2:$E$2517,5,FALSE)</f>
        <v>130500</v>
      </c>
      <c r="H3507">
        <f t="shared" si="109"/>
        <v>130500</v>
      </c>
      <c r="I3507" t="str">
        <f>VLOOKUP(E3507,'Data Produk'!$A$2:$E$2517,3,FALSE)</f>
        <v>BHINNEKA TRINITY MH88 GAMING HEADSET PINK</v>
      </c>
      <c r="J3507" t="str">
        <f>VLOOKUP(E3507,'Data Produk'!$A$2:$E$2517,4,FALSE)</f>
        <v>GAMING HEADSET</v>
      </c>
      <c r="K3507" t="str">
        <f>VLOOKUP(D3507,'Data Outlet'!$A$2:$D$17,4,FALSE)</f>
        <v>Fani Sari</v>
      </c>
      <c r="L3507" t="str">
        <f>VLOOKUP(D3507,'Data Outlet'!$A$2:$D$17,2,FALSE)</f>
        <v>LIPPO MALL KEMANG</v>
      </c>
    </row>
    <row r="3508" spans="1:12" x14ac:dyDescent="0.25">
      <c r="A3508" t="str">
        <f t="shared" si="110"/>
        <v>T-3507</v>
      </c>
      <c r="B3508" s="3" t="s">
        <v>2584</v>
      </c>
      <c r="C3508" s="5">
        <v>45512</v>
      </c>
      <c r="D3508" s="3" t="s">
        <v>37</v>
      </c>
      <c r="E3508" s="4" t="s">
        <v>891</v>
      </c>
      <c r="F3508" s="9">
        <v>1</v>
      </c>
      <c r="G3508">
        <f>VLOOKUP(E3508,'Data Produk'!$A$2:$E$2517,5,FALSE)</f>
        <v>225000</v>
      </c>
      <c r="H3508">
        <f t="shared" si="109"/>
        <v>225000</v>
      </c>
      <c r="I3508" t="str">
        <f>VLOOKUP(E3508,'Data Produk'!$A$2:$E$2517,3,FALSE)</f>
        <v>BHINNEKA POWER CUBE 4 PLUG TYPE TRAVEL MULTI ADAPTER BLACK</v>
      </c>
      <c r="J3508" t="str">
        <f>VLOOKUP(E3508,'Data Produk'!$A$2:$E$2517,4,FALSE)</f>
        <v>CAR &amp; TRAVEL CHARGER</v>
      </c>
      <c r="K3508" t="str">
        <f>VLOOKUP(D3508,'Data Outlet'!$A$2:$D$17,4,FALSE)</f>
        <v>Dewi Lestari</v>
      </c>
      <c r="L3508" t="str">
        <f>VLOOKUP(D3508,'Data Outlet'!$A$2:$D$17,2,FALSE)</f>
        <v>CIBUBUR JUNCTION</v>
      </c>
    </row>
    <row r="3509" spans="1:12" x14ac:dyDescent="0.25">
      <c r="A3509" t="str">
        <f t="shared" si="110"/>
        <v>T-3508</v>
      </c>
      <c r="B3509" s="3" t="s">
        <v>2584</v>
      </c>
      <c r="C3509" s="5">
        <v>45533</v>
      </c>
      <c r="D3509" s="3" t="s">
        <v>37</v>
      </c>
      <c r="E3509" s="4" t="s">
        <v>93</v>
      </c>
      <c r="F3509" s="9">
        <v>3</v>
      </c>
      <c r="G3509">
        <f>VLOOKUP(E3509,'Data Produk'!$A$2:$E$2517,5,FALSE)</f>
        <v>18000</v>
      </c>
      <c r="H3509">
        <f t="shared" si="109"/>
        <v>54000</v>
      </c>
      <c r="I3509" t="str">
        <f>VLOOKUP(E3509,'Data Produk'!$A$2:$E$2517,3,FALSE)</f>
        <v>BHINNEKA DURALINK KLB1201 BLACK</v>
      </c>
      <c r="J3509" t="str">
        <f>VLOOKUP(E3509,'Data Produk'!$A$2:$E$2517,4,FALSE)</f>
        <v>CABLE</v>
      </c>
      <c r="K3509" t="str">
        <f>VLOOKUP(D3509,'Data Outlet'!$A$2:$D$17,4,FALSE)</f>
        <v>Dewi Lestari</v>
      </c>
      <c r="L3509" t="str">
        <f>VLOOKUP(D3509,'Data Outlet'!$A$2:$D$17,2,FALSE)</f>
        <v>CIBUBUR JUNCTION</v>
      </c>
    </row>
    <row r="3510" spans="1:12" x14ac:dyDescent="0.25">
      <c r="A3510" t="str">
        <f t="shared" si="110"/>
        <v>T-3509</v>
      </c>
      <c r="B3510" s="3" t="s">
        <v>2584</v>
      </c>
      <c r="C3510" s="5">
        <v>45510</v>
      </c>
      <c r="D3510" s="3" t="s">
        <v>40</v>
      </c>
      <c r="E3510" s="4" t="s">
        <v>1246</v>
      </c>
      <c r="F3510" s="9">
        <v>2</v>
      </c>
      <c r="G3510">
        <f>VLOOKUP(E3510,'Data Produk'!$A$2:$E$2517,5,FALSE)</f>
        <v>88200</v>
      </c>
      <c r="H3510">
        <f t="shared" si="109"/>
        <v>176400</v>
      </c>
      <c r="I3510" t="str">
        <f>VLOOKUP(E3510,'Data Produk'!$A$2:$E$2517,3,FALSE)</f>
        <v>BHINNEKA POWER PACK S1 10.000 mAh POWERBANK WHITE</v>
      </c>
      <c r="J3510" t="str">
        <f>VLOOKUP(E3510,'Data Produk'!$A$2:$E$2517,4,FALSE)</f>
        <v>POWERBANK</v>
      </c>
      <c r="K3510" t="str">
        <f>VLOOKUP(D3510,'Data Outlet'!$A$2:$D$17,4,FALSE)</f>
        <v>Fani Sari</v>
      </c>
      <c r="L3510" t="str">
        <f>VLOOKUP(D3510,'Data Outlet'!$A$2:$D$17,2,FALSE)</f>
        <v>LIPPO MALL KEMANG</v>
      </c>
    </row>
    <row r="3511" spans="1:12" x14ac:dyDescent="0.25">
      <c r="A3511" t="str">
        <f t="shared" si="110"/>
        <v>T-3510</v>
      </c>
      <c r="B3511" s="3" t="s">
        <v>2584</v>
      </c>
      <c r="C3511" s="5">
        <v>45530</v>
      </c>
      <c r="D3511" s="3" t="s">
        <v>37</v>
      </c>
      <c r="E3511" s="4" t="s">
        <v>267</v>
      </c>
      <c r="F3511" s="9">
        <v>2</v>
      </c>
      <c r="G3511">
        <f>VLOOKUP(E3511,'Data Produk'!$A$2:$E$2517,5,FALSE)</f>
        <v>13050</v>
      </c>
      <c r="H3511">
        <f t="shared" si="109"/>
        <v>26100</v>
      </c>
      <c r="I3511" t="str">
        <f>VLOOKUP(E3511,'Data Produk'!$A$2:$E$2517,3,FALSE)</f>
        <v>BHINNEKA DURALINK KCT1201 BLACK</v>
      </c>
      <c r="J3511" t="str">
        <f>VLOOKUP(E3511,'Data Produk'!$A$2:$E$2517,4,FALSE)</f>
        <v>CABLE</v>
      </c>
      <c r="K3511" t="str">
        <f>VLOOKUP(D3511,'Data Outlet'!$A$2:$D$17,4,FALSE)</f>
        <v>Dewi Lestari</v>
      </c>
      <c r="L3511" t="str">
        <f>VLOOKUP(D3511,'Data Outlet'!$A$2:$D$17,2,FALSE)</f>
        <v>CIBUBUR JUNCTION</v>
      </c>
    </row>
    <row r="3512" spans="1:12" x14ac:dyDescent="0.25">
      <c r="A3512" t="str">
        <f t="shared" si="110"/>
        <v>T-3511</v>
      </c>
      <c r="B3512" s="3" t="s">
        <v>2584</v>
      </c>
      <c r="C3512" s="5">
        <v>45509</v>
      </c>
      <c r="D3512" s="3" t="s">
        <v>37</v>
      </c>
      <c r="E3512" s="4" t="s">
        <v>568</v>
      </c>
      <c r="F3512" s="9">
        <v>2</v>
      </c>
      <c r="G3512">
        <f>VLOOKUP(E3512,'Data Produk'!$A$2:$E$2517,5,FALSE)</f>
        <v>60750</v>
      </c>
      <c r="H3512">
        <f t="shared" si="109"/>
        <v>121500</v>
      </c>
      <c r="I3512" t="str">
        <f>VLOOKUP(E3512,'Data Produk'!$A$2:$E$2517,3,FALSE)</f>
        <v>BHINNEKA RAIGOR II WG10 GAMING MOUSE BLACK</v>
      </c>
      <c r="J3512" t="str">
        <f>VLOOKUP(E3512,'Data Produk'!$A$2:$E$2517,4,FALSE)</f>
        <v>MOUSE GAMING</v>
      </c>
      <c r="K3512" t="str">
        <f>VLOOKUP(D3512,'Data Outlet'!$A$2:$D$17,4,FALSE)</f>
        <v>Dewi Lestari</v>
      </c>
      <c r="L3512" t="str">
        <f>VLOOKUP(D3512,'Data Outlet'!$A$2:$D$17,2,FALSE)</f>
        <v>CIBUBUR JUNCTION</v>
      </c>
    </row>
    <row r="3513" spans="1:12" x14ac:dyDescent="0.25">
      <c r="A3513" t="str">
        <f t="shared" si="110"/>
        <v>T-3512</v>
      </c>
      <c r="B3513" s="3" t="s">
        <v>2584</v>
      </c>
      <c r="C3513" s="5">
        <v>45522</v>
      </c>
      <c r="D3513" s="3" t="s">
        <v>37</v>
      </c>
      <c r="E3513" s="4" t="s">
        <v>1674</v>
      </c>
      <c r="F3513" s="9">
        <v>2</v>
      </c>
      <c r="G3513">
        <f>VLOOKUP(E3513,'Data Produk'!$A$2:$E$2517,5,FALSE)</f>
        <v>81000</v>
      </c>
      <c r="H3513">
        <f t="shared" si="109"/>
        <v>162000</v>
      </c>
      <c r="I3513" t="str">
        <f>VLOOKUP(E3513,'Data Produk'!$A$2:$E$2517,3,FALSE)</f>
        <v>BHINNEKA SCAR II EG5C WIRED EARBUDS BLACK</v>
      </c>
      <c r="J3513" t="str">
        <f>VLOOKUP(E3513,'Data Produk'!$A$2:$E$2517,4,FALSE)</f>
        <v>EARPHONE</v>
      </c>
      <c r="K3513" t="str">
        <f>VLOOKUP(D3513,'Data Outlet'!$A$2:$D$17,4,FALSE)</f>
        <v>Dewi Lestari</v>
      </c>
      <c r="L3513" t="str">
        <f>VLOOKUP(D3513,'Data Outlet'!$A$2:$D$17,2,FALSE)</f>
        <v>CIBUBUR JUNCTION</v>
      </c>
    </row>
    <row r="3514" spans="1:12" x14ac:dyDescent="0.25">
      <c r="A3514" t="str">
        <f t="shared" si="110"/>
        <v>T-3513</v>
      </c>
      <c r="B3514" s="3" t="s">
        <v>2584</v>
      </c>
      <c r="C3514" s="5">
        <v>45523</v>
      </c>
      <c r="D3514" s="3" t="s">
        <v>40</v>
      </c>
      <c r="E3514" s="4" t="s">
        <v>756</v>
      </c>
      <c r="F3514" s="9">
        <v>1</v>
      </c>
      <c r="G3514">
        <f>VLOOKUP(E3514,'Data Produk'!$A$2:$E$2517,5,FALSE)</f>
        <v>162000</v>
      </c>
      <c r="H3514">
        <f t="shared" si="109"/>
        <v>162000</v>
      </c>
      <c r="I3514" t="str">
        <f>VLOOKUP(E3514,'Data Produk'!$A$2:$E$2517,3,FALSE)</f>
        <v>BHINNEKA POWER PACK T1 10.000 mAh 22,5W POWERBANK WHITE</v>
      </c>
      <c r="J3514" t="str">
        <f>VLOOKUP(E3514,'Data Produk'!$A$2:$E$2517,4,FALSE)</f>
        <v>POWERBANK</v>
      </c>
      <c r="K3514" t="str">
        <f>VLOOKUP(D3514,'Data Outlet'!$A$2:$D$17,4,FALSE)</f>
        <v>Fani Sari</v>
      </c>
      <c r="L3514" t="str">
        <f>VLOOKUP(D3514,'Data Outlet'!$A$2:$D$17,2,FALSE)</f>
        <v>LIPPO MALL KEMANG</v>
      </c>
    </row>
    <row r="3515" spans="1:12" x14ac:dyDescent="0.25">
      <c r="A3515" t="str">
        <f t="shared" si="110"/>
        <v>T-3514</v>
      </c>
      <c r="B3515" s="3" t="s">
        <v>2584</v>
      </c>
      <c r="C3515" s="5">
        <v>45509</v>
      </c>
      <c r="D3515" s="3" t="s">
        <v>40</v>
      </c>
      <c r="E3515" s="4" t="s">
        <v>1155</v>
      </c>
      <c r="F3515" s="9">
        <v>1</v>
      </c>
      <c r="G3515">
        <f>VLOOKUP(E3515,'Data Produk'!$A$2:$E$2517,5,FALSE)</f>
        <v>112500</v>
      </c>
      <c r="H3515">
        <f t="shared" si="109"/>
        <v>112500</v>
      </c>
      <c r="I3515" t="str">
        <f>VLOOKUP(E3515,'Data Produk'!$A$2:$E$2517,3,FALSE)</f>
        <v>BHINNEKA GO WH02 WIRELESS HEADSET GREY</v>
      </c>
      <c r="J3515" t="str">
        <f>VLOOKUP(E3515,'Data Produk'!$A$2:$E$2517,4,FALSE)</f>
        <v>WIRELESS HEADSET</v>
      </c>
      <c r="K3515" t="str">
        <f>VLOOKUP(D3515,'Data Outlet'!$A$2:$D$17,4,FALSE)</f>
        <v>Fani Sari</v>
      </c>
      <c r="L3515" t="str">
        <f>VLOOKUP(D3515,'Data Outlet'!$A$2:$D$17,2,FALSE)</f>
        <v>LIPPO MALL KEMANG</v>
      </c>
    </row>
    <row r="3516" spans="1:12" x14ac:dyDescent="0.25">
      <c r="A3516" t="str">
        <f t="shared" si="110"/>
        <v>T-3515</v>
      </c>
      <c r="B3516" s="3" t="s">
        <v>2584</v>
      </c>
      <c r="C3516" s="5">
        <v>45509</v>
      </c>
      <c r="D3516" s="3" t="s">
        <v>40</v>
      </c>
      <c r="E3516" s="4" t="s">
        <v>502</v>
      </c>
      <c r="F3516" s="9">
        <v>1</v>
      </c>
      <c r="G3516">
        <f>VLOOKUP(E3516,'Data Produk'!$A$2:$E$2517,5,FALSE)</f>
        <v>60750</v>
      </c>
      <c r="H3516">
        <f t="shared" si="109"/>
        <v>60750</v>
      </c>
      <c r="I3516" t="str">
        <f>VLOOKUP(E3516,'Data Produk'!$A$2:$E$2517,3,FALSE)</f>
        <v>BHINNEKA RAIGOR II WG10 GAMING MOUSE BLACK</v>
      </c>
      <c r="J3516" t="str">
        <f>VLOOKUP(E3516,'Data Produk'!$A$2:$E$2517,4,FALSE)</f>
        <v>MOUSE GAMING</v>
      </c>
      <c r="K3516" t="str">
        <f>VLOOKUP(D3516,'Data Outlet'!$A$2:$D$17,4,FALSE)</f>
        <v>Fani Sari</v>
      </c>
      <c r="L3516" t="str">
        <f>VLOOKUP(D3516,'Data Outlet'!$A$2:$D$17,2,FALSE)</f>
        <v>LIPPO MALL KEMANG</v>
      </c>
    </row>
    <row r="3517" spans="1:12" x14ac:dyDescent="0.25">
      <c r="A3517" t="str">
        <f t="shared" si="110"/>
        <v>T-3516</v>
      </c>
      <c r="B3517" s="3" t="s">
        <v>2584</v>
      </c>
      <c r="C3517" s="5">
        <v>45515</v>
      </c>
      <c r="D3517" s="3" t="s">
        <v>37</v>
      </c>
      <c r="E3517" s="4" t="s">
        <v>1136</v>
      </c>
      <c r="F3517" s="9">
        <v>1</v>
      </c>
      <c r="G3517">
        <f>VLOOKUP(E3517,'Data Produk'!$A$2:$E$2517,5,FALSE)</f>
        <v>29700</v>
      </c>
      <c r="H3517">
        <f t="shared" si="109"/>
        <v>29700</v>
      </c>
      <c r="I3517" t="str">
        <f>VLOOKUP(E3517,'Data Produk'!$A$2:$E$2517,3,FALSE)</f>
        <v>KL201 BHINNEKA USB CABLE LIGHTNING</v>
      </c>
      <c r="J3517" t="str">
        <f>VLOOKUP(E3517,'Data Produk'!$A$2:$E$2517,4,FALSE)</f>
        <v>CABLE</v>
      </c>
      <c r="K3517" t="str">
        <f>VLOOKUP(D3517,'Data Outlet'!$A$2:$D$17,4,FALSE)</f>
        <v>Dewi Lestari</v>
      </c>
      <c r="L3517" t="str">
        <f>VLOOKUP(D3517,'Data Outlet'!$A$2:$D$17,2,FALSE)</f>
        <v>CIBUBUR JUNCTION</v>
      </c>
    </row>
    <row r="3518" spans="1:12" x14ac:dyDescent="0.25">
      <c r="A3518" t="str">
        <f t="shared" si="110"/>
        <v>T-3517</v>
      </c>
      <c r="B3518" s="3" t="s">
        <v>2584</v>
      </c>
      <c r="C3518" s="5">
        <v>45507</v>
      </c>
      <c r="D3518" s="3" t="s">
        <v>40</v>
      </c>
      <c r="E3518" s="4" t="s">
        <v>492</v>
      </c>
      <c r="F3518" s="9">
        <v>1</v>
      </c>
      <c r="G3518">
        <f>VLOOKUP(E3518,'Data Produk'!$A$2:$E$2517,5,FALSE)</f>
        <v>49500</v>
      </c>
      <c r="H3518">
        <f t="shared" si="109"/>
        <v>49500</v>
      </c>
      <c r="I3518" t="str">
        <f>VLOOKUP(E3518,'Data Produk'!$A$2:$E$2517,3,FALSE)</f>
        <v>BHINNEKA POWER GO 20W 1-PORT TYPE-C USB CHARGER (PD+QC) BLACK</v>
      </c>
      <c r="J3518" t="str">
        <f>VLOOKUP(E3518,'Data Produk'!$A$2:$E$2517,4,FALSE)</f>
        <v>CHARGER</v>
      </c>
      <c r="K3518" t="str">
        <f>VLOOKUP(D3518,'Data Outlet'!$A$2:$D$17,4,FALSE)</f>
        <v>Fani Sari</v>
      </c>
      <c r="L3518" t="str">
        <f>VLOOKUP(D3518,'Data Outlet'!$A$2:$D$17,2,FALSE)</f>
        <v>LIPPO MALL KEMANG</v>
      </c>
    </row>
    <row r="3519" spans="1:12" x14ac:dyDescent="0.25">
      <c r="A3519" t="str">
        <f t="shared" si="110"/>
        <v>T-3518</v>
      </c>
      <c r="B3519" s="3" t="s">
        <v>2584</v>
      </c>
      <c r="C3519" s="5">
        <v>45509</v>
      </c>
      <c r="D3519" s="3" t="s">
        <v>37</v>
      </c>
      <c r="E3519" s="4" t="s">
        <v>1114</v>
      </c>
      <c r="F3519" s="9">
        <v>1</v>
      </c>
      <c r="G3519">
        <f>VLOOKUP(E3519,'Data Produk'!$A$2:$E$2517,5,FALSE)</f>
        <v>75000</v>
      </c>
      <c r="H3519">
        <f t="shared" si="109"/>
        <v>75000</v>
      </c>
      <c r="I3519" t="str">
        <f>VLOOKUP(E3519,'Data Produk'!$A$2:$E$2517,3,FALSE)</f>
        <v>BHINNEKA Gaming Earphone EG1</v>
      </c>
      <c r="J3519" t="str">
        <f>VLOOKUP(E3519,'Data Produk'!$A$2:$E$2517,4,FALSE)</f>
        <v>EARPHONE</v>
      </c>
      <c r="K3519" t="str">
        <f>VLOOKUP(D3519,'Data Outlet'!$A$2:$D$17,4,FALSE)</f>
        <v>Dewi Lestari</v>
      </c>
      <c r="L3519" t="str">
        <f>VLOOKUP(D3519,'Data Outlet'!$A$2:$D$17,2,FALSE)</f>
        <v>CIBUBUR JUNCTION</v>
      </c>
    </row>
    <row r="3520" spans="1:12" x14ac:dyDescent="0.25">
      <c r="A3520" t="str">
        <f t="shared" si="110"/>
        <v>T-3519</v>
      </c>
      <c r="B3520" s="3" t="s">
        <v>2584</v>
      </c>
      <c r="C3520" s="5">
        <v>45516</v>
      </c>
      <c r="D3520" s="3" t="s">
        <v>40</v>
      </c>
      <c r="E3520" s="4" t="s">
        <v>475</v>
      </c>
      <c r="F3520" s="9">
        <v>1</v>
      </c>
      <c r="G3520">
        <f>VLOOKUP(E3520,'Data Produk'!$A$2:$E$2517,5,FALSE)</f>
        <v>162000</v>
      </c>
      <c r="H3520">
        <f t="shared" si="109"/>
        <v>162000</v>
      </c>
      <c r="I3520" t="str">
        <f>VLOOKUP(E3520,'Data Produk'!$A$2:$E$2517,3,FALSE)</f>
        <v>BHINNEKA POWER PACK T1 10.000 mAh 22,5W POWERBANK BLACK</v>
      </c>
      <c r="J3520" t="str">
        <f>VLOOKUP(E3520,'Data Produk'!$A$2:$E$2517,4,FALSE)</f>
        <v>POWERBANK</v>
      </c>
      <c r="K3520" t="str">
        <f>VLOOKUP(D3520,'Data Outlet'!$A$2:$D$17,4,FALSE)</f>
        <v>Fani Sari</v>
      </c>
      <c r="L3520" t="str">
        <f>VLOOKUP(D3520,'Data Outlet'!$A$2:$D$17,2,FALSE)</f>
        <v>LIPPO MALL KEMANG</v>
      </c>
    </row>
    <row r="3521" spans="1:12" x14ac:dyDescent="0.25">
      <c r="A3521" t="str">
        <f t="shared" si="110"/>
        <v>T-3520</v>
      </c>
      <c r="B3521" s="3" t="s">
        <v>2584</v>
      </c>
      <c r="C3521" s="5">
        <v>45531</v>
      </c>
      <c r="D3521" s="3" t="s">
        <v>37</v>
      </c>
      <c r="E3521" s="4" t="s">
        <v>236</v>
      </c>
      <c r="F3521" s="9">
        <v>1</v>
      </c>
      <c r="G3521">
        <f>VLOOKUP(E3521,'Data Produk'!$A$2:$E$2517,5,FALSE)</f>
        <v>25200</v>
      </c>
      <c r="H3521">
        <f t="shared" si="109"/>
        <v>25200</v>
      </c>
      <c r="I3521" t="str">
        <f>VLOOKUP(E3521,'Data Produk'!$A$2:$E$2517,3,FALSE)</f>
        <v>BHINNEKA HYPERLINK KD60C1501 BLACK</v>
      </c>
      <c r="J3521" t="str">
        <f>VLOOKUP(E3521,'Data Produk'!$A$2:$E$2517,4,FALSE)</f>
        <v>CABLE</v>
      </c>
      <c r="K3521" t="str">
        <f>VLOOKUP(D3521,'Data Outlet'!$A$2:$D$17,4,FALSE)</f>
        <v>Dewi Lestari</v>
      </c>
      <c r="L3521" t="str">
        <f>VLOOKUP(D3521,'Data Outlet'!$A$2:$D$17,2,FALSE)</f>
        <v>CIBUBUR JUNCTION</v>
      </c>
    </row>
    <row r="3522" spans="1:12" x14ac:dyDescent="0.25">
      <c r="A3522" t="str">
        <f t="shared" si="110"/>
        <v>T-3521</v>
      </c>
      <c r="B3522" s="3" t="s">
        <v>2584</v>
      </c>
      <c r="C3522" s="5">
        <v>45514</v>
      </c>
      <c r="D3522" s="3" t="s">
        <v>37</v>
      </c>
      <c r="E3522" s="4" t="s">
        <v>250</v>
      </c>
      <c r="F3522" s="9">
        <v>1</v>
      </c>
      <c r="G3522">
        <f>VLOOKUP(E3522,'Data Produk'!$A$2:$E$2517,5,FALSE)</f>
        <v>47700</v>
      </c>
      <c r="H3522">
        <f t="shared" si="109"/>
        <v>47700</v>
      </c>
      <c r="I3522" t="str">
        <f>VLOOKUP(E3522,'Data Produk'!$A$2:$E$2517,3,FALSE)</f>
        <v>BHINNEKA POWER MOVE 30W 2-PORTS CAR CHARGER (PD+QC) BLACK</v>
      </c>
      <c r="J3522" t="str">
        <f>VLOOKUP(E3522,'Data Produk'!$A$2:$E$2517,4,FALSE)</f>
        <v>CAR &amp; TRAVEL CHARGER</v>
      </c>
      <c r="K3522" t="str">
        <f>VLOOKUP(D3522,'Data Outlet'!$A$2:$D$17,4,FALSE)</f>
        <v>Dewi Lestari</v>
      </c>
      <c r="L3522" t="str">
        <f>VLOOKUP(D3522,'Data Outlet'!$A$2:$D$17,2,FALSE)</f>
        <v>CIBUBUR JUNCTION</v>
      </c>
    </row>
    <row r="3523" spans="1:12" x14ac:dyDescent="0.25">
      <c r="A3523" t="str">
        <f t="shared" si="110"/>
        <v>T-3522</v>
      </c>
      <c r="B3523" s="3" t="s">
        <v>2584</v>
      </c>
      <c r="C3523" s="5">
        <v>45526</v>
      </c>
      <c r="D3523" s="3" t="s">
        <v>37</v>
      </c>
      <c r="E3523" s="4" t="s">
        <v>104</v>
      </c>
      <c r="F3523" s="9">
        <v>1</v>
      </c>
      <c r="G3523">
        <f>VLOOKUP(E3523,'Data Produk'!$A$2:$E$2517,5,FALSE)</f>
        <v>77350</v>
      </c>
      <c r="H3523">
        <f t="shared" ref="H3523:H3586" si="111">G3523*F3523</f>
        <v>77350</v>
      </c>
      <c r="I3523" t="str">
        <f>VLOOKUP(E3523,'Data Produk'!$A$2:$E$2517,3,FALSE)</f>
        <v>BHINNEKA GO W193 OFFICE MOUSE GREY</v>
      </c>
      <c r="J3523" t="str">
        <f>VLOOKUP(E3523,'Data Produk'!$A$2:$E$2517,4,FALSE)</f>
        <v>OFFICE MOUSE</v>
      </c>
      <c r="K3523" t="str">
        <f>VLOOKUP(D3523,'Data Outlet'!$A$2:$D$17,4,FALSE)</f>
        <v>Dewi Lestari</v>
      </c>
      <c r="L3523" t="str">
        <f>VLOOKUP(D3523,'Data Outlet'!$A$2:$D$17,2,FALSE)</f>
        <v>CIBUBUR JUNCTION</v>
      </c>
    </row>
    <row r="3524" spans="1:12" x14ac:dyDescent="0.25">
      <c r="A3524" t="str">
        <f t="shared" si="110"/>
        <v>T-3523</v>
      </c>
      <c r="B3524" s="3" t="s">
        <v>2584</v>
      </c>
      <c r="C3524" s="5">
        <v>45514</v>
      </c>
      <c r="D3524" s="3" t="s">
        <v>40</v>
      </c>
      <c r="E3524" s="4" t="s">
        <v>1616</v>
      </c>
      <c r="F3524" s="9">
        <v>2</v>
      </c>
      <c r="G3524">
        <f>VLOOKUP(E3524,'Data Produk'!$A$2:$E$2517,5,FALSE)</f>
        <v>73800</v>
      </c>
      <c r="H3524">
        <f t="shared" si="111"/>
        <v>147600</v>
      </c>
      <c r="I3524" t="str">
        <f>VLOOKUP(E3524,'Data Produk'!$A$2:$E$2517,3,FALSE)</f>
        <v>BHINNEKA RAIGOR III WG12R GAMING MOUSE BEIGE</v>
      </c>
      <c r="J3524" t="str">
        <f>VLOOKUP(E3524,'Data Produk'!$A$2:$E$2517,4,FALSE)</f>
        <v>MOUSE GAMING</v>
      </c>
      <c r="K3524" t="str">
        <f>VLOOKUP(D3524,'Data Outlet'!$A$2:$D$17,4,FALSE)</f>
        <v>Fani Sari</v>
      </c>
      <c r="L3524" t="str">
        <f>VLOOKUP(D3524,'Data Outlet'!$A$2:$D$17,2,FALSE)</f>
        <v>LIPPO MALL KEMANG</v>
      </c>
    </row>
    <row r="3525" spans="1:12" x14ac:dyDescent="0.25">
      <c r="A3525" t="str">
        <f t="shared" si="110"/>
        <v>T-3524</v>
      </c>
      <c r="B3525" s="3" t="s">
        <v>2584</v>
      </c>
      <c r="C3525" s="5">
        <v>45505</v>
      </c>
      <c r="D3525" s="3" t="s">
        <v>40</v>
      </c>
      <c r="E3525" s="4" t="s">
        <v>1675</v>
      </c>
      <c r="F3525" s="9">
        <v>1</v>
      </c>
      <c r="G3525">
        <f>VLOOKUP(E3525,'Data Produk'!$A$2:$E$2517,5,FALSE)</f>
        <v>65700</v>
      </c>
      <c r="H3525">
        <f t="shared" si="111"/>
        <v>65700</v>
      </c>
      <c r="I3525" t="str">
        <f>VLOOKUP(E3525,'Data Produk'!$A$2:$E$2517,3,FALSE)</f>
        <v>BHINNEKA AGILE MP453 GAMING MOUSEPAD BLACK</v>
      </c>
      <c r="J3525" t="str">
        <f>VLOOKUP(E3525,'Data Produk'!$A$2:$E$2517,4,FALSE)</f>
        <v>GAMING MOUSEPAD</v>
      </c>
      <c r="K3525" t="str">
        <f>VLOOKUP(D3525,'Data Outlet'!$A$2:$D$17,4,FALSE)</f>
        <v>Fani Sari</v>
      </c>
      <c r="L3525" t="str">
        <f>VLOOKUP(D3525,'Data Outlet'!$A$2:$D$17,2,FALSE)</f>
        <v>LIPPO MALL KEMANG</v>
      </c>
    </row>
    <row r="3526" spans="1:12" x14ac:dyDescent="0.25">
      <c r="A3526" t="str">
        <f t="shared" si="110"/>
        <v>T-3525</v>
      </c>
      <c r="B3526" s="3" t="s">
        <v>2584</v>
      </c>
      <c r="C3526" s="5">
        <v>45509</v>
      </c>
      <c r="D3526" s="3" t="s">
        <v>40</v>
      </c>
      <c r="E3526" s="4" t="s">
        <v>1676</v>
      </c>
      <c r="F3526" s="9">
        <v>2</v>
      </c>
      <c r="G3526">
        <f>VLOOKUP(E3526,'Data Produk'!$A$2:$E$2517,5,FALSE)</f>
        <v>39600</v>
      </c>
      <c r="H3526">
        <f t="shared" si="111"/>
        <v>79200</v>
      </c>
      <c r="I3526" t="str">
        <f>VLOOKUP(E3526,'Data Produk'!$A$2:$E$2517,3,FALSE)</f>
        <v>BHINNEKA GO W607 OFFICE MOUSE PINK</v>
      </c>
      <c r="J3526" t="str">
        <f>VLOOKUP(E3526,'Data Produk'!$A$2:$E$2517,4,FALSE)</f>
        <v>OFFICE MOUSE</v>
      </c>
      <c r="K3526" t="str">
        <f>VLOOKUP(D3526,'Data Outlet'!$A$2:$D$17,4,FALSE)</f>
        <v>Fani Sari</v>
      </c>
      <c r="L3526" t="str">
        <f>VLOOKUP(D3526,'Data Outlet'!$A$2:$D$17,2,FALSE)</f>
        <v>LIPPO MALL KEMANG</v>
      </c>
    </row>
    <row r="3527" spans="1:12" x14ac:dyDescent="0.25">
      <c r="A3527" t="str">
        <f t="shared" si="110"/>
        <v>T-3526</v>
      </c>
      <c r="B3527" s="3" t="s">
        <v>2584</v>
      </c>
      <c r="C3527" s="5">
        <v>45508</v>
      </c>
      <c r="D3527" s="3" t="s">
        <v>40</v>
      </c>
      <c r="E3527" s="4" t="s">
        <v>874</v>
      </c>
      <c r="F3527" s="9">
        <v>2</v>
      </c>
      <c r="G3527">
        <f>VLOOKUP(E3527,'Data Produk'!$A$2:$E$2517,5,FALSE)</f>
        <v>34200</v>
      </c>
      <c r="H3527">
        <f t="shared" si="111"/>
        <v>68400</v>
      </c>
      <c r="I3527" t="str">
        <f>VLOOKUP(E3527,'Data Produk'!$A$2:$E$2517,3,FALSE)</f>
        <v>KM106 BHINNEKA USB CABLE MICRO</v>
      </c>
      <c r="J3527" t="str">
        <f>VLOOKUP(E3527,'Data Produk'!$A$2:$E$2517,4,FALSE)</f>
        <v>CABLE</v>
      </c>
      <c r="K3527" t="str">
        <f>VLOOKUP(D3527,'Data Outlet'!$A$2:$D$17,4,FALSE)</f>
        <v>Fani Sari</v>
      </c>
      <c r="L3527" t="str">
        <f>VLOOKUP(D3527,'Data Outlet'!$A$2:$D$17,2,FALSE)</f>
        <v>LIPPO MALL KEMANG</v>
      </c>
    </row>
    <row r="3528" spans="1:12" x14ac:dyDescent="0.25">
      <c r="A3528" t="str">
        <f t="shared" si="110"/>
        <v>T-3527</v>
      </c>
      <c r="B3528" s="3" t="s">
        <v>2584</v>
      </c>
      <c r="C3528" s="5">
        <v>45511</v>
      </c>
      <c r="D3528" s="3" t="s">
        <v>37</v>
      </c>
      <c r="E3528" s="4" t="s">
        <v>1648</v>
      </c>
      <c r="F3528" s="9">
        <v>1</v>
      </c>
      <c r="G3528">
        <f>VLOOKUP(E3528,'Data Produk'!$A$2:$E$2517,5,FALSE)</f>
        <v>39600</v>
      </c>
      <c r="H3528">
        <f t="shared" si="111"/>
        <v>39600</v>
      </c>
      <c r="I3528" t="str">
        <f>VLOOKUP(E3528,'Data Produk'!$A$2:$E$2517,3,FALSE)</f>
        <v>BHINNEKA GO W607 OFFICE MOUSE PURPLE</v>
      </c>
      <c r="J3528" t="str">
        <f>VLOOKUP(E3528,'Data Produk'!$A$2:$E$2517,4,FALSE)</f>
        <v>OFFICE MOUSE</v>
      </c>
      <c r="K3528" t="str">
        <f>VLOOKUP(D3528,'Data Outlet'!$A$2:$D$17,4,FALSE)</f>
        <v>Dewi Lestari</v>
      </c>
      <c r="L3528" t="str">
        <f>VLOOKUP(D3528,'Data Outlet'!$A$2:$D$17,2,FALSE)</f>
        <v>CIBUBUR JUNCTION</v>
      </c>
    </row>
    <row r="3529" spans="1:12" x14ac:dyDescent="0.25">
      <c r="A3529" t="str">
        <f t="shared" si="110"/>
        <v>T-3528</v>
      </c>
      <c r="B3529" s="3" t="s">
        <v>2584</v>
      </c>
      <c r="C3529" s="5">
        <v>45519</v>
      </c>
      <c r="D3529" s="3" t="s">
        <v>40</v>
      </c>
      <c r="E3529" s="4" t="s">
        <v>448</v>
      </c>
      <c r="F3529" s="9">
        <v>2</v>
      </c>
      <c r="G3529">
        <f>VLOOKUP(E3529,'Data Produk'!$A$2:$E$2517,5,FALSE)</f>
        <v>65700</v>
      </c>
      <c r="H3529">
        <f t="shared" si="111"/>
        <v>131400</v>
      </c>
      <c r="I3529" t="str">
        <f>VLOOKUP(E3529,'Data Produk'!$A$2:$E$2517,3,FALSE)</f>
        <v>BHINNEKA RAIGOR III WG12 GAMING MOUSE BLACK</v>
      </c>
      <c r="J3529" t="str">
        <f>VLOOKUP(E3529,'Data Produk'!$A$2:$E$2517,4,FALSE)</f>
        <v>MOUSE GAMING</v>
      </c>
      <c r="K3529" t="str">
        <f>VLOOKUP(D3529,'Data Outlet'!$A$2:$D$17,4,FALSE)</f>
        <v>Fani Sari</v>
      </c>
      <c r="L3529" t="str">
        <f>VLOOKUP(D3529,'Data Outlet'!$A$2:$D$17,2,FALSE)</f>
        <v>LIPPO MALL KEMANG</v>
      </c>
    </row>
    <row r="3530" spans="1:12" x14ac:dyDescent="0.25">
      <c r="A3530" t="str">
        <f t="shared" si="110"/>
        <v>T-3529</v>
      </c>
      <c r="B3530" s="3" t="s">
        <v>2584</v>
      </c>
      <c r="C3530" s="5">
        <v>45530</v>
      </c>
      <c r="D3530" s="3" t="s">
        <v>37</v>
      </c>
      <c r="E3530" s="4" t="s">
        <v>189</v>
      </c>
      <c r="F3530" s="9">
        <v>1</v>
      </c>
      <c r="G3530">
        <f>VLOOKUP(E3530,'Data Produk'!$A$2:$E$2517,5,FALSE)</f>
        <v>44850</v>
      </c>
      <c r="H3530">
        <f t="shared" si="111"/>
        <v>44850</v>
      </c>
      <c r="I3530" t="str">
        <f>VLOOKUP(E3530,'Data Produk'!$A$2:$E$2517,3,FALSE)</f>
        <v>BHINNEKA POWER GO 20W 1-PORT TYPE-C USB CHARGER (PD+QC) BLACK</v>
      </c>
      <c r="J3530" t="str">
        <f>VLOOKUP(E3530,'Data Produk'!$A$2:$E$2517,4,FALSE)</f>
        <v>CHARGER</v>
      </c>
      <c r="K3530" t="str">
        <f>VLOOKUP(D3530,'Data Outlet'!$A$2:$D$17,4,FALSE)</f>
        <v>Dewi Lestari</v>
      </c>
      <c r="L3530" t="str">
        <f>VLOOKUP(D3530,'Data Outlet'!$A$2:$D$17,2,FALSE)</f>
        <v>CIBUBUR JUNCTION</v>
      </c>
    </row>
    <row r="3531" spans="1:12" x14ac:dyDescent="0.25">
      <c r="A3531" t="str">
        <f t="shared" si="110"/>
        <v>T-3530</v>
      </c>
      <c r="B3531" s="3" t="s">
        <v>2584</v>
      </c>
      <c r="C3531" s="5">
        <v>45526</v>
      </c>
      <c r="D3531" s="3" t="s">
        <v>37</v>
      </c>
      <c r="E3531" s="4" t="s">
        <v>183</v>
      </c>
      <c r="F3531" s="9">
        <v>2</v>
      </c>
      <c r="G3531">
        <f>VLOOKUP(E3531,'Data Produk'!$A$2:$E$2517,5,FALSE)</f>
        <v>71500</v>
      </c>
      <c r="H3531">
        <f t="shared" si="111"/>
        <v>143000</v>
      </c>
      <c r="I3531" t="str">
        <f>VLOOKUP(E3531,'Data Produk'!$A$2:$E$2517,3,FALSE)</f>
        <v>BHINNEKA WAVE10 TW10 TRUE WIRELESS BLACK</v>
      </c>
      <c r="J3531" t="str">
        <f>VLOOKUP(E3531,'Data Produk'!$A$2:$E$2517,4,FALSE)</f>
        <v>TWS</v>
      </c>
      <c r="K3531" t="str">
        <f>VLOOKUP(D3531,'Data Outlet'!$A$2:$D$17,4,FALSE)</f>
        <v>Dewi Lestari</v>
      </c>
      <c r="L3531" t="str">
        <f>VLOOKUP(D3531,'Data Outlet'!$A$2:$D$17,2,FALSE)</f>
        <v>CIBUBUR JUNCTION</v>
      </c>
    </row>
    <row r="3532" spans="1:12" x14ac:dyDescent="0.25">
      <c r="A3532" t="str">
        <f t="shared" ref="A3532:A3595" si="112">"T-"&amp;ROW()-1</f>
        <v>T-3531</v>
      </c>
      <c r="B3532" s="3" t="s">
        <v>2584</v>
      </c>
      <c r="C3532" s="5">
        <v>45517</v>
      </c>
      <c r="D3532" s="3" t="s">
        <v>40</v>
      </c>
      <c r="E3532" s="4" t="s">
        <v>1124</v>
      </c>
      <c r="F3532" s="9">
        <v>1</v>
      </c>
      <c r="G3532">
        <f>VLOOKUP(E3532,'Data Produk'!$A$2:$E$2517,5,FALSE)</f>
        <v>13500</v>
      </c>
      <c r="H3532">
        <f t="shared" si="111"/>
        <v>13500</v>
      </c>
      <c r="I3532" t="str">
        <f>VLOOKUP(E3532,'Data Produk'!$A$2:$E$2517,3,FALSE)</f>
        <v>BHINNEKA BASIC XL MP64 BASIC MOUSEPAD BLACK</v>
      </c>
      <c r="J3532" t="str">
        <f>VLOOKUP(E3532,'Data Produk'!$A$2:$E$2517,4,FALSE)</f>
        <v>BASIC MOUSEPAD</v>
      </c>
      <c r="K3532" t="str">
        <f>VLOOKUP(D3532,'Data Outlet'!$A$2:$D$17,4,FALSE)</f>
        <v>Fani Sari</v>
      </c>
      <c r="L3532" t="str">
        <f>VLOOKUP(D3532,'Data Outlet'!$A$2:$D$17,2,FALSE)</f>
        <v>LIPPO MALL KEMANG</v>
      </c>
    </row>
    <row r="3533" spans="1:12" x14ac:dyDescent="0.25">
      <c r="A3533" t="str">
        <f t="shared" si="112"/>
        <v>T-3532</v>
      </c>
      <c r="B3533" s="3" t="s">
        <v>2584</v>
      </c>
      <c r="C3533" s="5">
        <v>45506</v>
      </c>
      <c r="D3533" s="3" t="s">
        <v>40</v>
      </c>
      <c r="E3533" s="4" t="s">
        <v>1677</v>
      </c>
      <c r="F3533" s="9">
        <v>1</v>
      </c>
      <c r="G3533">
        <f>VLOOKUP(E3533,'Data Produk'!$A$2:$E$2517,5,FALSE)</f>
        <v>98100</v>
      </c>
      <c r="H3533">
        <f t="shared" si="111"/>
        <v>98100</v>
      </c>
      <c r="I3533" t="str">
        <f>VLOOKUP(E3533,'Data Produk'!$A$2:$E$2517,3,FALSE)</f>
        <v>BHINNEKA SMART IR REMOTE SR01</v>
      </c>
      <c r="J3533" t="str">
        <f>VLOOKUP(E3533,'Data Produk'!$A$2:$E$2517,4,FALSE)</f>
        <v>SMART LIFE</v>
      </c>
      <c r="K3533" t="str">
        <f>VLOOKUP(D3533,'Data Outlet'!$A$2:$D$17,4,FALSE)</f>
        <v>Fani Sari</v>
      </c>
      <c r="L3533" t="str">
        <f>VLOOKUP(D3533,'Data Outlet'!$A$2:$D$17,2,FALSE)</f>
        <v>LIPPO MALL KEMANG</v>
      </c>
    </row>
    <row r="3534" spans="1:12" x14ac:dyDescent="0.25">
      <c r="A3534" t="str">
        <f t="shared" si="112"/>
        <v>T-3533</v>
      </c>
      <c r="B3534" s="3" t="s">
        <v>2584</v>
      </c>
      <c r="C3534" s="5">
        <v>45519</v>
      </c>
      <c r="D3534" s="3" t="s">
        <v>37</v>
      </c>
      <c r="E3534" s="4" t="s">
        <v>1140</v>
      </c>
      <c r="F3534" s="9">
        <v>1</v>
      </c>
      <c r="G3534">
        <f>VLOOKUP(E3534,'Data Produk'!$A$2:$E$2517,5,FALSE)</f>
        <v>82800</v>
      </c>
      <c r="H3534">
        <f t="shared" si="111"/>
        <v>82800</v>
      </c>
      <c r="I3534" t="str">
        <f>VLOOKUP(E3534,'Data Produk'!$A$2:$E$2517,3,FALSE)</f>
        <v>BHINNEKA GO W193 OFFICE MOUSE PINK</v>
      </c>
      <c r="J3534" t="str">
        <f>VLOOKUP(E3534,'Data Produk'!$A$2:$E$2517,4,FALSE)</f>
        <v>OFFICE MOUSE</v>
      </c>
      <c r="K3534" t="str">
        <f>VLOOKUP(D3534,'Data Outlet'!$A$2:$D$17,4,FALSE)</f>
        <v>Dewi Lestari</v>
      </c>
      <c r="L3534" t="str">
        <f>VLOOKUP(D3534,'Data Outlet'!$A$2:$D$17,2,FALSE)</f>
        <v>CIBUBUR JUNCTION</v>
      </c>
    </row>
    <row r="3535" spans="1:12" x14ac:dyDescent="0.25">
      <c r="A3535" t="str">
        <f t="shared" si="112"/>
        <v>T-3534</v>
      </c>
      <c r="B3535" s="3" t="s">
        <v>2584</v>
      </c>
      <c r="C3535" s="5">
        <v>45510</v>
      </c>
      <c r="D3535" s="3" t="s">
        <v>40</v>
      </c>
      <c r="E3535" s="4" t="s">
        <v>919</v>
      </c>
      <c r="F3535" s="9">
        <v>1</v>
      </c>
      <c r="G3535">
        <f>VLOOKUP(E3535,'Data Produk'!$A$2:$E$2517,5,FALSE)</f>
        <v>39600</v>
      </c>
      <c r="H3535">
        <f t="shared" si="111"/>
        <v>39600</v>
      </c>
      <c r="I3535" t="str">
        <f>VLOOKUP(E3535,'Data Produk'!$A$2:$E$2517,3,FALSE)</f>
        <v>BHINNEKA GO W608 OFFICE MOUSE BLACK</v>
      </c>
      <c r="J3535" t="str">
        <f>VLOOKUP(E3535,'Data Produk'!$A$2:$E$2517,4,FALSE)</f>
        <v>OFFICE MOUSE</v>
      </c>
      <c r="K3535" t="str">
        <f>VLOOKUP(D3535,'Data Outlet'!$A$2:$D$17,4,FALSE)</f>
        <v>Fani Sari</v>
      </c>
      <c r="L3535" t="str">
        <f>VLOOKUP(D3535,'Data Outlet'!$A$2:$D$17,2,FALSE)</f>
        <v>LIPPO MALL KEMANG</v>
      </c>
    </row>
    <row r="3536" spans="1:12" x14ac:dyDescent="0.25">
      <c r="A3536" t="str">
        <f t="shared" si="112"/>
        <v>T-3535</v>
      </c>
      <c r="B3536" s="3" t="s">
        <v>2584</v>
      </c>
      <c r="C3536" s="5">
        <v>45526</v>
      </c>
      <c r="D3536" s="3" t="s">
        <v>40</v>
      </c>
      <c r="E3536" s="4" t="s">
        <v>1678</v>
      </c>
      <c r="F3536" s="9">
        <v>1</v>
      </c>
      <c r="G3536">
        <f>VLOOKUP(E3536,'Data Produk'!$A$2:$E$2517,5,FALSE)</f>
        <v>153000</v>
      </c>
      <c r="H3536">
        <f t="shared" si="111"/>
        <v>153000</v>
      </c>
      <c r="I3536" t="str">
        <f>VLOOKUP(E3536,'Data Produk'!$A$2:$E$2517,3,FALSE)</f>
        <v>BHINNEKA ATO MP905 DESKMAT GEO1</v>
      </c>
      <c r="J3536" t="str">
        <f>VLOOKUP(E3536,'Data Produk'!$A$2:$E$2517,4,FALSE)</f>
        <v>DESKMAT</v>
      </c>
      <c r="K3536" t="str">
        <f>VLOOKUP(D3536,'Data Outlet'!$A$2:$D$17,4,FALSE)</f>
        <v>Fani Sari</v>
      </c>
      <c r="L3536" t="str">
        <f>VLOOKUP(D3536,'Data Outlet'!$A$2:$D$17,2,FALSE)</f>
        <v>LIPPO MALL KEMANG</v>
      </c>
    </row>
    <row r="3537" spans="1:12" x14ac:dyDescent="0.25">
      <c r="A3537" t="str">
        <f t="shared" si="112"/>
        <v>T-3536</v>
      </c>
      <c r="B3537" s="3" t="s">
        <v>2584</v>
      </c>
      <c r="C3537" s="5">
        <v>45521</v>
      </c>
      <c r="D3537" s="3" t="s">
        <v>40</v>
      </c>
      <c r="E3537" s="4" t="s">
        <v>1679</v>
      </c>
      <c r="F3537" s="9">
        <v>1</v>
      </c>
      <c r="G3537">
        <f>VLOOKUP(E3537,'Data Produk'!$A$2:$E$2517,5,FALSE)</f>
        <v>145800</v>
      </c>
      <c r="H3537">
        <f t="shared" si="111"/>
        <v>145800</v>
      </c>
      <c r="I3537" t="str">
        <f>VLOOKUP(E3537,'Data Produk'!$A$2:$E$2517,3,FALSE)</f>
        <v>BHINNEKA SHOOTER II GP13 GAMEPAD BLACK</v>
      </c>
      <c r="J3537" t="str">
        <f>VLOOKUP(E3537,'Data Produk'!$A$2:$E$2517,4,FALSE)</f>
        <v>GAMEPAD</v>
      </c>
      <c r="K3537" t="str">
        <f>VLOOKUP(D3537,'Data Outlet'!$A$2:$D$17,4,FALSE)</f>
        <v>Fani Sari</v>
      </c>
      <c r="L3537" t="str">
        <f>VLOOKUP(D3537,'Data Outlet'!$A$2:$D$17,2,FALSE)</f>
        <v>LIPPO MALL KEMANG</v>
      </c>
    </row>
    <row r="3538" spans="1:12" x14ac:dyDescent="0.25">
      <c r="A3538" t="str">
        <f t="shared" si="112"/>
        <v>T-3537</v>
      </c>
      <c r="B3538" s="3" t="s">
        <v>2584</v>
      </c>
      <c r="C3538" s="5">
        <v>45522</v>
      </c>
      <c r="D3538" s="3" t="s">
        <v>37</v>
      </c>
      <c r="E3538" s="4" t="s">
        <v>1065</v>
      </c>
      <c r="F3538" s="9">
        <v>1</v>
      </c>
      <c r="G3538">
        <f>VLOOKUP(E3538,'Data Produk'!$A$2:$E$2517,5,FALSE)</f>
        <v>34200</v>
      </c>
      <c r="H3538">
        <f t="shared" si="111"/>
        <v>34200</v>
      </c>
      <c r="I3538" t="str">
        <f>VLOOKUP(E3538,'Data Produk'!$A$2:$E$2517,3,FALSE)</f>
        <v>KM106 BHINNEKA USB CABLE MICRO</v>
      </c>
      <c r="J3538" t="str">
        <f>VLOOKUP(E3538,'Data Produk'!$A$2:$E$2517,4,FALSE)</f>
        <v>CABLE</v>
      </c>
      <c r="K3538" t="str">
        <f>VLOOKUP(D3538,'Data Outlet'!$A$2:$D$17,4,FALSE)</f>
        <v>Dewi Lestari</v>
      </c>
      <c r="L3538" t="str">
        <f>VLOOKUP(D3538,'Data Outlet'!$A$2:$D$17,2,FALSE)</f>
        <v>CIBUBUR JUNCTION</v>
      </c>
    </row>
    <row r="3539" spans="1:12" x14ac:dyDescent="0.25">
      <c r="A3539" t="str">
        <f t="shared" si="112"/>
        <v>T-3538</v>
      </c>
      <c r="B3539" s="3" t="s">
        <v>2584</v>
      </c>
      <c r="C3539" s="5">
        <v>45534</v>
      </c>
      <c r="D3539" s="3" t="s">
        <v>37</v>
      </c>
      <c r="E3539" s="4" t="s">
        <v>1113</v>
      </c>
      <c r="F3539" s="9">
        <v>1</v>
      </c>
      <c r="G3539">
        <f>VLOOKUP(E3539,'Data Produk'!$A$2:$E$2517,5,FALSE)</f>
        <v>13500</v>
      </c>
      <c r="H3539">
        <f t="shared" si="111"/>
        <v>13500</v>
      </c>
      <c r="I3539" t="str">
        <f>VLOOKUP(E3539,'Data Produk'!$A$2:$E$2517,3,FALSE)</f>
        <v>BHINNEKA BASIC XL MP64 BASIC MOUSEPAD BLACK</v>
      </c>
      <c r="J3539" t="str">
        <f>VLOOKUP(E3539,'Data Produk'!$A$2:$E$2517,4,FALSE)</f>
        <v>BASIC MOUSEPAD</v>
      </c>
      <c r="K3539" t="str">
        <f>VLOOKUP(D3539,'Data Outlet'!$A$2:$D$17,4,FALSE)</f>
        <v>Dewi Lestari</v>
      </c>
      <c r="L3539" t="str">
        <f>VLOOKUP(D3539,'Data Outlet'!$A$2:$D$17,2,FALSE)</f>
        <v>CIBUBUR JUNCTION</v>
      </c>
    </row>
    <row r="3540" spans="1:12" x14ac:dyDescent="0.25">
      <c r="A3540" t="str">
        <f t="shared" si="112"/>
        <v>T-3539</v>
      </c>
      <c r="B3540" s="3" t="s">
        <v>2584</v>
      </c>
      <c r="C3540" s="5">
        <v>45514</v>
      </c>
      <c r="D3540" s="3" t="s">
        <v>37</v>
      </c>
      <c r="E3540" s="4" t="s">
        <v>741</v>
      </c>
      <c r="F3540" s="9">
        <v>1</v>
      </c>
      <c r="G3540">
        <f>VLOOKUP(E3540,'Data Produk'!$A$2:$E$2517,5,FALSE)</f>
        <v>261000</v>
      </c>
      <c r="H3540">
        <f t="shared" si="111"/>
        <v>261000</v>
      </c>
      <c r="I3540" t="str">
        <f>VLOOKUP(E3540,'Data Produk'!$A$2:$E$2517,3,FALSE)</f>
        <v>BHINNEKA BLAKE WGC5 GAMING MOUSE WHITE</v>
      </c>
      <c r="J3540" t="str">
        <f>VLOOKUP(E3540,'Data Produk'!$A$2:$E$2517,4,FALSE)</f>
        <v>MOUSE GAMING</v>
      </c>
      <c r="K3540" t="str">
        <f>VLOOKUP(D3540,'Data Outlet'!$A$2:$D$17,4,FALSE)</f>
        <v>Dewi Lestari</v>
      </c>
      <c r="L3540" t="str">
        <f>VLOOKUP(D3540,'Data Outlet'!$A$2:$D$17,2,FALSE)</f>
        <v>CIBUBUR JUNCTION</v>
      </c>
    </row>
    <row r="3541" spans="1:12" x14ac:dyDescent="0.25">
      <c r="A3541" t="str">
        <f t="shared" si="112"/>
        <v>T-3540</v>
      </c>
      <c r="B3541" s="3" t="s">
        <v>2584</v>
      </c>
      <c r="C3541" s="5">
        <v>45519</v>
      </c>
      <c r="D3541" s="3" t="s">
        <v>40</v>
      </c>
      <c r="E3541" s="4" t="s">
        <v>497</v>
      </c>
      <c r="F3541" s="9">
        <v>3</v>
      </c>
      <c r="G3541">
        <f>VLOOKUP(E3541,'Data Produk'!$A$2:$E$2517,5,FALSE)</f>
        <v>27000</v>
      </c>
      <c r="H3541">
        <f t="shared" si="111"/>
        <v>81000</v>
      </c>
      <c r="I3541" t="str">
        <f>VLOOKUP(E3541,'Data Produk'!$A$2:$E$2517,3,FALSE)</f>
        <v>BHINNEKA DURALINK KLB2001 BLACK</v>
      </c>
      <c r="J3541" t="str">
        <f>VLOOKUP(E3541,'Data Produk'!$A$2:$E$2517,4,FALSE)</f>
        <v>CABLE</v>
      </c>
      <c r="K3541" t="str">
        <f>VLOOKUP(D3541,'Data Outlet'!$A$2:$D$17,4,FALSE)</f>
        <v>Fani Sari</v>
      </c>
      <c r="L3541" t="str">
        <f>VLOOKUP(D3541,'Data Outlet'!$A$2:$D$17,2,FALSE)</f>
        <v>LIPPO MALL KEMANG</v>
      </c>
    </row>
    <row r="3542" spans="1:12" x14ac:dyDescent="0.25">
      <c r="A3542" t="str">
        <f t="shared" si="112"/>
        <v>T-3541</v>
      </c>
      <c r="B3542" s="3" t="s">
        <v>2584</v>
      </c>
      <c r="C3542" s="5">
        <v>45514</v>
      </c>
      <c r="D3542" s="3" t="s">
        <v>40</v>
      </c>
      <c r="E3542" s="4" t="s">
        <v>466</v>
      </c>
      <c r="F3542" s="9">
        <v>2</v>
      </c>
      <c r="G3542">
        <f>VLOOKUP(E3542,'Data Produk'!$A$2:$E$2517,5,FALSE)</f>
        <v>82800</v>
      </c>
      <c r="H3542">
        <f t="shared" si="111"/>
        <v>165600</v>
      </c>
      <c r="I3542" t="str">
        <f>VLOOKUP(E3542,'Data Produk'!$A$2:$E$2517,3,FALSE)</f>
        <v>BHINNEKA W190 OFFICE MOUSE BLACK</v>
      </c>
      <c r="J3542" t="str">
        <f>VLOOKUP(E3542,'Data Produk'!$A$2:$E$2517,4,FALSE)</f>
        <v>OFFICE MOUSE</v>
      </c>
      <c r="K3542" t="str">
        <f>VLOOKUP(D3542,'Data Outlet'!$A$2:$D$17,4,FALSE)</f>
        <v>Fani Sari</v>
      </c>
      <c r="L3542" t="str">
        <f>VLOOKUP(D3542,'Data Outlet'!$A$2:$D$17,2,FALSE)</f>
        <v>LIPPO MALL KEMANG</v>
      </c>
    </row>
    <row r="3543" spans="1:12" x14ac:dyDescent="0.25">
      <c r="A3543" t="str">
        <f t="shared" si="112"/>
        <v>T-3542</v>
      </c>
      <c r="B3543" s="3" t="s">
        <v>2584</v>
      </c>
      <c r="C3543" s="5">
        <v>45530</v>
      </c>
      <c r="D3543" s="3" t="s">
        <v>37</v>
      </c>
      <c r="E3543" s="4" t="s">
        <v>733</v>
      </c>
      <c r="F3543" s="9">
        <v>1</v>
      </c>
      <c r="G3543">
        <f>VLOOKUP(E3543,'Data Produk'!$A$2:$E$2517,5,FALSE)</f>
        <v>39600</v>
      </c>
      <c r="H3543">
        <f t="shared" si="111"/>
        <v>39600</v>
      </c>
      <c r="I3543" t="str">
        <f>VLOOKUP(E3543,'Data Produk'!$A$2:$E$2517,3,FALSE)</f>
        <v>BHINNEKA GO W605 OFFICE MOUSE BEIGE</v>
      </c>
      <c r="J3543" t="str">
        <f>VLOOKUP(E3543,'Data Produk'!$A$2:$E$2517,4,FALSE)</f>
        <v>OFFICE MOUSE</v>
      </c>
      <c r="K3543" t="str">
        <f>VLOOKUP(D3543,'Data Outlet'!$A$2:$D$17,4,FALSE)</f>
        <v>Dewi Lestari</v>
      </c>
      <c r="L3543" t="str">
        <f>VLOOKUP(D3543,'Data Outlet'!$A$2:$D$17,2,FALSE)</f>
        <v>CIBUBUR JUNCTION</v>
      </c>
    </row>
    <row r="3544" spans="1:12" x14ac:dyDescent="0.25">
      <c r="A3544" t="str">
        <f t="shared" si="112"/>
        <v>T-3543</v>
      </c>
      <c r="B3544" s="3" t="s">
        <v>2584</v>
      </c>
      <c r="C3544" s="5">
        <v>45535</v>
      </c>
      <c r="D3544" s="3" t="s">
        <v>40</v>
      </c>
      <c r="E3544" s="4" t="s">
        <v>593</v>
      </c>
      <c r="F3544" s="9">
        <v>2</v>
      </c>
      <c r="G3544">
        <f>VLOOKUP(E3544,'Data Produk'!$A$2:$E$2517,5,FALSE)</f>
        <v>37350</v>
      </c>
      <c r="H3544">
        <f t="shared" si="111"/>
        <v>74700</v>
      </c>
      <c r="I3544" t="str">
        <f>VLOOKUP(E3544,'Data Produk'!$A$2:$E$2517,3,FALSE)</f>
        <v>BHINNEKA LAVALIER MV01 MICROPHONE BLACK</v>
      </c>
      <c r="J3544" t="str">
        <f>VLOOKUP(E3544,'Data Produk'!$A$2:$E$2517,4,FALSE)</f>
        <v>STREAMING DEVICES</v>
      </c>
      <c r="K3544" t="str">
        <f>VLOOKUP(D3544,'Data Outlet'!$A$2:$D$17,4,FALSE)</f>
        <v>Fani Sari</v>
      </c>
      <c r="L3544" t="str">
        <f>VLOOKUP(D3544,'Data Outlet'!$A$2:$D$17,2,FALSE)</f>
        <v>LIPPO MALL KEMANG</v>
      </c>
    </row>
    <row r="3545" spans="1:12" x14ac:dyDescent="0.25">
      <c r="A3545" t="str">
        <f t="shared" si="112"/>
        <v>T-3544</v>
      </c>
      <c r="B3545" s="3" t="s">
        <v>2584</v>
      </c>
      <c r="C3545" s="5">
        <v>45519</v>
      </c>
      <c r="D3545" s="3" t="s">
        <v>40</v>
      </c>
      <c r="E3545" s="4" t="s">
        <v>574</v>
      </c>
      <c r="F3545" s="9">
        <v>4</v>
      </c>
      <c r="G3545">
        <f>VLOOKUP(E3545,'Data Produk'!$A$2:$E$2517,5,FALSE)</f>
        <v>49500</v>
      </c>
      <c r="H3545">
        <f t="shared" si="111"/>
        <v>198000</v>
      </c>
      <c r="I3545" t="str">
        <f>VLOOKUP(E3545,'Data Produk'!$A$2:$E$2517,3,FALSE)</f>
        <v>BHINNEKA POWER PURE 20W 1-PORT TYPE-A USB CHARGER (QC) BLACK</v>
      </c>
      <c r="J3545" t="str">
        <f>VLOOKUP(E3545,'Data Produk'!$A$2:$E$2517,4,FALSE)</f>
        <v>CHARGER</v>
      </c>
      <c r="K3545" t="str">
        <f>VLOOKUP(D3545,'Data Outlet'!$A$2:$D$17,4,FALSE)</f>
        <v>Fani Sari</v>
      </c>
      <c r="L3545" t="str">
        <f>VLOOKUP(D3545,'Data Outlet'!$A$2:$D$17,2,FALSE)</f>
        <v>LIPPO MALL KEMANG</v>
      </c>
    </row>
    <row r="3546" spans="1:12" x14ac:dyDescent="0.25">
      <c r="A3546" t="str">
        <f t="shared" si="112"/>
        <v>T-3545</v>
      </c>
      <c r="B3546" s="3" t="s">
        <v>2584</v>
      </c>
      <c r="C3546" s="5">
        <v>45508</v>
      </c>
      <c r="D3546" s="3" t="s">
        <v>40</v>
      </c>
      <c r="E3546" s="4" t="s">
        <v>804</v>
      </c>
      <c r="F3546" s="9">
        <v>2</v>
      </c>
      <c r="G3546">
        <f>VLOOKUP(E3546,'Data Produk'!$A$2:$E$2517,5,FALSE)</f>
        <v>40500</v>
      </c>
      <c r="H3546">
        <f t="shared" si="111"/>
        <v>81000</v>
      </c>
      <c r="I3546" t="str">
        <f>VLOOKUP(E3546,'Data Produk'!$A$2:$E$2517,3,FALSE)</f>
        <v>BHINNEKA MEOW AC5001 HEADSET ACCESSORIES PINK</v>
      </c>
      <c r="J3546" t="str">
        <f>VLOOKUP(E3546,'Data Produk'!$A$2:$E$2517,4,FALSE)</f>
        <v>OTHER ACCESSORIES</v>
      </c>
      <c r="K3546" t="str">
        <f>VLOOKUP(D3546,'Data Outlet'!$A$2:$D$17,4,FALSE)</f>
        <v>Fani Sari</v>
      </c>
      <c r="L3546" t="str">
        <f>VLOOKUP(D3546,'Data Outlet'!$A$2:$D$17,2,FALSE)</f>
        <v>LIPPO MALL KEMANG</v>
      </c>
    </row>
    <row r="3547" spans="1:12" x14ac:dyDescent="0.25">
      <c r="A3547" t="str">
        <f t="shared" si="112"/>
        <v>T-3546</v>
      </c>
      <c r="B3547" s="3" t="s">
        <v>2584</v>
      </c>
      <c r="C3547" s="5">
        <v>45515</v>
      </c>
      <c r="D3547" s="3" t="s">
        <v>40</v>
      </c>
      <c r="E3547" s="4" t="s">
        <v>479</v>
      </c>
      <c r="F3547" s="9">
        <v>2</v>
      </c>
      <c r="G3547">
        <f>VLOOKUP(E3547,'Data Produk'!$A$2:$E$2517,5,FALSE)</f>
        <v>22500</v>
      </c>
      <c r="H3547">
        <f t="shared" si="111"/>
        <v>45000</v>
      </c>
      <c r="I3547" t="str">
        <f>VLOOKUP(E3547,'Data Produk'!$A$2:$E$2517,3,FALSE)</f>
        <v>BHINNEKA HYPERLINK KV65C1201 BLACK</v>
      </c>
      <c r="J3547" t="str">
        <f>VLOOKUP(E3547,'Data Produk'!$A$2:$E$2517,4,FALSE)</f>
        <v>CABLE</v>
      </c>
      <c r="K3547" t="str">
        <f>VLOOKUP(D3547,'Data Outlet'!$A$2:$D$17,4,FALSE)</f>
        <v>Fani Sari</v>
      </c>
      <c r="L3547" t="str">
        <f>VLOOKUP(D3547,'Data Outlet'!$A$2:$D$17,2,FALSE)</f>
        <v>LIPPO MALL KEMANG</v>
      </c>
    </row>
    <row r="3548" spans="1:12" x14ac:dyDescent="0.25">
      <c r="A3548" t="str">
        <f t="shared" si="112"/>
        <v>T-3547</v>
      </c>
      <c r="B3548" s="3" t="s">
        <v>2584</v>
      </c>
      <c r="C3548" s="5">
        <v>45525</v>
      </c>
      <c r="D3548" s="3" t="s">
        <v>40</v>
      </c>
      <c r="E3548" s="4" t="s">
        <v>501</v>
      </c>
      <c r="F3548" s="9">
        <v>2</v>
      </c>
      <c r="G3548">
        <f>VLOOKUP(E3548,'Data Produk'!$A$2:$E$2517,5,FALSE)</f>
        <v>76500</v>
      </c>
      <c r="H3548">
        <f t="shared" si="111"/>
        <v>153000</v>
      </c>
      <c r="I3548" t="str">
        <f>VLOOKUP(E3548,'Data Produk'!$A$2:$E$2517,3,FALSE)</f>
        <v>BHINNEKA WAVE10 TW10 TRUE WIRELESS WHITE</v>
      </c>
      <c r="J3548" t="str">
        <f>VLOOKUP(E3548,'Data Produk'!$A$2:$E$2517,4,FALSE)</f>
        <v>TWS</v>
      </c>
      <c r="K3548" t="str">
        <f>VLOOKUP(D3548,'Data Outlet'!$A$2:$D$17,4,FALSE)</f>
        <v>Fani Sari</v>
      </c>
      <c r="L3548" t="str">
        <f>VLOOKUP(D3548,'Data Outlet'!$A$2:$D$17,2,FALSE)</f>
        <v>LIPPO MALL KEMANG</v>
      </c>
    </row>
    <row r="3549" spans="1:12" x14ac:dyDescent="0.25">
      <c r="A3549" t="str">
        <f t="shared" si="112"/>
        <v>T-3548</v>
      </c>
      <c r="B3549" s="3" t="s">
        <v>2584</v>
      </c>
      <c r="C3549" s="5">
        <v>45509</v>
      </c>
      <c r="D3549" s="3" t="s">
        <v>37</v>
      </c>
      <c r="E3549" s="4" t="s">
        <v>1680</v>
      </c>
      <c r="F3549" s="9">
        <v>1</v>
      </c>
      <c r="G3549">
        <f>VLOOKUP(E3549,'Data Produk'!$A$2:$E$2517,5,FALSE)</f>
        <v>247500</v>
      </c>
      <c r="H3549">
        <f t="shared" si="111"/>
        <v>247500</v>
      </c>
      <c r="I3549" t="str">
        <f>VLOOKUP(E3549,'Data Produk'!$A$2:$E$2517,3,FALSE)</f>
        <v>BHINNEKA SHOOTER II WGP13 GAMEPAD BLUE</v>
      </c>
      <c r="J3549" t="str">
        <f>VLOOKUP(E3549,'Data Produk'!$A$2:$E$2517,4,FALSE)</f>
        <v>GAMEPAD</v>
      </c>
      <c r="K3549" t="str">
        <f>VLOOKUP(D3549,'Data Outlet'!$A$2:$D$17,4,FALSE)</f>
        <v>Dewi Lestari</v>
      </c>
      <c r="L3549" t="str">
        <f>VLOOKUP(D3549,'Data Outlet'!$A$2:$D$17,2,FALSE)</f>
        <v>CIBUBUR JUNCTION</v>
      </c>
    </row>
    <row r="3550" spans="1:12" x14ac:dyDescent="0.25">
      <c r="A3550" t="str">
        <f t="shared" si="112"/>
        <v>T-3549</v>
      </c>
      <c r="B3550" s="3" t="s">
        <v>2584</v>
      </c>
      <c r="C3550" s="5">
        <v>45518</v>
      </c>
      <c r="D3550" s="3" t="s">
        <v>40</v>
      </c>
      <c r="E3550" s="4" t="s">
        <v>750</v>
      </c>
      <c r="F3550" s="9">
        <v>1</v>
      </c>
      <c r="G3550">
        <f>VLOOKUP(E3550,'Data Produk'!$A$2:$E$2517,5,FALSE)</f>
        <v>29700</v>
      </c>
      <c r="H3550">
        <f t="shared" si="111"/>
        <v>29700</v>
      </c>
      <c r="I3550" t="str">
        <f>VLOOKUP(E3550,'Data Produk'!$A$2:$E$2517,3,FALSE)</f>
        <v>KL201 BHINNEKA USB CABLE LIGHTNING</v>
      </c>
      <c r="J3550" t="str">
        <f>VLOOKUP(E3550,'Data Produk'!$A$2:$E$2517,4,FALSE)</f>
        <v>CABLE</v>
      </c>
      <c r="K3550" t="str">
        <f>VLOOKUP(D3550,'Data Outlet'!$A$2:$D$17,4,FALSE)</f>
        <v>Fani Sari</v>
      </c>
      <c r="L3550" t="str">
        <f>VLOOKUP(D3550,'Data Outlet'!$A$2:$D$17,2,FALSE)</f>
        <v>LIPPO MALL KEMANG</v>
      </c>
    </row>
    <row r="3551" spans="1:12" x14ac:dyDescent="0.25">
      <c r="A3551" t="str">
        <f t="shared" si="112"/>
        <v>T-3550</v>
      </c>
      <c r="B3551" s="3" t="s">
        <v>2584</v>
      </c>
      <c r="C3551" s="5">
        <v>45508</v>
      </c>
      <c r="D3551" s="3" t="s">
        <v>40</v>
      </c>
      <c r="E3551" s="4" t="s">
        <v>774</v>
      </c>
      <c r="F3551" s="9">
        <v>2</v>
      </c>
      <c r="G3551">
        <f>VLOOKUP(E3551,'Data Produk'!$A$2:$E$2517,5,FALSE)</f>
        <v>76500</v>
      </c>
      <c r="H3551">
        <f t="shared" si="111"/>
        <v>153000</v>
      </c>
      <c r="I3551" t="str">
        <f>VLOOKUP(E3551,'Data Produk'!$A$2:$E$2517,3,FALSE)</f>
        <v>BHINNEKA WAVE10 TW10 TRUE WIRELESS BLACK</v>
      </c>
      <c r="J3551" t="str">
        <f>VLOOKUP(E3551,'Data Produk'!$A$2:$E$2517,4,FALSE)</f>
        <v>TWS</v>
      </c>
      <c r="K3551" t="str">
        <f>VLOOKUP(D3551,'Data Outlet'!$A$2:$D$17,4,FALSE)</f>
        <v>Fani Sari</v>
      </c>
      <c r="L3551" t="str">
        <f>VLOOKUP(D3551,'Data Outlet'!$A$2:$D$17,2,FALSE)</f>
        <v>LIPPO MALL KEMANG</v>
      </c>
    </row>
    <row r="3552" spans="1:12" x14ac:dyDescent="0.25">
      <c r="A3552" t="str">
        <f t="shared" si="112"/>
        <v>T-3551</v>
      </c>
      <c r="B3552" s="3" t="s">
        <v>2584</v>
      </c>
      <c r="C3552" s="5">
        <v>45533</v>
      </c>
      <c r="D3552" s="3" t="s">
        <v>37</v>
      </c>
      <c r="E3552" s="4" t="s">
        <v>1628</v>
      </c>
      <c r="F3552" s="9">
        <v>2</v>
      </c>
      <c r="G3552">
        <f>VLOOKUP(E3552,'Data Produk'!$A$2:$E$2517,5,FALSE)</f>
        <v>41400</v>
      </c>
      <c r="H3552">
        <f t="shared" si="111"/>
        <v>82800</v>
      </c>
      <c r="I3552" t="str">
        <f>VLOOKUP(E3552,'Data Produk'!$A$2:$E$2517,3,FALSE)</f>
        <v>BHINNEKA CW1-Q03 18W 1-PORTS CHARGER (QC) WHITE</v>
      </c>
      <c r="J3552" t="str">
        <f>VLOOKUP(E3552,'Data Produk'!$A$2:$E$2517,4,FALSE)</f>
        <v>CHARGER</v>
      </c>
      <c r="K3552" t="str">
        <f>VLOOKUP(D3552,'Data Outlet'!$A$2:$D$17,4,FALSE)</f>
        <v>Dewi Lestari</v>
      </c>
      <c r="L3552" t="str">
        <f>VLOOKUP(D3552,'Data Outlet'!$A$2:$D$17,2,FALSE)</f>
        <v>CIBUBUR JUNCTION</v>
      </c>
    </row>
    <row r="3553" spans="1:12" x14ac:dyDescent="0.25">
      <c r="A3553" t="str">
        <f t="shared" si="112"/>
        <v>T-3552</v>
      </c>
      <c r="B3553" s="3" t="s">
        <v>2584</v>
      </c>
      <c r="C3553" s="5">
        <v>45507</v>
      </c>
      <c r="D3553" s="3" t="s">
        <v>37</v>
      </c>
      <c r="E3553" s="4" t="s">
        <v>682</v>
      </c>
      <c r="F3553" s="9">
        <v>1</v>
      </c>
      <c r="G3553">
        <f>VLOOKUP(E3553,'Data Produk'!$A$2:$E$2517,5,FALSE)</f>
        <v>37350</v>
      </c>
      <c r="H3553">
        <f t="shared" si="111"/>
        <v>37350</v>
      </c>
      <c r="I3553" t="str">
        <f>VLOOKUP(E3553,'Data Produk'!$A$2:$E$2517,3,FALSE)</f>
        <v>BHINNEKA LAVALIER MV01 MICROPHONE BLACK</v>
      </c>
      <c r="J3553" t="str">
        <f>VLOOKUP(E3553,'Data Produk'!$A$2:$E$2517,4,FALSE)</f>
        <v>STREAMING DEVICES</v>
      </c>
      <c r="K3553" t="str">
        <f>VLOOKUP(D3553,'Data Outlet'!$A$2:$D$17,4,FALSE)</f>
        <v>Dewi Lestari</v>
      </c>
      <c r="L3553" t="str">
        <f>VLOOKUP(D3553,'Data Outlet'!$A$2:$D$17,2,FALSE)</f>
        <v>CIBUBUR JUNCTION</v>
      </c>
    </row>
    <row r="3554" spans="1:12" x14ac:dyDescent="0.25">
      <c r="A3554" t="str">
        <f t="shared" si="112"/>
        <v>T-3553</v>
      </c>
      <c r="B3554" s="3" t="s">
        <v>2584</v>
      </c>
      <c r="C3554" s="5">
        <v>45509</v>
      </c>
      <c r="D3554" s="3" t="s">
        <v>37</v>
      </c>
      <c r="E3554" s="4" t="s">
        <v>1637</v>
      </c>
      <c r="F3554" s="9">
        <v>1</v>
      </c>
      <c r="G3554">
        <f>VLOOKUP(E3554,'Data Produk'!$A$2:$E$2517,5,FALSE)</f>
        <v>234000</v>
      </c>
      <c r="H3554">
        <f t="shared" si="111"/>
        <v>234000</v>
      </c>
      <c r="I3554" t="str">
        <f>VLOOKUP(E3554,'Data Produk'!$A$2:$E$2517,3,FALSE)</f>
        <v>BHINNEKA Gaming Headset HG16S 7.1</v>
      </c>
      <c r="J3554" t="str">
        <f>VLOOKUP(E3554,'Data Produk'!$A$2:$E$2517,4,FALSE)</f>
        <v>GAMING HEADSET</v>
      </c>
      <c r="K3554" t="str">
        <f>VLOOKUP(D3554,'Data Outlet'!$A$2:$D$17,4,FALSE)</f>
        <v>Dewi Lestari</v>
      </c>
      <c r="L3554" t="str">
        <f>VLOOKUP(D3554,'Data Outlet'!$A$2:$D$17,2,FALSE)</f>
        <v>CIBUBUR JUNCTION</v>
      </c>
    </row>
    <row r="3555" spans="1:12" x14ac:dyDescent="0.25">
      <c r="A3555" t="str">
        <f t="shared" si="112"/>
        <v>T-3554</v>
      </c>
      <c r="B3555" s="3" t="s">
        <v>2584</v>
      </c>
      <c r="C3555" s="5">
        <v>45506</v>
      </c>
      <c r="D3555" s="3" t="s">
        <v>40</v>
      </c>
      <c r="E3555" s="4" t="s">
        <v>1681</v>
      </c>
      <c r="F3555" s="9">
        <v>1</v>
      </c>
      <c r="G3555">
        <f>VLOOKUP(E3555,'Data Produk'!$A$2:$E$2517,5,FALSE)</f>
        <v>130000</v>
      </c>
      <c r="H3555">
        <f t="shared" si="111"/>
        <v>130000</v>
      </c>
      <c r="I3555" t="str">
        <f>VLOOKUP(E3555,'Data Produk'!$A$2:$E$2517,3,FALSE)</f>
        <v>BHINNEKA TRINITY MH88 GAMING HEADSET BLACK</v>
      </c>
      <c r="J3555" t="str">
        <f>VLOOKUP(E3555,'Data Produk'!$A$2:$E$2517,4,FALSE)</f>
        <v>GAMING HEADSET</v>
      </c>
      <c r="K3555" t="str">
        <f>VLOOKUP(D3555,'Data Outlet'!$A$2:$D$17,4,FALSE)</f>
        <v>Fani Sari</v>
      </c>
      <c r="L3555" t="str">
        <f>VLOOKUP(D3555,'Data Outlet'!$A$2:$D$17,2,FALSE)</f>
        <v>LIPPO MALL KEMANG</v>
      </c>
    </row>
    <row r="3556" spans="1:12" x14ac:dyDescent="0.25">
      <c r="A3556" t="str">
        <f t="shared" si="112"/>
        <v>T-3555</v>
      </c>
      <c r="B3556" s="3" t="s">
        <v>2584</v>
      </c>
      <c r="C3556" s="5">
        <v>45513</v>
      </c>
      <c r="D3556" s="3" t="s">
        <v>37</v>
      </c>
      <c r="E3556" s="4" t="s">
        <v>1682</v>
      </c>
      <c r="F3556" s="9">
        <v>1</v>
      </c>
      <c r="G3556">
        <f>VLOOKUP(E3556,'Data Produk'!$A$2:$E$2517,5,FALSE)</f>
        <v>40500</v>
      </c>
      <c r="H3556">
        <f t="shared" si="111"/>
        <v>40500</v>
      </c>
      <c r="I3556" t="str">
        <f>VLOOKUP(E3556,'Data Produk'!$A$2:$E$2517,3,FALSE)</f>
        <v>BHINNEKA MEOW AC5001 HEADSET ACCESSORIES PINK</v>
      </c>
      <c r="J3556" t="str">
        <f>VLOOKUP(E3556,'Data Produk'!$A$2:$E$2517,4,FALSE)</f>
        <v>OTHER ACCESSORIES</v>
      </c>
      <c r="K3556" t="str">
        <f>VLOOKUP(D3556,'Data Outlet'!$A$2:$D$17,4,FALSE)</f>
        <v>Dewi Lestari</v>
      </c>
      <c r="L3556" t="str">
        <f>VLOOKUP(D3556,'Data Outlet'!$A$2:$D$17,2,FALSE)</f>
        <v>CIBUBUR JUNCTION</v>
      </c>
    </row>
    <row r="3557" spans="1:12" x14ac:dyDescent="0.25">
      <c r="A3557" t="str">
        <f t="shared" si="112"/>
        <v>T-3556</v>
      </c>
      <c r="B3557" s="3" t="s">
        <v>2584</v>
      </c>
      <c r="C3557" s="5">
        <v>45516</v>
      </c>
      <c r="D3557" s="3" t="s">
        <v>40</v>
      </c>
      <c r="E3557" s="4" t="s">
        <v>1245</v>
      </c>
      <c r="F3557" s="9">
        <v>1</v>
      </c>
      <c r="G3557">
        <f>VLOOKUP(E3557,'Data Produk'!$A$2:$E$2517,5,FALSE)</f>
        <v>39600</v>
      </c>
      <c r="H3557">
        <f t="shared" si="111"/>
        <v>39600</v>
      </c>
      <c r="I3557" t="str">
        <f>VLOOKUP(E3557,'Data Produk'!$A$2:$E$2517,3,FALSE)</f>
        <v>BHINNEKA GO W607 OFFICE MOUSE BLACK</v>
      </c>
      <c r="J3557" t="str">
        <f>VLOOKUP(E3557,'Data Produk'!$A$2:$E$2517,4,FALSE)</f>
        <v>OFFICE MOUSE</v>
      </c>
      <c r="K3557" t="str">
        <f>VLOOKUP(D3557,'Data Outlet'!$A$2:$D$17,4,FALSE)</f>
        <v>Fani Sari</v>
      </c>
      <c r="L3557" t="str">
        <f>VLOOKUP(D3557,'Data Outlet'!$A$2:$D$17,2,FALSE)</f>
        <v>LIPPO MALL KEMANG</v>
      </c>
    </row>
    <row r="3558" spans="1:12" x14ac:dyDescent="0.25">
      <c r="A3558" t="str">
        <f t="shared" si="112"/>
        <v>T-3557</v>
      </c>
      <c r="B3558" s="3" t="s">
        <v>2584</v>
      </c>
      <c r="C3558" s="5">
        <v>45533</v>
      </c>
      <c r="D3558" s="3" t="s">
        <v>40</v>
      </c>
      <c r="E3558" s="4" t="s">
        <v>1683</v>
      </c>
      <c r="F3558" s="9">
        <v>1</v>
      </c>
      <c r="G3558">
        <f>VLOOKUP(E3558,'Data Produk'!$A$2:$E$2517,5,FALSE)</f>
        <v>81000</v>
      </c>
      <c r="H3558">
        <f t="shared" si="111"/>
        <v>81000</v>
      </c>
      <c r="I3558" t="str">
        <f>VLOOKUP(E3558,'Data Produk'!$A$2:$E$2517,3,FALSE)</f>
        <v>BHINNEKA SCAR II EG5C WIRED EARBUDS BLACK</v>
      </c>
      <c r="J3558" t="str">
        <f>VLOOKUP(E3558,'Data Produk'!$A$2:$E$2517,4,FALSE)</f>
        <v>EARPHONE</v>
      </c>
      <c r="K3558" t="str">
        <f>VLOOKUP(D3558,'Data Outlet'!$A$2:$D$17,4,FALSE)</f>
        <v>Fani Sari</v>
      </c>
      <c r="L3558" t="str">
        <f>VLOOKUP(D3558,'Data Outlet'!$A$2:$D$17,2,FALSE)</f>
        <v>LIPPO MALL KEMANG</v>
      </c>
    </row>
    <row r="3559" spans="1:12" x14ac:dyDescent="0.25">
      <c r="A3559" t="str">
        <f t="shared" si="112"/>
        <v>T-3558</v>
      </c>
      <c r="B3559" s="3" t="s">
        <v>2584</v>
      </c>
      <c r="C3559" s="5">
        <v>45515</v>
      </c>
      <c r="D3559" s="3" t="s">
        <v>37</v>
      </c>
      <c r="E3559" s="4" t="s">
        <v>1684</v>
      </c>
      <c r="F3559" s="9">
        <v>1</v>
      </c>
      <c r="G3559">
        <f>VLOOKUP(E3559,'Data Produk'!$A$2:$E$2517,5,FALSE)</f>
        <v>198000</v>
      </c>
      <c r="H3559">
        <f t="shared" si="111"/>
        <v>198000</v>
      </c>
      <c r="I3559" t="str">
        <f>VLOOKUP(E3559,'Data Produk'!$A$2:$E$2517,3,FALSE)</f>
        <v>BHINNEKA ATOM TKL MECHANICAL KEYBOARD GREY BLUE SWITCH</v>
      </c>
      <c r="J3559" t="str">
        <f>VLOOKUP(E3559,'Data Produk'!$A$2:$E$2517,4,FALSE)</f>
        <v>KEYBOARD GAMING</v>
      </c>
      <c r="K3559" t="str">
        <f>VLOOKUP(D3559,'Data Outlet'!$A$2:$D$17,4,FALSE)</f>
        <v>Dewi Lestari</v>
      </c>
      <c r="L3559" t="str">
        <f>VLOOKUP(D3559,'Data Outlet'!$A$2:$D$17,2,FALSE)</f>
        <v>CIBUBUR JUNCTION</v>
      </c>
    </row>
    <row r="3560" spans="1:12" x14ac:dyDescent="0.25">
      <c r="A3560" t="str">
        <f t="shared" si="112"/>
        <v>T-3559</v>
      </c>
      <c r="B3560" s="3" t="s">
        <v>2584</v>
      </c>
      <c r="C3560" s="5">
        <v>45520</v>
      </c>
      <c r="D3560" s="3" t="s">
        <v>37</v>
      </c>
      <c r="E3560" s="4" t="s">
        <v>148</v>
      </c>
      <c r="F3560" s="9">
        <v>1</v>
      </c>
      <c r="G3560">
        <f>VLOOKUP(E3560,'Data Produk'!$A$2:$E$2517,5,FALSE)</f>
        <v>14400</v>
      </c>
      <c r="H3560">
        <f t="shared" si="111"/>
        <v>14400</v>
      </c>
      <c r="I3560" t="str">
        <f>VLOOKUP(E3560,'Data Produk'!$A$2:$E$2517,3,FALSE)</f>
        <v>BHINNEKA DURALINK KLT1201 CABLE BLACK</v>
      </c>
      <c r="J3560" t="str">
        <f>VLOOKUP(E3560,'Data Produk'!$A$2:$E$2517,4,FALSE)</f>
        <v>CABLE</v>
      </c>
      <c r="K3560" t="str">
        <f>VLOOKUP(D3560,'Data Outlet'!$A$2:$D$17,4,FALSE)</f>
        <v>Dewi Lestari</v>
      </c>
      <c r="L3560" t="str">
        <f>VLOOKUP(D3560,'Data Outlet'!$A$2:$D$17,2,FALSE)</f>
        <v>CIBUBUR JUNCTION</v>
      </c>
    </row>
    <row r="3561" spans="1:12" x14ac:dyDescent="0.25">
      <c r="A3561" t="str">
        <f t="shared" si="112"/>
        <v>T-3560</v>
      </c>
      <c r="B3561" s="3" t="s">
        <v>2584</v>
      </c>
      <c r="C3561" s="5">
        <v>45505</v>
      </c>
      <c r="D3561" s="3" t="s">
        <v>40</v>
      </c>
      <c r="E3561" s="4" t="s">
        <v>1193</v>
      </c>
      <c r="F3561" s="9">
        <v>1</v>
      </c>
      <c r="G3561">
        <f>VLOOKUP(E3561,'Data Produk'!$A$2:$E$2517,5,FALSE)</f>
        <v>98100</v>
      </c>
      <c r="H3561">
        <f t="shared" si="111"/>
        <v>98100</v>
      </c>
      <c r="I3561" t="str">
        <f>VLOOKUP(E3561,'Data Produk'!$A$2:$E$2517,3,FALSE)</f>
        <v>BHINNEKA POWER PURE 30W 2-PORTS USB CHARGER (PD+QC) WHITE</v>
      </c>
      <c r="J3561" t="str">
        <f>VLOOKUP(E3561,'Data Produk'!$A$2:$E$2517,4,FALSE)</f>
        <v>CHARGER</v>
      </c>
      <c r="K3561" t="str">
        <f>VLOOKUP(D3561,'Data Outlet'!$A$2:$D$17,4,FALSE)</f>
        <v>Fani Sari</v>
      </c>
      <c r="L3561" t="str">
        <f>VLOOKUP(D3561,'Data Outlet'!$A$2:$D$17,2,FALSE)</f>
        <v>LIPPO MALL KEMANG</v>
      </c>
    </row>
    <row r="3562" spans="1:12" x14ac:dyDescent="0.25">
      <c r="A3562" t="str">
        <f t="shared" si="112"/>
        <v>T-3561</v>
      </c>
      <c r="B3562" s="3" t="s">
        <v>2584</v>
      </c>
      <c r="C3562" s="5">
        <v>45520</v>
      </c>
      <c r="D3562" s="3" t="s">
        <v>40</v>
      </c>
      <c r="E3562" s="4" t="s">
        <v>743</v>
      </c>
      <c r="F3562" s="9">
        <v>1</v>
      </c>
      <c r="G3562">
        <f>VLOOKUP(E3562,'Data Produk'!$A$2:$E$2517,5,FALSE)</f>
        <v>90000</v>
      </c>
      <c r="H3562">
        <f t="shared" si="111"/>
        <v>90000</v>
      </c>
      <c r="I3562" t="str">
        <f>VLOOKUP(E3562,'Data Produk'!$A$2:$E$2517,3,FALSE)</f>
        <v>BHINNEKA POWER PURE 33W 2-PORTS USB CHARGER (PD+QC) BLACK</v>
      </c>
      <c r="J3562" t="str">
        <f>VLOOKUP(E3562,'Data Produk'!$A$2:$E$2517,4,FALSE)</f>
        <v>CHARGER</v>
      </c>
      <c r="K3562" t="str">
        <f>VLOOKUP(D3562,'Data Outlet'!$A$2:$D$17,4,FALSE)</f>
        <v>Fani Sari</v>
      </c>
      <c r="L3562" t="str">
        <f>VLOOKUP(D3562,'Data Outlet'!$A$2:$D$17,2,FALSE)</f>
        <v>LIPPO MALL KEMANG</v>
      </c>
    </row>
    <row r="3563" spans="1:12" x14ac:dyDescent="0.25">
      <c r="A3563" t="str">
        <f t="shared" si="112"/>
        <v>T-3562</v>
      </c>
      <c r="B3563" s="3" t="s">
        <v>2584</v>
      </c>
      <c r="C3563" s="5">
        <v>45511</v>
      </c>
      <c r="D3563" s="3" t="s">
        <v>40</v>
      </c>
      <c r="E3563" s="4" t="s">
        <v>499</v>
      </c>
      <c r="F3563" s="9">
        <v>3</v>
      </c>
      <c r="G3563">
        <f>VLOOKUP(E3563,'Data Produk'!$A$2:$E$2517,5,FALSE)</f>
        <v>13050</v>
      </c>
      <c r="H3563">
        <f t="shared" si="111"/>
        <v>39150</v>
      </c>
      <c r="I3563" t="str">
        <f>VLOOKUP(E3563,'Data Produk'!$A$2:$E$2517,3,FALSE)</f>
        <v>BHINNEKA DURALINK KCT1201 BLACK</v>
      </c>
      <c r="J3563" t="str">
        <f>VLOOKUP(E3563,'Data Produk'!$A$2:$E$2517,4,FALSE)</f>
        <v>CABLE</v>
      </c>
      <c r="K3563" t="str">
        <f>VLOOKUP(D3563,'Data Outlet'!$A$2:$D$17,4,FALSE)</f>
        <v>Fani Sari</v>
      </c>
      <c r="L3563" t="str">
        <f>VLOOKUP(D3563,'Data Outlet'!$A$2:$D$17,2,FALSE)</f>
        <v>LIPPO MALL KEMANG</v>
      </c>
    </row>
    <row r="3564" spans="1:12" x14ac:dyDescent="0.25">
      <c r="A3564" t="str">
        <f t="shared" si="112"/>
        <v>T-3563</v>
      </c>
      <c r="B3564" s="3" t="s">
        <v>2584</v>
      </c>
      <c r="C3564" s="5">
        <v>45530</v>
      </c>
      <c r="D3564" s="3" t="s">
        <v>37</v>
      </c>
      <c r="E3564" s="4" t="s">
        <v>889</v>
      </c>
      <c r="F3564" s="9">
        <v>1</v>
      </c>
      <c r="G3564">
        <f>VLOOKUP(E3564,'Data Produk'!$A$2:$E$2517,5,FALSE)</f>
        <v>22500</v>
      </c>
      <c r="H3564">
        <f t="shared" si="111"/>
        <v>22500</v>
      </c>
      <c r="I3564" t="str">
        <f>VLOOKUP(E3564,'Data Produk'!$A$2:$E$2517,3,FALSE)</f>
        <v>BHINNEKA LINKBUDS ES4 WIRED EARBUDS WHITE</v>
      </c>
      <c r="J3564" t="str">
        <f>VLOOKUP(E3564,'Data Produk'!$A$2:$E$2517,4,FALSE)</f>
        <v>EARPHONE</v>
      </c>
      <c r="K3564" t="str">
        <f>VLOOKUP(D3564,'Data Outlet'!$A$2:$D$17,4,FALSE)</f>
        <v>Dewi Lestari</v>
      </c>
      <c r="L3564" t="str">
        <f>VLOOKUP(D3564,'Data Outlet'!$A$2:$D$17,2,FALSE)</f>
        <v>CIBUBUR JUNCTION</v>
      </c>
    </row>
    <row r="3565" spans="1:12" x14ac:dyDescent="0.25">
      <c r="A3565" t="str">
        <f t="shared" si="112"/>
        <v>T-3564</v>
      </c>
      <c r="B3565" s="3" t="s">
        <v>2584</v>
      </c>
      <c r="C3565" s="5">
        <v>45506</v>
      </c>
      <c r="D3565" s="3" t="s">
        <v>37</v>
      </c>
      <c r="E3565" s="4" t="s">
        <v>175</v>
      </c>
      <c r="F3565" s="9">
        <v>4</v>
      </c>
      <c r="G3565">
        <f>VLOOKUP(E3565,'Data Produk'!$A$2:$E$2517,5,FALSE)</f>
        <v>31500</v>
      </c>
      <c r="H3565">
        <f t="shared" si="111"/>
        <v>126000</v>
      </c>
      <c r="I3565" t="str">
        <f>VLOOKUP(E3565,'Data Produk'!$A$2:$E$2517,3,FALSE)</f>
        <v>BHINNEKA HYPERLINK KD60L1501 BLACK</v>
      </c>
      <c r="J3565" t="str">
        <f>VLOOKUP(E3565,'Data Produk'!$A$2:$E$2517,4,FALSE)</f>
        <v>CABLE</v>
      </c>
      <c r="K3565" t="str">
        <f>VLOOKUP(D3565,'Data Outlet'!$A$2:$D$17,4,FALSE)</f>
        <v>Dewi Lestari</v>
      </c>
      <c r="L3565" t="str">
        <f>VLOOKUP(D3565,'Data Outlet'!$A$2:$D$17,2,FALSE)</f>
        <v>CIBUBUR JUNCTION</v>
      </c>
    </row>
    <row r="3566" spans="1:12" x14ac:dyDescent="0.25">
      <c r="A3566" t="str">
        <f t="shared" si="112"/>
        <v>T-3565</v>
      </c>
      <c r="B3566" s="3" t="s">
        <v>2584</v>
      </c>
      <c r="C3566" s="5">
        <v>45530</v>
      </c>
      <c r="D3566" s="3" t="s">
        <v>40</v>
      </c>
      <c r="E3566" s="4" t="s">
        <v>465</v>
      </c>
      <c r="F3566" s="9">
        <v>1</v>
      </c>
      <c r="G3566">
        <f>VLOOKUP(E3566,'Data Produk'!$A$2:$E$2517,5,FALSE)</f>
        <v>39600</v>
      </c>
      <c r="H3566">
        <f t="shared" si="111"/>
        <v>39600</v>
      </c>
      <c r="I3566" t="str">
        <f>VLOOKUP(E3566,'Data Produk'!$A$2:$E$2517,3,FALSE)</f>
        <v>BHINNEKA GO W608 OFFICE MOUSE GREEN</v>
      </c>
      <c r="J3566" t="str">
        <f>VLOOKUP(E3566,'Data Produk'!$A$2:$E$2517,4,FALSE)</f>
        <v>OFFICE MOUSE</v>
      </c>
      <c r="K3566" t="str">
        <f>VLOOKUP(D3566,'Data Outlet'!$A$2:$D$17,4,FALSE)</f>
        <v>Fani Sari</v>
      </c>
      <c r="L3566" t="str">
        <f>VLOOKUP(D3566,'Data Outlet'!$A$2:$D$17,2,FALSE)</f>
        <v>LIPPO MALL KEMANG</v>
      </c>
    </row>
    <row r="3567" spans="1:12" x14ac:dyDescent="0.25">
      <c r="A3567" t="str">
        <f t="shared" si="112"/>
        <v>T-3566</v>
      </c>
      <c r="B3567" s="3" t="s">
        <v>2584</v>
      </c>
      <c r="C3567" s="5">
        <v>45533</v>
      </c>
      <c r="D3567" s="3" t="s">
        <v>40</v>
      </c>
      <c r="E3567" s="4" t="s">
        <v>1372</v>
      </c>
      <c r="F3567" s="9">
        <v>1</v>
      </c>
      <c r="G3567">
        <f>VLOOKUP(E3567,'Data Produk'!$A$2:$E$2517,5,FALSE)</f>
        <v>25200</v>
      </c>
      <c r="H3567">
        <f t="shared" si="111"/>
        <v>25200</v>
      </c>
      <c r="I3567" t="str">
        <f>VLOOKUP(E3567,'Data Produk'!$A$2:$E$2517,3,FALSE)</f>
        <v>KDC105 BHINNEKA USB CABLE TYPE C</v>
      </c>
      <c r="J3567" t="str">
        <f>VLOOKUP(E3567,'Data Produk'!$A$2:$E$2517,4,FALSE)</f>
        <v>CABLE</v>
      </c>
      <c r="K3567" t="str">
        <f>VLOOKUP(D3567,'Data Outlet'!$A$2:$D$17,4,FALSE)</f>
        <v>Fani Sari</v>
      </c>
      <c r="L3567" t="str">
        <f>VLOOKUP(D3567,'Data Outlet'!$A$2:$D$17,2,FALSE)</f>
        <v>LIPPO MALL KEMANG</v>
      </c>
    </row>
    <row r="3568" spans="1:12" x14ac:dyDescent="0.25">
      <c r="A3568" t="str">
        <f t="shared" si="112"/>
        <v>T-3567</v>
      </c>
      <c r="B3568" s="3" t="s">
        <v>2584</v>
      </c>
      <c r="C3568" s="5">
        <v>45508</v>
      </c>
      <c r="D3568" s="3" t="s">
        <v>40</v>
      </c>
      <c r="E3568" s="4" t="s">
        <v>830</v>
      </c>
      <c r="F3568" s="9">
        <v>1</v>
      </c>
      <c r="G3568">
        <f>VLOOKUP(E3568,'Data Produk'!$A$2:$E$2517,5,FALSE)</f>
        <v>143100</v>
      </c>
      <c r="H3568">
        <f t="shared" si="111"/>
        <v>143100</v>
      </c>
      <c r="I3568" t="str">
        <f>VLOOKUP(E3568,'Data Produk'!$A$2:$E$2517,3,FALSE)</f>
        <v>BHINNEKA VENOM II WGC2 GAMING MOUSE MINT</v>
      </c>
      <c r="J3568" t="str">
        <f>VLOOKUP(E3568,'Data Produk'!$A$2:$E$2517,4,FALSE)</f>
        <v>MOUSE GAMING</v>
      </c>
      <c r="K3568" t="str">
        <f>VLOOKUP(D3568,'Data Outlet'!$A$2:$D$17,4,FALSE)</f>
        <v>Fani Sari</v>
      </c>
      <c r="L3568" t="str">
        <f>VLOOKUP(D3568,'Data Outlet'!$A$2:$D$17,2,FALSE)</f>
        <v>LIPPO MALL KEMANG</v>
      </c>
    </row>
    <row r="3569" spans="1:12" x14ac:dyDescent="0.25">
      <c r="A3569" t="str">
        <f t="shared" si="112"/>
        <v>T-3568</v>
      </c>
      <c r="B3569" s="3" t="s">
        <v>2584</v>
      </c>
      <c r="C3569" s="5">
        <v>45516</v>
      </c>
      <c r="D3569" s="3" t="s">
        <v>37</v>
      </c>
      <c r="E3569" s="4" t="s">
        <v>168</v>
      </c>
      <c r="F3569" s="9">
        <v>1</v>
      </c>
      <c r="G3569">
        <f>VLOOKUP(E3569,'Data Produk'!$A$2:$E$2517,5,FALSE)</f>
        <v>15300</v>
      </c>
      <c r="H3569">
        <f t="shared" si="111"/>
        <v>15300</v>
      </c>
      <c r="I3569" t="str">
        <f>VLOOKUP(E3569,'Data Produk'!$A$2:$E$2517,3,FALSE)</f>
        <v>BHINNEKA LINKPODS ES3 WIRED EARBUDS BLACK</v>
      </c>
      <c r="J3569" t="str">
        <f>VLOOKUP(E3569,'Data Produk'!$A$2:$E$2517,4,FALSE)</f>
        <v>EARPHONE</v>
      </c>
      <c r="K3569" t="str">
        <f>VLOOKUP(D3569,'Data Outlet'!$A$2:$D$17,4,FALSE)</f>
        <v>Dewi Lestari</v>
      </c>
      <c r="L3569" t="str">
        <f>VLOOKUP(D3569,'Data Outlet'!$A$2:$D$17,2,FALSE)</f>
        <v>CIBUBUR JUNCTION</v>
      </c>
    </row>
    <row r="3570" spans="1:12" x14ac:dyDescent="0.25">
      <c r="A3570" t="str">
        <f t="shared" si="112"/>
        <v>T-3569</v>
      </c>
      <c r="B3570" s="3" t="s">
        <v>2584</v>
      </c>
      <c r="C3570" s="5">
        <v>45520</v>
      </c>
      <c r="D3570" s="3" t="s">
        <v>40</v>
      </c>
      <c r="E3570" s="4" t="s">
        <v>449</v>
      </c>
      <c r="F3570" s="9">
        <v>2</v>
      </c>
      <c r="G3570">
        <f>VLOOKUP(E3570,'Data Produk'!$A$2:$E$2517,5,FALSE)</f>
        <v>15300</v>
      </c>
      <c r="H3570">
        <f t="shared" si="111"/>
        <v>30600</v>
      </c>
      <c r="I3570" t="str">
        <f>VLOOKUP(E3570,'Data Produk'!$A$2:$E$2517,3,FALSE)</f>
        <v>BHINNEKA LINKPODS ES3 WIRED EARBUDS BLACK</v>
      </c>
      <c r="J3570" t="str">
        <f>VLOOKUP(E3570,'Data Produk'!$A$2:$E$2517,4,FALSE)</f>
        <v>EARPHONE</v>
      </c>
      <c r="K3570" t="str">
        <f>VLOOKUP(D3570,'Data Outlet'!$A$2:$D$17,4,FALSE)</f>
        <v>Fani Sari</v>
      </c>
      <c r="L3570" t="str">
        <f>VLOOKUP(D3570,'Data Outlet'!$A$2:$D$17,2,FALSE)</f>
        <v>LIPPO MALL KEMANG</v>
      </c>
    </row>
    <row r="3571" spans="1:12" x14ac:dyDescent="0.25">
      <c r="A3571" t="str">
        <f t="shared" si="112"/>
        <v>T-3570</v>
      </c>
      <c r="B3571" s="3" t="s">
        <v>2584</v>
      </c>
      <c r="C3571" s="5">
        <v>45507</v>
      </c>
      <c r="D3571" s="3" t="s">
        <v>40</v>
      </c>
      <c r="E3571" s="4" t="s">
        <v>711</v>
      </c>
      <c r="F3571" s="9">
        <v>1</v>
      </c>
      <c r="G3571">
        <f>VLOOKUP(E3571,'Data Produk'!$A$2:$E$2517,5,FALSE)</f>
        <v>82800</v>
      </c>
      <c r="H3571">
        <f t="shared" si="111"/>
        <v>82800</v>
      </c>
      <c r="I3571" t="str">
        <f>VLOOKUP(E3571,'Data Produk'!$A$2:$E$2517,3,FALSE)</f>
        <v>BHINNEKA GO W193 OFFICE MOUSE BLUE</v>
      </c>
      <c r="J3571" t="str">
        <f>VLOOKUP(E3571,'Data Produk'!$A$2:$E$2517,4,FALSE)</f>
        <v>OFFICE MOUSE</v>
      </c>
      <c r="K3571" t="str">
        <f>VLOOKUP(D3571,'Data Outlet'!$A$2:$D$17,4,FALSE)</f>
        <v>Fani Sari</v>
      </c>
      <c r="L3571" t="str">
        <f>VLOOKUP(D3571,'Data Outlet'!$A$2:$D$17,2,FALSE)</f>
        <v>LIPPO MALL KEMANG</v>
      </c>
    </row>
    <row r="3572" spans="1:12" x14ac:dyDescent="0.25">
      <c r="A3572" t="str">
        <f t="shared" si="112"/>
        <v>T-3571</v>
      </c>
      <c r="B3572" s="3" t="s">
        <v>2584</v>
      </c>
      <c r="C3572" s="5">
        <v>45534</v>
      </c>
      <c r="D3572" s="3" t="s">
        <v>40</v>
      </c>
      <c r="E3572" s="4" t="s">
        <v>460</v>
      </c>
      <c r="F3572" s="9">
        <v>1</v>
      </c>
      <c r="G3572">
        <f>VLOOKUP(E3572,'Data Produk'!$A$2:$E$2517,5,FALSE)</f>
        <v>82800</v>
      </c>
      <c r="H3572">
        <f t="shared" si="111"/>
        <v>82800</v>
      </c>
      <c r="I3572" t="str">
        <f>VLOOKUP(E3572,'Data Produk'!$A$2:$E$2517,3,FALSE)</f>
        <v>BHINNEKA GO W193 OFFICE MOUSE GREY</v>
      </c>
      <c r="J3572" t="str">
        <f>VLOOKUP(E3572,'Data Produk'!$A$2:$E$2517,4,FALSE)</f>
        <v>OFFICE MOUSE</v>
      </c>
      <c r="K3572" t="str">
        <f>VLOOKUP(D3572,'Data Outlet'!$A$2:$D$17,4,FALSE)</f>
        <v>Fani Sari</v>
      </c>
      <c r="L3572" t="str">
        <f>VLOOKUP(D3572,'Data Outlet'!$A$2:$D$17,2,FALSE)</f>
        <v>LIPPO MALL KEMANG</v>
      </c>
    </row>
    <row r="3573" spans="1:12" x14ac:dyDescent="0.25">
      <c r="A3573" t="str">
        <f t="shared" si="112"/>
        <v>T-3572</v>
      </c>
      <c r="B3573" s="3" t="s">
        <v>2584</v>
      </c>
      <c r="C3573" s="5">
        <v>45505</v>
      </c>
      <c r="D3573" s="3" t="s">
        <v>37</v>
      </c>
      <c r="E3573" s="4" t="s">
        <v>1128</v>
      </c>
      <c r="F3573" s="9">
        <v>1</v>
      </c>
      <c r="G3573">
        <f>VLOOKUP(E3573,'Data Produk'!$A$2:$E$2517,5,FALSE)</f>
        <v>125100</v>
      </c>
      <c r="H3573">
        <f t="shared" si="111"/>
        <v>125100</v>
      </c>
      <c r="I3573" t="str">
        <f>VLOOKUP(E3573,'Data Produk'!$A$2:$E$2517,3,FALSE)</f>
        <v>BHINNEKA THOR II X16 GAMING MOUSE BLACK</v>
      </c>
      <c r="J3573" t="str">
        <f>VLOOKUP(E3573,'Data Produk'!$A$2:$E$2517,4,FALSE)</f>
        <v>MOUSE GAMING</v>
      </c>
      <c r="K3573" t="str">
        <f>VLOOKUP(D3573,'Data Outlet'!$A$2:$D$17,4,FALSE)</f>
        <v>Dewi Lestari</v>
      </c>
      <c r="L3573" t="str">
        <f>VLOOKUP(D3573,'Data Outlet'!$A$2:$D$17,2,FALSE)</f>
        <v>CIBUBUR JUNCTION</v>
      </c>
    </row>
    <row r="3574" spans="1:12" x14ac:dyDescent="0.25">
      <c r="A3574" t="str">
        <f t="shared" si="112"/>
        <v>T-3573</v>
      </c>
      <c r="B3574" s="3" t="s">
        <v>2584</v>
      </c>
      <c r="C3574" s="5">
        <v>45513</v>
      </c>
      <c r="D3574" s="3" t="s">
        <v>40</v>
      </c>
      <c r="E3574" s="4" t="s">
        <v>486</v>
      </c>
      <c r="F3574" s="9">
        <v>2</v>
      </c>
      <c r="G3574">
        <f>VLOOKUP(E3574,'Data Produk'!$A$2:$E$2517,5,FALSE)</f>
        <v>31500</v>
      </c>
      <c r="H3574">
        <f t="shared" si="111"/>
        <v>63000</v>
      </c>
      <c r="I3574" t="str">
        <f>VLOOKUP(E3574,'Data Produk'!$A$2:$E$2517,3,FALSE)</f>
        <v>BHINNEKA HYPERLINK KD60L1501 BLACK</v>
      </c>
      <c r="J3574" t="str">
        <f>VLOOKUP(E3574,'Data Produk'!$A$2:$E$2517,4,FALSE)</f>
        <v>CABLE</v>
      </c>
      <c r="K3574" t="str">
        <f>VLOOKUP(D3574,'Data Outlet'!$A$2:$D$17,4,FALSE)</f>
        <v>Fani Sari</v>
      </c>
      <c r="L3574" t="str">
        <f>VLOOKUP(D3574,'Data Outlet'!$A$2:$D$17,2,FALSE)</f>
        <v>LIPPO MALL KEMANG</v>
      </c>
    </row>
    <row r="3575" spans="1:12" x14ac:dyDescent="0.25">
      <c r="A3575" t="str">
        <f t="shared" si="112"/>
        <v>T-3574</v>
      </c>
      <c r="B3575" s="3" t="s">
        <v>2584</v>
      </c>
      <c r="C3575" s="5">
        <v>45509</v>
      </c>
      <c r="D3575" s="3" t="s">
        <v>40</v>
      </c>
      <c r="E3575" s="4" t="s">
        <v>1352</v>
      </c>
      <c r="F3575" s="9">
        <v>1</v>
      </c>
      <c r="G3575">
        <f>VLOOKUP(E3575,'Data Produk'!$A$2:$E$2517,5,FALSE)</f>
        <v>26100</v>
      </c>
      <c r="H3575">
        <f t="shared" si="111"/>
        <v>26100</v>
      </c>
      <c r="I3575" t="str">
        <f>VLOOKUP(E3575,'Data Produk'!$A$2:$E$2517,3,FALSE)</f>
        <v>KL102 BHINNEKA USB CABLE LIGHTNING</v>
      </c>
      <c r="J3575" t="str">
        <f>VLOOKUP(E3575,'Data Produk'!$A$2:$E$2517,4,FALSE)</f>
        <v>CABLE</v>
      </c>
      <c r="K3575" t="str">
        <f>VLOOKUP(D3575,'Data Outlet'!$A$2:$D$17,4,FALSE)</f>
        <v>Fani Sari</v>
      </c>
      <c r="L3575" t="str">
        <f>VLOOKUP(D3575,'Data Outlet'!$A$2:$D$17,2,FALSE)</f>
        <v>LIPPO MALL KEMANG</v>
      </c>
    </row>
    <row r="3576" spans="1:12" x14ac:dyDescent="0.25">
      <c r="A3576" t="str">
        <f t="shared" si="112"/>
        <v>T-3575</v>
      </c>
      <c r="B3576" s="3" t="s">
        <v>2584</v>
      </c>
      <c r="C3576" s="5">
        <v>45515</v>
      </c>
      <c r="D3576" s="3" t="s">
        <v>37</v>
      </c>
      <c r="E3576" s="4" t="s">
        <v>1079</v>
      </c>
      <c r="F3576" s="9">
        <v>1</v>
      </c>
      <c r="G3576">
        <f>VLOOKUP(E3576,'Data Produk'!$A$2:$E$2517,5,FALSE)</f>
        <v>22500</v>
      </c>
      <c r="H3576">
        <f t="shared" si="111"/>
        <v>22500</v>
      </c>
      <c r="I3576" t="str">
        <f>VLOOKUP(E3576,'Data Produk'!$A$2:$E$2517,3,FALSE)</f>
        <v>BHINNEKA LINKBUDS ES4 WIRED EARBUDS BLACK</v>
      </c>
      <c r="J3576" t="str">
        <f>VLOOKUP(E3576,'Data Produk'!$A$2:$E$2517,4,FALSE)</f>
        <v>EARPHONE</v>
      </c>
      <c r="K3576" t="str">
        <f>VLOOKUP(D3576,'Data Outlet'!$A$2:$D$17,4,FALSE)</f>
        <v>Dewi Lestari</v>
      </c>
      <c r="L3576" t="str">
        <f>VLOOKUP(D3576,'Data Outlet'!$A$2:$D$17,2,FALSE)</f>
        <v>CIBUBUR JUNCTION</v>
      </c>
    </row>
    <row r="3577" spans="1:12" x14ac:dyDescent="0.25">
      <c r="A3577" t="str">
        <f t="shared" si="112"/>
        <v>T-3576</v>
      </c>
      <c r="B3577" s="3" t="s">
        <v>2584</v>
      </c>
      <c r="C3577" s="5">
        <v>45525</v>
      </c>
      <c r="D3577" s="3" t="s">
        <v>40</v>
      </c>
      <c r="E3577" s="4" t="s">
        <v>472</v>
      </c>
      <c r="F3577" s="9">
        <v>1</v>
      </c>
      <c r="G3577">
        <f>VLOOKUP(E3577,'Data Produk'!$A$2:$E$2517,5,FALSE)</f>
        <v>144000</v>
      </c>
      <c r="H3577">
        <f t="shared" si="111"/>
        <v>144000</v>
      </c>
      <c r="I3577" t="str">
        <f>VLOOKUP(E3577,'Data Produk'!$A$2:$E$2517,3,FALSE)</f>
        <v>BHINNEKA CHIEF II HG20 GAMING HEADSET BLACK</v>
      </c>
      <c r="J3577" t="str">
        <f>VLOOKUP(E3577,'Data Produk'!$A$2:$E$2517,4,FALSE)</f>
        <v>GAMING HEADSET</v>
      </c>
      <c r="K3577" t="str">
        <f>VLOOKUP(D3577,'Data Outlet'!$A$2:$D$17,4,FALSE)</f>
        <v>Fani Sari</v>
      </c>
      <c r="L3577" t="str">
        <f>VLOOKUP(D3577,'Data Outlet'!$A$2:$D$17,2,FALSE)</f>
        <v>LIPPO MALL KEMANG</v>
      </c>
    </row>
    <row r="3578" spans="1:12" x14ac:dyDescent="0.25">
      <c r="A3578" t="str">
        <f t="shared" si="112"/>
        <v>T-3577</v>
      </c>
      <c r="B3578" s="3" t="s">
        <v>2584</v>
      </c>
      <c r="C3578" s="5">
        <v>45520</v>
      </c>
      <c r="D3578" s="3" t="s">
        <v>40</v>
      </c>
      <c r="E3578" s="4" t="s">
        <v>858</v>
      </c>
      <c r="F3578" s="9">
        <v>2</v>
      </c>
      <c r="G3578">
        <f>VLOOKUP(E3578,'Data Produk'!$A$2:$E$2517,5,FALSE)</f>
        <v>88200</v>
      </c>
      <c r="H3578">
        <f t="shared" si="111"/>
        <v>176400</v>
      </c>
      <c r="I3578" t="str">
        <f>VLOOKUP(E3578,'Data Produk'!$A$2:$E$2517,3,FALSE)</f>
        <v>BHINNEKA POWER PACK S1 10.000 mAh POWERBANK BLACK</v>
      </c>
      <c r="J3578" t="str">
        <f>VLOOKUP(E3578,'Data Produk'!$A$2:$E$2517,4,FALSE)</f>
        <v>POWERBANK</v>
      </c>
      <c r="K3578" t="str">
        <f>VLOOKUP(D3578,'Data Outlet'!$A$2:$D$17,4,FALSE)</f>
        <v>Fani Sari</v>
      </c>
      <c r="L3578" t="str">
        <f>VLOOKUP(D3578,'Data Outlet'!$A$2:$D$17,2,FALSE)</f>
        <v>LIPPO MALL KEMANG</v>
      </c>
    </row>
    <row r="3579" spans="1:12" x14ac:dyDescent="0.25">
      <c r="A3579" t="str">
        <f t="shared" si="112"/>
        <v>T-3578</v>
      </c>
      <c r="B3579" s="3" t="s">
        <v>2584</v>
      </c>
      <c r="C3579" s="5">
        <v>45523</v>
      </c>
      <c r="D3579" s="3" t="s">
        <v>40</v>
      </c>
      <c r="E3579" s="4" t="s">
        <v>500</v>
      </c>
      <c r="F3579" s="9">
        <v>1</v>
      </c>
      <c r="G3579">
        <f>VLOOKUP(E3579,'Data Produk'!$A$2:$E$2517,5,FALSE)</f>
        <v>45000</v>
      </c>
      <c r="H3579">
        <f t="shared" si="111"/>
        <v>45000</v>
      </c>
      <c r="I3579" t="str">
        <f>VLOOKUP(E3579,'Data Produk'!$A$2:$E$2517,3,FALSE)</f>
        <v>BHINNEKA HYPERLINK KD10C2001 BLACK</v>
      </c>
      <c r="J3579" t="str">
        <f>VLOOKUP(E3579,'Data Produk'!$A$2:$E$2517,4,FALSE)</f>
        <v>CABLE</v>
      </c>
      <c r="K3579" t="str">
        <f>VLOOKUP(D3579,'Data Outlet'!$A$2:$D$17,4,FALSE)</f>
        <v>Fani Sari</v>
      </c>
      <c r="L3579" t="str">
        <f>VLOOKUP(D3579,'Data Outlet'!$A$2:$D$17,2,FALSE)</f>
        <v>LIPPO MALL KEMANG</v>
      </c>
    </row>
    <row r="3580" spans="1:12" x14ac:dyDescent="0.25">
      <c r="A3580" t="str">
        <f t="shared" si="112"/>
        <v>T-3579</v>
      </c>
      <c r="B3580" s="3" t="s">
        <v>2584</v>
      </c>
      <c r="C3580" s="5">
        <v>45524</v>
      </c>
      <c r="D3580" s="3" t="s">
        <v>40</v>
      </c>
      <c r="E3580" s="4" t="s">
        <v>459</v>
      </c>
      <c r="F3580" s="9">
        <v>1</v>
      </c>
      <c r="G3580">
        <f>VLOOKUP(E3580,'Data Produk'!$A$2:$E$2517,5,FALSE)</f>
        <v>349300</v>
      </c>
      <c r="H3580">
        <f t="shared" si="111"/>
        <v>349300</v>
      </c>
      <c r="I3580" t="str">
        <f>VLOOKUP(E3580,'Data Produk'!$A$2:$E$2517,3,FALSE)</f>
        <v>BHINNEKA ATO MP905 DESKMAT ONE PIECE ZORO</v>
      </c>
      <c r="J3580" t="str">
        <f>VLOOKUP(E3580,'Data Produk'!$A$2:$E$2517,4,FALSE)</f>
        <v>DESKMAT</v>
      </c>
      <c r="K3580" t="str">
        <f>VLOOKUP(D3580,'Data Outlet'!$A$2:$D$17,4,FALSE)</f>
        <v>Fani Sari</v>
      </c>
      <c r="L3580" t="str">
        <f>VLOOKUP(D3580,'Data Outlet'!$A$2:$D$17,2,FALSE)</f>
        <v>LIPPO MALL KEMANG</v>
      </c>
    </row>
    <row r="3581" spans="1:12" x14ac:dyDescent="0.25">
      <c r="A3581" t="str">
        <f t="shared" si="112"/>
        <v>T-3580</v>
      </c>
      <c r="B3581" s="3" t="s">
        <v>2584</v>
      </c>
      <c r="C3581" s="5">
        <v>45517</v>
      </c>
      <c r="D3581" s="3" t="s">
        <v>37</v>
      </c>
      <c r="E3581" s="4" t="s">
        <v>1619</v>
      </c>
      <c r="F3581" s="9">
        <v>1</v>
      </c>
      <c r="G3581">
        <f>VLOOKUP(E3581,'Data Produk'!$A$2:$E$2517,5,FALSE)</f>
        <v>39600</v>
      </c>
      <c r="H3581">
        <f t="shared" si="111"/>
        <v>39600</v>
      </c>
      <c r="I3581" t="str">
        <f>VLOOKUP(E3581,'Data Produk'!$A$2:$E$2517,3,FALSE)</f>
        <v>BHINNEKA GO W606 OFFICE MOUSE BLUE</v>
      </c>
      <c r="J3581" t="str">
        <f>VLOOKUP(E3581,'Data Produk'!$A$2:$E$2517,4,FALSE)</f>
        <v>OFFICE MOUSE</v>
      </c>
      <c r="K3581" t="str">
        <f>VLOOKUP(D3581,'Data Outlet'!$A$2:$D$17,4,FALSE)</f>
        <v>Dewi Lestari</v>
      </c>
      <c r="L3581" t="str">
        <f>VLOOKUP(D3581,'Data Outlet'!$A$2:$D$17,2,FALSE)</f>
        <v>CIBUBUR JUNCTION</v>
      </c>
    </row>
    <row r="3582" spans="1:12" x14ac:dyDescent="0.25">
      <c r="A3582" t="str">
        <f t="shared" si="112"/>
        <v>T-3581</v>
      </c>
      <c r="B3582" s="3" t="s">
        <v>2584</v>
      </c>
      <c r="C3582" s="5">
        <v>45535</v>
      </c>
      <c r="D3582" s="3" t="s">
        <v>40</v>
      </c>
      <c r="E3582" s="4" t="s">
        <v>1611</v>
      </c>
      <c r="F3582" s="9">
        <v>2</v>
      </c>
      <c r="G3582">
        <f>VLOOKUP(E3582,'Data Produk'!$A$2:$E$2517,5,FALSE)</f>
        <v>112500</v>
      </c>
      <c r="H3582">
        <f t="shared" si="111"/>
        <v>225000</v>
      </c>
      <c r="I3582" t="str">
        <f>VLOOKUP(E3582,'Data Produk'!$A$2:$E$2517,3,FALSE)</f>
        <v>BHINNEKA WAVE11 TW11 TRUE WIRELESS WHITE</v>
      </c>
      <c r="J3582" t="str">
        <f>VLOOKUP(E3582,'Data Produk'!$A$2:$E$2517,4,FALSE)</f>
        <v>TWS</v>
      </c>
      <c r="K3582" t="str">
        <f>VLOOKUP(D3582,'Data Outlet'!$A$2:$D$17,4,FALSE)</f>
        <v>Fani Sari</v>
      </c>
      <c r="L3582" t="str">
        <f>VLOOKUP(D3582,'Data Outlet'!$A$2:$D$17,2,FALSE)</f>
        <v>LIPPO MALL KEMANG</v>
      </c>
    </row>
    <row r="3583" spans="1:12" x14ac:dyDescent="0.25">
      <c r="A3583" t="str">
        <f t="shared" si="112"/>
        <v>T-3582</v>
      </c>
      <c r="B3583" s="3" t="s">
        <v>2584</v>
      </c>
      <c r="C3583" s="5">
        <v>45518</v>
      </c>
      <c r="D3583" s="3" t="s">
        <v>40</v>
      </c>
      <c r="E3583" s="4" t="s">
        <v>771</v>
      </c>
      <c r="F3583" s="9">
        <v>2</v>
      </c>
      <c r="G3583">
        <f>VLOOKUP(E3583,'Data Produk'!$A$2:$E$2517,5,FALSE)</f>
        <v>103500</v>
      </c>
      <c r="H3583">
        <f t="shared" si="111"/>
        <v>207000</v>
      </c>
      <c r="I3583" t="str">
        <f>VLOOKUP(E3583,'Data Produk'!$A$2:$E$2517,3,FALSE)</f>
        <v>BHINNEKA FLASH HQ53 GAMING HEADSET BLACK</v>
      </c>
      <c r="J3583" t="str">
        <f>VLOOKUP(E3583,'Data Produk'!$A$2:$E$2517,4,FALSE)</f>
        <v>GAMING HEADSET</v>
      </c>
      <c r="K3583" t="str">
        <f>VLOOKUP(D3583,'Data Outlet'!$A$2:$D$17,4,FALSE)</f>
        <v>Fani Sari</v>
      </c>
      <c r="L3583" t="str">
        <f>VLOOKUP(D3583,'Data Outlet'!$A$2:$D$17,2,FALSE)</f>
        <v>LIPPO MALL KEMANG</v>
      </c>
    </row>
    <row r="3584" spans="1:12" x14ac:dyDescent="0.25">
      <c r="A3584" t="str">
        <f t="shared" si="112"/>
        <v>T-3583</v>
      </c>
      <c r="B3584" s="3" t="s">
        <v>2584</v>
      </c>
      <c r="C3584" s="5">
        <v>45522</v>
      </c>
      <c r="D3584" s="3" t="s">
        <v>40</v>
      </c>
      <c r="E3584" s="4" t="s">
        <v>878</v>
      </c>
      <c r="F3584" s="9">
        <v>1</v>
      </c>
      <c r="G3584">
        <f>VLOOKUP(E3584,'Data Produk'!$A$2:$E$2517,5,FALSE)</f>
        <v>349300</v>
      </c>
      <c r="H3584">
        <f t="shared" si="111"/>
        <v>349300</v>
      </c>
      <c r="I3584" t="str">
        <f>VLOOKUP(E3584,'Data Produk'!$A$2:$E$2517,3,FALSE)</f>
        <v>BHINNEKA ATO MP905 DESKMAT ONE PIECE LUFFY</v>
      </c>
      <c r="J3584" t="str">
        <f>VLOOKUP(E3584,'Data Produk'!$A$2:$E$2517,4,FALSE)</f>
        <v>DESKMAT</v>
      </c>
      <c r="K3584" t="str">
        <f>VLOOKUP(D3584,'Data Outlet'!$A$2:$D$17,4,FALSE)</f>
        <v>Fani Sari</v>
      </c>
      <c r="L3584" t="str">
        <f>VLOOKUP(D3584,'Data Outlet'!$A$2:$D$17,2,FALSE)</f>
        <v>LIPPO MALL KEMANG</v>
      </c>
    </row>
    <row r="3585" spans="1:12" x14ac:dyDescent="0.25">
      <c r="A3585" t="str">
        <f t="shared" si="112"/>
        <v>T-3584</v>
      </c>
      <c r="B3585" s="3" t="s">
        <v>2584</v>
      </c>
      <c r="C3585" s="5">
        <v>45523</v>
      </c>
      <c r="D3585" s="3" t="s">
        <v>40</v>
      </c>
      <c r="E3585" s="4" t="s">
        <v>661</v>
      </c>
      <c r="F3585" s="9">
        <v>4</v>
      </c>
      <c r="G3585">
        <f>VLOOKUP(E3585,'Data Produk'!$A$2:$E$2517,5,FALSE)</f>
        <v>26100</v>
      </c>
      <c r="H3585">
        <f t="shared" si="111"/>
        <v>104400</v>
      </c>
      <c r="I3585" t="str">
        <f>VLOOKUP(E3585,'Data Produk'!$A$2:$E$2517,3,FALSE)</f>
        <v>BHINNEKA GO ES1 WIRED EARBUDS BLACK</v>
      </c>
      <c r="J3585" t="str">
        <f>VLOOKUP(E3585,'Data Produk'!$A$2:$E$2517,4,FALSE)</f>
        <v>EARPHONE</v>
      </c>
      <c r="K3585" t="str">
        <f>VLOOKUP(D3585,'Data Outlet'!$A$2:$D$17,4,FALSE)</f>
        <v>Fani Sari</v>
      </c>
      <c r="L3585" t="str">
        <f>VLOOKUP(D3585,'Data Outlet'!$A$2:$D$17,2,FALSE)</f>
        <v>LIPPO MALL KEMANG</v>
      </c>
    </row>
    <row r="3586" spans="1:12" x14ac:dyDescent="0.25">
      <c r="A3586" t="str">
        <f t="shared" si="112"/>
        <v>T-3585</v>
      </c>
      <c r="B3586" s="3" t="s">
        <v>2584</v>
      </c>
      <c r="C3586" s="5">
        <v>45520</v>
      </c>
      <c r="D3586" s="3" t="s">
        <v>40</v>
      </c>
      <c r="E3586" s="4" t="s">
        <v>455</v>
      </c>
      <c r="F3586" s="9">
        <v>1</v>
      </c>
      <c r="G3586">
        <f>VLOOKUP(E3586,'Data Produk'!$A$2:$E$2517,5,FALSE)</f>
        <v>47700</v>
      </c>
      <c r="H3586">
        <f t="shared" si="111"/>
        <v>47700</v>
      </c>
      <c r="I3586" t="str">
        <f>VLOOKUP(E3586,'Data Produk'!$A$2:$E$2517,3,FALSE)</f>
        <v>BHINNEKA POWER MOVE 30W 2-PORTS CAR CHARGER (PD+QC) BLACK</v>
      </c>
      <c r="J3586" t="str">
        <f>VLOOKUP(E3586,'Data Produk'!$A$2:$E$2517,4,FALSE)</f>
        <v>CAR &amp; TRAVEL CHARGER</v>
      </c>
      <c r="K3586" t="str">
        <f>VLOOKUP(D3586,'Data Outlet'!$A$2:$D$17,4,FALSE)</f>
        <v>Fani Sari</v>
      </c>
      <c r="L3586" t="str">
        <f>VLOOKUP(D3586,'Data Outlet'!$A$2:$D$17,2,FALSE)</f>
        <v>LIPPO MALL KEMANG</v>
      </c>
    </row>
    <row r="3587" spans="1:12" x14ac:dyDescent="0.25">
      <c r="A3587" t="str">
        <f t="shared" si="112"/>
        <v>T-3586</v>
      </c>
      <c r="B3587" s="3" t="s">
        <v>2584</v>
      </c>
      <c r="C3587" s="5">
        <v>45535</v>
      </c>
      <c r="D3587" s="3" t="s">
        <v>37</v>
      </c>
      <c r="E3587" s="4" t="s">
        <v>1108</v>
      </c>
      <c r="F3587" s="9">
        <v>1</v>
      </c>
      <c r="G3587">
        <f>VLOOKUP(E3587,'Data Produk'!$A$2:$E$2517,5,FALSE)</f>
        <v>243000</v>
      </c>
      <c r="H3587">
        <f t="shared" ref="H3587:H3650" si="113">G3587*F3587</f>
        <v>243000</v>
      </c>
      <c r="I3587" t="str">
        <f>VLOOKUP(E3587,'Data Produk'!$A$2:$E$2517,3,FALSE)</f>
        <v>BHINNEKA CRYPTO WGC3 GAMING MOUSE WHITE</v>
      </c>
      <c r="J3587" t="str">
        <f>VLOOKUP(E3587,'Data Produk'!$A$2:$E$2517,4,FALSE)</f>
        <v>MOUSE GAMING</v>
      </c>
      <c r="K3587" t="str">
        <f>VLOOKUP(D3587,'Data Outlet'!$A$2:$D$17,4,FALSE)</f>
        <v>Dewi Lestari</v>
      </c>
      <c r="L3587" t="str">
        <f>VLOOKUP(D3587,'Data Outlet'!$A$2:$D$17,2,FALSE)</f>
        <v>CIBUBUR JUNCTION</v>
      </c>
    </row>
    <row r="3588" spans="1:12" x14ac:dyDescent="0.25">
      <c r="A3588" t="str">
        <f t="shared" si="112"/>
        <v>T-3587</v>
      </c>
      <c r="B3588" s="3" t="s">
        <v>2584</v>
      </c>
      <c r="C3588" s="5">
        <v>45535</v>
      </c>
      <c r="D3588" s="3" t="s">
        <v>37</v>
      </c>
      <c r="E3588" s="4" t="s">
        <v>244</v>
      </c>
      <c r="F3588" s="9">
        <v>1</v>
      </c>
      <c r="G3588">
        <f>VLOOKUP(E3588,'Data Produk'!$A$2:$E$2517,5,FALSE)</f>
        <v>26000</v>
      </c>
      <c r="H3588">
        <f t="shared" si="113"/>
        <v>26000</v>
      </c>
      <c r="I3588" t="str">
        <f>VLOOKUP(E3588,'Data Produk'!$A$2:$E$2517,3,FALSE)</f>
        <v>KM201 BHINNEKA USB CABLE MICRO</v>
      </c>
      <c r="J3588" t="str">
        <f>VLOOKUP(E3588,'Data Produk'!$A$2:$E$2517,4,FALSE)</f>
        <v>CABLE</v>
      </c>
      <c r="K3588" t="str">
        <f>VLOOKUP(D3588,'Data Outlet'!$A$2:$D$17,4,FALSE)</f>
        <v>Dewi Lestari</v>
      </c>
      <c r="L3588" t="str">
        <f>VLOOKUP(D3588,'Data Outlet'!$A$2:$D$17,2,FALSE)</f>
        <v>CIBUBUR JUNCTION</v>
      </c>
    </row>
    <row r="3589" spans="1:12" x14ac:dyDescent="0.25">
      <c r="A3589" t="str">
        <f t="shared" si="112"/>
        <v>T-3588</v>
      </c>
      <c r="B3589" s="3" t="s">
        <v>2584</v>
      </c>
      <c r="C3589" s="5">
        <v>45507</v>
      </c>
      <c r="D3589" s="3" t="s">
        <v>40</v>
      </c>
      <c r="E3589" s="4" t="s">
        <v>496</v>
      </c>
      <c r="F3589" s="9">
        <v>2</v>
      </c>
      <c r="G3589">
        <f>VLOOKUP(E3589,'Data Produk'!$A$2:$E$2517,5,FALSE)</f>
        <v>14400</v>
      </c>
      <c r="H3589">
        <f t="shared" si="113"/>
        <v>28800</v>
      </c>
      <c r="I3589" t="str">
        <f>VLOOKUP(E3589,'Data Produk'!$A$2:$E$2517,3,FALSE)</f>
        <v>BHINNEKA DURALINK KLT1201 CABLE BLACK</v>
      </c>
      <c r="J3589" t="str">
        <f>VLOOKUP(E3589,'Data Produk'!$A$2:$E$2517,4,FALSE)</f>
        <v>CABLE</v>
      </c>
      <c r="K3589" t="str">
        <f>VLOOKUP(D3589,'Data Outlet'!$A$2:$D$17,4,FALSE)</f>
        <v>Fani Sari</v>
      </c>
      <c r="L3589" t="str">
        <f>VLOOKUP(D3589,'Data Outlet'!$A$2:$D$17,2,FALSE)</f>
        <v>LIPPO MALL KEMANG</v>
      </c>
    </row>
    <row r="3590" spans="1:12" x14ac:dyDescent="0.25">
      <c r="A3590" t="str">
        <f t="shared" si="112"/>
        <v>T-3589</v>
      </c>
      <c r="B3590" s="3" t="s">
        <v>2584</v>
      </c>
      <c r="C3590" s="5">
        <v>45532</v>
      </c>
      <c r="D3590" s="3" t="s">
        <v>37</v>
      </c>
      <c r="E3590" s="4" t="s">
        <v>1385</v>
      </c>
      <c r="F3590" s="9">
        <v>2</v>
      </c>
      <c r="G3590">
        <f>VLOOKUP(E3590,'Data Produk'!$A$2:$E$2517,5,FALSE)</f>
        <v>26100</v>
      </c>
      <c r="H3590">
        <f t="shared" si="113"/>
        <v>52200</v>
      </c>
      <c r="I3590" t="str">
        <f>VLOOKUP(E3590,'Data Produk'!$A$2:$E$2517,3,FALSE)</f>
        <v>KM102 BHINNEKA USB CABLE MICRO</v>
      </c>
      <c r="J3590" t="str">
        <f>VLOOKUP(E3590,'Data Produk'!$A$2:$E$2517,4,FALSE)</f>
        <v>CABLE</v>
      </c>
      <c r="K3590" t="str">
        <f>VLOOKUP(D3590,'Data Outlet'!$A$2:$D$17,4,FALSE)</f>
        <v>Dewi Lestari</v>
      </c>
      <c r="L3590" t="str">
        <f>VLOOKUP(D3590,'Data Outlet'!$A$2:$D$17,2,FALSE)</f>
        <v>CIBUBUR JUNCTION</v>
      </c>
    </row>
    <row r="3591" spans="1:12" x14ac:dyDescent="0.25">
      <c r="A3591" t="str">
        <f t="shared" si="112"/>
        <v>T-3590</v>
      </c>
      <c r="B3591" s="3" t="s">
        <v>2584</v>
      </c>
      <c r="C3591" s="5">
        <v>45525</v>
      </c>
      <c r="D3591" s="3" t="s">
        <v>41</v>
      </c>
      <c r="E3591" s="4" t="s">
        <v>1047</v>
      </c>
      <c r="F3591" s="9">
        <v>2</v>
      </c>
      <c r="G3591">
        <f>VLOOKUP(E3591,'Data Produk'!$A$2:$E$2517,5,FALSE)</f>
        <v>29700</v>
      </c>
      <c r="H3591">
        <f t="shared" si="113"/>
        <v>59400</v>
      </c>
      <c r="I3591" t="str">
        <f>VLOOKUP(E3591,'Data Produk'!$A$2:$E$2517,3,FALSE)</f>
        <v>KL201 BHINNEKA USB CABLE LIGHTNING</v>
      </c>
      <c r="J3591" t="str">
        <f>VLOOKUP(E3591,'Data Produk'!$A$2:$E$2517,4,FALSE)</f>
        <v>CABLE</v>
      </c>
      <c r="K3591" t="str">
        <f>VLOOKUP(D3591,'Data Outlet'!$A$2:$D$17,4,FALSE)</f>
        <v>Gita Rahma</v>
      </c>
      <c r="L3591" t="str">
        <f>VLOOKUP(D3591,'Data Outlet'!$A$2:$D$17,2,FALSE)</f>
        <v>MALL GANDARIA CITY</v>
      </c>
    </row>
    <row r="3592" spans="1:12" x14ac:dyDescent="0.25">
      <c r="A3592" t="str">
        <f t="shared" si="112"/>
        <v>T-3591</v>
      </c>
      <c r="B3592" s="3" t="s">
        <v>2584</v>
      </c>
      <c r="C3592" s="5">
        <v>45515</v>
      </c>
      <c r="D3592" s="3" t="s">
        <v>41</v>
      </c>
      <c r="E3592" s="4" t="s">
        <v>1589</v>
      </c>
      <c r="F3592" s="9">
        <v>2</v>
      </c>
      <c r="G3592">
        <f>VLOOKUP(E3592,'Data Produk'!$A$2:$E$2517,5,FALSE)</f>
        <v>39600</v>
      </c>
      <c r="H3592">
        <f t="shared" si="113"/>
        <v>79200</v>
      </c>
      <c r="I3592" t="str">
        <f>VLOOKUP(E3592,'Data Produk'!$A$2:$E$2517,3,FALSE)</f>
        <v>BHINNEKA GO W606 OFFICE MOUSE WHITE</v>
      </c>
      <c r="J3592" t="str">
        <f>VLOOKUP(E3592,'Data Produk'!$A$2:$E$2517,4,FALSE)</f>
        <v>OFFICE MOUSE</v>
      </c>
      <c r="K3592" t="str">
        <f>VLOOKUP(D3592,'Data Outlet'!$A$2:$D$17,4,FALSE)</f>
        <v>Gita Rahma</v>
      </c>
      <c r="L3592" t="str">
        <f>VLOOKUP(D3592,'Data Outlet'!$A$2:$D$17,2,FALSE)</f>
        <v>MALL GANDARIA CITY</v>
      </c>
    </row>
    <row r="3593" spans="1:12" x14ac:dyDescent="0.25">
      <c r="A3593" t="str">
        <f t="shared" si="112"/>
        <v>T-3592</v>
      </c>
      <c r="B3593" s="3" t="s">
        <v>2584</v>
      </c>
      <c r="C3593" s="5">
        <v>45515</v>
      </c>
      <c r="D3593" s="3" t="s">
        <v>41</v>
      </c>
      <c r="E3593" s="4" t="s">
        <v>1685</v>
      </c>
      <c r="F3593" s="9">
        <v>1</v>
      </c>
      <c r="G3593">
        <f>VLOOKUP(E3593,'Data Produk'!$A$2:$E$2517,5,FALSE)</f>
        <v>112500</v>
      </c>
      <c r="H3593">
        <f t="shared" si="113"/>
        <v>112500</v>
      </c>
      <c r="I3593" t="str">
        <f>VLOOKUP(E3593,'Data Produk'!$A$2:$E$2517,3,FALSE)</f>
        <v>BHINNEKA WAVE11 TW11 TRUE WIRELESS PINK</v>
      </c>
      <c r="J3593" t="str">
        <f>VLOOKUP(E3593,'Data Produk'!$A$2:$E$2517,4,FALSE)</f>
        <v>TWS</v>
      </c>
      <c r="K3593" t="str">
        <f>VLOOKUP(D3593,'Data Outlet'!$A$2:$D$17,4,FALSE)</f>
        <v>Gita Rahma</v>
      </c>
      <c r="L3593" t="str">
        <f>VLOOKUP(D3593,'Data Outlet'!$A$2:$D$17,2,FALSE)</f>
        <v>MALL GANDARIA CITY</v>
      </c>
    </row>
    <row r="3594" spans="1:12" x14ac:dyDescent="0.25">
      <c r="A3594" t="str">
        <f t="shared" si="112"/>
        <v>T-3593</v>
      </c>
      <c r="B3594" s="3" t="s">
        <v>2584</v>
      </c>
      <c r="C3594" s="5">
        <v>45533</v>
      </c>
      <c r="D3594" s="3" t="s">
        <v>41</v>
      </c>
      <c r="E3594" s="4" t="s">
        <v>665</v>
      </c>
      <c r="F3594" s="9">
        <v>3</v>
      </c>
      <c r="G3594">
        <f>VLOOKUP(E3594,'Data Produk'!$A$2:$E$2517,5,FALSE)</f>
        <v>39600</v>
      </c>
      <c r="H3594">
        <f t="shared" si="113"/>
        <v>118800</v>
      </c>
      <c r="I3594" t="str">
        <f>VLOOKUP(E3594,'Data Produk'!$A$2:$E$2517,3,FALSE)</f>
        <v>BHINNEKA GO W608 OFFICE MOUSE PINK</v>
      </c>
      <c r="J3594" t="str">
        <f>VLOOKUP(E3594,'Data Produk'!$A$2:$E$2517,4,FALSE)</f>
        <v>OFFICE MOUSE</v>
      </c>
      <c r="K3594" t="str">
        <f>VLOOKUP(D3594,'Data Outlet'!$A$2:$D$17,4,FALSE)</f>
        <v>Gita Rahma</v>
      </c>
      <c r="L3594" t="str">
        <f>VLOOKUP(D3594,'Data Outlet'!$A$2:$D$17,2,FALSE)</f>
        <v>MALL GANDARIA CITY</v>
      </c>
    </row>
    <row r="3595" spans="1:12" x14ac:dyDescent="0.25">
      <c r="A3595" t="str">
        <f t="shared" si="112"/>
        <v>T-3594</v>
      </c>
      <c r="B3595" s="3" t="s">
        <v>2584</v>
      </c>
      <c r="C3595" s="5">
        <v>45525</v>
      </c>
      <c r="D3595" s="3" t="s">
        <v>41</v>
      </c>
      <c r="E3595" s="4" t="s">
        <v>882</v>
      </c>
      <c r="F3595" s="9">
        <v>1</v>
      </c>
      <c r="G3595">
        <f>VLOOKUP(E3595,'Data Produk'!$A$2:$E$2517,5,FALSE)</f>
        <v>39600</v>
      </c>
      <c r="H3595">
        <f t="shared" si="113"/>
        <v>39600</v>
      </c>
      <c r="I3595" t="str">
        <f>VLOOKUP(E3595,'Data Produk'!$A$2:$E$2517,3,FALSE)</f>
        <v>BHINNEKA GO W606 OFFICE MOUSE BLUE</v>
      </c>
      <c r="J3595" t="str">
        <f>VLOOKUP(E3595,'Data Produk'!$A$2:$E$2517,4,FALSE)</f>
        <v>OFFICE MOUSE</v>
      </c>
      <c r="K3595" t="str">
        <f>VLOOKUP(D3595,'Data Outlet'!$A$2:$D$17,4,FALSE)</f>
        <v>Gita Rahma</v>
      </c>
      <c r="L3595" t="str">
        <f>VLOOKUP(D3595,'Data Outlet'!$A$2:$D$17,2,FALSE)</f>
        <v>MALL GANDARIA CITY</v>
      </c>
    </row>
    <row r="3596" spans="1:12" x14ac:dyDescent="0.25">
      <c r="A3596" t="str">
        <f t="shared" ref="A3596:A3659" si="114">"T-"&amp;ROW()-1</f>
        <v>T-3595</v>
      </c>
      <c r="B3596" s="3" t="s">
        <v>2584</v>
      </c>
      <c r="C3596" s="5">
        <v>45528</v>
      </c>
      <c r="D3596" s="3" t="s">
        <v>41</v>
      </c>
      <c r="E3596" s="4" t="s">
        <v>1387</v>
      </c>
      <c r="F3596" s="9">
        <v>1</v>
      </c>
      <c r="G3596">
        <f>VLOOKUP(E3596,'Data Produk'!$A$2:$E$2517,5,FALSE)</f>
        <v>162000</v>
      </c>
      <c r="H3596">
        <f t="shared" si="113"/>
        <v>162000</v>
      </c>
      <c r="I3596" t="str">
        <f>VLOOKUP(E3596,'Data Produk'!$A$2:$E$2517,3,FALSE)</f>
        <v>BHINNEKA POWER PLUS 45W 2-PORTS GAN CHARGER (PD+PD) BLACK</v>
      </c>
      <c r="J3596" t="str">
        <f>VLOOKUP(E3596,'Data Produk'!$A$2:$E$2517,4,FALSE)</f>
        <v>CHARGER</v>
      </c>
      <c r="K3596" t="str">
        <f>VLOOKUP(D3596,'Data Outlet'!$A$2:$D$17,4,FALSE)</f>
        <v>Gita Rahma</v>
      </c>
      <c r="L3596" t="str">
        <f>VLOOKUP(D3596,'Data Outlet'!$A$2:$D$17,2,FALSE)</f>
        <v>MALL GANDARIA CITY</v>
      </c>
    </row>
    <row r="3597" spans="1:12" x14ac:dyDescent="0.25">
      <c r="A3597" t="str">
        <f t="shared" si="114"/>
        <v>T-3596</v>
      </c>
      <c r="B3597" s="3" t="s">
        <v>2584</v>
      </c>
      <c r="C3597" s="5">
        <v>45519</v>
      </c>
      <c r="D3597" s="3" t="s">
        <v>41</v>
      </c>
      <c r="E3597" s="4" t="s">
        <v>608</v>
      </c>
      <c r="F3597" s="9">
        <v>1</v>
      </c>
      <c r="G3597">
        <f>VLOOKUP(E3597,'Data Produk'!$A$2:$E$2517,5,FALSE)</f>
        <v>243000</v>
      </c>
      <c r="H3597">
        <f t="shared" si="113"/>
        <v>243000</v>
      </c>
      <c r="I3597" t="str">
        <f>VLOOKUP(E3597,'Data Produk'!$A$2:$E$2517,3,FALSE)</f>
        <v>BHINNEKA POWER PLUS 65W 3-PORTS GAN CHARGER (PPS/PD+QC) BLACK</v>
      </c>
      <c r="J3597" t="str">
        <f>VLOOKUP(E3597,'Data Produk'!$A$2:$E$2517,4,FALSE)</f>
        <v>CHARGER</v>
      </c>
      <c r="K3597" t="str">
        <f>VLOOKUP(D3597,'Data Outlet'!$A$2:$D$17,4,FALSE)</f>
        <v>Gita Rahma</v>
      </c>
      <c r="L3597" t="str">
        <f>VLOOKUP(D3597,'Data Outlet'!$A$2:$D$17,2,FALSE)</f>
        <v>MALL GANDARIA CITY</v>
      </c>
    </row>
    <row r="3598" spans="1:12" x14ac:dyDescent="0.25">
      <c r="A3598" t="str">
        <f t="shared" si="114"/>
        <v>T-3597</v>
      </c>
      <c r="B3598" s="3" t="s">
        <v>2584</v>
      </c>
      <c r="C3598" s="5">
        <v>45520</v>
      </c>
      <c r="D3598" s="3" t="s">
        <v>41</v>
      </c>
      <c r="E3598" s="4" t="s">
        <v>1605</v>
      </c>
      <c r="F3598" s="9">
        <v>1</v>
      </c>
      <c r="G3598">
        <f>VLOOKUP(E3598,'Data Produk'!$A$2:$E$2517,5,FALSE)</f>
        <v>34200</v>
      </c>
      <c r="H3598">
        <f t="shared" si="113"/>
        <v>34200</v>
      </c>
      <c r="I3598" t="str">
        <f>VLOOKUP(E3598,'Data Produk'!$A$2:$E$2517,3,FALSE)</f>
        <v>KM106 BHINNEKA USB CABLE MICRO</v>
      </c>
      <c r="J3598" t="str">
        <f>VLOOKUP(E3598,'Data Produk'!$A$2:$E$2517,4,FALSE)</f>
        <v>CABLE</v>
      </c>
      <c r="K3598" t="str">
        <f>VLOOKUP(D3598,'Data Outlet'!$A$2:$D$17,4,FALSE)</f>
        <v>Gita Rahma</v>
      </c>
      <c r="L3598" t="str">
        <f>VLOOKUP(D3598,'Data Outlet'!$A$2:$D$17,2,FALSE)</f>
        <v>MALL GANDARIA CITY</v>
      </c>
    </row>
    <row r="3599" spans="1:12" x14ac:dyDescent="0.25">
      <c r="A3599" t="str">
        <f t="shared" si="114"/>
        <v>T-3598</v>
      </c>
      <c r="B3599" s="3" t="s">
        <v>2584</v>
      </c>
      <c r="C3599" s="5">
        <v>45522</v>
      </c>
      <c r="D3599" s="3" t="s">
        <v>41</v>
      </c>
      <c r="E3599" s="4" t="s">
        <v>829</v>
      </c>
      <c r="F3599" s="9">
        <v>1</v>
      </c>
      <c r="G3599">
        <f>VLOOKUP(E3599,'Data Produk'!$A$2:$E$2517,5,FALSE)</f>
        <v>88200</v>
      </c>
      <c r="H3599">
        <f t="shared" si="113"/>
        <v>88200</v>
      </c>
      <c r="I3599" t="str">
        <f>VLOOKUP(E3599,'Data Produk'!$A$2:$E$2517,3,FALSE)</f>
        <v>BHINNEKA POWER PACK S1 10.000 mAh POWERBANK WHITE</v>
      </c>
      <c r="J3599" t="str">
        <f>VLOOKUP(E3599,'Data Produk'!$A$2:$E$2517,4,FALSE)</f>
        <v>POWERBANK</v>
      </c>
      <c r="K3599" t="str">
        <f>VLOOKUP(D3599,'Data Outlet'!$A$2:$D$17,4,FALSE)</f>
        <v>Gita Rahma</v>
      </c>
      <c r="L3599" t="str">
        <f>VLOOKUP(D3599,'Data Outlet'!$A$2:$D$17,2,FALSE)</f>
        <v>MALL GANDARIA CITY</v>
      </c>
    </row>
    <row r="3600" spans="1:12" x14ac:dyDescent="0.25">
      <c r="A3600" t="str">
        <f t="shared" si="114"/>
        <v>T-3599</v>
      </c>
      <c r="B3600" s="3" t="s">
        <v>2584</v>
      </c>
      <c r="C3600" s="5">
        <v>45506</v>
      </c>
      <c r="D3600" s="3" t="s">
        <v>41</v>
      </c>
      <c r="E3600" s="4" t="s">
        <v>875</v>
      </c>
      <c r="F3600" s="9">
        <v>2</v>
      </c>
      <c r="G3600">
        <f>VLOOKUP(E3600,'Data Produk'!$A$2:$E$2517,5,FALSE)</f>
        <v>22500</v>
      </c>
      <c r="H3600">
        <f t="shared" si="113"/>
        <v>45000</v>
      </c>
      <c r="I3600" t="str">
        <f>VLOOKUP(E3600,'Data Produk'!$A$2:$E$2517,3,FALSE)</f>
        <v>BHINNEKA HYPERLINK KV65C1201 BLACK</v>
      </c>
      <c r="J3600" t="str">
        <f>VLOOKUP(E3600,'Data Produk'!$A$2:$E$2517,4,FALSE)</f>
        <v>CABLE</v>
      </c>
      <c r="K3600" t="str">
        <f>VLOOKUP(D3600,'Data Outlet'!$A$2:$D$17,4,FALSE)</f>
        <v>Gita Rahma</v>
      </c>
      <c r="L3600" t="str">
        <f>VLOOKUP(D3600,'Data Outlet'!$A$2:$D$17,2,FALSE)</f>
        <v>MALL GANDARIA CITY</v>
      </c>
    </row>
    <row r="3601" spans="1:12" x14ac:dyDescent="0.25">
      <c r="A3601" t="str">
        <f t="shared" si="114"/>
        <v>T-3600</v>
      </c>
      <c r="B3601" s="3" t="s">
        <v>2584</v>
      </c>
      <c r="C3601" s="5">
        <v>45515</v>
      </c>
      <c r="D3601" s="3" t="s">
        <v>41</v>
      </c>
      <c r="E3601" s="4" t="s">
        <v>1435</v>
      </c>
      <c r="F3601" s="9">
        <v>3</v>
      </c>
      <c r="G3601">
        <f>VLOOKUP(E3601,'Data Produk'!$A$2:$E$2517,5,FALSE)</f>
        <v>225000</v>
      </c>
      <c r="H3601">
        <f t="shared" si="113"/>
        <v>675000</v>
      </c>
      <c r="I3601" t="str">
        <f>VLOOKUP(E3601,'Data Produk'!$A$2:$E$2517,3,FALSE)</f>
        <v>BHINNEKA POWER CUBE 4 PLUG TYPE TRAVEL MULTI ADAPTER BLACK</v>
      </c>
      <c r="J3601" t="str">
        <f>VLOOKUP(E3601,'Data Produk'!$A$2:$E$2517,4,FALSE)</f>
        <v>CAR &amp; TRAVEL CHARGER</v>
      </c>
      <c r="K3601" t="str">
        <f>VLOOKUP(D3601,'Data Outlet'!$A$2:$D$17,4,FALSE)</f>
        <v>Gita Rahma</v>
      </c>
      <c r="L3601" t="str">
        <f>VLOOKUP(D3601,'Data Outlet'!$A$2:$D$17,2,FALSE)</f>
        <v>MALL GANDARIA CITY</v>
      </c>
    </row>
    <row r="3602" spans="1:12" x14ac:dyDescent="0.25">
      <c r="A3602" t="str">
        <f t="shared" si="114"/>
        <v>T-3601</v>
      </c>
      <c r="B3602" s="3" t="s">
        <v>2584</v>
      </c>
      <c r="C3602" s="5">
        <v>45528</v>
      </c>
      <c r="D3602" s="3" t="s">
        <v>41</v>
      </c>
      <c r="E3602" s="4" t="s">
        <v>798</v>
      </c>
      <c r="F3602" s="9">
        <v>3</v>
      </c>
      <c r="G3602">
        <f>VLOOKUP(E3602,'Data Produk'!$A$2:$E$2517,5,FALSE)</f>
        <v>14400</v>
      </c>
      <c r="H3602">
        <f t="shared" si="113"/>
        <v>43200</v>
      </c>
      <c r="I3602" t="str">
        <f>VLOOKUP(E3602,'Data Produk'!$A$2:$E$2517,3,FALSE)</f>
        <v>BHINNEKA DURALINK KLT1201 CABLE BLACK</v>
      </c>
      <c r="J3602" t="str">
        <f>VLOOKUP(E3602,'Data Produk'!$A$2:$E$2517,4,FALSE)</f>
        <v>CABLE</v>
      </c>
      <c r="K3602" t="str">
        <f>VLOOKUP(D3602,'Data Outlet'!$A$2:$D$17,4,FALSE)</f>
        <v>Gita Rahma</v>
      </c>
      <c r="L3602" t="str">
        <f>VLOOKUP(D3602,'Data Outlet'!$A$2:$D$17,2,FALSE)</f>
        <v>MALL GANDARIA CITY</v>
      </c>
    </row>
    <row r="3603" spans="1:12" x14ac:dyDescent="0.25">
      <c r="A3603" t="str">
        <f t="shared" si="114"/>
        <v>T-3602</v>
      </c>
      <c r="B3603" s="3" t="s">
        <v>2584</v>
      </c>
      <c r="C3603" s="5">
        <v>45515</v>
      </c>
      <c r="D3603" s="3" t="s">
        <v>41</v>
      </c>
      <c r="E3603" s="4" t="s">
        <v>837</v>
      </c>
      <c r="F3603" s="9">
        <v>2</v>
      </c>
      <c r="G3603">
        <f>VLOOKUP(E3603,'Data Produk'!$A$2:$E$2517,5,FALSE)</f>
        <v>27000</v>
      </c>
      <c r="H3603">
        <f t="shared" si="113"/>
        <v>54000</v>
      </c>
      <c r="I3603" t="str">
        <f>VLOOKUP(E3603,'Data Produk'!$A$2:$E$2517,3,FALSE)</f>
        <v>BHINNEKA DURALINK KCB2001 BLACK</v>
      </c>
      <c r="J3603" t="str">
        <f>VLOOKUP(E3603,'Data Produk'!$A$2:$E$2517,4,FALSE)</f>
        <v>CABLE</v>
      </c>
      <c r="K3603" t="str">
        <f>VLOOKUP(D3603,'Data Outlet'!$A$2:$D$17,4,FALSE)</f>
        <v>Gita Rahma</v>
      </c>
      <c r="L3603" t="str">
        <f>VLOOKUP(D3603,'Data Outlet'!$A$2:$D$17,2,FALSE)</f>
        <v>MALL GANDARIA CITY</v>
      </c>
    </row>
    <row r="3604" spans="1:12" x14ac:dyDescent="0.25">
      <c r="A3604" t="str">
        <f t="shared" si="114"/>
        <v>T-3603</v>
      </c>
      <c r="B3604" s="3" t="s">
        <v>2584</v>
      </c>
      <c r="C3604" s="5">
        <v>45514</v>
      </c>
      <c r="D3604" s="3" t="s">
        <v>41</v>
      </c>
      <c r="E3604" s="4" t="s">
        <v>589</v>
      </c>
      <c r="F3604" s="9">
        <v>2</v>
      </c>
      <c r="G3604">
        <f>VLOOKUP(E3604,'Data Produk'!$A$2:$E$2517,5,FALSE)</f>
        <v>26100</v>
      </c>
      <c r="H3604">
        <f t="shared" si="113"/>
        <v>52200</v>
      </c>
      <c r="I3604" t="str">
        <f>VLOOKUP(E3604,'Data Produk'!$A$2:$E$2517,3,FALSE)</f>
        <v>BHINNEKA GO ES1 WIRED EARBUDS WHITE</v>
      </c>
      <c r="J3604" t="str">
        <f>VLOOKUP(E3604,'Data Produk'!$A$2:$E$2517,4,FALSE)</f>
        <v>EARPHONE</v>
      </c>
      <c r="K3604" t="str">
        <f>VLOOKUP(D3604,'Data Outlet'!$A$2:$D$17,4,FALSE)</f>
        <v>Gita Rahma</v>
      </c>
      <c r="L3604" t="str">
        <f>VLOOKUP(D3604,'Data Outlet'!$A$2:$D$17,2,FALSE)</f>
        <v>MALL GANDARIA CITY</v>
      </c>
    </row>
    <row r="3605" spans="1:12" x14ac:dyDescent="0.25">
      <c r="A3605" t="str">
        <f t="shared" si="114"/>
        <v>T-3604</v>
      </c>
      <c r="B3605" s="3" t="s">
        <v>2584</v>
      </c>
      <c r="C3605" s="5">
        <v>45523</v>
      </c>
      <c r="D3605" s="3" t="s">
        <v>41</v>
      </c>
      <c r="E3605" s="4" t="s">
        <v>770</v>
      </c>
      <c r="F3605" s="9">
        <v>3</v>
      </c>
      <c r="G3605">
        <f>VLOOKUP(E3605,'Data Produk'!$A$2:$E$2517,5,FALSE)</f>
        <v>18000</v>
      </c>
      <c r="H3605">
        <f t="shared" si="113"/>
        <v>54000</v>
      </c>
      <c r="I3605" t="str">
        <f>VLOOKUP(E3605,'Data Produk'!$A$2:$E$2517,3,FALSE)</f>
        <v>BHINNEKA DURALINK KLB1201 BLACK</v>
      </c>
      <c r="J3605" t="str">
        <f>VLOOKUP(E3605,'Data Produk'!$A$2:$E$2517,4,FALSE)</f>
        <v>CABLE</v>
      </c>
      <c r="K3605" t="str">
        <f>VLOOKUP(D3605,'Data Outlet'!$A$2:$D$17,4,FALSE)</f>
        <v>Gita Rahma</v>
      </c>
      <c r="L3605" t="str">
        <f>VLOOKUP(D3605,'Data Outlet'!$A$2:$D$17,2,FALSE)</f>
        <v>MALL GANDARIA CITY</v>
      </c>
    </row>
    <row r="3606" spans="1:12" x14ac:dyDescent="0.25">
      <c r="A3606" t="str">
        <f t="shared" si="114"/>
        <v>T-3605</v>
      </c>
      <c r="B3606" s="3" t="s">
        <v>2584</v>
      </c>
      <c r="C3606" s="5">
        <v>45526</v>
      </c>
      <c r="D3606" s="3" t="s">
        <v>41</v>
      </c>
      <c r="E3606" s="4" t="s">
        <v>1445</v>
      </c>
      <c r="F3606" s="9">
        <v>2</v>
      </c>
      <c r="G3606">
        <f>VLOOKUP(E3606,'Data Produk'!$A$2:$E$2517,5,FALSE)</f>
        <v>81000</v>
      </c>
      <c r="H3606">
        <f t="shared" si="113"/>
        <v>162000</v>
      </c>
      <c r="I3606" t="str">
        <f>VLOOKUP(E3606,'Data Produk'!$A$2:$E$2517,3,FALSE)</f>
        <v>BHINNEKA SCAR II EG5C WIRED EARBUDS BLACK</v>
      </c>
      <c r="J3606" t="str">
        <f>VLOOKUP(E3606,'Data Produk'!$A$2:$E$2517,4,FALSE)</f>
        <v>EARPHONE</v>
      </c>
      <c r="K3606" t="str">
        <f>VLOOKUP(D3606,'Data Outlet'!$A$2:$D$17,4,FALSE)</f>
        <v>Gita Rahma</v>
      </c>
      <c r="L3606" t="str">
        <f>VLOOKUP(D3606,'Data Outlet'!$A$2:$D$17,2,FALSE)</f>
        <v>MALL GANDARIA CITY</v>
      </c>
    </row>
    <row r="3607" spans="1:12" x14ac:dyDescent="0.25">
      <c r="A3607" t="str">
        <f t="shared" si="114"/>
        <v>T-3606</v>
      </c>
      <c r="B3607" s="3" t="s">
        <v>2584</v>
      </c>
      <c r="C3607" s="5">
        <v>45509</v>
      </c>
      <c r="D3607" s="3" t="s">
        <v>41</v>
      </c>
      <c r="E3607" s="4" t="s">
        <v>1686</v>
      </c>
      <c r="F3607" s="9">
        <v>1</v>
      </c>
      <c r="G3607">
        <f>VLOOKUP(E3607,'Data Produk'!$A$2:$E$2517,5,FALSE)</f>
        <v>314100</v>
      </c>
      <c r="H3607">
        <f t="shared" si="113"/>
        <v>314100</v>
      </c>
      <c r="I3607" t="str">
        <f>VLOOKUP(E3607,'Data Produk'!$A$2:$E$2517,3,FALSE)</f>
        <v>BHINNEKA NC20 NOTEBOOK COOLER BLACK</v>
      </c>
      <c r="J3607" t="str">
        <f>VLOOKUP(E3607,'Data Produk'!$A$2:$E$2517,4,FALSE)</f>
        <v>CN COOLER/ PC FAN ACC/ STAND LAPTOP</v>
      </c>
      <c r="K3607" t="str">
        <f>VLOOKUP(D3607,'Data Outlet'!$A$2:$D$17,4,FALSE)</f>
        <v>Gita Rahma</v>
      </c>
      <c r="L3607" t="str">
        <f>VLOOKUP(D3607,'Data Outlet'!$A$2:$D$17,2,FALSE)</f>
        <v>MALL GANDARIA CITY</v>
      </c>
    </row>
    <row r="3608" spans="1:12" x14ac:dyDescent="0.25">
      <c r="A3608" t="str">
        <f t="shared" si="114"/>
        <v>T-3607</v>
      </c>
      <c r="B3608" s="3" t="s">
        <v>2584</v>
      </c>
      <c r="C3608" s="5">
        <v>45510</v>
      </c>
      <c r="D3608" s="3" t="s">
        <v>41</v>
      </c>
      <c r="E3608" s="4" t="s">
        <v>867</v>
      </c>
      <c r="F3608" s="9">
        <v>1</v>
      </c>
      <c r="G3608">
        <f>VLOOKUP(E3608,'Data Produk'!$A$2:$E$2517,5,FALSE)</f>
        <v>112500</v>
      </c>
      <c r="H3608">
        <f t="shared" si="113"/>
        <v>112500</v>
      </c>
      <c r="I3608" t="str">
        <f>VLOOKUP(E3608,'Data Produk'!$A$2:$E$2517,3,FALSE)</f>
        <v>BHINNEKA GO WH02 WIRELESS HEADSET GREY</v>
      </c>
      <c r="J3608" t="str">
        <f>VLOOKUP(E3608,'Data Produk'!$A$2:$E$2517,4,FALSE)</f>
        <v>WIRELESS HEADSET</v>
      </c>
      <c r="K3608" t="str">
        <f>VLOOKUP(D3608,'Data Outlet'!$A$2:$D$17,4,FALSE)</f>
        <v>Gita Rahma</v>
      </c>
      <c r="L3608" t="str">
        <f>VLOOKUP(D3608,'Data Outlet'!$A$2:$D$17,2,FALSE)</f>
        <v>MALL GANDARIA CITY</v>
      </c>
    </row>
    <row r="3609" spans="1:12" x14ac:dyDescent="0.25">
      <c r="A3609" t="str">
        <f t="shared" si="114"/>
        <v>T-3608</v>
      </c>
      <c r="B3609" s="3" t="s">
        <v>2584</v>
      </c>
      <c r="C3609" s="5">
        <v>45506</v>
      </c>
      <c r="D3609" s="3" t="s">
        <v>41</v>
      </c>
      <c r="E3609" s="4" t="s">
        <v>1574</v>
      </c>
      <c r="F3609" s="9">
        <v>1</v>
      </c>
      <c r="G3609">
        <f>VLOOKUP(E3609,'Data Produk'!$A$2:$E$2517,5,FALSE)</f>
        <v>103500</v>
      </c>
      <c r="H3609">
        <f t="shared" si="113"/>
        <v>103500</v>
      </c>
      <c r="I3609" t="str">
        <f>VLOOKUP(E3609,'Data Produk'!$A$2:$E$2517,3,FALSE)</f>
        <v>BHINNEKA FLASH HQ53 GAMING HEADSET BLACK</v>
      </c>
      <c r="J3609" t="str">
        <f>VLOOKUP(E3609,'Data Produk'!$A$2:$E$2517,4,FALSE)</f>
        <v>GAMING HEADSET</v>
      </c>
      <c r="K3609" t="str">
        <f>VLOOKUP(D3609,'Data Outlet'!$A$2:$D$17,4,FALSE)</f>
        <v>Gita Rahma</v>
      </c>
      <c r="L3609" t="str">
        <f>VLOOKUP(D3609,'Data Outlet'!$A$2:$D$17,2,FALSE)</f>
        <v>MALL GANDARIA CITY</v>
      </c>
    </row>
    <row r="3610" spans="1:12" x14ac:dyDescent="0.25">
      <c r="A3610" t="str">
        <f t="shared" si="114"/>
        <v>T-3609</v>
      </c>
      <c r="B3610" s="3" t="s">
        <v>2584</v>
      </c>
      <c r="C3610" s="5">
        <v>45516</v>
      </c>
      <c r="D3610" s="3" t="s">
        <v>41</v>
      </c>
      <c r="E3610" s="4" t="s">
        <v>1288</v>
      </c>
      <c r="F3610" s="9">
        <v>2</v>
      </c>
      <c r="G3610">
        <f>VLOOKUP(E3610,'Data Produk'!$A$2:$E$2517,5,FALSE)</f>
        <v>22500</v>
      </c>
      <c r="H3610">
        <f t="shared" si="113"/>
        <v>45000</v>
      </c>
      <c r="I3610" t="str">
        <f>VLOOKUP(E3610,'Data Produk'!$A$2:$E$2517,3,FALSE)</f>
        <v>BHINNEKA LINKBUDS ES4 WIRED EARBUDS WHITE</v>
      </c>
      <c r="J3610" t="str">
        <f>VLOOKUP(E3610,'Data Produk'!$A$2:$E$2517,4,FALSE)</f>
        <v>EARPHONE</v>
      </c>
      <c r="K3610" t="str">
        <f>VLOOKUP(D3610,'Data Outlet'!$A$2:$D$17,4,FALSE)</f>
        <v>Gita Rahma</v>
      </c>
      <c r="L3610" t="str">
        <f>VLOOKUP(D3610,'Data Outlet'!$A$2:$D$17,2,FALSE)</f>
        <v>MALL GANDARIA CITY</v>
      </c>
    </row>
    <row r="3611" spans="1:12" x14ac:dyDescent="0.25">
      <c r="A3611" t="str">
        <f t="shared" si="114"/>
        <v>T-3610</v>
      </c>
      <c r="B3611" s="3" t="s">
        <v>2584</v>
      </c>
      <c r="C3611" s="5">
        <v>45506</v>
      </c>
      <c r="D3611" s="3" t="s">
        <v>41</v>
      </c>
      <c r="E3611" s="4" t="s">
        <v>736</v>
      </c>
      <c r="F3611" s="9">
        <v>1</v>
      </c>
      <c r="G3611">
        <f>VLOOKUP(E3611,'Data Produk'!$A$2:$E$2517,5,FALSE)</f>
        <v>12600</v>
      </c>
      <c r="H3611">
        <f t="shared" si="113"/>
        <v>12600</v>
      </c>
      <c r="I3611" t="str">
        <f>VLOOKUP(E3611,'Data Produk'!$A$2:$E$2517,3,FALSE)</f>
        <v>BHINNEKA BASIC XL MP64 BASIC MOUSEPAD BLACK</v>
      </c>
      <c r="J3611" t="str">
        <f>VLOOKUP(E3611,'Data Produk'!$A$2:$E$2517,4,FALSE)</f>
        <v>BASIC MOUSEPAD</v>
      </c>
      <c r="K3611" t="str">
        <f>VLOOKUP(D3611,'Data Outlet'!$A$2:$D$17,4,FALSE)</f>
        <v>Gita Rahma</v>
      </c>
      <c r="L3611" t="str">
        <f>VLOOKUP(D3611,'Data Outlet'!$A$2:$D$17,2,FALSE)</f>
        <v>MALL GANDARIA CITY</v>
      </c>
    </row>
    <row r="3612" spans="1:12" x14ac:dyDescent="0.25">
      <c r="A3612" t="str">
        <f t="shared" si="114"/>
        <v>T-3611</v>
      </c>
      <c r="B3612" s="3" t="s">
        <v>2584</v>
      </c>
      <c r="C3612" s="5">
        <v>45515</v>
      </c>
      <c r="D3612" s="3" t="s">
        <v>41</v>
      </c>
      <c r="E3612" s="4" t="s">
        <v>1203</v>
      </c>
      <c r="F3612" s="9">
        <v>3</v>
      </c>
      <c r="G3612">
        <f>VLOOKUP(E3612,'Data Produk'!$A$2:$E$2517,5,FALSE)</f>
        <v>36900</v>
      </c>
      <c r="H3612">
        <f t="shared" si="113"/>
        <v>110700</v>
      </c>
      <c r="I3612" t="str">
        <f>VLOOKUP(E3612,'Data Produk'!$A$2:$E$2517,3,FALSE)</f>
        <v>KL106 BHINNEKA USB CABLE LIGHTNING</v>
      </c>
      <c r="J3612" t="str">
        <f>VLOOKUP(E3612,'Data Produk'!$A$2:$E$2517,4,FALSE)</f>
        <v>CABLE</v>
      </c>
      <c r="K3612" t="str">
        <f>VLOOKUP(D3612,'Data Outlet'!$A$2:$D$17,4,FALSE)</f>
        <v>Gita Rahma</v>
      </c>
      <c r="L3612" t="str">
        <f>VLOOKUP(D3612,'Data Outlet'!$A$2:$D$17,2,FALSE)</f>
        <v>MALL GANDARIA CITY</v>
      </c>
    </row>
    <row r="3613" spans="1:12" x14ac:dyDescent="0.25">
      <c r="A3613" t="str">
        <f t="shared" si="114"/>
        <v>T-3612</v>
      </c>
      <c r="B3613" s="3" t="s">
        <v>2584</v>
      </c>
      <c r="C3613" s="5">
        <v>45534</v>
      </c>
      <c r="D3613" s="3" t="s">
        <v>41</v>
      </c>
      <c r="E3613" s="4" t="s">
        <v>1363</v>
      </c>
      <c r="F3613" s="9">
        <v>1</v>
      </c>
      <c r="G3613">
        <f>VLOOKUP(E3613,'Data Produk'!$A$2:$E$2517,5,FALSE)</f>
        <v>98100</v>
      </c>
      <c r="H3613">
        <f t="shared" si="113"/>
        <v>98100</v>
      </c>
      <c r="I3613" t="str">
        <f>VLOOKUP(E3613,'Data Produk'!$A$2:$E$2517,3,FALSE)</f>
        <v>BHINNEKA POWER PURE 30W 2-PORTS USB CHARGER (PD+QC) WHITE</v>
      </c>
      <c r="J3613" t="str">
        <f>VLOOKUP(E3613,'Data Produk'!$A$2:$E$2517,4,FALSE)</f>
        <v>CHARGER</v>
      </c>
      <c r="K3613" t="str">
        <f>VLOOKUP(D3613,'Data Outlet'!$A$2:$D$17,4,FALSE)</f>
        <v>Gita Rahma</v>
      </c>
      <c r="L3613" t="str">
        <f>VLOOKUP(D3613,'Data Outlet'!$A$2:$D$17,2,FALSE)</f>
        <v>MALL GANDARIA CITY</v>
      </c>
    </row>
    <row r="3614" spans="1:12" x14ac:dyDescent="0.25">
      <c r="A3614" t="str">
        <f t="shared" si="114"/>
        <v>T-3613</v>
      </c>
      <c r="B3614" s="3" t="s">
        <v>2584</v>
      </c>
      <c r="C3614" s="5">
        <v>45509</v>
      </c>
      <c r="D3614" s="3" t="s">
        <v>41</v>
      </c>
      <c r="E3614" s="4" t="s">
        <v>1687</v>
      </c>
      <c r="F3614" s="9">
        <v>2</v>
      </c>
      <c r="G3614">
        <f>VLOOKUP(E3614,'Data Produk'!$A$2:$E$2517,5,FALSE)</f>
        <v>39600</v>
      </c>
      <c r="H3614">
        <f t="shared" si="113"/>
        <v>79200</v>
      </c>
      <c r="I3614" t="str">
        <f>VLOOKUP(E3614,'Data Produk'!$A$2:$E$2517,3,FALSE)</f>
        <v>BHINNEKA GO W607 OFFICE MOUSE BLUE</v>
      </c>
      <c r="J3614" t="str">
        <f>VLOOKUP(E3614,'Data Produk'!$A$2:$E$2517,4,FALSE)</f>
        <v>OFFICE MOUSE</v>
      </c>
      <c r="K3614" t="str">
        <f>VLOOKUP(D3614,'Data Outlet'!$A$2:$D$17,4,FALSE)</f>
        <v>Gita Rahma</v>
      </c>
      <c r="L3614" t="str">
        <f>VLOOKUP(D3614,'Data Outlet'!$A$2:$D$17,2,FALSE)</f>
        <v>MALL GANDARIA CITY</v>
      </c>
    </row>
    <row r="3615" spans="1:12" x14ac:dyDescent="0.25">
      <c r="A3615" t="str">
        <f t="shared" si="114"/>
        <v>T-3614</v>
      </c>
      <c r="B3615" s="3" t="s">
        <v>2584</v>
      </c>
      <c r="C3615" s="5">
        <v>45519</v>
      </c>
      <c r="D3615" s="3" t="s">
        <v>41</v>
      </c>
      <c r="E3615" s="4" t="s">
        <v>880</v>
      </c>
      <c r="F3615" s="9">
        <v>1</v>
      </c>
      <c r="G3615">
        <f>VLOOKUP(E3615,'Data Produk'!$A$2:$E$2517,5,FALSE)</f>
        <v>82800</v>
      </c>
      <c r="H3615">
        <f t="shared" si="113"/>
        <v>82800</v>
      </c>
      <c r="I3615" t="str">
        <f>VLOOKUP(E3615,'Data Produk'!$A$2:$E$2517,3,FALSE)</f>
        <v>BHINNEKA GO W193 OFFICE MOUSE GREY</v>
      </c>
      <c r="J3615" t="str">
        <f>VLOOKUP(E3615,'Data Produk'!$A$2:$E$2517,4,FALSE)</f>
        <v>OFFICE MOUSE</v>
      </c>
      <c r="K3615" t="str">
        <f>VLOOKUP(D3615,'Data Outlet'!$A$2:$D$17,4,FALSE)</f>
        <v>Gita Rahma</v>
      </c>
      <c r="L3615" t="str">
        <f>VLOOKUP(D3615,'Data Outlet'!$A$2:$D$17,2,FALSE)</f>
        <v>MALL GANDARIA CITY</v>
      </c>
    </row>
    <row r="3616" spans="1:12" x14ac:dyDescent="0.25">
      <c r="A3616" t="str">
        <f t="shared" si="114"/>
        <v>T-3615</v>
      </c>
      <c r="B3616" s="3" t="s">
        <v>2584</v>
      </c>
      <c r="C3616" s="5">
        <v>45524</v>
      </c>
      <c r="D3616" s="3" t="s">
        <v>41</v>
      </c>
      <c r="E3616" s="4" t="s">
        <v>563</v>
      </c>
      <c r="F3616" s="9">
        <v>3</v>
      </c>
      <c r="G3616">
        <f>VLOOKUP(E3616,'Data Produk'!$A$2:$E$2517,5,FALSE)</f>
        <v>13050</v>
      </c>
      <c r="H3616">
        <f t="shared" si="113"/>
        <v>39150</v>
      </c>
      <c r="I3616" t="str">
        <f>VLOOKUP(E3616,'Data Produk'!$A$2:$E$2517,3,FALSE)</f>
        <v>BHINNEKA DURALINK KCT1201 BLACK</v>
      </c>
      <c r="J3616" t="str">
        <f>VLOOKUP(E3616,'Data Produk'!$A$2:$E$2517,4,FALSE)</f>
        <v>CABLE</v>
      </c>
      <c r="K3616" t="str">
        <f>VLOOKUP(D3616,'Data Outlet'!$A$2:$D$17,4,FALSE)</f>
        <v>Gita Rahma</v>
      </c>
      <c r="L3616" t="str">
        <f>VLOOKUP(D3616,'Data Outlet'!$A$2:$D$17,2,FALSE)</f>
        <v>MALL GANDARIA CITY</v>
      </c>
    </row>
    <row r="3617" spans="1:12" x14ac:dyDescent="0.25">
      <c r="A3617" t="str">
        <f t="shared" si="114"/>
        <v>T-3616</v>
      </c>
      <c r="B3617" s="3" t="s">
        <v>2584</v>
      </c>
      <c r="C3617" s="5">
        <v>45525</v>
      </c>
      <c r="D3617" s="3" t="s">
        <v>41</v>
      </c>
      <c r="E3617" s="4" t="s">
        <v>1383</v>
      </c>
      <c r="F3617" s="9">
        <v>2</v>
      </c>
      <c r="G3617">
        <f>VLOOKUP(E3617,'Data Produk'!$A$2:$E$2517,5,FALSE)</f>
        <v>81000</v>
      </c>
      <c r="H3617">
        <f t="shared" si="113"/>
        <v>162000</v>
      </c>
      <c r="I3617" t="str">
        <f>VLOOKUP(E3617,'Data Produk'!$A$2:$E$2517,3,FALSE)</f>
        <v>BHINNEKA CRYTO VX7 GAMING MOUSE WHITE</v>
      </c>
      <c r="J3617" t="str">
        <f>VLOOKUP(E3617,'Data Produk'!$A$2:$E$2517,4,FALSE)</f>
        <v>MOUSE GAMING</v>
      </c>
      <c r="K3617" t="str">
        <f>VLOOKUP(D3617,'Data Outlet'!$A$2:$D$17,4,FALSE)</f>
        <v>Gita Rahma</v>
      </c>
      <c r="L3617" t="str">
        <f>VLOOKUP(D3617,'Data Outlet'!$A$2:$D$17,2,FALSE)</f>
        <v>MALL GANDARIA CITY</v>
      </c>
    </row>
    <row r="3618" spans="1:12" x14ac:dyDescent="0.25">
      <c r="A3618" t="str">
        <f t="shared" si="114"/>
        <v>T-3617</v>
      </c>
      <c r="B3618" s="3" t="s">
        <v>2584</v>
      </c>
      <c r="C3618" s="5">
        <v>45506</v>
      </c>
      <c r="D3618" s="3" t="s">
        <v>41</v>
      </c>
      <c r="E3618" s="4" t="s">
        <v>828</v>
      </c>
      <c r="F3618" s="9">
        <v>2</v>
      </c>
      <c r="G3618">
        <f>VLOOKUP(E3618,'Data Produk'!$A$2:$E$2517,5,FALSE)</f>
        <v>162000</v>
      </c>
      <c r="H3618">
        <f t="shared" si="113"/>
        <v>324000</v>
      </c>
      <c r="I3618" t="str">
        <f>VLOOKUP(E3618,'Data Produk'!$A$2:$E$2517,3,FALSE)</f>
        <v>BHINNEKA POWER PACK T1 10.000 mAh 22,5W POWERBANK WHITE</v>
      </c>
      <c r="J3618" t="str">
        <f>VLOOKUP(E3618,'Data Produk'!$A$2:$E$2517,4,FALSE)</f>
        <v>POWERBANK</v>
      </c>
      <c r="K3618" t="str">
        <f>VLOOKUP(D3618,'Data Outlet'!$A$2:$D$17,4,FALSE)</f>
        <v>Gita Rahma</v>
      </c>
      <c r="L3618" t="str">
        <f>VLOOKUP(D3618,'Data Outlet'!$A$2:$D$17,2,FALSE)</f>
        <v>MALL GANDARIA CITY</v>
      </c>
    </row>
    <row r="3619" spans="1:12" x14ac:dyDescent="0.25">
      <c r="A3619" t="str">
        <f t="shared" si="114"/>
        <v>T-3618</v>
      </c>
      <c r="B3619" s="3" t="s">
        <v>2584</v>
      </c>
      <c r="C3619" s="5">
        <v>45515</v>
      </c>
      <c r="D3619" s="3" t="s">
        <v>41</v>
      </c>
      <c r="E3619" s="4" t="s">
        <v>754</v>
      </c>
      <c r="F3619" s="9">
        <v>1</v>
      </c>
      <c r="G3619">
        <f>VLOOKUP(E3619,'Data Produk'!$A$2:$E$2517,5,FALSE)</f>
        <v>15300</v>
      </c>
      <c r="H3619">
        <f t="shared" si="113"/>
        <v>15300</v>
      </c>
      <c r="I3619" t="str">
        <f>VLOOKUP(E3619,'Data Produk'!$A$2:$E$2517,3,FALSE)</f>
        <v>BHINNEKA LINKPODS ES3 WIRED EARBUDS WHITE</v>
      </c>
      <c r="J3619" t="str">
        <f>VLOOKUP(E3619,'Data Produk'!$A$2:$E$2517,4,FALSE)</f>
        <v>EARPHONE</v>
      </c>
      <c r="K3619" t="str">
        <f>VLOOKUP(D3619,'Data Outlet'!$A$2:$D$17,4,FALSE)</f>
        <v>Gita Rahma</v>
      </c>
      <c r="L3619" t="str">
        <f>VLOOKUP(D3619,'Data Outlet'!$A$2:$D$17,2,FALSE)</f>
        <v>MALL GANDARIA CITY</v>
      </c>
    </row>
    <row r="3620" spans="1:12" x14ac:dyDescent="0.25">
      <c r="A3620" t="str">
        <f t="shared" si="114"/>
        <v>T-3619</v>
      </c>
      <c r="B3620" s="3" t="s">
        <v>2584</v>
      </c>
      <c r="C3620" s="5">
        <v>45531</v>
      </c>
      <c r="D3620" s="3" t="s">
        <v>41</v>
      </c>
      <c r="E3620" s="4" t="s">
        <v>700</v>
      </c>
      <c r="F3620" s="9">
        <v>3</v>
      </c>
      <c r="G3620">
        <f>VLOOKUP(E3620,'Data Produk'!$A$2:$E$2517,5,FALSE)</f>
        <v>27000</v>
      </c>
      <c r="H3620">
        <f t="shared" si="113"/>
        <v>81000</v>
      </c>
      <c r="I3620" t="str">
        <f>VLOOKUP(E3620,'Data Produk'!$A$2:$E$2517,3,FALSE)</f>
        <v>BHINNEKA DURALINK KLB2001 BLACK</v>
      </c>
      <c r="J3620" t="str">
        <f>VLOOKUP(E3620,'Data Produk'!$A$2:$E$2517,4,FALSE)</f>
        <v>CABLE</v>
      </c>
      <c r="K3620" t="str">
        <f>VLOOKUP(D3620,'Data Outlet'!$A$2:$D$17,4,FALSE)</f>
        <v>Gita Rahma</v>
      </c>
      <c r="L3620" t="str">
        <f>VLOOKUP(D3620,'Data Outlet'!$A$2:$D$17,2,FALSE)</f>
        <v>MALL GANDARIA CITY</v>
      </c>
    </row>
    <row r="3621" spans="1:12" x14ac:dyDescent="0.25">
      <c r="A3621" t="str">
        <f t="shared" si="114"/>
        <v>T-3620</v>
      </c>
      <c r="B3621" s="3" t="s">
        <v>2584</v>
      </c>
      <c r="C3621" s="5">
        <v>45522</v>
      </c>
      <c r="D3621" s="3" t="s">
        <v>41</v>
      </c>
      <c r="E3621" s="4" t="s">
        <v>893</v>
      </c>
      <c r="F3621" s="9">
        <v>2</v>
      </c>
      <c r="G3621">
        <f>VLOOKUP(E3621,'Data Produk'!$A$2:$E$2517,5,FALSE)</f>
        <v>22500</v>
      </c>
      <c r="H3621">
        <f t="shared" si="113"/>
        <v>45000</v>
      </c>
      <c r="I3621" t="str">
        <f>VLOOKUP(E3621,'Data Produk'!$A$2:$E$2517,3,FALSE)</f>
        <v>BHINNEKA LINKBUDS ES4 WIRED EARBUDS BLACK</v>
      </c>
      <c r="J3621" t="str">
        <f>VLOOKUP(E3621,'Data Produk'!$A$2:$E$2517,4,FALSE)</f>
        <v>EARPHONE</v>
      </c>
      <c r="K3621" t="str">
        <f>VLOOKUP(D3621,'Data Outlet'!$A$2:$D$17,4,FALSE)</f>
        <v>Gita Rahma</v>
      </c>
      <c r="L3621" t="str">
        <f>VLOOKUP(D3621,'Data Outlet'!$A$2:$D$17,2,FALSE)</f>
        <v>MALL GANDARIA CITY</v>
      </c>
    </row>
    <row r="3622" spans="1:12" x14ac:dyDescent="0.25">
      <c r="A3622" t="str">
        <f t="shared" si="114"/>
        <v>T-3621</v>
      </c>
      <c r="B3622" s="3" t="s">
        <v>2584</v>
      </c>
      <c r="C3622" s="5">
        <v>45509</v>
      </c>
      <c r="D3622" s="3" t="s">
        <v>41</v>
      </c>
      <c r="E3622" s="4" t="s">
        <v>1688</v>
      </c>
      <c r="F3622" s="9">
        <v>1</v>
      </c>
      <c r="G3622">
        <f>VLOOKUP(E3622,'Data Produk'!$A$2:$E$2517,5,FALSE)</f>
        <v>39600</v>
      </c>
      <c r="H3622">
        <f t="shared" si="113"/>
        <v>39600</v>
      </c>
      <c r="I3622" t="str">
        <f>VLOOKUP(E3622,'Data Produk'!$A$2:$E$2517,3,FALSE)</f>
        <v>BHINNEKA GO W605 OFFICE MOUSE BLACK</v>
      </c>
      <c r="J3622" t="str">
        <f>VLOOKUP(E3622,'Data Produk'!$A$2:$E$2517,4,FALSE)</f>
        <v>OFFICE MOUSE</v>
      </c>
      <c r="K3622" t="str">
        <f>VLOOKUP(D3622,'Data Outlet'!$A$2:$D$17,4,FALSE)</f>
        <v>Gita Rahma</v>
      </c>
      <c r="L3622" t="str">
        <f>VLOOKUP(D3622,'Data Outlet'!$A$2:$D$17,2,FALSE)</f>
        <v>MALL GANDARIA CITY</v>
      </c>
    </row>
    <row r="3623" spans="1:12" x14ac:dyDescent="0.25">
      <c r="A3623" t="str">
        <f t="shared" si="114"/>
        <v>T-3622</v>
      </c>
      <c r="B3623" s="3" t="s">
        <v>2584</v>
      </c>
      <c r="C3623" s="5">
        <v>45514</v>
      </c>
      <c r="D3623" s="3" t="s">
        <v>41</v>
      </c>
      <c r="E3623" s="4" t="s">
        <v>767</v>
      </c>
      <c r="F3623" s="9">
        <v>2</v>
      </c>
      <c r="G3623">
        <f>VLOOKUP(E3623,'Data Produk'!$A$2:$E$2517,5,FALSE)</f>
        <v>49500</v>
      </c>
      <c r="H3623">
        <f t="shared" si="113"/>
        <v>99000</v>
      </c>
      <c r="I3623" t="str">
        <f>VLOOKUP(E3623,'Data Produk'!$A$2:$E$2517,3,FALSE)</f>
        <v>BHINNEKA POWER PURE 20W 1-PORT TYPE-A USB CHARGER (QC) BLACK</v>
      </c>
      <c r="J3623" t="str">
        <f>VLOOKUP(E3623,'Data Produk'!$A$2:$E$2517,4,FALSE)</f>
        <v>CHARGER</v>
      </c>
      <c r="K3623" t="str">
        <f>VLOOKUP(D3623,'Data Outlet'!$A$2:$D$17,4,FALSE)</f>
        <v>Gita Rahma</v>
      </c>
      <c r="L3623" t="str">
        <f>VLOOKUP(D3623,'Data Outlet'!$A$2:$D$17,2,FALSE)</f>
        <v>MALL GANDARIA CITY</v>
      </c>
    </row>
    <row r="3624" spans="1:12" x14ac:dyDescent="0.25">
      <c r="A3624" t="str">
        <f t="shared" si="114"/>
        <v>T-3623</v>
      </c>
      <c r="B3624" s="3" t="s">
        <v>2584</v>
      </c>
      <c r="C3624" s="5">
        <v>45535</v>
      </c>
      <c r="D3624" s="3" t="s">
        <v>41</v>
      </c>
      <c r="E3624" s="4" t="s">
        <v>1440</v>
      </c>
      <c r="F3624" s="9">
        <v>1</v>
      </c>
      <c r="G3624">
        <f>VLOOKUP(E3624,'Data Produk'!$A$2:$E$2517,5,FALSE)</f>
        <v>98100</v>
      </c>
      <c r="H3624">
        <f t="shared" si="113"/>
        <v>98100</v>
      </c>
      <c r="I3624" t="str">
        <f>VLOOKUP(E3624,'Data Produk'!$A$2:$E$2517,3,FALSE)</f>
        <v>BHINNEKA CW2-Q01 30W 2-PORTS CHARGER (QC) WHITE</v>
      </c>
      <c r="J3624" t="str">
        <f>VLOOKUP(E3624,'Data Produk'!$A$2:$E$2517,4,FALSE)</f>
        <v>CHARGER</v>
      </c>
      <c r="K3624" t="str">
        <f>VLOOKUP(D3624,'Data Outlet'!$A$2:$D$17,4,FALSE)</f>
        <v>Gita Rahma</v>
      </c>
      <c r="L3624" t="str">
        <f>VLOOKUP(D3624,'Data Outlet'!$A$2:$D$17,2,FALSE)</f>
        <v>MALL GANDARIA CITY</v>
      </c>
    </row>
    <row r="3625" spans="1:12" x14ac:dyDescent="0.25">
      <c r="A3625" t="str">
        <f t="shared" si="114"/>
        <v>T-3624</v>
      </c>
      <c r="B3625" s="3" t="s">
        <v>2584</v>
      </c>
      <c r="C3625" s="5">
        <v>45527</v>
      </c>
      <c r="D3625" s="3" t="s">
        <v>41</v>
      </c>
      <c r="E3625" s="4" t="s">
        <v>1297</v>
      </c>
      <c r="F3625" s="9">
        <v>2</v>
      </c>
      <c r="G3625">
        <f>VLOOKUP(E3625,'Data Produk'!$A$2:$E$2517,5,FALSE)</f>
        <v>76500</v>
      </c>
      <c r="H3625">
        <f t="shared" si="113"/>
        <v>153000</v>
      </c>
      <c r="I3625" t="str">
        <f>VLOOKUP(E3625,'Data Produk'!$A$2:$E$2517,3,FALSE)</f>
        <v>BHINNEKA WAVE10 TW10 TRUE WIRELESS WHITE</v>
      </c>
      <c r="J3625" t="str">
        <f>VLOOKUP(E3625,'Data Produk'!$A$2:$E$2517,4,FALSE)</f>
        <v>TWS</v>
      </c>
      <c r="K3625" t="str">
        <f>VLOOKUP(D3625,'Data Outlet'!$A$2:$D$17,4,FALSE)</f>
        <v>Gita Rahma</v>
      </c>
      <c r="L3625" t="str">
        <f>VLOOKUP(D3625,'Data Outlet'!$A$2:$D$17,2,FALSE)</f>
        <v>MALL GANDARIA CITY</v>
      </c>
    </row>
    <row r="3626" spans="1:12" x14ac:dyDescent="0.25">
      <c r="A3626" t="str">
        <f t="shared" si="114"/>
        <v>T-3625</v>
      </c>
      <c r="B3626" s="3" t="s">
        <v>2584</v>
      </c>
      <c r="C3626" s="5">
        <v>45534</v>
      </c>
      <c r="D3626" s="3" t="s">
        <v>41</v>
      </c>
      <c r="E3626" s="4" t="s">
        <v>845</v>
      </c>
      <c r="F3626" s="9">
        <v>1</v>
      </c>
      <c r="G3626">
        <f>VLOOKUP(E3626,'Data Produk'!$A$2:$E$2517,5,FALSE)</f>
        <v>26100</v>
      </c>
      <c r="H3626">
        <f t="shared" si="113"/>
        <v>26100</v>
      </c>
      <c r="I3626" t="str">
        <f>VLOOKUP(E3626,'Data Produk'!$A$2:$E$2517,3,FALSE)</f>
        <v>BHINNEKA GO ES1 WIRED EARBUDS BLACK</v>
      </c>
      <c r="J3626" t="str">
        <f>VLOOKUP(E3626,'Data Produk'!$A$2:$E$2517,4,FALSE)</f>
        <v>EARPHONE</v>
      </c>
      <c r="K3626" t="str">
        <f>VLOOKUP(D3626,'Data Outlet'!$A$2:$D$17,4,FALSE)</f>
        <v>Gita Rahma</v>
      </c>
      <c r="L3626" t="str">
        <f>VLOOKUP(D3626,'Data Outlet'!$A$2:$D$17,2,FALSE)</f>
        <v>MALL GANDARIA CITY</v>
      </c>
    </row>
    <row r="3627" spans="1:12" x14ac:dyDescent="0.25">
      <c r="A3627" t="str">
        <f t="shared" si="114"/>
        <v>T-3626</v>
      </c>
      <c r="B3627" s="3" t="s">
        <v>2584</v>
      </c>
      <c r="C3627" s="5">
        <v>45505</v>
      </c>
      <c r="D3627" s="3" t="s">
        <v>41</v>
      </c>
      <c r="E3627" s="4" t="s">
        <v>790</v>
      </c>
      <c r="F3627" s="9">
        <v>3</v>
      </c>
      <c r="G3627">
        <f>VLOOKUP(E3627,'Data Produk'!$A$2:$E$2517,5,FALSE)</f>
        <v>45000</v>
      </c>
      <c r="H3627">
        <f t="shared" si="113"/>
        <v>135000</v>
      </c>
      <c r="I3627" t="str">
        <f>VLOOKUP(E3627,'Data Produk'!$A$2:$E$2517,3,FALSE)</f>
        <v>BHINNEKA HYPERLINK KD10C2001 BLACK</v>
      </c>
      <c r="J3627" t="str">
        <f>VLOOKUP(E3627,'Data Produk'!$A$2:$E$2517,4,FALSE)</f>
        <v>CABLE</v>
      </c>
      <c r="K3627" t="str">
        <f>VLOOKUP(D3627,'Data Outlet'!$A$2:$D$17,4,FALSE)</f>
        <v>Gita Rahma</v>
      </c>
      <c r="L3627" t="str">
        <f>VLOOKUP(D3627,'Data Outlet'!$A$2:$D$17,2,FALSE)</f>
        <v>MALL GANDARIA CITY</v>
      </c>
    </row>
    <row r="3628" spans="1:12" x14ac:dyDescent="0.25">
      <c r="A3628" t="str">
        <f t="shared" si="114"/>
        <v>T-3627</v>
      </c>
      <c r="B3628" s="3" t="s">
        <v>2584</v>
      </c>
      <c r="C3628" s="5">
        <v>45520</v>
      </c>
      <c r="D3628" s="3" t="s">
        <v>41</v>
      </c>
      <c r="E3628" s="4" t="s">
        <v>1689</v>
      </c>
      <c r="F3628" s="9">
        <v>1</v>
      </c>
      <c r="G3628">
        <f>VLOOKUP(E3628,'Data Produk'!$A$2:$E$2517,5,FALSE)</f>
        <v>40500</v>
      </c>
      <c r="H3628">
        <f t="shared" si="113"/>
        <v>40500</v>
      </c>
      <c r="I3628" t="str">
        <f>VLOOKUP(E3628,'Data Produk'!$A$2:$E$2517,3,FALSE)</f>
        <v>BHINNEKA MEOW AC5001 HEADSET ACCESSORIES WHITE</v>
      </c>
      <c r="J3628" t="str">
        <f>VLOOKUP(E3628,'Data Produk'!$A$2:$E$2517,4,FALSE)</f>
        <v>OTHER ACCESSORIES</v>
      </c>
      <c r="K3628" t="str">
        <f>VLOOKUP(D3628,'Data Outlet'!$A$2:$D$17,4,FALSE)</f>
        <v>Gita Rahma</v>
      </c>
      <c r="L3628" t="str">
        <f>VLOOKUP(D3628,'Data Outlet'!$A$2:$D$17,2,FALSE)</f>
        <v>MALL GANDARIA CITY</v>
      </c>
    </row>
    <row r="3629" spans="1:12" x14ac:dyDescent="0.25">
      <c r="A3629" t="str">
        <f t="shared" si="114"/>
        <v>T-3628</v>
      </c>
      <c r="B3629" s="3" t="s">
        <v>2584</v>
      </c>
      <c r="C3629" s="5">
        <v>45513</v>
      </c>
      <c r="D3629" s="3" t="s">
        <v>41</v>
      </c>
      <c r="E3629" s="4" t="s">
        <v>1690</v>
      </c>
      <c r="F3629" s="9">
        <v>1</v>
      </c>
      <c r="G3629">
        <f>VLOOKUP(E3629,'Data Produk'!$A$2:$E$2517,5,FALSE)</f>
        <v>349300</v>
      </c>
      <c r="H3629">
        <f t="shared" si="113"/>
        <v>349300</v>
      </c>
      <c r="I3629" t="str">
        <f>VLOOKUP(E3629,'Data Produk'!$A$2:$E$2517,3,FALSE)</f>
        <v>BHINNEKA ATO MP905 DESKMAT ONE PIECE ROBIN</v>
      </c>
      <c r="J3629" t="str">
        <f>VLOOKUP(E3629,'Data Produk'!$A$2:$E$2517,4,FALSE)</f>
        <v>DESKMAT</v>
      </c>
      <c r="K3629" t="str">
        <f>VLOOKUP(D3629,'Data Outlet'!$A$2:$D$17,4,FALSE)</f>
        <v>Gita Rahma</v>
      </c>
      <c r="L3629" t="str">
        <f>VLOOKUP(D3629,'Data Outlet'!$A$2:$D$17,2,FALSE)</f>
        <v>MALL GANDARIA CITY</v>
      </c>
    </row>
    <row r="3630" spans="1:12" x14ac:dyDescent="0.25">
      <c r="A3630" t="str">
        <f t="shared" si="114"/>
        <v>T-3629</v>
      </c>
      <c r="B3630" s="3" t="s">
        <v>2584</v>
      </c>
      <c r="C3630" s="5">
        <v>45534</v>
      </c>
      <c r="D3630" s="3" t="s">
        <v>41</v>
      </c>
      <c r="E3630" s="4" t="s">
        <v>1026</v>
      </c>
      <c r="F3630" s="9">
        <v>4</v>
      </c>
      <c r="G3630">
        <f>VLOOKUP(E3630,'Data Produk'!$A$2:$E$2517,5,FALSE)</f>
        <v>29700</v>
      </c>
      <c r="H3630">
        <f t="shared" si="113"/>
        <v>118800</v>
      </c>
      <c r="I3630" t="str">
        <f>VLOOKUP(E3630,'Data Produk'!$A$2:$E$2517,3,FALSE)</f>
        <v>KC201 BHINNEKA USB CABLE TYPE C</v>
      </c>
      <c r="J3630" t="str">
        <f>VLOOKUP(E3630,'Data Produk'!$A$2:$E$2517,4,FALSE)</f>
        <v>CABLE</v>
      </c>
      <c r="K3630" t="str">
        <f>VLOOKUP(D3630,'Data Outlet'!$A$2:$D$17,4,FALSE)</f>
        <v>Gita Rahma</v>
      </c>
      <c r="L3630" t="str">
        <f>VLOOKUP(D3630,'Data Outlet'!$A$2:$D$17,2,FALSE)</f>
        <v>MALL GANDARIA CITY</v>
      </c>
    </row>
    <row r="3631" spans="1:12" x14ac:dyDescent="0.25">
      <c r="A3631" t="str">
        <f t="shared" si="114"/>
        <v>T-3630</v>
      </c>
      <c r="B3631" s="3" t="s">
        <v>2584</v>
      </c>
      <c r="C3631" s="5">
        <v>45531</v>
      </c>
      <c r="D3631" s="3" t="s">
        <v>41</v>
      </c>
      <c r="E3631" s="4" t="s">
        <v>1588</v>
      </c>
      <c r="F3631" s="9">
        <v>1</v>
      </c>
      <c r="G3631">
        <f>VLOOKUP(E3631,'Data Produk'!$A$2:$E$2517,5,FALSE)</f>
        <v>39600</v>
      </c>
      <c r="H3631">
        <f t="shared" si="113"/>
        <v>39600</v>
      </c>
      <c r="I3631" t="str">
        <f>VLOOKUP(E3631,'Data Produk'!$A$2:$E$2517,3,FALSE)</f>
        <v>BHINNEKA GO W607 OFFICE MOUSE BLACK</v>
      </c>
      <c r="J3631" t="str">
        <f>VLOOKUP(E3631,'Data Produk'!$A$2:$E$2517,4,FALSE)</f>
        <v>OFFICE MOUSE</v>
      </c>
      <c r="K3631" t="str">
        <f>VLOOKUP(D3631,'Data Outlet'!$A$2:$D$17,4,FALSE)</f>
        <v>Gita Rahma</v>
      </c>
      <c r="L3631" t="str">
        <f>VLOOKUP(D3631,'Data Outlet'!$A$2:$D$17,2,FALSE)</f>
        <v>MALL GANDARIA CITY</v>
      </c>
    </row>
    <row r="3632" spans="1:12" x14ac:dyDescent="0.25">
      <c r="A3632" t="str">
        <f t="shared" si="114"/>
        <v>T-3631</v>
      </c>
      <c r="B3632" s="3" t="s">
        <v>2584</v>
      </c>
      <c r="C3632" s="5">
        <v>45515</v>
      </c>
      <c r="D3632" s="3" t="s">
        <v>41</v>
      </c>
      <c r="E3632" s="4" t="s">
        <v>899</v>
      </c>
      <c r="F3632" s="9">
        <v>4</v>
      </c>
      <c r="G3632">
        <f>VLOOKUP(E3632,'Data Produk'!$A$2:$E$2517,5,FALSE)</f>
        <v>31500</v>
      </c>
      <c r="H3632">
        <f t="shared" si="113"/>
        <v>126000</v>
      </c>
      <c r="I3632" t="str">
        <f>VLOOKUP(E3632,'Data Produk'!$A$2:$E$2517,3,FALSE)</f>
        <v>BHINNEKA HYPERLINK KD60L1501 BLACK</v>
      </c>
      <c r="J3632" t="str">
        <f>VLOOKUP(E3632,'Data Produk'!$A$2:$E$2517,4,FALSE)</f>
        <v>CABLE</v>
      </c>
      <c r="K3632" t="str">
        <f>VLOOKUP(D3632,'Data Outlet'!$A$2:$D$17,4,FALSE)</f>
        <v>Gita Rahma</v>
      </c>
      <c r="L3632" t="str">
        <f>VLOOKUP(D3632,'Data Outlet'!$A$2:$D$17,2,FALSE)</f>
        <v>MALL GANDARIA CITY</v>
      </c>
    </row>
    <row r="3633" spans="1:12" x14ac:dyDescent="0.25">
      <c r="A3633" t="str">
        <f t="shared" si="114"/>
        <v>T-3632</v>
      </c>
      <c r="B3633" s="3" t="s">
        <v>2584</v>
      </c>
      <c r="C3633" s="5">
        <v>45527</v>
      </c>
      <c r="D3633" s="3" t="s">
        <v>41</v>
      </c>
      <c r="E3633" s="4" t="s">
        <v>1691</v>
      </c>
      <c r="F3633" s="9">
        <v>2</v>
      </c>
      <c r="G3633">
        <f>VLOOKUP(E3633,'Data Produk'!$A$2:$E$2517,5,FALSE)</f>
        <v>73800</v>
      </c>
      <c r="H3633">
        <f t="shared" si="113"/>
        <v>147600</v>
      </c>
      <c r="I3633" t="str">
        <f>VLOOKUP(E3633,'Data Produk'!$A$2:$E$2517,3,FALSE)</f>
        <v>BHINNEKA RAIGOR III WG12R GAMING MOUSE BEIGE</v>
      </c>
      <c r="J3633" t="str">
        <f>VLOOKUP(E3633,'Data Produk'!$A$2:$E$2517,4,FALSE)</f>
        <v>MOUSE GAMING</v>
      </c>
      <c r="K3633" t="str">
        <f>VLOOKUP(D3633,'Data Outlet'!$A$2:$D$17,4,FALSE)</f>
        <v>Gita Rahma</v>
      </c>
      <c r="L3633" t="str">
        <f>VLOOKUP(D3633,'Data Outlet'!$A$2:$D$17,2,FALSE)</f>
        <v>MALL GANDARIA CITY</v>
      </c>
    </row>
    <row r="3634" spans="1:12" x14ac:dyDescent="0.25">
      <c r="A3634" t="str">
        <f t="shared" si="114"/>
        <v>T-3633</v>
      </c>
      <c r="B3634" s="3" t="s">
        <v>2584</v>
      </c>
      <c r="C3634" s="5">
        <v>45520</v>
      </c>
      <c r="D3634" s="3" t="s">
        <v>41</v>
      </c>
      <c r="E3634" s="4" t="s">
        <v>1692</v>
      </c>
      <c r="F3634" s="9">
        <v>2</v>
      </c>
      <c r="G3634">
        <f>VLOOKUP(E3634,'Data Produk'!$A$2:$E$2517,5,FALSE)</f>
        <v>162000</v>
      </c>
      <c r="H3634">
        <f t="shared" si="113"/>
        <v>324000</v>
      </c>
      <c r="I3634" t="str">
        <f>VLOOKUP(E3634,'Data Produk'!$A$2:$E$2517,3,FALSE)</f>
        <v>BHINNEKA GO WH03 WIRELESS HEADSET BEIGE</v>
      </c>
      <c r="J3634" t="str">
        <f>VLOOKUP(E3634,'Data Produk'!$A$2:$E$2517,4,FALSE)</f>
        <v>WIRELESS HEADSET</v>
      </c>
      <c r="K3634" t="str">
        <f>VLOOKUP(D3634,'Data Outlet'!$A$2:$D$17,4,FALSE)</f>
        <v>Gita Rahma</v>
      </c>
      <c r="L3634" t="str">
        <f>VLOOKUP(D3634,'Data Outlet'!$A$2:$D$17,2,FALSE)</f>
        <v>MALL GANDARIA CITY</v>
      </c>
    </row>
    <row r="3635" spans="1:12" x14ac:dyDescent="0.25">
      <c r="A3635" t="str">
        <f t="shared" si="114"/>
        <v>T-3634</v>
      </c>
      <c r="B3635" s="3" t="s">
        <v>2584</v>
      </c>
      <c r="C3635" s="5">
        <v>45508</v>
      </c>
      <c r="D3635" s="3" t="s">
        <v>41</v>
      </c>
      <c r="E3635" s="4" t="s">
        <v>1206</v>
      </c>
      <c r="F3635" s="9">
        <v>1</v>
      </c>
      <c r="G3635">
        <f>VLOOKUP(E3635,'Data Produk'!$A$2:$E$2517,5,FALSE)</f>
        <v>144000</v>
      </c>
      <c r="H3635">
        <f t="shared" si="113"/>
        <v>144000</v>
      </c>
      <c r="I3635" t="str">
        <f>VLOOKUP(E3635,'Data Produk'!$A$2:$E$2517,3,FALSE)</f>
        <v>BHINNEKA CHIEF II HG20 GAMING HEADSET PINK</v>
      </c>
      <c r="J3635" t="str">
        <f>VLOOKUP(E3635,'Data Produk'!$A$2:$E$2517,4,FALSE)</f>
        <v>GAMING HEADSET</v>
      </c>
      <c r="K3635" t="str">
        <f>VLOOKUP(D3635,'Data Outlet'!$A$2:$D$17,4,FALSE)</f>
        <v>Gita Rahma</v>
      </c>
      <c r="L3635" t="str">
        <f>VLOOKUP(D3635,'Data Outlet'!$A$2:$D$17,2,FALSE)</f>
        <v>MALL GANDARIA CITY</v>
      </c>
    </row>
    <row r="3636" spans="1:12" x14ac:dyDescent="0.25">
      <c r="A3636" t="str">
        <f t="shared" si="114"/>
        <v>T-3635</v>
      </c>
      <c r="B3636" s="3" t="s">
        <v>2584</v>
      </c>
      <c r="C3636" s="5">
        <v>45520</v>
      </c>
      <c r="D3636" s="3" t="s">
        <v>41</v>
      </c>
      <c r="E3636" s="4" t="s">
        <v>1335</v>
      </c>
      <c r="F3636" s="9">
        <v>2</v>
      </c>
      <c r="G3636">
        <f>VLOOKUP(E3636,'Data Produk'!$A$2:$E$2517,5,FALSE)</f>
        <v>25200</v>
      </c>
      <c r="H3636">
        <f t="shared" si="113"/>
        <v>50400</v>
      </c>
      <c r="I3636" t="str">
        <f>VLOOKUP(E3636,'Data Produk'!$A$2:$E$2517,3,FALSE)</f>
        <v>BHINNEKA HYPERLINK KD60C1501 BLACK</v>
      </c>
      <c r="J3636" t="str">
        <f>VLOOKUP(E3636,'Data Produk'!$A$2:$E$2517,4,FALSE)</f>
        <v>CABLE</v>
      </c>
      <c r="K3636" t="str">
        <f>VLOOKUP(D3636,'Data Outlet'!$A$2:$D$17,4,FALSE)</f>
        <v>Gita Rahma</v>
      </c>
      <c r="L3636" t="str">
        <f>VLOOKUP(D3636,'Data Outlet'!$A$2:$D$17,2,FALSE)</f>
        <v>MALL GANDARIA CITY</v>
      </c>
    </row>
    <row r="3637" spans="1:12" x14ac:dyDescent="0.25">
      <c r="A3637" t="str">
        <f t="shared" si="114"/>
        <v>T-3636</v>
      </c>
      <c r="B3637" s="3" t="s">
        <v>2584</v>
      </c>
      <c r="C3637" s="5">
        <v>45528</v>
      </c>
      <c r="D3637" s="3" t="s">
        <v>41</v>
      </c>
      <c r="E3637" s="4" t="s">
        <v>856</v>
      </c>
      <c r="F3637" s="9">
        <v>1</v>
      </c>
      <c r="G3637">
        <f>VLOOKUP(E3637,'Data Produk'!$A$2:$E$2517,5,FALSE)</f>
        <v>17100</v>
      </c>
      <c r="H3637">
        <f t="shared" si="113"/>
        <v>17100</v>
      </c>
      <c r="I3637" t="str">
        <f>VLOOKUP(E3637,'Data Produk'!$A$2:$E$2517,3,FALSE)</f>
        <v>BHINNEKA DURALINK KCB1201 BLACK</v>
      </c>
      <c r="J3637" t="str">
        <f>VLOOKUP(E3637,'Data Produk'!$A$2:$E$2517,4,FALSE)</f>
        <v>CABLE</v>
      </c>
      <c r="K3637" t="str">
        <f>VLOOKUP(D3637,'Data Outlet'!$A$2:$D$17,4,FALSE)</f>
        <v>Gita Rahma</v>
      </c>
      <c r="L3637" t="str">
        <f>VLOOKUP(D3637,'Data Outlet'!$A$2:$D$17,2,FALSE)</f>
        <v>MALL GANDARIA CITY</v>
      </c>
    </row>
    <row r="3638" spans="1:12" x14ac:dyDescent="0.25">
      <c r="A3638" t="str">
        <f t="shared" si="114"/>
        <v>T-3637</v>
      </c>
      <c r="B3638" s="3" t="s">
        <v>2584</v>
      </c>
      <c r="C3638" s="5">
        <v>45513</v>
      </c>
      <c r="D3638" s="3" t="s">
        <v>41</v>
      </c>
      <c r="E3638" s="4" t="s">
        <v>1693</v>
      </c>
      <c r="F3638" s="9">
        <v>1</v>
      </c>
      <c r="G3638">
        <f>VLOOKUP(E3638,'Data Produk'!$A$2:$E$2517,5,FALSE)</f>
        <v>82800</v>
      </c>
      <c r="H3638">
        <f t="shared" si="113"/>
        <v>82800</v>
      </c>
      <c r="I3638" t="str">
        <f>VLOOKUP(E3638,'Data Produk'!$A$2:$E$2517,3,FALSE)</f>
        <v>BHINNEKA GO W193 OFFICE MOUSE PINK</v>
      </c>
      <c r="J3638" t="str">
        <f>VLOOKUP(E3638,'Data Produk'!$A$2:$E$2517,4,FALSE)</f>
        <v>OFFICE MOUSE</v>
      </c>
      <c r="K3638" t="str">
        <f>VLOOKUP(D3638,'Data Outlet'!$A$2:$D$17,4,FALSE)</f>
        <v>Gita Rahma</v>
      </c>
      <c r="L3638" t="str">
        <f>VLOOKUP(D3638,'Data Outlet'!$A$2:$D$17,2,FALSE)</f>
        <v>MALL GANDARIA CITY</v>
      </c>
    </row>
    <row r="3639" spans="1:12" x14ac:dyDescent="0.25">
      <c r="A3639" t="str">
        <f t="shared" si="114"/>
        <v>T-3638</v>
      </c>
      <c r="B3639" s="3" t="s">
        <v>2584</v>
      </c>
      <c r="C3639" s="5">
        <v>45521</v>
      </c>
      <c r="D3639" s="3" t="s">
        <v>41</v>
      </c>
      <c r="E3639" s="4" t="s">
        <v>1694</v>
      </c>
      <c r="F3639" s="9">
        <v>1</v>
      </c>
      <c r="G3639">
        <f>VLOOKUP(E3639,'Data Produk'!$A$2:$E$2517,5,FALSE)</f>
        <v>65700</v>
      </c>
      <c r="H3639">
        <f t="shared" si="113"/>
        <v>65700</v>
      </c>
      <c r="I3639" t="str">
        <f>VLOOKUP(E3639,'Data Produk'!$A$2:$E$2517,3,FALSE)</f>
        <v>BHINNEKA AGILE MP453 GAMING MOUSEPAD BLACK</v>
      </c>
      <c r="J3639" t="str">
        <f>VLOOKUP(E3639,'Data Produk'!$A$2:$E$2517,4,FALSE)</f>
        <v>GAMING MOUSEPAD</v>
      </c>
      <c r="K3639" t="str">
        <f>VLOOKUP(D3639,'Data Outlet'!$A$2:$D$17,4,FALSE)</f>
        <v>Gita Rahma</v>
      </c>
      <c r="L3639" t="str">
        <f>VLOOKUP(D3639,'Data Outlet'!$A$2:$D$17,2,FALSE)</f>
        <v>MALL GANDARIA CITY</v>
      </c>
    </row>
    <row r="3640" spans="1:12" x14ac:dyDescent="0.25">
      <c r="A3640" t="str">
        <f t="shared" si="114"/>
        <v>T-3639</v>
      </c>
      <c r="B3640" s="3" t="s">
        <v>2584</v>
      </c>
      <c r="C3640" s="5">
        <v>45483</v>
      </c>
      <c r="D3640" s="3" t="s">
        <v>35</v>
      </c>
      <c r="E3640" s="4" t="s">
        <v>1543</v>
      </c>
      <c r="F3640" s="9">
        <v>1</v>
      </c>
      <c r="G3640">
        <f>VLOOKUP(E3640,'Data Produk'!$A$2:$E$2517,5,FALSE)</f>
        <v>81000</v>
      </c>
      <c r="H3640">
        <f t="shared" si="113"/>
        <v>81000</v>
      </c>
      <c r="I3640" t="str">
        <f>VLOOKUP(E3640,'Data Produk'!$A$2:$E$2517,3,FALSE)</f>
        <v>BHINNEKA SCAR II EG5C WIRED EARBUDS BLACK</v>
      </c>
      <c r="J3640" t="str">
        <f>VLOOKUP(E3640,'Data Produk'!$A$2:$E$2517,4,FALSE)</f>
        <v>EARPHONE</v>
      </c>
      <c r="K3640" t="str">
        <f>VLOOKUP(D3640,'Data Outlet'!$A$2:$D$17,4,FALSE)</f>
        <v>Budi Santoso</v>
      </c>
      <c r="L3640" t="str">
        <f>VLOOKUP(D3640,'Data Outlet'!$A$2:$D$17,2,FALSE)</f>
        <v>BINTARO EXCHANGE</v>
      </c>
    </row>
    <row r="3641" spans="1:12" x14ac:dyDescent="0.25">
      <c r="A3641" t="str">
        <f t="shared" si="114"/>
        <v>T-3640</v>
      </c>
      <c r="B3641" s="3" t="s">
        <v>2584</v>
      </c>
      <c r="C3641" s="5">
        <v>45486</v>
      </c>
      <c r="D3641" s="3" t="s">
        <v>35</v>
      </c>
      <c r="E3641" s="4" t="s">
        <v>1695</v>
      </c>
      <c r="F3641" s="9">
        <v>1</v>
      </c>
      <c r="G3641">
        <f>VLOOKUP(E3641,'Data Produk'!$A$2:$E$2517,5,FALSE)</f>
        <v>202500</v>
      </c>
      <c r="H3641">
        <f t="shared" si="113"/>
        <v>202500</v>
      </c>
      <c r="I3641" t="str">
        <f>VLOOKUP(E3641,'Data Produk'!$A$2:$E$2517,3,FALSE)</f>
        <v>BHINNEKA ATOM FULL SIZE MECHANICAL KEYBOARD BLACK BLUE SWITCH</v>
      </c>
      <c r="J3641" t="str">
        <f>VLOOKUP(E3641,'Data Produk'!$A$2:$E$2517,4,FALSE)</f>
        <v>KEYBOARD GAMING</v>
      </c>
      <c r="K3641" t="str">
        <f>VLOOKUP(D3641,'Data Outlet'!$A$2:$D$17,4,FALSE)</f>
        <v>Budi Santoso</v>
      </c>
      <c r="L3641" t="str">
        <f>VLOOKUP(D3641,'Data Outlet'!$A$2:$D$17,2,FALSE)</f>
        <v>BINTARO EXCHANGE</v>
      </c>
    </row>
    <row r="3642" spans="1:12" x14ac:dyDescent="0.25">
      <c r="A3642" t="str">
        <f t="shared" si="114"/>
        <v>T-3641</v>
      </c>
      <c r="B3642" s="3" t="s">
        <v>2584</v>
      </c>
      <c r="C3642" s="5">
        <v>45492</v>
      </c>
      <c r="D3642" s="3" t="s">
        <v>35</v>
      </c>
      <c r="E3642" s="4" t="s">
        <v>1516</v>
      </c>
      <c r="F3642" s="9">
        <v>1</v>
      </c>
      <c r="G3642">
        <f>VLOOKUP(E3642,'Data Produk'!$A$2:$E$2517,5,FALSE)</f>
        <v>148500</v>
      </c>
      <c r="H3642">
        <f t="shared" si="113"/>
        <v>148500</v>
      </c>
      <c r="I3642" t="str">
        <f>VLOOKUP(E3642,'Data Produk'!$A$2:$E$2517,3,FALSE)</f>
        <v>BHINNEKA GO WK895 OFFICE COMBO BLACK</v>
      </c>
      <c r="J3642" t="str">
        <f>VLOOKUP(E3642,'Data Produk'!$A$2:$E$2517,4,FALSE)</f>
        <v>OFFICE COMBO</v>
      </c>
      <c r="K3642" t="str">
        <f>VLOOKUP(D3642,'Data Outlet'!$A$2:$D$17,4,FALSE)</f>
        <v>Budi Santoso</v>
      </c>
      <c r="L3642" t="str">
        <f>VLOOKUP(D3642,'Data Outlet'!$A$2:$D$17,2,FALSE)</f>
        <v>BINTARO EXCHANGE</v>
      </c>
    </row>
    <row r="3643" spans="1:12" x14ac:dyDescent="0.25">
      <c r="A3643" t="str">
        <f t="shared" si="114"/>
        <v>T-3642</v>
      </c>
      <c r="B3643" s="3" t="s">
        <v>2584</v>
      </c>
      <c r="C3643" s="5">
        <v>45478</v>
      </c>
      <c r="D3643" s="3" t="s">
        <v>35</v>
      </c>
      <c r="E3643" s="4" t="s">
        <v>1540</v>
      </c>
      <c r="F3643" s="9">
        <v>2</v>
      </c>
      <c r="G3643">
        <f>VLOOKUP(E3643,'Data Produk'!$A$2:$E$2517,5,FALSE)</f>
        <v>125100</v>
      </c>
      <c r="H3643">
        <f t="shared" si="113"/>
        <v>250200</v>
      </c>
      <c r="I3643" t="str">
        <f>VLOOKUP(E3643,'Data Produk'!$A$2:$E$2517,3,FALSE)</f>
        <v>BHINNEKA THOR II X16 GAMING MOUSE BLACK</v>
      </c>
      <c r="J3643" t="str">
        <f>VLOOKUP(E3643,'Data Produk'!$A$2:$E$2517,4,FALSE)</f>
        <v>MOUSE GAMING</v>
      </c>
      <c r="K3643" t="str">
        <f>VLOOKUP(D3643,'Data Outlet'!$A$2:$D$17,4,FALSE)</f>
        <v>Budi Santoso</v>
      </c>
      <c r="L3643" t="str">
        <f>VLOOKUP(D3643,'Data Outlet'!$A$2:$D$17,2,FALSE)</f>
        <v>BINTARO EXCHANGE</v>
      </c>
    </row>
    <row r="3644" spans="1:12" x14ac:dyDescent="0.25">
      <c r="A3644" t="str">
        <f t="shared" si="114"/>
        <v>T-3643</v>
      </c>
      <c r="B3644" s="3" t="s">
        <v>2584</v>
      </c>
      <c r="C3644" s="5">
        <v>45474</v>
      </c>
      <c r="D3644" s="3" t="s">
        <v>35</v>
      </c>
      <c r="E3644" s="4" t="s">
        <v>368</v>
      </c>
      <c r="F3644" s="9">
        <v>2</v>
      </c>
      <c r="G3644">
        <f>VLOOKUP(E3644,'Data Produk'!$A$2:$E$2517,5,FALSE)</f>
        <v>76500</v>
      </c>
      <c r="H3644">
        <f t="shared" si="113"/>
        <v>153000</v>
      </c>
      <c r="I3644" t="str">
        <f>VLOOKUP(E3644,'Data Produk'!$A$2:$E$2517,3,FALSE)</f>
        <v>BHINNEKA WAVE10 TW10 TRUE WIRELESS WHITE</v>
      </c>
      <c r="J3644" t="str">
        <f>VLOOKUP(E3644,'Data Produk'!$A$2:$E$2517,4,FALSE)</f>
        <v>TWS</v>
      </c>
      <c r="K3644" t="str">
        <f>VLOOKUP(D3644,'Data Outlet'!$A$2:$D$17,4,FALSE)</f>
        <v>Budi Santoso</v>
      </c>
      <c r="L3644" t="str">
        <f>VLOOKUP(D3644,'Data Outlet'!$A$2:$D$17,2,FALSE)</f>
        <v>BINTARO EXCHANGE</v>
      </c>
    </row>
    <row r="3645" spans="1:12" x14ac:dyDescent="0.25">
      <c r="A3645" t="str">
        <f t="shared" si="114"/>
        <v>T-3644</v>
      </c>
      <c r="B3645" s="3" t="s">
        <v>2584</v>
      </c>
      <c r="C3645" s="5">
        <v>45474</v>
      </c>
      <c r="D3645" s="3" t="s">
        <v>35</v>
      </c>
      <c r="E3645" s="4" t="s">
        <v>361</v>
      </c>
      <c r="F3645" s="9">
        <v>1</v>
      </c>
      <c r="G3645">
        <f>VLOOKUP(E3645,'Data Produk'!$A$2:$E$2517,5,FALSE)</f>
        <v>31500</v>
      </c>
      <c r="H3645">
        <f t="shared" si="113"/>
        <v>31500</v>
      </c>
      <c r="I3645" t="str">
        <f>VLOOKUP(E3645,'Data Produk'!$A$2:$E$2517,3,FALSE)</f>
        <v>BHINNEKA HYPERLINK KD60L1501 BLACK</v>
      </c>
      <c r="J3645" t="str">
        <f>VLOOKUP(E3645,'Data Produk'!$A$2:$E$2517,4,FALSE)</f>
        <v>CABLE</v>
      </c>
      <c r="K3645" t="str">
        <f>VLOOKUP(D3645,'Data Outlet'!$A$2:$D$17,4,FALSE)</f>
        <v>Budi Santoso</v>
      </c>
      <c r="L3645" t="str">
        <f>VLOOKUP(D3645,'Data Outlet'!$A$2:$D$17,2,FALSE)</f>
        <v>BINTARO EXCHANGE</v>
      </c>
    </row>
    <row r="3646" spans="1:12" x14ac:dyDescent="0.25">
      <c r="A3646" t="str">
        <f t="shared" si="114"/>
        <v>T-3645</v>
      </c>
      <c r="B3646" s="3" t="s">
        <v>2584</v>
      </c>
      <c r="C3646" s="5">
        <v>45483</v>
      </c>
      <c r="D3646" s="3" t="s">
        <v>35</v>
      </c>
      <c r="E3646" s="4" t="s">
        <v>1696</v>
      </c>
      <c r="F3646" s="9">
        <v>1</v>
      </c>
      <c r="G3646">
        <f>VLOOKUP(E3646,'Data Produk'!$A$2:$E$2517,5,FALSE)</f>
        <v>144000</v>
      </c>
      <c r="H3646">
        <f t="shared" si="113"/>
        <v>144000</v>
      </c>
      <c r="I3646" t="str">
        <f>VLOOKUP(E3646,'Data Produk'!$A$2:$E$2517,3,FALSE)</f>
        <v>BHINNEKA CHIEF II HG20 GAMING HEADSET BLACK</v>
      </c>
      <c r="J3646" t="str">
        <f>VLOOKUP(E3646,'Data Produk'!$A$2:$E$2517,4,FALSE)</f>
        <v>GAMING HEADSET</v>
      </c>
      <c r="K3646" t="str">
        <f>VLOOKUP(D3646,'Data Outlet'!$A$2:$D$17,4,FALSE)</f>
        <v>Budi Santoso</v>
      </c>
      <c r="L3646" t="str">
        <f>VLOOKUP(D3646,'Data Outlet'!$A$2:$D$17,2,FALSE)</f>
        <v>BINTARO EXCHANGE</v>
      </c>
    </row>
    <row r="3647" spans="1:12" x14ac:dyDescent="0.25">
      <c r="A3647" t="str">
        <f t="shared" si="114"/>
        <v>T-3646</v>
      </c>
      <c r="B3647" s="3" t="s">
        <v>2584</v>
      </c>
      <c r="C3647" s="5">
        <v>45478</v>
      </c>
      <c r="D3647" s="3" t="s">
        <v>35</v>
      </c>
      <c r="E3647" s="4" t="s">
        <v>1315</v>
      </c>
      <c r="F3647" s="9">
        <v>1</v>
      </c>
      <c r="G3647">
        <f>VLOOKUP(E3647,'Data Produk'!$A$2:$E$2517,5,FALSE)</f>
        <v>39600</v>
      </c>
      <c r="H3647">
        <f t="shared" si="113"/>
        <v>39600</v>
      </c>
      <c r="I3647" t="str">
        <f>VLOOKUP(E3647,'Data Produk'!$A$2:$E$2517,3,FALSE)</f>
        <v>BHINNEKA GO W606 OFFICE MOUSE BLUE</v>
      </c>
      <c r="J3647" t="str">
        <f>VLOOKUP(E3647,'Data Produk'!$A$2:$E$2517,4,FALSE)</f>
        <v>OFFICE MOUSE</v>
      </c>
      <c r="K3647" t="str">
        <f>VLOOKUP(D3647,'Data Outlet'!$A$2:$D$17,4,FALSE)</f>
        <v>Budi Santoso</v>
      </c>
      <c r="L3647" t="str">
        <f>VLOOKUP(D3647,'Data Outlet'!$A$2:$D$17,2,FALSE)</f>
        <v>BINTARO EXCHANGE</v>
      </c>
    </row>
    <row r="3648" spans="1:12" x14ac:dyDescent="0.25">
      <c r="A3648" t="str">
        <f t="shared" si="114"/>
        <v>T-3647</v>
      </c>
      <c r="B3648" s="3" t="s">
        <v>2584</v>
      </c>
      <c r="C3648" s="5">
        <v>45497</v>
      </c>
      <c r="D3648" s="3" t="s">
        <v>35</v>
      </c>
      <c r="E3648" s="4" t="s">
        <v>1697</v>
      </c>
      <c r="F3648" s="9">
        <v>1</v>
      </c>
      <c r="G3648">
        <f>VLOOKUP(E3648,'Data Produk'!$A$2:$E$2517,5,FALSE)</f>
        <v>261000</v>
      </c>
      <c r="H3648">
        <f t="shared" si="113"/>
        <v>261000</v>
      </c>
      <c r="I3648" t="str">
        <f>VLOOKUP(E3648,'Data Produk'!$A$2:$E$2517,3,FALSE)</f>
        <v>BHINNEKA ALTO MH91 GAMING HEADSET BLACK</v>
      </c>
      <c r="J3648" t="str">
        <f>VLOOKUP(E3648,'Data Produk'!$A$2:$E$2517,4,FALSE)</f>
        <v>GAMING HEADSET</v>
      </c>
      <c r="K3648" t="str">
        <f>VLOOKUP(D3648,'Data Outlet'!$A$2:$D$17,4,FALSE)</f>
        <v>Budi Santoso</v>
      </c>
      <c r="L3648" t="str">
        <f>VLOOKUP(D3648,'Data Outlet'!$A$2:$D$17,2,FALSE)</f>
        <v>BINTARO EXCHANGE</v>
      </c>
    </row>
    <row r="3649" spans="1:12" x14ac:dyDescent="0.25">
      <c r="A3649" t="str">
        <f t="shared" si="114"/>
        <v>T-3648</v>
      </c>
      <c r="B3649" s="3" t="s">
        <v>2584</v>
      </c>
      <c r="C3649" s="5">
        <v>45503</v>
      </c>
      <c r="D3649" s="3" t="s">
        <v>35</v>
      </c>
      <c r="E3649" s="4" t="s">
        <v>343</v>
      </c>
      <c r="F3649" s="9">
        <v>3</v>
      </c>
      <c r="G3649">
        <f>VLOOKUP(E3649,'Data Produk'!$A$2:$E$2517,5,FALSE)</f>
        <v>57600</v>
      </c>
      <c r="H3649">
        <f t="shared" si="113"/>
        <v>172800</v>
      </c>
      <c r="I3649" t="str">
        <f>VLOOKUP(E3649,'Data Produk'!$A$2:$E$2517,3,FALSE)</f>
        <v>BHINNEKA GO W192 OFFICE MOUSE BLACK</v>
      </c>
      <c r="J3649" t="str">
        <f>VLOOKUP(E3649,'Data Produk'!$A$2:$E$2517,4,FALSE)</f>
        <v>OFFICE MOUSE</v>
      </c>
      <c r="K3649" t="str">
        <f>VLOOKUP(D3649,'Data Outlet'!$A$2:$D$17,4,FALSE)</f>
        <v>Budi Santoso</v>
      </c>
      <c r="L3649" t="str">
        <f>VLOOKUP(D3649,'Data Outlet'!$A$2:$D$17,2,FALSE)</f>
        <v>BINTARO EXCHANGE</v>
      </c>
    </row>
    <row r="3650" spans="1:12" x14ac:dyDescent="0.25">
      <c r="A3650" t="str">
        <f t="shared" si="114"/>
        <v>T-3649</v>
      </c>
      <c r="B3650" s="3" t="s">
        <v>2584</v>
      </c>
      <c r="C3650" s="5">
        <v>45491</v>
      </c>
      <c r="D3650" s="3" t="s">
        <v>35</v>
      </c>
      <c r="E3650" s="4" t="s">
        <v>320</v>
      </c>
      <c r="F3650" s="9">
        <v>2</v>
      </c>
      <c r="G3650">
        <f>VLOOKUP(E3650,'Data Produk'!$A$2:$E$2517,5,FALSE)</f>
        <v>13050</v>
      </c>
      <c r="H3650">
        <f t="shared" si="113"/>
        <v>26100</v>
      </c>
      <c r="I3650" t="str">
        <f>VLOOKUP(E3650,'Data Produk'!$A$2:$E$2517,3,FALSE)</f>
        <v>BHINNEKA DURALINK KCT1201 BLACK</v>
      </c>
      <c r="J3650" t="str">
        <f>VLOOKUP(E3650,'Data Produk'!$A$2:$E$2517,4,FALSE)</f>
        <v>CABLE</v>
      </c>
      <c r="K3650" t="str">
        <f>VLOOKUP(D3650,'Data Outlet'!$A$2:$D$17,4,FALSE)</f>
        <v>Budi Santoso</v>
      </c>
      <c r="L3650" t="str">
        <f>VLOOKUP(D3650,'Data Outlet'!$A$2:$D$17,2,FALSE)</f>
        <v>BINTARO EXCHANGE</v>
      </c>
    </row>
    <row r="3651" spans="1:12" x14ac:dyDescent="0.25">
      <c r="A3651" t="str">
        <f t="shared" si="114"/>
        <v>T-3650</v>
      </c>
      <c r="B3651" s="3" t="s">
        <v>2584</v>
      </c>
      <c r="C3651" s="5">
        <v>45491</v>
      </c>
      <c r="D3651" s="3" t="s">
        <v>35</v>
      </c>
      <c r="E3651" s="4" t="s">
        <v>1326</v>
      </c>
      <c r="F3651" s="9">
        <v>1</v>
      </c>
      <c r="G3651">
        <f>VLOOKUP(E3651,'Data Produk'!$A$2:$E$2517,5,FALSE)</f>
        <v>39600</v>
      </c>
      <c r="H3651">
        <f t="shared" ref="H3651:H3714" si="115">G3651*F3651</f>
        <v>39600</v>
      </c>
      <c r="I3651" t="str">
        <f>VLOOKUP(E3651,'Data Produk'!$A$2:$E$2517,3,FALSE)</f>
        <v>BHINNEKA GO W606 OFFICE MOUSE BLACK</v>
      </c>
      <c r="J3651" t="str">
        <f>VLOOKUP(E3651,'Data Produk'!$A$2:$E$2517,4,FALSE)</f>
        <v>OFFICE MOUSE</v>
      </c>
      <c r="K3651" t="str">
        <f>VLOOKUP(D3651,'Data Outlet'!$A$2:$D$17,4,FALSE)</f>
        <v>Budi Santoso</v>
      </c>
      <c r="L3651" t="str">
        <f>VLOOKUP(D3651,'Data Outlet'!$A$2:$D$17,2,FALSE)</f>
        <v>BINTARO EXCHANGE</v>
      </c>
    </row>
    <row r="3652" spans="1:12" x14ac:dyDescent="0.25">
      <c r="A3652" t="str">
        <f t="shared" si="114"/>
        <v>T-3651</v>
      </c>
      <c r="B3652" s="3" t="s">
        <v>2584</v>
      </c>
      <c r="C3652" s="5">
        <v>45504</v>
      </c>
      <c r="D3652" s="3" t="s">
        <v>35</v>
      </c>
      <c r="E3652" s="4" t="s">
        <v>1491</v>
      </c>
      <c r="F3652" s="9">
        <v>2</v>
      </c>
      <c r="G3652">
        <f>VLOOKUP(E3652,'Data Produk'!$A$2:$E$2517,5,FALSE)</f>
        <v>73800</v>
      </c>
      <c r="H3652">
        <f t="shared" si="115"/>
        <v>147600</v>
      </c>
      <c r="I3652" t="str">
        <f>VLOOKUP(E3652,'Data Produk'!$A$2:$E$2517,3,FALSE)</f>
        <v>BHINNEKA SMART LIGHT BUB 9W SLB101</v>
      </c>
      <c r="J3652" t="str">
        <f>VLOOKUP(E3652,'Data Produk'!$A$2:$E$2517,4,FALSE)</f>
        <v>SMART LIFE</v>
      </c>
      <c r="K3652" t="str">
        <f>VLOOKUP(D3652,'Data Outlet'!$A$2:$D$17,4,FALSE)</f>
        <v>Budi Santoso</v>
      </c>
      <c r="L3652" t="str">
        <f>VLOOKUP(D3652,'Data Outlet'!$A$2:$D$17,2,FALSE)</f>
        <v>BINTARO EXCHANGE</v>
      </c>
    </row>
    <row r="3653" spans="1:12" x14ac:dyDescent="0.25">
      <c r="A3653" t="str">
        <f t="shared" si="114"/>
        <v>T-3652</v>
      </c>
      <c r="B3653" s="3" t="s">
        <v>2584</v>
      </c>
      <c r="C3653" s="5">
        <v>45476</v>
      </c>
      <c r="D3653" s="3" t="s">
        <v>35</v>
      </c>
      <c r="E3653" s="4" t="s">
        <v>1493</v>
      </c>
      <c r="F3653" s="9">
        <v>2</v>
      </c>
      <c r="G3653">
        <f>VLOOKUP(E3653,'Data Produk'!$A$2:$E$2517,5,FALSE)</f>
        <v>261000</v>
      </c>
      <c r="H3653">
        <f t="shared" si="115"/>
        <v>522000</v>
      </c>
      <c r="I3653" t="str">
        <f>VLOOKUP(E3653,'Data Produk'!$A$2:$E$2517,3,FALSE)</f>
        <v>BHINNEKA BLAKE WGC5 GAMING MOUSE WHITE</v>
      </c>
      <c r="J3653" t="str">
        <f>VLOOKUP(E3653,'Data Produk'!$A$2:$E$2517,4,FALSE)</f>
        <v>MOUSE GAMING</v>
      </c>
      <c r="K3653" t="str">
        <f>VLOOKUP(D3653,'Data Outlet'!$A$2:$D$17,4,FALSE)</f>
        <v>Budi Santoso</v>
      </c>
      <c r="L3653" t="str">
        <f>VLOOKUP(D3653,'Data Outlet'!$A$2:$D$17,2,FALSE)</f>
        <v>BINTARO EXCHANGE</v>
      </c>
    </row>
    <row r="3654" spans="1:12" x14ac:dyDescent="0.25">
      <c r="A3654" t="str">
        <f t="shared" si="114"/>
        <v>T-3653</v>
      </c>
      <c r="B3654" s="3" t="s">
        <v>2584</v>
      </c>
      <c r="C3654" s="5">
        <v>45491</v>
      </c>
      <c r="D3654" s="3" t="s">
        <v>35</v>
      </c>
      <c r="E3654" s="4" t="s">
        <v>933</v>
      </c>
      <c r="F3654" s="9">
        <v>1</v>
      </c>
      <c r="G3654">
        <f>VLOOKUP(E3654,'Data Produk'!$A$2:$E$2517,5,FALSE)</f>
        <v>27000</v>
      </c>
      <c r="H3654">
        <f t="shared" si="115"/>
        <v>27000</v>
      </c>
      <c r="I3654" t="str">
        <f>VLOOKUP(E3654,'Data Produk'!$A$2:$E$2517,3,FALSE)</f>
        <v>BHINNEKA DURALINK KLB2001 BLACK</v>
      </c>
      <c r="J3654" t="str">
        <f>VLOOKUP(E3654,'Data Produk'!$A$2:$E$2517,4,FALSE)</f>
        <v>CABLE</v>
      </c>
      <c r="K3654" t="str">
        <f>VLOOKUP(D3654,'Data Outlet'!$A$2:$D$17,4,FALSE)</f>
        <v>Budi Santoso</v>
      </c>
      <c r="L3654" t="str">
        <f>VLOOKUP(D3654,'Data Outlet'!$A$2:$D$17,2,FALSE)</f>
        <v>BINTARO EXCHANGE</v>
      </c>
    </row>
    <row r="3655" spans="1:12" x14ac:dyDescent="0.25">
      <c r="A3655" t="str">
        <f t="shared" si="114"/>
        <v>T-3654</v>
      </c>
      <c r="B3655" s="3" t="s">
        <v>2584</v>
      </c>
      <c r="C3655" s="5">
        <v>45478</v>
      </c>
      <c r="D3655" s="3" t="s">
        <v>35</v>
      </c>
      <c r="E3655" s="4" t="s">
        <v>354</v>
      </c>
      <c r="F3655" s="9">
        <v>1</v>
      </c>
      <c r="G3655">
        <f>VLOOKUP(E3655,'Data Produk'!$A$2:$E$2517,5,FALSE)</f>
        <v>82800</v>
      </c>
      <c r="H3655">
        <f t="shared" si="115"/>
        <v>82800</v>
      </c>
      <c r="I3655" t="str">
        <f>VLOOKUP(E3655,'Data Produk'!$A$2:$E$2517,3,FALSE)</f>
        <v>BHINNEKA W190 OFFICE MOUSE BLACK</v>
      </c>
      <c r="J3655" t="str">
        <f>VLOOKUP(E3655,'Data Produk'!$A$2:$E$2517,4,FALSE)</f>
        <v>OFFICE MOUSE</v>
      </c>
      <c r="K3655" t="str">
        <f>VLOOKUP(D3655,'Data Outlet'!$A$2:$D$17,4,FALSE)</f>
        <v>Budi Santoso</v>
      </c>
      <c r="L3655" t="str">
        <f>VLOOKUP(D3655,'Data Outlet'!$A$2:$D$17,2,FALSE)</f>
        <v>BINTARO EXCHANGE</v>
      </c>
    </row>
    <row r="3656" spans="1:12" x14ac:dyDescent="0.25">
      <c r="A3656" t="str">
        <f t="shared" si="114"/>
        <v>T-3655</v>
      </c>
      <c r="B3656" s="3" t="s">
        <v>2584</v>
      </c>
      <c r="C3656" s="5">
        <v>45495</v>
      </c>
      <c r="D3656" s="3" t="s">
        <v>35</v>
      </c>
      <c r="E3656" s="4" t="s">
        <v>1505</v>
      </c>
      <c r="F3656" s="9">
        <v>2</v>
      </c>
      <c r="G3656">
        <f>VLOOKUP(E3656,'Data Produk'!$A$2:$E$2517,5,FALSE)</f>
        <v>39600</v>
      </c>
      <c r="H3656">
        <f t="shared" si="115"/>
        <v>79200</v>
      </c>
      <c r="I3656" t="str">
        <f>VLOOKUP(E3656,'Data Produk'!$A$2:$E$2517,3,FALSE)</f>
        <v>BHINNEKA GO W606 OFFICE MOUSE WHITE</v>
      </c>
      <c r="J3656" t="str">
        <f>VLOOKUP(E3656,'Data Produk'!$A$2:$E$2517,4,FALSE)</f>
        <v>OFFICE MOUSE</v>
      </c>
      <c r="K3656" t="str">
        <f>VLOOKUP(D3656,'Data Outlet'!$A$2:$D$17,4,FALSE)</f>
        <v>Budi Santoso</v>
      </c>
      <c r="L3656" t="str">
        <f>VLOOKUP(D3656,'Data Outlet'!$A$2:$D$17,2,FALSE)</f>
        <v>BINTARO EXCHANGE</v>
      </c>
    </row>
    <row r="3657" spans="1:12" x14ac:dyDescent="0.25">
      <c r="A3657" t="str">
        <f t="shared" si="114"/>
        <v>T-3656</v>
      </c>
      <c r="B3657" s="3" t="s">
        <v>2584</v>
      </c>
      <c r="C3657" s="5">
        <v>45495</v>
      </c>
      <c r="D3657" s="3" t="s">
        <v>35</v>
      </c>
      <c r="E3657" s="4" t="s">
        <v>1698</v>
      </c>
      <c r="F3657" s="9">
        <v>1</v>
      </c>
      <c r="G3657">
        <f>VLOOKUP(E3657,'Data Produk'!$A$2:$E$2517,5,FALSE)</f>
        <v>360000</v>
      </c>
      <c r="H3657">
        <f t="shared" si="115"/>
        <v>360000</v>
      </c>
      <c r="I3657" t="str">
        <f>VLOOKUP(E3657,'Data Produk'!$A$2:$E$2517,3,FALSE)</f>
        <v>BHINNEKA Gaming Gamepad USB WGP14 PK</v>
      </c>
      <c r="J3657" t="str">
        <f>VLOOKUP(E3657,'Data Produk'!$A$2:$E$2517,4,FALSE)</f>
        <v>GAMEPAD</v>
      </c>
      <c r="K3657" t="str">
        <f>VLOOKUP(D3657,'Data Outlet'!$A$2:$D$17,4,FALSE)</f>
        <v>Budi Santoso</v>
      </c>
      <c r="L3657" t="str">
        <f>VLOOKUP(D3657,'Data Outlet'!$A$2:$D$17,2,FALSE)</f>
        <v>BINTARO EXCHANGE</v>
      </c>
    </row>
    <row r="3658" spans="1:12" x14ac:dyDescent="0.25">
      <c r="A3658" t="str">
        <f t="shared" si="114"/>
        <v>T-3657</v>
      </c>
      <c r="B3658" s="3" t="s">
        <v>2584</v>
      </c>
      <c r="C3658" s="5">
        <v>45493</v>
      </c>
      <c r="D3658" s="3" t="s">
        <v>35</v>
      </c>
      <c r="E3658" s="4" t="s">
        <v>335</v>
      </c>
      <c r="F3658" s="9">
        <v>2</v>
      </c>
      <c r="G3658">
        <f>VLOOKUP(E3658,'Data Produk'!$A$2:$E$2517,5,FALSE)</f>
        <v>39600</v>
      </c>
      <c r="H3658">
        <f t="shared" si="115"/>
        <v>79200</v>
      </c>
      <c r="I3658" t="str">
        <f>VLOOKUP(E3658,'Data Produk'!$A$2:$E$2517,3,FALSE)</f>
        <v>BHINNEKA GO W608 OFFICE MOUSE GREEN</v>
      </c>
      <c r="J3658" t="str">
        <f>VLOOKUP(E3658,'Data Produk'!$A$2:$E$2517,4,FALSE)</f>
        <v>OFFICE MOUSE</v>
      </c>
      <c r="K3658" t="str">
        <f>VLOOKUP(D3658,'Data Outlet'!$A$2:$D$17,4,FALSE)</f>
        <v>Budi Santoso</v>
      </c>
      <c r="L3658" t="str">
        <f>VLOOKUP(D3658,'Data Outlet'!$A$2:$D$17,2,FALSE)</f>
        <v>BINTARO EXCHANGE</v>
      </c>
    </row>
    <row r="3659" spans="1:12" x14ac:dyDescent="0.25">
      <c r="A3659" t="str">
        <f t="shared" si="114"/>
        <v>T-3658</v>
      </c>
      <c r="B3659" s="3" t="s">
        <v>2584</v>
      </c>
      <c r="C3659" s="5">
        <v>45481</v>
      </c>
      <c r="D3659" s="3" t="s">
        <v>35</v>
      </c>
      <c r="E3659" s="4" t="s">
        <v>943</v>
      </c>
      <c r="F3659" s="9">
        <v>2</v>
      </c>
      <c r="G3659">
        <f>VLOOKUP(E3659,'Data Produk'!$A$2:$E$2517,5,FALSE)</f>
        <v>82800</v>
      </c>
      <c r="H3659">
        <f t="shared" si="115"/>
        <v>165600</v>
      </c>
      <c r="I3659" t="str">
        <f>VLOOKUP(E3659,'Data Produk'!$A$2:$E$2517,3,FALSE)</f>
        <v>BHINNEKA GO W193 OFFICE MOUSE PINK</v>
      </c>
      <c r="J3659" t="str">
        <f>VLOOKUP(E3659,'Data Produk'!$A$2:$E$2517,4,FALSE)</f>
        <v>OFFICE MOUSE</v>
      </c>
      <c r="K3659" t="str">
        <f>VLOOKUP(D3659,'Data Outlet'!$A$2:$D$17,4,FALSE)</f>
        <v>Budi Santoso</v>
      </c>
      <c r="L3659" t="str">
        <f>VLOOKUP(D3659,'Data Outlet'!$A$2:$D$17,2,FALSE)</f>
        <v>BINTARO EXCHANGE</v>
      </c>
    </row>
    <row r="3660" spans="1:12" x14ac:dyDescent="0.25">
      <c r="A3660" t="str">
        <f t="shared" ref="A3660:A3723" si="116">"T-"&amp;ROW()-1</f>
        <v>T-3659</v>
      </c>
      <c r="B3660" s="3" t="s">
        <v>2584</v>
      </c>
      <c r="C3660" s="5">
        <v>45492</v>
      </c>
      <c r="D3660" s="3" t="s">
        <v>35</v>
      </c>
      <c r="E3660" s="4" t="s">
        <v>1549</v>
      </c>
      <c r="F3660" s="9">
        <v>2</v>
      </c>
      <c r="G3660">
        <f>VLOOKUP(E3660,'Data Produk'!$A$2:$E$2517,5,FALSE)</f>
        <v>162000</v>
      </c>
      <c r="H3660">
        <f t="shared" si="115"/>
        <v>324000</v>
      </c>
      <c r="I3660" t="str">
        <f>VLOOKUP(E3660,'Data Produk'!$A$2:$E$2517,3,FALSE)</f>
        <v>BHINNEKA POWER PACK T1 10.000 mAh 22,5W POWERBANK BLACK</v>
      </c>
      <c r="J3660" t="str">
        <f>VLOOKUP(E3660,'Data Produk'!$A$2:$E$2517,4,FALSE)</f>
        <v>POWERBANK</v>
      </c>
      <c r="K3660" t="str">
        <f>VLOOKUP(D3660,'Data Outlet'!$A$2:$D$17,4,FALSE)</f>
        <v>Budi Santoso</v>
      </c>
      <c r="L3660" t="str">
        <f>VLOOKUP(D3660,'Data Outlet'!$A$2:$D$17,2,FALSE)</f>
        <v>BINTARO EXCHANGE</v>
      </c>
    </row>
    <row r="3661" spans="1:12" x14ac:dyDescent="0.25">
      <c r="A3661" t="str">
        <f t="shared" si="116"/>
        <v>T-3660</v>
      </c>
      <c r="B3661" s="3" t="s">
        <v>2584</v>
      </c>
      <c r="C3661" s="5">
        <v>45475</v>
      </c>
      <c r="D3661" s="3" t="s">
        <v>35</v>
      </c>
      <c r="E3661" s="4" t="s">
        <v>1327</v>
      </c>
      <c r="F3661" s="9">
        <v>2</v>
      </c>
      <c r="G3661">
        <f>VLOOKUP(E3661,'Data Produk'!$A$2:$E$2517,5,FALSE)</f>
        <v>29700</v>
      </c>
      <c r="H3661">
        <f t="shared" si="115"/>
        <v>59400</v>
      </c>
      <c r="I3661" t="str">
        <f>VLOOKUP(E3661,'Data Produk'!$A$2:$E$2517,3,FALSE)</f>
        <v>KC201 BHINNEKA USB CABLE TYPE C</v>
      </c>
      <c r="J3661" t="str">
        <f>VLOOKUP(E3661,'Data Produk'!$A$2:$E$2517,4,FALSE)</f>
        <v>CABLE</v>
      </c>
      <c r="K3661" t="str">
        <f>VLOOKUP(D3661,'Data Outlet'!$A$2:$D$17,4,FALSE)</f>
        <v>Budi Santoso</v>
      </c>
      <c r="L3661" t="str">
        <f>VLOOKUP(D3661,'Data Outlet'!$A$2:$D$17,2,FALSE)</f>
        <v>BINTARO EXCHANGE</v>
      </c>
    </row>
    <row r="3662" spans="1:12" x14ac:dyDescent="0.25">
      <c r="A3662" t="str">
        <f t="shared" si="116"/>
        <v>T-3661</v>
      </c>
      <c r="B3662" s="3" t="s">
        <v>2584</v>
      </c>
      <c r="C3662" s="5">
        <v>45500</v>
      </c>
      <c r="D3662" s="3" t="s">
        <v>35</v>
      </c>
      <c r="E3662" s="4" t="s">
        <v>349</v>
      </c>
      <c r="F3662" s="9">
        <v>2</v>
      </c>
      <c r="G3662">
        <f>VLOOKUP(E3662,'Data Produk'!$A$2:$E$2517,5,FALSE)</f>
        <v>12600</v>
      </c>
      <c r="H3662">
        <f t="shared" si="115"/>
        <v>25200</v>
      </c>
      <c r="I3662" t="str">
        <f>VLOOKUP(E3662,'Data Produk'!$A$2:$E$2517,3,FALSE)</f>
        <v>BHINNEKA BASIC XL MP64 BASIC MOUSEPAD BLACK</v>
      </c>
      <c r="J3662" t="str">
        <f>VLOOKUP(E3662,'Data Produk'!$A$2:$E$2517,4,FALSE)</f>
        <v>BASIC MOUSEPAD</v>
      </c>
      <c r="K3662" t="str">
        <f>VLOOKUP(D3662,'Data Outlet'!$A$2:$D$17,4,FALSE)</f>
        <v>Budi Santoso</v>
      </c>
      <c r="L3662" t="str">
        <f>VLOOKUP(D3662,'Data Outlet'!$A$2:$D$17,2,FALSE)</f>
        <v>BINTARO EXCHANGE</v>
      </c>
    </row>
    <row r="3663" spans="1:12" x14ac:dyDescent="0.25">
      <c r="A3663" t="str">
        <f t="shared" si="116"/>
        <v>T-3662</v>
      </c>
      <c r="B3663" s="3" t="s">
        <v>2584</v>
      </c>
      <c r="C3663" s="5">
        <v>45475</v>
      </c>
      <c r="D3663" s="3" t="s">
        <v>35</v>
      </c>
      <c r="E3663" s="4" t="s">
        <v>1382</v>
      </c>
      <c r="F3663" s="9">
        <v>2</v>
      </c>
      <c r="G3663">
        <f>VLOOKUP(E3663,'Data Produk'!$A$2:$E$2517,5,FALSE)</f>
        <v>49500</v>
      </c>
      <c r="H3663">
        <f t="shared" si="115"/>
        <v>99000</v>
      </c>
      <c r="I3663" t="str">
        <f>VLOOKUP(E3663,'Data Produk'!$A$2:$E$2517,3,FALSE)</f>
        <v>BHINNEKA POWER GO 20W 1-PORT TYPE-C USB CHARGER (PD+QC) BLACK</v>
      </c>
      <c r="J3663" t="str">
        <f>VLOOKUP(E3663,'Data Produk'!$A$2:$E$2517,4,FALSE)</f>
        <v>CHARGER</v>
      </c>
      <c r="K3663" t="str">
        <f>VLOOKUP(D3663,'Data Outlet'!$A$2:$D$17,4,FALSE)</f>
        <v>Budi Santoso</v>
      </c>
      <c r="L3663" t="str">
        <f>VLOOKUP(D3663,'Data Outlet'!$A$2:$D$17,2,FALSE)</f>
        <v>BINTARO EXCHANGE</v>
      </c>
    </row>
    <row r="3664" spans="1:12" x14ac:dyDescent="0.25">
      <c r="A3664" t="str">
        <f t="shared" si="116"/>
        <v>T-3663</v>
      </c>
      <c r="B3664" s="3" t="s">
        <v>2584</v>
      </c>
      <c r="C3664" s="5">
        <v>45485</v>
      </c>
      <c r="D3664" s="3" t="s">
        <v>35</v>
      </c>
      <c r="E3664" s="4" t="s">
        <v>1699</v>
      </c>
      <c r="F3664" s="9">
        <v>1</v>
      </c>
      <c r="G3664">
        <f>VLOOKUP(E3664,'Data Produk'!$A$2:$E$2517,5,FALSE)</f>
        <v>65700</v>
      </c>
      <c r="H3664">
        <f t="shared" si="115"/>
        <v>65700</v>
      </c>
      <c r="I3664" t="str">
        <f>VLOOKUP(E3664,'Data Produk'!$A$2:$E$2517,3,FALSE)</f>
        <v>BHINNEKA AGILE MP453 GAMING MOUSEPAD BLACK</v>
      </c>
      <c r="J3664" t="str">
        <f>VLOOKUP(E3664,'Data Produk'!$A$2:$E$2517,4,FALSE)</f>
        <v>GAMING MOUSEPAD</v>
      </c>
      <c r="K3664" t="str">
        <f>VLOOKUP(D3664,'Data Outlet'!$A$2:$D$17,4,FALSE)</f>
        <v>Budi Santoso</v>
      </c>
      <c r="L3664" t="str">
        <f>VLOOKUP(D3664,'Data Outlet'!$A$2:$D$17,2,FALSE)</f>
        <v>BINTARO EXCHANGE</v>
      </c>
    </row>
    <row r="3665" spans="1:12" x14ac:dyDescent="0.25">
      <c r="A3665" t="str">
        <f t="shared" si="116"/>
        <v>T-3664</v>
      </c>
      <c r="B3665" s="3" t="s">
        <v>2584</v>
      </c>
      <c r="C3665" s="5">
        <v>45487</v>
      </c>
      <c r="D3665" s="3" t="s">
        <v>35</v>
      </c>
      <c r="E3665" s="4" t="s">
        <v>1700</v>
      </c>
      <c r="F3665" s="9">
        <v>2</v>
      </c>
      <c r="G3665">
        <f>VLOOKUP(E3665,'Data Produk'!$A$2:$E$2517,5,FALSE)</f>
        <v>112500</v>
      </c>
      <c r="H3665">
        <f t="shared" si="115"/>
        <v>225000</v>
      </c>
      <c r="I3665" t="str">
        <f>VLOOKUP(E3665,'Data Produk'!$A$2:$E$2517,3,FALSE)</f>
        <v>BHINNEKA WAVE11 TW11 TRUE WIRELESS WHITE</v>
      </c>
      <c r="J3665" t="str">
        <f>VLOOKUP(E3665,'Data Produk'!$A$2:$E$2517,4,FALSE)</f>
        <v>TWS</v>
      </c>
      <c r="K3665" t="str">
        <f>VLOOKUP(D3665,'Data Outlet'!$A$2:$D$17,4,FALSE)</f>
        <v>Budi Santoso</v>
      </c>
      <c r="L3665" t="str">
        <f>VLOOKUP(D3665,'Data Outlet'!$A$2:$D$17,2,FALSE)</f>
        <v>BINTARO EXCHANGE</v>
      </c>
    </row>
    <row r="3666" spans="1:12" x14ac:dyDescent="0.25">
      <c r="A3666" t="str">
        <f t="shared" si="116"/>
        <v>T-3665</v>
      </c>
      <c r="B3666" s="3" t="s">
        <v>2584</v>
      </c>
      <c r="C3666" s="5">
        <v>45487</v>
      </c>
      <c r="D3666" s="3" t="s">
        <v>35</v>
      </c>
      <c r="E3666" s="4" t="s">
        <v>333</v>
      </c>
      <c r="F3666" s="9">
        <v>1</v>
      </c>
      <c r="G3666">
        <f>VLOOKUP(E3666,'Data Produk'!$A$2:$E$2517,5,FALSE)</f>
        <v>45000</v>
      </c>
      <c r="H3666">
        <f t="shared" si="115"/>
        <v>45000</v>
      </c>
      <c r="I3666" t="str">
        <f>VLOOKUP(E3666,'Data Produk'!$A$2:$E$2517,3,FALSE)</f>
        <v>BHINNEKA HYPERLINK KD10C2001 BLACK</v>
      </c>
      <c r="J3666" t="str">
        <f>VLOOKUP(E3666,'Data Produk'!$A$2:$E$2517,4,FALSE)</f>
        <v>CABLE</v>
      </c>
      <c r="K3666" t="str">
        <f>VLOOKUP(D3666,'Data Outlet'!$A$2:$D$17,4,FALSE)</f>
        <v>Budi Santoso</v>
      </c>
      <c r="L3666" t="str">
        <f>VLOOKUP(D3666,'Data Outlet'!$A$2:$D$17,2,FALSE)</f>
        <v>BINTARO EXCHANGE</v>
      </c>
    </row>
    <row r="3667" spans="1:12" x14ac:dyDescent="0.25">
      <c r="A3667" t="str">
        <f t="shared" si="116"/>
        <v>T-3666</v>
      </c>
      <c r="B3667" s="3" t="s">
        <v>2584</v>
      </c>
      <c r="C3667" s="5">
        <v>45482</v>
      </c>
      <c r="D3667" s="3" t="s">
        <v>35</v>
      </c>
      <c r="E3667" s="4" t="s">
        <v>357</v>
      </c>
      <c r="F3667" s="9">
        <v>2</v>
      </c>
      <c r="G3667">
        <f>VLOOKUP(E3667,'Data Produk'!$A$2:$E$2517,5,FALSE)</f>
        <v>81000</v>
      </c>
      <c r="H3667">
        <f t="shared" si="115"/>
        <v>162000</v>
      </c>
      <c r="I3667" t="str">
        <f>VLOOKUP(E3667,'Data Produk'!$A$2:$E$2517,3,FALSE)</f>
        <v>BHINNEKA THOR X9 GAMING MOUSE BLACK</v>
      </c>
      <c r="J3667" t="str">
        <f>VLOOKUP(E3667,'Data Produk'!$A$2:$E$2517,4,FALSE)</f>
        <v>MOUSE GAMING</v>
      </c>
      <c r="K3667" t="str">
        <f>VLOOKUP(D3667,'Data Outlet'!$A$2:$D$17,4,FALSE)</f>
        <v>Budi Santoso</v>
      </c>
      <c r="L3667" t="str">
        <f>VLOOKUP(D3667,'Data Outlet'!$A$2:$D$17,2,FALSE)</f>
        <v>BINTARO EXCHANGE</v>
      </c>
    </row>
    <row r="3668" spans="1:12" x14ac:dyDescent="0.25">
      <c r="A3668" t="str">
        <f t="shared" si="116"/>
        <v>T-3667</v>
      </c>
      <c r="B3668" s="3" t="s">
        <v>2584</v>
      </c>
      <c r="C3668" s="5">
        <v>45482</v>
      </c>
      <c r="D3668" s="3" t="s">
        <v>35</v>
      </c>
      <c r="E3668" s="4" t="s">
        <v>1701</v>
      </c>
      <c r="F3668" s="9">
        <v>2</v>
      </c>
      <c r="G3668">
        <f>VLOOKUP(E3668,'Data Produk'!$A$2:$E$2517,5,FALSE)</f>
        <v>144000</v>
      </c>
      <c r="H3668">
        <f t="shared" si="115"/>
        <v>288000</v>
      </c>
      <c r="I3668" t="str">
        <f>VLOOKUP(E3668,'Data Produk'!$A$2:$E$2517,3,FALSE)</f>
        <v>BHINNEKA VENOM II WGC2 GAMING MOUSE MINT</v>
      </c>
      <c r="J3668" t="str">
        <f>VLOOKUP(E3668,'Data Produk'!$A$2:$E$2517,4,FALSE)</f>
        <v>MOUSE GAMING</v>
      </c>
      <c r="K3668" t="str">
        <f>VLOOKUP(D3668,'Data Outlet'!$A$2:$D$17,4,FALSE)</f>
        <v>Budi Santoso</v>
      </c>
      <c r="L3668" t="str">
        <f>VLOOKUP(D3668,'Data Outlet'!$A$2:$D$17,2,FALSE)</f>
        <v>BINTARO EXCHANGE</v>
      </c>
    </row>
    <row r="3669" spans="1:12" x14ac:dyDescent="0.25">
      <c r="A3669" t="str">
        <f t="shared" si="116"/>
        <v>T-3668</v>
      </c>
      <c r="B3669" s="3" t="s">
        <v>2584</v>
      </c>
      <c r="C3669" s="5">
        <v>45499</v>
      </c>
      <c r="D3669" s="3" t="s">
        <v>35</v>
      </c>
      <c r="E3669" s="4" t="s">
        <v>365</v>
      </c>
      <c r="F3669" s="9">
        <v>2</v>
      </c>
      <c r="G3669">
        <f>VLOOKUP(E3669,'Data Produk'!$A$2:$E$2517,5,FALSE)</f>
        <v>25200</v>
      </c>
      <c r="H3669">
        <f t="shared" si="115"/>
        <v>50400</v>
      </c>
      <c r="I3669" t="str">
        <f>VLOOKUP(E3669,'Data Produk'!$A$2:$E$2517,3,FALSE)</f>
        <v>BHINNEKA HYPERLINK KD60C1501 BLACK</v>
      </c>
      <c r="J3669" t="str">
        <f>VLOOKUP(E3669,'Data Produk'!$A$2:$E$2517,4,FALSE)</f>
        <v>CABLE</v>
      </c>
      <c r="K3669" t="str">
        <f>VLOOKUP(D3669,'Data Outlet'!$A$2:$D$17,4,FALSE)</f>
        <v>Budi Santoso</v>
      </c>
      <c r="L3669" t="str">
        <f>VLOOKUP(D3669,'Data Outlet'!$A$2:$D$17,2,FALSE)</f>
        <v>BINTARO EXCHANGE</v>
      </c>
    </row>
    <row r="3670" spans="1:12" x14ac:dyDescent="0.25">
      <c r="A3670" t="str">
        <f t="shared" si="116"/>
        <v>T-3669</v>
      </c>
      <c r="B3670" s="3" t="s">
        <v>2584</v>
      </c>
      <c r="C3670" s="5">
        <v>45501</v>
      </c>
      <c r="D3670" s="3" t="s">
        <v>35</v>
      </c>
      <c r="E3670" s="4" t="s">
        <v>346</v>
      </c>
      <c r="F3670" s="9">
        <v>1</v>
      </c>
      <c r="G3670">
        <f>VLOOKUP(E3670,'Data Produk'!$A$2:$E$2517,5,FALSE)</f>
        <v>18000</v>
      </c>
      <c r="H3670">
        <f t="shared" si="115"/>
        <v>18000</v>
      </c>
      <c r="I3670" t="str">
        <f>VLOOKUP(E3670,'Data Produk'!$A$2:$E$2517,3,FALSE)</f>
        <v>BHINNEKA DURALINK KLB1201 BLACK</v>
      </c>
      <c r="J3670" t="str">
        <f>VLOOKUP(E3670,'Data Produk'!$A$2:$E$2517,4,FALSE)</f>
        <v>CABLE</v>
      </c>
      <c r="K3670" t="str">
        <f>VLOOKUP(D3670,'Data Outlet'!$A$2:$D$17,4,FALSE)</f>
        <v>Budi Santoso</v>
      </c>
      <c r="L3670" t="str">
        <f>VLOOKUP(D3670,'Data Outlet'!$A$2:$D$17,2,FALSE)</f>
        <v>BINTARO EXCHANGE</v>
      </c>
    </row>
    <row r="3671" spans="1:12" x14ac:dyDescent="0.25">
      <c r="A3671" t="str">
        <f t="shared" si="116"/>
        <v>T-3670</v>
      </c>
      <c r="B3671" s="3" t="s">
        <v>2584</v>
      </c>
      <c r="C3671" s="5">
        <v>45494</v>
      </c>
      <c r="D3671" s="3" t="s">
        <v>35</v>
      </c>
      <c r="E3671" s="4" t="s">
        <v>1702</v>
      </c>
      <c r="F3671" s="9">
        <v>1</v>
      </c>
      <c r="G3671">
        <f>VLOOKUP(E3671,'Data Produk'!$A$2:$E$2517,5,FALSE)</f>
        <v>39600</v>
      </c>
      <c r="H3671">
        <f t="shared" si="115"/>
        <v>39600</v>
      </c>
      <c r="I3671" t="str">
        <f>VLOOKUP(E3671,'Data Produk'!$A$2:$E$2517,3,FALSE)</f>
        <v>BHINNEKA GO W607 OFFICE MOUSE BLACK</v>
      </c>
      <c r="J3671" t="str">
        <f>VLOOKUP(E3671,'Data Produk'!$A$2:$E$2517,4,FALSE)</f>
        <v>OFFICE MOUSE</v>
      </c>
      <c r="K3671" t="str">
        <f>VLOOKUP(D3671,'Data Outlet'!$A$2:$D$17,4,FALSE)</f>
        <v>Budi Santoso</v>
      </c>
      <c r="L3671" t="str">
        <f>VLOOKUP(D3671,'Data Outlet'!$A$2:$D$17,2,FALSE)</f>
        <v>BINTARO EXCHANGE</v>
      </c>
    </row>
    <row r="3672" spans="1:12" x14ac:dyDescent="0.25">
      <c r="A3672" t="str">
        <f t="shared" si="116"/>
        <v>T-3671</v>
      </c>
      <c r="B3672" s="3" t="s">
        <v>2584</v>
      </c>
      <c r="C3672" s="5">
        <v>45492</v>
      </c>
      <c r="D3672" s="3" t="s">
        <v>35</v>
      </c>
      <c r="E3672" s="4" t="s">
        <v>334</v>
      </c>
      <c r="F3672" s="9">
        <v>2</v>
      </c>
      <c r="G3672">
        <f>VLOOKUP(E3672,'Data Produk'!$A$2:$E$2517,5,FALSE)</f>
        <v>22500</v>
      </c>
      <c r="H3672">
        <f t="shared" si="115"/>
        <v>45000</v>
      </c>
      <c r="I3672" t="str">
        <f>VLOOKUP(E3672,'Data Produk'!$A$2:$E$2517,3,FALSE)</f>
        <v>BHINNEKA LINKBUDS ES4 WIRED EARBUDS BLACK</v>
      </c>
      <c r="J3672" t="str">
        <f>VLOOKUP(E3672,'Data Produk'!$A$2:$E$2517,4,FALSE)</f>
        <v>EARPHONE</v>
      </c>
      <c r="K3672" t="str">
        <f>VLOOKUP(D3672,'Data Outlet'!$A$2:$D$17,4,FALSE)</f>
        <v>Budi Santoso</v>
      </c>
      <c r="L3672" t="str">
        <f>VLOOKUP(D3672,'Data Outlet'!$A$2:$D$17,2,FALSE)</f>
        <v>BINTARO EXCHANGE</v>
      </c>
    </row>
    <row r="3673" spans="1:12" x14ac:dyDescent="0.25">
      <c r="A3673" t="str">
        <f t="shared" si="116"/>
        <v>T-3672</v>
      </c>
      <c r="B3673" s="3" t="s">
        <v>2584</v>
      </c>
      <c r="C3673" s="5">
        <v>45497</v>
      </c>
      <c r="D3673" s="3" t="s">
        <v>35</v>
      </c>
      <c r="E3673" s="4" t="s">
        <v>969</v>
      </c>
      <c r="F3673" s="9">
        <v>1</v>
      </c>
      <c r="G3673">
        <f>VLOOKUP(E3673,'Data Produk'!$A$2:$E$2517,5,FALSE)</f>
        <v>247500</v>
      </c>
      <c r="H3673">
        <f t="shared" si="115"/>
        <v>247500</v>
      </c>
      <c r="I3673" t="str">
        <f>VLOOKUP(E3673,'Data Produk'!$A$2:$E$2517,3,FALSE)</f>
        <v>BHINNEKA SHOOTER II WGP13 GAMEPAD BLUE</v>
      </c>
      <c r="J3673" t="str">
        <f>VLOOKUP(E3673,'Data Produk'!$A$2:$E$2517,4,FALSE)</f>
        <v>GAMEPAD</v>
      </c>
      <c r="K3673" t="str">
        <f>VLOOKUP(D3673,'Data Outlet'!$A$2:$D$17,4,FALSE)</f>
        <v>Budi Santoso</v>
      </c>
      <c r="L3673" t="str">
        <f>VLOOKUP(D3673,'Data Outlet'!$A$2:$D$17,2,FALSE)</f>
        <v>BINTARO EXCHANGE</v>
      </c>
    </row>
    <row r="3674" spans="1:12" x14ac:dyDescent="0.25">
      <c r="A3674" t="str">
        <f t="shared" si="116"/>
        <v>T-3673</v>
      </c>
      <c r="B3674" s="3" t="s">
        <v>2584</v>
      </c>
      <c r="C3674" s="5">
        <v>45483</v>
      </c>
      <c r="D3674" s="3" t="s">
        <v>35</v>
      </c>
      <c r="E3674" s="4" t="s">
        <v>341</v>
      </c>
      <c r="F3674" s="9">
        <v>2</v>
      </c>
      <c r="G3674">
        <f>VLOOKUP(E3674,'Data Produk'!$A$2:$E$2517,5,FALSE)</f>
        <v>49500</v>
      </c>
      <c r="H3674">
        <f t="shared" si="115"/>
        <v>99000</v>
      </c>
      <c r="I3674" t="str">
        <f>VLOOKUP(E3674,'Data Produk'!$A$2:$E$2517,3,FALSE)</f>
        <v>BHINNEKA POWER PURE 20W 1-PORT TYPE-A USB CHARGER (QC) BLACK</v>
      </c>
      <c r="J3674" t="str">
        <f>VLOOKUP(E3674,'Data Produk'!$A$2:$E$2517,4,FALSE)</f>
        <v>CHARGER</v>
      </c>
      <c r="K3674" t="str">
        <f>VLOOKUP(D3674,'Data Outlet'!$A$2:$D$17,4,FALSE)</f>
        <v>Budi Santoso</v>
      </c>
      <c r="L3674" t="str">
        <f>VLOOKUP(D3674,'Data Outlet'!$A$2:$D$17,2,FALSE)</f>
        <v>BINTARO EXCHANGE</v>
      </c>
    </row>
    <row r="3675" spans="1:12" x14ac:dyDescent="0.25">
      <c r="A3675" t="str">
        <f t="shared" si="116"/>
        <v>T-3674</v>
      </c>
      <c r="B3675" s="3" t="s">
        <v>2584</v>
      </c>
      <c r="C3675" s="5">
        <v>45501</v>
      </c>
      <c r="D3675" s="3" t="s">
        <v>35</v>
      </c>
      <c r="E3675" s="4" t="s">
        <v>326</v>
      </c>
      <c r="F3675" s="9">
        <v>2</v>
      </c>
      <c r="G3675">
        <f>VLOOKUP(E3675,'Data Produk'!$A$2:$E$2517,5,FALSE)</f>
        <v>22500</v>
      </c>
      <c r="H3675">
        <f t="shared" si="115"/>
        <v>45000</v>
      </c>
      <c r="I3675" t="str">
        <f>VLOOKUP(E3675,'Data Produk'!$A$2:$E$2517,3,FALSE)</f>
        <v>BHINNEKA HYPERLINK KV65C1201 BLACK</v>
      </c>
      <c r="J3675" t="str">
        <f>VLOOKUP(E3675,'Data Produk'!$A$2:$E$2517,4,FALSE)</f>
        <v>CABLE</v>
      </c>
      <c r="K3675" t="str">
        <f>VLOOKUP(D3675,'Data Outlet'!$A$2:$D$17,4,FALSE)</f>
        <v>Budi Santoso</v>
      </c>
      <c r="L3675" t="str">
        <f>VLOOKUP(D3675,'Data Outlet'!$A$2:$D$17,2,FALSE)</f>
        <v>BINTARO EXCHANGE</v>
      </c>
    </row>
    <row r="3676" spans="1:12" x14ac:dyDescent="0.25">
      <c r="A3676" t="str">
        <f t="shared" si="116"/>
        <v>T-3675</v>
      </c>
      <c r="B3676" s="3" t="s">
        <v>2584</v>
      </c>
      <c r="C3676" s="5">
        <v>45486</v>
      </c>
      <c r="D3676" s="3" t="s">
        <v>35</v>
      </c>
      <c r="E3676" s="4" t="s">
        <v>1548</v>
      </c>
      <c r="F3676" s="9">
        <v>1</v>
      </c>
      <c r="G3676">
        <f>VLOOKUP(E3676,'Data Produk'!$A$2:$E$2517,5,FALSE)</f>
        <v>34200</v>
      </c>
      <c r="H3676">
        <f t="shared" si="115"/>
        <v>34200</v>
      </c>
      <c r="I3676" t="str">
        <f>VLOOKUP(E3676,'Data Produk'!$A$2:$E$2517,3,FALSE)</f>
        <v>KDL105 BHINNEKA USB CABLE LIGHTNING</v>
      </c>
      <c r="J3676" t="str">
        <f>VLOOKUP(E3676,'Data Produk'!$A$2:$E$2517,4,FALSE)</f>
        <v>CABLE</v>
      </c>
      <c r="K3676" t="str">
        <f>VLOOKUP(D3676,'Data Outlet'!$A$2:$D$17,4,FALSE)</f>
        <v>Budi Santoso</v>
      </c>
      <c r="L3676" t="str">
        <f>VLOOKUP(D3676,'Data Outlet'!$A$2:$D$17,2,FALSE)</f>
        <v>BINTARO EXCHANGE</v>
      </c>
    </row>
    <row r="3677" spans="1:12" x14ac:dyDescent="0.25">
      <c r="A3677" t="str">
        <f t="shared" si="116"/>
        <v>T-3676</v>
      </c>
      <c r="B3677" s="3" t="s">
        <v>2584</v>
      </c>
      <c r="C3677" s="5">
        <v>45500</v>
      </c>
      <c r="D3677" s="3" t="s">
        <v>35</v>
      </c>
      <c r="E3677" s="4" t="s">
        <v>1703</v>
      </c>
      <c r="F3677" s="9">
        <v>1</v>
      </c>
      <c r="G3677">
        <f>VLOOKUP(E3677,'Data Produk'!$A$2:$E$2517,5,FALSE)</f>
        <v>162000</v>
      </c>
      <c r="H3677">
        <f t="shared" si="115"/>
        <v>162000</v>
      </c>
      <c r="I3677" t="str">
        <f>VLOOKUP(E3677,'Data Produk'!$A$2:$E$2517,3,FALSE)</f>
        <v>BHINNEKA GO WH03 WIRELESS HEADSET BEIGE</v>
      </c>
      <c r="J3677" t="str">
        <f>VLOOKUP(E3677,'Data Produk'!$A$2:$E$2517,4,FALSE)</f>
        <v>WIRELESS HEADSET</v>
      </c>
      <c r="K3677" t="str">
        <f>VLOOKUP(D3677,'Data Outlet'!$A$2:$D$17,4,FALSE)</f>
        <v>Budi Santoso</v>
      </c>
      <c r="L3677" t="str">
        <f>VLOOKUP(D3677,'Data Outlet'!$A$2:$D$17,2,FALSE)</f>
        <v>BINTARO EXCHANGE</v>
      </c>
    </row>
    <row r="3678" spans="1:12" x14ac:dyDescent="0.25">
      <c r="A3678" t="str">
        <f t="shared" si="116"/>
        <v>T-3677</v>
      </c>
      <c r="B3678" s="3" t="s">
        <v>2584</v>
      </c>
      <c r="C3678" s="5">
        <v>45483</v>
      </c>
      <c r="D3678" s="3" t="s">
        <v>35</v>
      </c>
      <c r="E3678" s="4" t="s">
        <v>372</v>
      </c>
      <c r="F3678" s="9">
        <v>1</v>
      </c>
      <c r="G3678">
        <f>VLOOKUP(E3678,'Data Produk'!$A$2:$E$2517,5,FALSE)</f>
        <v>88200</v>
      </c>
      <c r="H3678">
        <f t="shared" si="115"/>
        <v>88200</v>
      </c>
      <c r="I3678" t="str">
        <f>VLOOKUP(E3678,'Data Produk'!$A$2:$E$2517,3,FALSE)</f>
        <v>BHINNEKA POWER PACK S1 10.000 mAh POWERBANK WHITE</v>
      </c>
      <c r="J3678" t="str">
        <f>VLOOKUP(E3678,'Data Produk'!$A$2:$E$2517,4,FALSE)</f>
        <v>POWERBANK</v>
      </c>
      <c r="K3678" t="str">
        <f>VLOOKUP(D3678,'Data Outlet'!$A$2:$D$17,4,FALSE)</f>
        <v>Budi Santoso</v>
      </c>
      <c r="L3678" t="str">
        <f>VLOOKUP(D3678,'Data Outlet'!$A$2:$D$17,2,FALSE)</f>
        <v>BINTARO EXCHANGE</v>
      </c>
    </row>
    <row r="3679" spans="1:12" x14ac:dyDescent="0.25">
      <c r="A3679" t="str">
        <f t="shared" si="116"/>
        <v>T-3678</v>
      </c>
      <c r="B3679" s="3" t="s">
        <v>2584</v>
      </c>
      <c r="C3679" s="5">
        <v>45490</v>
      </c>
      <c r="D3679" s="3" t="s">
        <v>35</v>
      </c>
      <c r="E3679" s="4" t="s">
        <v>949</v>
      </c>
      <c r="F3679" s="9">
        <v>2</v>
      </c>
      <c r="G3679">
        <f>VLOOKUP(E3679,'Data Produk'!$A$2:$E$2517,5,FALSE)</f>
        <v>22500</v>
      </c>
      <c r="H3679">
        <f t="shared" si="115"/>
        <v>45000</v>
      </c>
      <c r="I3679" t="str">
        <f>VLOOKUP(E3679,'Data Produk'!$A$2:$E$2517,3,FALSE)</f>
        <v>BHINNEKA LINKBUDS ES4 WIRED EARBUDS WHITE</v>
      </c>
      <c r="J3679" t="str">
        <f>VLOOKUP(E3679,'Data Produk'!$A$2:$E$2517,4,FALSE)</f>
        <v>EARPHONE</v>
      </c>
      <c r="K3679" t="str">
        <f>VLOOKUP(D3679,'Data Outlet'!$A$2:$D$17,4,FALSE)</f>
        <v>Budi Santoso</v>
      </c>
      <c r="L3679" t="str">
        <f>VLOOKUP(D3679,'Data Outlet'!$A$2:$D$17,2,FALSE)</f>
        <v>BINTARO EXCHANGE</v>
      </c>
    </row>
    <row r="3680" spans="1:12" x14ac:dyDescent="0.25">
      <c r="A3680" t="str">
        <f t="shared" si="116"/>
        <v>T-3679</v>
      </c>
      <c r="B3680" s="3" t="s">
        <v>2584</v>
      </c>
      <c r="C3680" s="5">
        <v>45479</v>
      </c>
      <c r="D3680" s="3" t="s">
        <v>35</v>
      </c>
      <c r="E3680" s="4" t="s">
        <v>327</v>
      </c>
      <c r="F3680" s="9">
        <v>1</v>
      </c>
      <c r="G3680">
        <f>VLOOKUP(E3680,'Data Produk'!$A$2:$E$2517,5,FALSE)</f>
        <v>76500</v>
      </c>
      <c r="H3680">
        <f t="shared" si="115"/>
        <v>76500</v>
      </c>
      <c r="I3680" t="str">
        <f>VLOOKUP(E3680,'Data Produk'!$A$2:$E$2517,3,FALSE)</f>
        <v>BHINNEKA WAVE10 TW10 TRUE WIRELESS BLACK</v>
      </c>
      <c r="J3680" t="str">
        <f>VLOOKUP(E3680,'Data Produk'!$A$2:$E$2517,4,FALSE)</f>
        <v>TWS</v>
      </c>
      <c r="K3680" t="str">
        <f>VLOOKUP(D3680,'Data Outlet'!$A$2:$D$17,4,FALSE)</f>
        <v>Budi Santoso</v>
      </c>
      <c r="L3680" t="str">
        <f>VLOOKUP(D3680,'Data Outlet'!$A$2:$D$17,2,FALSE)</f>
        <v>BINTARO EXCHANGE</v>
      </c>
    </row>
    <row r="3681" spans="1:12" x14ac:dyDescent="0.25">
      <c r="A3681" t="str">
        <f t="shared" si="116"/>
        <v>T-3680</v>
      </c>
      <c r="B3681" s="3" t="s">
        <v>2584</v>
      </c>
      <c r="C3681" s="5">
        <v>45503</v>
      </c>
      <c r="D3681" s="3" t="s">
        <v>35</v>
      </c>
      <c r="E3681" s="4" t="s">
        <v>967</v>
      </c>
      <c r="F3681" s="9">
        <v>1</v>
      </c>
      <c r="G3681">
        <f>VLOOKUP(E3681,'Data Produk'!$A$2:$E$2517,5,FALSE)</f>
        <v>32000</v>
      </c>
      <c r="H3681">
        <f t="shared" si="115"/>
        <v>32000</v>
      </c>
      <c r="I3681" t="str">
        <f>VLOOKUP(E3681,'Data Produk'!$A$2:$E$2517,3,FALSE)</f>
        <v>KC104 BHINNEKA USB CABLE TYPE C</v>
      </c>
      <c r="J3681" t="str">
        <f>VLOOKUP(E3681,'Data Produk'!$A$2:$E$2517,4,FALSE)</f>
        <v>CABLE</v>
      </c>
      <c r="K3681" t="str">
        <f>VLOOKUP(D3681,'Data Outlet'!$A$2:$D$17,4,FALSE)</f>
        <v>Budi Santoso</v>
      </c>
      <c r="L3681" t="str">
        <f>VLOOKUP(D3681,'Data Outlet'!$A$2:$D$17,2,FALSE)</f>
        <v>BINTARO EXCHANGE</v>
      </c>
    </row>
    <row r="3682" spans="1:12" x14ac:dyDescent="0.25">
      <c r="A3682" t="str">
        <f t="shared" si="116"/>
        <v>T-3681</v>
      </c>
      <c r="B3682" s="3" t="s">
        <v>2584</v>
      </c>
      <c r="C3682" s="5">
        <v>45498</v>
      </c>
      <c r="D3682" s="3" t="s">
        <v>35</v>
      </c>
      <c r="E3682" s="4" t="s">
        <v>1350</v>
      </c>
      <c r="F3682" s="9">
        <v>1</v>
      </c>
      <c r="G3682">
        <f>VLOOKUP(E3682,'Data Produk'!$A$2:$E$2517,5,FALSE)</f>
        <v>116100</v>
      </c>
      <c r="H3682">
        <f t="shared" si="115"/>
        <v>116100</v>
      </c>
      <c r="I3682" t="str">
        <f>VLOOKUP(E3682,'Data Produk'!$A$2:$E$2517,3,FALSE)</f>
        <v>BHINNEKA SMART LED STRIP SL0103</v>
      </c>
      <c r="J3682" t="str">
        <f>VLOOKUP(E3682,'Data Produk'!$A$2:$E$2517,4,FALSE)</f>
        <v>SMART LIFE</v>
      </c>
      <c r="K3682" t="str">
        <f>VLOOKUP(D3682,'Data Outlet'!$A$2:$D$17,4,FALSE)</f>
        <v>Budi Santoso</v>
      </c>
      <c r="L3682" t="str">
        <f>VLOOKUP(D3682,'Data Outlet'!$A$2:$D$17,2,FALSE)</f>
        <v>BINTARO EXCHANGE</v>
      </c>
    </row>
    <row r="3683" spans="1:12" x14ac:dyDescent="0.25">
      <c r="A3683" t="str">
        <f t="shared" si="116"/>
        <v>T-3682</v>
      </c>
      <c r="B3683" s="3" t="s">
        <v>2584</v>
      </c>
      <c r="C3683" s="5">
        <v>45499</v>
      </c>
      <c r="D3683" s="3" t="s">
        <v>35</v>
      </c>
      <c r="E3683" s="4" t="s">
        <v>338</v>
      </c>
      <c r="F3683" s="9">
        <v>1</v>
      </c>
      <c r="G3683">
        <f>VLOOKUP(E3683,'Data Produk'!$A$2:$E$2517,5,FALSE)</f>
        <v>225000</v>
      </c>
      <c r="H3683">
        <f t="shared" si="115"/>
        <v>225000</v>
      </c>
      <c r="I3683" t="str">
        <f>VLOOKUP(E3683,'Data Produk'!$A$2:$E$2517,3,FALSE)</f>
        <v>BHINNEKA POWER CUBE 4 PLUG TYPE TRAVEL MULTI ADAPTER BLACK</v>
      </c>
      <c r="J3683" t="str">
        <f>VLOOKUP(E3683,'Data Produk'!$A$2:$E$2517,4,FALSE)</f>
        <v>CAR &amp; TRAVEL CHARGER</v>
      </c>
      <c r="K3683" t="str">
        <f>VLOOKUP(D3683,'Data Outlet'!$A$2:$D$17,4,FALSE)</f>
        <v>Budi Santoso</v>
      </c>
      <c r="L3683" t="str">
        <f>VLOOKUP(D3683,'Data Outlet'!$A$2:$D$17,2,FALSE)</f>
        <v>BINTARO EXCHANGE</v>
      </c>
    </row>
    <row r="3684" spans="1:12" x14ac:dyDescent="0.25">
      <c r="A3684" t="str">
        <f t="shared" si="116"/>
        <v>T-3683</v>
      </c>
      <c r="B3684" s="3" t="s">
        <v>2584</v>
      </c>
      <c r="C3684" s="5">
        <v>45490</v>
      </c>
      <c r="D3684" s="3" t="s">
        <v>35</v>
      </c>
      <c r="E3684" s="4" t="s">
        <v>1486</v>
      </c>
      <c r="F3684" s="9">
        <v>1</v>
      </c>
      <c r="G3684">
        <f>VLOOKUP(E3684,'Data Produk'!$A$2:$E$2517,5,FALSE)</f>
        <v>130000</v>
      </c>
      <c r="H3684">
        <f t="shared" si="115"/>
        <v>130000</v>
      </c>
      <c r="I3684" t="str">
        <f>VLOOKUP(E3684,'Data Produk'!$A$2:$E$2517,3,FALSE)</f>
        <v>BHINNEKA TRINITY MH88 GAMING HEADSET WHITE</v>
      </c>
      <c r="J3684" t="str">
        <f>VLOOKUP(E3684,'Data Produk'!$A$2:$E$2517,4,FALSE)</f>
        <v>GAMING HEADSET</v>
      </c>
      <c r="K3684" t="str">
        <f>VLOOKUP(D3684,'Data Outlet'!$A$2:$D$17,4,FALSE)</f>
        <v>Budi Santoso</v>
      </c>
      <c r="L3684" t="str">
        <f>VLOOKUP(D3684,'Data Outlet'!$A$2:$D$17,2,FALSE)</f>
        <v>BINTARO EXCHANGE</v>
      </c>
    </row>
    <row r="3685" spans="1:12" x14ac:dyDescent="0.25">
      <c r="A3685" t="str">
        <f t="shared" si="116"/>
        <v>T-3684</v>
      </c>
      <c r="B3685" s="3" t="s">
        <v>2584</v>
      </c>
      <c r="C3685" s="5">
        <v>45499</v>
      </c>
      <c r="D3685" s="3" t="s">
        <v>35</v>
      </c>
      <c r="E3685" s="4" t="s">
        <v>1518</v>
      </c>
      <c r="F3685" s="9">
        <v>2</v>
      </c>
      <c r="G3685">
        <f>VLOOKUP(E3685,'Data Produk'!$A$2:$E$2517,5,FALSE)</f>
        <v>39600</v>
      </c>
      <c r="H3685">
        <f t="shared" si="115"/>
        <v>79200</v>
      </c>
      <c r="I3685" t="str">
        <f>VLOOKUP(E3685,'Data Produk'!$A$2:$E$2517,3,FALSE)</f>
        <v>BHINNEKA GO W608 OFFICE MOUSE BLACK</v>
      </c>
      <c r="J3685" t="str">
        <f>VLOOKUP(E3685,'Data Produk'!$A$2:$E$2517,4,FALSE)</f>
        <v>OFFICE MOUSE</v>
      </c>
      <c r="K3685" t="str">
        <f>VLOOKUP(D3685,'Data Outlet'!$A$2:$D$17,4,FALSE)</f>
        <v>Budi Santoso</v>
      </c>
      <c r="L3685" t="str">
        <f>VLOOKUP(D3685,'Data Outlet'!$A$2:$D$17,2,FALSE)</f>
        <v>BINTARO EXCHANGE</v>
      </c>
    </row>
    <row r="3686" spans="1:12" x14ac:dyDescent="0.25">
      <c r="A3686" t="str">
        <f t="shared" si="116"/>
        <v>T-3685</v>
      </c>
      <c r="B3686" s="3" t="s">
        <v>2584</v>
      </c>
      <c r="C3686" s="5">
        <v>45503</v>
      </c>
      <c r="D3686" s="3" t="s">
        <v>35</v>
      </c>
      <c r="E3686" s="4" t="s">
        <v>362</v>
      </c>
      <c r="F3686" s="9">
        <v>2</v>
      </c>
      <c r="G3686">
        <f>VLOOKUP(E3686,'Data Produk'!$A$2:$E$2517,5,FALSE)</f>
        <v>13500</v>
      </c>
      <c r="H3686">
        <f t="shared" si="115"/>
        <v>27000</v>
      </c>
      <c r="I3686" t="str">
        <f>VLOOKUP(E3686,'Data Produk'!$A$2:$E$2517,3,FALSE)</f>
        <v>BHINNEKA LINKBUDS ES2 WIRED EARBUDS WHITE</v>
      </c>
      <c r="J3686" t="str">
        <f>VLOOKUP(E3686,'Data Produk'!$A$2:$E$2517,4,FALSE)</f>
        <v>EARPHONE</v>
      </c>
      <c r="K3686" t="str">
        <f>VLOOKUP(D3686,'Data Outlet'!$A$2:$D$17,4,FALSE)</f>
        <v>Budi Santoso</v>
      </c>
      <c r="L3686" t="str">
        <f>VLOOKUP(D3686,'Data Outlet'!$A$2:$D$17,2,FALSE)</f>
        <v>BINTARO EXCHANGE</v>
      </c>
    </row>
    <row r="3687" spans="1:12" x14ac:dyDescent="0.25">
      <c r="A3687" t="str">
        <f t="shared" si="116"/>
        <v>T-3686</v>
      </c>
      <c r="B3687" s="3" t="s">
        <v>2584</v>
      </c>
      <c r="C3687" s="5">
        <v>45483</v>
      </c>
      <c r="D3687" s="3" t="s">
        <v>35</v>
      </c>
      <c r="E3687" s="4" t="s">
        <v>1533</v>
      </c>
      <c r="F3687" s="9">
        <v>1</v>
      </c>
      <c r="G3687">
        <f>VLOOKUP(E3687,'Data Produk'!$A$2:$E$2517,5,FALSE)</f>
        <v>94500</v>
      </c>
      <c r="H3687">
        <f t="shared" si="115"/>
        <v>94500</v>
      </c>
      <c r="I3687" t="str">
        <f>VLOOKUP(E3687,'Data Produk'!$A$2:$E$2517,3,FALSE)</f>
        <v>BHINNEKA SMART LIGHT BUB 12W SLB102</v>
      </c>
      <c r="J3687" t="str">
        <f>VLOOKUP(E3687,'Data Produk'!$A$2:$E$2517,4,FALSE)</f>
        <v>SMART LIFE</v>
      </c>
      <c r="K3687" t="str">
        <f>VLOOKUP(D3687,'Data Outlet'!$A$2:$D$17,4,FALSE)</f>
        <v>Budi Santoso</v>
      </c>
      <c r="L3687" t="str">
        <f>VLOOKUP(D3687,'Data Outlet'!$A$2:$D$17,2,FALSE)</f>
        <v>BINTARO EXCHANGE</v>
      </c>
    </row>
    <row r="3688" spans="1:12" x14ac:dyDescent="0.25">
      <c r="A3688" t="str">
        <f t="shared" si="116"/>
        <v>T-3687</v>
      </c>
      <c r="B3688" s="3" t="s">
        <v>2584</v>
      </c>
      <c r="C3688" s="5">
        <v>45495</v>
      </c>
      <c r="D3688" s="3" t="s">
        <v>35</v>
      </c>
      <c r="E3688" s="4" t="s">
        <v>355</v>
      </c>
      <c r="F3688" s="9">
        <v>2</v>
      </c>
      <c r="G3688">
        <f>VLOOKUP(E3688,'Data Produk'!$A$2:$E$2517,5,FALSE)</f>
        <v>36900</v>
      </c>
      <c r="H3688">
        <f t="shared" si="115"/>
        <v>73800</v>
      </c>
      <c r="I3688" t="str">
        <f>VLOOKUP(E3688,'Data Produk'!$A$2:$E$2517,3,FALSE)</f>
        <v>KL106 BHINNEKA USB CABLE LIGHTNING</v>
      </c>
      <c r="J3688" t="str">
        <f>VLOOKUP(E3688,'Data Produk'!$A$2:$E$2517,4,FALSE)</f>
        <v>CABLE</v>
      </c>
      <c r="K3688" t="str">
        <f>VLOOKUP(D3688,'Data Outlet'!$A$2:$D$17,4,FALSE)</f>
        <v>Budi Santoso</v>
      </c>
      <c r="L3688" t="str">
        <f>VLOOKUP(D3688,'Data Outlet'!$A$2:$D$17,2,FALSE)</f>
        <v>BINTARO EXCHANGE</v>
      </c>
    </row>
    <row r="3689" spans="1:12" x14ac:dyDescent="0.25">
      <c r="A3689" t="str">
        <f t="shared" si="116"/>
        <v>T-3688</v>
      </c>
      <c r="B3689" s="3" t="s">
        <v>2584</v>
      </c>
      <c r="C3689" s="5">
        <v>45501</v>
      </c>
      <c r="D3689" s="3" t="s">
        <v>35</v>
      </c>
      <c r="E3689" s="4" t="s">
        <v>935</v>
      </c>
      <c r="F3689" s="9">
        <v>1</v>
      </c>
      <c r="G3689">
        <f>VLOOKUP(E3689,'Data Produk'!$A$2:$E$2517,5,FALSE)</f>
        <v>243000</v>
      </c>
      <c r="H3689">
        <f t="shared" si="115"/>
        <v>243000</v>
      </c>
      <c r="I3689" t="str">
        <f>VLOOKUP(E3689,'Data Produk'!$A$2:$E$2517,3,FALSE)</f>
        <v>BHINNEKA CRYPTO WGC3 GAMING MOUSE WHITE</v>
      </c>
      <c r="J3689" t="str">
        <f>VLOOKUP(E3689,'Data Produk'!$A$2:$E$2517,4,FALSE)</f>
        <v>MOUSE GAMING</v>
      </c>
      <c r="K3689" t="str">
        <f>VLOOKUP(D3689,'Data Outlet'!$A$2:$D$17,4,FALSE)</f>
        <v>Budi Santoso</v>
      </c>
      <c r="L3689" t="str">
        <f>VLOOKUP(D3689,'Data Outlet'!$A$2:$D$17,2,FALSE)</f>
        <v>BINTARO EXCHANGE</v>
      </c>
    </row>
    <row r="3690" spans="1:12" x14ac:dyDescent="0.25">
      <c r="A3690" t="str">
        <f t="shared" si="116"/>
        <v>T-3689</v>
      </c>
      <c r="B3690" s="3" t="s">
        <v>2584</v>
      </c>
      <c r="C3690" s="5">
        <v>45497</v>
      </c>
      <c r="D3690" s="3" t="s">
        <v>35</v>
      </c>
      <c r="E3690" s="4" t="s">
        <v>322</v>
      </c>
      <c r="F3690" s="9">
        <v>1</v>
      </c>
      <c r="G3690">
        <f>VLOOKUP(E3690,'Data Produk'!$A$2:$E$2517,5,FALSE)</f>
        <v>27000</v>
      </c>
      <c r="H3690">
        <f t="shared" si="115"/>
        <v>27000</v>
      </c>
      <c r="I3690" t="str">
        <f>VLOOKUP(E3690,'Data Produk'!$A$2:$E$2517,3,FALSE)</f>
        <v>BHINNEKA DURALINK KCB2001 BLACK</v>
      </c>
      <c r="J3690" t="str">
        <f>VLOOKUP(E3690,'Data Produk'!$A$2:$E$2517,4,FALSE)</f>
        <v>CABLE</v>
      </c>
      <c r="K3690" t="str">
        <f>VLOOKUP(D3690,'Data Outlet'!$A$2:$D$17,4,FALSE)</f>
        <v>Budi Santoso</v>
      </c>
      <c r="L3690" t="str">
        <f>VLOOKUP(D3690,'Data Outlet'!$A$2:$D$17,2,FALSE)</f>
        <v>BINTARO EXCHANGE</v>
      </c>
    </row>
    <row r="3691" spans="1:12" x14ac:dyDescent="0.25">
      <c r="A3691" t="str">
        <f t="shared" si="116"/>
        <v>T-3690</v>
      </c>
      <c r="B3691" s="3" t="s">
        <v>2584</v>
      </c>
      <c r="C3691" s="5">
        <v>45491</v>
      </c>
      <c r="D3691" s="3" t="s">
        <v>35</v>
      </c>
      <c r="E3691" s="4" t="s">
        <v>1704</v>
      </c>
      <c r="F3691" s="9">
        <v>1</v>
      </c>
      <c r="G3691">
        <f>VLOOKUP(E3691,'Data Produk'!$A$2:$E$2517,5,FALSE)</f>
        <v>349300</v>
      </c>
      <c r="H3691">
        <f t="shared" si="115"/>
        <v>349300</v>
      </c>
      <c r="I3691" t="str">
        <f>VLOOKUP(E3691,'Data Produk'!$A$2:$E$2517,3,FALSE)</f>
        <v>BHINNEKA ATO MP905 DESKMAT ONE PIECE ZORO</v>
      </c>
      <c r="J3691" t="str">
        <f>VLOOKUP(E3691,'Data Produk'!$A$2:$E$2517,4,FALSE)</f>
        <v>DESKMAT</v>
      </c>
      <c r="K3691" t="str">
        <f>VLOOKUP(D3691,'Data Outlet'!$A$2:$D$17,4,FALSE)</f>
        <v>Budi Santoso</v>
      </c>
      <c r="L3691" t="str">
        <f>VLOOKUP(D3691,'Data Outlet'!$A$2:$D$17,2,FALSE)</f>
        <v>BINTARO EXCHANGE</v>
      </c>
    </row>
    <row r="3692" spans="1:12" x14ac:dyDescent="0.25">
      <c r="A3692" t="str">
        <f t="shared" si="116"/>
        <v>T-3691</v>
      </c>
      <c r="B3692" s="3" t="s">
        <v>2584</v>
      </c>
      <c r="C3692" s="5">
        <v>45477</v>
      </c>
      <c r="D3692" s="3" t="s">
        <v>35</v>
      </c>
      <c r="E3692" s="4" t="s">
        <v>1705</v>
      </c>
      <c r="F3692" s="9">
        <v>1</v>
      </c>
      <c r="G3692">
        <f>VLOOKUP(E3692,'Data Produk'!$A$2:$E$2517,5,FALSE)</f>
        <v>130000</v>
      </c>
      <c r="H3692">
        <f t="shared" si="115"/>
        <v>130000</v>
      </c>
      <c r="I3692" t="str">
        <f>VLOOKUP(E3692,'Data Produk'!$A$2:$E$2517,3,FALSE)</f>
        <v>BHINNEKA TRINITY MH88 GAMING HEADSET BLACK</v>
      </c>
      <c r="J3692" t="str">
        <f>VLOOKUP(E3692,'Data Produk'!$A$2:$E$2517,4,FALSE)</f>
        <v>GAMING HEADSET</v>
      </c>
      <c r="K3692" t="str">
        <f>VLOOKUP(D3692,'Data Outlet'!$A$2:$D$17,4,FALSE)</f>
        <v>Budi Santoso</v>
      </c>
      <c r="L3692" t="str">
        <f>VLOOKUP(D3692,'Data Outlet'!$A$2:$D$17,2,FALSE)</f>
        <v>BINTARO EXCHANGE</v>
      </c>
    </row>
    <row r="3693" spans="1:12" x14ac:dyDescent="0.25">
      <c r="A3693" t="str">
        <f t="shared" si="116"/>
        <v>T-3692</v>
      </c>
      <c r="B3693" s="3" t="s">
        <v>2584</v>
      </c>
      <c r="C3693" s="5">
        <v>45480</v>
      </c>
      <c r="D3693" s="3" t="s">
        <v>35</v>
      </c>
      <c r="E3693" s="4" t="s">
        <v>1522</v>
      </c>
      <c r="F3693" s="9">
        <v>1</v>
      </c>
      <c r="G3693">
        <f>VLOOKUP(E3693,'Data Produk'!$A$2:$E$2517,5,FALSE)</f>
        <v>40500</v>
      </c>
      <c r="H3693">
        <f t="shared" si="115"/>
        <v>40500</v>
      </c>
      <c r="I3693" t="str">
        <f>VLOOKUP(E3693,'Data Produk'!$A$2:$E$2517,3,FALSE)</f>
        <v>BHINNEKA MEOW AC5001 HEADSET ACCESSORIES BLACK</v>
      </c>
      <c r="J3693" t="str">
        <f>VLOOKUP(E3693,'Data Produk'!$A$2:$E$2517,4,FALSE)</f>
        <v>OTHER ACCESSORIES</v>
      </c>
      <c r="K3693" t="str">
        <f>VLOOKUP(D3693,'Data Outlet'!$A$2:$D$17,4,FALSE)</f>
        <v>Budi Santoso</v>
      </c>
      <c r="L3693" t="str">
        <f>VLOOKUP(D3693,'Data Outlet'!$A$2:$D$17,2,FALSE)</f>
        <v>BINTARO EXCHANGE</v>
      </c>
    </row>
    <row r="3694" spans="1:12" x14ac:dyDescent="0.25">
      <c r="A3694" t="str">
        <f t="shared" si="116"/>
        <v>T-3693</v>
      </c>
      <c r="B3694" s="3" t="s">
        <v>2584</v>
      </c>
      <c r="C3694" s="5">
        <v>45494</v>
      </c>
      <c r="D3694" s="3" t="s">
        <v>35</v>
      </c>
      <c r="E3694" s="4" t="s">
        <v>339</v>
      </c>
      <c r="F3694" s="9">
        <v>3</v>
      </c>
      <c r="G3694">
        <f>VLOOKUP(E3694,'Data Produk'!$A$2:$E$2517,5,FALSE)</f>
        <v>15300</v>
      </c>
      <c r="H3694">
        <f t="shared" si="115"/>
        <v>45900</v>
      </c>
      <c r="I3694" t="str">
        <f>VLOOKUP(E3694,'Data Produk'!$A$2:$E$2517,3,FALSE)</f>
        <v>BHINNEKA LINKPODS ES3 WIRED EARBUDS BLACK</v>
      </c>
      <c r="J3694" t="str">
        <f>VLOOKUP(E3694,'Data Produk'!$A$2:$E$2517,4,FALSE)</f>
        <v>EARPHONE</v>
      </c>
      <c r="K3694" t="str">
        <f>VLOOKUP(D3694,'Data Outlet'!$A$2:$D$17,4,FALSE)</f>
        <v>Budi Santoso</v>
      </c>
      <c r="L3694" t="str">
        <f>VLOOKUP(D3694,'Data Outlet'!$A$2:$D$17,2,FALSE)</f>
        <v>BINTARO EXCHANGE</v>
      </c>
    </row>
    <row r="3695" spans="1:12" x14ac:dyDescent="0.25">
      <c r="A3695" t="str">
        <f t="shared" si="116"/>
        <v>T-3694</v>
      </c>
      <c r="B3695" s="3" t="s">
        <v>2584</v>
      </c>
      <c r="C3695" s="5">
        <v>45502</v>
      </c>
      <c r="D3695" s="3" t="s">
        <v>35</v>
      </c>
      <c r="E3695" s="4" t="s">
        <v>1706</v>
      </c>
      <c r="F3695" s="9">
        <v>2</v>
      </c>
      <c r="G3695">
        <f>VLOOKUP(E3695,'Data Produk'!$A$2:$E$2517,5,FALSE)</f>
        <v>261000</v>
      </c>
      <c r="H3695">
        <f t="shared" si="115"/>
        <v>522000</v>
      </c>
      <c r="I3695" t="str">
        <f>VLOOKUP(E3695,'Data Produk'!$A$2:$E$2517,3,FALSE)</f>
        <v>BHINNEKA BLAKE WGC5 GAMING MOUSE BLACK</v>
      </c>
      <c r="J3695" t="str">
        <f>VLOOKUP(E3695,'Data Produk'!$A$2:$E$2517,4,FALSE)</f>
        <v>MOUSE GAMING</v>
      </c>
      <c r="K3695" t="str">
        <f>VLOOKUP(D3695,'Data Outlet'!$A$2:$D$17,4,FALSE)</f>
        <v>Budi Santoso</v>
      </c>
      <c r="L3695" t="str">
        <f>VLOOKUP(D3695,'Data Outlet'!$A$2:$D$17,2,FALSE)</f>
        <v>BINTARO EXCHANGE</v>
      </c>
    </row>
    <row r="3696" spans="1:12" x14ac:dyDescent="0.25">
      <c r="A3696" t="str">
        <f t="shared" si="116"/>
        <v>T-3695</v>
      </c>
      <c r="B3696" s="3" t="s">
        <v>2584</v>
      </c>
      <c r="C3696" s="5">
        <v>45483</v>
      </c>
      <c r="D3696" s="3" t="s">
        <v>35</v>
      </c>
      <c r="E3696" s="4" t="s">
        <v>936</v>
      </c>
      <c r="F3696" s="9">
        <v>2</v>
      </c>
      <c r="G3696">
        <f>VLOOKUP(E3696,'Data Produk'!$A$2:$E$2517,5,FALSE)</f>
        <v>243000</v>
      </c>
      <c r="H3696">
        <f t="shared" si="115"/>
        <v>486000</v>
      </c>
      <c r="I3696" t="str">
        <f>VLOOKUP(E3696,'Data Produk'!$A$2:$E$2517,3,FALSE)</f>
        <v>BHINNEKA CRYPTO WGC3 GAMING MOUSE BLACK</v>
      </c>
      <c r="J3696" t="str">
        <f>VLOOKUP(E3696,'Data Produk'!$A$2:$E$2517,4,FALSE)</f>
        <v>MOUSE GAMING</v>
      </c>
      <c r="K3696" t="str">
        <f>VLOOKUP(D3696,'Data Outlet'!$A$2:$D$17,4,FALSE)</f>
        <v>Budi Santoso</v>
      </c>
      <c r="L3696" t="str">
        <f>VLOOKUP(D3696,'Data Outlet'!$A$2:$D$17,2,FALSE)</f>
        <v>BINTARO EXCHANGE</v>
      </c>
    </row>
    <row r="3697" spans="1:12" x14ac:dyDescent="0.25">
      <c r="A3697" t="str">
        <f t="shared" si="116"/>
        <v>T-3696</v>
      </c>
      <c r="B3697" s="3" t="s">
        <v>2584</v>
      </c>
      <c r="C3697" s="5">
        <v>45502</v>
      </c>
      <c r="D3697" s="3" t="s">
        <v>35</v>
      </c>
      <c r="E3697" s="4" t="s">
        <v>1519</v>
      </c>
      <c r="F3697" s="9">
        <v>1</v>
      </c>
      <c r="G3697">
        <f>VLOOKUP(E3697,'Data Produk'!$A$2:$E$2517,5,FALSE)</f>
        <v>81000</v>
      </c>
      <c r="H3697">
        <f t="shared" si="115"/>
        <v>81000</v>
      </c>
      <c r="I3697" t="str">
        <f>VLOOKUP(E3697,'Data Produk'!$A$2:$E$2517,3,FALSE)</f>
        <v>BHINNEKA CRYTO VX7 GAMING MOUSE WHITE</v>
      </c>
      <c r="J3697" t="str">
        <f>VLOOKUP(E3697,'Data Produk'!$A$2:$E$2517,4,FALSE)</f>
        <v>MOUSE GAMING</v>
      </c>
      <c r="K3697" t="str">
        <f>VLOOKUP(D3697,'Data Outlet'!$A$2:$D$17,4,FALSE)</f>
        <v>Budi Santoso</v>
      </c>
      <c r="L3697" t="str">
        <f>VLOOKUP(D3697,'Data Outlet'!$A$2:$D$17,2,FALSE)</f>
        <v>BINTARO EXCHANGE</v>
      </c>
    </row>
    <row r="3698" spans="1:12" x14ac:dyDescent="0.25">
      <c r="A3698" t="str">
        <f t="shared" si="116"/>
        <v>T-3697</v>
      </c>
      <c r="B3698" s="3" t="s">
        <v>2584</v>
      </c>
      <c r="C3698" s="5">
        <v>45486</v>
      </c>
      <c r="D3698" s="3" t="s">
        <v>35</v>
      </c>
      <c r="E3698" s="4" t="s">
        <v>350</v>
      </c>
      <c r="F3698" s="9">
        <v>2</v>
      </c>
      <c r="G3698">
        <f>VLOOKUP(E3698,'Data Produk'!$A$2:$E$2517,5,FALSE)</f>
        <v>15300</v>
      </c>
      <c r="H3698">
        <f t="shared" si="115"/>
        <v>30600</v>
      </c>
      <c r="I3698" t="str">
        <f>VLOOKUP(E3698,'Data Produk'!$A$2:$E$2517,3,FALSE)</f>
        <v>BHINNEKA LINKPODS ES3 WIRED EARBUDS WHITE</v>
      </c>
      <c r="J3698" t="str">
        <f>VLOOKUP(E3698,'Data Produk'!$A$2:$E$2517,4,FALSE)</f>
        <v>EARPHONE</v>
      </c>
      <c r="K3698" t="str">
        <f>VLOOKUP(D3698,'Data Outlet'!$A$2:$D$17,4,FALSE)</f>
        <v>Budi Santoso</v>
      </c>
      <c r="L3698" t="str">
        <f>VLOOKUP(D3698,'Data Outlet'!$A$2:$D$17,2,FALSE)</f>
        <v>BINTARO EXCHANGE</v>
      </c>
    </row>
    <row r="3699" spans="1:12" x14ac:dyDescent="0.25">
      <c r="A3699" t="str">
        <f t="shared" si="116"/>
        <v>T-3698</v>
      </c>
      <c r="B3699" s="3" t="s">
        <v>2584</v>
      </c>
      <c r="C3699" s="5">
        <v>45475</v>
      </c>
      <c r="D3699" s="3" t="s">
        <v>35</v>
      </c>
      <c r="E3699" s="4" t="s">
        <v>934</v>
      </c>
      <c r="F3699" s="9">
        <v>1</v>
      </c>
      <c r="G3699">
        <f>VLOOKUP(E3699,'Data Produk'!$A$2:$E$2517,5,FALSE)</f>
        <v>47700</v>
      </c>
      <c r="H3699">
        <f t="shared" si="115"/>
        <v>47700</v>
      </c>
      <c r="I3699" t="str">
        <f>VLOOKUP(E3699,'Data Produk'!$A$2:$E$2517,3,FALSE)</f>
        <v>BHINNEKA POWER MOVE 30W 2-PORTS CAR CHARGER (PD+QC) BLACK</v>
      </c>
      <c r="J3699" t="str">
        <f>VLOOKUP(E3699,'Data Produk'!$A$2:$E$2517,4,FALSE)</f>
        <v>CAR &amp; TRAVEL CHARGER</v>
      </c>
      <c r="K3699" t="str">
        <f>VLOOKUP(D3699,'Data Outlet'!$A$2:$D$17,4,FALSE)</f>
        <v>Budi Santoso</v>
      </c>
      <c r="L3699" t="str">
        <f>VLOOKUP(D3699,'Data Outlet'!$A$2:$D$17,2,FALSE)</f>
        <v>BINTARO EXCHANGE</v>
      </c>
    </row>
    <row r="3700" spans="1:12" x14ac:dyDescent="0.25">
      <c r="A3700" t="str">
        <f t="shared" si="116"/>
        <v>T-3699</v>
      </c>
      <c r="B3700" s="3" t="s">
        <v>2584</v>
      </c>
      <c r="C3700" s="5">
        <v>45484</v>
      </c>
      <c r="D3700" s="3" t="s">
        <v>35</v>
      </c>
      <c r="E3700" s="4" t="s">
        <v>1707</v>
      </c>
      <c r="F3700" s="9">
        <v>2</v>
      </c>
      <c r="G3700">
        <f>VLOOKUP(E3700,'Data Produk'!$A$2:$E$2517,5,FALSE)</f>
        <v>162000</v>
      </c>
      <c r="H3700">
        <f t="shared" si="115"/>
        <v>324000</v>
      </c>
      <c r="I3700" t="str">
        <f>VLOOKUP(E3700,'Data Produk'!$A$2:$E$2517,3,FALSE)</f>
        <v>BHINNEKA POWER PACK T1 10.000 mAh 22,5W POWERBANK WHITE</v>
      </c>
      <c r="J3700" t="str">
        <f>VLOOKUP(E3700,'Data Produk'!$A$2:$E$2517,4,FALSE)</f>
        <v>POWERBANK</v>
      </c>
      <c r="K3700" t="str">
        <f>VLOOKUP(D3700,'Data Outlet'!$A$2:$D$17,4,FALSE)</f>
        <v>Budi Santoso</v>
      </c>
      <c r="L3700" t="str">
        <f>VLOOKUP(D3700,'Data Outlet'!$A$2:$D$17,2,FALSE)</f>
        <v>BINTARO EXCHANGE</v>
      </c>
    </row>
    <row r="3701" spans="1:12" x14ac:dyDescent="0.25">
      <c r="A3701" t="str">
        <f t="shared" si="116"/>
        <v>T-3700</v>
      </c>
      <c r="B3701" s="3" t="s">
        <v>2584</v>
      </c>
      <c r="C3701" s="5">
        <v>45499</v>
      </c>
      <c r="D3701" s="3" t="s">
        <v>44</v>
      </c>
      <c r="E3701" s="4" t="s">
        <v>1708</v>
      </c>
      <c r="F3701" s="9">
        <v>1</v>
      </c>
      <c r="G3701">
        <f>VLOOKUP(E3701,'Data Produk'!$A$2:$E$2517,5,FALSE)</f>
        <v>39600</v>
      </c>
      <c r="H3701">
        <f t="shared" si="115"/>
        <v>39600</v>
      </c>
      <c r="I3701" t="str">
        <f>VLOOKUP(E3701,'Data Produk'!$A$2:$E$2517,3,FALSE)</f>
        <v>BHINNEKA GO W606 OFFICE MOUSE WHITE</v>
      </c>
      <c r="J3701" t="str">
        <f>VLOOKUP(E3701,'Data Produk'!$A$2:$E$2517,4,FALSE)</f>
        <v>OFFICE MOUSE</v>
      </c>
      <c r="K3701" t="str">
        <f>VLOOKUP(D3701,'Data Outlet'!$A$2:$D$17,4,FALSE)</f>
        <v>Gita Rahma</v>
      </c>
      <c r="L3701" t="str">
        <f>VLOOKUP(D3701,'Data Outlet'!$A$2:$D$17,2,FALSE)</f>
        <v>PAKUWON</v>
      </c>
    </row>
    <row r="3702" spans="1:12" x14ac:dyDescent="0.25">
      <c r="A3702" t="str">
        <f t="shared" si="116"/>
        <v>T-3701</v>
      </c>
      <c r="B3702" s="3" t="s">
        <v>2584</v>
      </c>
      <c r="C3702" s="5">
        <v>45481</v>
      </c>
      <c r="D3702" s="3" t="s">
        <v>36</v>
      </c>
      <c r="E3702" s="4" t="s">
        <v>1400</v>
      </c>
      <c r="F3702" s="9">
        <v>1</v>
      </c>
      <c r="G3702">
        <f>VLOOKUP(E3702,'Data Produk'!$A$2:$E$2517,5,FALSE)</f>
        <v>29700</v>
      </c>
      <c r="H3702">
        <f t="shared" si="115"/>
        <v>29700</v>
      </c>
      <c r="I3702" t="str">
        <f>VLOOKUP(E3702,'Data Produk'!$A$2:$E$2517,3,FALSE)</f>
        <v>KC201 BHINNEKA USB CABLE TYPE C</v>
      </c>
      <c r="J3702">
        <f>VLOOKUP(E3702,'Data Produk'!$A$2:$E$2517,4,FALSE)</f>
        <v>0</v>
      </c>
      <c r="K3702" t="str">
        <f>VLOOKUP(D3702,'Data Outlet'!$A$2:$D$17,4,FALSE)</f>
        <v>Citra Dewi</v>
      </c>
      <c r="L3702" t="str">
        <f>VLOOKUP(D3702,'Data Outlet'!$A$2:$D$17,2,FALSE)</f>
        <v>CENTER POINT MEDAN</v>
      </c>
    </row>
    <row r="3703" spans="1:12" x14ac:dyDescent="0.25">
      <c r="A3703" t="str">
        <f t="shared" si="116"/>
        <v>T-3702</v>
      </c>
      <c r="B3703" s="3" t="s">
        <v>2584</v>
      </c>
      <c r="C3703" s="5">
        <v>45502</v>
      </c>
      <c r="D3703" s="3" t="s">
        <v>44</v>
      </c>
      <c r="E3703" s="4" t="s">
        <v>1427</v>
      </c>
      <c r="F3703" s="9">
        <v>1</v>
      </c>
      <c r="G3703">
        <f>VLOOKUP(E3703,'Data Produk'!$A$2:$E$2517,5,FALSE)</f>
        <v>36900</v>
      </c>
      <c r="H3703">
        <f t="shared" si="115"/>
        <v>36900</v>
      </c>
      <c r="I3703" t="str">
        <f>VLOOKUP(E3703,'Data Produk'!$A$2:$E$2517,3,FALSE)</f>
        <v>KC106 BHINNEKA USB CABLE TYPE C</v>
      </c>
      <c r="J3703" t="str">
        <f>VLOOKUP(E3703,'Data Produk'!$A$2:$E$2517,4,FALSE)</f>
        <v>CABLE</v>
      </c>
      <c r="K3703" t="str">
        <f>VLOOKUP(D3703,'Data Outlet'!$A$2:$D$17,4,FALSE)</f>
        <v>Gita Rahma</v>
      </c>
      <c r="L3703" t="str">
        <f>VLOOKUP(D3703,'Data Outlet'!$A$2:$D$17,2,FALSE)</f>
        <v>PAKUWON</v>
      </c>
    </row>
    <row r="3704" spans="1:12" x14ac:dyDescent="0.25">
      <c r="A3704" t="str">
        <f t="shared" si="116"/>
        <v>T-3703</v>
      </c>
      <c r="B3704" s="3" t="s">
        <v>2584</v>
      </c>
      <c r="C3704" s="5">
        <v>45496</v>
      </c>
      <c r="D3704" s="3" t="s">
        <v>36</v>
      </c>
      <c r="E3704" s="4" t="s">
        <v>1709</v>
      </c>
      <c r="F3704" s="9">
        <v>1</v>
      </c>
      <c r="G3704">
        <f>VLOOKUP(E3704,'Data Produk'!$A$2:$E$2517,5,FALSE)</f>
        <v>153000</v>
      </c>
      <c r="H3704">
        <f t="shared" si="115"/>
        <v>153000</v>
      </c>
      <c r="I3704" t="str">
        <f>VLOOKUP(E3704,'Data Produk'!$A$2:$E$2517,3,FALSE)</f>
        <v>BHINNEKA ATO MP905 DESKMAT GEO2</v>
      </c>
      <c r="J3704" t="str">
        <f>VLOOKUP(E3704,'Data Produk'!$A$2:$E$2517,4,FALSE)</f>
        <v>DESKMAT</v>
      </c>
      <c r="K3704" t="str">
        <f>VLOOKUP(D3704,'Data Outlet'!$A$2:$D$17,4,FALSE)</f>
        <v>Citra Dewi</v>
      </c>
      <c r="L3704" t="str">
        <f>VLOOKUP(D3704,'Data Outlet'!$A$2:$D$17,2,FALSE)</f>
        <v>CENTER POINT MEDAN</v>
      </c>
    </row>
    <row r="3705" spans="1:12" x14ac:dyDescent="0.25">
      <c r="A3705" t="str">
        <f t="shared" si="116"/>
        <v>T-3704</v>
      </c>
      <c r="B3705" s="3" t="s">
        <v>2584</v>
      </c>
      <c r="C3705" s="5">
        <v>45481</v>
      </c>
      <c r="D3705" s="3" t="s">
        <v>47</v>
      </c>
      <c r="E3705" s="4" t="s">
        <v>579</v>
      </c>
      <c r="F3705" s="9">
        <v>1</v>
      </c>
      <c r="G3705">
        <f>VLOOKUP(E3705,'Data Produk'!$A$2:$E$2517,5,FALSE)</f>
        <v>83300</v>
      </c>
      <c r="H3705">
        <f t="shared" si="115"/>
        <v>83300</v>
      </c>
      <c r="I3705" t="str">
        <f>VLOOKUP(E3705,'Data Produk'!$A$2:$E$2517,3,FALSE)</f>
        <v>BHINNEKA POWER PACK S1 10.000 mAh POWERBANK WHITE</v>
      </c>
      <c r="J3705" t="str">
        <f>VLOOKUP(E3705,'Data Produk'!$A$2:$E$2517,4,FALSE)</f>
        <v>POWERBANK</v>
      </c>
      <c r="K3705" t="str">
        <f>VLOOKUP(D3705,'Data Outlet'!$A$2:$D$17,4,FALSE)</f>
        <v>Joko Susilo</v>
      </c>
      <c r="L3705" t="str">
        <f>VLOOKUP(D3705,'Data Outlet'!$A$2:$D$17,2,FALSE)</f>
        <v>SUMARECON MALL BEKASI</v>
      </c>
    </row>
    <row r="3706" spans="1:12" x14ac:dyDescent="0.25">
      <c r="A3706" t="str">
        <f t="shared" si="116"/>
        <v>T-3705</v>
      </c>
      <c r="B3706" s="3" t="s">
        <v>2584</v>
      </c>
      <c r="C3706" s="5">
        <v>45487</v>
      </c>
      <c r="D3706" s="3" t="s">
        <v>36</v>
      </c>
      <c r="E3706" s="4" t="s">
        <v>1710</v>
      </c>
      <c r="F3706" s="9">
        <v>1</v>
      </c>
      <c r="G3706">
        <f>VLOOKUP(E3706,'Data Produk'!$A$2:$E$2517,5,FALSE)</f>
        <v>261000</v>
      </c>
      <c r="H3706">
        <f t="shared" si="115"/>
        <v>261000</v>
      </c>
      <c r="I3706" t="str">
        <f>VLOOKUP(E3706,'Data Produk'!$A$2:$E$2517,3,FALSE)</f>
        <v>BHINNEKA BLAKE WGC5 GAMING MOUSE WHITE</v>
      </c>
      <c r="J3706" t="str">
        <f>VLOOKUP(E3706,'Data Produk'!$A$2:$E$2517,4,FALSE)</f>
        <v>MOUSE GAMING</v>
      </c>
      <c r="K3706" t="str">
        <f>VLOOKUP(D3706,'Data Outlet'!$A$2:$D$17,4,FALSE)</f>
        <v>Citra Dewi</v>
      </c>
      <c r="L3706" t="str">
        <f>VLOOKUP(D3706,'Data Outlet'!$A$2:$D$17,2,FALSE)</f>
        <v>CENTER POINT MEDAN</v>
      </c>
    </row>
    <row r="3707" spans="1:12" x14ac:dyDescent="0.25">
      <c r="A3707" t="str">
        <f t="shared" si="116"/>
        <v>T-3706</v>
      </c>
      <c r="B3707" s="3" t="s">
        <v>2584</v>
      </c>
      <c r="C3707" s="5">
        <v>45476</v>
      </c>
      <c r="D3707" s="3" t="s">
        <v>36</v>
      </c>
      <c r="E3707" s="4" t="s">
        <v>75</v>
      </c>
      <c r="F3707" s="9">
        <v>2</v>
      </c>
      <c r="G3707">
        <f>VLOOKUP(E3707,'Data Produk'!$A$2:$E$2517,5,FALSE)</f>
        <v>162000</v>
      </c>
      <c r="H3707">
        <f t="shared" si="115"/>
        <v>324000</v>
      </c>
      <c r="I3707" t="str">
        <f>VLOOKUP(E3707,'Data Produk'!$A$2:$E$2517,3,FALSE)</f>
        <v>BHINNEKA POWER PACK T1 10.000 mAh 22,5W POWERBANK BLACK</v>
      </c>
      <c r="J3707" t="str">
        <f>VLOOKUP(E3707,'Data Produk'!$A$2:$E$2517,4,FALSE)</f>
        <v>POWERBANK</v>
      </c>
      <c r="K3707" t="str">
        <f>VLOOKUP(D3707,'Data Outlet'!$A$2:$D$17,4,FALSE)</f>
        <v>Citra Dewi</v>
      </c>
      <c r="L3707" t="str">
        <f>VLOOKUP(D3707,'Data Outlet'!$A$2:$D$17,2,FALSE)</f>
        <v>CENTER POINT MEDAN</v>
      </c>
    </row>
    <row r="3708" spans="1:12" x14ac:dyDescent="0.25">
      <c r="A3708" t="str">
        <f t="shared" si="116"/>
        <v>T-3707</v>
      </c>
      <c r="B3708" s="3" t="s">
        <v>2584</v>
      </c>
      <c r="C3708" s="5">
        <v>45487</v>
      </c>
      <c r="D3708" s="3" t="s">
        <v>44</v>
      </c>
      <c r="E3708" s="4" t="s">
        <v>1711</v>
      </c>
      <c r="F3708" s="9">
        <v>1</v>
      </c>
      <c r="G3708">
        <f>VLOOKUP(E3708,'Data Produk'!$A$2:$E$2517,5,FALSE)</f>
        <v>98100</v>
      </c>
      <c r="H3708">
        <f t="shared" si="115"/>
        <v>98100</v>
      </c>
      <c r="I3708" t="str">
        <f>VLOOKUP(E3708,'Data Produk'!$A$2:$E$2517,3,FALSE)</f>
        <v>BHINNEKA POWER PURE 38W 2-PORTS USB CHARGER (PD+QC) WHITE</v>
      </c>
      <c r="J3708" t="str">
        <f>VLOOKUP(E3708,'Data Produk'!$A$2:$E$2517,4,FALSE)</f>
        <v>CHARGER</v>
      </c>
      <c r="K3708" t="str">
        <f>VLOOKUP(D3708,'Data Outlet'!$A$2:$D$17,4,FALSE)</f>
        <v>Gita Rahma</v>
      </c>
      <c r="L3708" t="str">
        <f>VLOOKUP(D3708,'Data Outlet'!$A$2:$D$17,2,FALSE)</f>
        <v>PAKUWON</v>
      </c>
    </row>
    <row r="3709" spans="1:12" x14ac:dyDescent="0.25">
      <c r="A3709" t="str">
        <f t="shared" si="116"/>
        <v>T-3708</v>
      </c>
      <c r="B3709" s="3" t="s">
        <v>2584</v>
      </c>
      <c r="C3709" s="5">
        <v>45483</v>
      </c>
      <c r="D3709" s="3" t="s">
        <v>47</v>
      </c>
      <c r="E3709" s="4" t="s">
        <v>1259</v>
      </c>
      <c r="F3709" s="9">
        <v>1</v>
      </c>
      <c r="G3709">
        <f>VLOOKUP(E3709,'Data Produk'!$A$2:$E$2517,5,FALSE)</f>
        <v>27000</v>
      </c>
      <c r="H3709">
        <f t="shared" si="115"/>
        <v>27000</v>
      </c>
      <c r="I3709" t="str">
        <f>VLOOKUP(E3709,'Data Produk'!$A$2:$E$2517,3,FALSE)</f>
        <v>BHINNEKA DURALINK KLB2001 BLACK</v>
      </c>
      <c r="J3709" t="str">
        <f>VLOOKUP(E3709,'Data Produk'!$A$2:$E$2517,4,FALSE)</f>
        <v>CABLE</v>
      </c>
      <c r="K3709" t="str">
        <f>VLOOKUP(D3709,'Data Outlet'!$A$2:$D$17,4,FALSE)</f>
        <v>Joko Susilo</v>
      </c>
      <c r="L3709" t="str">
        <f>VLOOKUP(D3709,'Data Outlet'!$A$2:$D$17,2,FALSE)</f>
        <v>SUMARECON MALL BEKASI</v>
      </c>
    </row>
    <row r="3710" spans="1:12" x14ac:dyDescent="0.25">
      <c r="A3710" t="str">
        <f t="shared" si="116"/>
        <v>T-3709</v>
      </c>
      <c r="B3710" s="3" t="s">
        <v>2584</v>
      </c>
      <c r="C3710" s="5">
        <v>45490</v>
      </c>
      <c r="D3710" s="3" t="s">
        <v>47</v>
      </c>
      <c r="E3710" s="4" t="s">
        <v>1712</v>
      </c>
      <c r="F3710" s="9">
        <v>1</v>
      </c>
      <c r="G3710">
        <f>VLOOKUP(E3710,'Data Produk'!$A$2:$E$2517,5,FALSE)</f>
        <v>13500</v>
      </c>
      <c r="H3710">
        <f t="shared" si="115"/>
        <v>13500</v>
      </c>
      <c r="I3710" t="str">
        <f>VLOOKUP(E3710,'Data Produk'!$A$2:$E$2517,3,FALSE)</f>
        <v>BHINNEKA LINKBUDS ES2 WIRED EARBUDS WHITE</v>
      </c>
      <c r="J3710" t="str">
        <f>VLOOKUP(E3710,'Data Produk'!$A$2:$E$2517,4,FALSE)</f>
        <v>EARPHONE</v>
      </c>
      <c r="K3710" t="str">
        <f>VLOOKUP(D3710,'Data Outlet'!$A$2:$D$17,4,FALSE)</f>
        <v>Joko Susilo</v>
      </c>
      <c r="L3710" t="str">
        <f>VLOOKUP(D3710,'Data Outlet'!$A$2:$D$17,2,FALSE)</f>
        <v>SUMARECON MALL BEKASI</v>
      </c>
    </row>
    <row r="3711" spans="1:12" x14ac:dyDescent="0.25">
      <c r="A3711" t="str">
        <f t="shared" si="116"/>
        <v>T-3710</v>
      </c>
      <c r="B3711" s="3" t="s">
        <v>2584</v>
      </c>
      <c r="C3711" s="5">
        <v>45484</v>
      </c>
      <c r="D3711" s="3" t="s">
        <v>47</v>
      </c>
      <c r="E3711" s="4" t="s">
        <v>1713</v>
      </c>
      <c r="F3711" s="9">
        <v>2</v>
      </c>
      <c r="G3711">
        <f>VLOOKUP(E3711,'Data Produk'!$A$2:$E$2517,5,FALSE)</f>
        <v>112500</v>
      </c>
      <c r="H3711">
        <f t="shared" si="115"/>
        <v>225000</v>
      </c>
      <c r="I3711" t="str">
        <f>VLOOKUP(E3711,'Data Produk'!$A$2:$E$2517,3,FALSE)</f>
        <v>BHINNEKA WAVE11 TW11 TRUE WIRELESS BLACK</v>
      </c>
      <c r="J3711" t="str">
        <f>VLOOKUP(E3711,'Data Produk'!$A$2:$E$2517,4,FALSE)</f>
        <v>TWS</v>
      </c>
      <c r="K3711" t="str">
        <f>VLOOKUP(D3711,'Data Outlet'!$A$2:$D$17,4,FALSE)</f>
        <v>Joko Susilo</v>
      </c>
      <c r="L3711" t="str">
        <f>VLOOKUP(D3711,'Data Outlet'!$A$2:$D$17,2,FALSE)</f>
        <v>SUMARECON MALL BEKASI</v>
      </c>
    </row>
    <row r="3712" spans="1:12" x14ac:dyDescent="0.25">
      <c r="A3712" t="str">
        <f t="shared" si="116"/>
        <v>T-3711</v>
      </c>
      <c r="B3712" s="3" t="s">
        <v>2584</v>
      </c>
      <c r="C3712" s="5">
        <v>45493</v>
      </c>
      <c r="D3712" s="3" t="s">
        <v>36</v>
      </c>
      <c r="E3712" s="4" t="s">
        <v>716</v>
      </c>
      <c r="F3712" s="9">
        <v>1</v>
      </c>
      <c r="G3712">
        <f>VLOOKUP(E3712,'Data Produk'!$A$2:$E$2517,5,FALSE)</f>
        <v>22500</v>
      </c>
      <c r="H3712">
        <f t="shared" si="115"/>
        <v>22500</v>
      </c>
      <c r="I3712" t="str">
        <f>VLOOKUP(E3712,'Data Produk'!$A$2:$E$2517,3,FALSE)</f>
        <v>BHINNEKA LINKBUDS ES4 WIRED EARBUDS BLACK</v>
      </c>
      <c r="J3712" t="str">
        <f>VLOOKUP(E3712,'Data Produk'!$A$2:$E$2517,4,FALSE)</f>
        <v>EARPHONE</v>
      </c>
      <c r="K3712" t="str">
        <f>VLOOKUP(D3712,'Data Outlet'!$A$2:$D$17,4,FALSE)</f>
        <v>Citra Dewi</v>
      </c>
      <c r="L3712" t="str">
        <f>VLOOKUP(D3712,'Data Outlet'!$A$2:$D$17,2,FALSE)</f>
        <v>CENTER POINT MEDAN</v>
      </c>
    </row>
    <row r="3713" spans="1:12" x14ac:dyDescent="0.25">
      <c r="A3713" t="str">
        <f t="shared" si="116"/>
        <v>T-3712</v>
      </c>
      <c r="B3713" s="3" t="s">
        <v>2584</v>
      </c>
      <c r="C3713" s="5">
        <v>45480</v>
      </c>
      <c r="D3713" s="3" t="s">
        <v>44</v>
      </c>
      <c r="E3713" s="4" t="s">
        <v>1537</v>
      </c>
      <c r="F3713" s="9">
        <v>1</v>
      </c>
      <c r="G3713">
        <f>VLOOKUP(E3713,'Data Produk'!$A$2:$E$2517,5,FALSE)</f>
        <v>60750</v>
      </c>
      <c r="H3713">
        <f t="shared" si="115"/>
        <v>60750</v>
      </c>
      <c r="I3713" t="str">
        <f>VLOOKUP(E3713,'Data Produk'!$A$2:$E$2517,3,FALSE)</f>
        <v>BHINNEKA RAIGOR II WG10 GAMING MOUSE RED</v>
      </c>
      <c r="J3713" t="str">
        <f>VLOOKUP(E3713,'Data Produk'!$A$2:$E$2517,4,FALSE)</f>
        <v>MOUSE GAMING</v>
      </c>
      <c r="K3713" t="str">
        <f>VLOOKUP(D3713,'Data Outlet'!$A$2:$D$17,4,FALSE)</f>
        <v>Gita Rahma</v>
      </c>
      <c r="L3713" t="str">
        <f>VLOOKUP(D3713,'Data Outlet'!$A$2:$D$17,2,FALSE)</f>
        <v>PAKUWON</v>
      </c>
    </row>
    <row r="3714" spans="1:12" x14ac:dyDescent="0.25">
      <c r="A3714" t="str">
        <f t="shared" si="116"/>
        <v>T-3713</v>
      </c>
      <c r="B3714" s="3" t="s">
        <v>2584</v>
      </c>
      <c r="C3714" s="5">
        <v>45492</v>
      </c>
      <c r="D3714" s="3" t="s">
        <v>47</v>
      </c>
      <c r="E3714" s="4" t="s">
        <v>910</v>
      </c>
      <c r="F3714" s="9">
        <v>10</v>
      </c>
      <c r="G3714">
        <f>VLOOKUP(E3714,'Data Produk'!$A$2:$E$2517,5,FALSE)</f>
        <v>14400</v>
      </c>
      <c r="H3714">
        <f t="shared" si="115"/>
        <v>144000</v>
      </c>
      <c r="I3714" t="str">
        <f>VLOOKUP(E3714,'Data Produk'!$A$2:$E$2517,3,FALSE)</f>
        <v>BHINNEKA DURALINK KLT1201 CABLE BLACK</v>
      </c>
      <c r="J3714" t="str">
        <f>VLOOKUP(E3714,'Data Produk'!$A$2:$E$2517,4,FALSE)</f>
        <v>CABLE</v>
      </c>
      <c r="K3714" t="str">
        <f>VLOOKUP(D3714,'Data Outlet'!$A$2:$D$17,4,FALSE)</f>
        <v>Joko Susilo</v>
      </c>
      <c r="L3714" t="str">
        <f>VLOOKUP(D3714,'Data Outlet'!$A$2:$D$17,2,FALSE)</f>
        <v>SUMARECON MALL BEKASI</v>
      </c>
    </row>
    <row r="3715" spans="1:12" x14ac:dyDescent="0.25">
      <c r="A3715" t="str">
        <f t="shared" si="116"/>
        <v>T-3714</v>
      </c>
      <c r="B3715" s="3" t="s">
        <v>2584</v>
      </c>
      <c r="C3715" s="5">
        <v>45490</v>
      </c>
      <c r="D3715" s="3" t="s">
        <v>44</v>
      </c>
      <c r="E3715" s="4" t="s">
        <v>1416</v>
      </c>
      <c r="F3715" s="9">
        <v>1</v>
      </c>
      <c r="G3715">
        <f>VLOOKUP(E3715,'Data Produk'!$A$2:$E$2517,5,FALSE)</f>
        <v>107100</v>
      </c>
      <c r="H3715">
        <f t="shared" ref="H3715:H3778" si="117">G3715*F3715</f>
        <v>107100</v>
      </c>
      <c r="I3715" t="str">
        <f>VLOOKUP(E3715,'Data Produk'!$A$2:$E$2517,3,FALSE)</f>
        <v>BHINNEKA CW2-Q02 38W 2-PORTS CHARGER (QC) WHITE</v>
      </c>
      <c r="J3715" t="str">
        <f>VLOOKUP(E3715,'Data Produk'!$A$2:$E$2517,4,FALSE)</f>
        <v>CHARGER</v>
      </c>
      <c r="K3715" t="str">
        <f>VLOOKUP(D3715,'Data Outlet'!$A$2:$D$17,4,FALSE)</f>
        <v>Gita Rahma</v>
      </c>
      <c r="L3715" t="str">
        <f>VLOOKUP(D3715,'Data Outlet'!$A$2:$D$17,2,FALSE)</f>
        <v>PAKUWON</v>
      </c>
    </row>
    <row r="3716" spans="1:12" x14ac:dyDescent="0.25">
      <c r="A3716" t="str">
        <f t="shared" si="116"/>
        <v>T-3715</v>
      </c>
      <c r="B3716" s="3" t="s">
        <v>2584</v>
      </c>
      <c r="C3716" s="5">
        <v>45484</v>
      </c>
      <c r="D3716" s="3" t="s">
        <v>47</v>
      </c>
      <c r="E3716" s="4" t="s">
        <v>1714</v>
      </c>
      <c r="F3716" s="9">
        <v>1</v>
      </c>
      <c r="G3716">
        <f>VLOOKUP(E3716,'Data Produk'!$A$2:$E$2517,5,FALSE)</f>
        <v>62100</v>
      </c>
      <c r="H3716">
        <f t="shared" si="117"/>
        <v>62100</v>
      </c>
      <c r="I3716" t="str">
        <f>VLOOKUP(E3716,'Data Produk'!$A$2:$E$2517,3,FALSE)</f>
        <v>BHINNEKA Numeric Keyboard Office K801</v>
      </c>
      <c r="J3716" t="str">
        <f>VLOOKUP(E3716,'Data Produk'!$A$2:$E$2517,4,FALSE)</f>
        <v>OFFICE COMBO</v>
      </c>
      <c r="K3716" t="str">
        <f>VLOOKUP(D3716,'Data Outlet'!$A$2:$D$17,4,FALSE)</f>
        <v>Joko Susilo</v>
      </c>
      <c r="L3716" t="str">
        <f>VLOOKUP(D3716,'Data Outlet'!$A$2:$D$17,2,FALSE)</f>
        <v>SUMARECON MALL BEKASI</v>
      </c>
    </row>
    <row r="3717" spans="1:12" x14ac:dyDescent="0.25">
      <c r="A3717" t="str">
        <f t="shared" si="116"/>
        <v>T-3716</v>
      </c>
      <c r="B3717" s="3" t="s">
        <v>2584</v>
      </c>
      <c r="C3717" s="5">
        <v>45503</v>
      </c>
      <c r="D3717" s="3" t="s">
        <v>44</v>
      </c>
      <c r="E3717" s="4" t="s">
        <v>1418</v>
      </c>
      <c r="F3717" s="9">
        <v>1</v>
      </c>
      <c r="G3717">
        <f>VLOOKUP(E3717,'Data Produk'!$A$2:$E$2517,5,FALSE)</f>
        <v>13500</v>
      </c>
      <c r="H3717">
        <f t="shared" si="117"/>
        <v>13500</v>
      </c>
      <c r="I3717" t="str">
        <f>VLOOKUP(E3717,'Data Produk'!$A$2:$E$2517,3,FALSE)</f>
        <v>BHINNEKA LINKBUDS ES2 WIRED EARBUDS BLACK</v>
      </c>
      <c r="J3717" t="str">
        <f>VLOOKUP(E3717,'Data Produk'!$A$2:$E$2517,4,FALSE)</f>
        <v>EARPHONE</v>
      </c>
      <c r="K3717" t="str">
        <f>VLOOKUP(D3717,'Data Outlet'!$A$2:$D$17,4,FALSE)</f>
        <v>Gita Rahma</v>
      </c>
      <c r="L3717" t="str">
        <f>VLOOKUP(D3717,'Data Outlet'!$A$2:$D$17,2,FALSE)</f>
        <v>PAKUWON</v>
      </c>
    </row>
    <row r="3718" spans="1:12" x14ac:dyDescent="0.25">
      <c r="A3718" t="str">
        <f t="shared" si="116"/>
        <v>T-3717</v>
      </c>
      <c r="B3718" s="3" t="s">
        <v>2584</v>
      </c>
      <c r="C3718" s="5">
        <v>45484</v>
      </c>
      <c r="D3718" s="3" t="s">
        <v>36</v>
      </c>
      <c r="E3718" s="4" t="s">
        <v>959</v>
      </c>
      <c r="F3718" s="9">
        <v>1</v>
      </c>
      <c r="G3718">
        <f>VLOOKUP(E3718,'Data Produk'!$A$2:$E$2517,5,FALSE)</f>
        <v>90000</v>
      </c>
      <c r="H3718">
        <f t="shared" si="117"/>
        <v>90000</v>
      </c>
      <c r="I3718" t="str">
        <f>VLOOKUP(E3718,'Data Produk'!$A$2:$E$2517,3,FALSE)</f>
        <v>BHINNEKA POWER PURE 33W 2-PORTS USB CHARGER (PD+QC) BLACK</v>
      </c>
      <c r="J3718" t="str">
        <f>VLOOKUP(E3718,'Data Produk'!$A$2:$E$2517,4,FALSE)</f>
        <v>CHARGER</v>
      </c>
      <c r="K3718" t="str">
        <f>VLOOKUP(D3718,'Data Outlet'!$A$2:$D$17,4,FALSE)</f>
        <v>Citra Dewi</v>
      </c>
      <c r="L3718" t="str">
        <f>VLOOKUP(D3718,'Data Outlet'!$A$2:$D$17,2,FALSE)</f>
        <v>CENTER POINT MEDAN</v>
      </c>
    </row>
    <row r="3719" spans="1:12" x14ac:dyDescent="0.25">
      <c r="A3719" t="str">
        <f t="shared" si="116"/>
        <v>T-3718</v>
      </c>
      <c r="B3719" s="3" t="s">
        <v>2584</v>
      </c>
      <c r="C3719" s="5">
        <v>45501</v>
      </c>
      <c r="D3719" s="3" t="s">
        <v>36</v>
      </c>
      <c r="E3719" s="4" t="s">
        <v>942</v>
      </c>
      <c r="F3719" s="9">
        <v>1</v>
      </c>
      <c r="G3719">
        <f>VLOOKUP(E3719,'Data Produk'!$A$2:$E$2517,5,FALSE)</f>
        <v>76500</v>
      </c>
      <c r="H3719">
        <f t="shared" si="117"/>
        <v>76500</v>
      </c>
      <c r="I3719" t="str">
        <f>VLOOKUP(E3719,'Data Produk'!$A$2:$E$2517,3,FALSE)</f>
        <v>BHINNEKA WAVE10 TW10 TRUE WIRELESS BLACK</v>
      </c>
      <c r="J3719" t="str">
        <f>VLOOKUP(E3719,'Data Produk'!$A$2:$E$2517,4,FALSE)</f>
        <v>TWS</v>
      </c>
      <c r="K3719" t="str">
        <f>VLOOKUP(D3719,'Data Outlet'!$A$2:$D$17,4,FALSE)</f>
        <v>Citra Dewi</v>
      </c>
      <c r="L3719" t="str">
        <f>VLOOKUP(D3719,'Data Outlet'!$A$2:$D$17,2,FALSE)</f>
        <v>CENTER POINT MEDAN</v>
      </c>
    </row>
    <row r="3720" spans="1:12" x14ac:dyDescent="0.25">
      <c r="A3720" t="str">
        <f t="shared" si="116"/>
        <v>T-3719</v>
      </c>
      <c r="B3720" s="3" t="s">
        <v>2584</v>
      </c>
      <c r="C3720" s="5">
        <v>45480</v>
      </c>
      <c r="D3720" s="3" t="s">
        <v>47</v>
      </c>
      <c r="E3720" s="4" t="s">
        <v>1715</v>
      </c>
      <c r="F3720" s="9">
        <v>1</v>
      </c>
      <c r="G3720">
        <f>VLOOKUP(E3720,'Data Produk'!$A$2:$E$2517,5,FALSE)</f>
        <v>40500</v>
      </c>
      <c r="H3720">
        <f t="shared" si="117"/>
        <v>40500</v>
      </c>
      <c r="I3720" t="str">
        <f>VLOOKUP(E3720,'Data Produk'!$A$2:$E$2517,3,FALSE)</f>
        <v>BHINNEKA MEOW AC5001 HEADSET ACCESSORIES PINK</v>
      </c>
      <c r="J3720" t="str">
        <f>VLOOKUP(E3720,'Data Produk'!$A$2:$E$2517,4,FALSE)</f>
        <v>OTHER ACCESSORIES</v>
      </c>
      <c r="K3720" t="str">
        <f>VLOOKUP(D3720,'Data Outlet'!$A$2:$D$17,4,FALSE)</f>
        <v>Joko Susilo</v>
      </c>
      <c r="L3720" t="str">
        <f>VLOOKUP(D3720,'Data Outlet'!$A$2:$D$17,2,FALSE)</f>
        <v>SUMARECON MALL BEKASI</v>
      </c>
    </row>
    <row r="3721" spans="1:12" x14ac:dyDescent="0.25">
      <c r="A3721" t="str">
        <f t="shared" si="116"/>
        <v>T-3720</v>
      </c>
      <c r="B3721" s="3" t="s">
        <v>2584</v>
      </c>
      <c r="C3721" s="5">
        <v>45481</v>
      </c>
      <c r="D3721" s="3" t="s">
        <v>36</v>
      </c>
      <c r="E3721" s="4" t="s">
        <v>1404</v>
      </c>
      <c r="F3721" s="9">
        <v>1</v>
      </c>
      <c r="G3721">
        <f>VLOOKUP(E3721,'Data Produk'!$A$2:$E$2517,5,FALSE)</f>
        <v>40500</v>
      </c>
      <c r="H3721">
        <f t="shared" si="117"/>
        <v>40500</v>
      </c>
      <c r="I3721" t="str">
        <f>VLOOKUP(E3721,'Data Produk'!$A$2:$E$2517,3,FALSE)</f>
        <v>BHINNEKA MEOW AC5001 HEADSET ACCESSORIES PINK</v>
      </c>
      <c r="J3721" t="str">
        <f>VLOOKUP(E3721,'Data Produk'!$A$2:$E$2517,4,FALSE)</f>
        <v>OTHER ACCESSORIES</v>
      </c>
      <c r="K3721" t="str">
        <f>VLOOKUP(D3721,'Data Outlet'!$A$2:$D$17,4,FALSE)</f>
        <v>Citra Dewi</v>
      </c>
      <c r="L3721" t="str">
        <f>VLOOKUP(D3721,'Data Outlet'!$A$2:$D$17,2,FALSE)</f>
        <v>CENTER POINT MEDAN</v>
      </c>
    </row>
    <row r="3722" spans="1:12" x14ac:dyDescent="0.25">
      <c r="A3722" t="str">
        <f t="shared" si="116"/>
        <v>T-3721</v>
      </c>
      <c r="B3722" s="3" t="s">
        <v>2584</v>
      </c>
      <c r="C3722" s="5">
        <v>45500</v>
      </c>
      <c r="D3722" s="3" t="s">
        <v>36</v>
      </c>
      <c r="E3722" s="4" t="s">
        <v>1716</v>
      </c>
      <c r="F3722" s="9">
        <v>1</v>
      </c>
      <c r="G3722">
        <f>VLOOKUP(E3722,'Data Produk'!$A$2:$E$2517,5,FALSE)</f>
        <v>81000</v>
      </c>
      <c r="H3722">
        <f t="shared" si="117"/>
        <v>81000</v>
      </c>
      <c r="I3722" t="str">
        <f>VLOOKUP(E3722,'Data Produk'!$A$2:$E$2517,3,FALSE)</f>
        <v>BHINNEKA SCAR II EG5C WIRED EARBUDS BLACK</v>
      </c>
      <c r="J3722" t="str">
        <f>VLOOKUP(E3722,'Data Produk'!$A$2:$E$2517,4,FALSE)</f>
        <v>EARPHONE</v>
      </c>
      <c r="K3722" t="str">
        <f>VLOOKUP(D3722,'Data Outlet'!$A$2:$D$17,4,FALSE)</f>
        <v>Citra Dewi</v>
      </c>
      <c r="L3722" t="str">
        <f>VLOOKUP(D3722,'Data Outlet'!$A$2:$D$17,2,FALSE)</f>
        <v>CENTER POINT MEDAN</v>
      </c>
    </row>
    <row r="3723" spans="1:12" x14ac:dyDescent="0.25">
      <c r="A3723" t="str">
        <f t="shared" si="116"/>
        <v>T-3722</v>
      </c>
      <c r="B3723" s="3" t="s">
        <v>2584</v>
      </c>
      <c r="C3723" s="5">
        <v>45483</v>
      </c>
      <c r="D3723" s="3" t="s">
        <v>47</v>
      </c>
      <c r="E3723" s="4" t="s">
        <v>709</v>
      </c>
      <c r="F3723" s="9">
        <v>1</v>
      </c>
      <c r="G3723">
        <f>VLOOKUP(E3723,'Data Produk'!$A$2:$E$2517,5,FALSE)</f>
        <v>31500</v>
      </c>
      <c r="H3723">
        <f t="shared" si="117"/>
        <v>31500</v>
      </c>
      <c r="I3723" t="str">
        <f>VLOOKUP(E3723,'Data Produk'!$A$2:$E$2517,3,FALSE)</f>
        <v>BHINNEKA HYPERLINK KD60L1501 BLACK</v>
      </c>
      <c r="J3723" t="str">
        <f>VLOOKUP(E3723,'Data Produk'!$A$2:$E$2517,4,FALSE)</f>
        <v>CABLE</v>
      </c>
      <c r="K3723" t="str">
        <f>VLOOKUP(D3723,'Data Outlet'!$A$2:$D$17,4,FALSE)</f>
        <v>Joko Susilo</v>
      </c>
      <c r="L3723" t="str">
        <f>VLOOKUP(D3723,'Data Outlet'!$A$2:$D$17,2,FALSE)</f>
        <v>SUMARECON MALL BEKASI</v>
      </c>
    </row>
    <row r="3724" spans="1:12" x14ac:dyDescent="0.25">
      <c r="A3724" t="str">
        <f t="shared" ref="A3724:A3787" si="118">"T-"&amp;ROW()-1</f>
        <v>T-3723</v>
      </c>
      <c r="B3724" s="3" t="s">
        <v>2584</v>
      </c>
      <c r="C3724" s="5">
        <v>45477</v>
      </c>
      <c r="D3724" s="3" t="s">
        <v>47</v>
      </c>
      <c r="E3724" s="4" t="s">
        <v>1717</v>
      </c>
      <c r="F3724" s="9">
        <v>2</v>
      </c>
      <c r="G3724">
        <f>VLOOKUP(E3724,'Data Produk'!$A$2:$E$2517,5,FALSE)</f>
        <v>29700</v>
      </c>
      <c r="H3724">
        <f t="shared" si="117"/>
        <v>59400</v>
      </c>
      <c r="I3724" t="str">
        <f>VLOOKUP(E3724,'Data Produk'!$A$2:$E$2517,3,FALSE)</f>
        <v>KC201 BHINNEKA USB CABLE TYPE C</v>
      </c>
      <c r="J3724" t="str">
        <f>VLOOKUP(E3724,'Data Produk'!$A$2:$E$2517,4,FALSE)</f>
        <v>CABLE</v>
      </c>
      <c r="K3724" t="str">
        <f>VLOOKUP(D3724,'Data Outlet'!$A$2:$D$17,4,FALSE)</f>
        <v>Joko Susilo</v>
      </c>
      <c r="L3724" t="str">
        <f>VLOOKUP(D3724,'Data Outlet'!$A$2:$D$17,2,FALSE)</f>
        <v>SUMARECON MALL BEKASI</v>
      </c>
    </row>
    <row r="3725" spans="1:12" x14ac:dyDescent="0.25">
      <c r="A3725" t="str">
        <f t="shared" si="118"/>
        <v>T-3724</v>
      </c>
      <c r="B3725" s="3" t="s">
        <v>2584</v>
      </c>
      <c r="C3725" s="5">
        <v>45495</v>
      </c>
      <c r="D3725" s="3" t="s">
        <v>47</v>
      </c>
      <c r="E3725" s="4" t="s">
        <v>1718</v>
      </c>
      <c r="F3725" s="9">
        <v>1</v>
      </c>
      <c r="G3725">
        <f>VLOOKUP(E3725,'Data Produk'!$A$2:$E$2517,5,FALSE)</f>
        <v>78750</v>
      </c>
      <c r="H3725">
        <f t="shared" si="117"/>
        <v>78750</v>
      </c>
      <c r="I3725" t="str">
        <f>VLOOKUP(E3725,'Data Produk'!$A$2:$E$2517,3,FALSE)</f>
        <v>BHINNEKA CRYTO VX7 GAMING MOUSE PINK</v>
      </c>
      <c r="J3725" t="str">
        <f>VLOOKUP(E3725,'Data Produk'!$A$2:$E$2517,4,FALSE)</f>
        <v>MOUSE GAMING</v>
      </c>
      <c r="K3725" t="str">
        <f>VLOOKUP(D3725,'Data Outlet'!$A$2:$D$17,4,FALSE)</f>
        <v>Joko Susilo</v>
      </c>
      <c r="L3725" t="str">
        <f>VLOOKUP(D3725,'Data Outlet'!$A$2:$D$17,2,FALSE)</f>
        <v>SUMARECON MALL BEKASI</v>
      </c>
    </row>
    <row r="3726" spans="1:12" x14ac:dyDescent="0.25">
      <c r="A3726" t="str">
        <f t="shared" si="118"/>
        <v>T-3725</v>
      </c>
      <c r="B3726" s="3" t="s">
        <v>2584</v>
      </c>
      <c r="C3726" s="5">
        <v>45491</v>
      </c>
      <c r="D3726" s="3" t="s">
        <v>44</v>
      </c>
      <c r="E3726" s="4" t="s">
        <v>734</v>
      </c>
      <c r="F3726" s="9">
        <v>1</v>
      </c>
      <c r="G3726">
        <f>VLOOKUP(E3726,'Data Produk'!$A$2:$E$2517,5,FALSE)</f>
        <v>27000</v>
      </c>
      <c r="H3726">
        <f t="shared" si="117"/>
        <v>27000</v>
      </c>
      <c r="I3726" t="str">
        <f>VLOOKUP(E3726,'Data Produk'!$A$2:$E$2517,3,FALSE)</f>
        <v>BHINNEKA DURALINK KCB2001 BLACK</v>
      </c>
      <c r="J3726" t="str">
        <f>VLOOKUP(E3726,'Data Produk'!$A$2:$E$2517,4,FALSE)</f>
        <v>CABLE</v>
      </c>
      <c r="K3726" t="str">
        <f>VLOOKUP(D3726,'Data Outlet'!$A$2:$D$17,4,FALSE)</f>
        <v>Gita Rahma</v>
      </c>
      <c r="L3726" t="str">
        <f>VLOOKUP(D3726,'Data Outlet'!$A$2:$D$17,2,FALSE)</f>
        <v>PAKUWON</v>
      </c>
    </row>
    <row r="3727" spans="1:12" x14ac:dyDescent="0.25">
      <c r="A3727" t="str">
        <f t="shared" si="118"/>
        <v>T-3726</v>
      </c>
      <c r="B3727" s="3" t="s">
        <v>2584</v>
      </c>
      <c r="C3727" s="5">
        <v>45474</v>
      </c>
      <c r="D3727" s="3" t="s">
        <v>47</v>
      </c>
      <c r="E3727" s="4" t="s">
        <v>913</v>
      </c>
      <c r="F3727" s="9">
        <v>2</v>
      </c>
      <c r="G3727">
        <f>VLOOKUP(E3727,'Data Produk'!$A$2:$E$2517,5,FALSE)</f>
        <v>225000</v>
      </c>
      <c r="H3727">
        <f t="shared" si="117"/>
        <v>450000</v>
      </c>
      <c r="I3727" t="str">
        <f>VLOOKUP(E3727,'Data Produk'!$A$2:$E$2517,3,FALSE)</f>
        <v>BHINNEKA POWER CUBE 4 PLUG TYPE TRAVEL MULTI ADAPTER BLACK</v>
      </c>
      <c r="J3727" t="str">
        <f>VLOOKUP(E3727,'Data Produk'!$A$2:$E$2517,4,FALSE)</f>
        <v>CAR &amp; TRAVEL CHARGER</v>
      </c>
      <c r="K3727" t="str">
        <f>VLOOKUP(D3727,'Data Outlet'!$A$2:$D$17,4,FALSE)</f>
        <v>Joko Susilo</v>
      </c>
      <c r="L3727" t="str">
        <f>VLOOKUP(D3727,'Data Outlet'!$A$2:$D$17,2,FALSE)</f>
        <v>SUMARECON MALL BEKASI</v>
      </c>
    </row>
    <row r="3728" spans="1:12" x14ac:dyDescent="0.25">
      <c r="A3728" t="str">
        <f t="shared" si="118"/>
        <v>T-3727</v>
      </c>
      <c r="B3728" s="3" t="s">
        <v>2584</v>
      </c>
      <c r="C3728" s="5">
        <v>45502</v>
      </c>
      <c r="D3728" s="3" t="s">
        <v>47</v>
      </c>
      <c r="E3728" s="4" t="s">
        <v>1719</v>
      </c>
      <c r="F3728" s="9">
        <v>2</v>
      </c>
      <c r="G3728">
        <f>VLOOKUP(E3728,'Data Produk'!$A$2:$E$2517,5,FALSE)</f>
        <v>144000</v>
      </c>
      <c r="H3728">
        <f t="shared" si="117"/>
        <v>288000</v>
      </c>
      <c r="I3728" t="str">
        <f>VLOOKUP(E3728,'Data Produk'!$A$2:$E$2517,3,FALSE)</f>
        <v>BHINNEKA CHIEF II HG20 GAMING HEADSET PINK</v>
      </c>
      <c r="J3728" t="str">
        <f>VLOOKUP(E3728,'Data Produk'!$A$2:$E$2517,4,FALSE)</f>
        <v>GAMING HEADSET</v>
      </c>
      <c r="K3728" t="str">
        <f>VLOOKUP(D3728,'Data Outlet'!$A$2:$D$17,4,FALSE)</f>
        <v>Joko Susilo</v>
      </c>
      <c r="L3728" t="str">
        <f>VLOOKUP(D3728,'Data Outlet'!$A$2:$D$17,2,FALSE)</f>
        <v>SUMARECON MALL BEKASI</v>
      </c>
    </row>
    <row r="3729" spans="1:12" x14ac:dyDescent="0.25">
      <c r="A3729" t="str">
        <f t="shared" si="118"/>
        <v>T-3728</v>
      </c>
      <c r="B3729" s="3" t="s">
        <v>2584</v>
      </c>
      <c r="C3729" s="5">
        <v>45497</v>
      </c>
      <c r="D3729" s="3" t="s">
        <v>36</v>
      </c>
      <c r="E3729" s="4" t="s">
        <v>211</v>
      </c>
      <c r="F3729" s="9">
        <v>1</v>
      </c>
      <c r="G3729">
        <f>VLOOKUP(E3729,'Data Produk'!$A$2:$E$2517,5,FALSE)</f>
        <v>17100</v>
      </c>
      <c r="H3729">
        <f t="shared" si="117"/>
        <v>17100</v>
      </c>
      <c r="I3729" t="str">
        <f>VLOOKUP(E3729,'Data Produk'!$A$2:$E$2517,3,FALSE)</f>
        <v>BHINNEKA DURALINK KCB1201 BLACK</v>
      </c>
      <c r="J3729" t="str">
        <f>VLOOKUP(E3729,'Data Produk'!$A$2:$E$2517,4,FALSE)</f>
        <v>CABLE</v>
      </c>
      <c r="K3729" t="str">
        <f>VLOOKUP(D3729,'Data Outlet'!$A$2:$D$17,4,FALSE)</f>
        <v>Citra Dewi</v>
      </c>
      <c r="L3729" t="str">
        <f>VLOOKUP(D3729,'Data Outlet'!$A$2:$D$17,2,FALSE)</f>
        <v>CENTER POINT MEDAN</v>
      </c>
    </row>
    <row r="3730" spans="1:12" x14ac:dyDescent="0.25">
      <c r="A3730" t="str">
        <f t="shared" si="118"/>
        <v>T-3729</v>
      </c>
      <c r="B3730" s="3" t="s">
        <v>2584</v>
      </c>
      <c r="C3730" s="5">
        <v>45499</v>
      </c>
      <c r="D3730" s="3" t="s">
        <v>36</v>
      </c>
      <c r="E3730" s="4" t="s">
        <v>1396</v>
      </c>
      <c r="F3730" s="9">
        <v>1</v>
      </c>
      <c r="G3730">
        <f>VLOOKUP(E3730,'Data Produk'!$A$2:$E$2517,5,FALSE)</f>
        <v>76500</v>
      </c>
      <c r="H3730">
        <f t="shared" si="117"/>
        <v>76500</v>
      </c>
      <c r="I3730" t="str">
        <f>VLOOKUP(E3730,'Data Produk'!$A$2:$E$2517,3,FALSE)</f>
        <v>BHINNEKA WAVE10 TW10 TRUE WIRELESS BEIGE</v>
      </c>
      <c r="J3730" t="str">
        <f>VLOOKUP(E3730,'Data Produk'!$A$2:$E$2517,4,FALSE)</f>
        <v>TWS</v>
      </c>
      <c r="K3730" t="str">
        <f>VLOOKUP(D3730,'Data Outlet'!$A$2:$D$17,4,FALSE)</f>
        <v>Citra Dewi</v>
      </c>
      <c r="L3730" t="str">
        <f>VLOOKUP(D3730,'Data Outlet'!$A$2:$D$17,2,FALSE)</f>
        <v>CENTER POINT MEDAN</v>
      </c>
    </row>
    <row r="3731" spans="1:12" x14ac:dyDescent="0.25">
      <c r="A3731" t="str">
        <f t="shared" si="118"/>
        <v>T-3730</v>
      </c>
      <c r="B3731" s="3" t="s">
        <v>2584</v>
      </c>
      <c r="C3731" s="5">
        <v>45504</v>
      </c>
      <c r="D3731" s="3" t="s">
        <v>36</v>
      </c>
      <c r="E3731" s="4" t="s">
        <v>938</v>
      </c>
      <c r="F3731" s="9">
        <v>1</v>
      </c>
      <c r="G3731">
        <f>VLOOKUP(E3731,'Data Produk'!$A$2:$E$2517,5,FALSE)</f>
        <v>35100</v>
      </c>
      <c r="H3731">
        <f t="shared" si="117"/>
        <v>35100</v>
      </c>
      <c r="I3731" t="str">
        <f>VLOOKUP(E3731,'Data Produk'!$A$2:$E$2517,3,FALSE)</f>
        <v>BHINNEKA Mouse T533</v>
      </c>
      <c r="J3731" t="str">
        <f>VLOOKUP(E3731,'Data Produk'!$A$2:$E$2517,4,FALSE)</f>
        <v>OFFICE MOUSE</v>
      </c>
      <c r="K3731" t="str">
        <f>VLOOKUP(D3731,'Data Outlet'!$A$2:$D$17,4,FALSE)</f>
        <v>Citra Dewi</v>
      </c>
      <c r="L3731" t="str">
        <f>VLOOKUP(D3731,'Data Outlet'!$A$2:$D$17,2,FALSE)</f>
        <v>CENTER POINT MEDAN</v>
      </c>
    </row>
    <row r="3732" spans="1:12" x14ac:dyDescent="0.25">
      <c r="A3732" t="str">
        <f t="shared" si="118"/>
        <v>T-3731</v>
      </c>
      <c r="B3732" s="3" t="s">
        <v>2584</v>
      </c>
      <c r="C3732" s="5">
        <v>45476</v>
      </c>
      <c r="D3732" s="3" t="s">
        <v>47</v>
      </c>
      <c r="E3732" s="4" t="s">
        <v>1271</v>
      </c>
      <c r="F3732" s="9">
        <v>1</v>
      </c>
      <c r="G3732">
        <f>VLOOKUP(E3732,'Data Produk'!$A$2:$E$2517,5,FALSE)</f>
        <v>198000</v>
      </c>
      <c r="H3732">
        <f t="shared" si="117"/>
        <v>198000</v>
      </c>
      <c r="I3732" t="str">
        <f>VLOOKUP(E3732,'Data Produk'!$A$2:$E$2517,3,FALSE)</f>
        <v>BHINNEKA ATOM TKL MECHANICAL KEYBOARD GREY BLUE SWITCH</v>
      </c>
      <c r="J3732" t="str">
        <f>VLOOKUP(E3732,'Data Produk'!$A$2:$E$2517,4,FALSE)</f>
        <v>KEYBOARD GAMING</v>
      </c>
      <c r="K3732" t="str">
        <f>VLOOKUP(D3732,'Data Outlet'!$A$2:$D$17,4,FALSE)</f>
        <v>Joko Susilo</v>
      </c>
      <c r="L3732" t="str">
        <f>VLOOKUP(D3732,'Data Outlet'!$A$2:$D$17,2,FALSE)</f>
        <v>SUMARECON MALL BEKASI</v>
      </c>
    </row>
    <row r="3733" spans="1:12" x14ac:dyDescent="0.25">
      <c r="A3733" t="str">
        <f t="shared" si="118"/>
        <v>T-3732</v>
      </c>
      <c r="B3733" s="3" t="s">
        <v>2584</v>
      </c>
      <c r="C3733" s="5">
        <v>45483</v>
      </c>
      <c r="D3733" s="3" t="s">
        <v>36</v>
      </c>
      <c r="E3733" s="4" t="s">
        <v>559</v>
      </c>
      <c r="F3733" s="9">
        <v>1</v>
      </c>
      <c r="G3733">
        <f>VLOOKUP(E3733,'Data Produk'!$A$2:$E$2517,5,FALSE)</f>
        <v>27000</v>
      </c>
      <c r="H3733">
        <f t="shared" si="117"/>
        <v>27000</v>
      </c>
      <c r="I3733" t="str">
        <f>VLOOKUP(E3733,'Data Produk'!$A$2:$E$2517,3,FALSE)</f>
        <v>KM201 BHINNEKA USB CABLE MICRO</v>
      </c>
      <c r="J3733" t="str">
        <f>VLOOKUP(E3733,'Data Produk'!$A$2:$E$2517,4,FALSE)</f>
        <v>CABLE</v>
      </c>
      <c r="K3733" t="str">
        <f>VLOOKUP(D3733,'Data Outlet'!$A$2:$D$17,4,FALSE)</f>
        <v>Citra Dewi</v>
      </c>
      <c r="L3733" t="str">
        <f>VLOOKUP(D3733,'Data Outlet'!$A$2:$D$17,2,FALSE)</f>
        <v>CENTER POINT MEDAN</v>
      </c>
    </row>
    <row r="3734" spans="1:12" x14ac:dyDescent="0.25">
      <c r="A3734" t="str">
        <f t="shared" si="118"/>
        <v>T-3733</v>
      </c>
      <c r="B3734" s="3" t="s">
        <v>2584</v>
      </c>
      <c r="C3734" s="5">
        <v>45486</v>
      </c>
      <c r="D3734" s="3" t="s">
        <v>47</v>
      </c>
      <c r="E3734" s="4" t="s">
        <v>1078</v>
      </c>
      <c r="F3734" s="9">
        <v>3</v>
      </c>
      <c r="G3734">
        <f>VLOOKUP(E3734,'Data Produk'!$A$2:$E$2517,5,FALSE)</f>
        <v>81000</v>
      </c>
      <c r="H3734">
        <f t="shared" si="117"/>
        <v>243000</v>
      </c>
      <c r="I3734" t="str">
        <f>VLOOKUP(E3734,'Data Produk'!$A$2:$E$2517,3,FALSE)</f>
        <v>BHINNEKA THOR X9 GAMING MOUSE BLACK</v>
      </c>
      <c r="J3734" t="str">
        <f>VLOOKUP(E3734,'Data Produk'!$A$2:$E$2517,4,FALSE)</f>
        <v>MOUSE GAMING</v>
      </c>
      <c r="K3734" t="str">
        <f>VLOOKUP(D3734,'Data Outlet'!$A$2:$D$17,4,FALSE)</f>
        <v>Joko Susilo</v>
      </c>
      <c r="L3734" t="str">
        <f>VLOOKUP(D3734,'Data Outlet'!$A$2:$D$17,2,FALSE)</f>
        <v>SUMARECON MALL BEKASI</v>
      </c>
    </row>
    <row r="3735" spans="1:12" x14ac:dyDescent="0.25">
      <c r="A3735" t="str">
        <f t="shared" si="118"/>
        <v>T-3734</v>
      </c>
      <c r="B3735" s="3" t="s">
        <v>2584</v>
      </c>
      <c r="C3735" s="5">
        <v>45481</v>
      </c>
      <c r="D3735" s="3" t="s">
        <v>47</v>
      </c>
      <c r="E3735" s="4" t="s">
        <v>1444</v>
      </c>
      <c r="F3735" s="9">
        <v>1</v>
      </c>
      <c r="G3735">
        <f>VLOOKUP(E3735,'Data Produk'!$A$2:$E$2517,5,FALSE)</f>
        <v>26100</v>
      </c>
      <c r="H3735">
        <f t="shared" si="117"/>
        <v>26100</v>
      </c>
      <c r="I3735" t="str">
        <f>VLOOKUP(E3735,'Data Produk'!$A$2:$E$2517,3,FALSE)</f>
        <v>BHINNEKA GO ES1 WIRED EARBUDS BLACK</v>
      </c>
      <c r="J3735" t="str">
        <f>VLOOKUP(E3735,'Data Produk'!$A$2:$E$2517,4,FALSE)</f>
        <v>EARPHONE</v>
      </c>
      <c r="K3735" t="str">
        <f>VLOOKUP(D3735,'Data Outlet'!$A$2:$D$17,4,FALSE)</f>
        <v>Joko Susilo</v>
      </c>
      <c r="L3735" t="str">
        <f>VLOOKUP(D3735,'Data Outlet'!$A$2:$D$17,2,FALSE)</f>
        <v>SUMARECON MALL BEKASI</v>
      </c>
    </row>
    <row r="3736" spans="1:12" x14ac:dyDescent="0.25">
      <c r="A3736" t="str">
        <f t="shared" si="118"/>
        <v>T-3735</v>
      </c>
      <c r="B3736" s="3" t="s">
        <v>2584</v>
      </c>
      <c r="C3736" s="5">
        <v>45494</v>
      </c>
      <c r="D3736" s="3" t="s">
        <v>44</v>
      </c>
      <c r="E3736" s="4" t="s">
        <v>1423</v>
      </c>
      <c r="F3736" s="9">
        <v>2</v>
      </c>
      <c r="G3736">
        <f>VLOOKUP(E3736,'Data Produk'!$A$2:$E$2517,5,FALSE)</f>
        <v>15300</v>
      </c>
      <c r="H3736">
        <f t="shared" si="117"/>
        <v>30600</v>
      </c>
      <c r="I3736" t="str">
        <f>VLOOKUP(E3736,'Data Produk'!$A$2:$E$2517,3,FALSE)</f>
        <v>BHINNEKA LINKPODS ES3 WIRED EARBUDS WHITE</v>
      </c>
      <c r="J3736" t="str">
        <f>VLOOKUP(E3736,'Data Produk'!$A$2:$E$2517,4,FALSE)</f>
        <v>EARPHONE</v>
      </c>
      <c r="K3736" t="str">
        <f>VLOOKUP(D3736,'Data Outlet'!$A$2:$D$17,4,FALSE)</f>
        <v>Gita Rahma</v>
      </c>
      <c r="L3736" t="str">
        <f>VLOOKUP(D3736,'Data Outlet'!$A$2:$D$17,2,FALSE)</f>
        <v>PAKUWON</v>
      </c>
    </row>
    <row r="3737" spans="1:12" x14ac:dyDescent="0.25">
      <c r="A3737" t="str">
        <f t="shared" si="118"/>
        <v>T-3736</v>
      </c>
      <c r="B3737" s="3" t="s">
        <v>2584</v>
      </c>
      <c r="C3737" s="5">
        <v>45479</v>
      </c>
      <c r="D3737" s="3" t="s">
        <v>47</v>
      </c>
      <c r="E3737" s="4" t="s">
        <v>1720</v>
      </c>
      <c r="F3737" s="9">
        <v>1</v>
      </c>
      <c r="G3737">
        <f>VLOOKUP(E3737,'Data Produk'!$A$2:$E$2517,5,FALSE)</f>
        <v>98100</v>
      </c>
      <c r="H3737">
        <f t="shared" si="117"/>
        <v>98100</v>
      </c>
      <c r="I3737" t="str">
        <f>VLOOKUP(E3737,'Data Produk'!$A$2:$E$2517,3,FALSE)</f>
        <v>BHINNEKA POWER PURE 30W 2-PORTS USB CHARGER (PD+QC) WHITE</v>
      </c>
      <c r="J3737" t="str">
        <f>VLOOKUP(E3737,'Data Produk'!$A$2:$E$2517,4,FALSE)</f>
        <v>CHARGER</v>
      </c>
      <c r="K3737" t="str">
        <f>VLOOKUP(D3737,'Data Outlet'!$A$2:$D$17,4,FALSE)</f>
        <v>Joko Susilo</v>
      </c>
      <c r="L3737" t="str">
        <f>VLOOKUP(D3737,'Data Outlet'!$A$2:$D$17,2,FALSE)</f>
        <v>SUMARECON MALL BEKASI</v>
      </c>
    </row>
    <row r="3738" spans="1:12" x14ac:dyDescent="0.25">
      <c r="A3738" t="str">
        <f t="shared" si="118"/>
        <v>T-3737</v>
      </c>
      <c r="B3738" s="3" t="s">
        <v>2584</v>
      </c>
      <c r="C3738" s="5">
        <v>45496</v>
      </c>
      <c r="D3738" s="3" t="s">
        <v>36</v>
      </c>
      <c r="E3738" s="4" t="s">
        <v>764</v>
      </c>
      <c r="F3738" s="9">
        <v>1</v>
      </c>
      <c r="G3738">
        <f>VLOOKUP(E3738,'Data Produk'!$A$2:$E$2517,5,FALSE)</f>
        <v>26100</v>
      </c>
      <c r="H3738">
        <f t="shared" si="117"/>
        <v>26100</v>
      </c>
      <c r="I3738" t="str">
        <f>VLOOKUP(E3738,'Data Produk'!$A$2:$E$2517,3,FALSE)</f>
        <v>KM102 BHINNEKA USB CABLE MICRO</v>
      </c>
      <c r="J3738" t="str">
        <f>VLOOKUP(E3738,'Data Produk'!$A$2:$E$2517,4,FALSE)</f>
        <v>CABLE</v>
      </c>
      <c r="K3738" t="str">
        <f>VLOOKUP(D3738,'Data Outlet'!$A$2:$D$17,4,FALSE)</f>
        <v>Citra Dewi</v>
      </c>
      <c r="L3738" t="str">
        <f>VLOOKUP(D3738,'Data Outlet'!$A$2:$D$17,2,FALSE)</f>
        <v>CENTER POINT MEDAN</v>
      </c>
    </row>
    <row r="3739" spans="1:12" x14ac:dyDescent="0.25">
      <c r="A3739" t="str">
        <f t="shared" si="118"/>
        <v>T-3738</v>
      </c>
      <c r="B3739" s="3" t="s">
        <v>2584</v>
      </c>
      <c r="C3739" s="5">
        <v>45478</v>
      </c>
      <c r="D3739" s="3" t="s">
        <v>36</v>
      </c>
      <c r="E3739" s="4" t="s">
        <v>1721</v>
      </c>
      <c r="F3739" s="9">
        <v>1</v>
      </c>
      <c r="G3739">
        <f>VLOOKUP(E3739,'Data Produk'!$A$2:$E$2517,5,FALSE)</f>
        <v>36000</v>
      </c>
      <c r="H3739">
        <f t="shared" si="117"/>
        <v>36000</v>
      </c>
      <c r="I3739" t="str">
        <f>VLOOKUP(E3739,'Data Produk'!$A$2:$E$2517,3,FALSE)</f>
        <v>KL104 BHINNEKA USB CABLE LIGHTNING</v>
      </c>
      <c r="J3739" t="str">
        <f>VLOOKUP(E3739,'Data Produk'!$A$2:$E$2517,4,FALSE)</f>
        <v>CABLE</v>
      </c>
      <c r="K3739" t="str">
        <f>VLOOKUP(D3739,'Data Outlet'!$A$2:$D$17,4,FALSE)</f>
        <v>Citra Dewi</v>
      </c>
      <c r="L3739" t="str">
        <f>VLOOKUP(D3739,'Data Outlet'!$A$2:$D$17,2,FALSE)</f>
        <v>CENTER POINT MEDAN</v>
      </c>
    </row>
    <row r="3740" spans="1:12" x14ac:dyDescent="0.25">
      <c r="A3740" t="str">
        <f t="shared" si="118"/>
        <v>T-3739</v>
      </c>
      <c r="B3740" s="3" t="s">
        <v>2584</v>
      </c>
      <c r="C3740" s="5">
        <v>45483</v>
      </c>
      <c r="D3740" s="3" t="s">
        <v>44</v>
      </c>
      <c r="E3740" s="4" t="s">
        <v>1617</v>
      </c>
      <c r="F3740" s="9">
        <v>1</v>
      </c>
      <c r="G3740">
        <f>VLOOKUP(E3740,'Data Produk'!$A$2:$E$2517,5,FALSE)</f>
        <v>34200</v>
      </c>
      <c r="H3740">
        <f t="shared" si="117"/>
        <v>34200</v>
      </c>
      <c r="I3740" t="str">
        <f>VLOOKUP(E3740,'Data Produk'!$A$2:$E$2517,3,FALSE)</f>
        <v>KDL105 BHINNEKA USB CABLE LIGHTNING</v>
      </c>
      <c r="J3740" t="str">
        <f>VLOOKUP(E3740,'Data Produk'!$A$2:$E$2517,4,FALSE)</f>
        <v>CABLE</v>
      </c>
      <c r="K3740" t="str">
        <f>VLOOKUP(D3740,'Data Outlet'!$A$2:$D$17,4,FALSE)</f>
        <v>Gita Rahma</v>
      </c>
      <c r="L3740" t="str">
        <f>VLOOKUP(D3740,'Data Outlet'!$A$2:$D$17,2,FALSE)</f>
        <v>PAKUWON</v>
      </c>
    </row>
    <row r="3741" spans="1:12" x14ac:dyDescent="0.25">
      <c r="A3741" t="str">
        <f t="shared" si="118"/>
        <v>T-3740</v>
      </c>
      <c r="B3741" s="3" t="s">
        <v>2584</v>
      </c>
      <c r="C3741" s="5">
        <v>45504</v>
      </c>
      <c r="D3741" s="3" t="s">
        <v>44</v>
      </c>
      <c r="E3741" s="4" t="s">
        <v>1722</v>
      </c>
      <c r="F3741" s="9">
        <v>1</v>
      </c>
      <c r="G3741">
        <f>VLOOKUP(E3741,'Data Produk'!$A$2:$E$2517,5,FALSE)</f>
        <v>17100</v>
      </c>
      <c r="H3741">
        <f t="shared" si="117"/>
        <v>17100</v>
      </c>
      <c r="I3741" t="str">
        <f>VLOOKUP(E3741,'Data Produk'!$A$2:$E$2517,3,FALSE)</f>
        <v>BHINNEKA BASIC XL MP64 BASIC MOUSEPAD BLACK</v>
      </c>
      <c r="J3741" t="str">
        <f>VLOOKUP(E3741,'Data Produk'!$A$2:$E$2517,4,FALSE)</f>
        <v>BASIC MOUSEPAD</v>
      </c>
      <c r="K3741" t="str">
        <f>VLOOKUP(D3741,'Data Outlet'!$A$2:$D$17,4,FALSE)</f>
        <v>Gita Rahma</v>
      </c>
      <c r="L3741" t="str">
        <f>VLOOKUP(D3741,'Data Outlet'!$A$2:$D$17,2,FALSE)</f>
        <v>PAKUWON</v>
      </c>
    </row>
    <row r="3742" spans="1:12" x14ac:dyDescent="0.25">
      <c r="A3742" t="str">
        <f t="shared" si="118"/>
        <v>T-3741</v>
      </c>
      <c r="B3742" s="3" t="s">
        <v>2584</v>
      </c>
      <c r="C3742" s="5">
        <v>45478</v>
      </c>
      <c r="D3742" s="3" t="s">
        <v>36</v>
      </c>
      <c r="E3742" s="4" t="s">
        <v>307</v>
      </c>
      <c r="F3742" s="9">
        <v>1</v>
      </c>
      <c r="G3742">
        <f>VLOOKUP(E3742,'Data Produk'!$A$2:$E$2517,5,FALSE)</f>
        <v>49500</v>
      </c>
      <c r="H3742">
        <f t="shared" si="117"/>
        <v>49500</v>
      </c>
      <c r="I3742" t="str">
        <f>VLOOKUP(E3742,'Data Produk'!$A$2:$E$2517,3,FALSE)</f>
        <v>BHINNEKA POWER PURE 20W 1-PORT TYPE-A USB CHARGER (QC) BLACK</v>
      </c>
      <c r="J3742" t="str">
        <f>VLOOKUP(E3742,'Data Produk'!$A$2:$E$2517,4,FALSE)</f>
        <v>CHARGER</v>
      </c>
      <c r="K3742" t="str">
        <f>VLOOKUP(D3742,'Data Outlet'!$A$2:$D$17,4,FALSE)</f>
        <v>Citra Dewi</v>
      </c>
      <c r="L3742" t="str">
        <f>VLOOKUP(D3742,'Data Outlet'!$A$2:$D$17,2,FALSE)</f>
        <v>CENTER POINT MEDAN</v>
      </c>
    </row>
    <row r="3743" spans="1:12" x14ac:dyDescent="0.25">
      <c r="A3743" t="str">
        <f t="shared" si="118"/>
        <v>T-3742</v>
      </c>
      <c r="B3743" s="3" t="s">
        <v>2584</v>
      </c>
      <c r="C3743" s="5">
        <v>45478</v>
      </c>
      <c r="D3743" s="3" t="s">
        <v>47</v>
      </c>
      <c r="E3743" s="4" t="s">
        <v>1723</v>
      </c>
      <c r="F3743" s="9">
        <v>1</v>
      </c>
      <c r="G3743">
        <f>VLOOKUP(E3743,'Data Produk'!$A$2:$E$2517,5,FALSE)</f>
        <v>170100</v>
      </c>
      <c r="H3743">
        <f t="shared" si="117"/>
        <v>170100</v>
      </c>
      <c r="I3743" t="str">
        <f>VLOOKUP(E3743,'Data Produk'!$A$2:$E$2517,3,FALSE)</f>
        <v>BHINNEKA Gaming Deskmat ATO MP905 PLUM</v>
      </c>
      <c r="J3743" t="str">
        <f>VLOOKUP(E3743,'Data Produk'!$A$2:$E$2517,4,FALSE)</f>
        <v>DESKMAT</v>
      </c>
      <c r="K3743" t="str">
        <f>VLOOKUP(D3743,'Data Outlet'!$A$2:$D$17,4,FALSE)</f>
        <v>Joko Susilo</v>
      </c>
      <c r="L3743" t="str">
        <f>VLOOKUP(D3743,'Data Outlet'!$A$2:$D$17,2,FALSE)</f>
        <v>SUMARECON MALL BEKASI</v>
      </c>
    </row>
    <row r="3744" spans="1:12" x14ac:dyDescent="0.25">
      <c r="A3744" t="str">
        <f t="shared" si="118"/>
        <v>T-3743</v>
      </c>
      <c r="B3744" s="3" t="s">
        <v>2584</v>
      </c>
      <c r="C3744" s="5">
        <v>45474</v>
      </c>
      <c r="D3744" s="3" t="s">
        <v>44</v>
      </c>
      <c r="E3744" s="4" t="s">
        <v>1724</v>
      </c>
      <c r="F3744" s="9">
        <v>1</v>
      </c>
      <c r="G3744">
        <f>VLOOKUP(E3744,'Data Produk'!$A$2:$E$2517,5,FALSE)</f>
        <v>25200</v>
      </c>
      <c r="H3744">
        <f t="shared" si="117"/>
        <v>25200</v>
      </c>
      <c r="I3744" t="str">
        <f>VLOOKUP(E3744,'Data Produk'!$A$2:$E$2517,3,FALSE)</f>
        <v>KDC105 BHINNEKA USB CABLE TYPE C</v>
      </c>
      <c r="J3744" t="str">
        <f>VLOOKUP(E3744,'Data Produk'!$A$2:$E$2517,4,FALSE)</f>
        <v>CABLE</v>
      </c>
      <c r="K3744" t="str">
        <f>VLOOKUP(D3744,'Data Outlet'!$A$2:$D$17,4,FALSE)</f>
        <v>Gita Rahma</v>
      </c>
      <c r="L3744" t="str">
        <f>VLOOKUP(D3744,'Data Outlet'!$A$2:$D$17,2,FALSE)</f>
        <v>PAKUWON</v>
      </c>
    </row>
    <row r="3745" spans="1:12" x14ac:dyDescent="0.25">
      <c r="A3745" t="str">
        <f t="shared" si="118"/>
        <v>T-3744</v>
      </c>
      <c r="B3745" s="3" t="s">
        <v>2584</v>
      </c>
      <c r="C3745" s="5">
        <v>45501</v>
      </c>
      <c r="D3745" s="3" t="s">
        <v>44</v>
      </c>
      <c r="E3745" s="4" t="s">
        <v>1649</v>
      </c>
      <c r="F3745" s="9">
        <v>1</v>
      </c>
      <c r="G3745">
        <f>VLOOKUP(E3745,'Data Produk'!$A$2:$E$2517,5,FALSE)</f>
        <v>49500</v>
      </c>
      <c r="H3745">
        <f t="shared" si="117"/>
        <v>49500</v>
      </c>
      <c r="I3745" t="str">
        <f>VLOOKUP(E3745,'Data Produk'!$A$2:$E$2517,3,FALSE)</f>
        <v>BHINNEKA POWER GO 20W 1-PORT TYPE-C USB CHARGER (PD+QC) BLACK</v>
      </c>
      <c r="J3745" t="str">
        <f>VLOOKUP(E3745,'Data Produk'!$A$2:$E$2517,4,FALSE)</f>
        <v>CHARGER</v>
      </c>
      <c r="K3745" t="str">
        <f>VLOOKUP(D3745,'Data Outlet'!$A$2:$D$17,4,FALSE)</f>
        <v>Gita Rahma</v>
      </c>
      <c r="L3745" t="str">
        <f>VLOOKUP(D3745,'Data Outlet'!$A$2:$D$17,2,FALSE)</f>
        <v>PAKUWON</v>
      </c>
    </row>
    <row r="3746" spans="1:12" x14ac:dyDescent="0.25">
      <c r="A3746" t="str">
        <f t="shared" si="118"/>
        <v>T-3745</v>
      </c>
      <c r="B3746" s="3" t="s">
        <v>2584</v>
      </c>
      <c r="C3746" s="5">
        <v>45503</v>
      </c>
      <c r="D3746" s="3" t="s">
        <v>47</v>
      </c>
      <c r="E3746" s="4" t="s">
        <v>1725</v>
      </c>
      <c r="F3746" s="9">
        <v>1</v>
      </c>
      <c r="G3746">
        <f>VLOOKUP(E3746,'Data Produk'!$A$2:$E$2517,5,FALSE)</f>
        <v>107100</v>
      </c>
      <c r="H3746">
        <f t="shared" si="117"/>
        <v>107100</v>
      </c>
      <c r="I3746" t="str">
        <f>VLOOKUP(E3746,'Data Produk'!$A$2:$E$2517,3,FALSE)</f>
        <v>BHINNEKA CW2-Q02 38W 2-PORTS CHARGER (QC) WHITE</v>
      </c>
      <c r="J3746" t="str">
        <f>VLOOKUP(E3746,'Data Produk'!$A$2:$E$2517,4,FALSE)</f>
        <v>CHARGER</v>
      </c>
      <c r="K3746" t="str">
        <f>VLOOKUP(D3746,'Data Outlet'!$A$2:$D$17,4,FALSE)</f>
        <v>Joko Susilo</v>
      </c>
      <c r="L3746" t="str">
        <f>VLOOKUP(D3746,'Data Outlet'!$A$2:$D$17,2,FALSE)</f>
        <v>SUMARECON MALL BEKASI</v>
      </c>
    </row>
    <row r="3747" spans="1:12" x14ac:dyDescent="0.25">
      <c r="A3747" t="str">
        <f t="shared" si="118"/>
        <v>T-3746</v>
      </c>
      <c r="B3747" s="3" t="s">
        <v>2584</v>
      </c>
      <c r="C3747" s="5">
        <v>45494</v>
      </c>
      <c r="D3747" s="3" t="s">
        <v>36</v>
      </c>
      <c r="E3747" s="4" t="s">
        <v>781</v>
      </c>
      <c r="F3747" s="9">
        <v>1</v>
      </c>
      <c r="G3747">
        <f>VLOOKUP(E3747,'Data Produk'!$A$2:$E$2517,5,FALSE)</f>
        <v>39600</v>
      </c>
      <c r="H3747">
        <f t="shared" si="117"/>
        <v>39600</v>
      </c>
      <c r="I3747" t="str">
        <f>VLOOKUP(E3747,'Data Produk'!$A$2:$E$2517,3,FALSE)</f>
        <v>BHINNEKA GO W606 OFFICE MOUSE BLUE</v>
      </c>
      <c r="J3747" t="str">
        <f>VLOOKUP(E3747,'Data Produk'!$A$2:$E$2517,4,FALSE)</f>
        <v>OFFICE MOUSE</v>
      </c>
      <c r="K3747" t="str">
        <f>VLOOKUP(D3747,'Data Outlet'!$A$2:$D$17,4,FALSE)</f>
        <v>Citra Dewi</v>
      </c>
      <c r="L3747" t="str">
        <f>VLOOKUP(D3747,'Data Outlet'!$A$2:$D$17,2,FALSE)</f>
        <v>CENTER POINT MEDAN</v>
      </c>
    </row>
    <row r="3748" spans="1:12" x14ac:dyDescent="0.25">
      <c r="A3748" t="str">
        <f t="shared" si="118"/>
        <v>T-3747</v>
      </c>
      <c r="B3748" s="3" t="s">
        <v>2584</v>
      </c>
      <c r="C3748" s="5">
        <v>45501</v>
      </c>
      <c r="D3748" s="3" t="s">
        <v>36</v>
      </c>
      <c r="E3748" s="4" t="s">
        <v>1626</v>
      </c>
      <c r="F3748" s="9">
        <v>1</v>
      </c>
      <c r="G3748">
        <f>VLOOKUP(E3748,'Data Produk'!$A$2:$E$2517,5,FALSE)</f>
        <v>37350</v>
      </c>
      <c r="H3748">
        <f t="shared" si="117"/>
        <v>37350</v>
      </c>
      <c r="I3748" t="str">
        <f>VLOOKUP(E3748,'Data Produk'!$A$2:$E$2517,3,FALSE)</f>
        <v>BHINNEKA LAVALIER MV01 MICROPHONE BLACK</v>
      </c>
      <c r="J3748" t="str">
        <f>VLOOKUP(E3748,'Data Produk'!$A$2:$E$2517,4,FALSE)</f>
        <v>STREAMING DEVICES</v>
      </c>
      <c r="K3748" t="str">
        <f>VLOOKUP(D3748,'Data Outlet'!$A$2:$D$17,4,FALSE)</f>
        <v>Citra Dewi</v>
      </c>
      <c r="L3748" t="str">
        <f>VLOOKUP(D3748,'Data Outlet'!$A$2:$D$17,2,FALSE)</f>
        <v>CENTER POINT MEDAN</v>
      </c>
    </row>
    <row r="3749" spans="1:12" x14ac:dyDescent="0.25">
      <c r="A3749" t="str">
        <f t="shared" si="118"/>
        <v>T-3748</v>
      </c>
      <c r="B3749" s="3" t="s">
        <v>2584</v>
      </c>
      <c r="C3749" s="5">
        <v>45478</v>
      </c>
      <c r="D3749" s="3" t="s">
        <v>47</v>
      </c>
      <c r="E3749" s="4" t="s">
        <v>1726</v>
      </c>
      <c r="F3749" s="9">
        <v>1</v>
      </c>
      <c r="G3749">
        <f>VLOOKUP(E3749,'Data Produk'!$A$2:$E$2517,5,FALSE)</f>
        <v>94500</v>
      </c>
      <c r="H3749">
        <f t="shared" si="117"/>
        <v>94500</v>
      </c>
      <c r="I3749" t="str">
        <f>VLOOKUP(E3749,'Data Produk'!$A$2:$E$2517,3,FALSE)</f>
        <v>BHINNEKA SMART LIGHT BUB 12W SLB102</v>
      </c>
      <c r="J3749" t="str">
        <f>VLOOKUP(E3749,'Data Produk'!$A$2:$E$2517,4,FALSE)</f>
        <v>SMART LIFE</v>
      </c>
      <c r="K3749" t="str">
        <f>VLOOKUP(D3749,'Data Outlet'!$A$2:$D$17,4,FALSE)</f>
        <v>Joko Susilo</v>
      </c>
      <c r="L3749" t="str">
        <f>VLOOKUP(D3749,'Data Outlet'!$A$2:$D$17,2,FALSE)</f>
        <v>SUMARECON MALL BEKASI</v>
      </c>
    </row>
    <row r="3750" spans="1:12" x14ac:dyDescent="0.25">
      <c r="A3750" t="str">
        <f t="shared" si="118"/>
        <v>T-3749</v>
      </c>
      <c r="B3750" s="3" t="s">
        <v>2584</v>
      </c>
      <c r="C3750" s="5">
        <v>45495</v>
      </c>
      <c r="D3750" s="3" t="s">
        <v>47</v>
      </c>
      <c r="E3750" s="4" t="s">
        <v>792</v>
      </c>
      <c r="F3750" s="9">
        <v>3</v>
      </c>
      <c r="G3750">
        <f>VLOOKUP(E3750,'Data Produk'!$A$2:$E$2517,5,FALSE)</f>
        <v>27000</v>
      </c>
      <c r="H3750">
        <f t="shared" si="117"/>
        <v>81000</v>
      </c>
      <c r="I3750" t="str">
        <f>VLOOKUP(E3750,'Data Produk'!$A$2:$E$2517,3,FALSE)</f>
        <v>BHINNEKA DURALINK KCB2001 BLACK</v>
      </c>
      <c r="J3750" t="str">
        <f>VLOOKUP(E3750,'Data Produk'!$A$2:$E$2517,4,FALSE)</f>
        <v>CABLE</v>
      </c>
      <c r="K3750" t="str">
        <f>VLOOKUP(D3750,'Data Outlet'!$A$2:$D$17,4,FALSE)</f>
        <v>Joko Susilo</v>
      </c>
      <c r="L3750" t="str">
        <f>VLOOKUP(D3750,'Data Outlet'!$A$2:$D$17,2,FALSE)</f>
        <v>SUMARECON MALL BEKASI</v>
      </c>
    </row>
    <row r="3751" spans="1:12" x14ac:dyDescent="0.25">
      <c r="A3751" t="str">
        <f t="shared" si="118"/>
        <v>T-3750</v>
      </c>
      <c r="B3751" s="3" t="s">
        <v>2584</v>
      </c>
      <c r="C3751" s="5">
        <v>45502</v>
      </c>
      <c r="D3751" s="3" t="s">
        <v>47</v>
      </c>
      <c r="E3751" s="4" t="s">
        <v>1442</v>
      </c>
      <c r="F3751" s="9">
        <v>1</v>
      </c>
      <c r="G3751">
        <f>VLOOKUP(E3751,'Data Produk'!$A$2:$E$2517,5,FALSE)</f>
        <v>27000</v>
      </c>
      <c r="H3751">
        <f t="shared" si="117"/>
        <v>27000</v>
      </c>
      <c r="I3751" t="str">
        <f>VLOOKUP(E3751,'Data Produk'!$A$2:$E$2517,3,FALSE)</f>
        <v>KM201 BHINNEKA USB CABLE MICRO</v>
      </c>
      <c r="J3751" t="str">
        <f>VLOOKUP(E3751,'Data Produk'!$A$2:$E$2517,4,FALSE)</f>
        <v>CABLE</v>
      </c>
      <c r="K3751" t="str">
        <f>VLOOKUP(D3751,'Data Outlet'!$A$2:$D$17,4,FALSE)</f>
        <v>Joko Susilo</v>
      </c>
      <c r="L3751" t="str">
        <f>VLOOKUP(D3751,'Data Outlet'!$A$2:$D$17,2,FALSE)</f>
        <v>SUMARECON MALL BEKASI</v>
      </c>
    </row>
    <row r="3752" spans="1:12" x14ac:dyDescent="0.25">
      <c r="A3752" t="str">
        <f t="shared" si="118"/>
        <v>T-3751</v>
      </c>
      <c r="B3752" s="3" t="s">
        <v>2584</v>
      </c>
      <c r="C3752" s="5">
        <v>45500</v>
      </c>
      <c r="D3752" s="3" t="s">
        <v>44</v>
      </c>
      <c r="E3752" s="4" t="s">
        <v>742</v>
      </c>
      <c r="F3752" s="9">
        <v>2</v>
      </c>
      <c r="G3752">
        <f>VLOOKUP(E3752,'Data Produk'!$A$2:$E$2517,5,FALSE)</f>
        <v>22500</v>
      </c>
      <c r="H3752">
        <f t="shared" si="117"/>
        <v>45000</v>
      </c>
      <c r="I3752" t="str">
        <f>VLOOKUP(E3752,'Data Produk'!$A$2:$E$2517,3,FALSE)</f>
        <v>BHINNEKA HYPERLINK KV65C1201 BLACK</v>
      </c>
      <c r="J3752" t="str">
        <f>VLOOKUP(E3752,'Data Produk'!$A$2:$E$2517,4,FALSE)</f>
        <v>CABLE</v>
      </c>
      <c r="K3752" t="str">
        <f>VLOOKUP(D3752,'Data Outlet'!$A$2:$D$17,4,FALSE)</f>
        <v>Gita Rahma</v>
      </c>
      <c r="L3752" t="str">
        <f>VLOOKUP(D3752,'Data Outlet'!$A$2:$D$17,2,FALSE)</f>
        <v>PAKUWON</v>
      </c>
    </row>
    <row r="3753" spans="1:12" x14ac:dyDescent="0.25">
      <c r="A3753" t="str">
        <f t="shared" si="118"/>
        <v>T-3752</v>
      </c>
      <c r="B3753" s="3" t="s">
        <v>2584</v>
      </c>
      <c r="C3753" s="5">
        <v>45478</v>
      </c>
      <c r="D3753" s="3" t="s">
        <v>44</v>
      </c>
      <c r="E3753" s="4" t="s">
        <v>1727</v>
      </c>
      <c r="F3753" s="9">
        <v>1</v>
      </c>
      <c r="G3753">
        <f>VLOOKUP(E3753,'Data Produk'!$A$2:$E$2517,5,FALSE)</f>
        <v>39600</v>
      </c>
      <c r="H3753">
        <f t="shared" si="117"/>
        <v>39600</v>
      </c>
      <c r="I3753" t="str">
        <f>VLOOKUP(E3753,'Data Produk'!$A$2:$E$2517,3,FALSE)</f>
        <v>BHINNEKA GO W605 OFFICE MOUSE PINK</v>
      </c>
      <c r="J3753" t="str">
        <f>VLOOKUP(E3753,'Data Produk'!$A$2:$E$2517,4,FALSE)</f>
        <v>OFFICE MOUSE</v>
      </c>
      <c r="K3753" t="str">
        <f>VLOOKUP(D3753,'Data Outlet'!$A$2:$D$17,4,FALSE)</f>
        <v>Gita Rahma</v>
      </c>
      <c r="L3753" t="str">
        <f>VLOOKUP(D3753,'Data Outlet'!$A$2:$D$17,2,FALSE)</f>
        <v>PAKUWON</v>
      </c>
    </row>
    <row r="3754" spans="1:12" x14ac:dyDescent="0.25">
      <c r="A3754" t="str">
        <f t="shared" si="118"/>
        <v>T-3753</v>
      </c>
      <c r="B3754" s="3" t="s">
        <v>2584</v>
      </c>
      <c r="C3754" s="5">
        <v>45484</v>
      </c>
      <c r="D3754" s="3" t="s">
        <v>36</v>
      </c>
      <c r="E3754" s="4" t="s">
        <v>122</v>
      </c>
      <c r="F3754" s="9">
        <v>5</v>
      </c>
      <c r="G3754">
        <f>VLOOKUP(E3754,'Data Produk'!$A$2:$E$2517,5,FALSE)</f>
        <v>15300</v>
      </c>
      <c r="H3754">
        <f t="shared" si="117"/>
        <v>76500</v>
      </c>
      <c r="I3754" t="str">
        <f>VLOOKUP(E3754,'Data Produk'!$A$2:$E$2517,3,FALSE)</f>
        <v>BHINNEKA LINKPODS ES3 WIRED EARBUDS WHITE</v>
      </c>
      <c r="J3754" t="str">
        <f>VLOOKUP(E3754,'Data Produk'!$A$2:$E$2517,4,FALSE)</f>
        <v>EARPHONE</v>
      </c>
      <c r="K3754" t="str">
        <f>VLOOKUP(D3754,'Data Outlet'!$A$2:$D$17,4,FALSE)</f>
        <v>Citra Dewi</v>
      </c>
      <c r="L3754" t="str">
        <f>VLOOKUP(D3754,'Data Outlet'!$A$2:$D$17,2,FALSE)</f>
        <v>CENTER POINT MEDAN</v>
      </c>
    </row>
    <row r="3755" spans="1:12" x14ac:dyDescent="0.25">
      <c r="A3755" t="str">
        <f t="shared" si="118"/>
        <v>T-3754</v>
      </c>
      <c r="B3755" s="3" t="s">
        <v>2584</v>
      </c>
      <c r="C3755" s="5">
        <v>45487</v>
      </c>
      <c r="D3755" s="3" t="s">
        <v>47</v>
      </c>
      <c r="E3755" s="4" t="s">
        <v>859</v>
      </c>
      <c r="F3755" s="9">
        <v>1</v>
      </c>
      <c r="G3755">
        <f>VLOOKUP(E3755,'Data Produk'!$A$2:$E$2517,5,FALSE)</f>
        <v>13050</v>
      </c>
      <c r="H3755">
        <f t="shared" si="117"/>
        <v>13050</v>
      </c>
      <c r="I3755" t="str">
        <f>VLOOKUP(E3755,'Data Produk'!$A$2:$E$2517,3,FALSE)</f>
        <v>BHINNEKA DURALINK KCT1201 BLACK</v>
      </c>
      <c r="J3755" t="str">
        <f>VLOOKUP(E3755,'Data Produk'!$A$2:$E$2517,4,FALSE)</f>
        <v>CABLE</v>
      </c>
      <c r="K3755" t="str">
        <f>VLOOKUP(D3755,'Data Outlet'!$A$2:$D$17,4,FALSE)</f>
        <v>Joko Susilo</v>
      </c>
      <c r="L3755" t="str">
        <f>VLOOKUP(D3755,'Data Outlet'!$A$2:$D$17,2,FALSE)</f>
        <v>SUMARECON MALL BEKASI</v>
      </c>
    </row>
    <row r="3756" spans="1:12" x14ac:dyDescent="0.25">
      <c r="A3756" t="str">
        <f t="shared" si="118"/>
        <v>T-3755</v>
      </c>
      <c r="B3756" s="3" t="s">
        <v>2584</v>
      </c>
      <c r="C3756" s="5">
        <v>45481</v>
      </c>
      <c r="D3756" s="3" t="s">
        <v>36</v>
      </c>
      <c r="E3756" s="4" t="s">
        <v>1397</v>
      </c>
      <c r="F3756" s="9">
        <v>1</v>
      </c>
      <c r="G3756">
        <f>VLOOKUP(E3756,'Data Produk'!$A$2:$E$2517,5,FALSE)</f>
        <v>38700</v>
      </c>
      <c r="H3756">
        <f t="shared" si="117"/>
        <v>38700</v>
      </c>
      <c r="I3756" t="str">
        <f>VLOOKUP(E3756,'Data Produk'!$A$2:$E$2517,3,FALSE)</f>
        <v>BHINNEKA EG3 WIRED EARBUDS WHITE</v>
      </c>
      <c r="J3756" t="str">
        <f>VLOOKUP(E3756,'Data Produk'!$A$2:$E$2517,4,FALSE)</f>
        <v>EARPHONE</v>
      </c>
      <c r="K3756" t="str">
        <f>VLOOKUP(D3756,'Data Outlet'!$A$2:$D$17,4,FALSE)</f>
        <v>Citra Dewi</v>
      </c>
      <c r="L3756" t="str">
        <f>VLOOKUP(D3756,'Data Outlet'!$A$2:$D$17,2,FALSE)</f>
        <v>CENTER POINT MEDAN</v>
      </c>
    </row>
    <row r="3757" spans="1:12" x14ac:dyDescent="0.25">
      <c r="A3757" t="str">
        <f t="shared" si="118"/>
        <v>T-3756</v>
      </c>
      <c r="B3757" s="3" t="s">
        <v>2584</v>
      </c>
      <c r="C3757" s="5">
        <v>45489</v>
      </c>
      <c r="D3757" s="3" t="s">
        <v>36</v>
      </c>
      <c r="E3757" s="4" t="s">
        <v>283</v>
      </c>
      <c r="F3757" s="9">
        <v>2</v>
      </c>
      <c r="G3757">
        <f>VLOOKUP(E3757,'Data Produk'!$A$2:$E$2517,5,FALSE)</f>
        <v>47700</v>
      </c>
      <c r="H3757">
        <f t="shared" si="117"/>
        <v>95400</v>
      </c>
      <c r="I3757" t="str">
        <f>VLOOKUP(E3757,'Data Produk'!$A$2:$E$2517,3,FALSE)</f>
        <v>BHINNEKA POWER MOVE 30W 2-PORTS CAR CHARGER (PD+QC) BLACK</v>
      </c>
      <c r="J3757" t="str">
        <f>VLOOKUP(E3757,'Data Produk'!$A$2:$E$2517,4,FALSE)</f>
        <v>CAR &amp; TRAVEL CHARGER</v>
      </c>
      <c r="K3757" t="str">
        <f>VLOOKUP(D3757,'Data Outlet'!$A$2:$D$17,4,FALSE)</f>
        <v>Citra Dewi</v>
      </c>
      <c r="L3757" t="str">
        <f>VLOOKUP(D3757,'Data Outlet'!$A$2:$D$17,2,FALSE)</f>
        <v>CENTER POINT MEDAN</v>
      </c>
    </row>
    <row r="3758" spans="1:12" x14ac:dyDescent="0.25">
      <c r="A3758" t="str">
        <f t="shared" si="118"/>
        <v>T-3757</v>
      </c>
      <c r="B3758" s="3" t="s">
        <v>2584</v>
      </c>
      <c r="C3758" s="5">
        <v>45488</v>
      </c>
      <c r="D3758" s="3" t="s">
        <v>47</v>
      </c>
      <c r="E3758" s="4" t="s">
        <v>839</v>
      </c>
      <c r="F3758" s="9">
        <v>1</v>
      </c>
      <c r="G3758">
        <f>VLOOKUP(E3758,'Data Produk'!$A$2:$E$2517,5,FALSE)</f>
        <v>76500</v>
      </c>
      <c r="H3758">
        <f t="shared" si="117"/>
        <v>76500</v>
      </c>
      <c r="I3758" t="str">
        <f>VLOOKUP(E3758,'Data Produk'!$A$2:$E$2517,3,FALSE)</f>
        <v>BHINNEKA WAVE10 TW10 TRUE WIRELESS BEIGE</v>
      </c>
      <c r="J3758" t="str">
        <f>VLOOKUP(E3758,'Data Produk'!$A$2:$E$2517,4,FALSE)</f>
        <v>TWS</v>
      </c>
      <c r="K3758" t="str">
        <f>VLOOKUP(D3758,'Data Outlet'!$A$2:$D$17,4,FALSE)</f>
        <v>Joko Susilo</v>
      </c>
      <c r="L3758" t="str">
        <f>VLOOKUP(D3758,'Data Outlet'!$A$2:$D$17,2,FALSE)</f>
        <v>SUMARECON MALL BEKASI</v>
      </c>
    </row>
    <row r="3759" spans="1:12" x14ac:dyDescent="0.25">
      <c r="A3759" t="str">
        <f t="shared" si="118"/>
        <v>T-3758</v>
      </c>
      <c r="B3759" s="3" t="s">
        <v>2584</v>
      </c>
      <c r="C3759" s="5">
        <v>45475</v>
      </c>
      <c r="D3759" s="3" t="s">
        <v>44</v>
      </c>
      <c r="E3759" s="4" t="s">
        <v>762</v>
      </c>
      <c r="F3759" s="9">
        <v>2</v>
      </c>
      <c r="G3759">
        <f>VLOOKUP(E3759,'Data Produk'!$A$2:$E$2517,5,FALSE)</f>
        <v>25200</v>
      </c>
      <c r="H3759">
        <f t="shared" si="117"/>
        <v>50400</v>
      </c>
      <c r="I3759" t="str">
        <f>VLOOKUP(E3759,'Data Produk'!$A$2:$E$2517,3,FALSE)</f>
        <v>BHINNEKA HYPERLINK KD60C1501 BLACK</v>
      </c>
      <c r="J3759" t="str">
        <f>VLOOKUP(E3759,'Data Produk'!$A$2:$E$2517,4,FALSE)</f>
        <v>CABLE</v>
      </c>
      <c r="K3759" t="str">
        <f>VLOOKUP(D3759,'Data Outlet'!$A$2:$D$17,4,FALSE)</f>
        <v>Gita Rahma</v>
      </c>
      <c r="L3759" t="str">
        <f>VLOOKUP(D3759,'Data Outlet'!$A$2:$D$17,2,FALSE)</f>
        <v>PAKUWON</v>
      </c>
    </row>
    <row r="3760" spans="1:12" x14ac:dyDescent="0.25">
      <c r="A3760" t="str">
        <f t="shared" si="118"/>
        <v>T-3759</v>
      </c>
      <c r="B3760" s="3" t="s">
        <v>2584</v>
      </c>
      <c r="C3760" s="5">
        <v>45486</v>
      </c>
      <c r="D3760" s="3" t="s">
        <v>44</v>
      </c>
      <c r="E3760" s="4" t="s">
        <v>1728</v>
      </c>
      <c r="F3760" s="9">
        <v>2</v>
      </c>
      <c r="G3760">
        <f>VLOOKUP(E3760,'Data Produk'!$A$2:$E$2517,5,FALSE)</f>
        <v>35100</v>
      </c>
      <c r="H3760">
        <f t="shared" si="117"/>
        <v>70200</v>
      </c>
      <c r="I3760" t="str">
        <f>VLOOKUP(E3760,'Data Produk'!$A$2:$E$2517,3,FALSE)</f>
        <v>KL104 BHINNEKA USB CABLE LIGHTNING</v>
      </c>
      <c r="J3760" t="str">
        <f>VLOOKUP(E3760,'Data Produk'!$A$2:$E$2517,4,FALSE)</f>
        <v>CABLE</v>
      </c>
      <c r="K3760" t="str">
        <f>VLOOKUP(D3760,'Data Outlet'!$A$2:$D$17,4,FALSE)</f>
        <v>Gita Rahma</v>
      </c>
      <c r="L3760" t="str">
        <f>VLOOKUP(D3760,'Data Outlet'!$A$2:$D$17,2,FALSE)</f>
        <v>PAKUWON</v>
      </c>
    </row>
    <row r="3761" spans="1:12" x14ac:dyDescent="0.25">
      <c r="A3761" t="str">
        <f t="shared" si="118"/>
        <v>T-3760</v>
      </c>
      <c r="B3761" s="3" t="s">
        <v>2584</v>
      </c>
      <c r="C3761" s="5">
        <v>45499</v>
      </c>
      <c r="D3761" s="3" t="s">
        <v>44</v>
      </c>
      <c r="E3761" s="4" t="s">
        <v>1729</v>
      </c>
      <c r="F3761" s="9">
        <v>1</v>
      </c>
      <c r="G3761">
        <f>VLOOKUP(E3761,'Data Produk'!$A$2:$E$2517,5,FALSE)</f>
        <v>225000</v>
      </c>
      <c r="H3761">
        <f t="shared" si="117"/>
        <v>225000</v>
      </c>
      <c r="I3761" t="str">
        <f>VLOOKUP(E3761,'Data Produk'!$A$2:$E$2517,3,FALSE)</f>
        <v>BHINNEKA POWER CUBE 4 PLUG TYPE TRAVEL MULTI ADAPTER BLACK</v>
      </c>
      <c r="J3761" t="str">
        <f>VLOOKUP(E3761,'Data Produk'!$A$2:$E$2517,4,FALSE)</f>
        <v>CAR &amp; TRAVEL CHARGER</v>
      </c>
      <c r="K3761" t="str">
        <f>VLOOKUP(D3761,'Data Outlet'!$A$2:$D$17,4,FALSE)</f>
        <v>Gita Rahma</v>
      </c>
      <c r="L3761" t="str">
        <f>VLOOKUP(D3761,'Data Outlet'!$A$2:$D$17,2,FALSE)</f>
        <v>PAKUWON</v>
      </c>
    </row>
    <row r="3762" spans="1:12" x14ac:dyDescent="0.25">
      <c r="A3762" t="str">
        <f t="shared" si="118"/>
        <v>T-3761</v>
      </c>
      <c r="B3762" s="3" t="s">
        <v>2584</v>
      </c>
      <c r="C3762" s="5">
        <v>45482</v>
      </c>
      <c r="D3762" s="3" t="s">
        <v>36</v>
      </c>
      <c r="E3762" s="4" t="s">
        <v>1730</v>
      </c>
      <c r="F3762" s="9">
        <v>1</v>
      </c>
      <c r="G3762">
        <f>VLOOKUP(E3762,'Data Produk'!$A$2:$E$2517,5,FALSE)</f>
        <v>17100</v>
      </c>
      <c r="H3762">
        <f t="shared" si="117"/>
        <v>17100</v>
      </c>
      <c r="I3762" t="str">
        <f>VLOOKUP(E3762,'Data Produk'!$A$2:$E$2517,3,FALSE)</f>
        <v>KM103 BHINNEKA USB CABLE MICRO</v>
      </c>
      <c r="J3762" t="str">
        <f>VLOOKUP(E3762,'Data Produk'!$A$2:$E$2517,4,FALSE)</f>
        <v>CABLE</v>
      </c>
      <c r="K3762" t="str">
        <f>VLOOKUP(D3762,'Data Outlet'!$A$2:$D$17,4,FALSE)</f>
        <v>Citra Dewi</v>
      </c>
      <c r="L3762" t="str">
        <f>VLOOKUP(D3762,'Data Outlet'!$A$2:$D$17,2,FALSE)</f>
        <v>CENTER POINT MEDAN</v>
      </c>
    </row>
    <row r="3763" spans="1:12" x14ac:dyDescent="0.25">
      <c r="A3763" t="str">
        <f t="shared" si="118"/>
        <v>T-3762</v>
      </c>
      <c r="B3763" s="3" t="s">
        <v>2584</v>
      </c>
      <c r="C3763" s="5">
        <v>45495</v>
      </c>
      <c r="D3763" s="3" t="s">
        <v>44</v>
      </c>
      <c r="E3763" s="4" t="s">
        <v>1731</v>
      </c>
      <c r="F3763" s="9">
        <v>1</v>
      </c>
      <c r="G3763">
        <f>VLOOKUP(E3763,'Data Produk'!$A$2:$E$2517,5,FALSE)</f>
        <v>148500</v>
      </c>
      <c r="H3763">
        <f t="shared" si="117"/>
        <v>148500</v>
      </c>
      <c r="I3763" t="str">
        <f>VLOOKUP(E3763,'Data Produk'!$A$2:$E$2517,3,FALSE)</f>
        <v>BHINNEKA SMART ADAPTOR LA1A01</v>
      </c>
      <c r="J3763" t="str">
        <f>VLOOKUP(E3763,'Data Produk'!$A$2:$E$2517,4,FALSE)</f>
        <v>SMART LIFE</v>
      </c>
      <c r="K3763" t="str">
        <f>VLOOKUP(D3763,'Data Outlet'!$A$2:$D$17,4,FALSE)</f>
        <v>Gita Rahma</v>
      </c>
      <c r="L3763" t="str">
        <f>VLOOKUP(D3763,'Data Outlet'!$A$2:$D$17,2,FALSE)</f>
        <v>PAKUWON</v>
      </c>
    </row>
    <row r="3764" spans="1:12" x14ac:dyDescent="0.25">
      <c r="A3764" t="str">
        <f t="shared" si="118"/>
        <v>T-3763</v>
      </c>
      <c r="B3764" s="3" t="s">
        <v>2584</v>
      </c>
      <c r="C3764" s="5">
        <v>45484</v>
      </c>
      <c r="D3764" s="3" t="s">
        <v>47</v>
      </c>
      <c r="E3764" s="4" t="s">
        <v>1443</v>
      </c>
      <c r="F3764" s="9">
        <v>1</v>
      </c>
      <c r="G3764">
        <f>VLOOKUP(E3764,'Data Produk'!$A$2:$E$2517,5,FALSE)</f>
        <v>34200</v>
      </c>
      <c r="H3764">
        <f t="shared" si="117"/>
        <v>34200</v>
      </c>
      <c r="I3764" t="str">
        <f>VLOOKUP(E3764,'Data Produk'!$A$2:$E$2517,3,FALSE)</f>
        <v>KDL105 BHINNEKA USB CABLE LIGHTNING</v>
      </c>
      <c r="J3764" t="str">
        <f>VLOOKUP(E3764,'Data Produk'!$A$2:$E$2517,4,FALSE)</f>
        <v>CABLE</v>
      </c>
      <c r="K3764" t="str">
        <f>VLOOKUP(D3764,'Data Outlet'!$A$2:$D$17,4,FALSE)</f>
        <v>Joko Susilo</v>
      </c>
      <c r="L3764" t="str">
        <f>VLOOKUP(D3764,'Data Outlet'!$A$2:$D$17,2,FALSE)</f>
        <v>SUMARECON MALL BEKASI</v>
      </c>
    </row>
    <row r="3765" spans="1:12" x14ac:dyDescent="0.25">
      <c r="A3765" t="str">
        <f t="shared" si="118"/>
        <v>T-3764</v>
      </c>
      <c r="B3765" s="3" t="s">
        <v>2584</v>
      </c>
      <c r="C3765" s="5">
        <v>45481</v>
      </c>
      <c r="D3765" s="3" t="s">
        <v>36</v>
      </c>
      <c r="E3765" s="4" t="s">
        <v>562</v>
      </c>
      <c r="F3765" s="9">
        <v>1</v>
      </c>
      <c r="G3765">
        <f>VLOOKUP(E3765,'Data Produk'!$A$2:$E$2517,5,FALSE)</f>
        <v>103500</v>
      </c>
      <c r="H3765">
        <f t="shared" si="117"/>
        <v>103500</v>
      </c>
      <c r="I3765" t="str">
        <f>VLOOKUP(E3765,'Data Produk'!$A$2:$E$2517,3,FALSE)</f>
        <v>BHINNEKA FLASH HQ53 GAMING HEADSET BLACK</v>
      </c>
      <c r="J3765" t="str">
        <f>VLOOKUP(E3765,'Data Produk'!$A$2:$E$2517,4,FALSE)</f>
        <v>GAMING HEADSET</v>
      </c>
      <c r="K3765" t="str">
        <f>VLOOKUP(D3765,'Data Outlet'!$A$2:$D$17,4,FALSE)</f>
        <v>Citra Dewi</v>
      </c>
      <c r="L3765" t="str">
        <f>VLOOKUP(D3765,'Data Outlet'!$A$2:$D$17,2,FALSE)</f>
        <v>CENTER POINT MEDAN</v>
      </c>
    </row>
    <row r="3766" spans="1:12" x14ac:dyDescent="0.25">
      <c r="A3766" t="str">
        <f t="shared" si="118"/>
        <v>T-3765</v>
      </c>
      <c r="B3766" s="3" t="s">
        <v>2584</v>
      </c>
      <c r="C3766" s="5">
        <v>45503</v>
      </c>
      <c r="D3766" s="3" t="s">
        <v>44</v>
      </c>
      <c r="E3766" s="4" t="s">
        <v>680</v>
      </c>
      <c r="F3766" s="9">
        <v>1</v>
      </c>
      <c r="G3766">
        <f>VLOOKUP(E3766,'Data Produk'!$A$2:$E$2517,5,FALSE)</f>
        <v>73800</v>
      </c>
      <c r="H3766">
        <f t="shared" si="117"/>
        <v>73800</v>
      </c>
      <c r="I3766" t="str">
        <f>VLOOKUP(E3766,'Data Produk'!$A$2:$E$2517,3,FALSE)</f>
        <v>BHINNEKA RAIGOR III WG12R GAMING MOUSE BLACK</v>
      </c>
      <c r="J3766" t="str">
        <f>VLOOKUP(E3766,'Data Produk'!$A$2:$E$2517,4,FALSE)</f>
        <v>MOUSE GAMING</v>
      </c>
      <c r="K3766" t="str">
        <f>VLOOKUP(D3766,'Data Outlet'!$A$2:$D$17,4,FALSE)</f>
        <v>Gita Rahma</v>
      </c>
      <c r="L3766" t="str">
        <f>VLOOKUP(D3766,'Data Outlet'!$A$2:$D$17,2,FALSE)</f>
        <v>PAKUWON</v>
      </c>
    </row>
    <row r="3767" spans="1:12" x14ac:dyDescent="0.25">
      <c r="A3767" t="str">
        <f t="shared" si="118"/>
        <v>T-3766</v>
      </c>
      <c r="B3767" s="3" t="s">
        <v>2584</v>
      </c>
      <c r="C3767" s="5">
        <v>45493</v>
      </c>
      <c r="D3767" s="3" t="s">
        <v>47</v>
      </c>
      <c r="E3767" s="4" t="s">
        <v>1003</v>
      </c>
      <c r="F3767" s="9">
        <v>1</v>
      </c>
      <c r="G3767">
        <f>VLOOKUP(E3767,'Data Produk'!$A$2:$E$2517,5,FALSE)</f>
        <v>29700</v>
      </c>
      <c r="H3767">
        <f t="shared" si="117"/>
        <v>29700</v>
      </c>
      <c r="I3767" t="str">
        <f>VLOOKUP(E3767,'Data Produk'!$A$2:$E$2517,3,FALSE)</f>
        <v>KL201 BHINNEKA USB CABLE LIGHTNING</v>
      </c>
      <c r="J3767" t="str">
        <f>VLOOKUP(E3767,'Data Produk'!$A$2:$E$2517,4,FALSE)</f>
        <v>CABLE</v>
      </c>
      <c r="K3767" t="str">
        <f>VLOOKUP(D3767,'Data Outlet'!$A$2:$D$17,4,FALSE)</f>
        <v>Joko Susilo</v>
      </c>
      <c r="L3767" t="str">
        <f>VLOOKUP(D3767,'Data Outlet'!$A$2:$D$17,2,FALSE)</f>
        <v>SUMARECON MALL BEKASI</v>
      </c>
    </row>
    <row r="3768" spans="1:12" x14ac:dyDescent="0.25">
      <c r="A3768" t="str">
        <f t="shared" si="118"/>
        <v>T-3767</v>
      </c>
      <c r="B3768" s="3" t="s">
        <v>2584</v>
      </c>
      <c r="C3768" s="5">
        <v>45480</v>
      </c>
      <c r="D3768" s="3" t="s">
        <v>47</v>
      </c>
      <c r="E3768" s="4" t="s">
        <v>627</v>
      </c>
      <c r="F3768" s="9">
        <v>1</v>
      </c>
      <c r="G3768">
        <f>VLOOKUP(E3768,'Data Produk'!$A$2:$E$2517,5,FALSE)</f>
        <v>12600</v>
      </c>
      <c r="H3768">
        <f t="shared" si="117"/>
        <v>12600</v>
      </c>
      <c r="I3768" t="str">
        <f>VLOOKUP(E3768,'Data Produk'!$A$2:$E$2517,3,FALSE)</f>
        <v>BHINNEKA BASIC XL MP64 BASIC MOUSEPAD BLACK</v>
      </c>
      <c r="J3768" t="str">
        <f>VLOOKUP(E3768,'Data Produk'!$A$2:$E$2517,4,FALSE)</f>
        <v>BASIC MOUSEPAD</v>
      </c>
      <c r="K3768" t="str">
        <f>VLOOKUP(D3768,'Data Outlet'!$A$2:$D$17,4,FALSE)</f>
        <v>Joko Susilo</v>
      </c>
      <c r="L3768" t="str">
        <f>VLOOKUP(D3768,'Data Outlet'!$A$2:$D$17,2,FALSE)</f>
        <v>SUMARECON MALL BEKASI</v>
      </c>
    </row>
    <row r="3769" spans="1:12" x14ac:dyDescent="0.25">
      <c r="A3769" t="str">
        <f t="shared" si="118"/>
        <v>T-3768</v>
      </c>
      <c r="B3769" s="3" t="s">
        <v>2584</v>
      </c>
      <c r="C3769" s="5">
        <v>45481</v>
      </c>
      <c r="D3769" s="3" t="s">
        <v>47</v>
      </c>
      <c r="E3769" s="4" t="s">
        <v>917</v>
      </c>
      <c r="F3769" s="9">
        <v>1</v>
      </c>
      <c r="G3769">
        <f>VLOOKUP(E3769,'Data Produk'!$A$2:$E$2517,5,FALSE)</f>
        <v>17100</v>
      </c>
      <c r="H3769">
        <f t="shared" si="117"/>
        <v>17100</v>
      </c>
      <c r="I3769" t="str">
        <f>VLOOKUP(E3769,'Data Produk'!$A$2:$E$2517,3,FALSE)</f>
        <v>BHINNEKA DURALINK KCB1201 BLACK</v>
      </c>
      <c r="J3769" t="str">
        <f>VLOOKUP(E3769,'Data Produk'!$A$2:$E$2517,4,FALSE)</f>
        <v>CABLE</v>
      </c>
      <c r="K3769" t="str">
        <f>VLOOKUP(D3769,'Data Outlet'!$A$2:$D$17,4,FALSE)</f>
        <v>Joko Susilo</v>
      </c>
      <c r="L3769" t="str">
        <f>VLOOKUP(D3769,'Data Outlet'!$A$2:$D$17,2,FALSE)</f>
        <v>SUMARECON MALL BEKASI</v>
      </c>
    </row>
    <row r="3770" spans="1:12" x14ac:dyDescent="0.25">
      <c r="A3770" t="str">
        <f t="shared" si="118"/>
        <v>T-3769</v>
      </c>
      <c r="B3770" s="3" t="s">
        <v>2584</v>
      </c>
      <c r="C3770" s="5">
        <v>45501</v>
      </c>
      <c r="D3770" s="3" t="s">
        <v>44</v>
      </c>
      <c r="E3770" s="4" t="s">
        <v>723</v>
      </c>
      <c r="F3770" s="9">
        <v>2</v>
      </c>
      <c r="G3770">
        <f>VLOOKUP(E3770,'Data Produk'!$A$2:$E$2517,5,FALSE)</f>
        <v>47700</v>
      </c>
      <c r="H3770">
        <f t="shared" si="117"/>
        <v>95400</v>
      </c>
      <c r="I3770" t="str">
        <f>VLOOKUP(E3770,'Data Produk'!$A$2:$E$2517,3,FALSE)</f>
        <v>BHINNEKA POWER MOVE 30W 2-PORTS CAR CHARGER (PD+QC) BLACK</v>
      </c>
      <c r="J3770" t="str">
        <f>VLOOKUP(E3770,'Data Produk'!$A$2:$E$2517,4,FALSE)</f>
        <v>CAR &amp; TRAVEL CHARGER</v>
      </c>
      <c r="K3770" t="str">
        <f>VLOOKUP(D3770,'Data Outlet'!$A$2:$D$17,4,FALSE)</f>
        <v>Gita Rahma</v>
      </c>
      <c r="L3770" t="str">
        <f>VLOOKUP(D3770,'Data Outlet'!$A$2:$D$17,2,FALSE)</f>
        <v>PAKUWON</v>
      </c>
    </row>
    <row r="3771" spans="1:12" x14ac:dyDescent="0.25">
      <c r="A3771" t="str">
        <f t="shared" si="118"/>
        <v>T-3770</v>
      </c>
      <c r="B3771" s="3" t="s">
        <v>2584</v>
      </c>
      <c r="C3771" s="5">
        <v>45499</v>
      </c>
      <c r="D3771" s="3" t="s">
        <v>36</v>
      </c>
      <c r="E3771" s="4" t="s">
        <v>1732</v>
      </c>
      <c r="F3771" s="9">
        <v>1</v>
      </c>
      <c r="G3771">
        <f>VLOOKUP(E3771,'Data Produk'!$A$2:$E$2517,5,FALSE)</f>
        <v>148500</v>
      </c>
      <c r="H3771">
        <f t="shared" si="117"/>
        <v>148500</v>
      </c>
      <c r="I3771" t="str">
        <f>VLOOKUP(E3771,'Data Produk'!$A$2:$E$2517,3,FALSE)</f>
        <v>BHINNEKA SMART ADAPTOR LA1A01</v>
      </c>
      <c r="J3771" t="str">
        <f>VLOOKUP(E3771,'Data Produk'!$A$2:$E$2517,4,FALSE)</f>
        <v>SMART LIFE</v>
      </c>
      <c r="K3771" t="str">
        <f>VLOOKUP(D3771,'Data Outlet'!$A$2:$D$17,4,FALSE)</f>
        <v>Citra Dewi</v>
      </c>
      <c r="L3771" t="str">
        <f>VLOOKUP(D3771,'Data Outlet'!$A$2:$D$17,2,FALSE)</f>
        <v>CENTER POINT MEDAN</v>
      </c>
    </row>
    <row r="3772" spans="1:12" x14ac:dyDescent="0.25">
      <c r="A3772" t="str">
        <f t="shared" si="118"/>
        <v>T-3771</v>
      </c>
      <c r="B3772" s="3" t="s">
        <v>2584</v>
      </c>
      <c r="C3772" s="5">
        <v>45495</v>
      </c>
      <c r="D3772" s="3" t="s">
        <v>36</v>
      </c>
      <c r="E3772" s="4" t="s">
        <v>921</v>
      </c>
      <c r="F3772" s="9">
        <v>3</v>
      </c>
      <c r="G3772">
        <f>VLOOKUP(E3772,'Data Produk'!$A$2:$E$2517,5,FALSE)</f>
        <v>15300</v>
      </c>
      <c r="H3772">
        <f t="shared" si="117"/>
        <v>45900</v>
      </c>
      <c r="I3772" t="str">
        <f>VLOOKUP(E3772,'Data Produk'!$A$2:$E$2517,3,FALSE)</f>
        <v>BHINNEKA LINKPODS ES3 WIRED EARBUDS BLACK</v>
      </c>
      <c r="J3772" t="str">
        <f>VLOOKUP(E3772,'Data Produk'!$A$2:$E$2517,4,FALSE)</f>
        <v>EARPHONE</v>
      </c>
      <c r="K3772" t="str">
        <f>VLOOKUP(D3772,'Data Outlet'!$A$2:$D$17,4,FALSE)</f>
        <v>Citra Dewi</v>
      </c>
      <c r="L3772" t="str">
        <f>VLOOKUP(D3772,'Data Outlet'!$A$2:$D$17,2,FALSE)</f>
        <v>CENTER POINT MEDAN</v>
      </c>
    </row>
    <row r="3773" spans="1:12" x14ac:dyDescent="0.25">
      <c r="A3773" t="str">
        <f t="shared" si="118"/>
        <v>T-3772</v>
      </c>
      <c r="B3773" s="3" t="s">
        <v>2584</v>
      </c>
      <c r="C3773" s="5">
        <v>45496</v>
      </c>
      <c r="D3773" s="3" t="s">
        <v>44</v>
      </c>
      <c r="E3773" s="4" t="s">
        <v>1483</v>
      </c>
      <c r="F3773" s="9">
        <v>1</v>
      </c>
      <c r="G3773">
        <f>VLOOKUP(E3773,'Data Produk'!$A$2:$E$2517,5,FALSE)</f>
        <v>38700</v>
      </c>
      <c r="H3773">
        <f t="shared" si="117"/>
        <v>38700</v>
      </c>
      <c r="I3773" t="str">
        <f>VLOOKUP(E3773,'Data Produk'!$A$2:$E$2517,3,FALSE)</f>
        <v>BHINNEKA EG3 WIRED EARBUDS BLACK</v>
      </c>
      <c r="J3773" t="str">
        <f>VLOOKUP(E3773,'Data Produk'!$A$2:$E$2517,4,FALSE)</f>
        <v>EARPHONE</v>
      </c>
      <c r="K3773" t="str">
        <f>VLOOKUP(D3773,'Data Outlet'!$A$2:$D$17,4,FALSE)</f>
        <v>Gita Rahma</v>
      </c>
      <c r="L3773" t="str">
        <f>VLOOKUP(D3773,'Data Outlet'!$A$2:$D$17,2,FALSE)</f>
        <v>PAKUWON</v>
      </c>
    </row>
    <row r="3774" spans="1:12" x14ac:dyDescent="0.25">
      <c r="A3774" t="str">
        <f t="shared" si="118"/>
        <v>T-3773</v>
      </c>
      <c r="B3774" s="3" t="s">
        <v>2584</v>
      </c>
      <c r="C3774" s="5">
        <v>45492</v>
      </c>
      <c r="D3774" s="3" t="s">
        <v>44</v>
      </c>
      <c r="E3774" s="4" t="s">
        <v>1733</v>
      </c>
      <c r="F3774" s="9">
        <v>1</v>
      </c>
      <c r="G3774">
        <f>VLOOKUP(E3774,'Data Produk'!$A$2:$E$2517,5,FALSE)</f>
        <v>153000</v>
      </c>
      <c r="H3774">
        <f t="shared" si="117"/>
        <v>153000</v>
      </c>
      <c r="I3774" t="str">
        <f>VLOOKUP(E3774,'Data Produk'!$A$2:$E$2517,3,FALSE)</f>
        <v>BHINNEKA ATO MP905 DESKMAT GEO2</v>
      </c>
      <c r="J3774" t="str">
        <f>VLOOKUP(E3774,'Data Produk'!$A$2:$E$2517,4,FALSE)</f>
        <v>DESKMAT</v>
      </c>
      <c r="K3774" t="str">
        <f>VLOOKUP(D3774,'Data Outlet'!$A$2:$D$17,4,FALSE)</f>
        <v>Gita Rahma</v>
      </c>
      <c r="L3774" t="str">
        <f>VLOOKUP(D3774,'Data Outlet'!$A$2:$D$17,2,FALSE)</f>
        <v>PAKUWON</v>
      </c>
    </row>
    <row r="3775" spans="1:12" x14ac:dyDescent="0.25">
      <c r="A3775" t="str">
        <f t="shared" si="118"/>
        <v>T-3774</v>
      </c>
      <c r="B3775" s="3" t="s">
        <v>2584</v>
      </c>
      <c r="C3775" s="5">
        <v>45500</v>
      </c>
      <c r="D3775" s="3" t="s">
        <v>47</v>
      </c>
      <c r="E3775" s="4" t="s">
        <v>670</v>
      </c>
      <c r="F3775" s="9">
        <v>1</v>
      </c>
      <c r="G3775">
        <f>VLOOKUP(E3775,'Data Produk'!$A$2:$E$2517,5,FALSE)</f>
        <v>82800</v>
      </c>
      <c r="H3775">
        <f t="shared" si="117"/>
        <v>82800</v>
      </c>
      <c r="I3775" t="str">
        <f>VLOOKUP(E3775,'Data Produk'!$A$2:$E$2517,3,FALSE)</f>
        <v>BHINNEKA GO W193 OFFICE MOUSE PINK</v>
      </c>
      <c r="J3775" t="str">
        <f>VLOOKUP(E3775,'Data Produk'!$A$2:$E$2517,4,FALSE)</f>
        <v>OFFICE MOUSE</v>
      </c>
      <c r="K3775" t="str">
        <f>VLOOKUP(D3775,'Data Outlet'!$A$2:$D$17,4,FALSE)</f>
        <v>Joko Susilo</v>
      </c>
      <c r="L3775" t="str">
        <f>VLOOKUP(D3775,'Data Outlet'!$A$2:$D$17,2,FALSE)</f>
        <v>SUMARECON MALL BEKASI</v>
      </c>
    </row>
    <row r="3776" spans="1:12" x14ac:dyDescent="0.25">
      <c r="A3776" t="str">
        <f t="shared" si="118"/>
        <v>T-3775</v>
      </c>
      <c r="B3776" s="3" t="s">
        <v>2584</v>
      </c>
      <c r="C3776" s="5">
        <v>45497</v>
      </c>
      <c r="D3776" s="3" t="s">
        <v>47</v>
      </c>
      <c r="E3776" s="4" t="s">
        <v>1582</v>
      </c>
      <c r="F3776" s="9">
        <v>3</v>
      </c>
      <c r="G3776">
        <f>VLOOKUP(E3776,'Data Produk'!$A$2:$E$2517,5,FALSE)</f>
        <v>25200</v>
      </c>
      <c r="H3776">
        <f t="shared" si="117"/>
        <v>75600</v>
      </c>
      <c r="I3776" t="str">
        <f>VLOOKUP(E3776,'Data Produk'!$A$2:$E$2517,3,FALSE)</f>
        <v>KDC105 BHINNEKA USB CABLE TYPE C</v>
      </c>
      <c r="J3776" t="str">
        <f>VLOOKUP(E3776,'Data Produk'!$A$2:$E$2517,4,FALSE)</f>
        <v>CABLE</v>
      </c>
      <c r="K3776" t="str">
        <f>VLOOKUP(D3776,'Data Outlet'!$A$2:$D$17,4,FALSE)</f>
        <v>Joko Susilo</v>
      </c>
      <c r="L3776" t="str">
        <f>VLOOKUP(D3776,'Data Outlet'!$A$2:$D$17,2,FALSE)</f>
        <v>SUMARECON MALL BEKASI</v>
      </c>
    </row>
    <row r="3777" spans="1:12" x14ac:dyDescent="0.25">
      <c r="A3777" t="str">
        <f t="shared" si="118"/>
        <v>T-3776</v>
      </c>
      <c r="B3777" s="3" t="s">
        <v>2584</v>
      </c>
      <c r="C3777" s="5">
        <v>45485</v>
      </c>
      <c r="D3777" s="3" t="s">
        <v>44</v>
      </c>
      <c r="E3777" s="4" t="s">
        <v>675</v>
      </c>
      <c r="F3777" s="9">
        <v>1</v>
      </c>
      <c r="G3777">
        <f>VLOOKUP(E3777,'Data Produk'!$A$2:$E$2517,5,FALSE)</f>
        <v>39600</v>
      </c>
      <c r="H3777">
        <f t="shared" si="117"/>
        <v>39600</v>
      </c>
      <c r="I3777" t="str">
        <f>VLOOKUP(E3777,'Data Produk'!$A$2:$E$2517,3,FALSE)</f>
        <v>BHINNEKA GO W608 OFFICE MOUSE PINK</v>
      </c>
      <c r="J3777" t="str">
        <f>VLOOKUP(E3777,'Data Produk'!$A$2:$E$2517,4,FALSE)</f>
        <v>OFFICE MOUSE</v>
      </c>
      <c r="K3777" t="str">
        <f>VLOOKUP(D3777,'Data Outlet'!$A$2:$D$17,4,FALSE)</f>
        <v>Gita Rahma</v>
      </c>
      <c r="L3777" t="str">
        <f>VLOOKUP(D3777,'Data Outlet'!$A$2:$D$17,2,FALSE)</f>
        <v>PAKUWON</v>
      </c>
    </row>
    <row r="3778" spans="1:12" x14ac:dyDescent="0.25">
      <c r="A3778" t="str">
        <f t="shared" si="118"/>
        <v>T-3777</v>
      </c>
      <c r="B3778" s="3" t="s">
        <v>2584</v>
      </c>
      <c r="C3778" s="5">
        <v>45491</v>
      </c>
      <c r="D3778" s="3" t="s">
        <v>47</v>
      </c>
      <c r="E3778" s="4" t="s">
        <v>1734</v>
      </c>
      <c r="F3778" s="9">
        <v>1</v>
      </c>
      <c r="G3778">
        <f>VLOOKUP(E3778,'Data Produk'!$A$2:$E$2517,5,FALSE)</f>
        <v>160300</v>
      </c>
      <c r="H3778">
        <f t="shared" si="117"/>
        <v>160300</v>
      </c>
      <c r="I3778" t="str">
        <f>VLOOKUP(E3778,'Data Produk'!$A$2:$E$2517,3,FALSE)</f>
        <v>BHINNEKA POWER PACK T1 10.000 mAh 22,5W POWERBANK BLACK</v>
      </c>
      <c r="J3778" t="str">
        <f>VLOOKUP(E3778,'Data Produk'!$A$2:$E$2517,4,FALSE)</f>
        <v>POWERBANK</v>
      </c>
      <c r="K3778" t="str">
        <f>VLOOKUP(D3778,'Data Outlet'!$A$2:$D$17,4,FALSE)</f>
        <v>Joko Susilo</v>
      </c>
      <c r="L3778" t="str">
        <f>VLOOKUP(D3778,'Data Outlet'!$A$2:$D$17,2,FALSE)</f>
        <v>SUMARECON MALL BEKASI</v>
      </c>
    </row>
    <row r="3779" spans="1:12" x14ac:dyDescent="0.25">
      <c r="A3779" t="str">
        <f t="shared" si="118"/>
        <v>T-3778</v>
      </c>
      <c r="B3779" s="3" t="s">
        <v>2584</v>
      </c>
      <c r="C3779" s="5">
        <v>45475</v>
      </c>
      <c r="D3779" s="3" t="s">
        <v>36</v>
      </c>
      <c r="E3779" s="4" t="s">
        <v>572</v>
      </c>
      <c r="F3779" s="9">
        <v>2</v>
      </c>
      <c r="G3779">
        <f>VLOOKUP(E3779,'Data Produk'!$A$2:$E$2517,5,FALSE)</f>
        <v>45000</v>
      </c>
      <c r="H3779">
        <f t="shared" ref="H3779:H3842" si="119">G3779*F3779</f>
        <v>90000</v>
      </c>
      <c r="I3779" t="str">
        <f>VLOOKUP(E3779,'Data Produk'!$A$2:$E$2517,3,FALSE)</f>
        <v>BHINNEKA HYPERLINK KD10C2001 BLACK</v>
      </c>
      <c r="J3779" t="str">
        <f>VLOOKUP(E3779,'Data Produk'!$A$2:$E$2517,4,FALSE)</f>
        <v>CABLE</v>
      </c>
      <c r="K3779" t="str">
        <f>VLOOKUP(D3779,'Data Outlet'!$A$2:$D$17,4,FALSE)</f>
        <v>Citra Dewi</v>
      </c>
      <c r="L3779" t="str">
        <f>VLOOKUP(D3779,'Data Outlet'!$A$2:$D$17,2,FALSE)</f>
        <v>CENTER POINT MEDAN</v>
      </c>
    </row>
    <row r="3780" spans="1:12" x14ac:dyDescent="0.25">
      <c r="A3780" t="str">
        <f t="shared" si="118"/>
        <v>T-3779</v>
      </c>
      <c r="B3780" s="3" t="s">
        <v>2584</v>
      </c>
      <c r="C3780" s="5">
        <v>45483</v>
      </c>
      <c r="D3780" s="3" t="s">
        <v>44</v>
      </c>
      <c r="E3780" s="4" t="s">
        <v>1428</v>
      </c>
      <c r="F3780" s="9">
        <v>1</v>
      </c>
      <c r="G3780">
        <f>VLOOKUP(E3780,'Data Produk'!$A$2:$E$2517,5,FALSE)</f>
        <v>73800</v>
      </c>
      <c r="H3780">
        <f t="shared" si="119"/>
        <v>73800</v>
      </c>
      <c r="I3780" t="str">
        <f>VLOOKUP(E3780,'Data Produk'!$A$2:$E$2517,3,FALSE)</f>
        <v>BHINNEKA SMART LIGHT BUB 9W SLB101</v>
      </c>
      <c r="J3780" t="str">
        <f>VLOOKUP(E3780,'Data Produk'!$A$2:$E$2517,4,FALSE)</f>
        <v>SMART LIFE</v>
      </c>
      <c r="K3780" t="str">
        <f>VLOOKUP(D3780,'Data Outlet'!$A$2:$D$17,4,FALSE)</f>
        <v>Gita Rahma</v>
      </c>
      <c r="L3780" t="str">
        <f>VLOOKUP(D3780,'Data Outlet'!$A$2:$D$17,2,FALSE)</f>
        <v>PAKUWON</v>
      </c>
    </row>
    <row r="3781" spans="1:12" x14ac:dyDescent="0.25">
      <c r="A3781" t="str">
        <f t="shared" si="118"/>
        <v>T-3780</v>
      </c>
      <c r="B3781" s="3" t="s">
        <v>2584</v>
      </c>
      <c r="C3781" s="5">
        <v>45504</v>
      </c>
      <c r="D3781" s="3" t="s">
        <v>47</v>
      </c>
      <c r="E3781" s="4" t="s">
        <v>1250</v>
      </c>
      <c r="F3781" s="9">
        <v>1</v>
      </c>
      <c r="G3781">
        <f>VLOOKUP(E3781,'Data Produk'!$A$2:$E$2517,5,FALSE)</f>
        <v>73800</v>
      </c>
      <c r="H3781">
        <f t="shared" si="119"/>
        <v>73800</v>
      </c>
      <c r="I3781" t="str">
        <f>VLOOKUP(E3781,'Data Produk'!$A$2:$E$2517,3,FALSE)</f>
        <v>BHINNEKA SMART LIGHT BUB 9W SLB101</v>
      </c>
      <c r="J3781" t="str">
        <f>VLOOKUP(E3781,'Data Produk'!$A$2:$E$2517,4,FALSE)</f>
        <v>SMART LIFE</v>
      </c>
      <c r="K3781" t="str">
        <f>VLOOKUP(D3781,'Data Outlet'!$A$2:$D$17,4,FALSE)</f>
        <v>Joko Susilo</v>
      </c>
      <c r="L3781" t="str">
        <f>VLOOKUP(D3781,'Data Outlet'!$A$2:$D$17,2,FALSE)</f>
        <v>SUMARECON MALL BEKASI</v>
      </c>
    </row>
    <row r="3782" spans="1:12" x14ac:dyDescent="0.25">
      <c r="A3782" t="str">
        <f t="shared" si="118"/>
        <v>T-3781</v>
      </c>
      <c r="B3782" s="3" t="s">
        <v>2584</v>
      </c>
      <c r="C3782" s="5">
        <v>45496</v>
      </c>
      <c r="D3782" s="3" t="s">
        <v>47</v>
      </c>
      <c r="E3782" s="4" t="s">
        <v>1735</v>
      </c>
      <c r="F3782" s="9">
        <v>1</v>
      </c>
      <c r="G3782">
        <f>VLOOKUP(E3782,'Data Produk'!$A$2:$E$2517,5,FALSE)</f>
        <v>65700</v>
      </c>
      <c r="H3782">
        <f t="shared" si="119"/>
        <v>65700</v>
      </c>
      <c r="I3782" t="str">
        <f>VLOOKUP(E3782,'Data Produk'!$A$2:$E$2517,3,FALSE)</f>
        <v>BHINNEKA AGILE MP453 GAMING MOUSEPAD BLACK</v>
      </c>
      <c r="J3782" t="str">
        <f>VLOOKUP(E3782,'Data Produk'!$A$2:$E$2517,4,FALSE)</f>
        <v>GAMING MOUSEPAD</v>
      </c>
      <c r="K3782" t="str">
        <f>VLOOKUP(D3782,'Data Outlet'!$A$2:$D$17,4,FALSE)</f>
        <v>Joko Susilo</v>
      </c>
      <c r="L3782" t="str">
        <f>VLOOKUP(D3782,'Data Outlet'!$A$2:$D$17,2,FALSE)</f>
        <v>SUMARECON MALL BEKASI</v>
      </c>
    </row>
    <row r="3783" spans="1:12" x14ac:dyDescent="0.25">
      <c r="A3783" t="str">
        <f t="shared" si="118"/>
        <v>T-3782</v>
      </c>
      <c r="B3783" s="3" t="s">
        <v>2584</v>
      </c>
      <c r="C3783" s="5">
        <v>45494</v>
      </c>
      <c r="D3783" s="3" t="s">
        <v>44</v>
      </c>
      <c r="E3783" s="4" t="s">
        <v>692</v>
      </c>
      <c r="F3783" s="9">
        <v>3</v>
      </c>
      <c r="G3783">
        <f>VLOOKUP(E3783,'Data Produk'!$A$2:$E$2517,5,FALSE)</f>
        <v>27000</v>
      </c>
      <c r="H3783">
        <f t="shared" si="119"/>
        <v>81000</v>
      </c>
      <c r="I3783" t="str">
        <f>VLOOKUP(E3783,'Data Produk'!$A$2:$E$2517,3,FALSE)</f>
        <v>BHINNEKA DURALINK KLB2001 BLACK</v>
      </c>
      <c r="J3783" t="str">
        <f>VLOOKUP(E3783,'Data Produk'!$A$2:$E$2517,4,FALSE)</f>
        <v>CABLE</v>
      </c>
      <c r="K3783" t="str">
        <f>VLOOKUP(D3783,'Data Outlet'!$A$2:$D$17,4,FALSE)</f>
        <v>Gita Rahma</v>
      </c>
      <c r="L3783" t="str">
        <f>VLOOKUP(D3783,'Data Outlet'!$A$2:$D$17,2,FALSE)</f>
        <v>PAKUWON</v>
      </c>
    </row>
    <row r="3784" spans="1:12" x14ac:dyDescent="0.25">
      <c r="A3784" t="str">
        <f t="shared" si="118"/>
        <v>T-3783</v>
      </c>
      <c r="B3784" s="3" t="s">
        <v>2584</v>
      </c>
      <c r="C3784" s="5">
        <v>45475</v>
      </c>
      <c r="D3784" s="3" t="s">
        <v>47</v>
      </c>
      <c r="E3784" s="4" t="s">
        <v>1736</v>
      </c>
      <c r="F3784" s="9">
        <v>1</v>
      </c>
      <c r="G3784">
        <f>VLOOKUP(E3784,'Data Produk'!$A$2:$E$2517,5,FALSE)</f>
        <v>360000</v>
      </c>
      <c r="H3784">
        <f t="shared" si="119"/>
        <v>360000</v>
      </c>
      <c r="I3784" t="str">
        <f>VLOOKUP(E3784,'Data Produk'!$A$2:$E$2517,3,FALSE)</f>
        <v>BHINNEKA Gaming Gamepad USB WGP14 PK</v>
      </c>
      <c r="J3784" t="str">
        <f>VLOOKUP(E3784,'Data Produk'!$A$2:$E$2517,4,FALSE)</f>
        <v>GAMEPAD</v>
      </c>
      <c r="K3784" t="str">
        <f>VLOOKUP(D3784,'Data Outlet'!$A$2:$D$17,4,FALSE)</f>
        <v>Joko Susilo</v>
      </c>
      <c r="L3784" t="str">
        <f>VLOOKUP(D3784,'Data Outlet'!$A$2:$D$17,2,FALSE)</f>
        <v>SUMARECON MALL BEKASI</v>
      </c>
    </row>
    <row r="3785" spans="1:12" x14ac:dyDescent="0.25">
      <c r="A3785" t="str">
        <f t="shared" si="118"/>
        <v>T-3784</v>
      </c>
      <c r="B3785" s="3" t="s">
        <v>2584</v>
      </c>
      <c r="C3785" s="5">
        <v>45478</v>
      </c>
      <c r="D3785" s="3" t="s">
        <v>44</v>
      </c>
      <c r="E3785" s="4" t="s">
        <v>1737</v>
      </c>
      <c r="F3785" s="9">
        <v>2</v>
      </c>
      <c r="G3785">
        <f>VLOOKUP(E3785,'Data Produk'!$A$2:$E$2517,5,FALSE)</f>
        <v>82800</v>
      </c>
      <c r="H3785">
        <f t="shared" si="119"/>
        <v>165600</v>
      </c>
      <c r="I3785" t="str">
        <f>VLOOKUP(E3785,'Data Produk'!$A$2:$E$2517,3,FALSE)</f>
        <v>BHINNEKA GO W193 OFFICE MOUSE GREY</v>
      </c>
      <c r="J3785" t="str">
        <f>VLOOKUP(E3785,'Data Produk'!$A$2:$E$2517,4,FALSE)</f>
        <v>OFFICE MOUSE</v>
      </c>
      <c r="K3785" t="str">
        <f>VLOOKUP(D3785,'Data Outlet'!$A$2:$D$17,4,FALSE)</f>
        <v>Gita Rahma</v>
      </c>
      <c r="L3785" t="str">
        <f>VLOOKUP(D3785,'Data Outlet'!$A$2:$D$17,2,FALSE)</f>
        <v>PAKUWON</v>
      </c>
    </row>
    <row r="3786" spans="1:12" x14ac:dyDescent="0.25">
      <c r="A3786" t="str">
        <f t="shared" si="118"/>
        <v>T-3785</v>
      </c>
      <c r="B3786" s="3" t="s">
        <v>2584</v>
      </c>
      <c r="C3786" s="5">
        <v>45498</v>
      </c>
      <c r="D3786" s="3" t="s">
        <v>36</v>
      </c>
      <c r="E3786" s="4" t="s">
        <v>187</v>
      </c>
      <c r="F3786" s="9">
        <v>2</v>
      </c>
      <c r="G3786">
        <f>VLOOKUP(E3786,'Data Produk'!$A$2:$E$2517,5,FALSE)</f>
        <v>27000</v>
      </c>
      <c r="H3786">
        <f t="shared" si="119"/>
        <v>54000</v>
      </c>
      <c r="I3786" t="str">
        <f>VLOOKUP(E3786,'Data Produk'!$A$2:$E$2517,3,FALSE)</f>
        <v>BHINNEKA DURALINK KCB2001 BLACK</v>
      </c>
      <c r="J3786" t="str">
        <f>VLOOKUP(E3786,'Data Produk'!$A$2:$E$2517,4,FALSE)</f>
        <v>CABLE</v>
      </c>
      <c r="K3786" t="str">
        <f>VLOOKUP(D3786,'Data Outlet'!$A$2:$D$17,4,FALSE)</f>
        <v>Citra Dewi</v>
      </c>
      <c r="L3786" t="str">
        <f>VLOOKUP(D3786,'Data Outlet'!$A$2:$D$17,2,FALSE)</f>
        <v>CENTER POINT MEDAN</v>
      </c>
    </row>
    <row r="3787" spans="1:12" x14ac:dyDescent="0.25">
      <c r="A3787" t="str">
        <f t="shared" si="118"/>
        <v>T-3786</v>
      </c>
      <c r="B3787" s="3" t="s">
        <v>2584</v>
      </c>
      <c r="C3787" s="5">
        <v>45497</v>
      </c>
      <c r="D3787" s="3" t="s">
        <v>36</v>
      </c>
      <c r="E3787" s="4" t="s">
        <v>1738</v>
      </c>
      <c r="F3787" s="9">
        <v>1</v>
      </c>
      <c r="G3787">
        <f>VLOOKUP(E3787,'Data Produk'!$A$2:$E$2517,5,FALSE)</f>
        <v>39600</v>
      </c>
      <c r="H3787">
        <f t="shared" si="119"/>
        <v>39600</v>
      </c>
      <c r="I3787" t="str">
        <f>VLOOKUP(E3787,'Data Produk'!$A$2:$E$2517,3,FALSE)</f>
        <v>BHINNEKA GO W607 OFFICE MOUSE BLACK</v>
      </c>
      <c r="J3787" t="str">
        <f>VLOOKUP(E3787,'Data Produk'!$A$2:$E$2517,4,FALSE)</f>
        <v>OFFICE MOUSE</v>
      </c>
      <c r="K3787" t="str">
        <f>VLOOKUP(D3787,'Data Outlet'!$A$2:$D$17,4,FALSE)</f>
        <v>Citra Dewi</v>
      </c>
      <c r="L3787" t="str">
        <f>VLOOKUP(D3787,'Data Outlet'!$A$2:$D$17,2,FALSE)</f>
        <v>CENTER POINT MEDAN</v>
      </c>
    </row>
    <row r="3788" spans="1:12" x14ac:dyDescent="0.25">
      <c r="A3788" t="str">
        <f t="shared" ref="A3788:A3851" si="120">"T-"&amp;ROW()-1</f>
        <v>T-3787</v>
      </c>
      <c r="B3788" s="3" t="s">
        <v>2584</v>
      </c>
      <c r="C3788" s="5">
        <v>45500</v>
      </c>
      <c r="D3788" s="3" t="s">
        <v>47</v>
      </c>
      <c r="E3788" s="4" t="s">
        <v>923</v>
      </c>
      <c r="F3788" s="9">
        <v>1</v>
      </c>
      <c r="G3788">
        <f>VLOOKUP(E3788,'Data Produk'!$A$2:$E$2517,5,FALSE)</f>
        <v>65700</v>
      </c>
      <c r="H3788">
        <f t="shared" si="119"/>
        <v>65700</v>
      </c>
      <c r="I3788" t="str">
        <f>VLOOKUP(E3788,'Data Produk'!$A$2:$E$2517,3,FALSE)</f>
        <v>BHINNEKA RAIGOR III WG12 GAMING MOUSE BLACK</v>
      </c>
      <c r="J3788" t="str">
        <f>VLOOKUP(E3788,'Data Produk'!$A$2:$E$2517,4,FALSE)</f>
        <v>MOUSE GAMING</v>
      </c>
      <c r="K3788" t="str">
        <f>VLOOKUP(D3788,'Data Outlet'!$A$2:$D$17,4,FALSE)</f>
        <v>Joko Susilo</v>
      </c>
      <c r="L3788" t="str">
        <f>VLOOKUP(D3788,'Data Outlet'!$A$2:$D$17,2,FALSE)</f>
        <v>SUMARECON MALL BEKASI</v>
      </c>
    </row>
    <row r="3789" spans="1:12" x14ac:dyDescent="0.25">
      <c r="A3789" t="str">
        <f t="shared" si="120"/>
        <v>T-3788</v>
      </c>
      <c r="B3789" s="3" t="s">
        <v>2584</v>
      </c>
      <c r="C3789" s="5">
        <v>45485</v>
      </c>
      <c r="D3789" s="3" t="s">
        <v>36</v>
      </c>
      <c r="E3789" s="4" t="s">
        <v>184</v>
      </c>
      <c r="F3789" s="9">
        <v>2</v>
      </c>
      <c r="G3789">
        <f>VLOOKUP(E3789,'Data Produk'!$A$2:$E$2517,5,FALSE)</f>
        <v>13050</v>
      </c>
      <c r="H3789">
        <f t="shared" si="119"/>
        <v>26100</v>
      </c>
      <c r="I3789" t="str">
        <f>VLOOKUP(E3789,'Data Produk'!$A$2:$E$2517,3,FALSE)</f>
        <v>BHINNEKA DURALINK KCT1201 BLACK</v>
      </c>
      <c r="J3789" t="str">
        <f>VLOOKUP(E3789,'Data Produk'!$A$2:$E$2517,4,FALSE)</f>
        <v>CABLE</v>
      </c>
      <c r="K3789" t="str">
        <f>VLOOKUP(D3789,'Data Outlet'!$A$2:$D$17,4,FALSE)</f>
        <v>Citra Dewi</v>
      </c>
      <c r="L3789" t="str">
        <f>VLOOKUP(D3789,'Data Outlet'!$A$2:$D$17,2,FALSE)</f>
        <v>CENTER POINT MEDAN</v>
      </c>
    </row>
    <row r="3790" spans="1:12" x14ac:dyDescent="0.25">
      <c r="A3790" t="str">
        <f t="shared" si="120"/>
        <v>T-3789</v>
      </c>
      <c r="B3790" s="3" t="s">
        <v>2584</v>
      </c>
      <c r="C3790" s="5">
        <v>45496</v>
      </c>
      <c r="D3790" s="3" t="s">
        <v>47</v>
      </c>
      <c r="E3790" s="4" t="s">
        <v>800</v>
      </c>
      <c r="F3790" s="9">
        <v>1</v>
      </c>
      <c r="G3790">
        <f>VLOOKUP(E3790,'Data Produk'!$A$2:$E$2517,5,FALSE)</f>
        <v>34200</v>
      </c>
      <c r="H3790">
        <f t="shared" si="119"/>
        <v>34200</v>
      </c>
      <c r="I3790" t="str">
        <f>VLOOKUP(E3790,'Data Produk'!$A$2:$E$2517,3,FALSE)</f>
        <v>KC104 BHINNEKA USB CABLE TYPE C</v>
      </c>
      <c r="J3790" t="str">
        <f>VLOOKUP(E3790,'Data Produk'!$A$2:$E$2517,4,FALSE)</f>
        <v>CABLE</v>
      </c>
      <c r="K3790" t="str">
        <f>VLOOKUP(D3790,'Data Outlet'!$A$2:$D$17,4,FALSE)</f>
        <v>Joko Susilo</v>
      </c>
      <c r="L3790" t="str">
        <f>VLOOKUP(D3790,'Data Outlet'!$A$2:$D$17,2,FALSE)</f>
        <v>SUMARECON MALL BEKASI</v>
      </c>
    </row>
    <row r="3791" spans="1:12" x14ac:dyDescent="0.25">
      <c r="A3791" t="str">
        <f t="shared" si="120"/>
        <v>T-3790</v>
      </c>
      <c r="B3791" s="3" t="s">
        <v>2584</v>
      </c>
      <c r="C3791" s="5">
        <v>45502</v>
      </c>
      <c r="D3791" s="3" t="s">
        <v>47</v>
      </c>
      <c r="E3791" s="4" t="s">
        <v>603</v>
      </c>
      <c r="F3791" s="9">
        <v>1</v>
      </c>
      <c r="G3791">
        <f>VLOOKUP(E3791,'Data Produk'!$A$2:$E$2517,5,FALSE)</f>
        <v>22500</v>
      </c>
      <c r="H3791">
        <f t="shared" si="119"/>
        <v>22500</v>
      </c>
      <c r="I3791" t="str">
        <f>VLOOKUP(E3791,'Data Produk'!$A$2:$E$2517,3,FALSE)</f>
        <v>BHINNEKA HYPERLINK KV65C1201 BLACK</v>
      </c>
      <c r="J3791" t="str">
        <f>VLOOKUP(E3791,'Data Produk'!$A$2:$E$2517,4,FALSE)</f>
        <v>CABLE</v>
      </c>
      <c r="K3791" t="str">
        <f>VLOOKUP(D3791,'Data Outlet'!$A$2:$D$17,4,FALSE)</f>
        <v>Joko Susilo</v>
      </c>
      <c r="L3791" t="str">
        <f>VLOOKUP(D3791,'Data Outlet'!$A$2:$D$17,2,FALSE)</f>
        <v>SUMARECON MALL BEKASI</v>
      </c>
    </row>
    <row r="3792" spans="1:12" x14ac:dyDescent="0.25">
      <c r="A3792" t="str">
        <f t="shared" si="120"/>
        <v>T-3791</v>
      </c>
      <c r="B3792" s="3" t="s">
        <v>2584</v>
      </c>
      <c r="C3792" s="5">
        <v>45481</v>
      </c>
      <c r="D3792" s="3" t="s">
        <v>36</v>
      </c>
      <c r="E3792" s="4" t="s">
        <v>961</v>
      </c>
      <c r="F3792" s="9">
        <v>3</v>
      </c>
      <c r="G3792">
        <f>VLOOKUP(E3792,'Data Produk'!$A$2:$E$2517,5,FALSE)</f>
        <v>18000</v>
      </c>
      <c r="H3792">
        <f t="shared" si="119"/>
        <v>54000</v>
      </c>
      <c r="I3792" t="str">
        <f>VLOOKUP(E3792,'Data Produk'!$A$2:$E$2517,3,FALSE)</f>
        <v>BHINNEKA DURALINK KLB1201 BLACK</v>
      </c>
      <c r="J3792" t="str">
        <f>VLOOKUP(E3792,'Data Produk'!$A$2:$E$2517,4,FALSE)</f>
        <v>CABLE</v>
      </c>
      <c r="K3792" t="str">
        <f>VLOOKUP(D3792,'Data Outlet'!$A$2:$D$17,4,FALSE)</f>
        <v>Citra Dewi</v>
      </c>
      <c r="L3792" t="str">
        <f>VLOOKUP(D3792,'Data Outlet'!$A$2:$D$17,2,FALSE)</f>
        <v>CENTER POINT MEDAN</v>
      </c>
    </row>
    <row r="3793" spans="1:12" x14ac:dyDescent="0.25">
      <c r="A3793" t="str">
        <f t="shared" si="120"/>
        <v>T-3792</v>
      </c>
      <c r="B3793" s="3" t="s">
        <v>2584</v>
      </c>
      <c r="C3793" s="5">
        <v>45485</v>
      </c>
      <c r="D3793" s="3" t="s">
        <v>47</v>
      </c>
      <c r="E3793" s="4" t="s">
        <v>1739</v>
      </c>
      <c r="F3793" s="9">
        <v>1</v>
      </c>
      <c r="G3793">
        <f>VLOOKUP(E3793,'Data Produk'!$A$2:$E$2517,5,FALSE)</f>
        <v>112500</v>
      </c>
      <c r="H3793">
        <f t="shared" si="119"/>
        <v>112500</v>
      </c>
      <c r="I3793" t="str">
        <f>VLOOKUP(E3793,'Data Produk'!$A$2:$E$2517,3,FALSE)</f>
        <v>BHINNEKA Gaming Headset Stand Tower AC3001s RGB</v>
      </c>
      <c r="J3793" t="str">
        <f>VLOOKUP(E3793,'Data Produk'!$A$2:$E$2517,4,FALSE)</f>
        <v>OTHER ACCESSORIES</v>
      </c>
      <c r="K3793" t="str">
        <f>VLOOKUP(D3793,'Data Outlet'!$A$2:$D$17,4,FALSE)</f>
        <v>Joko Susilo</v>
      </c>
      <c r="L3793" t="str">
        <f>VLOOKUP(D3793,'Data Outlet'!$A$2:$D$17,2,FALSE)</f>
        <v>SUMARECON MALL BEKASI</v>
      </c>
    </row>
    <row r="3794" spans="1:12" x14ac:dyDescent="0.25">
      <c r="A3794" t="str">
        <f t="shared" si="120"/>
        <v>T-3793</v>
      </c>
      <c r="B3794" s="3" t="s">
        <v>2584</v>
      </c>
      <c r="C3794" s="5">
        <v>45500</v>
      </c>
      <c r="D3794" s="3" t="s">
        <v>36</v>
      </c>
      <c r="E3794" s="4" t="s">
        <v>118</v>
      </c>
      <c r="F3794" s="9">
        <v>1</v>
      </c>
      <c r="G3794">
        <f>VLOOKUP(E3794,'Data Produk'!$A$2:$E$2517,5,FALSE)</f>
        <v>65700</v>
      </c>
      <c r="H3794">
        <f t="shared" si="119"/>
        <v>65700</v>
      </c>
      <c r="I3794" t="str">
        <f>VLOOKUP(E3794,'Data Produk'!$A$2:$E$2517,3,FALSE)</f>
        <v>BHINNEKA RAIGOR III WG12 GAMING MOUSE BLACK</v>
      </c>
      <c r="J3794" t="str">
        <f>VLOOKUP(E3794,'Data Produk'!$A$2:$E$2517,4,FALSE)</f>
        <v>MOUSE GAMING</v>
      </c>
      <c r="K3794" t="str">
        <f>VLOOKUP(D3794,'Data Outlet'!$A$2:$D$17,4,FALSE)</f>
        <v>Citra Dewi</v>
      </c>
      <c r="L3794" t="str">
        <f>VLOOKUP(D3794,'Data Outlet'!$A$2:$D$17,2,FALSE)</f>
        <v>CENTER POINT MEDAN</v>
      </c>
    </row>
    <row r="3795" spans="1:12" x14ac:dyDescent="0.25">
      <c r="A3795" t="str">
        <f t="shared" si="120"/>
        <v>T-3794</v>
      </c>
      <c r="B3795" s="3" t="s">
        <v>2584</v>
      </c>
      <c r="C3795" s="5">
        <v>45480</v>
      </c>
      <c r="D3795" s="3" t="s">
        <v>36</v>
      </c>
      <c r="E3795" s="4" t="s">
        <v>1740</v>
      </c>
      <c r="F3795" s="9">
        <v>1</v>
      </c>
      <c r="G3795">
        <f>VLOOKUP(E3795,'Data Produk'!$A$2:$E$2517,5,FALSE)</f>
        <v>243000</v>
      </c>
      <c r="H3795">
        <f t="shared" si="119"/>
        <v>243000</v>
      </c>
      <c r="I3795" t="str">
        <f>VLOOKUP(E3795,'Data Produk'!$A$2:$E$2517,3,FALSE)</f>
        <v>BHINNEKA CRYPTO WGC3 GAMING MOUSE BLACK</v>
      </c>
      <c r="J3795" t="str">
        <f>VLOOKUP(E3795,'Data Produk'!$A$2:$E$2517,4,FALSE)</f>
        <v>MOUSE GAMING</v>
      </c>
      <c r="K3795" t="str">
        <f>VLOOKUP(D3795,'Data Outlet'!$A$2:$D$17,4,FALSE)</f>
        <v>Citra Dewi</v>
      </c>
      <c r="L3795" t="str">
        <f>VLOOKUP(D3795,'Data Outlet'!$A$2:$D$17,2,FALSE)</f>
        <v>CENTER POINT MEDAN</v>
      </c>
    </row>
    <row r="3796" spans="1:12" x14ac:dyDescent="0.25">
      <c r="A3796" t="str">
        <f t="shared" si="120"/>
        <v>T-3795</v>
      </c>
      <c r="B3796" s="3" t="s">
        <v>2584</v>
      </c>
      <c r="C3796" s="5">
        <v>45478</v>
      </c>
      <c r="D3796" s="3" t="s">
        <v>44</v>
      </c>
      <c r="E3796" s="4" t="s">
        <v>1515</v>
      </c>
      <c r="F3796" s="9">
        <v>1</v>
      </c>
      <c r="G3796">
        <f>VLOOKUP(E3796,'Data Produk'!$A$2:$E$2517,5,FALSE)</f>
        <v>15300</v>
      </c>
      <c r="H3796">
        <f t="shared" si="119"/>
        <v>15300</v>
      </c>
      <c r="I3796" t="str">
        <f>VLOOKUP(E3796,'Data Produk'!$A$2:$E$2517,3,FALSE)</f>
        <v>BHINNEKA LINKPODS ES3 WIRED EARBUDS BLACK</v>
      </c>
      <c r="J3796" t="str">
        <f>VLOOKUP(E3796,'Data Produk'!$A$2:$E$2517,4,FALSE)</f>
        <v>EARPHONE</v>
      </c>
      <c r="K3796" t="str">
        <f>VLOOKUP(D3796,'Data Outlet'!$A$2:$D$17,4,FALSE)</f>
        <v>Gita Rahma</v>
      </c>
      <c r="L3796" t="str">
        <f>VLOOKUP(D3796,'Data Outlet'!$A$2:$D$17,2,FALSE)</f>
        <v>PAKUWON</v>
      </c>
    </row>
    <row r="3797" spans="1:12" x14ac:dyDescent="0.25">
      <c r="A3797" t="str">
        <f t="shared" si="120"/>
        <v>T-3796</v>
      </c>
      <c r="B3797" s="3" t="s">
        <v>2584</v>
      </c>
      <c r="C3797" s="5">
        <v>45493</v>
      </c>
      <c r="D3797" s="3" t="s">
        <v>44</v>
      </c>
      <c r="E3797" s="4" t="s">
        <v>650</v>
      </c>
      <c r="F3797" s="9">
        <v>1</v>
      </c>
      <c r="G3797">
        <f>VLOOKUP(E3797,'Data Produk'!$A$2:$E$2517,5,FALSE)</f>
        <v>31500</v>
      </c>
      <c r="H3797">
        <f t="shared" si="119"/>
        <v>31500</v>
      </c>
      <c r="I3797" t="str">
        <f>VLOOKUP(E3797,'Data Produk'!$A$2:$E$2517,3,FALSE)</f>
        <v>BHINNEKA HYPERLINK KD60L1501 BLACK</v>
      </c>
      <c r="J3797" t="str">
        <f>VLOOKUP(E3797,'Data Produk'!$A$2:$E$2517,4,FALSE)</f>
        <v>CABLE</v>
      </c>
      <c r="K3797" t="str">
        <f>VLOOKUP(D3797,'Data Outlet'!$A$2:$D$17,4,FALSE)</f>
        <v>Gita Rahma</v>
      </c>
      <c r="L3797" t="str">
        <f>VLOOKUP(D3797,'Data Outlet'!$A$2:$D$17,2,FALSE)</f>
        <v>PAKUWON</v>
      </c>
    </row>
    <row r="3798" spans="1:12" x14ac:dyDescent="0.25">
      <c r="A3798" t="str">
        <f t="shared" si="120"/>
        <v>T-3797</v>
      </c>
      <c r="B3798" s="3" t="s">
        <v>2584</v>
      </c>
      <c r="C3798" s="5">
        <v>45484</v>
      </c>
      <c r="D3798" s="3" t="s">
        <v>44</v>
      </c>
      <c r="E3798" s="4" t="s">
        <v>666</v>
      </c>
      <c r="F3798" s="9">
        <v>1</v>
      </c>
      <c r="G3798">
        <f>VLOOKUP(E3798,'Data Produk'!$A$2:$E$2517,5,FALSE)</f>
        <v>18000</v>
      </c>
      <c r="H3798">
        <f t="shared" si="119"/>
        <v>18000</v>
      </c>
      <c r="I3798" t="str">
        <f>VLOOKUP(E3798,'Data Produk'!$A$2:$E$2517,3,FALSE)</f>
        <v>BHINNEKA DURALINK KLB1201 BLACK</v>
      </c>
      <c r="J3798" t="str">
        <f>VLOOKUP(E3798,'Data Produk'!$A$2:$E$2517,4,FALSE)</f>
        <v>CABLE</v>
      </c>
      <c r="K3798" t="str">
        <f>VLOOKUP(D3798,'Data Outlet'!$A$2:$D$17,4,FALSE)</f>
        <v>Gita Rahma</v>
      </c>
      <c r="L3798" t="str">
        <f>VLOOKUP(D3798,'Data Outlet'!$A$2:$D$17,2,FALSE)</f>
        <v>PAKUWON</v>
      </c>
    </row>
    <row r="3799" spans="1:12" x14ac:dyDescent="0.25">
      <c r="A3799" t="str">
        <f t="shared" si="120"/>
        <v>T-3798</v>
      </c>
      <c r="B3799" s="3" t="s">
        <v>2584</v>
      </c>
      <c r="C3799" s="5">
        <v>45476</v>
      </c>
      <c r="D3799" s="3" t="s">
        <v>44</v>
      </c>
      <c r="E3799" s="4" t="s">
        <v>1420</v>
      </c>
      <c r="F3799" s="9">
        <v>1</v>
      </c>
      <c r="G3799">
        <f>VLOOKUP(E3799,'Data Produk'!$A$2:$E$2517,5,FALSE)</f>
        <v>76500</v>
      </c>
      <c r="H3799">
        <f t="shared" si="119"/>
        <v>76500</v>
      </c>
      <c r="I3799" t="str">
        <f>VLOOKUP(E3799,'Data Produk'!$A$2:$E$2517,3,FALSE)</f>
        <v>BHINNEKA WAVE10 TW10 TRUE WIRELESS WHITE</v>
      </c>
      <c r="J3799" t="str">
        <f>VLOOKUP(E3799,'Data Produk'!$A$2:$E$2517,4,FALSE)</f>
        <v>TWS</v>
      </c>
      <c r="K3799" t="str">
        <f>VLOOKUP(D3799,'Data Outlet'!$A$2:$D$17,4,FALSE)</f>
        <v>Gita Rahma</v>
      </c>
      <c r="L3799" t="str">
        <f>VLOOKUP(D3799,'Data Outlet'!$A$2:$D$17,2,FALSE)</f>
        <v>PAKUWON</v>
      </c>
    </row>
    <row r="3800" spans="1:12" x14ac:dyDescent="0.25">
      <c r="A3800" t="str">
        <f t="shared" si="120"/>
        <v>T-3799</v>
      </c>
      <c r="B3800" s="3" t="s">
        <v>2584</v>
      </c>
      <c r="C3800" s="5">
        <v>45480</v>
      </c>
      <c r="D3800" s="3" t="s">
        <v>36</v>
      </c>
      <c r="E3800" s="4" t="s">
        <v>94</v>
      </c>
      <c r="F3800" s="9">
        <v>1</v>
      </c>
      <c r="G3800">
        <f>VLOOKUP(E3800,'Data Produk'!$A$2:$E$2517,5,FALSE)</f>
        <v>39600</v>
      </c>
      <c r="H3800">
        <f t="shared" si="119"/>
        <v>39600</v>
      </c>
      <c r="I3800" t="str">
        <f>VLOOKUP(E3800,'Data Produk'!$A$2:$E$2517,3,FALSE)</f>
        <v>BHINNEKA GO W606 OFFICE MOUSE BLACK</v>
      </c>
      <c r="J3800" t="str">
        <f>VLOOKUP(E3800,'Data Produk'!$A$2:$E$2517,4,FALSE)</f>
        <v>OFFICE MOUSE</v>
      </c>
      <c r="K3800" t="str">
        <f>VLOOKUP(D3800,'Data Outlet'!$A$2:$D$17,4,FALSE)</f>
        <v>Citra Dewi</v>
      </c>
      <c r="L3800" t="str">
        <f>VLOOKUP(D3800,'Data Outlet'!$A$2:$D$17,2,FALSE)</f>
        <v>CENTER POINT MEDAN</v>
      </c>
    </row>
    <row r="3801" spans="1:12" x14ac:dyDescent="0.25">
      <c r="A3801" t="str">
        <f t="shared" si="120"/>
        <v>T-3800</v>
      </c>
      <c r="B3801" s="3" t="s">
        <v>2584</v>
      </c>
      <c r="C3801" s="5">
        <v>45494</v>
      </c>
      <c r="D3801" s="3" t="s">
        <v>44</v>
      </c>
      <c r="E3801" s="4" t="s">
        <v>847</v>
      </c>
      <c r="F3801" s="9">
        <v>1</v>
      </c>
      <c r="G3801">
        <f>VLOOKUP(E3801,'Data Produk'!$A$2:$E$2517,5,FALSE)</f>
        <v>34200</v>
      </c>
      <c r="H3801">
        <f t="shared" si="119"/>
        <v>34200</v>
      </c>
      <c r="I3801" t="str">
        <f>VLOOKUP(E3801,'Data Produk'!$A$2:$E$2517,3,FALSE)</f>
        <v>KM106 BHINNEKA USB CABLE MICRO</v>
      </c>
      <c r="J3801" t="str">
        <f>VLOOKUP(E3801,'Data Produk'!$A$2:$E$2517,4,FALSE)</f>
        <v>CABLE</v>
      </c>
      <c r="K3801" t="str">
        <f>VLOOKUP(D3801,'Data Outlet'!$A$2:$D$17,4,FALSE)</f>
        <v>Gita Rahma</v>
      </c>
      <c r="L3801" t="str">
        <f>VLOOKUP(D3801,'Data Outlet'!$A$2:$D$17,2,FALSE)</f>
        <v>PAKUWON</v>
      </c>
    </row>
    <row r="3802" spans="1:12" x14ac:dyDescent="0.25">
      <c r="A3802" t="str">
        <f t="shared" si="120"/>
        <v>T-3801</v>
      </c>
      <c r="B3802" s="3" t="s">
        <v>2584</v>
      </c>
      <c r="C3802" s="5">
        <v>45492</v>
      </c>
      <c r="D3802" s="3" t="s">
        <v>36</v>
      </c>
      <c r="E3802" s="4" t="s">
        <v>1741</v>
      </c>
      <c r="F3802" s="9">
        <v>1</v>
      </c>
      <c r="G3802">
        <f>VLOOKUP(E3802,'Data Produk'!$A$2:$E$2517,5,FALSE)</f>
        <v>440100</v>
      </c>
      <c r="H3802">
        <f t="shared" si="119"/>
        <v>440100</v>
      </c>
      <c r="I3802" t="str">
        <f>VLOOKUP(E3802,'Data Produk'!$A$2:$E$2517,3,FALSE)</f>
        <v>BHINNEKA Gaming Keyboard MAXFIT 61 MK-857 Black RED SWITCH</v>
      </c>
      <c r="J3802" t="str">
        <f>VLOOKUP(E3802,'Data Produk'!$A$2:$E$2517,4,FALSE)</f>
        <v>KEYBOARD GAMING</v>
      </c>
      <c r="K3802" t="str">
        <f>VLOOKUP(D3802,'Data Outlet'!$A$2:$D$17,4,FALSE)</f>
        <v>Citra Dewi</v>
      </c>
      <c r="L3802" t="str">
        <f>VLOOKUP(D3802,'Data Outlet'!$A$2:$D$17,2,FALSE)</f>
        <v>CENTER POINT MEDAN</v>
      </c>
    </row>
    <row r="3803" spans="1:12" x14ac:dyDescent="0.25">
      <c r="A3803" t="str">
        <f t="shared" si="120"/>
        <v>T-3802</v>
      </c>
      <c r="B3803" s="3" t="s">
        <v>2584</v>
      </c>
      <c r="C3803" s="5">
        <v>45482</v>
      </c>
      <c r="D3803" s="3" t="s">
        <v>36</v>
      </c>
      <c r="E3803" s="4" t="s">
        <v>705</v>
      </c>
      <c r="F3803" s="9">
        <v>1</v>
      </c>
      <c r="G3803">
        <f>VLOOKUP(E3803,'Data Produk'!$A$2:$E$2517,5,FALSE)</f>
        <v>81000</v>
      </c>
      <c r="H3803">
        <f t="shared" si="119"/>
        <v>81000</v>
      </c>
      <c r="I3803" t="str">
        <f>VLOOKUP(E3803,'Data Produk'!$A$2:$E$2517,3,FALSE)</f>
        <v>BHINNEKA THOR X9 GAMING MOUSE BLACK</v>
      </c>
      <c r="J3803" t="str">
        <f>VLOOKUP(E3803,'Data Produk'!$A$2:$E$2517,4,FALSE)</f>
        <v>MOUSE GAMING</v>
      </c>
      <c r="K3803" t="str">
        <f>VLOOKUP(D3803,'Data Outlet'!$A$2:$D$17,4,FALSE)</f>
        <v>Citra Dewi</v>
      </c>
      <c r="L3803" t="str">
        <f>VLOOKUP(D3803,'Data Outlet'!$A$2:$D$17,2,FALSE)</f>
        <v>CENTER POINT MEDAN</v>
      </c>
    </row>
    <row r="3804" spans="1:12" x14ac:dyDescent="0.25">
      <c r="A3804" t="str">
        <f t="shared" si="120"/>
        <v>T-3803</v>
      </c>
      <c r="B3804" s="3" t="s">
        <v>2584</v>
      </c>
      <c r="C3804" s="5">
        <v>45482</v>
      </c>
      <c r="D3804" s="3" t="s">
        <v>47</v>
      </c>
      <c r="E3804" s="4" t="s">
        <v>654</v>
      </c>
      <c r="F3804" s="9">
        <v>1</v>
      </c>
      <c r="G3804">
        <f>VLOOKUP(E3804,'Data Produk'!$A$2:$E$2517,5,FALSE)</f>
        <v>162000</v>
      </c>
      <c r="H3804">
        <f t="shared" si="119"/>
        <v>162000</v>
      </c>
      <c r="I3804" t="str">
        <f>VLOOKUP(E3804,'Data Produk'!$A$2:$E$2517,3,FALSE)</f>
        <v>BHINNEKA POWER PACK T1 10.000 mAh 22,5W POWERBANK WHITE</v>
      </c>
      <c r="J3804" t="str">
        <f>VLOOKUP(E3804,'Data Produk'!$A$2:$E$2517,4,FALSE)</f>
        <v>POWERBANK</v>
      </c>
      <c r="K3804" t="str">
        <f>VLOOKUP(D3804,'Data Outlet'!$A$2:$D$17,4,FALSE)</f>
        <v>Joko Susilo</v>
      </c>
      <c r="L3804" t="str">
        <f>VLOOKUP(D3804,'Data Outlet'!$A$2:$D$17,2,FALSE)</f>
        <v>SUMARECON MALL BEKASI</v>
      </c>
    </row>
    <row r="3805" spans="1:12" x14ac:dyDescent="0.25">
      <c r="A3805" t="str">
        <f t="shared" si="120"/>
        <v>T-3804</v>
      </c>
      <c r="B3805" s="3" t="s">
        <v>2584</v>
      </c>
      <c r="C3805" s="5">
        <v>45503</v>
      </c>
      <c r="D3805" s="3" t="s">
        <v>44</v>
      </c>
      <c r="E3805" s="4" t="s">
        <v>1742</v>
      </c>
      <c r="F3805" s="9">
        <v>1</v>
      </c>
      <c r="G3805">
        <f>VLOOKUP(E3805,'Data Produk'!$A$2:$E$2517,5,FALSE)</f>
        <v>88200</v>
      </c>
      <c r="H3805">
        <f t="shared" si="119"/>
        <v>88200</v>
      </c>
      <c r="I3805" t="str">
        <f>VLOOKUP(E3805,'Data Produk'!$A$2:$E$2517,3,FALSE)</f>
        <v>BHINNEKA POWER PACK S1 10.000 mAh POWERBANK WHITE</v>
      </c>
      <c r="J3805" t="str">
        <f>VLOOKUP(E3805,'Data Produk'!$A$2:$E$2517,4,FALSE)</f>
        <v>POWERBANK</v>
      </c>
      <c r="K3805" t="str">
        <f>VLOOKUP(D3805,'Data Outlet'!$A$2:$D$17,4,FALSE)</f>
        <v>Gita Rahma</v>
      </c>
      <c r="L3805" t="str">
        <f>VLOOKUP(D3805,'Data Outlet'!$A$2:$D$17,2,FALSE)</f>
        <v>PAKUWON</v>
      </c>
    </row>
    <row r="3806" spans="1:12" x14ac:dyDescent="0.25">
      <c r="A3806" t="str">
        <f t="shared" si="120"/>
        <v>T-3805</v>
      </c>
      <c r="B3806" s="3" t="s">
        <v>2584</v>
      </c>
      <c r="C3806" s="5">
        <v>45479</v>
      </c>
      <c r="D3806" s="3" t="s">
        <v>44</v>
      </c>
      <c r="E3806" s="4" t="s">
        <v>1622</v>
      </c>
      <c r="F3806" s="9">
        <v>1</v>
      </c>
      <c r="G3806">
        <f>VLOOKUP(E3806,'Data Produk'!$A$2:$E$2517,5,FALSE)</f>
        <v>37350</v>
      </c>
      <c r="H3806">
        <f t="shared" si="119"/>
        <v>37350</v>
      </c>
      <c r="I3806" t="str">
        <f>VLOOKUP(E3806,'Data Produk'!$A$2:$E$2517,3,FALSE)</f>
        <v>BHINNEKA LAVALIER MV01 MICROPHONE BLACK</v>
      </c>
      <c r="J3806" t="str">
        <f>VLOOKUP(E3806,'Data Produk'!$A$2:$E$2517,4,FALSE)</f>
        <v>STREAMING DEVICES</v>
      </c>
      <c r="K3806" t="str">
        <f>VLOOKUP(D3806,'Data Outlet'!$A$2:$D$17,4,FALSE)</f>
        <v>Gita Rahma</v>
      </c>
      <c r="L3806" t="str">
        <f>VLOOKUP(D3806,'Data Outlet'!$A$2:$D$17,2,FALSE)</f>
        <v>PAKUWON</v>
      </c>
    </row>
    <row r="3807" spans="1:12" x14ac:dyDescent="0.25">
      <c r="A3807" t="str">
        <f t="shared" si="120"/>
        <v>T-3806</v>
      </c>
      <c r="B3807" s="3" t="s">
        <v>2584</v>
      </c>
      <c r="C3807" s="5">
        <v>45480</v>
      </c>
      <c r="D3807" s="3" t="s">
        <v>36</v>
      </c>
      <c r="E3807" s="4" t="s">
        <v>221</v>
      </c>
      <c r="F3807" s="9">
        <v>1</v>
      </c>
      <c r="G3807">
        <f>VLOOKUP(E3807,'Data Produk'!$A$2:$E$2517,5,FALSE)</f>
        <v>22500</v>
      </c>
      <c r="H3807">
        <f t="shared" si="119"/>
        <v>22500</v>
      </c>
      <c r="I3807" t="str">
        <f>VLOOKUP(E3807,'Data Produk'!$A$2:$E$2517,3,FALSE)</f>
        <v>BHINNEKA LINKBUDS ES4 WIRED EARBUDS WHITE</v>
      </c>
      <c r="J3807" t="str">
        <f>VLOOKUP(E3807,'Data Produk'!$A$2:$E$2517,4,FALSE)</f>
        <v>EARPHONE</v>
      </c>
      <c r="K3807" t="str">
        <f>VLOOKUP(D3807,'Data Outlet'!$A$2:$D$17,4,FALSE)</f>
        <v>Citra Dewi</v>
      </c>
      <c r="L3807" t="str">
        <f>VLOOKUP(D3807,'Data Outlet'!$A$2:$D$17,2,FALSE)</f>
        <v>CENTER POINT MEDAN</v>
      </c>
    </row>
    <row r="3808" spans="1:12" x14ac:dyDescent="0.25">
      <c r="A3808" t="str">
        <f t="shared" si="120"/>
        <v>T-3807</v>
      </c>
      <c r="B3808" s="3" t="s">
        <v>2584</v>
      </c>
      <c r="C3808" s="5">
        <v>45493</v>
      </c>
      <c r="D3808" s="3" t="s">
        <v>44</v>
      </c>
      <c r="E3808" s="4" t="s">
        <v>668</v>
      </c>
      <c r="F3808" s="9">
        <v>2</v>
      </c>
      <c r="G3808">
        <f>VLOOKUP(E3808,'Data Produk'!$A$2:$E$2517,5,FALSE)</f>
        <v>88200</v>
      </c>
      <c r="H3808">
        <f t="shared" si="119"/>
        <v>176400</v>
      </c>
      <c r="I3808" t="str">
        <f>VLOOKUP(E3808,'Data Produk'!$A$2:$E$2517,3,FALSE)</f>
        <v>BHINNEKA POWER PACK S1 10.000 mAh POWERBANK BLACK</v>
      </c>
      <c r="J3808" t="str">
        <f>VLOOKUP(E3808,'Data Produk'!$A$2:$E$2517,4,FALSE)</f>
        <v>POWERBANK</v>
      </c>
      <c r="K3808" t="str">
        <f>VLOOKUP(D3808,'Data Outlet'!$A$2:$D$17,4,FALSE)</f>
        <v>Gita Rahma</v>
      </c>
      <c r="L3808" t="str">
        <f>VLOOKUP(D3808,'Data Outlet'!$A$2:$D$17,2,FALSE)</f>
        <v>PAKUWON</v>
      </c>
    </row>
    <row r="3809" spans="1:12" x14ac:dyDescent="0.25">
      <c r="A3809" t="str">
        <f t="shared" si="120"/>
        <v>T-3808</v>
      </c>
      <c r="B3809" s="3" t="s">
        <v>2584</v>
      </c>
      <c r="C3809" s="5">
        <v>45488</v>
      </c>
      <c r="D3809" s="3" t="s">
        <v>36</v>
      </c>
      <c r="E3809" s="4" t="s">
        <v>1399</v>
      </c>
      <c r="F3809" s="9">
        <v>1</v>
      </c>
      <c r="G3809">
        <f>VLOOKUP(E3809,'Data Produk'!$A$2:$E$2517,5,FALSE)</f>
        <v>26100</v>
      </c>
      <c r="H3809">
        <f t="shared" si="119"/>
        <v>26100</v>
      </c>
      <c r="I3809" t="str">
        <f>VLOOKUP(E3809,'Data Produk'!$A$2:$E$2517,3,FALSE)</f>
        <v>BHINNEKA GO ES1 WIRED EARBUDS BLACK</v>
      </c>
      <c r="J3809" t="str">
        <f>VLOOKUP(E3809,'Data Produk'!$A$2:$E$2517,4,FALSE)</f>
        <v>EARPHONE</v>
      </c>
      <c r="K3809" t="str">
        <f>VLOOKUP(D3809,'Data Outlet'!$A$2:$D$17,4,FALSE)</f>
        <v>Citra Dewi</v>
      </c>
      <c r="L3809" t="str">
        <f>VLOOKUP(D3809,'Data Outlet'!$A$2:$D$17,2,FALSE)</f>
        <v>CENTER POINT MEDAN</v>
      </c>
    </row>
    <row r="3810" spans="1:12" x14ac:dyDescent="0.25">
      <c r="A3810" t="str">
        <f t="shared" si="120"/>
        <v>T-3809</v>
      </c>
      <c r="B3810" s="3" t="s">
        <v>2584</v>
      </c>
      <c r="C3810" s="5">
        <v>45496</v>
      </c>
      <c r="D3810" s="3" t="s">
        <v>36</v>
      </c>
      <c r="E3810" s="4" t="s">
        <v>567</v>
      </c>
      <c r="F3810" s="9">
        <v>1</v>
      </c>
      <c r="G3810">
        <f>VLOOKUP(E3810,'Data Produk'!$A$2:$E$2517,5,FALSE)</f>
        <v>225000</v>
      </c>
      <c r="H3810">
        <f t="shared" si="119"/>
        <v>225000</v>
      </c>
      <c r="I3810" t="str">
        <f>VLOOKUP(E3810,'Data Produk'!$A$2:$E$2517,3,FALSE)</f>
        <v>BHINNEKA POWER CUBE 4 PLUG TYPE TRAVEL MULTI ADAPTER BLACK</v>
      </c>
      <c r="J3810" t="str">
        <f>VLOOKUP(E3810,'Data Produk'!$A$2:$E$2517,4,FALSE)</f>
        <v>CAR &amp; TRAVEL CHARGER</v>
      </c>
      <c r="K3810" t="str">
        <f>VLOOKUP(D3810,'Data Outlet'!$A$2:$D$17,4,FALSE)</f>
        <v>Citra Dewi</v>
      </c>
      <c r="L3810" t="str">
        <f>VLOOKUP(D3810,'Data Outlet'!$A$2:$D$17,2,FALSE)</f>
        <v>CENTER POINT MEDAN</v>
      </c>
    </row>
    <row r="3811" spans="1:12" x14ac:dyDescent="0.25">
      <c r="A3811" t="str">
        <f t="shared" si="120"/>
        <v>T-3810</v>
      </c>
      <c r="B3811" s="3" t="s">
        <v>2584</v>
      </c>
      <c r="C3811" s="5">
        <v>45475</v>
      </c>
      <c r="D3811" s="3" t="s">
        <v>47</v>
      </c>
      <c r="E3811" s="4" t="s">
        <v>873</v>
      </c>
      <c r="F3811" s="9">
        <v>1</v>
      </c>
      <c r="G3811">
        <f>VLOOKUP(E3811,'Data Produk'!$A$2:$E$2517,5,FALSE)</f>
        <v>261000</v>
      </c>
      <c r="H3811">
        <f t="shared" si="119"/>
        <v>261000</v>
      </c>
      <c r="I3811" t="str">
        <f>VLOOKUP(E3811,'Data Produk'!$A$2:$E$2517,3,FALSE)</f>
        <v>BHINNEKA BLAKE WGC5 GAMING MOUSE BLACK</v>
      </c>
      <c r="J3811" t="str">
        <f>VLOOKUP(E3811,'Data Produk'!$A$2:$E$2517,4,FALSE)</f>
        <v>MOUSE GAMING</v>
      </c>
      <c r="K3811" t="str">
        <f>VLOOKUP(D3811,'Data Outlet'!$A$2:$D$17,4,FALSE)</f>
        <v>Joko Susilo</v>
      </c>
      <c r="L3811" t="str">
        <f>VLOOKUP(D3811,'Data Outlet'!$A$2:$D$17,2,FALSE)</f>
        <v>SUMARECON MALL BEKASI</v>
      </c>
    </row>
    <row r="3812" spans="1:12" x14ac:dyDescent="0.25">
      <c r="A3812" t="str">
        <f t="shared" si="120"/>
        <v>T-3811</v>
      </c>
      <c r="B3812" s="3" t="s">
        <v>2584</v>
      </c>
      <c r="C3812" s="5">
        <v>45476</v>
      </c>
      <c r="D3812" s="3" t="s">
        <v>47</v>
      </c>
      <c r="E3812" s="4" t="s">
        <v>1743</v>
      </c>
      <c r="F3812" s="9">
        <v>2</v>
      </c>
      <c r="G3812">
        <f>VLOOKUP(E3812,'Data Produk'!$A$2:$E$2517,5,FALSE)</f>
        <v>116100</v>
      </c>
      <c r="H3812">
        <f t="shared" si="119"/>
        <v>232200</v>
      </c>
      <c r="I3812" t="str">
        <f>VLOOKUP(E3812,'Data Produk'!$A$2:$E$2517,3,FALSE)</f>
        <v>BHINNEKA SMART PLUG SP01</v>
      </c>
      <c r="J3812" t="str">
        <f>VLOOKUP(E3812,'Data Produk'!$A$2:$E$2517,4,FALSE)</f>
        <v>SMART LIFE</v>
      </c>
      <c r="K3812" t="str">
        <f>VLOOKUP(D3812,'Data Outlet'!$A$2:$D$17,4,FALSE)</f>
        <v>Joko Susilo</v>
      </c>
      <c r="L3812" t="str">
        <f>VLOOKUP(D3812,'Data Outlet'!$A$2:$D$17,2,FALSE)</f>
        <v>SUMARECON MALL BEKASI</v>
      </c>
    </row>
    <row r="3813" spans="1:12" x14ac:dyDescent="0.25">
      <c r="A3813" t="str">
        <f t="shared" si="120"/>
        <v>T-3812</v>
      </c>
      <c r="B3813" s="3" t="s">
        <v>2584</v>
      </c>
      <c r="C3813" s="5">
        <v>45487</v>
      </c>
      <c r="D3813" s="3" t="s">
        <v>47</v>
      </c>
      <c r="E3813" s="4" t="s">
        <v>1227</v>
      </c>
      <c r="F3813" s="9">
        <v>1</v>
      </c>
      <c r="G3813">
        <f>VLOOKUP(E3813,'Data Produk'!$A$2:$E$2517,5,FALSE)</f>
        <v>15300</v>
      </c>
      <c r="H3813">
        <f t="shared" si="119"/>
        <v>15300</v>
      </c>
      <c r="I3813" t="str">
        <f>VLOOKUP(E3813,'Data Produk'!$A$2:$E$2517,3,FALSE)</f>
        <v>BHINNEKA LINKPODS ES3 WIRED EARBUDS WHITE</v>
      </c>
      <c r="J3813" t="str">
        <f>VLOOKUP(E3813,'Data Produk'!$A$2:$E$2517,4,FALSE)</f>
        <v>EARPHONE</v>
      </c>
      <c r="K3813" t="str">
        <f>VLOOKUP(D3813,'Data Outlet'!$A$2:$D$17,4,FALSE)</f>
        <v>Joko Susilo</v>
      </c>
      <c r="L3813" t="str">
        <f>VLOOKUP(D3813,'Data Outlet'!$A$2:$D$17,2,FALSE)</f>
        <v>SUMARECON MALL BEKASI</v>
      </c>
    </row>
    <row r="3814" spans="1:12" x14ac:dyDescent="0.25">
      <c r="A3814" t="str">
        <f t="shared" si="120"/>
        <v>T-3813</v>
      </c>
      <c r="B3814" s="3" t="s">
        <v>2584</v>
      </c>
      <c r="C3814" s="5">
        <v>45480</v>
      </c>
      <c r="D3814" s="3" t="s">
        <v>47</v>
      </c>
      <c r="E3814" s="4" t="s">
        <v>637</v>
      </c>
      <c r="F3814" s="9">
        <v>2</v>
      </c>
      <c r="G3814">
        <f>VLOOKUP(E3814,'Data Produk'!$A$2:$E$2517,5,FALSE)</f>
        <v>57600</v>
      </c>
      <c r="H3814">
        <f t="shared" si="119"/>
        <v>115200</v>
      </c>
      <c r="I3814" t="str">
        <f>VLOOKUP(E3814,'Data Produk'!$A$2:$E$2517,3,FALSE)</f>
        <v>BHINNEKA GO W192 OFFICE MOUSE BLACK</v>
      </c>
      <c r="J3814" t="str">
        <f>VLOOKUP(E3814,'Data Produk'!$A$2:$E$2517,4,FALSE)</f>
        <v>OFFICE MOUSE</v>
      </c>
      <c r="K3814" t="str">
        <f>VLOOKUP(D3814,'Data Outlet'!$A$2:$D$17,4,FALSE)</f>
        <v>Joko Susilo</v>
      </c>
      <c r="L3814" t="str">
        <f>VLOOKUP(D3814,'Data Outlet'!$A$2:$D$17,2,FALSE)</f>
        <v>SUMARECON MALL BEKASI</v>
      </c>
    </row>
    <row r="3815" spans="1:12" x14ac:dyDescent="0.25">
      <c r="A3815" t="str">
        <f t="shared" si="120"/>
        <v>T-3814</v>
      </c>
      <c r="B3815" s="3" t="s">
        <v>2584</v>
      </c>
      <c r="C3815" s="5">
        <v>45480</v>
      </c>
      <c r="D3815" s="3" t="s">
        <v>47</v>
      </c>
      <c r="E3815" s="4" t="s">
        <v>1067</v>
      </c>
      <c r="F3815" s="9">
        <v>2</v>
      </c>
      <c r="G3815">
        <f>VLOOKUP(E3815,'Data Produk'!$A$2:$E$2517,5,FALSE)</f>
        <v>45000</v>
      </c>
      <c r="H3815">
        <f t="shared" si="119"/>
        <v>90000</v>
      </c>
      <c r="I3815" t="str">
        <f>VLOOKUP(E3815,'Data Produk'!$A$2:$E$2517,3,FALSE)</f>
        <v>BHINNEKA HYPERLINK KD10C2001 BLACK</v>
      </c>
      <c r="J3815" t="str">
        <f>VLOOKUP(E3815,'Data Produk'!$A$2:$E$2517,4,FALSE)</f>
        <v>CABLE</v>
      </c>
      <c r="K3815" t="str">
        <f>VLOOKUP(D3815,'Data Outlet'!$A$2:$D$17,4,FALSE)</f>
        <v>Joko Susilo</v>
      </c>
      <c r="L3815" t="str">
        <f>VLOOKUP(D3815,'Data Outlet'!$A$2:$D$17,2,FALSE)</f>
        <v>SUMARECON MALL BEKASI</v>
      </c>
    </row>
    <row r="3816" spans="1:12" x14ac:dyDescent="0.25">
      <c r="A3816" t="str">
        <f t="shared" si="120"/>
        <v>T-3815</v>
      </c>
      <c r="B3816" s="3" t="s">
        <v>2584</v>
      </c>
      <c r="C3816" s="5">
        <v>45480</v>
      </c>
      <c r="D3816" s="3" t="s">
        <v>36</v>
      </c>
      <c r="E3816" s="4" t="s">
        <v>1744</v>
      </c>
      <c r="F3816" s="9">
        <v>1</v>
      </c>
      <c r="G3816">
        <f>VLOOKUP(E3816,'Data Produk'!$A$2:$E$2517,5,FALSE)</f>
        <v>116100</v>
      </c>
      <c r="H3816">
        <f t="shared" si="119"/>
        <v>116100</v>
      </c>
      <c r="I3816" t="str">
        <f>VLOOKUP(E3816,'Data Produk'!$A$2:$E$2517,3,FALSE)</f>
        <v>BHINNEKA SMART LED STRIP SL0103</v>
      </c>
      <c r="J3816" t="str">
        <f>VLOOKUP(E3816,'Data Produk'!$A$2:$E$2517,4,FALSE)</f>
        <v>SMART LIFE</v>
      </c>
      <c r="K3816" t="str">
        <f>VLOOKUP(D3816,'Data Outlet'!$A$2:$D$17,4,FALSE)</f>
        <v>Citra Dewi</v>
      </c>
      <c r="L3816" t="str">
        <f>VLOOKUP(D3816,'Data Outlet'!$A$2:$D$17,2,FALSE)</f>
        <v>CENTER POINT MEDAN</v>
      </c>
    </row>
    <row r="3817" spans="1:12" x14ac:dyDescent="0.25">
      <c r="A3817" t="str">
        <f t="shared" si="120"/>
        <v>T-3816</v>
      </c>
      <c r="B3817" s="3" t="s">
        <v>2584</v>
      </c>
      <c r="C3817" s="5">
        <v>45477</v>
      </c>
      <c r="D3817" s="3" t="s">
        <v>47</v>
      </c>
      <c r="E3817" s="4" t="s">
        <v>1602</v>
      </c>
      <c r="F3817" s="9">
        <v>1</v>
      </c>
      <c r="G3817">
        <f>VLOOKUP(E3817,'Data Produk'!$A$2:$E$2517,5,FALSE)</f>
        <v>26100</v>
      </c>
      <c r="H3817">
        <f t="shared" si="119"/>
        <v>26100</v>
      </c>
      <c r="I3817" t="str">
        <f>VLOOKUP(E3817,'Data Produk'!$A$2:$E$2517,3,FALSE)</f>
        <v>BHINNEKA GO ES1 WIRED EARBUDS WHITE</v>
      </c>
      <c r="J3817" t="str">
        <f>VLOOKUP(E3817,'Data Produk'!$A$2:$E$2517,4,FALSE)</f>
        <v>EARPHONE</v>
      </c>
      <c r="K3817" t="str">
        <f>VLOOKUP(D3817,'Data Outlet'!$A$2:$D$17,4,FALSE)</f>
        <v>Joko Susilo</v>
      </c>
      <c r="L3817" t="str">
        <f>VLOOKUP(D3817,'Data Outlet'!$A$2:$D$17,2,FALSE)</f>
        <v>SUMARECON MALL BEKASI</v>
      </c>
    </row>
    <row r="3818" spans="1:12" x14ac:dyDescent="0.25">
      <c r="A3818" t="str">
        <f t="shared" si="120"/>
        <v>T-3817</v>
      </c>
      <c r="B3818" s="3" t="s">
        <v>2584</v>
      </c>
      <c r="C3818" s="5">
        <v>45479</v>
      </c>
      <c r="D3818" s="3" t="s">
        <v>47</v>
      </c>
      <c r="E3818" s="4" t="s">
        <v>836</v>
      </c>
      <c r="F3818" s="9">
        <v>1</v>
      </c>
      <c r="G3818">
        <f>VLOOKUP(E3818,'Data Produk'!$A$2:$E$2517,5,FALSE)</f>
        <v>76500</v>
      </c>
      <c r="H3818">
        <f t="shared" si="119"/>
        <v>76500</v>
      </c>
      <c r="I3818" t="str">
        <f>VLOOKUP(E3818,'Data Produk'!$A$2:$E$2517,3,FALSE)</f>
        <v>BHINNEKA WAVE10 TW10 TRUE WIRELESS BLACK</v>
      </c>
      <c r="J3818" t="str">
        <f>VLOOKUP(E3818,'Data Produk'!$A$2:$E$2517,4,FALSE)</f>
        <v>TWS</v>
      </c>
      <c r="K3818" t="str">
        <f>VLOOKUP(D3818,'Data Outlet'!$A$2:$D$17,4,FALSE)</f>
        <v>Joko Susilo</v>
      </c>
      <c r="L3818" t="str">
        <f>VLOOKUP(D3818,'Data Outlet'!$A$2:$D$17,2,FALSE)</f>
        <v>SUMARECON MALL BEKASI</v>
      </c>
    </row>
    <row r="3819" spans="1:12" x14ac:dyDescent="0.25">
      <c r="A3819" t="str">
        <f t="shared" si="120"/>
        <v>T-3818</v>
      </c>
      <c r="B3819" s="3" t="s">
        <v>2584</v>
      </c>
      <c r="C3819" s="5">
        <v>45490</v>
      </c>
      <c r="D3819" s="3" t="s">
        <v>47</v>
      </c>
      <c r="E3819" s="4" t="s">
        <v>1745</v>
      </c>
      <c r="F3819" s="9">
        <v>2</v>
      </c>
      <c r="G3819">
        <f>VLOOKUP(E3819,'Data Produk'!$A$2:$E$2517,5,FALSE)</f>
        <v>112500</v>
      </c>
      <c r="H3819">
        <f t="shared" si="119"/>
        <v>225000</v>
      </c>
      <c r="I3819" t="str">
        <f>VLOOKUP(E3819,'Data Produk'!$A$2:$E$2517,3,FALSE)</f>
        <v>BHINNEKA WAVE11 TW11 TRUE WIRELESS WHITE</v>
      </c>
      <c r="J3819" t="str">
        <f>VLOOKUP(E3819,'Data Produk'!$A$2:$E$2517,4,FALSE)</f>
        <v>TWS</v>
      </c>
      <c r="K3819" t="str">
        <f>VLOOKUP(D3819,'Data Outlet'!$A$2:$D$17,4,FALSE)</f>
        <v>Joko Susilo</v>
      </c>
      <c r="L3819" t="str">
        <f>VLOOKUP(D3819,'Data Outlet'!$A$2:$D$17,2,FALSE)</f>
        <v>SUMARECON MALL BEKASI</v>
      </c>
    </row>
    <row r="3820" spans="1:12" x14ac:dyDescent="0.25">
      <c r="A3820" t="str">
        <f t="shared" si="120"/>
        <v>T-3819</v>
      </c>
      <c r="B3820" s="3" t="s">
        <v>2584</v>
      </c>
      <c r="C3820" s="5">
        <v>45484</v>
      </c>
      <c r="D3820" s="3" t="s">
        <v>44</v>
      </c>
      <c r="E3820" s="4" t="s">
        <v>816</v>
      </c>
      <c r="F3820" s="9">
        <v>1</v>
      </c>
      <c r="G3820">
        <f>VLOOKUP(E3820,'Data Produk'!$A$2:$E$2517,5,FALSE)</f>
        <v>13050</v>
      </c>
      <c r="H3820">
        <f t="shared" si="119"/>
        <v>13050</v>
      </c>
      <c r="I3820" t="str">
        <f>VLOOKUP(E3820,'Data Produk'!$A$2:$E$2517,3,FALSE)</f>
        <v>BHINNEKA DURALINK KCT1201 BLACK</v>
      </c>
      <c r="J3820" t="str">
        <f>VLOOKUP(E3820,'Data Produk'!$A$2:$E$2517,4,FALSE)</f>
        <v>CABLE</v>
      </c>
      <c r="K3820" t="str">
        <f>VLOOKUP(D3820,'Data Outlet'!$A$2:$D$17,4,FALSE)</f>
        <v>Gita Rahma</v>
      </c>
      <c r="L3820" t="str">
        <f>VLOOKUP(D3820,'Data Outlet'!$A$2:$D$17,2,FALSE)</f>
        <v>PAKUWON</v>
      </c>
    </row>
    <row r="3821" spans="1:12" x14ac:dyDescent="0.25">
      <c r="A3821" t="str">
        <f t="shared" si="120"/>
        <v>T-3820</v>
      </c>
      <c r="B3821" s="3" t="s">
        <v>2584</v>
      </c>
      <c r="C3821" s="5">
        <v>45491</v>
      </c>
      <c r="D3821" s="3" t="s">
        <v>36</v>
      </c>
      <c r="E3821" s="4" t="s">
        <v>958</v>
      </c>
      <c r="F3821" s="9">
        <v>1</v>
      </c>
      <c r="G3821">
        <f>VLOOKUP(E3821,'Data Produk'!$A$2:$E$2517,5,FALSE)</f>
        <v>13500</v>
      </c>
      <c r="H3821">
        <f t="shared" si="119"/>
        <v>13500</v>
      </c>
      <c r="I3821" t="str">
        <f>VLOOKUP(E3821,'Data Produk'!$A$2:$E$2517,3,FALSE)</f>
        <v>BHINNEKA LINKBUDS ES2 WIRED EARBUDS BLACK</v>
      </c>
      <c r="J3821" t="str">
        <f>VLOOKUP(E3821,'Data Produk'!$A$2:$E$2517,4,FALSE)</f>
        <v>EARPHONE</v>
      </c>
      <c r="K3821" t="str">
        <f>VLOOKUP(D3821,'Data Outlet'!$A$2:$D$17,4,FALSE)</f>
        <v>Citra Dewi</v>
      </c>
      <c r="L3821" t="str">
        <f>VLOOKUP(D3821,'Data Outlet'!$A$2:$D$17,2,FALSE)</f>
        <v>CENTER POINT MEDAN</v>
      </c>
    </row>
    <row r="3822" spans="1:12" x14ac:dyDescent="0.25">
      <c r="A3822" t="str">
        <f t="shared" si="120"/>
        <v>T-3821</v>
      </c>
      <c r="B3822" s="3" t="s">
        <v>2584</v>
      </c>
      <c r="C3822" s="5">
        <v>45489</v>
      </c>
      <c r="D3822" s="3" t="s">
        <v>47</v>
      </c>
      <c r="E3822" s="4" t="s">
        <v>1746</v>
      </c>
      <c r="F3822" s="9">
        <v>1</v>
      </c>
      <c r="G3822">
        <f>VLOOKUP(E3822,'Data Produk'!$A$2:$E$2517,5,FALSE)</f>
        <v>39600</v>
      </c>
      <c r="H3822">
        <f t="shared" si="119"/>
        <v>39600</v>
      </c>
      <c r="I3822" t="str">
        <f>VLOOKUP(E3822,'Data Produk'!$A$2:$E$2517,3,FALSE)</f>
        <v>BHINNEKA GO W607 OFFICE MOUSE PINK</v>
      </c>
      <c r="J3822" t="str">
        <f>VLOOKUP(E3822,'Data Produk'!$A$2:$E$2517,4,FALSE)</f>
        <v>OFFICE MOUSE</v>
      </c>
      <c r="K3822" t="str">
        <f>VLOOKUP(D3822,'Data Outlet'!$A$2:$D$17,4,FALSE)</f>
        <v>Joko Susilo</v>
      </c>
      <c r="L3822" t="str">
        <f>VLOOKUP(D3822,'Data Outlet'!$A$2:$D$17,2,FALSE)</f>
        <v>SUMARECON MALL BEKASI</v>
      </c>
    </row>
    <row r="3823" spans="1:12" x14ac:dyDescent="0.25">
      <c r="A3823" t="str">
        <f t="shared" si="120"/>
        <v>T-3822</v>
      </c>
      <c r="B3823" s="3" t="s">
        <v>2584</v>
      </c>
      <c r="C3823" s="5">
        <v>45483</v>
      </c>
      <c r="D3823" s="3" t="s">
        <v>44</v>
      </c>
      <c r="E3823" s="4" t="s">
        <v>1415</v>
      </c>
      <c r="F3823" s="9">
        <v>1</v>
      </c>
      <c r="G3823">
        <f>VLOOKUP(E3823,'Data Produk'!$A$2:$E$2517,5,FALSE)</f>
        <v>39600</v>
      </c>
      <c r="H3823">
        <f t="shared" si="119"/>
        <v>39600</v>
      </c>
      <c r="I3823" t="str">
        <f>VLOOKUP(E3823,'Data Produk'!$A$2:$E$2517,3,FALSE)</f>
        <v>BHINNEKA GO W606 OFFICE MOUSE BLACK</v>
      </c>
      <c r="J3823" t="str">
        <f>VLOOKUP(E3823,'Data Produk'!$A$2:$E$2517,4,FALSE)</f>
        <v>OFFICE MOUSE</v>
      </c>
      <c r="K3823" t="str">
        <f>VLOOKUP(D3823,'Data Outlet'!$A$2:$D$17,4,FALSE)</f>
        <v>Gita Rahma</v>
      </c>
      <c r="L3823" t="str">
        <f>VLOOKUP(D3823,'Data Outlet'!$A$2:$D$17,2,FALSE)</f>
        <v>PAKUWON</v>
      </c>
    </row>
    <row r="3824" spans="1:12" x14ac:dyDescent="0.25">
      <c r="A3824" t="str">
        <f t="shared" si="120"/>
        <v>T-3823</v>
      </c>
      <c r="B3824" s="3" t="s">
        <v>2584</v>
      </c>
      <c r="C3824" s="5">
        <v>45493</v>
      </c>
      <c r="D3824" s="3" t="s">
        <v>44</v>
      </c>
      <c r="E3824" s="4" t="s">
        <v>1633</v>
      </c>
      <c r="F3824" s="9">
        <v>1</v>
      </c>
      <c r="G3824">
        <f>VLOOKUP(E3824,'Data Produk'!$A$2:$E$2517,5,FALSE)</f>
        <v>39600</v>
      </c>
      <c r="H3824">
        <f t="shared" si="119"/>
        <v>39600</v>
      </c>
      <c r="I3824" t="str">
        <f>VLOOKUP(E3824,'Data Produk'!$A$2:$E$2517,3,FALSE)</f>
        <v>BHINNEKA GO W607 OFFICE MOUSE PINK</v>
      </c>
      <c r="J3824" t="str">
        <f>VLOOKUP(E3824,'Data Produk'!$A$2:$E$2517,4,FALSE)</f>
        <v>OFFICE MOUSE</v>
      </c>
      <c r="K3824" t="str">
        <f>VLOOKUP(D3824,'Data Outlet'!$A$2:$D$17,4,FALSE)</f>
        <v>Gita Rahma</v>
      </c>
      <c r="L3824" t="str">
        <f>VLOOKUP(D3824,'Data Outlet'!$A$2:$D$17,2,FALSE)</f>
        <v>PAKUWON</v>
      </c>
    </row>
    <row r="3825" spans="1:12" x14ac:dyDescent="0.25">
      <c r="A3825" t="str">
        <f t="shared" si="120"/>
        <v>T-3824</v>
      </c>
      <c r="B3825" s="3" t="s">
        <v>2584</v>
      </c>
      <c r="C3825" s="5">
        <v>45474</v>
      </c>
      <c r="D3825" s="3" t="s">
        <v>36</v>
      </c>
      <c r="E3825" s="4" t="s">
        <v>1747</v>
      </c>
      <c r="F3825" s="9">
        <v>2</v>
      </c>
      <c r="G3825">
        <f>VLOOKUP(E3825,'Data Produk'!$A$2:$E$2517,5,FALSE)</f>
        <v>34200</v>
      </c>
      <c r="H3825">
        <f t="shared" si="119"/>
        <v>68400</v>
      </c>
      <c r="I3825" t="str">
        <f>VLOOKUP(E3825,'Data Produk'!$A$2:$E$2517,3,FALSE)</f>
        <v>KDL105 BHINNEKA USB CABLE LIGHTNING</v>
      </c>
      <c r="J3825" t="str">
        <f>VLOOKUP(E3825,'Data Produk'!$A$2:$E$2517,4,FALSE)</f>
        <v>CABLE</v>
      </c>
      <c r="K3825" t="str">
        <f>VLOOKUP(D3825,'Data Outlet'!$A$2:$D$17,4,FALSE)</f>
        <v>Citra Dewi</v>
      </c>
      <c r="L3825" t="str">
        <f>VLOOKUP(D3825,'Data Outlet'!$A$2:$D$17,2,FALSE)</f>
        <v>CENTER POINT MEDAN</v>
      </c>
    </row>
    <row r="3826" spans="1:12" x14ac:dyDescent="0.25">
      <c r="A3826" t="str">
        <f t="shared" si="120"/>
        <v>T-3825</v>
      </c>
      <c r="B3826" s="3" t="s">
        <v>2584</v>
      </c>
      <c r="C3826" s="5">
        <v>45488</v>
      </c>
      <c r="D3826" s="3" t="s">
        <v>47</v>
      </c>
      <c r="E3826" s="4" t="s">
        <v>1456</v>
      </c>
      <c r="F3826" s="9">
        <v>1</v>
      </c>
      <c r="G3826">
        <f>VLOOKUP(E3826,'Data Produk'!$A$2:$E$2517,5,FALSE)</f>
        <v>13500</v>
      </c>
      <c r="H3826">
        <f t="shared" si="119"/>
        <v>13500</v>
      </c>
      <c r="I3826" t="str">
        <f>VLOOKUP(E3826,'Data Produk'!$A$2:$E$2517,3,FALSE)</f>
        <v>BHINNEKA LINKBUDS ES2 WIRED EARBUDS BLACK</v>
      </c>
      <c r="J3826" t="str">
        <f>VLOOKUP(E3826,'Data Produk'!$A$2:$E$2517,4,FALSE)</f>
        <v>EARPHONE</v>
      </c>
      <c r="K3826" t="str">
        <f>VLOOKUP(D3826,'Data Outlet'!$A$2:$D$17,4,FALSE)</f>
        <v>Joko Susilo</v>
      </c>
      <c r="L3826" t="str">
        <f>VLOOKUP(D3826,'Data Outlet'!$A$2:$D$17,2,FALSE)</f>
        <v>SUMARECON MALL BEKASI</v>
      </c>
    </row>
    <row r="3827" spans="1:12" x14ac:dyDescent="0.25">
      <c r="A3827" t="str">
        <f t="shared" si="120"/>
        <v>T-3826</v>
      </c>
      <c r="B3827" s="3" t="s">
        <v>2584</v>
      </c>
      <c r="C3827" s="5">
        <v>45498</v>
      </c>
      <c r="D3827" s="3" t="s">
        <v>47</v>
      </c>
      <c r="E3827" s="4" t="s">
        <v>659</v>
      </c>
      <c r="F3827" s="9">
        <v>1</v>
      </c>
      <c r="G3827">
        <f>VLOOKUP(E3827,'Data Produk'!$A$2:$E$2517,5,FALSE)</f>
        <v>65700</v>
      </c>
      <c r="H3827">
        <f t="shared" si="119"/>
        <v>65700</v>
      </c>
      <c r="I3827" t="str">
        <f>VLOOKUP(E3827,'Data Produk'!$A$2:$E$2517,3,FALSE)</f>
        <v>BHINNEKA POWER GO 20W 1-PORT TYPE-C USB CHARGER (PD) WHITE</v>
      </c>
      <c r="J3827" t="str">
        <f>VLOOKUP(E3827,'Data Produk'!$A$2:$E$2517,4,FALSE)</f>
        <v>CHARGER</v>
      </c>
      <c r="K3827" t="str">
        <f>VLOOKUP(D3827,'Data Outlet'!$A$2:$D$17,4,FALSE)</f>
        <v>Joko Susilo</v>
      </c>
      <c r="L3827" t="str">
        <f>VLOOKUP(D3827,'Data Outlet'!$A$2:$D$17,2,FALSE)</f>
        <v>SUMARECON MALL BEKASI</v>
      </c>
    </row>
    <row r="3828" spans="1:12" x14ac:dyDescent="0.25">
      <c r="A3828" t="str">
        <f t="shared" si="120"/>
        <v>T-3827</v>
      </c>
      <c r="B3828" s="3" t="s">
        <v>2584</v>
      </c>
      <c r="C3828" s="5">
        <v>45491</v>
      </c>
      <c r="D3828" s="3" t="s">
        <v>47</v>
      </c>
      <c r="E3828" s="4" t="s">
        <v>757</v>
      </c>
      <c r="F3828" s="9">
        <v>4</v>
      </c>
      <c r="G3828">
        <f>VLOOKUP(E3828,'Data Produk'!$A$2:$E$2517,5,FALSE)</f>
        <v>22500</v>
      </c>
      <c r="H3828">
        <f t="shared" si="119"/>
        <v>90000</v>
      </c>
      <c r="I3828" t="str">
        <f>VLOOKUP(E3828,'Data Produk'!$A$2:$E$2517,3,FALSE)</f>
        <v>BHINNEKA LINKBUDS ES4 WIRED EARBUDS WHITE</v>
      </c>
      <c r="J3828" t="str">
        <f>VLOOKUP(E3828,'Data Produk'!$A$2:$E$2517,4,FALSE)</f>
        <v>EARPHONE</v>
      </c>
      <c r="K3828" t="str">
        <f>VLOOKUP(D3828,'Data Outlet'!$A$2:$D$17,4,FALSE)</f>
        <v>Joko Susilo</v>
      </c>
      <c r="L3828" t="str">
        <f>VLOOKUP(D3828,'Data Outlet'!$A$2:$D$17,2,FALSE)</f>
        <v>SUMARECON MALL BEKASI</v>
      </c>
    </row>
    <row r="3829" spans="1:12" x14ac:dyDescent="0.25">
      <c r="A3829" t="str">
        <f t="shared" si="120"/>
        <v>T-3828</v>
      </c>
      <c r="B3829" s="3" t="s">
        <v>2584</v>
      </c>
      <c r="C3829" s="5">
        <v>45482</v>
      </c>
      <c r="D3829" s="3" t="s">
        <v>44</v>
      </c>
      <c r="E3829" s="4" t="s">
        <v>1748</v>
      </c>
      <c r="F3829" s="9">
        <v>2</v>
      </c>
      <c r="G3829">
        <f>VLOOKUP(E3829,'Data Produk'!$A$2:$E$2517,5,FALSE)</f>
        <v>112500</v>
      </c>
      <c r="H3829">
        <f t="shared" si="119"/>
        <v>225000</v>
      </c>
      <c r="I3829" t="str">
        <f>VLOOKUP(E3829,'Data Produk'!$A$2:$E$2517,3,FALSE)</f>
        <v>BHINNEKA WAVE11 TW11 TRUE WIRELESS BLACK</v>
      </c>
      <c r="J3829" t="str">
        <f>VLOOKUP(E3829,'Data Produk'!$A$2:$E$2517,4,FALSE)</f>
        <v>TWS</v>
      </c>
      <c r="K3829" t="str">
        <f>VLOOKUP(D3829,'Data Outlet'!$A$2:$D$17,4,FALSE)</f>
        <v>Gita Rahma</v>
      </c>
      <c r="L3829" t="str">
        <f>VLOOKUP(D3829,'Data Outlet'!$A$2:$D$17,2,FALSE)</f>
        <v>PAKUWON</v>
      </c>
    </row>
    <row r="3830" spans="1:12" x14ac:dyDescent="0.25">
      <c r="A3830" t="str">
        <f t="shared" si="120"/>
        <v>T-3829</v>
      </c>
      <c r="B3830" s="3" t="s">
        <v>2584</v>
      </c>
      <c r="C3830" s="5">
        <v>45482</v>
      </c>
      <c r="D3830" s="3" t="s">
        <v>36</v>
      </c>
      <c r="E3830" s="4" t="s">
        <v>702</v>
      </c>
      <c r="F3830" s="9">
        <v>2</v>
      </c>
      <c r="G3830">
        <f>VLOOKUP(E3830,'Data Produk'!$A$2:$E$2517,5,FALSE)</f>
        <v>13500</v>
      </c>
      <c r="H3830">
        <f t="shared" si="119"/>
        <v>27000</v>
      </c>
      <c r="I3830" t="str">
        <f>VLOOKUP(E3830,'Data Produk'!$A$2:$E$2517,3,FALSE)</f>
        <v>BHINNEKA LINKBUDS ES2 WIRED EARBUDS WHITE</v>
      </c>
      <c r="J3830" t="str">
        <f>VLOOKUP(E3830,'Data Produk'!$A$2:$E$2517,4,FALSE)</f>
        <v>EARPHONE</v>
      </c>
      <c r="K3830" t="str">
        <f>VLOOKUP(D3830,'Data Outlet'!$A$2:$D$17,4,FALSE)</f>
        <v>Citra Dewi</v>
      </c>
      <c r="L3830" t="str">
        <f>VLOOKUP(D3830,'Data Outlet'!$A$2:$D$17,2,FALSE)</f>
        <v>CENTER POINT MEDAN</v>
      </c>
    </row>
    <row r="3831" spans="1:12" x14ac:dyDescent="0.25">
      <c r="A3831" t="str">
        <f t="shared" si="120"/>
        <v>T-3830</v>
      </c>
      <c r="B3831" s="3" t="s">
        <v>2584</v>
      </c>
      <c r="C3831" s="5">
        <v>45492</v>
      </c>
      <c r="D3831" s="3" t="s">
        <v>44</v>
      </c>
      <c r="E3831" s="4" t="s">
        <v>1749</v>
      </c>
      <c r="F3831" s="9">
        <v>1</v>
      </c>
      <c r="G3831">
        <f>VLOOKUP(E3831,'Data Produk'!$A$2:$E$2517,5,FALSE)</f>
        <v>17100</v>
      </c>
      <c r="H3831">
        <f t="shared" si="119"/>
        <v>17100</v>
      </c>
      <c r="I3831" t="str">
        <f>VLOOKUP(E3831,'Data Produk'!$A$2:$E$2517,3,FALSE)</f>
        <v>KM103 BHINNEKA USB CABLE MICRO</v>
      </c>
      <c r="J3831" t="str">
        <f>VLOOKUP(E3831,'Data Produk'!$A$2:$E$2517,4,FALSE)</f>
        <v>CABLE</v>
      </c>
      <c r="K3831" t="str">
        <f>VLOOKUP(D3831,'Data Outlet'!$A$2:$D$17,4,FALSE)</f>
        <v>Gita Rahma</v>
      </c>
      <c r="L3831" t="str">
        <f>VLOOKUP(D3831,'Data Outlet'!$A$2:$D$17,2,FALSE)</f>
        <v>PAKUWON</v>
      </c>
    </row>
    <row r="3832" spans="1:12" x14ac:dyDescent="0.25">
      <c r="A3832" t="str">
        <f t="shared" si="120"/>
        <v>T-3831</v>
      </c>
      <c r="B3832" s="3" t="s">
        <v>2584</v>
      </c>
      <c r="C3832" s="5">
        <v>45485</v>
      </c>
      <c r="D3832" s="3" t="s">
        <v>44</v>
      </c>
      <c r="E3832" s="4" t="s">
        <v>1495</v>
      </c>
      <c r="F3832" s="9">
        <v>1</v>
      </c>
      <c r="G3832">
        <f>VLOOKUP(E3832,'Data Produk'!$A$2:$E$2517,5,FALSE)</f>
        <v>27000</v>
      </c>
      <c r="H3832">
        <f t="shared" si="119"/>
        <v>27000</v>
      </c>
      <c r="I3832" t="str">
        <f>VLOOKUP(E3832,'Data Produk'!$A$2:$E$2517,3,FALSE)</f>
        <v>KM201 BHINNEKA USB CABLE MICRO</v>
      </c>
      <c r="J3832" t="str">
        <f>VLOOKUP(E3832,'Data Produk'!$A$2:$E$2517,4,FALSE)</f>
        <v>CABLE</v>
      </c>
      <c r="K3832" t="str">
        <f>VLOOKUP(D3832,'Data Outlet'!$A$2:$D$17,4,FALSE)</f>
        <v>Gita Rahma</v>
      </c>
      <c r="L3832" t="str">
        <f>VLOOKUP(D3832,'Data Outlet'!$A$2:$D$17,2,FALSE)</f>
        <v>PAKUWON</v>
      </c>
    </row>
    <row r="3833" spans="1:12" x14ac:dyDescent="0.25">
      <c r="A3833" t="str">
        <f t="shared" si="120"/>
        <v>T-3832</v>
      </c>
      <c r="B3833" s="3" t="s">
        <v>2584</v>
      </c>
      <c r="C3833" s="5">
        <v>45492</v>
      </c>
      <c r="D3833" s="3" t="s">
        <v>47</v>
      </c>
      <c r="E3833" s="4" t="s">
        <v>1750</v>
      </c>
      <c r="F3833" s="9">
        <v>1</v>
      </c>
      <c r="G3833">
        <f>VLOOKUP(E3833,'Data Produk'!$A$2:$E$2517,5,FALSE)</f>
        <v>130500</v>
      </c>
      <c r="H3833">
        <f t="shared" si="119"/>
        <v>130500</v>
      </c>
      <c r="I3833" t="str">
        <f>VLOOKUP(E3833,'Data Produk'!$A$2:$E$2517,3,FALSE)</f>
        <v>BHINNEKA TRINITY MH88 GAMING HEADSET BLACK</v>
      </c>
      <c r="J3833" t="str">
        <f>VLOOKUP(E3833,'Data Produk'!$A$2:$E$2517,4,FALSE)</f>
        <v>GAMING HEADSET</v>
      </c>
      <c r="K3833" t="str">
        <f>VLOOKUP(D3833,'Data Outlet'!$A$2:$D$17,4,FALSE)</f>
        <v>Joko Susilo</v>
      </c>
      <c r="L3833" t="str">
        <f>VLOOKUP(D3833,'Data Outlet'!$A$2:$D$17,2,FALSE)</f>
        <v>SUMARECON MALL BEKASI</v>
      </c>
    </row>
    <row r="3834" spans="1:12" x14ac:dyDescent="0.25">
      <c r="A3834" t="str">
        <f t="shared" si="120"/>
        <v>T-3833</v>
      </c>
      <c r="B3834" s="3" t="s">
        <v>2584</v>
      </c>
      <c r="C3834" s="5">
        <v>45475</v>
      </c>
      <c r="D3834" s="3" t="s">
        <v>44</v>
      </c>
      <c r="E3834" s="4" t="s">
        <v>1419</v>
      </c>
      <c r="F3834" s="9">
        <v>1</v>
      </c>
      <c r="G3834">
        <f>VLOOKUP(E3834,'Data Produk'!$A$2:$E$2517,5,FALSE)</f>
        <v>98100</v>
      </c>
      <c r="H3834">
        <f t="shared" si="119"/>
        <v>98100</v>
      </c>
      <c r="I3834" t="str">
        <f>VLOOKUP(E3834,'Data Produk'!$A$2:$E$2517,3,FALSE)</f>
        <v>BHINNEKA CW2-Q01 30W 2-PORTS CHARGER (QC) WHITE</v>
      </c>
      <c r="J3834" t="str">
        <f>VLOOKUP(E3834,'Data Produk'!$A$2:$E$2517,4,FALSE)</f>
        <v>CHARGER</v>
      </c>
      <c r="K3834" t="str">
        <f>VLOOKUP(D3834,'Data Outlet'!$A$2:$D$17,4,FALSE)</f>
        <v>Gita Rahma</v>
      </c>
      <c r="L3834" t="str">
        <f>VLOOKUP(D3834,'Data Outlet'!$A$2:$D$17,2,FALSE)</f>
        <v>PAKUWON</v>
      </c>
    </row>
    <row r="3835" spans="1:12" x14ac:dyDescent="0.25">
      <c r="A3835" t="str">
        <f t="shared" si="120"/>
        <v>T-3834</v>
      </c>
      <c r="B3835" s="3" t="s">
        <v>2584</v>
      </c>
      <c r="C3835" s="5">
        <v>45481</v>
      </c>
      <c r="D3835" s="3" t="s">
        <v>47</v>
      </c>
      <c r="E3835" s="4" t="s">
        <v>747</v>
      </c>
      <c r="F3835" s="9">
        <v>3</v>
      </c>
      <c r="G3835">
        <f>VLOOKUP(E3835,'Data Produk'!$A$2:$E$2517,5,FALSE)</f>
        <v>47700</v>
      </c>
      <c r="H3835">
        <f t="shared" si="119"/>
        <v>143100</v>
      </c>
      <c r="I3835" t="str">
        <f>VLOOKUP(E3835,'Data Produk'!$A$2:$E$2517,3,FALSE)</f>
        <v>BHINNEKA POWER MOVE 30W 2-PORTS CAR CHARGER (PD+QC) BLACK</v>
      </c>
      <c r="J3835" t="str">
        <f>VLOOKUP(E3835,'Data Produk'!$A$2:$E$2517,4,FALSE)</f>
        <v>CAR &amp; TRAVEL CHARGER</v>
      </c>
      <c r="K3835" t="str">
        <f>VLOOKUP(D3835,'Data Outlet'!$A$2:$D$17,4,FALSE)</f>
        <v>Joko Susilo</v>
      </c>
      <c r="L3835" t="str">
        <f>VLOOKUP(D3835,'Data Outlet'!$A$2:$D$17,2,FALSE)</f>
        <v>SUMARECON MALL BEKASI</v>
      </c>
    </row>
    <row r="3836" spans="1:12" x14ac:dyDescent="0.25">
      <c r="A3836" t="str">
        <f t="shared" si="120"/>
        <v>T-3835</v>
      </c>
      <c r="B3836" s="3" t="s">
        <v>2584</v>
      </c>
      <c r="C3836" s="5">
        <v>45483</v>
      </c>
      <c r="D3836" s="3" t="s">
        <v>44</v>
      </c>
      <c r="E3836" s="4" t="s">
        <v>1414</v>
      </c>
      <c r="F3836" s="9">
        <v>1</v>
      </c>
      <c r="G3836">
        <f>VLOOKUP(E3836,'Data Produk'!$A$2:$E$2517,5,FALSE)</f>
        <v>162000</v>
      </c>
      <c r="H3836">
        <f t="shared" si="119"/>
        <v>162000</v>
      </c>
      <c r="I3836" t="str">
        <f>VLOOKUP(E3836,'Data Produk'!$A$2:$E$2517,3,FALSE)</f>
        <v>BHINNEKA POWER PACK T1 10.000 mAh 22,5W POWERBANK BLACK</v>
      </c>
      <c r="J3836" t="str">
        <f>VLOOKUP(E3836,'Data Produk'!$A$2:$E$2517,4,FALSE)</f>
        <v>POWERBANK</v>
      </c>
      <c r="K3836" t="str">
        <f>VLOOKUP(D3836,'Data Outlet'!$A$2:$D$17,4,FALSE)</f>
        <v>Gita Rahma</v>
      </c>
      <c r="L3836" t="str">
        <f>VLOOKUP(D3836,'Data Outlet'!$A$2:$D$17,2,FALSE)</f>
        <v>PAKUWON</v>
      </c>
    </row>
    <row r="3837" spans="1:12" x14ac:dyDescent="0.25">
      <c r="A3837" t="str">
        <f t="shared" si="120"/>
        <v>T-3836</v>
      </c>
      <c r="B3837" s="3" t="s">
        <v>2584</v>
      </c>
      <c r="C3837" s="5">
        <v>45500</v>
      </c>
      <c r="D3837" s="3" t="s">
        <v>35</v>
      </c>
      <c r="E3837" s="4" t="s">
        <v>355</v>
      </c>
      <c r="F3837" s="9">
        <v>1</v>
      </c>
      <c r="G3837">
        <f>VLOOKUP(E3837,'Data Produk'!$A$2:$E$2517,5,FALSE)</f>
        <v>36900</v>
      </c>
      <c r="H3837">
        <f t="shared" si="119"/>
        <v>36900</v>
      </c>
      <c r="I3837" t="str">
        <f>VLOOKUP(E3837,'Data Produk'!$A$2:$E$2517,3,FALSE)</f>
        <v>KL106 BHINNEKA USB CABLE LIGHTNING</v>
      </c>
      <c r="J3837" t="str">
        <f>VLOOKUP(E3837,'Data Produk'!$A$2:$E$2517,4,FALSE)</f>
        <v>CABLE</v>
      </c>
      <c r="K3837" t="str">
        <f>VLOOKUP(D3837,'Data Outlet'!$A$2:$D$17,4,FALSE)</f>
        <v>Budi Santoso</v>
      </c>
      <c r="L3837" t="str">
        <f>VLOOKUP(D3837,'Data Outlet'!$A$2:$D$17,2,FALSE)</f>
        <v>BINTARO EXCHANGE</v>
      </c>
    </row>
    <row r="3838" spans="1:12" x14ac:dyDescent="0.25">
      <c r="A3838" t="str">
        <f t="shared" si="120"/>
        <v>T-3837</v>
      </c>
      <c r="B3838" s="3" t="s">
        <v>2584</v>
      </c>
      <c r="C3838" s="5">
        <v>45480</v>
      </c>
      <c r="D3838" s="3" t="s">
        <v>43</v>
      </c>
      <c r="E3838" s="4" t="s">
        <v>519</v>
      </c>
      <c r="F3838" s="9">
        <v>2</v>
      </c>
      <c r="G3838">
        <f>VLOOKUP(E3838,'Data Produk'!$A$2:$E$2517,5,FALSE)</f>
        <v>49500</v>
      </c>
      <c r="H3838">
        <f t="shared" si="119"/>
        <v>99000</v>
      </c>
      <c r="I3838" t="str">
        <f>VLOOKUP(E3838,'Data Produk'!$A$2:$E$2517,3,FALSE)</f>
        <v>BHINNEKA POWER GO 20W 1-PORT TYPE-C USB CHARGER (PD+QC) BLACK</v>
      </c>
      <c r="J3838" t="str">
        <f>VLOOKUP(E3838,'Data Produk'!$A$2:$E$2517,4,FALSE)</f>
        <v>CHARGER</v>
      </c>
      <c r="K3838" t="str">
        <f>VLOOKUP(D3838,'Data Outlet'!$A$2:$D$17,4,FALSE)</f>
        <v>Gita Rahma</v>
      </c>
      <c r="L3838" t="str">
        <f>VLOOKUP(D3838,'Data Outlet'!$A$2:$D$17,2,FALSE)</f>
        <v>MALL OF INDONESIA</v>
      </c>
    </row>
    <row r="3839" spans="1:12" x14ac:dyDescent="0.25">
      <c r="A3839" t="str">
        <f t="shared" si="120"/>
        <v>T-3838</v>
      </c>
      <c r="B3839" s="3" t="s">
        <v>2584</v>
      </c>
      <c r="C3839" s="5">
        <v>45492</v>
      </c>
      <c r="D3839" s="3" t="s">
        <v>41</v>
      </c>
      <c r="E3839" s="4" t="s">
        <v>1751</v>
      </c>
      <c r="F3839" s="9">
        <v>1</v>
      </c>
      <c r="G3839">
        <f>VLOOKUP(E3839,'Data Produk'!$A$2:$E$2517,5,FALSE)</f>
        <v>76500</v>
      </c>
      <c r="H3839">
        <f t="shared" si="119"/>
        <v>76500</v>
      </c>
      <c r="I3839" t="str">
        <f>VLOOKUP(E3839,'Data Produk'!$A$2:$E$2517,3,FALSE)</f>
        <v>BHINNEKA Gaming Keyboard K-511.</v>
      </c>
      <c r="J3839" t="str">
        <f>VLOOKUP(E3839,'Data Produk'!$A$2:$E$2517,4,FALSE)</f>
        <v>KEYBOARD GAMING</v>
      </c>
      <c r="K3839" t="str">
        <f>VLOOKUP(D3839,'Data Outlet'!$A$2:$D$17,4,FALSE)</f>
        <v>Gita Rahma</v>
      </c>
      <c r="L3839" t="str">
        <f>VLOOKUP(D3839,'Data Outlet'!$A$2:$D$17,2,FALSE)</f>
        <v>MALL GANDARIA CITY</v>
      </c>
    </row>
    <row r="3840" spans="1:12" x14ac:dyDescent="0.25">
      <c r="A3840" t="str">
        <f t="shared" si="120"/>
        <v>T-3839</v>
      </c>
      <c r="B3840" s="3" t="s">
        <v>2584</v>
      </c>
      <c r="C3840" s="5">
        <v>45498</v>
      </c>
      <c r="D3840" s="3" t="s">
        <v>35</v>
      </c>
      <c r="E3840" s="4" t="s">
        <v>932</v>
      </c>
      <c r="F3840" s="9">
        <v>1</v>
      </c>
      <c r="G3840">
        <f>VLOOKUP(E3840,'Data Produk'!$A$2:$E$2517,5,FALSE)</f>
        <v>88200</v>
      </c>
      <c r="H3840">
        <f t="shared" si="119"/>
        <v>88200</v>
      </c>
      <c r="I3840" t="str">
        <f>VLOOKUP(E3840,'Data Produk'!$A$2:$E$2517,3,FALSE)</f>
        <v>BHINNEKA POWER PACK S1 10.000 mAh POWERBANK BLACK</v>
      </c>
      <c r="J3840" t="str">
        <f>VLOOKUP(E3840,'Data Produk'!$A$2:$E$2517,4,FALSE)</f>
        <v>POWERBANK</v>
      </c>
      <c r="K3840" t="str">
        <f>VLOOKUP(D3840,'Data Outlet'!$A$2:$D$17,4,FALSE)</f>
        <v>Budi Santoso</v>
      </c>
      <c r="L3840" t="str">
        <f>VLOOKUP(D3840,'Data Outlet'!$A$2:$D$17,2,FALSE)</f>
        <v>BINTARO EXCHANGE</v>
      </c>
    </row>
    <row r="3841" spans="1:12" x14ac:dyDescent="0.25">
      <c r="A3841" t="str">
        <f t="shared" si="120"/>
        <v>T-3840</v>
      </c>
      <c r="B3841" s="3" t="s">
        <v>2584</v>
      </c>
      <c r="C3841" s="5">
        <v>45501</v>
      </c>
      <c r="D3841" s="3" t="s">
        <v>41</v>
      </c>
      <c r="E3841" s="4" t="s">
        <v>1339</v>
      </c>
      <c r="F3841" s="9">
        <v>1</v>
      </c>
      <c r="G3841">
        <f>VLOOKUP(E3841,'Data Produk'!$A$2:$E$2517,5,FALSE)</f>
        <v>144000</v>
      </c>
      <c r="H3841">
        <f t="shared" si="119"/>
        <v>144000</v>
      </c>
      <c r="I3841" t="str">
        <f>VLOOKUP(E3841,'Data Produk'!$A$2:$E$2517,3,FALSE)</f>
        <v>BHINNEKA CHIEF II HG20 GAMING HEADSET BLACK</v>
      </c>
      <c r="J3841" t="str">
        <f>VLOOKUP(E3841,'Data Produk'!$A$2:$E$2517,4,FALSE)</f>
        <v>GAMING HEADSET</v>
      </c>
      <c r="K3841" t="str">
        <f>VLOOKUP(D3841,'Data Outlet'!$A$2:$D$17,4,FALSE)</f>
        <v>Gita Rahma</v>
      </c>
      <c r="L3841" t="str">
        <f>VLOOKUP(D3841,'Data Outlet'!$A$2:$D$17,2,FALSE)</f>
        <v>MALL GANDARIA CITY</v>
      </c>
    </row>
    <row r="3842" spans="1:12" x14ac:dyDescent="0.25">
      <c r="A3842" t="str">
        <f t="shared" si="120"/>
        <v>T-3841</v>
      </c>
      <c r="B3842" s="3" t="s">
        <v>2584</v>
      </c>
      <c r="C3842" s="5">
        <v>45504</v>
      </c>
      <c r="D3842" s="3" t="s">
        <v>35</v>
      </c>
      <c r="E3842" s="4" t="s">
        <v>1703</v>
      </c>
      <c r="F3842" s="9">
        <v>2</v>
      </c>
      <c r="G3842">
        <f>VLOOKUP(E3842,'Data Produk'!$A$2:$E$2517,5,FALSE)</f>
        <v>162000</v>
      </c>
      <c r="H3842">
        <f t="shared" si="119"/>
        <v>324000</v>
      </c>
      <c r="I3842" t="str">
        <f>VLOOKUP(E3842,'Data Produk'!$A$2:$E$2517,3,FALSE)</f>
        <v>BHINNEKA GO WH03 WIRELESS HEADSET BEIGE</v>
      </c>
      <c r="J3842" t="str">
        <f>VLOOKUP(E3842,'Data Produk'!$A$2:$E$2517,4,FALSE)</f>
        <v>WIRELESS HEADSET</v>
      </c>
      <c r="K3842" t="str">
        <f>VLOOKUP(D3842,'Data Outlet'!$A$2:$D$17,4,FALSE)</f>
        <v>Budi Santoso</v>
      </c>
      <c r="L3842" t="str">
        <f>VLOOKUP(D3842,'Data Outlet'!$A$2:$D$17,2,FALSE)</f>
        <v>BINTARO EXCHANGE</v>
      </c>
    </row>
    <row r="3843" spans="1:12" x14ac:dyDescent="0.25">
      <c r="A3843" t="str">
        <f t="shared" si="120"/>
        <v>T-3842</v>
      </c>
      <c r="B3843" s="3" t="s">
        <v>2584</v>
      </c>
      <c r="C3843" s="5">
        <v>45497</v>
      </c>
      <c r="D3843" s="3" t="s">
        <v>43</v>
      </c>
      <c r="E3843" s="4" t="s">
        <v>552</v>
      </c>
      <c r="F3843" s="9">
        <v>1</v>
      </c>
      <c r="G3843">
        <f>VLOOKUP(E3843,'Data Produk'!$A$2:$E$2517,5,FALSE)</f>
        <v>57600</v>
      </c>
      <c r="H3843">
        <f t="shared" ref="H3843:H3906" si="121">G3843*F3843</f>
        <v>57600</v>
      </c>
      <c r="I3843" t="str">
        <f>VLOOKUP(E3843,'Data Produk'!$A$2:$E$2517,3,FALSE)</f>
        <v>BHINNEKA GO W192 OFFICE MOUSE BLACK</v>
      </c>
      <c r="J3843" t="str">
        <f>VLOOKUP(E3843,'Data Produk'!$A$2:$E$2517,4,FALSE)</f>
        <v>OFFICE MOUSE</v>
      </c>
      <c r="K3843" t="str">
        <f>VLOOKUP(D3843,'Data Outlet'!$A$2:$D$17,4,FALSE)</f>
        <v>Gita Rahma</v>
      </c>
      <c r="L3843" t="str">
        <f>VLOOKUP(D3843,'Data Outlet'!$A$2:$D$17,2,FALSE)</f>
        <v>MALL OF INDONESIA</v>
      </c>
    </row>
    <row r="3844" spans="1:12" x14ac:dyDescent="0.25">
      <c r="A3844" t="str">
        <f t="shared" si="120"/>
        <v>T-3843</v>
      </c>
      <c r="B3844" s="3" t="s">
        <v>2584</v>
      </c>
      <c r="C3844" s="5">
        <v>45504</v>
      </c>
      <c r="D3844" s="3" t="s">
        <v>41</v>
      </c>
      <c r="E3844" s="4" t="s">
        <v>1383</v>
      </c>
      <c r="F3844" s="9">
        <v>1</v>
      </c>
      <c r="G3844">
        <f>VLOOKUP(E3844,'Data Produk'!$A$2:$E$2517,5,FALSE)</f>
        <v>81000</v>
      </c>
      <c r="H3844">
        <f t="shared" si="121"/>
        <v>81000</v>
      </c>
      <c r="I3844" t="str">
        <f>VLOOKUP(E3844,'Data Produk'!$A$2:$E$2517,3,FALSE)</f>
        <v>BHINNEKA CRYTO VX7 GAMING MOUSE WHITE</v>
      </c>
      <c r="J3844" t="str">
        <f>VLOOKUP(E3844,'Data Produk'!$A$2:$E$2517,4,FALSE)</f>
        <v>MOUSE GAMING</v>
      </c>
      <c r="K3844" t="str">
        <f>VLOOKUP(D3844,'Data Outlet'!$A$2:$D$17,4,FALSE)</f>
        <v>Gita Rahma</v>
      </c>
      <c r="L3844" t="str">
        <f>VLOOKUP(D3844,'Data Outlet'!$A$2:$D$17,2,FALSE)</f>
        <v>MALL GANDARIA CITY</v>
      </c>
    </row>
    <row r="3845" spans="1:12" x14ac:dyDescent="0.25">
      <c r="A3845" t="str">
        <f t="shared" si="120"/>
        <v>T-3844</v>
      </c>
      <c r="B3845" s="3" t="s">
        <v>2584</v>
      </c>
      <c r="C3845" s="5">
        <v>45490</v>
      </c>
      <c r="D3845" s="3" t="s">
        <v>43</v>
      </c>
      <c r="E3845" s="4" t="s">
        <v>815</v>
      </c>
      <c r="F3845" s="9">
        <v>3</v>
      </c>
      <c r="G3845">
        <f>VLOOKUP(E3845,'Data Produk'!$A$2:$E$2517,5,FALSE)</f>
        <v>39600</v>
      </c>
      <c r="H3845">
        <f t="shared" si="121"/>
        <v>118800</v>
      </c>
      <c r="I3845" t="str">
        <f>VLOOKUP(E3845,'Data Produk'!$A$2:$E$2517,3,FALSE)</f>
        <v>BHINNEKA GO W608 OFFICE MOUSE PINK</v>
      </c>
      <c r="J3845" t="str">
        <f>VLOOKUP(E3845,'Data Produk'!$A$2:$E$2517,4,FALSE)</f>
        <v>OFFICE MOUSE</v>
      </c>
      <c r="K3845" t="str">
        <f>VLOOKUP(D3845,'Data Outlet'!$A$2:$D$17,4,FALSE)</f>
        <v>Gita Rahma</v>
      </c>
      <c r="L3845" t="str">
        <f>VLOOKUP(D3845,'Data Outlet'!$A$2:$D$17,2,FALSE)</f>
        <v>MALL OF INDONESIA</v>
      </c>
    </row>
    <row r="3846" spans="1:12" x14ac:dyDescent="0.25">
      <c r="A3846" t="str">
        <f t="shared" si="120"/>
        <v>T-3845</v>
      </c>
      <c r="B3846" s="3" t="s">
        <v>2584</v>
      </c>
      <c r="C3846" s="5">
        <v>45494</v>
      </c>
      <c r="D3846" s="3" t="s">
        <v>35</v>
      </c>
      <c r="E3846" s="4" t="s">
        <v>1491</v>
      </c>
      <c r="F3846" s="9">
        <v>2</v>
      </c>
      <c r="G3846">
        <f>VLOOKUP(E3846,'Data Produk'!$A$2:$E$2517,5,FALSE)</f>
        <v>73800</v>
      </c>
      <c r="H3846">
        <f t="shared" si="121"/>
        <v>147600</v>
      </c>
      <c r="I3846" t="str">
        <f>VLOOKUP(E3846,'Data Produk'!$A$2:$E$2517,3,FALSE)</f>
        <v>BHINNEKA SMART LIGHT BUB 9W SLB101</v>
      </c>
      <c r="J3846" t="str">
        <f>VLOOKUP(E3846,'Data Produk'!$A$2:$E$2517,4,FALSE)</f>
        <v>SMART LIFE</v>
      </c>
      <c r="K3846" t="str">
        <f>VLOOKUP(D3846,'Data Outlet'!$A$2:$D$17,4,FALSE)</f>
        <v>Budi Santoso</v>
      </c>
      <c r="L3846" t="str">
        <f>VLOOKUP(D3846,'Data Outlet'!$A$2:$D$17,2,FALSE)</f>
        <v>BINTARO EXCHANGE</v>
      </c>
    </row>
    <row r="3847" spans="1:12" x14ac:dyDescent="0.25">
      <c r="A3847" t="str">
        <f t="shared" si="120"/>
        <v>T-3846</v>
      </c>
      <c r="B3847" s="3" t="s">
        <v>2584</v>
      </c>
      <c r="C3847" s="5">
        <v>45496</v>
      </c>
      <c r="D3847" s="3" t="s">
        <v>43</v>
      </c>
      <c r="E3847" s="4" t="s">
        <v>1752</v>
      </c>
      <c r="F3847" s="9">
        <v>1</v>
      </c>
      <c r="G3847">
        <f>VLOOKUP(E3847,'Data Produk'!$A$2:$E$2517,5,FALSE)</f>
        <v>508500</v>
      </c>
      <c r="H3847">
        <f t="shared" si="121"/>
        <v>508500</v>
      </c>
      <c r="I3847" t="str">
        <f>VLOOKUP(E3847,'Data Produk'!$A$2:$E$2517,3,FALSE)</f>
        <v>BHINNEKA POWER PLUS 120W 4-PORTS GAN CHARGER (PPS/PD+QC) BLACK</v>
      </c>
      <c r="J3847" t="str">
        <f>VLOOKUP(E3847,'Data Produk'!$A$2:$E$2517,4,FALSE)</f>
        <v>CHARGER</v>
      </c>
      <c r="K3847" t="str">
        <f>VLOOKUP(D3847,'Data Outlet'!$A$2:$D$17,4,FALSE)</f>
        <v>Gita Rahma</v>
      </c>
      <c r="L3847" t="str">
        <f>VLOOKUP(D3847,'Data Outlet'!$A$2:$D$17,2,FALSE)</f>
        <v>MALL OF INDONESIA</v>
      </c>
    </row>
    <row r="3848" spans="1:12" x14ac:dyDescent="0.25">
      <c r="A3848" t="str">
        <f t="shared" si="120"/>
        <v>T-3847</v>
      </c>
      <c r="B3848" s="3" t="s">
        <v>2584</v>
      </c>
      <c r="C3848" s="5">
        <v>45488</v>
      </c>
      <c r="D3848" s="3" t="s">
        <v>43</v>
      </c>
      <c r="E3848" s="4" t="s">
        <v>844</v>
      </c>
      <c r="F3848" s="9">
        <v>1</v>
      </c>
      <c r="G3848">
        <f>VLOOKUP(E3848,'Data Produk'!$A$2:$E$2517,5,FALSE)</f>
        <v>90000</v>
      </c>
      <c r="H3848">
        <f t="shared" si="121"/>
        <v>90000</v>
      </c>
      <c r="I3848" t="str">
        <f>VLOOKUP(E3848,'Data Produk'!$A$2:$E$2517,3,FALSE)</f>
        <v>BHINNEKA POWER PURE 33W 2-PORTS USB CHARGER (PD+QC) BLACK</v>
      </c>
      <c r="J3848" t="str">
        <f>VLOOKUP(E3848,'Data Produk'!$A$2:$E$2517,4,FALSE)</f>
        <v>CHARGER</v>
      </c>
      <c r="K3848" t="str">
        <f>VLOOKUP(D3848,'Data Outlet'!$A$2:$D$17,4,FALSE)</f>
        <v>Gita Rahma</v>
      </c>
      <c r="L3848" t="str">
        <f>VLOOKUP(D3848,'Data Outlet'!$A$2:$D$17,2,FALSE)</f>
        <v>MALL OF INDONESIA</v>
      </c>
    </row>
    <row r="3849" spans="1:12" x14ac:dyDescent="0.25">
      <c r="A3849" t="str">
        <f t="shared" si="120"/>
        <v>T-3848</v>
      </c>
      <c r="B3849" s="3" t="s">
        <v>2584</v>
      </c>
      <c r="C3849" s="5">
        <v>45475</v>
      </c>
      <c r="D3849" s="3" t="s">
        <v>43</v>
      </c>
      <c r="E3849" s="4" t="s">
        <v>516</v>
      </c>
      <c r="F3849" s="9">
        <v>1</v>
      </c>
      <c r="G3849">
        <f>VLOOKUP(E3849,'Data Produk'!$A$2:$E$2517,5,FALSE)</f>
        <v>34200</v>
      </c>
      <c r="H3849">
        <f t="shared" si="121"/>
        <v>34200</v>
      </c>
      <c r="I3849" t="str">
        <f>VLOOKUP(E3849,'Data Produk'!$A$2:$E$2517,3,FALSE)</f>
        <v>KM106 BHINNEKA USB CABLE MICRO</v>
      </c>
      <c r="J3849" t="str">
        <f>VLOOKUP(E3849,'Data Produk'!$A$2:$E$2517,4,FALSE)</f>
        <v>CABLE</v>
      </c>
      <c r="K3849" t="str">
        <f>VLOOKUP(D3849,'Data Outlet'!$A$2:$D$17,4,FALSE)</f>
        <v>Gita Rahma</v>
      </c>
      <c r="L3849" t="str">
        <f>VLOOKUP(D3849,'Data Outlet'!$A$2:$D$17,2,FALSE)</f>
        <v>MALL OF INDONESIA</v>
      </c>
    </row>
    <row r="3850" spans="1:12" x14ac:dyDescent="0.25">
      <c r="A3850" t="str">
        <f t="shared" si="120"/>
        <v>T-3849</v>
      </c>
      <c r="B3850" s="3" t="s">
        <v>2584</v>
      </c>
      <c r="C3850" s="5">
        <v>45482</v>
      </c>
      <c r="D3850" s="3" t="s">
        <v>35</v>
      </c>
      <c r="E3850" s="4" t="s">
        <v>1546</v>
      </c>
      <c r="F3850" s="9">
        <v>1</v>
      </c>
      <c r="G3850">
        <f>VLOOKUP(E3850,'Data Produk'!$A$2:$E$2517,5,FALSE)</f>
        <v>39600</v>
      </c>
      <c r="H3850">
        <f t="shared" si="121"/>
        <v>39600</v>
      </c>
      <c r="I3850" t="str">
        <f>VLOOKUP(E3850,'Data Produk'!$A$2:$E$2517,3,FALSE)</f>
        <v>BHINNEKA GO W607 OFFICE MOUSE PINK</v>
      </c>
      <c r="J3850" t="str">
        <f>VLOOKUP(E3850,'Data Produk'!$A$2:$E$2517,4,FALSE)</f>
        <v>OFFICE MOUSE</v>
      </c>
      <c r="K3850" t="str">
        <f>VLOOKUP(D3850,'Data Outlet'!$A$2:$D$17,4,FALSE)</f>
        <v>Budi Santoso</v>
      </c>
      <c r="L3850" t="str">
        <f>VLOOKUP(D3850,'Data Outlet'!$A$2:$D$17,2,FALSE)</f>
        <v>BINTARO EXCHANGE</v>
      </c>
    </row>
    <row r="3851" spans="1:12" x14ac:dyDescent="0.25">
      <c r="A3851" t="str">
        <f t="shared" si="120"/>
        <v>T-3850</v>
      </c>
      <c r="B3851" s="3" t="s">
        <v>2584</v>
      </c>
      <c r="C3851" s="5">
        <v>45486</v>
      </c>
      <c r="D3851" s="3" t="s">
        <v>41</v>
      </c>
      <c r="E3851" s="4" t="s">
        <v>1753</v>
      </c>
      <c r="F3851" s="9">
        <v>2</v>
      </c>
      <c r="G3851">
        <f>VLOOKUP(E3851,'Data Produk'!$A$2:$E$2517,5,FALSE)</f>
        <v>34200</v>
      </c>
      <c r="H3851">
        <f t="shared" si="121"/>
        <v>68400</v>
      </c>
      <c r="I3851" t="str">
        <f>VLOOKUP(E3851,'Data Produk'!$A$2:$E$2517,3,FALSE)</f>
        <v>KC104 BHINNEKA USB CABLE TYPE C</v>
      </c>
      <c r="J3851" t="str">
        <f>VLOOKUP(E3851,'Data Produk'!$A$2:$E$2517,4,FALSE)</f>
        <v>CABLE</v>
      </c>
      <c r="K3851" t="str">
        <f>VLOOKUP(D3851,'Data Outlet'!$A$2:$D$17,4,FALSE)</f>
        <v>Gita Rahma</v>
      </c>
      <c r="L3851" t="str">
        <f>VLOOKUP(D3851,'Data Outlet'!$A$2:$D$17,2,FALSE)</f>
        <v>MALL GANDARIA CITY</v>
      </c>
    </row>
    <row r="3852" spans="1:12" x14ac:dyDescent="0.25">
      <c r="A3852" t="str">
        <f t="shared" ref="A3852:A3915" si="122">"T-"&amp;ROW()-1</f>
        <v>T-3851</v>
      </c>
      <c r="B3852" s="3" t="s">
        <v>2584</v>
      </c>
      <c r="C3852" s="5">
        <v>45481</v>
      </c>
      <c r="D3852" s="3" t="s">
        <v>43</v>
      </c>
      <c r="E3852" s="4" t="s">
        <v>545</v>
      </c>
      <c r="F3852" s="9">
        <v>1</v>
      </c>
      <c r="G3852">
        <f>VLOOKUP(E3852,'Data Produk'!$A$2:$E$2517,5,FALSE)</f>
        <v>74700</v>
      </c>
      <c r="H3852">
        <f t="shared" si="121"/>
        <v>74700</v>
      </c>
      <c r="I3852" t="str">
        <f>VLOOKUP(E3852,'Data Produk'!$A$2:$E$2517,3,FALSE)</f>
        <v>BHINNEKA KM100 OFFICE COMBO BLACK</v>
      </c>
      <c r="J3852" t="str">
        <f>VLOOKUP(E3852,'Data Produk'!$A$2:$E$2517,4,FALSE)</f>
        <v>OFFICE COMBO</v>
      </c>
      <c r="K3852" t="str">
        <f>VLOOKUP(D3852,'Data Outlet'!$A$2:$D$17,4,FALSE)</f>
        <v>Gita Rahma</v>
      </c>
      <c r="L3852" t="str">
        <f>VLOOKUP(D3852,'Data Outlet'!$A$2:$D$17,2,FALSE)</f>
        <v>MALL OF INDONESIA</v>
      </c>
    </row>
    <row r="3853" spans="1:12" x14ac:dyDescent="0.25">
      <c r="A3853" t="str">
        <f t="shared" si="122"/>
        <v>T-3852</v>
      </c>
      <c r="B3853" s="3" t="s">
        <v>2584</v>
      </c>
      <c r="C3853" s="5">
        <v>45497</v>
      </c>
      <c r="D3853" s="3" t="s">
        <v>43</v>
      </c>
      <c r="E3853" s="4" t="s">
        <v>518</v>
      </c>
      <c r="F3853" s="9">
        <v>1</v>
      </c>
      <c r="G3853">
        <f>VLOOKUP(E3853,'Data Produk'!$A$2:$E$2517,5,FALSE)</f>
        <v>26100</v>
      </c>
      <c r="H3853">
        <f t="shared" si="121"/>
        <v>26100</v>
      </c>
      <c r="I3853" t="str">
        <f>VLOOKUP(E3853,'Data Produk'!$A$2:$E$2517,3,FALSE)</f>
        <v>BHINNEKA GO ES1 WIRED EARBUDS WHITE</v>
      </c>
      <c r="J3853" t="str">
        <f>VLOOKUP(E3853,'Data Produk'!$A$2:$E$2517,4,FALSE)</f>
        <v>EARPHONE</v>
      </c>
      <c r="K3853" t="str">
        <f>VLOOKUP(D3853,'Data Outlet'!$A$2:$D$17,4,FALSE)</f>
        <v>Gita Rahma</v>
      </c>
      <c r="L3853" t="str">
        <f>VLOOKUP(D3853,'Data Outlet'!$A$2:$D$17,2,FALSE)</f>
        <v>MALL OF INDONESIA</v>
      </c>
    </row>
    <row r="3854" spans="1:12" x14ac:dyDescent="0.25">
      <c r="A3854" t="str">
        <f t="shared" si="122"/>
        <v>T-3853</v>
      </c>
      <c r="B3854" s="3" t="s">
        <v>2584</v>
      </c>
      <c r="C3854" s="5">
        <v>45498</v>
      </c>
      <c r="D3854" s="3" t="s">
        <v>35</v>
      </c>
      <c r="E3854" s="4" t="s">
        <v>956</v>
      </c>
      <c r="F3854" s="9">
        <v>3</v>
      </c>
      <c r="G3854">
        <f>VLOOKUP(E3854,'Data Produk'!$A$2:$E$2517,5,FALSE)</f>
        <v>65700</v>
      </c>
      <c r="H3854">
        <f t="shared" si="121"/>
        <v>197100</v>
      </c>
      <c r="I3854" t="str">
        <f>VLOOKUP(E3854,'Data Produk'!$A$2:$E$2517,3,FALSE)</f>
        <v>BHINNEKA RAIGOR III WG12 GAMING MOUSE BLACK</v>
      </c>
      <c r="J3854" t="str">
        <f>VLOOKUP(E3854,'Data Produk'!$A$2:$E$2517,4,FALSE)</f>
        <v>MOUSE GAMING</v>
      </c>
      <c r="K3854" t="str">
        <f>VLOOKUP(D3854,'Data Outlet'!$A$2:$D$17,4,FALSE)</f>
        <v>Budi Santoso</v>
      </c>
      <c r="L3854" t="str">
        <f>VLOOKUP(D3854,'Data Outlet'!$A$2:$D$17,2,FALSE)</f>
        <v>BINTARO EXCHANGE</v>
      </c>
    </row>
    <row r="3855" spans="1:12" x14ac:dyDescent="0.25">
      <c r="A3855" t="str">
        <f t="shared" si="122"/>
        <v>T-3854</v>
      </c>
      <c r="B3855" s="3" t="s">
        <v>2584</v>
      </c>
      <c r="C3855" s="5">
        <v>45497</v>
      </c>
      <c r="D3855" s="3" t="s">
        <v>43</v>
      </c>
      <c r="E3855" s="4" t="s">
        <v>1002</v>
      </c>
      <c r="F3855" s="9">
        <v>2</v>
      </c>
      <c r="G3855">
        <f>VLOOKUP(E3855,'Data Produk'!$A$2:$E$2517,5,FALSE)</f>
        <v>27000</v>
      </c>
      <c r="H3855">
        <f t="shared" si="121"/>
        <v>54000</v>
      </c>
      <c r="I3855" t="str">
        <f>VLOOKUP(E3855,'Data Produk'!$A$2:$E$2517,3,FALSE)</f>
        <v>KM201 BHINNEKA USB CABLE MICRO</v>
      </c>
      <c r="J3855" t="str">
        <f>VLOOKUP(E3855,'Data Produk'!$A$2:$E$2517,4,FALSE)</f>
        <v>CABLE</v>
      </c>
      <c r="K3855" t="str">
        <f>VLOOKUP(D3855,'Data Outlet'!$A$2:$D$17,4,FALSE)</f>
        <v>Gita Rahma</v>
      </c>
      <c r="L3855" t="str">
        <f>VLOOKUP(D3855,'Data Outlet'!$A$2:$D$17,2,FALSE)</f>
        <v>MALL OF INDONESIA</v>
      </c>
    </row>
    <row r="3856" spans="1:12" x14ac:dyDescent="0.25">
      <c r="A3856" t="str">
        <f t="shared" si="122"/>
        <v>T-3855</v>
      </c>
      <c r="B3856" s="3" t="s">
        <v>2584</v>
      </c>
      <c r="C3856" s="5">
        <v>45482</v>
      </c>
      <c r="D3856" s="3" t="s">
        <v>43</v>
      </c>
      <c r="E3856" s="4" t="s">
        <v>534</v>
      </c>
      <c r="F3856" s="9">
        <v>2</v>
      </c>
      <c r="G3856">
        <f>VLOOKUP(E3856,'Data Produk'!$A$2:$E$2517,5,FALSE)</f>
        <v>112500</v>
      </c>
      <c r="H3856">
        <f t="shared" si="121"/>
        <v>225000</v>
      </c>
      <c r="I3856" t="str">
        <f>VLOOKUP(E3856,'Data Produk'!$A$2:$E$2517,3,FALSE)</f>
        <v>BHINNEKA WAVE11 TW11 TRUE WIRELESS PINK</v>
      </c>
      <c r="J3856" t="str">
        <f>VLOOKUP(E3856,'Data Produk'!$A$2:$E$2517,4,FALSE)</f>
        <v>TWS</v>
      </c>
      <c r="K3856" t="str">
        <f>VLOOKUP(D3856,'Data Outlet'!$A$2:$D$17,4,FALSE)</f>
        <v>Gita Rahma</v>
      </c>
      <c r="L3856" t="str">
        <f>VLOOKUP(D3856,'Data Outlet'!$A$2:$D$17,2,FALSE)</f>
        <v>MALL OF INDONESIA</v>
      </c>
    </row>
    <row r="3857" spans="1:12" x14ac:dyDescent="0.25">
      <c r="A3857" t="str">
        <f t="shared" si="122"/>
        <v>T-3856</v>
      </c>
      <c r="B3857" s="3" t="s">
        <v>2584</v>
      </c>
      <c r="C3857" s="5">
        <v>45479</v>
      </c>
      <c r="D3857" s="3" t="s">
        <v>43</v>
      </c>
      <c r="E3857" s="4" t="s">
        <v>510</v>
      </c>
      <c r="F3857" s="9">
        <v>2</v>
      </c>
      <c r="G3857">
        <f>VLOOKUP(E3857,'Data Produk'!$A$2:$E$2517,5,FALSE)</f>
        <v>103500</v>
      </c>
      <c r="H3857">
        <f t="shared" si="121"/>
        <v>207000</v>
      </c>
      <c r="I3857" t="str">
        <f>VLOOKUP(E3857,'Data Produk'!$A$2:$E$2517,3,FALSE)</f>
        <v>BHINNEKA FLASH HQ53 GAMING HEADSET BLACK</v>
      </c>
      <c r="J3857" t="str">
        <f>VLOOKUP(E3857,'Data Produk'!$A$2:$E$2517,4,FALSE)</f>
        <v>GAMING HEADSET</v>
      </c>
      <c r="K3857" t="str">
        <f>VLOOKUP(D3857,'Data Outlet'!$A$2:$D$17,4,FALSE)</f>
        <v>Gita Rahma</v>
      </c>
      <c r="L3857" t="str">
        <f>VLOOKUP(D3857,'Data Outlet'!$A$2:$D$17,2,FALSE)</f>
        <v>MALL OF INDONESIA</v>
      </c>
    </row>
    <row r="3858" spans="1:12" x14ac:dyDescent="0.25">
      <c r="A3858" t="str">
        <f t="shared" si="122"/>
        <v>T-3857</v>
      </c>
      <c r="B3858" s="3" t="s">
        <v>2584</v>
      </c>
      <c r="C3858" s="5">
        <v>45499</v>
      </c>
      <c r="D3858" s="3" t="s">
        <v>35</v>
      </c>
      <c r="E3858" s="4" t="s">
        <v>342</v>
      </c>
      <c r="F3858" s="9">
        <v>2</v>
      </c>
      <c r="G3858">
        <f>VLOOKUP(E3858,'Data Produk'!$A$2:$E$2517,5,FALSE)</f>
        <v>60750</v>
      </c>
      <c r="H3858">
        <f t="shared" si="121"/>
        <v>121500</v>
      </c>
      <c r="I3858" t="str">
        <f>VLOOKUP(E3858,'Data Produk'!$A$2:$E$2517,3,FALSE)</f>
        <v>BHINNEKA RAIGOR II WG10 GAMING MOUSE BLACK</v>
      </c>
      <c r="J3858" t="str">
        <f>VLOOKUP(E3858,'Data Produk'!$A$2:$E$2517,4,FALSE)</f>
        <v>MOUSE GAMING</v>
      </c>
      <c r="K3858" t="str">
        <f>VLOOKUP(D3858,'Data Outlet'!$A$2:$D$17,4,FALSE)</f>
        <v>Budi Santoso</v>
      </c>
      <c r="L3858" t="str">
        <f>VLOOKUP(D3858,'Data Outlet'!$A$2:$D$17,2,FALSE)</f>
        <v>BINTARO EXCHANGE</v>
      </c>
    </row>
    <row r="3859" spans="1:12" x14ac:dyDescent="0.25">
      <c r="A3859" t="str">
        <f t="shared" si="122"/>
        <v>T-3858</v>
      </c>
      <c r="B3859" s="3" t="s">
        <v>2584</v>
      </c>
      <c r="C3859" s="5">
        <v>45495</v>
      </c>
      <c r="D3859" s="3" t="s">
        <v>43</v>
      </c>
      <c r="E3859" s="4" t="s">
        <v>871</v>
      </c>
      <c r="F3859" s="9">
        <v>2</v>
      </c>
      <c r="G3859">
        <f>VLOOKUP(E3859,'Data Produk'!$A$2:$E$2517,5,FALSE)</f>
        <v>34200</v>
      </c>
      <c r="H3859">
        <f t="shared" si="121"/>
        <v>68400</v>
      </c>
      <c r="I3859" t="str">
        <f>VLOOKUP(E3859,'Data Produk'!$A$2:$E$2517,3,FALSE)</f>
        <v>KDL105 BHINNEKA USB CABLE LIGHTNING</v>
      </c>
      <c r="J3859" t="str">
        <f>VLOOKUP(E3859,'Data Produk'!$A$2:$E$2517,4,FALSE)</f>
        <v>CABLE</v>
      </c>
      <c r="K3859" t="str">
        <f>VLOOKUP(D3859,'Data Outlet'!$A$2:$D$17,4,FALSE)</f>
        <v>Gita Rahma</v>
      </c>
      <c r="L3859" t="str">
        <f>VLOOKUP(D3859,'Data Outlet'!$A$2:$D$17,2,FALSE)</f>
        <v>MALL OF INDONESIA</v>
      </c>
    </row>
    <row r="3860" spans="1:12" x14ac:dyDescent="0.25">
      <c r="A3860" t="str">
        <f t="shared" si="122"/>
        <v>T-3859</v>
      </c>
      <c r="B3860" s="3" t="s">
        <v>2584</v>
      </c>
      <c r="C3860" s="5">
        <v>45493</v>
      </c>
      <c r="D3860" s="3" t="s">
        <v>41</v>
      </c>
      <c r="E3860" s="4" t="s">
        <v>1692</v>
      </c>
      <c r="F3860" s="9">
        <v>1</v>
      </c>
      <c r="G3860">
        <f>VLOOKUP(E3860,'Data Produk'!$A$2:$E$2517,5,FALSE)</f>
        <v>162000</v>
      </c>
      <c r="H3860">
        <f t="shared" si="121"/>
        <v>162000</v>
      </c>
      <c r="I3860" t="str">
        <f>VLOOKUP(E3860,'Data Produk'!$A$2:$E$2517,3,FALSE)</f>
        <v>BHINNEKA GO WH03 WIRELESS HEADSET BEIGE</v>
      </c>
      <c r="J3860" t="str">
        <f>VLOOKUP(E3860,'Data Produk'!$A$2:$E$2517,4,FALSE)</f>
        <v>WIRELESS HEADSET</v>
      </c>
      <c r="K3860" t="str">
        <f>VLOOKUP(D3860,'Data Outlet'!$A$2:$D$17,4,FALSE)</f>
        <v>Gita Rahma</v>
      </c>
      <c r="L3860" t="str">
        <f>VLOOKUP(D3860,'Data Outlet'!$A$2:$D$17,2,FALSE)</f>
        <v>MALL GANDARIA CITY</v>
      </c>
    </row>
    <row r="3861" spans="1:12" x14ac:dyDescent="0.25">
      <c r="A3861" t="str">
        <f t="shared" si="122"/>
        <v>T-3860</v>
      </c>
      <c r="B3861" s="3" t="s">
        <v>2584</v>
      </c>
      <c r="C3861" s="5">
        <v>45503</v>
      </c>
      <c r="D3861" s="3" t="s">
        <v>35</v>
      </c>
      <c r="E3861" s="4" t="s">
        <v>949</v>
      </c>
      <c r="F3861" s="9">
        <v>1</v>
      </c>
      <c r="G3861">
        <f>VLOOKUP(E3861,'Data Produk'!$A$2:$E$2517,5,FALSE)</f>
        <v>22500</v>
      </c>
      <c r="H3861">
        <f t="shared" si="121"/>
        <v>22500</v>
      </c>
      <c r="I3861" t="str">
        <f>VLOOKUP(E3861,'Data Produk'!$A$2:$E$2517,3,FALSE)</f>
        <v>BHINNEKA LINKBUDS ES4 WIRED EARBUDS WHITE</v>
      </c>
      <c r="J3861" t="str">
        <f>VLOOKUP(E3861,'Data Produk'!$A$2:$E$2517,4,FALSE)</f>
        <v>EARPHONE</v>
      </c>
      <c r="K3861" t="str">
        <f>VLOOKUP(D3861,'Data Outlet'!$A$2:$D$17,4,FALSE)</f>
        <v>Budi Santoso</v>
      </c>
      <c r="L3861" t="str">
        <f>VLOOKUP(D3861,'Data Outlet'!$A$2:$D$17,2,FALSE)</f>
        <v>BINTARO EXCHANGE</v>
      </c>
    </row>
    <row r="3862" spans="1:12" x14ac:dyDescent="0.25">
      <c r="A3862" t="str">
        <f t="shared" si="122"/>
        <v>T-3861</v>
      </c>
      <c r="B3862" s="3" t="s">
        <v>2584</v>
      </c>
      <c r="C3862" s="5">
        <v>45499</v>
      </c>
      <c r="D3862" s="3" t="s">
        <v>43</v>
      </c>
      <c r="E3862" s="4" t="s">
        <v>511</v>
      </c>
      <c r="F3862" s="9">
        <v>1</v>
      </c>
      <c r="G3862">
        <f>VLOOKUP(E3862,'Data Produk'!$A$2:$E$2517,5,FALSE)</f>
        <v>88200</v>
      </c>
      <c r="H3862">
        <f t="shared" si="121"/>
        <v>88200</v>
      </c>
      <c r="I3862" t="str">
        <f>VLOOKUP(E3862,'Data Produk'!$A$2:$E$2517,3,FALSE)</f>
        <v>BHINNEKA POWER PACK S1 10.000 mAh POWERBANK WHITE</v>
      </c>
      <c r="J3862" t="str">
        <f>VLOOKUP(E3862,'Data Produk'!$A$2:$E$2517,4,FALSE)</f>
        <v>POWERBANK</v>
      </c>
      <c r="K3862" t="str">
        <f>VLOOKUP(D3862,'Data Outlet'!$A$2:$D$17,4,FALSE)</f>
        <v>Gita Rahma</v>
      </c>
      <c r="L3862" t="str">
        <f>VLOOKUP(D3862,'Data Outlet'!$A$2:$D$17,2,FALSE)</f>
        <v>MALL OF INDONESIA</v>
      </c>
    </row>
    <row r="3863" spans="1:12" x14ac:dyDescent="0.25">
      <c r="A3863" t="str">
        <f t="shared" si="122"/>
        <v>T-3862</v>
      </c>
      <c r="B3863" s="3" t="s">
        <v>2584</v>
      </c>
      <c r="C3863" s="5">
        <v>45493</v>
      </c>
      <c r="D3863" s="3" t="s">
        <v>41</v>
      </c>
      <c r="E3863" s="4" t="s">
        <v>1201</v>
      </c>
      <c r="F3863" s="9">
        <v>1</v>
      </c>
      <c r="G3863">
        <f>VLOOKUP(E3863,'Data Produk'!$A$2:$E$2517,5,FALSE)</f>
        <v>34200</v>
      </c>
      <c r="H3863">
        <f t="shared" si="121"/>
        <v>34200</v>
      </c>
      <c r="I3863" t="str">
        <f>VLOOKUP(E3863,'Data Produk'!$A$2:$E$2517,3,FALSE)</f>
        <v>KDL105 BHINNEKA USB CABLE LIGHTNING</v>
      </c>
      <c r="J3863" t="str">
        <f>VLOOKUP(E3863,'Data Produk'!$A$2:$E$2517,4,FALSE)</f>
        <v>CABLE</v>
      </c>
      <c r="K3863" t="str">
        <f>VLOOKUP(D3863,'Data Outlet'!$A$2:$D$17,4,FALSE)</f>
        <v>Gita Rahma</v>
      </c>
      <c r="L3863" t="str">
        <f>VLOOKUP(D3863,'Data Outlet'!$A$2:$D$17,2,FALSE)</f>
        <v>MALL GANDARIA CITY</v>
      </c>
    </row>
    <row r="3864" spans="1:12" x14ac:dyDescent="0.25">
      <c r="A3864" t="str">
        <f t="shared" si="122"/>
        <v>T-3863</v>
      </c>
      <c r="B3864" s="3" t="s">
        <v>2584</v>
      </c>
      <c r="C3864" s="5">
        <v>45500</v>
      </c>
      <c r="D3864" s="3" t="s">
        <v>41</v>
      </c>
      <c r="E3864" s="4" t="s">
        <v>1437</v>
      </c>
      <c r="F3864" s="9">
        <v>1</v>
      </c>
      <c r="G3864">
        <f>VLOOKUP(E3864,'Data Produk'!$A$2:$E$2517,5,FALSE)</f>
        <v>81000</v>
      </c>
      <c r="H3864">
        <f t="shared" si="121"/>
        <v>81000</v>
      </c>
      <c r="I3864" t="str">
        <f>VLOOKUP(E3864,'Data Produk'!$A$2:$E$2517,3,FALSE)</f>
        <v>BHINNEKA THOR X9 GAMING MOUSE BLACK</v>
      </c>
      <c r="J3864" t="str">
        <f>VLOOKUP(E3864,'Data Produk'!$A$2:$E$2517,4,FALSE)</f>
        <v>MOUSE GAMING</v>
      </c>
      <c r="K3864" t="str">
        <f>VLOOKUP(D3864,'Data Outlet'!$A$2:$D$17,4,FALSE)</f>
        <v>Gita Rahma</v>
      </c>
      <c r="L3864" t="str">
        <f>VLOOKUP(D3864,'Data Outlet'!$A$2:$D$17,2,FALSE)</f>
        <v>MALL GANDARIA CITY</v>
      </c>
    </row>
    <row r="3865" spans="1:12" x14ac:dyDescent="0.25">
      <c r="A3865" t="str">
        <f t="shared" si="122"/>
        <v>T-3864</v>
      </c>
      <c r="B3865" s="3" t="s">
        <v>2584</v>
      </c>
      <c r="C3865" s="5">
        <v>45477</v>
      </c>
      <c r="D3865" s="3" t="s">
        <v>35</v>
      </c>
      <c r="E3865" s="4" t="s">
        <v>346</v>
      </c>
      <c r="F3865" s="9">
        <v>3</v>
      </c>
      <c r="G3865">
        <f>VLOOKUP(E3865,'Data Produk'!$A$2:$E$2517,5,FALSE)</f>
        <v>18000</v>
      </c>
      <c r="H3865">
        <f t="shared" si="121"/>
        <v>54000</v>
      </c>
      <c r="I3865" t="str">
        <f>VLOOKUP(E3865,'Data Produk'!$A$2:$E$2517,3,FALSE)</f>
        <v>BHINNEKA DURALINK KLB1201 BLACK</v>
      </c>
      <c r="J3865" t="str">
        <f>VLOOKUP(E3865,'Data Produk'!$A$2:$E$2517,4,FALSE)</f>
        <v>CABLE</v>
      </c>
      <c r="K3865" t="str">
        <f>VLOOKUP(D3865,'Data Outlet'!$A$2:$D$17,4,FALSE)</f>
        <v>Budi Santoso</v>
      </c>
      <c r="L3865" t="str">
        <f>VLOOKUP(D3865,'Data Outlet'!$A$2:$D$17,2,FALSE)</f>
        <v>BINTARO EXCHANGE</v>
      </c>
    </row>
    <row r="3866" spans="1:12" x14ac:dyDescent="0.25">
      <c r="A3866" t="str">
        <f t="shared" si="122"/>
        <v>T-3865</v>
      </c>
      <c r="B3866" s="3" t="s">
        <v>2584</v>
      </c>
      <c r="C3866" s="5">
        <v>45493</v>
      </c>
      <c r="D3866" s="3" t="s">
        <v>41</v>
      </c>
      <c r="E3866" s="4" t="s">
        <v>1690</v>
      </c>
      <c r="F3866" s="9">
        <v>1</v>
      </c>
      <c r="G3866">
        <f>VLOOKUP(E3866,'Data Produk'!$A$2:$E$2517,5,FALSE)</f>
        <v>349300</v>
      </c>
      <c r="H3866">
        <f t="shared" si="121"/>
        <v>349300</v>
      </c>
      <c r="I3866" t="str">
        <f>VLOOKUP(E3866,'Data Produk'!$A$2:$E$2517,3,FALSE)</f>
        <v>BHINNEKA ATO MP905 DESKMAT ONE PIECE ROBIN</v>
      </c>
      <c r="J3866" t="str">
        <f>VLOOKUP(E3866,'Data Produk'!$A$2:$E$2517,4,FALSE)</f>
        <v>DESKMAT</v>
      </c>
      <c r="K3866" t="str">
        <f>VLOOKUP(D3866,'Data Outlet'!$A$2:$D$17,4,FALSE)</f>
        <v>Gita Rahma</v>
      </c>
      <c r="L3866" t="str">
        <f>VLOOKUP(D3866,'Data Outlet'!$A$2:$D$17,2,FALSE)</f>
        <v>MALL GANDARIA CITY</v>
      </c>
    </row>
    <row r="3867" spans="1:12" x14ac:dyDescent="0.25">
      <c r="A3867" t="str">
        <f t="shared" si="122"/>
        <v>T-3866</v>
      </c>
      <c r="B3867" s="3" t="s">
        <v>2584</v>
      </c>
      <c r="C3867" s="5">
        <v>45504</v>
      </c>
      <c r="D3867" s="3" t="s">
        <v>41</v>
      </c>
      <c r="E3867" s="4" t="s">
        <v>1754</v>
      </c>
      <c r="F3867" s="9">
        <v>1</v>
      </c>
      <c r="G3867">
        <f>VLOOKUP(E3867,'Data Produk'!$A$2:$E$2517,5,FALSE)</f>
        <v>74700</v>
      </c>
      <c r="H3867">
        <f t="shared" si="121"/>
        <v>74700</v>
      </c>
      <c r="I3867" t="str">
        <f>VLOOKUP(E3867,'Data Produk'!$A$2:$E$2517,3,FALSE)</f>
        <v>BHINNEKA KM100 OFFICE COMBO BLACK</v>
      </c>
      <c r="J3867" t="str">
        <f>VLOOKUP(E3867,'Data Produk'!$A$2:$E$2517,4,FALSE)</f>
        <v>OFFICE COMBO</v>
      </c>
      <c r="K3867" t="str">
        <f>VLOOKUP(D3867,'Data Outlet'!$A$2:$D$17,4,FALSE)</f>
        <v>Gita Rahma</v>
      </c>
      <c r="L3867" t="str">
        <f>VLOOKUP(D3867,'Data Outlet'!$A$2:$D$17,2,FALSE)</f>
        <v>MALL GANDARIA CITY</v>
      </c>
    </row>
    <row r="3868" spans="1:12" x14ac:dyDescent="0.25">
      <c r="A3868" t="str">
        <f t="shared" si="122"/>
        <v>T-3867</v>
      </c>
      <c r="B3868" s="3" t="s">
        <v>2584</v>
      </c>
      <c r="C3868" s="5">
        <v>45486</v>
      </c>
      <c r="D3868" s="3" t="s">
        <v>41</v>
      </c>
      <c r="E3868" s="4" t="s">
        <v>1203</v>
      </c>
      <c r="F3868" s="9">
        <v>1</v>
      </c>
      <c r="G3868">
        <f>VLOOKUP(E3868,'Data Produk'!$A$2:$E$2517,5,FALSE)</f>
        <v>36900</v>
      </c>
      <c r="H3868">
        <f t="shared" si="121"/>
        <v>36900</v>
      </c>
      <c r="I3868" t="str">
        <f>VLOOKUP(E3868,'Data Produk'!$A$2:$E$2517,3,FALSE)</f>
        <v>KL106 BHINNEKA USB CABLE LIGHTNING</v>
      </c>
      <c r="J3868" t="str">
        <f>VLOOKUP(E3868,'Data Produk'!$A$2:$E$2517,4,FALSE)</f>
        <v>CABLE</v>
      </c>
      <c r="K3868" t="str">
        <f>VLOOKUP(D3868,'Data Outlet'!$A$2:$D$17,4,FALSE)</f>
        <v>Gita Rahma</v>
      </c>
      <c r="L3868" t="str">
        <f>VLOOKUP(D3868,'Data Outlet'!$A$2:$D$17,2,FALSE)</f>
        <v>MALL GANDARIA CITY</v>
      </c>
    </row>
    <row r="3869" spans="1:12" x14ac:dyDescent="0.25">
      <c r="A3869" t="str">
        <f t="shared" si="122"/>
        <v>T-3868</v>
      </c>
      <c r="B3869" s="3" t="s">
        <v>2584</v>
      </c>
      <c r="C3869" s="5">
        <v>45476</v>
      </c>
      <c r="D3869" s="3" t="s">
        <v>43</v>
      </c>
      <c r="E3869" s="4" t="s">
        <v>553</v>
      </c>
      <c r="F3869" s="9">
        <v>3</v>
      </c>
      <c r="G3869">
        <f>VLOOKUP(E3869,'Data Produk'!$A$2:$E$2517,5,FALSE)</f>
        <v>45000</v>
      </c>
      <c r="H3869">
        <f t="shared" si="121"/>
        <v>135000</v>
      </c>
      <c r="I3869" t="str">
        <f>VLOOKUP(E3869,'Data Produk'!$A$2:$E$2517,3,FALSE)</f>
        <v>BHINNEKA HYPERLINK KD10C2001 BLACK</v>
      </c>
      <c r="J3869" t="str">
        <f>VLOOKUP(E3869,'Data Produk'!$A$2:$E$2517,4,FALSE)</f>
        <v>CABLE</v>
      </c>
      <c r="K3869" t="str">
        <f>VLOOKUP(D3869,'Data Outlet'!$A$2:$D$17,4,FALSE)</f>
        <v>Gita Rahma</v>
      </c>
      <c r="L3869" t="str">
        <f>VLOOKUP(D3869,'Data Outlet'!$A$2:$D$17,2,FALSE)</f>
        <v>MALL OF INDONESIA</v>
      </c>
    </row>
    <row r="3870" spans="1:12" x14ac:dyDescent="0.25">
      <c r="A3870" t="str">
        <f t="shared" si="122"/>
        <v>T-3869</v>
      </c>
      <c r="B3870" s="3" t="s">
        <v>2584</v>
      </c>
      <c r="C3870" s="5">
        <v>45489</v>
      </c>
      <c r="D3870" s="3" t="s">
        <v>35</v>
      </c>
      <c r="E3870" s="4" t="s">
        <v>1548</v>
      </c>
      <c r="F3870" s="9">
        <v>1</v>
      </c>
      <c r="G3870">
        <f>VLOOKUP(E3870,'Data Produk'!$A$2:$E$2517,5,FALSE)</f>
        <v>34200</v>
      </c>
      <c r="H3870">
        <f t="shared" si="121"/>
        <v>34200</v>
      </c>
      <c r="I3870" t="str">
        <f>VLOOKUP(E3870,'Data Produk'!$A$2:$E$2517,3,FALSE)</f>
        <v>KDL105 BHINNEKA USB CABLE LIGHTNING</v>
      </c>
      <c r="J3870" t="str">
        <f>VLOOKUP(E3870,'Data Produk'!$A$2:$E$2517,4,FALSE)</f>
        <v>CABLE</v>
      </c>
      <c r="K3870" t="str">
        <f>VLOOKUP(D3870,'Data Outlet'!$A$2:$D$17,4,FALSE)</f>
        <v>Budi Santoso</v>
      </c>
      <c r="L3870" t="str">
        <f>VLOOKUP(D3870,'Data Outlet'!$A$2:$D$17,2,FALSE)</f>
        <v>BINTARO EXCHANGE</v>
      </c>
    </row>
    <row r="3871" spans="1:12" x14ac:dyDescent="0.25">
      <c r="A3871" t="str">
        <f t="shared" si="122"/>
        <v>T-3870</v>
      </c>
      <c r="B3871" s="3" t="s">
        <v>2584</v>
      </c>
      <c r="C3871" s="5">
        <v>45487</v>
      </c>
      <c r="D3871" s="3" t="s">
        <v>35</v>
      </c>
      <c r="E3871" s="4" t="s">
        <v>361</v>
      </c>
      <c r="F3871" s="9">
        <v>4</v>
      </c>
      <c r="G3871">
        <f>VLOOKUP(E3871,'Data Produk'!$A$2:$E$2517,5,FALSE)</f>
        <v>31500</v>
      </c>
      <c r="H3871">
        <f t="shared" si="121"/>
        <v>126000</v>
      </c>
      <c r="I3871" t="str">
        <f>VLOOKUP(E3871,'Data Produk'!$A$2:$E$2517,3,FALSE)</f>
        <v>BHINNEKA HYPERLINK KD60L1501 BLACK</v>
      </c>
      <c r="J3871" t="str">
        <f>VLOOKUP(E3871,'Data Produk'!$A$2:$E$2517,4,FALSE)</f>
        <v>CABLE</v>
      </c>
      <c r="K3871" t="str">
        <f>VLOOKUP(D3871,'Data Outlet'!$A$2:$D$17,4,FALSE)</f>
        <v>Budi Santoso</v>
      </c>
      <c r="L3871" t="str">
        <f>VLOOKUP(D3871,'Data Outlet'!$A$2:$D$17,2,FALSE)</f>
        <v>BINTARO EXCHANGE</v>
      </c>
    </row>
    <row r="3872" spans="1:12" x14ac:dyDescent="0.25">
      <c r="A3872" t="str">
        <f t="shared" si="122"/>
        <v>T-3871</v>
      </c>
      <c r="B3872" s="3" t="s">
        <v>2584</v>
      </c>
      <c r="C3872" s="5">
        <v>45492</v>
      </c>
      <c r="D3872" s="3" t="s">
        <v>41</v>
      </c>
      <c r="E3872" s="4" t="s">
        <v>775</v>
      </c>
      <c r="F3872" s="9">
        <v>1</v>
      </c>
      <c r="G3872">
        <f>VLOOKUP(E3872,'Data Produk'!$A$2:$E$2517,5,FALSE)</f>
        <v>225000</v>
      </c>
      <c r="H3872">
        <f t="shared" si="121"/>
        <v>225000</v>
      </c>
      <c r="I3872" t="str">
        <f>VLOOKUP(E3872,'Data Produk'!$A$2:$E$2517,3,FALSE)</f>
        <v>BHINNEKA GROOVE AURORA TX3 TRUE WIRELESS WHITE</v>
      </c>
      <c r="J3872" t="str">
        <f>VLOOKUP(E3872,'Data Produk'!$A$2:$E$2517,4,FALSE)</f>
        <v>TWS</v>
      </c>
      <c r="K3872" t="str">
        <f>VLOOKUP(D3872,'Data Outlet'!$A$2:$D$17,4,FALSE)</f>
        <v>Gita Rahma</v>
      </c>
      <c r="L3872" t="str">
        <f>VLOOKUP(D3872,'Data Outlet'!$A$2:$D$17,2,FALSE)</f>
        <v>MALL GANDARIA CITY</v>
      </c>
    </row>
    <row r="3873" spans="1:12" x14ac:dyDescent="0.25">
      <c r="A3873" t="str">
        <f t="shared" si="122"/>
        <v>T-3872</v>
      </c>
      <c r="B3873" s="3" t="s">
        <v>2584</v>
      </c>
      <c r="C3873" s="5">
        <v>45476</v>
      </c>
      <c r="D3873" s="3" t="s">
        <v>43</v>
      </c>
      <c r="E3873" s="4" t="s">
        <v>528</v>
      </c>
      <c r="F3873" s="9">
        <v>1</v>
      </c>
      <c r="G3873">
        <f>VLOOKUP(E3873,'Data Produk'!$A$2:$E$2517,5,FALSE)</f>
        <v>78750</v>
      </c>
      <c r="H3873">
        <f t="shared" si="121"/>
        <v>78750</v>
      </c>
      <c r="I3873" t="str">
        <f>VLOOKUP(E3873,'Data Produk'!$A$2:$E$2517,3,FALSE)</f>
        <v>BHINNEKA CRYTO VX7 GAMING MOUSE WHITE</v>
      </c>
      <c r="J3873" t="str">
        <f>VLOOKUP(E3873,'Data Produk'!$A$2:$E$2517,4,FALSE)</f>
        <v>MOUSE GAMING</v>
      </c>
      <c r="K3873" t="str">
        <f>VLOOKUP(D3873,'Data Outlet'!$A$2:$D$17,4,FALSE)</f>
        <v>Gita Rahma</v>
      </c>
      <c r="L3873" t="str">
        <f>VLOOKUP(D3873,'Data Outlet'!$A$2:$D$17,2,FALSE)</f>
        <v>MALL OF INDONESIA</v>
      </c>
    </row>
    <row r="3874" spans="1:12" x14ac:dyDescent="0.25">
      <c r="A3874" t="str">
        <f t="shared" si="122"/>
        <v>T-3873</v>
      </c>
      <c r="B3874" s="3" t="s">
        <v>2584</v>
      </c>
      <c r="C3874" s="5">
        <v>45492</v>
      </c>
      <c r="D3874" s="3" t="s">
        <v>43</v>
      </c>
      <c r="E3874" s="4" t="s">
        <v>539</v>
      </c>
      <c r="F3874" s="9">
        <v>2</v>
      </c>
      <c r="G3874">
        <f>VLOOKUP(E3874,'Data Produk'!$A$2:$E$2517,5,FALSE)</f>
        <v>57150</v>
      </c>
      <c r="H3874">
        <f t="shared" si="121"/>
        <v>114300</v>
      </c>
      <c r="I3874" t="str">
        <f>VLOOKUP(E3874,'Data Produk'!$A$2:$E$2517,3,FALSE)</f>
        <v>BHINNEKA AGILE MP353 GAMING MOUSEPAD BLACK</v>
      </c>
      <c r="J3874" t="str">
        <f>VLOOKUP(E3874,'Data Produk'!$A$2:$E$2517,4,FALSE)</f>
        <v>GAMING MOUSEPAD</v>
      </c>
      <c r="K3874" t="str">
        <f>VLOOKUP(D3874,'Data Outlet'!$A$2:$D$17,4,FALSE)</f>
        <v>Gita Rahma</v>
      </c>
      <c r="L3874" t="str">
        <f>VLOOKUP(D3874,'Data Outlet'!$A$2:$D$17,2,FALSE)</f>
        <v>MALL OF INDONESIA</v>
      </c>
    </row>
    <row r="3875" spans="1:12" x14ac:dyDescent="0.25">
      <c r="A3875" t="str">
        <f t="shared" si="122"/>
        <v>T-3874</v>
      </c>
      <c r="B3875" s="3" t="s">
        <v>2584</v>
      </c>
      <c r="C3875" s="5">
        <v>45504</v>
      </c>
      <c r="D3875" s="3" t="s">
        <v>35</v>
      </c>
      <c r="E3875" s="4" t="s">
        <v>1705</v>
      </c>
      <c r="F3875" s="9">
        <v>1</v>
      </c>
      <c r="G3875">
        <f>VLOOKUP(E3875,'Data Produk'!$A$2:$E$2517,5,FALSE)</f>
        <v>130000</v>
      </c>
      <c r="H3875">
        <f t="shared" si="121"/>
        <v>130000</v>
      </c>
      <c r="I3875" t="str">
        <f>VLOOKUP(E3875,'Data Produk'!$A$2:$E$2517,3,FALSE)</f>
        <v>BHINNEKA TRINITY MH88 GAMING HEADSET BLACK</v>
      </c>
      <c r="J3875" t="str">
        <f>VLOOKUP(E3875,'Data Produk'!$A$2:$E$2517,4,FALSE)</f>
        <v>GAMING HEADSET</v>
      </c>
      <c r="K3875" t="str">
        <f>VLOOKUP(D3875,'Data Outlet'!$A$2:$D$17,4,FALSE)</f>
        <v>Budi Santoso</v>
      </c>
      <c r="L3875" t="str">
        <f>VLOOKUP(D3875,'Data Outlet'!$A$2:$D$17,2,FALSE)</f>
        <v>BINTARO EXCHANGE</v>
      </c>
    </row>
    <row r="3876" spans="1:12" x14ac:dyDescent="0.25">
      <c r="A3876" t="str">
        <f t="shared" si="122"/>
        <v>T-3875</v>
      </c>
      <c r="B3876" s="3" t="s">
        <v>2584</v>
      </c>
      <c r="C3876" s="5">
        <v>45487</v>
      </c>
      <c r="D3876" s="3" t="s">
        <v>35</v>
      </c>
      <c r="E3876" s="4" t="s">
        <v>934</v>
      </c>
      <c r="F3876" s="9">
        <v>1</v>
      </c>
      <c r="G3876">
        <f>VLOOKUP(E3876,'Data Produk'!$A$2:$E$2517,5,FALSE)</f>
        <v>47700</v>
      </c>
      <c r="H3876">
        <f t="shared" si="121"/>
        <v>47700</v>
      </c>
      <c r="I3876" t="str">
        <f>VLOOKUP(E3876,'Data Produk'!$A$2:$E$2517,3,FALSE)</f>
        <v>BHINNEKA POWER MOVE 30W 2-PORTS CAR CHARGER (PD+QC) BLACK</v>
      </c>
      <c r="J3876" t="str">
        <f>VLOOKUP(E3876,'Data Produk'!$A$2:$E$2517,4,FALSE)</f>
        <v>CAR &amp; TRAVEL CHARGER</v>
      </c>
      <c r="K3876" t="str">
        <f>VLOOKUP(D3876,'Data Outlet'!$A$2:$D$17,4,FALSE)</f>
        <v>Budi Santoso</v>
      </c>
      <c r="L3876" t="str">
        <f>VLOOKUP(D3876,'Data Outlet'!$A$2:$D$17,2,FALSE)</f>
        <v>BINTARO EXCHANGE</v>
      </c>
    </row>
    <row r="3877" spans="1:12" x14ac:dyDescent="0.25">
      <c r="A3877" t="str">
        <f t="shared" si="122"/>
        <v>T-3876</v>
      </c>
      <c r="B3877" s="3" t="s">
        <v>2584</v>
      </c>
      <c r="C3877" s="5">
        <v>45479</v>
      </c>
      <c r="D3877" s="3" t="s">
        <v>41</v>
      </c>
      <c r="E3877" s="4" t="s">
        <v>700</v>
      </c>
      <c r="F3877" s="9">
        <v>2</v>
      </c>
      <c r="G3877">
        <f>VLOOKUP(E3877,'Data Produk'!$A$2:$E$2517,5,FALSE)</f>
        <v>27000</v>
      </c>
      <c r="H3877">
        <f t="shared" si="121"/>
        <v>54000</v>
      </c>
      <c r="I3877" t="str">
        <f>VLOOKUP(E3877,'Data Produk'!$A$2:$E$2517,3,FALSE)</f>
        <v>BHINNEKA DURALINK KLB2001 BLACK</v>
      </c>
      <c r="J3877" t="str">
        <f>VLOOKUP(E3877,'Data Produk'!$A$2:$E$2517,4,FALSE)</f>
        <v>CABLE</v>
      </c>
      <c r="K3877" t="str">
        <f>VLOOKUP(D3877,'Data Outlet'!$A$2:$D$17,4,FALSE)</f>
        <v>Gita Rahma</v>
      </c>
      <c r="L3877" t="str">
        <f>VLOOKUP(D3877,'Data Outlet'!$A$2:$D$17,2,FALSE)</f>
        <v>MALL GANDARIA CITY</v>
      </c>
    </row>
    <row r="3878" spans="1:12" x14ac:dyDescent="0.25">
      <c r="A3878" t="str">
        <f t="shared" si="122"/>
        <v>T-3877</v>
      </c>
      <c r="B3878" s="3" t="s">
        <v>2584</v>
      </c>
      <c r="C3878" s="5">
        <v>45480</v>
      </c>
      <c r="D3878" s="3" t="s">
        <v>41</v>
      </c>
      <c r="E3878" s="4" t="s">
        <v>1460</v>
      </c>
      <c r="F3878" s="9">
        <v>1</v>
      </c>
      <c r="G3878">
        <f>VLOOKUP(E3878,'Data Produk'!$A$2:$E$2517,5,FALSE)</f>
        <v>94500</v>
      </c>
      <c r="H3878">
        <f t="shared" si="121"/>
        <v>94500</v>
      </c>
      <c r="I3878" t="str">
        <f>VLOOKUP(E3878,'Data Produk'!$A$2:$E$2517,3,FALSE)</f>
        <v>BHINNEKA POWER GO 25W 1-PORT TYPE-C USB CHARGER (PD/PPS) WHITE</v>
      </c>
      <c r="J3878" t="str">
        <f>VLOOKUP(E3878,'Data Produk'!$A$2:$E$2517,4,FALSE)</f>
        <v>CHARGER</v>
      </c>
      <c r="K3878" t="str">
        <f>VLOOKUP(D3878,'Data Outlet'!$A$2:$D$17,4,FALSE)</f>
        <v>Gita Rahma</v>
      </c>
      <c r="L3878" t="str">
        <f>VLOOKUP(D3878,'Data Outlet'!$A$2:$D$17,2,FALSE)</f>
        <v>MALL GANDARIA CITY</v>
      </c>
    </row>
    <row r="3879" spans="1:12" x14ac:dyDescent="0.25">
      <c r="A3879" t="str">
        <f t="shared" si="122"/>
        <v>T-3878</v>
      </c>
      <c r="B3879" s="3" t="s">
        <v>2584</v>
      </c>
      <c r="C3879" s="5">
        <v>45490</v>
      </c>
      <c r="D3879" s="3" t="s">
        <v>41</v>
      </c>
      <c r="E3879" s="4" t="s">
        <v>798</v>
      </c>
      <c r="F3879" s="9">
        <v>4</v>
      </c>
      <c r="G3879">
        <f>VLOOKUP(E3879,'Data Produk'!$A$2:$E$2517,5,FALSE)</f>
        <v>14400</v>
      </c>
      <c r="H3879">
        <f t="shared" si="121"/>
        <v>57600</v>
      </c>
      <c r="I3879" t="str">
        <f>VLOOKUP(E3879,'Data Produk'!$A$2:$E$2517,3,FALSE)</f>
        <v>BHINNEKA DURALINK KLT1201 CABLE BLACK</v>
      </c>
      <c r="J3879" t="str">
        <f>VLOOKUP(E3879,'Data Produk'!$A$2:$E$2517,4,FALSE)</f>
        <v>CABLE</v>
      </c>
      <c r="K3879" t="str">
        <f>VLOOKUP(D3879,'Data Outlet'!$A$2:$D$17,4,FALSE)</f>
        <v>Gita Rahma</v>
      </c>
      <c r="L3879" t="str">
        <f>VLOOKUP(D3879,'Data Outlet'!$A$2:$D$17,2,FALSE)</f>
        <v>MALL GANDARIA CITY</v>
      </c>
    </row>
    <row r="3880" spans="1:12" x14ac:dyDescent="0.25">
      <c r="A3880" t="str">
        <f t="shared" si="122"/>
        <v>T-3879</v>
      </c>
      <c r="B3880" s="3" t="s">
        <v>2584</v>
      </c>
      <c r="C3880" s="5">
        <v>45487</v>
      </c>
      <c r="D3880" s="3" t="s">
        <v>43</v>
      </c>
      <c r="E3880" s="4" t="s">
        <v>1755</v>
      </c>
      <c r="F3880" s="9">
        <v>1</v>
      </c>
      <c r="G3880">
        <f>VLOOKUP(E3880,'Data Produk'!$A$2:$E$2517,5,FALSE)</f>
        <v>607500</v>
      </c>
      <c r="H3880">
        <f t="shared" si="121"/>
        <v>607500</v>
      </c>
      <c r="I3880" t="str">
        <f>VLOOKUP(E3880,'Data Produk'!$A$2:$E$2517,3,FALSE)</f>
        <v>BHINNEKA POWER PLUS 140W 3-PORTS GAN CHARGER (PPS/PD+QC) BLACK</v>
      </c>
      <c r="J3880" t="str">
        <f>VLOOKUP(E3880,'Data Produk'!$A$2:$E$2517,4,FALSE)</f>
        <v>CHARGER</v>
      </c>
      <c r="K3880" t="str">
        <f>VLOOKUP(D3880,'Data Outlet'!$A$2:$D$17,4,FALSE)</f>
        <v>Gita Rahma</v>
      </c>
      <c r="L3880" t="str">
        <f>VLOOKUP(D3880,'Data Outlet'!$A$2:$D$17,2,FALSE)</f>
        <v>MALL OF INDONESIA</v>
      </c>
    </row>
    <row r="3881" spans="1:12" x14ac:dyDescent="0.25">
      <c r="A3881" t="str">
        <f t="shared" si="122"/>
        <v>T-3880</v>
      </c>
      <c r="B3881" s="3" t="s">
        <v>2584</v>
      </c>
      <c r="C3881" s="5">
        <v>45504</v>
      </c>
      <c r="D3881" s="3" t="s">
        <v>35</v>
      </c>
      <c r="E3881" s="4" t="s">
        <v>326</v>
      </c>
      <c r="F3881" s="9">
        <v>1</v>
      </c>
      <c r="G3881">
        <f>VLOOKUP(E3881,'Data Produk'!$A$2:$E$2517,5,FALSE)</f>
        <v>22500</v>
      </c>
      <c r="H3881">
        <f t="shared" si="121"/>
        <v>22500</v>
      </c>
      <c r="I3881" t="str">
        <f>VLOOKUP(E3881,'Data Produk'!$A$2:$E$2517,3,FALSE)</f>
        <v>BHINNEKA HYPERLINK KV65C1201 BLACK</v>
      </c>
      <c r="J3881" t="str">
        <f>VLOOKUP(E3881,'Data Produk'!$A$2:$E$2517,4,FALSE)</f>
        <v>CABLE</v>
      </c>
      <c r="K3881" t="str">
        <f>VLOOKUP(D3881,'Data Outlet'!$A$2:$D$17,4,FALSE)</f>
        <v>Budi Santoso</v>
      </c>
      <c r="L3881" t="str">
        <f>VLOOKUP(D3881,'Data Outlet'!$A$2:$D$17,2,FALSE)</f>
        <v>BINTARO EXCHANGE</v>
      </c>
    </row>
    <row r="3882" spans="1:12" x14ac:dyDescent="0.25">
      <c r="A3882" t="str">
        <f t="shared" si="122"/>
        <v>T-3881</v>
      </c>
      <c r="B3882" s="3" t="s">
        <v>2584</v>
      </c>
      <c r="C3882" s="5">
        <v>45501</v>
      </c>
      <c r="D3882" s="3" t="s">
        <v>43</v>
      </c>
      <c r="E3882" s="4" t="s">
        <v>547</v>
      </c>
      <c r="F3882" s="9">
        <v>3</v>
      </c>
      <c r="G3882">
        <f>VLOOKUP(E3882,'Data Produk'!$A$2:$E$2517,5,FALSE)</f>
        <v>22500</v>
      </c>
      <c r="H3882">
        <f t="shared" si="121"/>
        <v>67500</v>
      </c>
      <c r="I3882" t="str">
        <f>VLOOKUP(E3882,'Data Produk'!$A$2:$E$2517,3,FALSE)</f>
        <v>BHINNEKA LINKBUDS ES4 WIRED EARBUDS WHITE</v>
      </c>
      <c r="J3882" t="str">
        <f>VLOOKUP(E3882,'Data Produk'!$A$2:$E$2517,4,FALSE)</f>
        <v>EARPHONE</v>
      </c>
      <c r="K3882" t="str">
        <f>VLOOKUP(D3882,'Data Outlet'!$A$2:$D$17,4,FALSE)</f>
        <v>Gita Rahma</v>
      </c>
      <c r="L3882" t="str">
        <f>VLOOKUP(D3882,'Data Outlet'!$A$2:$D$17,2,FALSE)</f>
        <v>MALL OF INDONESIA</v>
      </c>
    </row>
    <row r="3883" spans="1:12" x14ac:dyDescent="0.25">
      <c r="A3883" t="str">
        <f t="shared" si="122"/>
        <v>T-3882</v>
      </c>
      <c r="B3883" s="3" t="s">
        <v>2584</v>
      </c>
      <c r="C3883" s="5">
        <v>45486</v>
      </c>
      <c r="D3883" s="3" t="s">
        <v>41</v>
      </c>
      <c r="E3883" s="4" t="s">
        <v>1313</v>
      </c>
      <c r="F3883" s="9">
        <v>2</v>
      </c>
      <c r="G3883">
        <f>VLOOKUP(E3883,'Data Produk'!$A$2:$E$2517,5,FALSE)</f>
        <v>39600</v>
      </c>
      <c r="H3883">
        <f t="shared" si="121"/>
        <v>79200</v>
      </c>
      <c r="I3883" t="str">
        <f>VLOOKUP(E3883,'Data Produk'!$A$2:$E$2517,3,FALSE)</f>
        <v>BHINNEKA GO W606 OFFICE MOUSE BLACK</v>
      </c>
      <c r="J3883" t="str">
        <f>VLOOKUP(E3883,'Data Produk'!$A$2:$E$2517,4,FALSE)</f>
        <v>OFFICE MOUSE</v>
      </c>
      <c r="K3883" t="str">
        <f>VLOOKUP(D3883,'Data Outlet'!$A$2:$D$17,4,FALSE)</f>
        <v>Gita Rahma</v>
      </c>
      <c r="L3883" t="str">
        <f>VLOOKUP(D3883,'Data Outlet'!$A$2:$D$17,2,FALSE)</f>
        <v>MALL GANDARIA CITY</v>
      </c>
    </row>
    <row r="3884" spans="1:12" x14ac:dyDescent="0.25">
      <c r="A3884" t="str">
        <f t="shared" si="122"/>
        <v>T-3883</v>
      </c>
      <c r="B3884" s="3" t="s">
        <v>2584</v>
      </c>
      <c r="C3884" s="5">
        <v>45502</v>
      </c>
      <c r="D3884" s="3" t="s">
        <v>43</v>
      </c>
      <c r="E3884" s="4" t="s">
        <v>513</v>
      </c>
      <c r="F3884" s="9">
        <v>1</v>
      </c>
      <c r="G3884">
        <f>VLOOKUP(E3884,'Data Produk'!$A$2:$E$2517,5,FALSE)</f>
        <v>39600</v>
      </c>
      <c r="H3884">
        <f t="shared" si="121"/>
        <v>39600</v>
      </c>
      <c r="I3884" t="str">
        <f>VLOOKUP(E3884,'Data Produk'!$A$2:$E$2517,3,FALSE)</f>
        <v>BHINNEKA GO W608 OFFICE MOUSE GREEN</v>
      </c>
      <c r="J3884" t="str">
        <f>VLOOKUP(E3884,'Data Produk'!$A$2:$E$2517,4,FALSE)</f>
        <v>OFFICE MOUSE</v>
      </c>
      <c r="K3884" t="str">
        <f>VLOOKUP(D3884,'Data Outlet'!$A$2:$D$17,4,FALSE)</f>
        <v>Gita Rahma</v>
      </c>
      <c r="L3884" t="str">
        <f>VLOOKUP(D3884,'Data Outlet'!$A$2:$D$17,2,FALSE)</f>
        <v>MALL OF INDONESIA</v>
      </c>
    </row>
    <row r="3885" spans="1:12" x14ac:dyDescent="0.25">
      <c r="A3885" t="str">
        <f t="shared" si="122"/>
        <v>T-3884</v>
      </c>
      <c r="B3885" s="3" t="s">
        <v>2584</v>
      </c>
      <c r="C3885" s="5">
        <v>45475</v>
      </c>
      <c r="D3885" s="3" t="s">
        <v>43</v>
      </c>
      <c r="E3885" s="4" t="s">
        <v>523</v>
      </c>
      <c r="F3885" s="9">
        <v>3</v>
      </c>
      <c r="G3885">
        <f>VLOOKUP(E3885,'Data Produk'!$A$2:$E$2517,5,FALSE)</f>
        <v>39600</v>
      </c>
      <c r="H3885">
        <f t="shared" si="121"/>
        <v>118800</v>
      </c>
      <c r="I3885" t="str">
        <f>VLOOKUP(E3885,'Data Produk'!$A$2:$E$2517,3,FALSE)</f>
        <v>BHINNEKA GO W608 OFFICE MOUSE BLACK</v>
      </c>
      <c r="J3885" t="str">
        <f>VLOOKUP(E3885,'Data Produk'!$A$2:$E$2517,4,FALSE)</f>
        <v>OFFICE MOUSE</v>
      </c>
      <c r="K3885" t="str">
        <f>VLOOKUP(D3885,'Data Outlet'!$A$2:$D$17,4,FALSE)</f>
        <v>Gita Rahma</v>
      </c>
      <c r="L3885" t="str">
        <f>VLOOKUP(D3885,'Data Outlet'!$A$2:$D$17,2,FALSE)</f>
        <v>MALL OF INDONESIA</v>
      </c>
    </row>
    <row r="3886" spans="1:12" x14ac:dyDescent="0.25">
      <c r="A3886" t="str">
        <f t="shared" si="122"/>
        <v>T-3885</v>
      </c>
      <c r="B3886" s="3" t="s">
        <v>2584</v>
      </c>
      <c r="C3886" s="5">
        <v>45480</v>
      </c>
      <c r="D3886" s="3" t="s">
        <v>43</v>
      </c>
      <c r="E3886" s="4" t="s">
        <v>1756</v>
      </c>
      <c r="F3886" s="9">
        <v>1</v>
      </c>
      <c r="G3886">
        <f>VLOOKUP(E3886,'Data Produk'!$A$2:$E$2517,5,FALSE)</f>
        <v>225000</v>
      </c>
      <c r="H3886">
        <f t="shared" si="121"/>
        <v>225000</v>
      </c>
      <c r="I3886" t="str">
        <f>VLOOKUP(E3886,'Data Produk'!$A$2:$E$2517,3,FALSE)</f>
        <v>BHINNEKA Gaming Keyboard MK-890 ATOM96 Black Blue Switch</v>
      </c>
      <c r="J3886" t="str">
        <f>VLOOKUP(E3886,'Data Produk'!$A$2:$E$2517,4,FALSE)</f>
        <v>KEYBOARD GAMING</v>
      </c>
      <c r="K3886" t="str">
        <f>VLOOKUP(D3886,'Data Outlet'!$A$2:$D$17,4,FALSE)</f>
        <v>Gita Rahma</v>
      </c>
      <c r="L3886" t="str">
        <f>VLOOKUP(D3886,'Data Outlet'!$A$2:$D$17,2,FALSE)</f>
        <v>MALL OF INDONESIA</v>
      </c>
    </row>
    <row r="3887" spans="1:12" x14ac:dyDescent="0.25">
      <c r="A3887" t="str">
        <f t="shared" si="122"/>
        <v>T-3886</v>
      </c>
      <c r="B3887" s="3" t="s">
        <v>2584</v>
      </c>
      <c r="C3887" s="5">
        <v>45476</v>
      </c>
      <c r="D3887" s="3" t="s">
        <v>35</v>
      </c>
      <c r="E3887" s="4" t="s">
        <v>1757</v>
      </c>
      <c r="F3887" s="9">
        <v>1</v>
      </c>
      <c r="G3887">
        <f>VLOOKUP(E3887,'Data Produk'!$A$2:$E$2517,5,FALSE)</f>
        <v>27000</v>
      </c>
      <c r="H3887">
        <f t="shared" si="121"/>
        <v>27000</v>
      </c>
      <c r="I3887" t="str">
        <f>VLOOKUP(E3887,'Data Produk'!$A$2:$E$2517,3,FALSE)</f>
        <v>KM201 BHINNEKA USB CABLE MICRO</v>
      </c>
      <c r="J3887" t="str">
        <f>VLOOKUP(E3887,'Data Produk'!$A$2:$E$2517,4,FALSE)</f>
        <v>CABLE</v>
      </c>
      <c r="K3887" t="str">
        <f>VLOOKUP(D3887,'Data Outlet'!$A$2:$D$17,4,FALSE)</f>
        <v>Budi Santoso</v>
      </c>
      <c r="L3887" t="str">
        <f>VLOOKUP(D3887,'Data Outlet'!$A$2:$D$17,2,FALSE)</f>
        <v>BINTARO EXCHANGE</v>
      </c>
    </row>
    <row r="3888" spans="1:12" x14ac:dyDescent="0.25">
      <c r="A3888" t="str">
        <f t="shared" si="122"/>
        <v>T-3887</v>
      </c>
      <c r="B3888" s="3" t="s">
        <v>2584</v>
      </c>
      <c r="C3888" s="5">
        <v>45498</v>
      </c>
      <c r="D3888" s="3" t="s">
        <v>43</v>
      </c>
      <c r="E3888" s="4" t="s">
        <v>538</v>
      </c>
      <c r="F3888" s="9">
        <v>1</v>
      </c>
      <c r="G3888">
        <f>VLOOKUP(E3888,'Data Produk'!$A$2:$E$2517,5,FALSE)</f>
        <v>25200</v>
      </c>
      <c r="H3888">
        <f t="shared" si="121"/>
        <v>25200</v>
      </c>
      <c r="I3888" t="str">
        <f>VLOOKUP(E3888,'Data Produk'!$A$2:$E$2517,3,FALSE)</f>
        <v>BHINNEKA HYPERLINK KD60C1501 BLACK</v>
      </c>
      <c r="J3888" t="str">
        <f>VLOOKUP(E3888,'Data Produk'!$A$2:$E$2517,4,FALSE)</f>
        <v>CABLE</v>
      </c>
      <c r="K3888" t="str">
        <f>VLOOKUP(D3888,'Data Outlet'!$A$2:$D$17,4,FALSE)</f>
        <v>Gita Rahma</v>
      </c>
      <c r="L3888" t="str">
        <f>VLOOKUP(D3888,'Data Outlet'!$A$2:$D$17,2,FALSE)</f>
        <v>MALL OF INDONESIA</v>
      </c>
    </row>
    <row r="3889" spans="1:12" x14ac:dyDescent="0.25">
      <c r="A3889" t="str">
        <f t="shared" si="122"/>
        <v>T-3888</v>
      </c>
      <c r="B3889" s="3" t="s">
        <v>2584</v>
      </c>
      <c r="C3889" s="5">
        <v>45489</v>
      </c>
      <c r="D3889" s="3" t="s">
        <v>43</v>
      </c>
      <c r="E3889" s="4" t="s">
        <v>1021</v>
      </c>
      <c r="F3889" s="9">
        <v>2</v>
      </c>
      <c r="G3889">
        <f>VLOOKUP(E3889,'Data Produk'!$A$2:$E$2517,5,FALSE)</f>
        <v>49500</v>
      </c>
      <c r="H3889">
        <f t="shared" si="121"/>
        <v>99000</v>
      </c>
      <c r="I3889" t="str">
        <f>VLOOKUP(E3889,'Data Produk'!$A$2:$E$2517,3,FALSE)</f>
        <v>BHINNEKA POWER PURE 20W 1-PORT TYPE-A USB CHARGER (QC) BLACK</v>
      </c>
      <c r="J3889" t="str">
        <f>VLOOKUP(E3889,'Data Produk'!$A$2:$E$2517,4,FALSE)</f>
        <v>CHARGER</v>
      </c>
      <c r="K3889" t="str">
        <f>VLOOKUP(D3889,'Data Outlet'!$A$2:$D$17,4,FALSE)</f>
        <v>Gita Rahma</v>
      </c>
      <c r="L3889" t="str">
        <f>VLOOKUP(D3889,'Data Outlet'!$A$2:$D$17,2,FALSE)</f>
        <v>MALL OF INDONESIA</v>
      </c>
    </row>
    <row r="3890" spans="1:12" x14ac:dyDescent="0.25">
      <c r="A3890" t="str">
        <f t="shared" si="122"/>
        <v>T-3889</v>
      </c>
      <c r="B3890" s="3" t="s">
        <v>2584</v>
      </c>
      <c r="C3890" s="5">
        <v>45499</v>
      </c>
      <c r="D3890" s="3" t="s">
        <v>43</v>
      </c>
      <c r="E3890" s="4" t="s">
        <v>1268</v>
      </c>
      <c r="F3890" s="9">
        <v>1</v>
      </c>
      <c r="G3890">
        <f>VLOOKUP(E3890,'Data Produk'!$A$2:$E$2517,5,FALSE)</f>
        <v>243000</v>
      </c>
      <c r="H3890">
        <f t="shared" si="121"/>
        <v>243000</v>
      </c>
      <c r="I3890" t="str">
        <f>VLOOKUP(E3890,'Data Produk'!$A$2:$E$2517,3,FALSE)</f>
        <v>BHINNEKA CRYPTO WGC3 GAMING MOUSE BLACK</v>
      </c>
      <c r="J3890" t="str">
        <f>VLOOKUP(E3890,'Data Produk'!$A$2:$E$2517,4,FALSE)</f>
        <v>MOUSE GAMING</v>
      </c>
      <c r="K3890" t="str">
        <f>VLOOKUP(D3890,'Data Outlet'!$A$2:$D$17,4,FALSE)</f>
        <v>Gita Rahma</v>
      </c>
      <c r="L3890" t="str">
        <f>VLOOKUP(D3890,'Data Outlet'!$A$2:$D$17,2,FALSE)</f>
        <v>MALL OF INDONESIA</v>
      </c>
    </row>
    <row r="3891" spans="1:12" x14ac:dyDescent="0.25">
      <c r="A3891" t="str">
        <f t="shared" si="122"/>
        <v>T-3890</v>
      </c>
      <c r="B3891" s="3" t="s">
        <v>2584</v>
      </c>
      <c r="C3891" s="5">
        <v>45503</v>
      </c>
      <c r="D3891" s="3" t="s">
        <v>41</v>
      </c>
      <c r="E3891" s="4" t="s">
        <v>924</v>
      </c>
      <c r="F3891" s="9">
        <v>4</v>
      </c>
      <c r="G3891">
        <f>VLOOKUP(E3891,'Data Produk'!$A$2:$E$2517,5,FALSE)</f>
        <v>47700</v>
      </c>
      <c r="H3891">
        <f t="shared" si="121"/>
        <v>190800</v>
      </c>
      <c r="I3891" t="str">
        <f>VLOOKUP(E3891,'Data Produk'!$A$2:$E$2517,3,FALSE)</f>
        <v>BHINNEKA POWER MOVE 30W 2-PORTS CAR CHARGER (PD+QC) BLACK</v>
      </c>
      <c r="J3891" t="str">
        <f>VLOOKUP(E3891,'Data Produk'!$A$2:$E$2517,4,FALSE)</f>
        <v>CAR &amp; TRAVEL CHARGER</v>
      </c>
      <c r="K3891" t="str">
        <f>VLOOKUP(D3891,'Data Outlet'!$A$2:$D$17,4,FALSE)</f>
        <v>Gita Rahma</v>
      </c>
      <c r="L3891" t="str">
        <f>VLOOKUP(D3891,'Data Outlet'!$A$2:$D$17,2,FALSE)</f>
        <v>MALL GANDARIA CITY</v>
      </c>
    </row>
    <row r="3892" spans="1:12" x14ac:dyDescent="0.25">
      <c r="A3892" t="str">
        <f t="shared" si="122"/>
        <v>T-3891</v>
      </c>
      <c r="B3892" s="3" t="s">
        <v>2584</v>
      </c>
      <c r="C3892" s="5">
        <v>45496</v>
      </c>
      <c r="D3892" s="3" t="s">
        <v>41</v>
      </c>
      <c r="E3892" s="4" t="s">
        <v>1082</v>
      </c>
      <c r="F3892" s="9">
        <v>1</v>
      </c>
      <c r="G3892">
        <f>VLOOKUP(E3892,'Data Produk'!$A$2:$E$2517,5,FALSE)</f>
        <v>57150</v>
      </c>
      <c r="H3892">
        <f t="shared" si="121"/>
        <v>57150</v>
      </c>
      <c r="I3892" t="str">
        <f>VLOOKUP(E3892,'Data Produk'!$A$2:$E$2517,3,FALSE)</f>
        <v>BHINNEKA AGILE MP353 GAMING MOUSEPAD BLACK</v>
      </c>
      <c r="J3892" t="str">
        <f>VLOOKUP(E3892,'Data Produk'!$A$2:$E$2517,4,FALSE)</f>
        <v>GAMING MOUSEPAD</v>
      </c>
      <c r="K3892" t="str">
        <f>VLOOKUP(D3892,'Data Outlet'!$A$2:$D$17,4,FALSE)</f>
        <v>Gita Rahma</v>
      </c>
      <c r="L3892" t="str">
        <f>VLOOKUP(D3892,'Data Outlet'!$A$2:$D$17,2,FALSE)</f>
        <v>MALL GANDARIA CITY</v>
      </c>
    </row>
    <row r="3893" spans="1:12" x14ac:dyDescent="0.25">
      <c r="A3893" t="str">
        <f t="shared" si="122"/>
        <v>T-3892</v>
      </c>
      <c r="B3893" s="3" t="s">
        <v>2584</v>
      </c>
      <c r="C3893" s="5">
        <v>45490</v>
      </c>
      <c r="D3893" s="3" t="s">
        <v>43</v>
      </c>
      <c r="E3893" s="4" t="s">
        <v>592</v>
      </c>
      <c r="F3893" s="9">
        <v>2</v>
      </c>
      <c r="G3893">
        <f>VLOOKUP(E3893,'Data Produk'!$A$2:$E$2517,5,FALSE)</f>
        <v>116100</v>
      </c>
      <c r="H3893">
        <f t="shared" si="121"/>
        <v>232200</v>
      </c>
      <c r="I3893" t="str">
        <f>VLOOKUP(E3893,'Data Produk'!$A$2:$E$2517,3,FALSE)</f>
        <v>BHINNEKA SMART LED STRIP SL0103</v>
      </c>
      <c r="J3893" t="str">
        <f>VLOOKUP(E3893,'Data Produk'!$A$2:$E$2517,4,FALSE)</f>
        <v>SMART LIFE</v>
      </c>
      <c r="K3893" t="str">
        <f>VLOOKUP(D3893,'Data Outlet'!$A$2:$D$17,4,FALSE)</f>
        <v>Gita Rahma</v>
      </c>
      <c r="L3893" t="str">
        <f>VLOOKUP(D3893,'Data Outlet'!$A$2:$D$17,2,FALSE)</f>
        <v>MALL OF INDONESIA</v>
      </c>
    </row>
    <row r="3894" spans="1:12" x14ac:dyDescent="0.25">
      <c r="A3894" t="str">
        <f t="shared" si="122"/>
        <v>T-3893</v>
      </c>
      <c r="B3894" s="3" t="s">
        <v>2584</v>
      </c>
      <c r="C3894" s="5">
        <v>45500</v>
      </c>
      <c r="D3894" s="3" t="s">
        <v>43</v>
      </c>
      <c r="E3894" s="4" t="s">
        <v>1218</v>
      </c>
      <c r="F3894" s="9">
        <v>1</v>
      </c>
      <c r="G3894">
        <f>VLOOKUP(E3894,'Data Produk'!$A$2:$E$2517,5,FALSE)</f>
        <v>162000</v>
      </c>
      <c r="H3894">
        <f t="shared" si="121"/>
        <v>162000</v>
      </c>
      <c r="I3894" t="str">
        <f>VLOOKUP(E3894,'Data Produk'!$A$2:$E$2517,3,FALSE)</f>
        <v>BHINNEKA GO WH03 WIRELESS HEADSET BEIGE</v>
      </c>
      <c r="J3894" t="str">
        <f>VLOOKUP(E3894,'Data Produk'!$A$2:$E$2517,4,FALSE)</f>
        <v>WIRELESS HEADSET</v>
      </c>
      <c r="K3894" t="str">
        <f>VLOOKUP(D3894,'Data Outlet'!$A$2:$D$17,4,FALSE)</f>
        <v>Gita Rahma</v>
      </c>
      <c r="L3894" t="str">
        <f>VLOOKUP(D3894,'Data Outlet'!$A$2:$D$17,2,FALSE)</f>
        <v>MALL OF INDONESIA</v>
      </c>
    </row>
    <row r="3895" spans="1:12" x14ac:dyDescent="0.25">
      <c r="A3895" t="str">
        <f t="shared" si="122"/>
        <v>T-3894</v>
      </c>
      <c r="B3895" s="3" t="s">
        <v>2584</v>
      </c>
      <c r="C3895" s="5">
        <v>45504</v>
      </c>
      <c r="D3895" s="3" t="s">
        <v>43</v>
      </c>
      <c r="E3895" s="4" t="s">
        <v>524</v>
      </c>
      <c r="F3895" s="9">
        <v>1</v>
      </c>
      <c r="G3895">
        <f>VLOOKUP(E3895,'Data Produk'!$A$2:$E$2517,5,FALSE)</f>
        <v>12600</v>
      </c>
      <c r="H3895">
        <f t="shared" si="121"/>
        <v>12600</v>
      </c>
      <c r="I3895" t="str">
        <f>VLOOKUP(E3895,'Data Produk'!$A$2:$E$2517,3,FALSE)</f>
        <v>BHINNEKA BASIC XL MP64 BASIC MOUSEPAD BLACK</v>
      </c>
      <c r="J3895" t="str">
        <f>VLOOKUP(E3895,'Data Produk'!$A$2:$E$2517,4,FALSE)</f>
        <v>BASIC MOUSEPAD</v>
      </c>
      <c r="K3895" t="str">
        <f>VLOOKUP(D3895,'Data Outlet'!$A$2:$D$17,4,FALSE)</f>
        <v>Gita Rahma</v>
      </c>
      <c r="L3895" t="str">
        <f>VLOOKUP(D3895,'Data Outlet'!$A$2:$D$17,2,FALSE)</f>
        <v>MALL OF INDONESIA</v>
      </c>
    </row>
    <row r="3896" spans="1:12" x14ac:dyDescent="0.25">
      <c r="A3896" t="str">
        <f t="shared" si="122"/>
        <v>T-3895</v>
      </c>
      <c r="B3896" s="3" t="s">
        <v>2584</v>
      </c>
      <c r="C3896" s="5">
        <v>45487</v>
      </c>
      <c r="D3896" s="3" t="s">
        <v>43</v>
      </c>
      <c r="E3896" s="4" t="s">
        <v>744</v>
      </c>
      <c r="F3896" s="9">
        <v>1</v>
      </c>
      <c r="G3896">
        <f>VLOOKUP(E3896,'Data Produk'!$A$2:$E$2517,5,FALSE)</f>
        <v>81000</v>
      </c>
      <c r="H3896">
        <f t="shared" si="121"/>
        <v>81000</v>
      </c>
      <c r="I3896" t="str">
        <f>VLOOKUP(E3896,'Data Produk'!$A$2:$E$2517,3,FALSE)</f>
        <v>BHINNEKA THOR X9 GAMING MOUSE BLACK</v>
      </c>
      <c r="J3896" t="str">
        <f>VLOOKUP(E3896,'Data Produk'!$A$2:$E$2517,4,FALSE)</f>
        <v>MOUSE GAMING</v>
      </c>
      <c r="K3896" t="str">
        <f>VLOOKUP(D3896,'Data Outlet'!$A$2:$D$17,4,FALSE)</f>
        <v>Gita Rahma</v>
      </c>
      <c r="L3896" t="str">
        <f>VLOOKUP(D3896,'Data Outlet'!$A$2:$D$17,2,FALSE)</f>
        <v>MALL OF INDONESIA</v>
      </c>
    </row>
    <row r="3897" spans="1:12" x14ac:dyDescent="0.25">
      <c r="A3897" t="str">
        <f t="shared" si="122"/>
        <v>T-3896</v>
      </c>
      <c r="B3897" s="3" t="s">
        <v>2584</v>
      </c>
      <c r="C3897" s="5">
        <v>45491</v>
      </c>
      <c r="D3897" s="3" t="s">
        <v>43</v>
      </c>
      <c r="E3897" s="4" t="s">
        <v>647</v>
      </c>
      <c r="F3897" s="9">
        <v>2</v>
      </c>
      <c r="G3897">
        <f>VLOOKUP(E3897,'Data Produk'!$A$2:$E$2517,5,FALSE)</f>
        <v>26100</v>
      </c>
      <c r="H3897">
        <f t="shared" si="121"/>
        <v>52200</v>
      </c>
      <c r="I3897" t="str">
        <f>VLOOKUP(E3897,'Data Produk'!$A$2:$E$2517,3,FALSE)</f>
        <v>BHINNEKA GO ES1 WIRED EARBUDS BLACK</v>
      </c>
      <c r="J3897" t="str">
        <f>VLOOKUP(E3897,'Data Produk'!$A$2:$E$2517,4,FALSE)</f>
        <v>EARPHONE</v>
      </c>
      <c r="K3897" t="str">
        <f>VLOOKUP(D3897,'Data Outlet'!$A$2:$D$17,4,FALSE)</f>
        <v>Gita Rahma</v>
      </c>
      <c r="L3897" t="str">
        <f>VLOOKUP(D3897,'Data Outlet'!$A$2:$D$17,2,FALSE)</f>
        <v>MALL OF INDONESIA</v>
      </c>
    </row>
    <row r="3898" spans="1:12" x14ac:dyDescent="0.25">
      <c r="A3898" t="str">
        <f t="shared" si="122"/>
        <v>T-3897</v>
      </c>
      <c r="B3898" s="3" t="s">
        <v>2584</v>
      </c>
      <c r="C3898" s="5">
        <v>45504</v>
      </c>
      <c r="D3898" s="3" t="s">
        <v>35</v>
      </c>
      <c r="E3898" s="4" t="s">
        <v>967</v>
      </c>
      <c r="F3898" s="9">
        <v>1</v>
      </c>
      <c r="G3898">
        <f>VLOOKUP(E3898,'Data Produk'!$A$2:$E$2517,5,FALSE)</f>
        <v>32000</v>
      </c>
      <c r="H3898">
        <f t="shared" si="121"/>
        <v>32000</v>
      </c>
      <c r="I3898" t="str">
        <f>VLOOKUP(E3898,'Data Produk'!$A$2:$E$2517,3,FALSE)</f>
        <v>KC104 BHINNEKA USB CABLE TYPE C</v>
      </c>
      <c r="J3898" t="str">
        <f>VLOOKUP(E3898,'Data Produk'!$A$2:$E$2517,4,FALSE)</f>
        <v>CABLE</v>
      </c>
      <c r="K3898" t="str">
        <f>VLOOKUP(D3898,'Data Outlet'!$A$2:$D$17,4,FALSE)</f>
        <v>Budi Santoso</v>
      </c>
      <c r="L3898" t="str">
        <f>VLOOKUP(D3898,'Data Outlet'!$A$2:$D$17,2,FALSE)</f>
        <v>BINTARO EXCHANGE</v>
      </c>
    </row>
    <row r="3899" spans="1:12" x14ac:dyDescent="0.25">
      <c r="A3899" t="str">
        <f t="shared" si="122"/>
        <v>T-3898</v>
      </c>
      <c r="B3899" s="3" t="s">
        <v>2584</v>
      </c>
      <c r="C3899" s="5">
        <v>45482</v>
      </c>
      <c r="D3899" s="3" t="s">
        <v>35</v>
      </c>
      <c r="E3899" s="4" t="s">
        <v>1326</v>
      </c>
      <c r="F3899" s="9">
        <v>2</v>
      </c>
      <c r="G3899">
        <f>VLOOKUP(E3899,'Data Produk'!$A$2:$E$2517,5,FALSE)</f>
        <v>39600</v>
      </c>
      <c r="H3899">
        <f t="shared" si="121"/>
        <v>79200</v>
      </c>
      <c r="I3899" t="str">
        <f>VLOOKUP(E3899,'Data Produk'!$A$2:$E$2517,3,FALSE)</f>
        <v>BHINNEKA GO W606 OFFICE MOUSE BLACK</v>
      </c>
      <c r="J3899" t="str">
        <f>VLOOKUP(E3899,'Data Produk'!$A$2:$E$2517,4,FALSE)</f>
        <v>OFFICE MOUSE</v>
      </c>
      <c r="K3899" t="str">
        <f>VLOOKUP(D3899,'Data Outlet'!$A$2:$D$17,4,FALSE)</f>
        <v>Budi Santoso</v>
      </c>
      <c r="L3899" t="str">
        <f>VLOOKUP(D3899,'Data Outlet'!$A$2:$D$17,2,FALSE)</f>
        <v>BINTARO EXCHANGE</v>
      </c>
    </row>
    <row r="3900" spans="1:12" x14ac:dyDescent="0.25">
      <c r="A3900" t="str">
        <f t="shared" si="122"/>
        <v>T-3899</v>
      </c>
      <c r="B3900" s="3" t="s">
        <v>2584</v>
      </c>
      <c r="C3900" s="5">
        <v>45491</v>
      </c>
      <c r="D3900" s="3" t="s">
        <v>35</v>
      </c>
      <c r="E3900" s="4" t="s">
        <v>1547</v>
      </c>
      <c r="F3900" s="9">
        <v>1</v>
      </c>
      <c r="G3900">
        <f>VLOOKUP(E3900,'Data Produk'!$A$2:$E$2517,5,FALSE)</f>
        <v>138500</v>
      </c>
      <c r="H3900">
        <f t="shared" si="121"/>
        <v>138500</v>
      </c>
      <c r="I3900" t="str">
        <f>VLOOKUP(E3900,'Data Produk'!$A$2:$E$2517,3,FALSE)</f>
        <v>BHINNEKA REVOLVER GP12 GAMEPAD BLACK</v>
      </c>
      <c r="J3900" t="str">
        <f>VLOOKUP(E3900,'Data Produk'!$A$2:$E$2517,4,FALSE)</f>
        <v>GAMEPAD</v>
      </c>
      <c r="K3900" t="str">
        <f>VLOOKUP(D3900,'Data Outlet'!$A$2:$D$17,4,FALSE)</f>
        <v>Budi Santoso</v>
      </c>
      <c r="L3900" t="str">
        <f>VLOOKUP(D3900,'Data Outlet'!$A$2:$D$17,2,FALSE)</f>
        <v>BINTARO EXCHANGE</v>
      </c>
    </row>
    <row r="3901" spans="1:12" x14ac:dyDescent="0.25">
      <c r="A3901" t="str">
        <f t="shared" si="122"/>
        <v>T-3900</v>
      </c>
      <c r="B3901" s="3" t="s">
        <v>2584</v>
      </c>
      <c r="C3901" s="5">
        <v>45474</v>
      </c>
      <c r="D3901" s="3" t="s">
        <v>43</v>
      </c>
      <c r="E3901" s="4" t="s">
        <v>535</v>
      </c>
      <c r="F3901" s="9">
        <v>2</v>
      </c>
      <c r="G3901">
        <f>VLOOKUP(E3901,'Data Produk'!$A$2:$E$2517,5,FALSE)</f>
        <v>162000</v>
      </c>
      <c r="H3901">
        <f t="shared" si="121"/>
        <v>324000</v>
      </c>
      <c r="I3901" t="str">
        <f>VLOOKUP(E3901,'Data Produk'!$A$2:$E$2517,3,FALSE)</f>
        <v>BHINNEKA POWER PACK T1 10.000 mAh 22,5W POWERBANK WHITE</v>
      </c>
      <c r="J3901" t="str">
        <f>VLOOKUP(E3901,'Data Produk'!$A$2:$E$2517,4,FALSE)</f>
        <v>POWERBANK</v>
      </c>
      <c r="K3901" t="str">
        <f>VLOOKUP(D3901,'Data Outlet'!$A$2:$D$17,4,FALSE)</f>
        <v>Gita Rahma</v>
      </c>
      <c r="L3901" t="str">
        <f>VLOOKUP(D3901,'Data Outlet'!$A$2:$D$17,2,FALSE)</f>
        <v>MALL OF INDONESIA</v>
      </c>
    </row>
    <row r="3902" spans="1:12" x14ac:dyDescent="0.25">
      <c r="A3902" t="str">
        <f t="shared" si="122"/>
        <v>T-3901</v>
      </c>
      <c r="B3902" s="3" t="s">
        <v>2584</v>
      </c>
      <c r="C3902" s="5">
        <v>45500</v>
      </c>
      <c r="D3902" s="3" t="s">
        <v>43</v>
      </c>
      <c r="E3902" s="4" t="s">
        <v>1351</v>
      </c>
      <c r="F3902" s="9">
        <v>1</v>
      </c>
      <c r="G3902">
        <f>VLOOKUP(E3902,'Data Produk'!$A$2:$E$2517,5,FALSE)</f>
        <v>247500</v>
      </c>
      <c r="H3902">
        <f t="shared" si="121"/>
        <v>247500</v>
      </c>
      <c r="I3902" t="str">
        <f>VLOOKUP(E3902,'Data Produk'!$A$2:$E$2517,3,FALSE)</f>
        <v>BHINNEKA SHOOTER II WGP13 GAMEPAD WHITE</v>
      </c>
      <c r="J3902" t="str">
        <f>VLOOKUP(E3902,'Data Produk'!$A$2:$E$2517,4,FALSE)</f>
        <v>GAMEPAD</v>
      </c>
      <c r="K3902" t="str">
        <f>VLOOKUP(D3902,'Data Outlet'!$A$2:$D$17,4,FALSE)</f>
        <v>Gita Rahma</v>
      </c>
      <c r="L3902" t="str">
        <f>VLOOKUP(D3902,'Data Outlet'!$A$2:$D$17,2,FALSE)</f>
        <v>MALL OF INDONESIA</v>
      </c>
    </row>
    <row r="3903" spans="1:12" x14ac:dyDescent="0.25">
      <c r="A3903" t="str">
        <f t="shared" si="122"/>
        <v>T-3902</v>
      </c>
      <c r="B3903" s="3" t="s">
        <v>2584</v>
      </c>
      <c r="C3903" s="5">
        <v>45476</v>
      </c>
      <c r="D3903" s="3" t="s">
        <v>35</v>
      </c>
      <c r="E3903" s="4" t="s">
        <v>933</v>
      </c>
      <c r="F3903" s="9">
        <v>2</v>
      </c>
      <c r="G3903">
        <f>VLOOKUP(E3903,'Data Produk'!$A$2:$E$2517,5,FALSE)</f>
        <v>27000</v>
      </c>
      <c r="H3903">
        <f t="shared" si="121"/>
        <v>54000</v>
      </c>
      <c r="I3903" t="str">
        <f>VLOOKUP(E3903,'Data Produk'!$A$2:$E$2517,3,FALSE)</f>
        <v>BHINNEKA DURALINK KLB2001 BLACK</v>
      </c>
      <c r="J3903" t="str">
        <f>VLOOKUP(E3903,'Data Produk'!$A$2:$E$2517,4,FALSE)</f>
        <v>CABLE</v>
      </c>
      <c r="K3903" t="str">
        <f>VLOOKUP(D3903,'Data Outlet'!$A$2:$D$17,4,FALSE)</f>
        <v>Budi Santoso</v>
      </c>
      <c r="L3903" t="str">
        <f>VLOOKUP(D3903,'Data Outlet'!$A$2:$D$17,2,FALSE)</f>
        <v>BINTARO EXCHANGE</v>
      </c>
    </row>
    <row r="3904" spans="1:12" x14ac:dyDescent="0.25">
      <c r="A3904" t="str">
        <f t="shared" si="122"/>
        <v>T-3903</v>
      </c>
      <c r="B3904" s="3" t="s">
        <v>2584</v>
      </c>
      <c r="C3904" s="5">
        <v>45492</v>
      </c>
      <c r="D3904" s="3" t="s">
        <v>35</v>
      </c>
      <c r="E3904" s="4" t="s">
        <v>349</v>
      </c>
      <c r="F3904" s="9">
        <v>1</v>
      </c>
      <c r="G3904">
        <f>VLOOKUP(E3904,'Data Produk'!$A$2:$E$2517,5,FALSE)</f>
        <v>12600</v>
      </c>
      <c r="H3904">
        <f t="shared" si="121"/>
        <v>12600</v>
      </c>
      <c r="I3904" t="str">
        <f>VLOOKUP(E3904,'Data Produk'!$A$2:$E$2517,3,FALSE)</f>
        <v>BHINNEKA BASIC XL MP64 BASIC MOUSEPAD BLACK</v>
      </c>
      <c r="J3904" t="str">
        <f>VLOOKUP(E3904,'Data Produk'!$A$2:$E$2517,4,FALSE)</f>
        <v>BASIC MOUSEPAD</v>
      </c>
      <c r="K3904" t="str">
        <f>VLOOKUP(D3904,'Data Outlet'!$A$2:$D$17,4,FALSE)</f>
        <v>Budi Santoso</v>
      </c>
      <c r="L3904" t="str">
        <f>VLOOKUP(D3904,'Data Outlet'!$A$2:$D$17,2,FALSE)</f>
        <v>BINTARO EXCHANGE</v>
      </c>
    </row>
    <row r="3905" spans="1:12" x14ac:dyDescent="0.25">
      <c r="A3905" t="str">
        <f t="shared" si="122"/>
        <v>T-3904</v>
      </c>
      <c r="B3905" s="3" t="s">
        <v>2584</v>
      </c>
      <c r="C3905" s="5">
        <v>45482</v>
      </c>
      <c r="D3905" s="3" t="s">
        <v>43</v>
      </c>
      <c r="E3905" s="4" t="s">
        <v>537</v>
      </c>
      <c r="F3905" s="9">
        <v>1</v>
      </c>
      <c r="G3905">
        <f>VLOOKUP(E3905,'Data Produk'!$A$2:$E$2517,5,FALSE)</f>
        <v>88200</v>
      </c>
      <c r="H3905">
        <f t="shared" si="121"/>
        <v>88200</v>
      </c>
      <c r="I3905" t="str">
        <f>VLOOKUP(E3905,'Data Produk'!$A$2:$E$2517,3,FALSE)</f>
        <v>BHINNEKA POWER PACK S1 10.000 mAh POWERBANK BLACK</v>
      </c>
      <c r="J3905" t="str">
        <f>VLOOKUP(E3905,'Data Produk'!$A$2:$E$2517,4,FALSE)</f>
        <v>POWERBANK</v>
      </c>
      <c r="K3905" t="str">
        <f>VLOOKUP(D3905,'Data Outlet'!$A$2:$D$17,4,FALSE)</f>
        <v>Gita Rahma</v>
      </c>
      <c r="L3905" t="str">
        <f>VLOOKUP(D3905,'Data Outlet'!$A$2:$D$17,2,FALSE)</f>
        <v>MALL OF INDONESIA</v>
      </c>
    </row>
    <row r="3906" spans="1:12" x14ac:dyDescent="0.25">
      <c r="A3906" t="str">
        <f t="shared" si="122"/>
        <v>T-3905</v>
      </c>
      <c r="B3906" s="3" t="s">
        <v>2584</v>
      </c>
      <c r="C3906" s="5">
        <v>45495</v>
      </c>
      <c r="D3906" s="3" t="s">
        <v>43</v>
      </c>
      <c r="E3906" s="4" t="s">
        <v>536</v>
      </c>
      <c r="F3906" s="9">
        <v>4</v>
      </c>
      <c r="G3906">
        <f>VLOOKUP(E3906,'Data Produk'!$A$2:$E$2517,5,FALSE)</f>
        <v>27000</v>
      </c>
      <c r="H3906">
        <f t="shared" si="121"/>
        <v>108000</v>
      </c>
      <c r="I3906" t="str">
        <f>VLOOKUP(E3906,'Data Produk'!$A$2:$E$2517,3,FALSE)</f>
        <v>BHINNEKA DURALINK KLB2001 BLACK</v>
      </c>
      <c r="J3906" t="str">
        <f>VLOOKUP(E3906,'Data Produk'!$A$2:$E$2517,4,FALSE)</f>
        <v>CABLE</v>
      </c>
      <c r="K3906" t="str">
        <f>VLOOKUP(D3906,'Data Outlet'!$A$2:$D$17,4,FALSE)</f>
        <v>Gita Rahma</v>
      </c>
      <c r="L3906" t="str">
        <f>VLOOKUP(D3906,'Data Outlet'!$A$2:$D$17,2,FALSE)</f>
        <v>MALL OF INDONESIA</v>
      </c>
    </row>
    <row r="3907" spans="1:12" x14ac:dyDescent="0.25">
      <c r="A3907" t="str">
        <f t="shared" si="122"/>
        <v>T-3906</v>
      </c>
      <c r="B3907" s="3" t="s">
        <v>2584</v>
      </c>
      <c r="C3907" s="5">
        <v>45491</v>
      </c>
      <c r="D3907" s="3" t="s">
        <v>35</v>
      </c>
      <c r="E3907" s="4" t="s">
        <v>1758</v>
      </c>
      <c r="F3907" s="9">
        <v>1</v>
      </c>
      <c r="G3907">
        <f>VLOOKUP(E3907,'Data Produk'!$A$2:$E$2517,5,FALSE)</f>
        <v>243000</v>
      </c>
      <c r="H3907">
        <f t="shared" ref="H3907:H3970" si="123">G3907*F3907</f>
        <v>243000</v>
      </c>
      <c r="I3907" t="str">
        <f>VLOOKUP(E3907,'Data Produk'!$A$2:$E$2517,3,FALSE)</f>
        <v>BHINNEKA LUMINOUS C30 WEBCAM BLACK</v>
      </c>
      <c r="J3907" t="str">
        <f>VLOOKUP(E3907,'Data Produk'!$A$2:$E$2517,4,FALSE)</f>
        <v>STREAMING DEVICES</v>
      </c>
      <c r="K3907" t="str">
        <f>VLOOKUP(D3907,'Data Outlet'!$A$2:$D$17,4,FALSE)</f>
        <v>Budi Santoso</v>
      </c>
      <c r="L3907" t="str">
        <f>VLOOKUP(D3907,'Data Outlet'!$A$2:$D$17,2,FALSE)</f>
        <v>BINTARO EXCHANGE</v>
      </c>
    </row>
    <row r="3908" spans="1:12" x14ac:dyDescent="0.25">
      <c r="A3908" t="str">
        <f t="shared" si="122"/>
        <v>T-3907</v>
      </c>
      <c r="B3908" s="3" t="s">
        <v>2584</v>
      </c>
      <c r="C3908" s="5">
        <v>45488</v>
      </c>
      <c r="D3908" s="3" t="s">
        <v>43</v>
      </c>
      <c r="E3908" s="4" t="s">
        <v>1320</v>
      </c>
      <c r="F3908" s="9">
        <v>5</v>
      </c>
      <c r="G3908">
        <f>VLOOKUP(E3908,'Data Produk'!$A$2:$E$2517,5,FALSE)</f>
        <v>15300</v>
      </c>
      <c r="H3908">
        <f t="shared" si="123"/>
        <v>76500</v>
      </c>
      <c r="I3908" t="str">
        <f>VLOOKUP(E3908,'Data Produk'!$A$2:$E$2517,3,FALSE)</f>
        <v>BHINNEKA LINKPODS ES3 WIRED EARBUDS WHITE</v>
      </c>
      <c r="J3908" t="str">
        <f>VLOOKUP(E3908,'Data Produk'!$A$2:$E$2517,4,FALSE)</f>
        <v>EARPHONE</v>
      </c>
      <c r="K3908" t="str">
        <f>VLOOKUP(D3908,'Data Outlet'!$A$2:$D$17,4,FALSE)</f>
        <v>Gita Rahma</v>
      </c>
      <c r="L3908" t="str">
        <f>VLOOKUP(D3908,'Data Outlet'!$A$2:$D$17,2,FALSE)</f>
        <v>MALL OF INDONESIA</v>
      </c>
    </row>
    <row r="3909" spans="1:12" x14ac:dyDescent="0.25">
      <c r="A3909" t="str">
        <f t="shared" si="122"/>
        <v>T-3908</v>
      </c>
      <c r="B3909" s="3" t="s">
        <v>2584</v>
      </c>
      <c r="C3909" s="5">
        <v>45482</v>
      </c>
      <c r="D3909" s="3" t="s">
        <v>41</v>
      </c>
      <c r="E3909" s="4" t="s">
        <v>875</v>
      </c>
      <c r="F3909" s="9">
        <v>3</v>
      </c>
      <c r="G3909">
        <f>VLOOKUP(E3909,'Data Produk'!$A$2:$E$2517,5,FALSE)</f>
        <v>22500</v>
      </c>
      <c r="H3909">
        <f t="shared" si="123"/>
        <v>67500</v>
      </c>
      <c r="I3909" t="str">
        <f>VLOOKUP(E3909,'Data Produk'!$A$2:$E$2517,3,FALSE)</f>
        <v>BHINNEKA HYPERLINK KV65C1201 BLACK</v>
      </c>
      <c r="J3909" t="str">
        <f>VLOOKUP(E3909,'Data Produk'!$A$2:$E$2517,4,FALSE)</f>
        <v>CABLE</v>
      </c>
      <c r="K3909" t="str">
        <f>VLOOKUP(D3909,'Data Outlet'!$A$2:$D$17,4,FALSE)</f>
        <v>Gita Rahma</v>
      </c>
      <c r="L3909" t="str">
        <f>VLOOKUP(D3909,'Data Outlet'!$A$2:$D$17,2,FALSE)</f>
        <v>MALL GANDARIA CITY</v>
      </c>
    </row>
    <row r="3910" spans="1:12" x14ac:dyDescent="0.25">
      <c r="A3910" t="str">
        <f t="shared" si="122"/>
        <v>T-3909</v>
      </c>
      <c r="B3910" s="3" t="s">
        <v>2584</v>
      </c>
      <c r="C3910" s="5">
        <v>45497</v>
      </c>
      <c r="D3910" s="3" t="s">
        <v>41</v>
      </c>
      <c r="E3910" s="4" t="s">
        <v>1026</v>
      </c>
      <c r="F3910" s="9">
        <v>3</v>
      </c>
      <c r="G3910">
        <f>VLOOKUP(E3910,'Data Produk'!$A$2:$E$2517,5,FALSE)</f>
        <v>29700</v>
      </c>
      <c r="H3910">
        <f t="shared" si="123"/>
        <v>89100</v>
      </c>
      <c r="I3910" t="str">
        <f>VLOOKUP(E3910,'Data Produk'!$A$2:$E$2517,3,FALSE)</f>
        <v>KC201 BHINNEKA USB CABLE TYPE C</v>
      </c>
      <c r="J3910" t="str">
        <f>VLOOKUP(E3910,'Data Produk'!$A$2:$E$2517,4,FALSE)</f>
        <v>CABLE</v>
      </c>
      <c r="K3910" t="str">
        <f>VLOOKUP(D3910,'Data Outlet'!$A$2:$D$17,4,FALSE)</f>
        <v>Gita Rahma</v>
      </c>
      <c r="L3910" t="str">
        <f>VLOOKUP(D3910,'Data Outlet'!$A$2:$D$17,2,FALSE)</f>
        <v>MALL GANDARIA CITY</v>
      </c>
    </row>
    <row r="3911" spans="1:12" x14ac:dyDescent="0.25">
      <c r="A3911" t="str">
        <f t="shared" si="122"/>
        <v>T-3910</v>
      </c>
      <c r="B3911" s="3" t="s">
        <v>2584</v>
      </c>
      <c r="C3911" s="5">
        <v>45502</v>
      </c>
      <c r="D3911" s="3" t="s">
        <v>41</v>
      </c>
      <c r="E3911" s="4" t="s">
        <v>845</v>
      </c>
      <c r="F3911" s="9">
        <v>2</v>
      </c>
      <c r="G3911">
        <f>VLOOKUP(E3911,'Data Produk'!$A$2:$E$2517,5,FALSE)</f>
        <v>26100</v>
      </c>
      <c r="H3911">
        <f t="shared" si="123"/>
        <v>52200</v>
      </c>
      <c r="I3911" t="str">
        <f>VLOOKUP(E3911,'Data Produk'!$A$2:$E$2517,3,FALSE)</f>
        <v>BHINNEKA GO ES1 WIRED EARBUDS BLACK</v>
      </c>
      <c r="J3911" t="str">
        <f>VLOOKUP(E3911,'Data Produk'!$A$2:$E$2517,4,FALSE)</f>
        <v>EARPHONE</v>
      </c>
      <c r="K3911" t="str">
        <f>VLOOKUP(D3911,'Data Outlet'!$A$2:$D$17,4,FALSE)</f>
        <v>Gita Rahma</v>
      </c>
      <c r="L3911" t="str">
        <f>VLOOKUP(D3911,'Data Outlet'!$A$2:$D$17,2,FALSE)</f>
        <v>MALL GANDARIA CITY</v>
      </c>
    </row>
    <row r="3912" spans="1:12" x14ac:dyDescent="0.25">
      <c r="A3912" t="str">
        <f t="shared" si="122"/>
        <v>T-3911</v>
      </c>
      <c r="B3912" s="3" t="s">
        <v>2584</v>
      </c>
      <c r="C3912" s="5">
        <v>45484</v>
      </c>
      <c r="D3912" s="3" t="s">
        <v>41</v>
      </c>
      <c r="E3912" s="4" t="s">
        <v>1759</v>
      </c>
      <c r="F3912" s="9">
        <v>1</v>
      </c>
      <c r="G3912">
        <f>VLOOKUP(E3912,'Data Produk'!$A$2:$E$2517,5,FALSE)</f>
        <v>153000</v>
      </c>
      <c r="H3912">
        <f t="shared" si="123"/>
        <v>153000</v>
      </c>
      <c r="I3912" t="str">
        <f>VLOOKUP(E3912,'Data Produk'!$A$2:$E$2517,3,FALSE)</f>
        <v>BHINNEKA ATO MP905 DESKMAT GEO1</v>
      </c>
      <c r="J3912" t="str">
        <f>VLOOKUP(E3912,'Data Produk'!$A$2:$E$2517,4,FALSE)</f>
        <v>DESKMAT</v>
      </c>
      <c r="K3912" t="str">
        <f>VLOOKUP(D3912,'Data Outlet'!$A$2:$D$17,4,FALSE)</f>
        <v>Gita Rahma</v>
      </c>
      <c r="L3912" t="str">
        <f>VLOOKUP(D3912,'Data Outlet'!$A$2:$D$17,2,FALSE)</f>
        <v>MALL GANDARIA CITY</v>
      </c>
    </row>
    <row r="3913" spans="1:12" x14ac:dyDescent="0.25">
      <c r="A3913" t="str">
        <f t="shared" si="122"/>
        <v>T-3912</v>
      </c>
      <c r="B3913" s="3" t="s">
        <v>2584</v>
      </c>
      <c r="C3913" s="5">
        <v>45495</v>
      </c>
      <c r="D3913" s="3" t="s">
        <v>43</v>
      </c>
      <c r="E3913" s="4" t="s">
        <v>507</v>
      </c>
      <c r="F3913" s="9">
        <v>1</v>
      </c>
      <c r="G3913">
        <f>VLOOKUP(E3913,'Data Produk'!$A$2:$E$2517,5,FALSE)</f>
        <v>82800</v>
      </c>
      <c r="H3913">
        <f t="shared" si="123"/>
        <v>82800</v>
      </c>
      <c r="I3913" t="str">
        <f>VLOOKUP(E3913,'Data Produk'!$A$2:$E$2517,3,FALSE)</f>
        <v>BHINNEKA W190 OFFICE MOUSE BLACK</v>
      </c>
      <c r="J3913" t="str">
        <f>VLOOKUP(E3913,'Data Produk'!$A$2:$E$2517,4,FALSE)</f>
        <v>OFFICE MOUSE</v>
      </c>
      <c r="K3913" t="str">
        <f>VLOOKUP(D3913,'Data Outlet'!$A$2:$D$17,4,FALSE)</f>
        <v>Gita Rahma</v>
      </c>
      <c r="L3913" t="str">
        <f>VLOOKUP(D3913,'Data Outlet'!$A$2:$D$17,2,FALSE)</f>
        <v>MALL OF INDONESIA</v>
      </c>
    </row>
    <row r="3914" spans="1:12" x14ac:dyDescent="0.25">
      <c r="A3914" t="str">
        <f t="shared" si="122"/>
        <v>T-3913</v>
      </c>
      <c r="B3914" s="3" t="s">
        <v>2584</v>
      </c>
      <c r="C3914" s="5">
        <v>45492</v>
      </c>
      <c r="D3914" s="3" t="s">
        <v>43</v>
      </c>
      <c r="E3914" s="4" t="s">
        <v>1384</v>
      </c>
      <c r="F3914" s="9">
        <v>2</v>
      </c>
      <c r="G3914">
        <f>VLOOKUP(E3914,'Data Produk'!$A$2:$E$2517,5,FALSE)</f>
        <v>36900</v>
      </c>
      <c r="H3914">
        <f t="shared" si="123"/>
        <v>73800</v>
      </c>
      <c r="I3914" t="str">
        <f>VLOOKUP(E3914,'Data Produk'!$A$2:$E$2517,3,FALSE)</f>
        <v>KL106 BHINNEKA USB CABLE LIGHTNING</v>
      </c>
      <c r="J3914" t="str">
        <f>VLOOKUP(E3914,'Data Produk'!$A$2:$E$2517,4,FALSE)</f>
        <v>CABLE</v>
      </c>
      <c r="K3914" t="str">
        <f>VLOOKUP(D3914,'Data Outlet'!$A$2:$D$17,4,FALSE)</f>
        <v>Gita Rahma</v>
      </c>
      <c r="L3914" t="str">
        <f>VLOOKUP(D3914,'Data Outlet'!$A$2:$D$17,2,FALSE)</f>
        <v>MALL OF INDONESIA</v>
      </c>
    </row>
    <row r="3915" spans="1:12" x14ac:dyDescent="0.25">
      <c r="A3915" t="str">
        <f t="shared" si="122"/>
        <v>T-3914</v>
      </c>
      <c r="B3915" s="3" t="s">
        <v>2584</v>
      </c>
      <c r="C3915" s="5">
        <v>45499</v>
      </c>
      <c r="D3915" s="3" t="s">
        <v>41</v>
      </c>
      <c r="E3915" s="4" t="s">
        <v>829</v>
      </c>
      <c r="F3915" s="9">
        <v>1</v>
      </c>
      <c r="G3915">
        <f>VLOOKUP(E3915,'Data Produk'!$A$2:$E$2517,5,FALSE)</f>
        <v>88200</v>
      </c>
      <c r="H3915">
        <f t="shared" si="123"/>
        <v>88200</v>
      </c>
      <c r="I3915" t="str">
        <f>VLOOKUP(E3915,'Data Produk'!$A$2:$E$2517,3,FALSE)</f>
        <v>BHINNEKA POWER PACK S1 10.000 mAh POWERBANK WHITE</v>
      </c>
      <c r="J3915" t="str">
        <f>VLOOKUP(E3915,'Data Produk'!$A$2:$E$2517,4,FALSE)</f>
        <v>POWERBANK</v>
      </c>
      <c r="K3915" t="str">
        <f>VLOOKUP(D3915,'Data Outlet'!$A$2:$D$17,4,FALSE)</f>
        <v>Gita Rahma</v>
      </c>
      <c r="L3915" t="str">
        <f>VLOOKUP(D3915,'Data Outlet'!$A$2:$D$17,2,FALSE)</f>
        <v>MALL GANDARIA CITY</v>
      </c>
    </row>
    <row r="3916" spans="1:12" x14ac:dyDescent="0.25">
      <c r="A3916" t="str">
        <f t="shared" ref="A3916:A3979" si="124">"T-"&amp;ROW()-1</f>
        <v>T-3915</v>
      </c>
      <c r="B3916" s="3" t="s">
        <v>2584</v>
      </c>
      <c r="C3916" s="5">
        <v>45479</v>
      </c>
      <c r="D3916" s="3" t="s">
        <v>35</v>
      </c>
      <c r="E3916" s="4" t="s">
        <v>339</v>
      </c>
      <c r="F3916" s="9">
        <v>1</v>
      </c>
      <c r="G3916">
        <f>VLOOKUP(E3916,'Data Produk'!$A$2:$E$2517,5,FALSE)</f>
        <v>15300</v>
      </c>
      <c r="H3916">
        <f t="shared" si="123"/>
        <v>15300</v>
      </c>
      <c r="I3916" t="str">
        <f>VLOOKUP(E3916,'Data Produk'!$A$2:$E$2517,3,FALSE)</f>
        <v>BHINNEKA LINKPODS ES3 WIRED EARBUDS BLACK</v>
      </c>
      <c r="J3916" t="str">
        <f>VLOOKUP(E3916,'Data Produk'!$A$2:$E$2517,4,FALSE)</f>
        <v>EARPHONE</v>
      </c>
      <c r="K3916" t="str">
        <f>VLOOKUP(D3916,'Data Outlet'!$A$2:$D$17,4,FALSE)</f>
        <v>Budi Santoso</v>
      </c>
      <c r="L3916" t="str">
        <f>VLOOKUP(D3916,'Data Outlet'!$A$2:$D$17,2,FALSE)</f>
        <v>BINTARO EXCHANGE</v>
      </c>
    </row>
    <row r="3917" spans="1:12" x14ac:dyDescent="0.25">
      <c r="A3917" t="str">
        <f t="shared" si="124"/>
        <v>T-3916</v>
      </c>
      <c r="B3917" s="3" t="s">
        <v>2584</v>
      </c>
      <c r="C3917" s="5">
        <v>45480</v>
      </c>
      <c r="D3917" s="3" t="s">
        <v>35</v>
      </c>
      <c r="E3917" s="4" t="s">
        <v>354</v>
      </c>
      <c r="F3917" s="9">
        <v>1</v>
      </c>
      <c r="G3917">
        <f>VLOOKUP(E3917,'Data Produk'!$A$2:$E$2517,5,FALSE)</f>
        <v>82800</v>
      </c>
      <c r="H3917">
        <f t="shared" si="123"/>
        <v>82800</v>
      </c>
      <c r="I3917" t="str">
        <f>VLOOKUP(E3917,'Data Produk'!$A$2:$E$2517,3,FALSE)</f>
        <v>BHINNEKA W190 OFFICE MOUSE BLACK</v>
      </c>
      <c r="J3917" t="str">
        <f>VLOOKUP(E3917,'Data Produk'!$A$2:$E$2517,4,FALSE)</f>
        <v>OFFICE MOUSE</v>
      </c>
      <c r="K3917" t="str">
        <f>VLOOKUP(D3917,'Data Outlet'!$A$2:$D$17,4,FALSE)</f>
        <v>Budi Santoso</v>
      </c>
      <c r="L3917" t="str">
        <f>VLOOKUP(D3917,'Data Outlet'!$A$2:$D$17,2,FALSE)</f>
        <v>BINTARO EXCHANGE</v>
      </c>
    </row>
    <row r="3918" spans="1:12" x14ac:dyDescent="0.25">
      <c r="A3918" t="str">
        <f t="shared" si="124"/>
        <v>T-3917</v>
      </c>
      <c r="B3918" s="3" t="s">
        <v>2584</v>
      </c>
      <c r="C3918" s="5">
        <v>45480</v>
      </c>
      <c r="D3918" s="3" t="s">
        <v>43</v>
      </c>
      <c r="E3918" s="4" t="s">
        <v>586</v>
      </c>
      <c r="F3918" s="9">
        <v>1</v>
      </c>
      <c r="G3918">
        <f>VLOOKUP(E3918,'Data Produk'!$A$2:$E$2517,5,FALSE)</f>
        <v>82800</v>
      </c>
      <c r="H3918">
        <f t="shared" si="123"/>
        <v>82800</v>
      </c>
      <c r="I3918" t="str">
        <f>VLOOKUP(E3918,'Data Produk'!$A$2:$E$2517,3,FALSE)</f>
        <v>BHINNEKA GO W193 OFFICE MOUSE BLUE</v>
      </c>
      <c r="J3918" t="str">
        <f>VLOOKUP(E3918,'Data Produk'!$A$2:$E$2517,4,FALSE)</f>
        <v>OFFICE MOUSE</v>
      </c>
      <c r="K3918" t="str">
        <f>VLOOKUP(D3918,'Data Outlet'!$A$2:$D$17,4,FALSE)</f>
        <v>Gita Rahma</v>
      </c>
      <c r="L3918" t="str">
        <f>VLOOKUP(D3918,'Data Outlet'!$A$2:$D$17,2,FALSE)</f>
        <v>MALL OF INDONESIA</v>
      </c>
    </row>
    <row r="3919" spans="1:12" x14ac:dyDescent="0.25">
      <c r="A3919" t="str">
        <f t="shared" si="124"/>
        <v>T-3918</v>
      </c>
      <c r="B3919" s="3" t="s">
        <v>2584</v>
      </c>
      <c r="C3919" s="5">
        <v>45489</v>
      </c>
      <c r="D3919" s="3" t="s">
        <v>41</v>
      </c>
      <c r="E3919" s="4" t="s">
        <v>1596</v>
      </c>
      <c r="F3919" s="9">
        <v>1</v>
      </c>
      <c r="G3919">
        <f>VLOOKUP(E3919,'Data Produk'!$A$2:$E$2517,5,FALSE)</f>
        <v>39600</v>
      </c>
      <c r="H3919">
        <f t="shared" si="123"/>
        <v>39600</v>
      </c>
      <c r="I3919" t="str">
        <f>VLOOKUP(E3919,'Data Produk'!$A$2:$E$2517,3,FALSE)</f>
        <v>BHINNEKA GO W607 OFFICE MOUSE PINK</v>
      </c>
      <c r="J3919" t="str">
        <f>VLOOKUP(E3919,'Data Produk'!$A$2:$E$2517,4,FALSE)</f>
        <v>OFFICE MOUSE</v>
      </c>
      <c r="K3919" t="str">
        <f>VLOOKUP(D3919,'Data Outlet'!$A$2:$D$17,4,FALSE)</f>
        <v>Gita Rahma</v>
      </c>
      <c r="L3919" t="str">
        <f>VLOOKUP(D3919,'Data Outlet'!$A$2:$D$17,2,FALSE)</f>
        <v>MALL GANDARIA CITY</v>
      </c>
    </row>
    <row r="3920" spans="1:12" x14ac:dyDescent="0.25">
      <c r="A3920" t="str">
        <f t="shared" si="124"/>
        <v>T-3919</v>
      </c>
      <c r="B3920" s="3" t="s">
        <v>2584</v>
      </c>
      <c r="C3920" s="5">
        <v>45499</v>
      </c>
      <c r="D3920" s="3" t="s">
        <v>35</v>
      </c>
      <c r="E3920" s="4" t="s">
        <v>340</v>
      </c>
      <c r="F3920" s="9">
        <v>5</v>
      </c>
      <c r="G3920">
        <f>VLOOKUP(E3920,'Data Produk'!$A$2:$E$2517,5,FALSE)</f>
        <v>17100</v>
      </c>
      <c r="H3920">
        <f t="shared" si="123"/>
        <v>85500</v>
      </c>
      <c r="I3920" t="str">
        <f>VLOOKUP(E3920,'Data Produk'!$A$2:$E$2517,3,FALSE)</f>
        <v>BHINNEKA DURALINK KCB1201 BLACK</v>
      </c>
      <c r="J3920" t="str">
        <f>VLOOKUP(E3920,'Data Produk'!$A$2:$E$2517,4,FALSE)</f>
        <v>CABLE</v>
      </c>
      <c r="K3920" t="str">
        <f>VLOOKUP(D3920,'Data Outlet'!$A$2:$D$17,4,FALSE)</f>
        <v>Budi Santoso</v>
      </c>
      <c r="L3920" t="str">
        <f>VLOOKUP(D3920,'Data Outlet'!$A$2:$D$17,2,FALSE)</f>
        <v>BINTARO EXCHANGE</v>
      </c>
    </row>
    <row r="3921" spans="1:12" x14ac:dyDescent="0.25">
      <c r="A3921" t="str">
        <f t="shared" si="124"/>
        <v>T-3920</v>
      </c>
      <c r="B3921" s="3" t="s">
        <v>2584</v>
      </c>
      <c r="C3921" s="5">
        <v>45484</v>
      </c>
      <c r="D3921" s="3" t="s">
        <v>43</v>
      </c>
      <c r="E3921" s="4" t="s">
        <v>909</v>
      </c>
      <c r="F3921" s="9">
        <v>1</v>
      </c>
      <c r="G3921">
        <f>VLOOKUP(E3921,'Data Produk'!$A$2:$E$2517,5,FALSE)</f>
        <v>112500</v>
      </c>
      <c r="H3921">
        <f t="shared" si="123"/>
        <v>112500</v>
      </c>
      <c r="I3921" t="str">
        <f>VLOOKUP(E3921,'Data Produk'!$A$2:$E$2517,3,FALSE)</f>
        <v>BHINNEKA GO WH02 WIRELESS HEADSET GREY</v>
      </c>
      <c r="J3921" t="str">
        <f>VLOOKUP(E3921,'Data Produk'!$A$2:$E$2517,4,FALSE)</f>
        <v>WIRELESS HEADSET</v>
      </c>
      <c r="K3921" t="str">
        <f>VLOOKUP(D3921,'Data Outlet'!$A$2:$D$17,4,FALSE)</f>
        <v>Gita Rahma</v>
      </c>
      <c r="L3921" t="str">
        <f>VLOOKUP(D3921,'Data Outlet'!$A$2:$D$17,2,FALSE)</f>
        <v>MALL OF INDONESIA</v>
      </c>
    </row>
    <row r="3922" spans="1:12" x14ac:dyDescent="0.25">
      <c r="A3922" t="str">
        <f t="shared" si="124"/>
        <v>T-3921</v>
      </c>
      <c r="B3922" s="3" t="s">
        <v>2584</v>
      </c>
      <c r="C3922" s="5">
        <v>45476</v>
      </c>
      <c r="D3922" s="3" t="s">
        <v>41</v>
      </c>
      <c r="E3922" s="4" t="s">
        <v>1288</v>
      </c>
      <c r="F3922" s="9">
        <v>1</v>
      </c>
      <c r="G3922">
        <f>VLOOKUP(E3922,'Data Produk'!$A$2:$E$2517,5,FALSE)</f>
        <v>22500</v>
      </c>
      <c r="H3922">
        <f t="shared" si="123"/>
        <v>22500</v>
      </c>
      <c r="I3922" t="str">
        <f>VLOOKUP(E3922,'Data Produk'!$A$2:$E$2517,3,FALSE)</f>
        <v>BHINNEKA LINKBUDS ES4 WIRED EARBUDS WHITE</v>
      </c>
      <c r="J3922" t="str">
        <f>VLOOKUP(E3922,'Data Produk'!$A$2:$E$2517,4,FALSE)</f>
        <v>EARPHONE</v>
      </c>
      <c r="K3922" t="str">
        <f>VLOOKUP(D3922,'Data Outlet'!$A$2:$D$17,4,FALSE)</f>
        <v>Gita Rahma</v>
      </c>
      <c r="L3922" t="str">
        <f>VLOOKUP(D3922,'Data Outlet'!$A$2:$D$17,2,FALSE)</f>
        <v>MALL GANDARIA CITY</v>
      </c>
    </row>
    <row r="3923" spans="1:12" x14ac:dyDescent="0.25">
      <c r="A3923" t="str">
        <f t="shared" si="124"/>
        <v>T-3922</v>
      </c>
      <c r="B3923" s="3" t="s">
        <v>2584</v>
      </c>
      <c r="C3923" s="5">
        <v>45489</v>
      </c>
      <c r="D3923" s="3" t="s">
        <v>41</v>
      </c>
      <c r="E3923" s="4" t="s">
        <v>1292</v>
      </c>
      <c r="F3923" s="9">
        <v>1</v>
      </c>
      <c r="G3923">
        <f>VLOOKUP(E3923,'Data Produk'!$A$2:$E$2517,5,FALSE)</f>
        <v>76500</v>
      </c>
      <c r="H3923">
        <f t="shared" si="123"/>
        <v>76500</v>
      </c>
      <c r="I3923" t="str">
        <f>VLOOKUP(E3923,'Data Produk'!$A$2:$E$2517,3,FALSE)</f>
        <v>BHINNEKA WAVE10 TW10 TRUE WIRELESS BLACK</v>
      </c>
      <c r="J3923" t="str">
        <f>VLOOKUP(E3923,'Data Produk'!$A$2:$E$2517,4,FALSE)</f>
        <v>TWS</v>
      </c>
      <c r="K3923" t="str">
        <f>VLOOKUP(D3923,'Data Outlet'!$A$2:$D$17,4,FALSE)</f>
        <v>Gita Rahma</v>
      </c>
      <c r="L3923" t="str">
        <f>VLOOKUP(D3923,'Data Outlet'!$A$2:$D$17,2,FALSE)</f>
        <v>MALL GANDARIA CITY</v>
      </c>
    </row>
    <row r="3924" spans="1:12" x14ac:dyDescent="0.25">
      <c r="A3924" t="str">
        <f t="shared" si="124"/>
        <v>T-3923</v>
      </c>
      <c r="B3924" s="3" t="s">
        <v>2584</v>
      </c>
      <c r="C3924" s="5">
        <v>45487</v>
      </c>
      <c r="D3924" s="3" t="s">
        <v>41</v>
      </c>
      <c r="E3924" s="4" t="s">
        <v>828</v>
      </c>
      <c r="F3924" s="9">
        <v>1</v>
      </c>
      <c r="G3924">
        <f>VLOOKUP(E3924,'Data Produk'!$A$2:$E$2517,5,FALSE)</f>
        <v>162000</v>
      </c>
      <c r="H3924">
        <f t="shared" si="123"/>
        <v>162000</v>
      </c>
      <c r="I3924" t="str">
        <f>VLOOKUP(E3924,'Data Produk'!$A$2:$E$2517,3,FALSE)</f>
        <v>BHINNEKA POWER PACK T1 10.000 mAh 22,5W POWERBANK WHITE</v>
      </c>
      <c r="J3924" t="str">
        <f>VLOOKUP(E3924,'Data Produk'!$A$2:$E$2517,4,FALSE)</f>
        <v>POWERBANK</v>
      </c>
      <c r="K3924" t="str">
        <f>VLOOKUP(D3924,'Data Outlet'!$A$2:$D$17,4,FALSE)</f>
        <v>Gita Rahma</v>
      </c>
      <c r="L3924" t="str">
        <f>VLOOKUP(D3924,'Data Outlet'!$A$2:$D$17,2,FALSE)</f>
        <v>MALL GANDARIA CITY</v>
      </c>
    </row>
    <row r="3925" spans="1:12" x14ac:dyDescent="0.25">
      <c r="A3925" t="str">
        <f t="shared" si="124"/>
        <v>T-3924</v>
      </c>
      <c r="B3925" s="3" t="s">
        <v>2584</v>
      </c>
      <c r="C3925" s="5">
        <v>45498</v>
      </c>
      <c r="D3925" s="3" t="s">
        <v>35</v>
      </c>
      <c r="E3925" s="4" t="s">
        <v>1760</v>
      </c>
      <c r="F3925" s="9">
        <v>1</v>
      </c>
      <c r="G3925">
        <f>VLOOKUP(E3925,'Data Produk'!$A$2:$E$2517,5,FALSE)</f>
        <v>355500</v>
      </c>
      <c r="H3925">
        <f t="shared" si="123"/>
        <v>355500</v>
      </c>
      <c r="I3925" t="str">
        <f>VLOOKUP(E3925,'Data Produk'!$A$2:$E$2517,3,FALSE)</f>
        <v>BHINNEKA Gaming Gamepad USB WGP14 BK</v>
      </c>
      <c r="J3925" t="str">
        <f>VLOOKUP(E3925,'Data Produk'!$A$2:$E$2517,4,FALSE)</f>
        <v>GAMEPAD</v>
      </c>
      <c r="K3925" t="str">
        <f>VLOOKUP(D3925,'Data Outlet'!$A$2:$D$17,4,FALSE)</f>
        <v>Budi Santoso</v>
      </c>
      <c r="L3925" t="str">
        <f>VLOOKUP(D3925,'Data Outlet'!$A$2:$D$17,2,FALSE)</f>
        <v>BINTARO EXCHANGE</v>
      </c>
    </row>
    <row r="3926" spans="1:12" x14ac:dyDescent="0.25">
      <c r="A3926" t="str">
        <f t="shared" si="124"/>
        <v>T-3925</v>
      </c>
      <c r="B3926" s="3" t="s">
        <v>2584</v>
      </c>
      <c r="C3926" s="5">
        <v>45482</v>
      </c>
      <c r="D3926" s="3" t="s">
        <v>35</v>
      </c>
      <c r="E3926" s="4" t="s">
        <v>1350</v>
      </c>
      <c r="F3926" s="9">
        <v>1</v>
      </c>
      <c r="G3926">
        <f>VLOOKUP(E3926,'Data Produk'!$A$2:$E$2517,5,FALSE)</f>
        <v>116100</v>
      </c>
      <c r="H3926">
        <f t="shared" si="123"/>
        <v>116100</v>
      </c>
      <c r="I3926" t="str">
        <f>VLOOKUP(E3926,'Data Produk'!$A$2:$E$2517,3,FALSE)</f>
        <v>BHINNEKA SMART LED STRIP SL0103</v>
      </c>
      <c r="J3926" t="str">
        <f>VLOOKUP(E3926,'Data Produk'!$A$2:$E$2517,4,FALSE)</f>
        <v>SMART LIFE</v>
      </c>
      <c r="K3926" t="str">
        <f>VLOOKUP(D3926,'Data Outlet'!$A$2:$D$17,4,FALSE)</f>
        <v>Budi Santoso</v>
      </c>
      <c r="L3926" t="str">
        <f>VLOOKUP(D3926,'Data Outlet'!$A$2:$D$17,2,FALSE)</f>
        <v>BINTARO EXCHANGE</v>
      </c>
    </row>
    <row r="3927" spans="1:12" x14ac:dyDescent="0.25">
      <c r="A3927" t="str">
        <f t="shared" si="124"/>
        <v>T-3926</v>
      </c>
      <c r="B3927" s="3" t="s">
        <v>2584</v>
      </c>
      <c r="C3927" s="5">
        <v>45486</v>
      </c>
      <c r="D3927" s="3" t="s">
        <v>41</v>
      </c>
      <c r="E3927" s="4" t="s">
        <v>633</v>
      </c>
      <c r="F3927" s="9">
        <v>4</v>
      </c>
      <c r="G3927">
        <f>VLOOKUP(E3927,'Data Produk'!$A$2:$E$2517,5,FALSE)</f>
        <v>15300</v>
      </c>
      <c r="H3927">
        <f t="shared" si="123"/>
        <v>61200</v>
      </c>
      <c r="I3927" t="str">
        <f>VLOOKUP(E3927,'Data Produk'!$A$2:$E$2517,3,FALSE)</f>
        <v>BHINNEKA LINKPODS ES3 WIRED EARBUDS BLACK</v>
      </c>
      <c r="J3927" t="str">
        <f>VLOOKUP(E3927,'Data Produk'!$A$2:$E$2517,4,FALSE)</f>
        <v>EARPHONE</v>
      </c>
      <c r="K3927" t="str">
        <f>VLOOKUP(D3927,'Data Outlet'!$A$2:$D$17,4,FALSE)</f>
        <v>Gita Rahma</v>
      </c>
      <c r="L3927" t="str">
        <f>VLOOKUP(D3927,'Data Outlet'!$A$2:$D$17,2,FALSE)</f>
        <v>MALL GANDARIA CITY</v>
      </c>
    </row>
    <row r="3928" spans="1:12" x14ac:dyDescent="0.25">
      <c r="A3928" t="str">
        <f t="shared" si="124"/>
        <v>T-3927</v>
      </c>
      <c r="B3928" s="3" t="s">
        <v>2584</v>
      </c>
      <c r="C3928" s="5">
        <v>45488</v>
      </c>
      <c r="D3928" s="3" t="s">
        <v>43</v>
      </c>
      <c r="E3928" s="4" t="s">
        <v>1761</v>
      </c>
      <c r="F3928" s="9">
        <v>3</v>
      </c>
      <c r="G3928">
        <f>VLOOKUP(E3928,'Data Produk'!$A$2:$E$2517,5,FALSE)</f>
        <v>26100</v>
      </c>
      <c r="H3928">
        <f t="shared" si="123"/>
        <v>78300</v>
      </c>
      <c r="I3928" t="str">
        <f>VLOOKUP(E3928,'Data Produk'!$A$2:$E$2517,3,FALSE)</f>
        <v>KM102 BHINNEKA USB CABLE MICRO</v>
      </c>
      <c r="J3928" t="str">
        <f>VLOOKUP(E3928,'Data Produk'!$A$2:$E$2517,4,FALSE)</f>
        <v>CABLE</v>
      </c>
      <c r="K3928" t="str">
        <f>VLOOKUP(D3928,'Data Outlet'!$A$2:$D$17,4,FALSE)</f>
        <v>Gita Rahma</v>
      </c>
      <c r="L3928" t="str">
        <f>VLOOKUP(D3928,'Data Outlet'!$A$2:$D$17,2,FALSE)</f>
        <v>MALL OF INDONESIA</v>
      </c>
    </row>
    <row r="3929" spans="1:12" x14ac:dyDescent="0.25">
      <c r="A3929" t="str">
        <f t="shared" si="124"/>
        <v>T-3928</v>
      </c>
      <c r="B3929" s="3" t="s">
        <v>2584</v>
      </c>
      <c r="C3929" s="5">
        <v>45490</v>
      </c>
      <c r="D3929" s="3" t="s">
        <v>43</v>
      </c>
      <c r="E3929" s="4" t="s">
        <v>1762</v>
      </c>
      <c r="F3929" s="9">
        <v>1</v>
      </c>
      <c r="G3929">
        <f>VLOOKUP(E3929,'Data Produk'!$A$2:$E$2517,5,FALSE)</f>
        <v>130500</v>
      </c>
      <c r="H3929">
        <f t="shared" si="123"/>
        <v>130500</v>
      </c>
      <c r="I3929" t="str">
        <f>VLOOKUP(E3929,'Data Produk'!$A$2:$E$2517,3,FALSE)</f>
        <v>BHINNEKA TRINITY MH88 GAMING HEADSET BLACK</v>
      </c>
      <c r="J3929" t="str">
        <f>VLOOKUP(E3929,'Data Produk'!$A$2:$E$2517,4,FALSE)</f>
        <v>GAMING HEADSET</v>
      </c>
      <c r="K3929" t="str">
        <f>VLOOKUP(D3929,'Data Outlet'!$A$2:$D$17,4,FALSE)</f>
        <v>Gita Rahma</v>
      </c>
      <c r="L3929" t="str">
        <f>VLOOKUP(D3929,'Data Outlet'!$A$2:$D$17,2,FALSE)</f>
        <v>MALL OF INDONESIA</v>
      </c>
    </row>
    <row r="3930" spans="1:12" x14ac:dyDescent="0.25">
      <c r="A3930" t="str">
        <f t="shared" si="124"/>
        <v>T-3929</v>
      </c>
      <c r="B3930" s="3" t="s">
        <v>2584</v>
      </c>
      <c r="C3930" s="5">
        <v>45500</v>
      </c>
      <c r="D3930" s="3" t="s">
        <v>43</v>
      </c>
      <c r="E3930" s="4" t="s">
        <v>1763</v>
      </c>
      <c r="F3930" s="9">
        <v>3</v>
      </c>
      <c r="G3930">
        <f>VLOOKUP(E3930,'Data Produk'!$A$2:$E$2517,5,FALSE)</f>
        <v>25200</v>
      </c>
      <c r="H3930">
        <f t="shared" si="123"/>
        <v>75600</v>
      </c>
      <c r="I3930" t="str">
        <f>VLOOKUP(E3930,'Data Produk'!$A$2:$E$2517,3,FALSE)</f>
        <v>KDC105 BHINNEKA USB CABLE TYPE C</v>
      </c>
      <c r="J3930" t="str">
        <f>VLOOKUP(E3930,'Data Produk'!$A$2:$E$2517,4,FALSE)</f>
        <v>CABLE</v>
      </c>
      <c r="K3930" t="str">
        <f>VLOOKUP(D3930,'Data Outlet'!$A$2:$D$17,4,FALSE)</f>
        <v>Gita Rahma</v>
      </c>
      <c r="L3930" t="str">
        <f>VLOOKUP(D3930,'Data Outlet'!$A$2:$D$17,2,FALSE)</f>
        <v>MALL OF INDONESIA</v>
      </c>
    </row>
    <row r="3931" spans="1:12" x14ac:dyDescent="0.25">
      <c r="A3931" t="str">
        <f t="shared" si="124"/>
        <v>T-3930</v>
      </c>
      <c r="B3931" s="3" t="s">
        <v>2584</v>
      </c>
      <c r="C3931" s="5">
        <v>45479</v>
      </c>
      <c r="D3931" s="3" t="s">
        <v>41</v>
      </c>
      <c r="E3931" s="4" t="s">
        <v>1764</v>
      </c>
      <c r="F3931" s="9">
        <v>1</v>
      </c>
      <c r="G3931">
        <f>VLOOKUP(E3931,'Data Produk'!$A$2:$E$2517,5,FALSE)</f>
        <v>112500</v>
      </c>
      <c r="H3931">
        <f t="shared" si="123"/>
        <v>112500</v>
      </c>
      <c r="I3931" t="str">
        <f>VLOOKUP(E3931,'Data Produk'!$A$2:$E$2517,3,FALSE)</f>
        <v>BHINNEKA WAVE11 TW11 TRUE WIRELESS WHITE</v>
      </c>
      <c r="J3931" t="str">
        <f>VLOOKUP(E3931,'Data Produk'!$A$2:$E$2517,4,FALSE)</f>
        <v>TWS</v>
      </c>
      <c r="K3931" t="str">
        <f>VLOOKUP(D3931,'Data Outlet'!$A$2:$D$17,4,FALSE)</f>
        <v>Gita Rahma</v>
      </c>
      <c r="L3931" t="str">
        <f>VLOOKUP(D3931,'Data Outlet'!$A$2:$D$17,2,FALSE)</f>
        <v>MALL GANDARIA CITY</v>
      </c>
    </row>
    <row r="3932" spans="1:12" x14ac:dyDescent="0.25">
      <c r="A3932" t="str">
        <f t="shared" si="124"/>
        <v>T-3931</v>
      </c>
      <c r="B3932" s="3" t="s">
        <v>2584</v>
      </c>
      <c r="C3932" s="5">
        <v>45503</v>
      </c>
      <c r="D3932" s="3" t="s">
        <v>35</v>
      </c>
      <c r="E3932" s="4" t="s">
        <v>338</v>
      </c>
      <c r="F3932" s="9">
        <v>1</v>
      </c>
      <c r="G3932">
        <f>VLOOKUP(E3932,'Data Produk'!$A$2:$E$2517,5,FALSE)</f>
        <v>225000</v>
      </c>
      <c r="H3932">
        <f t="shared" si="123"/>
        <v>225000</v>
      </c>
      <c r="I3932" t="str">
        <f>VLOOKUP(E3932,'Data Produk'!$A$2:$E$2517,3,FALSE)</f>
        <v>BHINNEKA POWER CUBE 4 PLUG TYPE TRAVEL MULTI ADAPTER BLACK</v>
      </c>
      <c r="J3932" t="str">
        <f>VLOOKUP(E3932,'Data Produk'!$A$2:$E$2517,4,FALSE)</f>
        <v>CAR &amp; TRAVEL CHARGER</v>
      </c>
      <c r="K3932" t="str">
        <f>VLOOKUP(D3932,'Data Outlet'!$A$2:$D$17,4,FALSE)</f>
        <v>Budi Santoso</v>
      </c>
      <c r="L3932" t="str">
        <f>VLOOKUP(D3932,'Data Outlet'!$A$2:$D$17,2,FALSE)</f>
        <v>BINTARO EXCHANGE</v>
      </c>
    </row>
    <row r="3933" spans="1:12" x14ac:dyDescent="0.25">
      <c r="A3933" t="str">
        <f t="shared" si="124"/>
        <v>T-3932</v>
      </c>
      <c r="B3933" s="3" t="s">
        <v>2584</v>
      </c>
      <c r="C3933" s="5">
        <v>45493</v>
      </c>
      <c r="D3933" s="3" t="s">
        <v>43</v>
      </c>
      <c r="E3933" s="4" t="s">
        <v>525</v>
      </c>
      <c r="F3933" s="9">
        <v>1</v>
      </c>
      <c r="G3933">
        <f>VLOOKUP(E3933,'Data Produk'!$A$2:$E$2517,5,FALSE)</f>
        <v>107100</v>
      </c>
      <c r="H3933">
        <f t="shared" si="123"/>
        <v>107100</v>
      </c>
      <c r="I3933" t="str">
        <f>VLOOKUP(E3933,'Data Produk'!$A$2:$E$2517,3,FALSE)</f>
        <v>BHINNEKA CW2-Q02 38W 2-PORTS CHARGER (QC) WHITE</v>
      </c>
      <c r="J3933" t="str">
        <f>VLOOKUP(E3933,'Data Produk'!$A$2:$E$2517,4,FALSE)</f>
        <v>CHARGER</v>
      </c>
      <c r="K3933" t="str">
        <f>VLOOKUP(D3933,'Data Outlet'!$A$2:$D$17,4,FALSE)</f>
        <v>Gita Rahma</v>
      </c>
      <c r="L3933" t="str">
        <f>VLOOKUP(D3933,'Data Outlet'!$A$2:$D$17,2,FALSE)</f>
        <v>MALL OF INDONESIA</v>
      </c>
    </row>
    <row r="3934" spans="1:12" x14ac:dyDescent="0.25">
      <c r="A3934" t="str">
        <f t="shared" si="124"/>
        <v>T-3933</v>
      </c>
      <c r="B3934" s="3" t="s">
        <v>2584</v>
      </c>
      <c r="C3934" s="5">
        <v>45491</v>
      </c>
      <c r="D3934" s="3" t="s">
        <v>43</v>
      </c>
      <c r="E3934" s="4" t="s">
        <v>546</v>
      </c>
      <c r="F3934" s="9">
        <v>5</v>
      </c>
      <c r="G3934">
        <f>VLOOKUP(E3934,'Data Produk'!$A$2:$E$2517,5,FALSE)</f>
        <v>31500</v>
      </c>
      <c r="H3934">
        <f t="shared" si="123"/>
        <v>157500</v>
      </c>
      <c r="I3934" t="str">
        <f>VLOOKUP(E3934,'Data Produk'!$A$2:$E$2517,3,FALSE)</f>
        <v>BHINNEKA HYPERLINK KD60L1501 BLACK</v>
      </c>
      <c r="J3934" t="str">
        <f>VLOOKUP(E3934,'Data Produk'!$A$2:$E$2517,4,FALSE)</f>
        <v>CABLE</v>
      </c>
      <c r="K3934" t="str">
        <f>VLOOKUP(D3934,'Data Outlet'!$A$2:$D$17,4,FALSE)</f>
        <v>Gita Rahma</v>
      </c>
      <c r="L3934" t="str">
        <f>VLOOKUP(D3934,'Data Outlet'!$A$2:$D$17,2,FALSE)</f>
        <v>MALL OF INDONESIA</v>
      </c>
    </row>
    <row r="3935" spans="1:12" x14ac:dyDescent="0.25">
      <c r="A3935" t="str">
        <f t="shared" si="124"/>
        <v>T-3934</v>
      </c>
      <c r="B3935" s="3" t="s">
        <v>2584</v>
      </c>
      <c r="C3935" s="5">
        <v>45500</v>
      </c>
      <c r="D3935" s="3" t="s">
        <v>41</v>
      </c>
      <c r="E3935" s="4" t="s">
        <v>1328</v>
      </c>
      <c r="F3935" s="9">
        <v>3</v>
      </c>
      <c r="G3935">
        <f>VLOOKUP(E3935,'Data Produk'!$A$2:$E$2517,5,FALSE)</f>
        <v>29700</v>
      </c>
      <c r="H3935">
        <f t="shared" si="123"/>
        <v>89100</v>
      </c>
      <c r="I3935" t="str">
        <f>VLOOKUP(E3935,'Data Produk'!$A$2:$E$2517,3,FALSE)</f>
        <v>KM104 BHINNEKA USB CABLE MICRO</v>
      </c>
      <c r="J3935" t="str">
        <f>VLOOKUP(E3935,'Data Produk'!$A$2:$E$2517,4,FALSE)</f>
        <v>CABLE</v>
      </c>
      <c r="K3935" t="str">
        <f>VLOOKUP(D3935,'Data Outlet'!$A$2:$D$17,4,FALSE)</f>
        <v>Gita Rahma</v>
      </c>
      <c r="L3935" t="str">
        <f>VLOOKUP(D3935,'Data Outlet'!$A$2:$D$17,2,FALSE)</f>
        <v>MALL GANDARIA CITY</v>
      </c>
    </row>
    <row r="3936" spans="1:12" x14ac:dyDescent="0.25">
      <c r="A3936" t="str">
        <f t="shared" si="124"/>
        <v>T-3935</v>
      </c>
      <c r="B3936" s="3" t="s">
        <v>2584</v>
      </c>
      <c r="C3936" s="5">
        <v>45502</v>
      </c>
      <c r="D3936" s="3" t="s">
        <v>41</v>
      </c>
      <c r="E3936" s="4" t="s">
        <v>1453</v>
      </c>
      <c r="F3936" s="9">
        <v>1</v>
      </c>
      <c r="G3936">
        <f>VLOOKUP(E3936,'Data Produk'!$A$2:$E$2517,5,FALSE)</f>
        <v>148500</v>
      </c>
      <c r="H3936">
        <f t="shared" si="123"/>
        <v>148500</v>
      </c>
      <c r="I3936" t="str">
        <f>VLOOKUP(E3936,'Data Produk'!$A$2:$E$2517,3,FALSE)</f>
        <v>BHINNEKA GO WK895 OFFICE COMBO BLACK</v>
      </c>
      <c r="J3936" t="str">
        <f>VLOOKUP(E3936,'Data Produk'!$A$2:$E$2517,4,FALSE)</f>
        <v>OFFICE COMBO</v>
      </c>
      <c r="K3936" t="str">
        <f>VLOOKUP(D3936,'Data Outlet'!$A$2:$D$17,4,FALSE)</f>
        <v>Gita Rahma</v>
      </c>
      <c r="L3936" t="str">
        <f>VLOOKUP(D3936,'Data Outlet'!$A$2:$D$17,2,FALSE)</f>
        <v>MALL GANDARIA CITY</v>
      </c>
    </row>
    <row r="3937" spans="1:12" x14ac:dyDescent="0.25">
      <c r="A3937" t="str">
        <f t="shared" si="124"/>
        <v>T-3936</v>
      </c>
      <c r="B3937" s="3" t="s">
        <v>2584</v>
      </c>
      <c r="C3937" s="5">
        <v>45495</v>
      </c>
      <c r="D3937" s="3" t="s">
        <v>41</v>
      </c>
      <c r="E3937" s="4" t="s">
        <v>1139</v>
      </c>
      <c r="F3937" s="9">
        <v>1</v>
      </c>
      <c r="G3937">
        <f>VLOOKUP(E3937,'Data Produk'!$A$2:$E$2517,5,FALSE)</f>
        <v>73800</v>
      </c>
      <c r="H3937">
        <f t="shared" si="123"/>
        <v>73800</v>
      </c>
      <c r="I3937" t="str">
        <f>VLOOKUP(E3937,'Data Produk'!$A$2:$E$2517,3,FALSE)</f>
        <v>BHINNEKA SMART LIGHT BUB 9W SLB101</v>
      </c>
      <c r="J3937" t="str">
        <f>VLOOKUP(E3937,'Data Produk'!$A$2:$E$2517,4,FALSE)</f>
        <v>SMART LIFE</v>
      </c>
      <c r="K3937" t="str">
        <f>VLOOKUP(D3937,'Data Outlet'!$A$2:$D$17,4,FALSE)</f>
        <v>Gita Rahma</v>
      </c>
      <c r="L3937" t="str">
        <f>VLOOKUP(D3937,'Data Outlet'!$A$2:$D$17,2,FALSE)</f>
        <v>MALL GANDARIA CITY</v>
      </c>
    </row>
    <row r="3938" spans="1:12" x14ac:dyDescent="0.25">
      <c r="A3938" t="str">
        <f t="shared" si="124"/>
        <v>T-3937</v>
      </c>
      <c r="B3938" s="3" t="s">
        <v>2584</v>
      </c>
      <c r="C3938" s="5">
        <v>45487</v>
      </c>
      <c r="D3938" s="3" t="s">
        <v>41</v>
      </c>
      <c r="E3938" s="4" t="s">
        <v>563</v>
      </c>
      <c r="F3938" s="9">
        <v>2</v>
      </c>
      <c r="G3938">
        <f>VLOOKUP(E3938,'Data Produk'!$A$2:$E$2517,5,FALSE)</f>
        <v>13050</v>
      </c>
      <c r="H3938">
        <f t="shared" si="123"/>
        <v>26100</v>
      </c>
      <c r="I3938" t="str">
        <f>VLOOKUP(E3938,'Data Produk'!$A$2:$E$2517,3,FALSE)</f>
        <v>BHINNEKA DURALINK KCT1201 BLACK</v>
      </c>
      <c r="J3938" t="str">
        <f>VLOOKUP(E3938,'Data Produk'!$A$2:$E$2517,4,FALSE)</f>
        <v>CABLE</v>
      </c>
      <c r="K3938" t="str">
        <f>VLOOKUP(D3938,'Data Outlet'!$A$2:$D$17,4,FALSE)</f>
        <v>Gita Rahma</v>
      </c>
      <c r="L3938" t="str">
        <f>VLOOKUP(D3938,'Data Outlet'!$A$2:$D$17,2,FALSE)</f>
        <v>MALL GANDARIA CITY</v>
      </c>
    </row>
    <row r="3939" spans="1:12" x14ac:dyDescent="0.25">
      <c r="A3939" t="str">
        <f t="shared" si="124"/>
        <v>T-3938</v>
      </c>
      <c r="B3939" s="3" t="s">
        <v>2584</v>
      </c>
      <c r="C3939" s="5">
        <v>45483</v>
      </c>
      <c r="D3939" s="3" t="s">
        <v>35</v>
      </c>
      <c r="E3939" s="4" t="s">
        <v>334</v>
      </c>
      <c r="F3939" s="9">
        <v>3</v>
      </c>
      <c r="G3939">
        <f>VLOOKUP(E3939,'Data Produk'!$A$2:$E$2517,5,FALSE)</f>
        <v>22500</v>
      </c>
      <c r="H3939">
        <f t="shared" si="123"/>
        <v>67500</v>
      </c>
      <c r="I3939" t="str">
        <f>VLOOKUP(E3939,'Data Produk'!$A$2:$E$2517,3,FALSE)</f>
        <v>BHINNEKA LINKBUDS ES4 WIRED EARBUDS BLACK</v>
      </c>
      <c r="J3939" t="str">
        <f>VLOOKUP(E3939,'Data Produk'!$A$2:$E$2517,4,FALSE)</f>
        <v>EARPHONE</v>
      </c>
      <c r="K3939" t="str">
        <f>VLOOKUP(D3939,'Data Outlet'!$A$2:$D$17,4,FALSE)</f>
        <v>Budi Santoso</v>
      </c>
      <c r="L3939" t="str">
        <f>VLOOKUP(D3939,'Data Outlet'!$A$2:$D$17,2,FALSE)</f>
        <v>BINTARO EXCHANGE</v>
      </c>
    </row>
    <row r="3940" spans="1:12" x14ac:dyDescent="0.25">
      <c r="A3940" t="str">
        <f t="shared" si="124"/>
        <v>T-3939</v>
      </c>
      <c r="B3940" s="3" t="s">
        <v>2584</v>
      </c>
      <c r="C3940" s="5">
        <v>45486</v>
      </c>
      <c r="D3940" s="3" t="s">
        <v>43</v>
      </c>
      <c r="E3940" s="4" t="s">
        <v>532</v>
      </c>
      <c r="F3940" s="9">
        <v>3</v>
      </c>
      <c r="G3940">
        <f>VLOOKUP(E3940,'Data Produk'!$A$2:$E$2517,5,FALSE)</f>
        <v>27000</v>
      </c>
      <c r="H3940">
        <f t="shared" si="123"/>
        <v>81000</v>
      </c>
      <c r="I3940" t="str">
        <f>VLOOKUP(E3940,'Data Produk'!$A$2:$E$2517,3,FALSE)</f>
        <v>BHINNEKA DURALINK KCB2001 BLACK</v>
      </c>
      <c r="J3940" t="str">
        <f>VLOOKUP(E3940,'Data Produk'!$A$2:$E$2517,4,FALSE)</f>
        <v>CABLE</v>
      </c>
      <c r="K3940" t="str">
        <f>VLOOKUP(D3940,'Data Outlet'!$A$2:$D$17,4,FALSE)</f>
        <v>Gita Rahma</v>
      </c>
      <c r="L3940" t="str">
        <f>VLOOKUP(D3940,'Data Outlet'!$A$2:$D$17,2,FALSE)</f>
        <v>MALL OF INDONESIA</v>
      </c>
    </row>
    <row r="3941" spans="1:12" x14ac:dyDescent="0.25">
      <c r="A3941" t="str">
        <f t="shared" si="124"/>
        <v>T-3940</v>
      </c>
      <c r="B3941" s="3" t="s">
        <v>2584</v>
      </c>
      <c r="C3941" s="5">
        <v>45484</v>
      </c>
      <c r="D3941" s="3" t="s">
        <v>41</v>
      </c>
      <c r="E3941" s="4" t="s">
        <v>1688</v>
      </c>
      <c r="F3941" s="9">
        <v>1</v>
      </c>
      <c r="G3941">
        <f>VLOOKUP(E3941,'Data Produk'!$A$2:$E$2517,5,FALSE)</f>
        <v>39600</v>
      </c>
      <c r="H3941">
        <f t="shared" si="123"/>
        <v>39600</v>
      </c>
      <c r="I3941" t="str">
        <f>VLOOKUP(E3941,'Data Produk'!$A$2:$E$2517,3,FALSE)</f>
        <v>BHINNEKA GO W605 OFFICE MOUSE BLACK</v>
      </c>
      <c r="J3941" t="str">
        <f>VLOOKUP(E3941,'Data Produk'!$A$2:$E$2517,4,FALSE)</f>
        <v>OFFICE MOUSE</v>
      </c>
      <c r="K3941" t="str">
        <f>VLOOKUP(D3941,'Data Outlet'!$A$2:$D$17,4,FALSE)</f>
        <v>Gita Rahma</v>
      </c>
      <c r="L3941" t="str">
        <f>VLOOKUP(D3941,'Data Outlet'!$A$2:$D$17,2,FALSE)</f>
        <v>MALL GANDARIA CITY</v>
      </c>
    </row>
    <row r="3942" spans="1:12" x14ac:dyDescent="0.25">
      <c r="A3942" t="str">
        <f t="shared" si="124"/>
        <v>T-3941</v>
      </c>
      <c r="B3942" s="3" t="s">
        <v>2584</v>
      </c>
      <c r="C3942" s="5">
        <v>45489</v>
      </c>
      <c r="D3942" s="3" t="s">
        <v>43</v>
      </c>
      <c r="E3942" s="4" t="s">
        <v>1765</v>
      </c>
      <c r="F3942" s="9">
        <v>2</v>
      </c>
      <c r="G3942">
        <f>VLOOKUP(E3942,'Data Produk'!$A$2:$E$2517,5,FALSE)</f>
        <v>148500</v>
      </c>
      <c r="H3942">
        <f t="shared" si="123"/>
        <v>297000</v>
      </c>
      <c r="I3942" t="str">
        <f>VLOOKUP(E3942,'Data Produk'!$A$2:$E$2517,3,FALSE)</f>
        <v>BHINNEKA SMART ADAPTOR LA1A01</v>
      </c>
      <c r="J3942" t="str">
        <f>VLOOKUP(E3942,'Data Produk'!$A$2:$E$2517,4,FALSE)</f>
        <v>SMART LIFE</v>
      </c>
      <c r="K3942" t="str">
        <f>VLOOKUP(D3942,'Data Outlet'!$A$2:$D$17,4,FALSE)</f>
        <v>Gita Rahma</v>
      </c>
      <c r="L3942" t="str">
        <f>VLOOKUP(D3942,'Data Outlet'!$A$2:$D$17,2,FALSE)</f>
        <v>MALL OF INDONESIA</v>
      </c>
    </row>
    <row r="3943" spans="1:12" x14ac:dyDescent="0.25">
      <c r="A3943" t="str">
        <f t="shared" si="124"/>
        <v>T-3942</v>
      </c>
      <c r="B3943" s="3" t="s">
        <v>2584</v>
      </c>
      <c r="C3943" s="5">
        <v>45484</v>
      </c>
      <c r="D3943" s="3" t="s">
        <v>41</v>
      </c>
      <c r="E3943" s="4" t="s">
        <v>608</v>
      </c>
      <c r="F3943" s="9">
        <v>1</v>
      </c>
      <c r="G3943">
        <f>VLOOKUP(E3943,'Data Produk'!$A$2:$E$2517,5,FALSE)</f>
        <v>243000</v>
      </c>
      <c r="H3943">
        <f t="shared" si="123"/>
        <v>243000</v>
      </c>
      <c r="I3943" t="str">
        <f>VLOOKUP(E3943,'Data Produk'!$A$2:$E$2517,3,FALSE)</f>
        <v>BHINNEKA POWER PLUS 65W 3-PORTS GAN CHARGER (PPS/PD+QC) BLACK</v>
      </c>
      <c r="J3943" t="str">
        <f>VLOOKUP(E3943,'Data Produk'!$A$2:$E$2517,4,FALSE)</f>
        <v>CHARGER</v>
      </c>
      <c r="K3943" t="str">
        <f>VLOOKUP(D3943,'Data Outlet'!$A$2:$D$17,4,FALSE)</f>
        <v>Gita Rahma</v>
      </c>
      <c r="L3943" t="str">
        <f>VLOOKUP(D3943,'Data Outlet'!$A$2:$D$17,2,FALSE)</f>
        <v>MALL GANDARIA CITY</v>
      </c>
    </row>
    <row r="3944" spans="1:12" x14ac:dyDescent="0.25">
      <c r="A3944" t="str">
        <f t="shared" si="124"/>
        <v>T-3943</v>
      </c>
      <c r="B3944" s="3" t="s">
        <v>2584</v>
      </c>
      <c r="C3944" s="5">
        <v>45486</v>
      </c>
      <c r="D3944" s="3" t="s">
        <v>35</v>
      </c>
      <c r="E3944" s="4" t="s">
        <v>350</v>
      </c>
      <c r="F3944" s="9">
        <v>1</v>
      </c>
      <c r="G3944">
        <f>VLOOKUP(E3944,'Data Produk'!$A$2:$E$2517,5,FALSE)</f>
        <v>15300</v>
      </c>
      <c r="H3944">
        <f t="shared" si="123"/>
        <v>15300</v>
      </c>
      <c r="I3944" t="str">
        <f>VLOOKUP(E3944,'Data Produk'!$A$2:$E$2517,3,FALSE)</f>
        <v>BHINNEKA LINKPODS ES3 WIRED EARBUDS WHITE</v>
      </c>
      <c r="J3944" t="str">
        <f>VLOOKUP(E3944,'Data Produk'!$A$2:$E$2517,4,FALSE)</f>
        <v>EARPHONE</v>
      </c>
      <c r="K3944" t="str">
        <f>VLOOKUP(D3944,'Data Outlet'!$A$2:$D$17,4,FALSE)</f>
        <v>Budi Santoso</v>
      </c>
      <c r="L3944" t="str">
        <f>VLOOKUP(D3944,'Data Outlet'!$A$2:$D$17,2,FALSE)</f>
        <v>BINTARO EXCHANGE</v>
      </c>
    </row>
    <row r="3945" spans="1:12" x14ac:dyDescent="0.25">
      <c r="A3945" t="str">
        <f t="shared" si="124"/>
        <v>T-3944</v>
      </c>
      <c r="B3945" s="3" t="s">
        <v>2584</v>
      </c>
      <c r="C3945" s="5">
        <v>45494</v>
      </c>
      <c r="D3945" s="3" t="s">
        <v>35</v>
      </c>
      <c r="E3945" s="4" t="s">
        <v>341</v>
      </c>
      <c r="F3945" s="9">
        <v>1</v>
      </c>
      <c r="G3945">
        <f>VLOOKUP(E3945,'Data Produk'!$A$2:$E$2517,5,FALSE)</f>
        <v>49500</v>
      </c>
      <c r="H3945">
        <f t="shared" si="123"/>
        <v>49500</v>
      </c>
      <c r="I3945" t="str">
        <f>VLOOKUP(E3945,'Data Produk'!$A$2:$E$2517,3,FALSE)</f>
        <v>BHINNEKA POWER PURE 20W 1-PORT TYPE-A USB CHARGER (QC) BLACK</v>
      </c>
      <c r="J3945" t="str">
        <f>VLOOKUP(E3945,'Data Produk'!$A$2:$E$2517,4,FALSE)</f>
        <v>CHARGER</v>
      </c>
      <c r="K3945" t="str">
        <f>VLOOKUP(D3945,'Data Outlet'!$A$2:$D$17,4,FALSE)</f>
        <v>Budi Santoso</v>
      </c>
      <c r="L3945" t="str">
        <f>VLOOKUP(D3945,'Data Outlet'!$A$2:$D$17,2,FALSE)</f>
        <v>BINTARO EXCHANGE</v>
      </c>
    </row>
    <row r="3946" spans="1:12" x14ac:dyDescent="0.25">
      <c r="A3946" t="str">
        <f t="shared" si="124"/>
        <v>T-3945</v>
      </c>
      <c r="B3946" s="3" t="s">
        <v>2584</v>
      </c>
      <c r="C3946" s="5">
        <v>45499</v>
      </c>
      <c r="D3946" s="3" t="s">
        <v>35</v>
      </c>
      <c r="E3946" s="4" t="s">
        <v>953</v>
      </c>
      <c r="F3946" s="9">
        <v>1</v>
      </c>
      <c r="G3946">
        <f>VLOOKUP(E3946,'Data Produk'!$A$2:$E$2517,5,FALSE)</f>
        <v>103500</v>
      </c>
      <c r="H3946">
        <f t="shared" si="123"/>
        <v>103500</v>
      </c>
      <c r="I3946" t="str">
        <f>VLOOKUP(E3946,'Data Produk'!$A$2:$E$2517,3,FALSE)</f>
        <v>BHINNEKA FLASH HQ53 GAMING HEADSET BLACK</v>
      </c>
      <c r="J3946" t="str">
        <f>VLOOKUP(E3946,'Data Produk'!$A$2:$E$2517,4,FALSE)</f>
        <v>GAMING HEADSET</v>
      </c>
      <c r="K3946" t="str">
        <f>VLOOKUP(D3946,'Data Outlet'!$A$2:$D$17,4,FALSE)</f>
        <v>Budi Santoso</v>
      </c>
      <c r="L3946" t="str">
        <f>VLOOKUP(D3946,'Data Outlet'!$A$2:$D$17,2,FALSE)</f>
        <v>BINTARO EXCHANGE</v>
      </c>
    </row>
    <row r="3947" spans="1:12" x14ac:dyDescent="0.25">
      <c r="A3947" t="str">
        <f t="shared" si="124"/>
        <v>T-3946</v>
      </c>
      <c r="B3947" s="3" t="s">
        <v>2584</v>
      </c>
      <c r="C3947" s="5">
        <v>45482</v>
      </c>
      <c r="D3947" s="3" t="s">
        <v>43</v>
      </c>
      <c r="E3947" s="4" t="s">
        <v>1125</v>
      </c>
      <c r="F3947" s="9">
        <v>1</v>
      </c>
      <c r="G3947">
        <f>VLOOKUP(E3947,'Data Produk'!$A$2:$E$2517,5,FALSE)</f>
        <v>125100</v>
      </c>
      <c r="H3947">
        <f t="shared" si="123"/>
        <v>125100</v>
      </c>
      <c r="I3947" t="str">
        <f>VLOOKUP(E3947,'Data Produk'!$A$2:$E$2517,3,FALSE)</f>
        <v>BHINNEKA THOR II X16 GAMING MOUSE BLACK</v>
      </c>
      <c r="J3947" t="str">
        <f>VLOOKUP(E3947,'Data Produk'!$A$2:$E$2517,4,FALSE)</f>
        <v>MOUSE GAMING</v>
      </c>
      <c r="K3947" t="str">
        <f>VLOOKUP(D3947,'Data Outlet'!$A$2:$D$17,4,FALSE)</f>
        <v>Gita Rahma</v>
      </c>
      <c r="L3947" t="str">
        <f>VLOOKUP(D3947,'Data Outlet'!$A$2:$D$17,2,FALSE)</f>
        <v>MALL OF INDONESIA</v>
      </c>
    </row>
    <row r="3948" spans="1:12" x14ac:dyDescent="0.25">
      <c r="A3948" t="str">
        <f t="shared" si="124"/>
        <v>T-3947</v>
      </c>
      <c r="B3948" s="3" t="s">
        <v>2584</v>
      </c>
      <c r="C3948" s="5">
        <v>45500</v>
      </c>
      <c r="D3948" s="3" t="s">
        <v>35</v>
      </c>
      <c r="E3948" s="4" t="s">
        <v>1382</v>
      </c>
      <c r="F3948" s="9">
        <v>3</v>
      </c>
      <c r="G3948">
        <f>VLOOKUP(E3948,'Data Produk'!$A$2:$E$2517,5,FALSE)</f>
        <v>49500</v>
      </c>
      <c r="H3948">
        <f t="shared" si="123"/>
        <v>148500</v>
      </c>
      <c r="I3948" t="str">
        <f>VLOOKUP(E3948,'Data Produk'!$A$2:$E$2517,3,FALSE)</f>
        <v>BHINNEKA POWER GO 20W 1-PORT TYPE-C USB CHARGER (PD+QC) BLACK</v>
      </c>
      <c r="J3948" t="str">
        <f>VLOOKUP(E3948,'Data Produk'!$A$2:$E$2517,4,FALSE)</f>
        <v>CHARGER</v>
      </c>
      <c r="K3948" t="str">
        <f>VLOOKUP(D3948,'Data Outlet'!$A$2:$D$17,4,FALSE)</f>
        <v>Budi Santoso</v>
      </c>
      <c r="L3948" t="str">
        <f>VLOOKUP(D3948,'Data Outlet'!$A$2:$D$17,2,FALSE)</f>
        <v>BINTARO EXCHANGE</v>
      </c>
    </row>
    <row r="3949" spans="1:12" x14ac:dyDescent="0.25">
      <c r="A3949" t="str">
        <f t="shared" si="124"/>
        <v>T-3948</v>
      </c>
      <c r="B3949" s="3" t="s">
        <v>2584</v>
      </c>
      <c r="C3949" s="5">
        <v>45479</v>
      </c>
      <c r="D3949" s="3" t="s">
        <v>43</v>
      </c>
      <c r="E3949" s="4" t="s">
        <v>509</v>
      </c>
      <c r="F3949" s="9">
        <v>2</v>
      </c>
      <c r="G3949">
        <f>VLOOKUP(E3949,'Data Produk'!$A$2:$E$2517,5,FALSE)</f>
        <v>76500</v>
      </c>
      <c r="H3949">
        <f t="shared" si="123"/>
        <v>153000</v>
      </c>
      <c r="I3949" t="str">
        <f>VLOOKUP(E3949,'Data Produk'!$A$2:$E$2517,3,FALSE)</f>
        <v>BHINNEKA WAVE10 TW10 TRUE WIRELESS BEIGE</v>
      </c>
      <c r="J3949" t="str">
        <f>VLOOKUP(E3949,'Data Produk'!$A$2:$E$2517,4,FALSE)</f>
        <v>TWS</v>
      </c>
      <c r="K3949" t="str">
        <f>VLOOKUP(D3949,'Data Outlet'!$A$2:$D$17,4,FALSE)</f>
        <v>Gita Rahma</v>
      </c>
      <c r="L3949" t="str">
        <f>VLOOKUP(D3949,'Data Outlet'!$A$2:$D$17,2,FALSE)</f>
        <v>MALL OF INDONESIA</v>
      </c>
    </row>
    <row r="3950" spans="1:12" x14ac:dyDescent="0.25">
      <c r="A3950" t="str">
        <f t="shared" si="124"/>
        <v>T-3949</v>
      </c>
      <c r="B3950" s="3" t="s">
        <v>2584</v>
      </c>
      <c r="C3950" s="5">
        <v>45501</v>
      </c>
      <c r="D3950" s="3" t="s">
        <v>35</v>
      </c>
      <c r="E3950" s="4" t="s">
        <v>1349</v>
      </c>
      <c r="F3950" s="9">
        <v>1</v>
      </c>
      <c r="G3950">
        <f>VLOOKUP(E3950,'Data Produk'!$A$2:$E$2517,5,FALSE)</f>
        <v>39600</v>
      </c>
      <c r="H3950">
        <f t="shared" si="123"/>
        <v>39600</v>
      </c>
      <c r="I3950" t="str">
        <f>VLOOKUP(E3950,'Data Produk'!$A$2:$E$2517,3,FALSE)</f>
        <v>BHINNEKA GO W607 OFFICE MOUSE BLUE</v>
      </c>
      <c r="J3950" t="str">
        <f>VLOOKUP(E3950,'Data Produk'!$A$2:$E$2517,4,FALSE)</f>
        <v>OFFICE MOUSE</v>
      </c>
      <c r="K3950" t="str">
        <f>VLOOKUP(D3950,'Data Outlet'!$A$2:$D$17,4,FALSE)</f>
        <v>Budi Santoso</v>
      </c>
      <c r="L3950" t="str">
        <f>VLOOKUP(D3950,'Data Outlet'!$A$2:$D$17,2,FALSE)</f>
        <v>BINTARO EXCHANGE</v>
      </c>
    </row>
    <row r="3951" spans="1:12" x14ac:dyDescent="0.25">
      <c r="A3951" t="str">
        <f t="shared" si="124"/>
        <v>T-3950</v>
      </c>
      <c r="B3951" s="3" t="s">
        <v>2584</v>
      </c>
      <c r="C3951" s="5">
        <v>45488</v>
      </c>
      <c r="D3951" s="3" t="s">
        <v>35</v>
      </c>
      <c r="E3951" s="4" t="s">
        <v>1702</v>
      </c>
      <c r="F3951" s="9">
        <v>1</v>
      </c>
      <c r="G3951">
        <f>VLOOKUP(E3951,'Data Produk'!$A$2:$E$2517,5,FALSE)</f>
        <v>39600</v>
      </c>
      <c r="H3951">
        <f t="shared" si="123"/>
        <v>39600</v>
      </c>
      <c r="I3951" t="str">
        <f>VLOOKUP(E3951,'Data Produk'!$A$2:$E$2517,3,FALSE)</f>
        <v>BHINNEKA GO W607 OFFICE MOUSE BLACK</v>
      </c>
      <c r="J3951" t="str">
        <f>VLOOKUP(E3951,'Data Produk'!$A$2:$E$2517,4,FALSE)</f>
        <v>OFFICE MOUSE</v>
      </c>
      <c r="K3951" t="str">
        <f>VLOOKUP(D3951,'Data Outlet'!$A$2:$D$17,4,FALSE)</f>
        <v>Budi Santoso</v>
      </c>
      <c r="L3951" t="str">
        <f>VLOOKUP(D3951,'Data Outlet'!$A$2:$D$17,2,FALSE)</f>
        <v>BINTARO EXCHANGE</v>
      </c>
    </row>
    <row r="3952" spans="1:12" x14ac:dyDescent="0.25">
      <c r="A3952" t="str">
        <f t="shared" si="124"/>
        <v>T-3951</v>
      </c>
      <c r="B3952" s="3" t="s">
        <v>2584</v>
      </c>
      <c r="C3952" s="5">
        <v>45481</v>
      </c>
      <c r="D3952" s="3" t="s">
        <v>35</v>
      </c>
      <c r="E3952" s="4" t="s">
        <v>1706</v>
      </c>
      <c r="F3952" s="9">
        <v>1</v>
      </c>
      <c r="G3952">
        <f>VLOOKUP(E3952,'Data Produk'!$A$2:$E$2517,5,FALSE)</f>
        <v>261000</v>
      </c>
      <c r="H3952">
        <f t="shared" si="123"/>
        <v>261000</v>
      </c>
      <c r="I3952" t="str">
        <f>VLOOKUP(E3952,'Data Produk'!$A$2:$E$2517,3,FALSE)</f>
        <v>BHINNEKA BLAKE WGC5 GAMING MOUSE BLACK</v>
      </c>
      <c r="J3952" t="str">
        <f>VLOOKUP(E3952,'Data Produk'!$A$2:$E$2517,4,FALSE)</f>
        <v>MOUSE GAMING</v>
      </c>
      <c r="K3952" t="str">
        <f>VLOOKUP(D3952,'Data Outlet'!$A$2:$D$17,4,FALSE)</f>
        <v>Budi Santoso</v>
      </c>
      <c r="L3952" t="str">
        <f>VLOOKUP(D3952,'Data Outlet'!$A$2:$D$17,2,FALSE)</f>
        <v>BINTARO EXCHANGE</v>
      </c>
    </row>
    <row r="3953" spans="1:12" x14ac:dyDescent="0.25">
      <c r="A3953" t="str">
        <f t="shared" si="124"/>
        <v>T-3952</v>
      </c>
      <c r="B3953" s="3" t="s">
        <v>2584</v>
      </c>
      <c r="C3953" s="5">
        <v>45504</v>
      </c>
      <c r="D3953" s="3" t="s">
        <v>43</v>
      </c>
      <c r="E3953" s="4" t="s">
        <v>1360</v>
      </c>
      <c r="F3953" s="9">
        <v>1</v>
      </c>
      <c r="G3953">
        <f>VLOOKUP(E3953,'Data Produk'!$A$2:$E$2517,5,FALSE)</f>
        <v>39600</v>
      </c>
      <c r="H3953">
        <f t="shared" si="123"/>
        <v>39600</v>
      </c>
      <c r="I3953" t="str">
        <f>VLOOKUP(E3953,'Data Produk'!$A$2:$E$2517,3,FALSE)</f>
        <v>BHINNEKA GO W606 OFFICE MOUSE BLACK</v>
      </c>
      <c r="J3953" t="str">
        <f>VLOOKUP(E3953,'Data Produk'!$A$2:$E$2517,4,FALSE)</f>
        <v>OFFICE MOUSE</v>
      </c>
      <c r="K3953" t="str">
        <f>VLOOKUP(D3953,'Data Outlet'!$A$2:$D$17,4,FALSE)</f>
        <v>Gita Rahma</v>
      </c>
      <c r="L3953" t="str">
        <f>VLOOKUP(D3953,'Data Outlet'!$A$2:$D$17,2,FALSE)</f>
        <v>MALL OF INDONESIA</v>
      </c>
    </row>
    <row r="3954" spans="1:12" x14ac:dyDescent="0.25">
      <c r="A3954" t="str">
        <f t="shared" si="124"/>
        <v>T-3953</v>
      </c>
      <c r="B3954" s="3" t="s">
        <v>2584</v>
      </c>
      <c r="C3954" s="5">
        <v>45487</v>
      </c>
      <c r="D3954" s="3" t="s">
        <v>35</v>
      </c>
      <c r="E3954" s="4" t="s">
        <v>365</v>
      </c>
      <c r="F3954" s="9">
        <v>1</v>
      </c>
      <c r="G3954">
        <f>VLOOKUP(E3954,'Data Produk'!$A$2:$E$2517,5,FALSE)</f>
        <v>25200</v>
      </c>
      <c r="H3954">
        <f t="shared" si="123"/>
        <v>25200</v>
      </c>
      <c r="I3954" t="str">
        <f>VLOOKUP(E3954,'Data Produk'!$A$2:$E$2517,3,FALSE)</f>
        <v>BHINNEKA HYPERLINK KD60C1501 BLACK</v>
      </c>
      <c r="J3954" t="str">
        <f>VLOOKUP(E3954,'Data Produk'!$A$2:$E$2517,4,FALSE)</f>
        <v>CABLE</v>
      </c>
      <c r="K3954" t="str">
        <f>VLOOKUP(D3954,'Data Outlet'!$A$2:$D$17,4,FALSE)</f>
        <v>Budi Santoso</v>
      </c>
      <c r="L3954" t="str">
        <f>VLOOKUP(D3954,'Data Outlet'!$A$2:$D$17,2,FALSE)</f>
        <v>BINTARO EXCHANGE</v>
      </c>
    </row>
    <row r="3955" spans="1:12" x14ac:dyDescent="0.25">
      <c r="A3955" t="str">
        <f t="shared" si="124"/>
        <v>T-3954</v>
      </c>
      <c r="B3955" s="3" t="s">
        <v>2584</v>
      </c>
      <c r="C3955" s="5">
        <v>45494</v>
      </c>
      <c r="D3955" s="3" t="s">
        <v>35</v>
      </c>
      <c r="E3955" s="4" t="s">
        <v>327</v>
      </c>
      <c r="F3955" s="9">
        <v>1</v>
      </c>
      <c r="G3955">
        <f>VLOOKUP(E3955,'Data Produk'!$A$2:$E$2517,5,FALSE)</f>
        <v>76500</v>
      </c>
      <c r="H3955">
        <f t="shared" si="123"/>
        <v>76500</v>
      </c>
      <c r="I3955" t="str">
        <f>VLOOKUP(E3955,'Data Produk'!$A$2:$E$2517,3,FALSE)</f>
        <v>BHINNEKA WAVE10 TW10 TRUE WIRELESS BLACK</v>
      </c>
      <c r="J3955" t="str">
        <f>VLOOKUP(E3955,'Data Produk'!$A$2:$E$2517,4,FALSE)</f>
        <v>TWS</v>
      </c>
      <c r="K3955" t="str">
        <f>VLOOKUP(D3955,'Data Outlet'!$A$2:$D$17,4,FALSE)</f>
        <v>Budi Santoso</v>
      </c>
      <c r="L3955" t="str">
        <f>VLOOKUP(D3955,'Data Outlet'!$A$2:$D$17,2,FALSE)</f>
        <v>BINTARO EXCHANGE</v>
      </c>
    </row>
    <row r="3956" spans="1:12" x14ac:dyDescent="0.25">
      <c r="A3956" t="str">
        <f t="shared" si="124"/>
        <v>T-3955</v>
      </c>
      <c r="B3956" s="3" t="s">
        <v>2584</v>
      </c>
      <c r="C3956" s="5">
        <v>45498</v>
      </c>
      <c r="D3956" s="3" t="s">
        <v>41</v>
      </c>
      <c r="E3956" s="4" t="s">
        <v>677</v>
      </c>
      <c r="F3956" s="9">
        <v>2</v>
      </c>
      <c r="G3956">
        <f>VLOOKUP(E3956,'Data Produk'!$A$2:$E$2517,5,FALSE)</f>
        <v>162000</v>
      </c>
      <c r="H3956">
        <f t="shared" si="123"/>
        <v>324000</v>
      </c>
      <c r="I3956" t="str">
        <f>VLOOKUP(E3956,'Data Produk'!$A$2:$E$2517,3,FALSE)</f>
        <v>BHINNEKA POWER PACK T1 10.000 mAh 22,5W POWERBANK BLACK</v>
      </c>
      <c r="J3956" t="str">
        <f>VLOOKUP(E3956,'Data Produk'!$A$2:$E$2517,4,FALSE)</f>
        <v>POWERBANK</v>
      </c>
      <c r="K3956" t="str">
        <f>VLOOKUP(D3956,'Data Outlet'!$A$2:$D$17,4,FALSE)</f>
        <v>Gita Rahma</v>
      </c>
      <c r="L3956" t="str">
        <f>VLOOKUP(D3956,'Data Outlet'!$A$2:$D$17,2,FALSE)</f>
        <v>MALL GANDARIA CITY</v>
      </c>
    </row>
    <row r="3957" spans="1:12" x14ac:dyDescent="0.25">
      <c r="A3957" t="str">
        <f t="shared" si="124"/>
        <v>T-3956</v>
      </c>
      <c r="B3957" s="3" t="s">
        <v>2584</v>
      </c>
      <c r="C3957" s="5">
        <v>45489</v>
      </c>
      <c r="D3957" s="3" t="s">
        <v>41</v>
      </c>
      <c r="E3957" s="4" t="s">
        <v>1447</v>
      </c>
      <c r="F3957" s="9">
        <v>1</v>
      </c>
      <c r="G3957">
        <f>VLOOKUP(E3957,'Data Produk'!$A$2:$E$2517,5,FALSE)</f>
        <v>90000</v>
      </c>
      <c r="H3957">
        <f t="shared" si="123"/>
        <v>90000</v>
      </c>
      <c r="I3957" t="str">
        <f>VLOOKUP(E3957,'Data Produk'!$A$2:$E$2517,3,FALSE)</f>
        <v>BHINNEKA POWER PURE 33W 2-PORTS USB CHARGER (PD+QC) BLACK</v>
      </c>
      <c r="J3957" t="str">
        <f>VLOOKUP(E3957,'Data Produk'!$A$2:$E$2517,4,FALSE)</f>
        <v>CHARGER</v>
      </c>
      <c r="K3957" t="str">
        <f>VLOOKUP(D3957,'Data Outlet'!$A$2:$D$17,4,FALSE)</f>
        <v>Gita Rahma</v>
      </c>
      <c r="L3957" t="str">
        <f>VLOOKUP(D3957,'Data Outlet'!$A$2:$D$17,2,FALSE)</f>
        <v>MALL GANDARIA CITY</v>
      </c>
    </row>
    <row r="3958" spans="1:12" x14ac:dyDescent="0.25">
      <c r="A3958" t="str">
        <f t="shared" si="124"/>
        <v>T-3957</v>
      </c>
      <c r="B3958" s="3" t="s">
        <v>2584</v>
      </c>
      <c r="C3958" s="5">
        <v>45490</v>
      </c>
      <c r="D3958" s="3" t="s">
        <v>41</v>
      </c>
      <c r="E3958" s="4" t="s">
        <v>1373</v>
      </c>
      <c r="F3958" s="9">
        <v>1</v>
      </c>
      <c r="G3958">
        <f>VLOOKUP(E3958,'Data Produk'!$A$2:$E$2517,5,FALSE)</f>
        <v>198000</v>
      </c>
      <c r="H3958">
        <f t="shared" si="123"/>
        <v>198000</v>
      </c>
      <c r="I3958" t="str">
        <f>VLOOKUP(E3958,'Data Produk'!$A$2:$E$2517,3,FALSE)</f>
        <v>BHINNEKA ATOM TKL MECHANICAL KEYBOARD GREY BLUE SWITCH</v>
      </c>
      <c r="J3958" t="str">
        <f>VLOOKUP(E3958,'Data Produk'!$A$2:$E$2517,4,FALSE)</f>
        <v>KEYBOARD GAMING</v>
      </c>
      <c r="K3958" t="str">
        <f>VLOOKUP(D3958,'Data Outlet'!$A$2:$D$17,4,FALSE)</f>
        <v>Gita Rahma</v>
      </c>
      <c r="L3958" t="str">
        <f>VLOOKUP(D3958,'Data Outlet'!$A$2:$D$17,2,FALSE)</f>
        <v>MALL GANDARIA CITY</v>
      </c>
    </row>
    <row r="3959" spans="1:12" x14ac:dyDescent="0.25">
      <c r="A3959" t="str">
        <f t="shared" si="124"/>
        <v>T-3958</v>
      </c>
      <c r="B3959" s="3" t="s">
        <v>2584</v>
      </c>
      <c r="C3959" s="5">
        <v>45482</v>
      </c>
      <c r="D3959" s="3" t="s">
        <v>35</v>
      </c>
      <c r="E3959" s="4" t="s">
        <v>1505</v>
      </c>
      <c r="F3959" s="9">
        <v>1</v>
      </c>
      <c r="G3959">
        <f>VLOOKUP(E3959,'Data Produk'!$A$2:$E$2517,5,FALSE)</f>
        <v>39600</v>
      </c>
      <c r="H3959">
        <f t="shared" si="123"/>
        <v>39600</v>
      </c>
      <c r="I3959" t="str">
        <f>VLOOKUP(E3959,'Data Produk'!$A$2:$E$2517,3,FALSE)</f>
        <v>BHINNEKA GO W606 OFFICE MOUSE WHITE</v>
      </c>
      <c r="J3959" t="str">
        <f>VLOOKUP(E3959,'Data Produk'!$A$2:$E$2517,4,FALSE)</f>
        <v>OFFICE MOUSE</v>
      </c>
      <c r="K3959" t="str">
        <f>VLOOKUP(D3959,'Data Outlet'!$A$2:$D$17,4,FALSE)</f>
        <v>Budi Santoso</v>
      </c>
      <c r="L3959" t="str">
        <f>VLOOKUP(D3959,'Data Outlet'!$A$2:$D$17,2,FALSE)</f>
        <v>BINTARO EXCHANGE</v>
      </c>
    </row>
    <row r="3960" spans="1:12" x14ac:dyDescent="0.25">
      <c r="A3960" t="str">
        <f t="shared" si="124"/>
        <v>T-3959</v>
      </c>
      <c r="B3960" s="3" t="s">
        <v>2584</v>
      </c>
      <c r="C3960" s="5">
        <v>45487</v>
      </c>
      <c r="D3960" s="3" t="s">
        <v>35</v>
      </c>
      <c r="E3960" s="4" t="s">
        <v>372</v>
      </c>
      <c r="F3960" s="9">
        <v>1</v>
      </c>
      <c r="G3960">
        <f>VLOOKUP(E3960,'Data Produk'!$A$2:$E$2517,5,FALSE)</f>
        <v>88200</v>
      </c>
      <c r="H3960">
        <f t="shared" si="123"/>
        <v>88200</v>
      </c>
      <c r="I3960" t="str">
        <f>VLOOKUP(E3960,'Data Produk'!$A$2:$E$2517,3,FALSE)</f>
        <v>BHINNEKA POWER PACK S1 10.000 mAh POWERBANK WHITE</v>
      </c>
      <c r="J3960" t="str">
        <f>VLOOKUP(E3960,'Data Produk'!$A$2:$E$2517,4,FALSE)</f>
        <v>POWERBANK</v>
      </c>
      <c r="K3960" t="str">
        <f>VLOOKUP(D3960,'Data Outlet'!$A$2:$D$17,4,FALSE)</f>
        <v>Budi Santoso</v>
      </c>
      <c r="L3960" t="str">
        <f>VLOOKUP(D3960,'Data Outlet'!$A$2:$D$17,2,FALSE)</f>
        <v>BINTARO EXCHANGE</v>
      </c>
    </row>
    <row r="3961" spans="1:12" x14ac:dyDescent="0.25">
      <c r="A3961" t="str">
        <f t="shared" si="124"/>
        <v>T-3960</v>
      </c>
      <c r="B3961" s="3" t="s">
        <v>2584</v>
      </c>
      <c r="C3961" s="5">
        <v>45490</v>
      </c>
      <c r="D3961" s="3" t="s">
        <v>35</v>
      </c>
      <c r="E3961" s="4" t="s">
        <v>357</v>
      </c>
      <c r="F3961" s="9">
        <v>1</v>
      </c>
      <c r="G3961">
        <f>VLOOKUP(E3961,'Data Produk'!$A$2:$E$2517,5,FALSE)</f>
        <v>81000</v>
      </c>
      <c r="H3961">
        <f t="shared" si="123"/>
        <v>81000</v>
      </c>
      <c r="I3961" t="str">
        <f>VLOOKUP(E3961,'Data Produk'!$A$2:$E$2517,3,FALSE)</f>
        <v>BHINNEKA THOR X9 GAMING MOUSE BLACK</v>
      </c>
      <c r="J3961" t="str">
        <f>VLOOKUP(E3961,'Data Produk'!$A$2:$E$2517,4,FALSE)</f>
        <v>MOUSE GAMING</v>
      </c>
      <c r="K3961" t="str">
        <f>VLOOKUP(D3961,'Data Outlet'!$A$2:$D$17,4,FALSE)</f>
        <v>Budi Santoso</v>
      </c>
      <c r="L3961" t="str">
        <f>VLOOKUP(D3961,'Data Outlet'!$A$2:$D$17,2,FALSE)</f>
        <v>BINTARO EXCHANGE</v>
      </c>
    </row>
    <row r="3962" spans="1:12" x14ac:dyDescent="0.25">
      <c r="A3962" t="str">
        <f t="shared" si="124"/>
        <v>T-3961</v>
      </c>
      <c r="B3962" s="3" t="s">
        <v>2584</v>
      </c>
      <c r="C3962" s="5">
        <v>45496</v>
      </c>
      <c r="D3962" s="3" t="s">
        <v>43</v>
      </c>
      <c r="E3962" s="4" t="s">
        <v>1766</v>
      </c>
      <c r="F3962" s="9">
        <v>1</v>
      </c>
      <c r="G3962">
        <f>VLOOKUP(E3962,'Data Produk'!$A$2:$E$2517,5,FALSE)</f>
        <v>243000</v>
      </c>
      <c r="H3962">
        <f t="shared" si="123"/>
        <v>243000</v>
      </c>
      <c r="I3962" t="str">
        <f>VLOOKUP(E3962,'Data Produk'!$A$2:$E$2517,3,FALSE)</f>
        <v>BHINNEKA CRYPTO WGC3 GAMING MOUSE WHITE</v>
      </c>
      <c r="J3962" t="str">
        <f>VLOOKUP(E3962,'Data Produk'!$A$2:$E$2517,4,FALSE)</f>
        <v>MOUSE GAMING</v>
      </c>
      <c r="K3962" t="str">
        <f>VLOOKUP(D3962,'Data Outlet'!$A$2:$D$17,4,FALSE)</f>
        <v>Gita Rahma</v>
      </c>
      <c r="L3962" t="str">
        <f>VLOOKUP(D3962,'Data Outlet'!$A$2:$D$17,2,FALSE)</f>
        <v>MALL OF INDONESIA</v>
      </c>
    </row>
    <row r="3963" spans="1:12" x14ac:dyDescent="0.25">
      <c r="A3963" t="str">
        <f t="shared" si="124"/>
        <v>T-3962</v>
      </c>
      <c r="B3963" s="3" t="s">
        <v>2584</v>
      </c>
      <c r="C3963" s="5">
        <v>45486</v>
      </c>
      <c r="D3963" s="3" t="s">
        <v>41</v>
      </c>
      <c r="E3963" s="4" t="s">
        <v>1434</v>
      </c>
      <c r="F3963" s="9">
        <v>1</v>
      </c>
      <c r="G3963">
        <f>VLOOKUP(E3963,'Data Produk'!$A$2:$E$2517,5,FALSE)</f>
        <v>34200</v>
      </c>
      <c r="H3963">
        <f t="shared" si="123"/>
        <v>34200</v>
      </c>
      <c r="I3963" t="str">
        <f>VLOOKUP(E3963,'Data Produk'!$A$2:$E$2517,3,FALSE)</f>
        <v>BHINNEKA VIGIL MP452 BASIC MOUSEPAD BLACK</v>
      </c>
      <c r="J3963" t="str">
        <f>VLOOKUP(E3963,'Data Produk'!$A$2:$E$2517,4,FALSE)</f>
        <v>BASIC MOUSEPAD</v>
      </c>
      <c r="K3963" t="str">
        <f>VLOOKUP(D3963,'Data Outlet'!$A$2:$D$17,4,FALSE)</f>
        <v>Gita Rahma</v>
      </c>
      <c r="L3963" t="str">
        <f>VLOOKUP(D3963,'Data Outlet'!$A$2:$D$17,2,FALSE)</f>
        <v>MALL GANDARIA CITY</v>
      </c>
    </row>
    <row r="3964" spans="1:12" x14ac:dyDescent="0.25">
      <c r="A3964" t="str">
        <f t="shared" si="124"/>
        <v>T-3963</v>
      </c>
      <c r="B3964" s="3" t="s">
        <v>2584</v>
      </c>
      <c r="C3964" s="5">
        <v>45483</v>
      </c>
      <c r="D3964" s="3" t="s">
        <v>41</v>
      </c>
      <c r="E3964" s="4" t="s">
        <v>1767</v>
      </c>
      <c r="F3964" s="9">
        <v>2</v>
      </c>
      <c r="G3964">
        <f>VLOOKUP(E3964,'Data Produk'!$A$2:$E$2517,5,FALSE)</f>
        <v>25200</v>
      </c>
      <c r="H3964">
        <f t="shared" si="123"/>
        <v>50400</v>
      </c>
      <c r="I3964" t="str">
        <f>VLOOKUP(E3964,'Data Produk'!$A$2:$E$2517,3,FALSE)</f>
        <v>KDC105 BHINNEKA USB CABLE TYPE C</v>
      </c>
      <c r="J3964" t="str">
        <f>VLOOKUP(E3964,'Data Produk'!$A$2:$E$2517,4,FALSE)</f>
        <v>CABLE</v>
      </c>
      <c r="K3964" t="str">
        <f>VLOOKUP(D3964,'Data Outlet'!$A$2:$D$17,4,FALSE)</f>
        <v>Gita Rahma</v>
      </c>
      <c r="L3964" t="str">
        <f>VLOOKUP(D3964,'Data Outlet'!$A$2:$D$17,2,FALSE)</f>
        <v>MALL GANDARIA CITY</v>
      </c>
    </row>
    <row r="3965" spans="1:12" x14ac:dyDescent="0.25">
      <c r="A3965" t="str">
        <f t="shared" si="124"/>
        <v>T-3964</v>
      </c>
      <c r="B3965" s="3" t="s">
        <v>2584</v>
      </c>
      <c r="C3965" s="5">
        <v>45481</v>
      </c>
      <c r="D3965" s="3" t="s">
        <v>41</v>
      </c>
      <c r="E3965" s="4" t="s">
        <v>770</v>
      </c>
      <c r="F3965" s="9">
        <v>4</v>
      </c>
      <c r="G3965">
        <f>VLOOKUP(E3965,'Data Produk'!$A$2:$E$2517,5,FALSE)</f>
        <v>18000</v>
      </c>
      <c r="H3965">
        <f t="shared" si="123"/>
        <v>72000</v>
      </c>
      <c r="I3965" t="str">
        <f>VLOOKUP(E3965,'Data Produk'!$A$2:$E$2517,3,FALSE)</f>
        <v>BHINNEKA DURALINK KLB1201 BLACK</v>
      </c>
      <c r="J3965" t="str">
        <f>VLOOKUP(E3965,'Data Produk'!$A$2:$E$2517,4,FALSE)</f>
        <v>CABLE</v>
      </c>
      <c r="K3965" t="str">
        <f>VLOOKUP(D3965,'Data Outlet'!$A$2:$D$17,4,FALSE)</f>
        <v>Gita Rahma</v>
      </c>
      <c r="L3965" t="str">
        <f>VLOOKUP(D3965,'Data Outlet'!$A$2:$D$17,2,FALSE)</f>
        <v>MALL GANDARIA CITY</v>
      </c>
    </row>
    <row r="3966" spans="1:12" x14ac:dyDescent="0.25">
      <c r="A3966" t="str">
        <f t="shared" si="124"/>
        <v>T-3965</v>
      </c>
      <c r="B3966" s="3" t="s">
        <v>2584</v>
      </c>
      <c r="C3966" s="5">
        <v>45488</v>
      </c>
      <c r="D3966" s="3" t="s">
        <v>41</v>
      </c>
      <c r="E3966" s="4" t="s">
        <v>856</v>
      </c>
      <c r="F3966" s="9">
        <v>2</v>
      </c>
      <c r="G3966">
        <f>VLOOKUP(E3966,'Data Produk'!$A$2:$E$2517,5,FALSE)</f>
        <v>17100</v>
      </c>
      <c r="H3966">
        <f t="shared" si="123"/>
        <v>34200</v>
      </c>
      <c r="I3966" t="str">
        <f>VLOOKUP(E3966,'Data Produk'!$A$2:$E$2517,3,FALSE)</f>
        <v>BHINNEKA DURALINK KCB1201 BLACK</v>
      </c>
      <c r="J3966" t="str">
        <f>VLOOKUP(E3966,'Data Produk'!$A$2:$E$2517,4,FALSE)</f>
        <v>CABLE</v>
      </c>
      <c r="K3966" t="str">
        <f>VLOOKUP(D3966,'Data Outlet'!$A$2:$D$17,4,FALSE)</f>
        <v>Gita Rahma</v>
      </c>
      <c r="L3966" t="str">
        <f>VLOOKUP(D3966,'Data Outlet'!$A$2:$D$17,2,FALSE)</f>
        <v>MALL GANDARIA CITY</v>
      </c>
    </row>
    <row r="3967" spans="1:12" x14ac:dyDescent="0.25">
      <c r="A3967" t="str">
        <f t="shared" si="124"/>
        <v>T-3966</v>
      </c>
      <c r="B3967" s="3" t="s">
        <v>2584</v>
      </c>
      <c r="C3967" s="5">
        <v>45474</v>
      </c>
      <c r="D3967" s="3" t="s">
        <v>35</v>
      </c>
      <c r="E3967" s="4" t="s">
        <v>1327</v>
      </c>
      <c r="F3967" s="9">
        <v>1</v>
      </c>
      <c r="G3967">
        <f>VLOOKUP(E3967,'Data Produk'!$A$2:$E$2517,5,FALSE)</f>
        <v>29700</v>
      </c>
      <c r="H3967">
        <f t="shared" si="123"/>
        <v>29700</v>
      </c>
      <c r="I3967" t="str">
        <f>VLOOKUP(E3967,'Data Produk'!$A$2:$E$2517,3,FALSE)</f>
        <v>KC201 BHINNEKA USB CABLE TYPE C</v>
      </c>
      <c r="J3967" t="str">
        <f>VLOOKUP(E3967,'Data Produk'!$A$2:$E$2517,4,FALSE)</f>
        <v>CABLE</v>
      </c>
      <c r="K3967" t="str">
        <f>VLOOKUP(D3967,'Data Outlet'!$A$2:$D$17,4,FALSE)</f>
        <v>Budi Santoso</v>
      </c>
      <c r="L3967" t="str">
        <f>VLOOKUP(D3967,'Data Outlet'!$A$2:$D$17,2,FALSE)</f>
        <v>BINTARO EXCHANGE</v>
      </c>
    </row>
    <row r="3968" spans="1:12" x14ac:dyDescent="0.25">
      <c r="A3968" t="str">
        <f t="shared" si="124"/>
        <v>T-3967</v>
      </c>
      <c r="B3968" s="3" t="s">
        <v>2584</v>
      </c>
      <c r="C3968" s="5">
        <v>45491</v>
      </c>
      <c r="D3968" s="3" t="s">
        <v>35</v>
      </c>
      <c r="E3968" s="4" t="s">
        <v>1697</v>
      </c>
      <c r="F3968" s="9">
        <v>1</v>
      </c>
      <c r="G3968">
        <f>VLOOKUP(E3968,'Data Produk'!$A$2:$E$2517,5,FALSE)</f>
        <v>261000</v>
      </c>
      <c r="H3968">
        <f t="shared" si="123"/>
        <v>261000</v>
      </c>
      <c r="I3968" t="str">
        <f>VLOOKUP(E3968,'Data Produk'!$A$2:$E$2517,3,FALSE)</f>
        <v>BHINNEKA ALTO MH91 GAMING HEADSET BLACK</v>
      </c>
      <c r="J3968" t="str">
        <f>VLOOKUP(E3968,'Data Produk'!$A$2:$E$2517,4,FALSE)</f>
        <v>GAMING HEADSET</v>
      </c>
      <c r="K3968" t="str">
        <f>VLOOKUP(D3968,'Data Outlet'!$A$2:$D$17,4,FALSE)</f>
        <v>Budi Santoso</v>
      </c>
      <c r="L3968" t="str">
        <f>VLOOKUP(D3968,'Data Outlet'!$A$2:$D$17,2,FALSE)</f>
        <v>BINTARO EXCHANGE</v>
      </c>
    </row>
    <row r="3969" spans="1:12" x14ac:dyDescent="0.25">
      <c r="A3969" t="str">
        <f t="shared" si="124"/>
        <v>T-3968</v>
      </c>
      <c r="B3969" s="3" t="s">
        <v>2584</v>
      </c>
      <c r="C3969" s="5">
        <v>45490</v>
      </c>
      <c r="D3969" s="3" t="s">
        <v>41</v>
      </c>
      <c r="E3969" s="4" t="s">
        <v>665</v>
      </c>
      <c r="F3969" s="9">
        <v>1</v>
      </c>
      <c r="G3969">
        <f>VLOOKUP(E3969,'Data Produk'!$A$2:$E$2517,5,FALSE)</f>
        <v>39600</v>
      </c>
      <c r="H3969">
        <f t="shared" si="123"/>
        <v>39600</v>
      </c>
      <c r="I3969" t="str">
        <f>VLOOKUP(E3969,'Data Produk'!$A$2:$E$2517,3,FALSE)</f>
        <v>BHINNEKA GO W608 OFFICE MOUSE PINK</v>
      </c>
      <c r="J3969" t="str">
        <f>VLOOKUP(E3969,'Data Produk'!$A$2:$E$2517,4,FALSE)</f>
        <v>OFFICE MOUSE</v>
      </c>
      <c r="K3969" t="str">
        <f>VLOOKUP(D3969,'Data Outlet'!$A$2:$D$17,4,FALSE)</f>
        <v>Gita Rahma</v>
      </c>
      <c r="L3969" t="str">
        <f>VLOOKUP(D3969,'Data Outlet'!$A$2:$D$17,2,FALSE)</f>
        <v>MALL GANDARIA CITY</v>
      </c>
    </row>
    <row r="3970" spans="1:12" x14ac:dyDescent="0.25">
      <c r="A3970" t="str">
        <f t="shared" si="124"/>
        <v>T-3969</v>
      </c>
      <c r="B3970" s="3" t="s">
        <v>2584</v>
      </c>
      <c r="C3970" s="5">
        <v>45474</v>
      </c>
      <c r="D3970" s="3" t="s">
        <v>41</v>
      </c>
      <c r="E3970" s="4" t="s">
        <v>899</v>
      </c>
      <c r="F3970" s="9">
        <v>2</v>
      </c>
      <c r="G3970">
        <f>VLOOKUP(E3970,'Data Produk'!$A$2:$E$2517,5,FALSE)</f>
        <v>31500</v>
      </c>
      <c r="H3970">
        <f t="shared" si="123"/>
        <v>63000</v>
      </c>
      <c r="I3970" t="str">
        <f>VLOOKUP(E3970,'Data Produk'!$A$2:$E$2517,3,FALSE)</f>
        <v>BHINNEKA HYPERLINK KD60L1501 BLACK</v>
      </c>
      <c r="J3970" t="str">
        <f>VLOOKUP(E3970,'Data Produk'!$A$2:$E$2517,4,FALSE)</f>
        <v>CABLE</v>
      </c>
      <c r="K3970" t="str">
        <f>VLOOKUP(D3970,'Data Outlet'!$A$2:$D$17,4,FALSE)</f>
        <v>Gita Rahma</v>
      </c>
      <c r="L3970" t="str">
        <f>VLOOKUP(D3970,'Data Outlet'!$A$2:$D$17,2,FALSE)</f>
        <v>MALL GANDARIA CITY</v>
      </c>
    </row>
    <row r="3971" spans="1:12" x14ac:dyDescent="0.25">
      <c r="A3971" t="str">
        <f t="shared" si="124"/>
        <v>T-3970</v>
      </c>
      <c r="B3971" s="3" t="s">
        <v>2584</v>
      </c>
      <c r="C3971" s="5">
        <v>45493</v>
      </c>
      <c r="D3971" s="3" t="s">
        <v>35</v>
      </c>
      <c r="E3971" s="4" t="s">
        <v>1704</v>
      </c>
      <c r="F3971" s="9">
        <v>1</v>
      </c>
      <c r="G3971">
        <f>VLOOKUP(E3971,'Data Produk'!$A$2:$E$2517,5,FALSE)</f>
        <v>349300</v>
      </c>
      <c r="H3971">
        <f t="shared" ref="H3971:H4034" si="125">G3971*F3971</f>
        <v>349300</v>
      </c>
      <c r="I3971" t="str">
        <f>VLOOKUP(E3971,'Data Produk'!$A$2:$E$2517,3,FALSE)</f>
        <v>BHINNEKA ATO MP905 DESKMAT ONE PIECE ZORO</v>
      </c>
      <c r="J3971" t="str">
        <f>VLOOKUP(E3971,'Data Produk'!$A$2:$E$2517,4,FALSE)</f>
        <v>DESKMAT</v>
      </c>
      <c r="K3971" t="str">
        <f>VLOOKUP(D3971,'Data Outlet'!$A$2:$D$17,4,FALSE)</f>
        <v>Budi Santoso</v>
      </c>
      <c r="L3971" t="str">
        <f>VLOOKUP(D3971,'Data Outlet'!$A$2:$D$17,2,FALSE)</f>
        <v>BINTARO EXCHANGE</v>
      </c>
    </row>
    <row r="3972" spans="1:12" x14ac:dyDescent="0.25">
      <c r="A3972" t="str">
        <f t="shared" si="124"/>
        <v>T-3971</v>
      </c>
      <c r="B3972" s="3" t="s">
        <v>2584</v>
      </c>
      <c r="C3972" s="5">
        <v>45484</v>
      </c>
      <c r="D3972" s="3" t="s">
        <v>35</v>
      </c>
      <c r="E3972" s="4" t="s">
        <v>356</v>
      </c>
      <c r="F3972" s="9">
        <v>2</v>
      </c>
      <c r="G3972">
        <f>VLOOKUP(E3972,'Data Produk'!$A$2:$E$2517,5,FALSE)</f>
        <v>73800</v>
      </c>
      <c r="H3972">
        <f t="shared" si="125"/>
        <v>147600</v>
      </c>
      <c r="I3972" t="str">
        <f>VLOOKUP(E3972,'Data Produk'!$A$2:$E$2517,3,FALSE)</f>
        <v>BHINNEKA RAIGOR III WG12R GAMING MOUSE BLACK</v>
      </c>
      <c r="J3972" t="str">
        <f>VLOOKUP(E3972,'Data Produk'!$A$2:$E$2517,4,FALSE)</f>
        <v>MOUSE GAMING</v>
      </c>
      <c r="K3972" t="str">
        <f>VLOOKUP(D3972,'Data Outlet'!$A$2:$D$17,4,FALSE)</f>
        <v>Budi Santoso</v>
      </c>
      <c r="L3972" t="str">
        <f>VLOOKUP(D3972,'Data Outlet'!$A$2:$D$17,2,FALSE)</f>
        <v>BINTARO EXCHANGE</v>
      </c>
    </row>
    <row r="3973" spans="1:12" x14ac:dyDescent="0.25">
      <c r="A3973" t="str">
        <f t="shared" si="124"/>
        <v>T-3972</v>
      </c>
      <c r="B3973" s="3" t="s">
        <v>2584</v>
      </c>
      <c r="C3973" s="5">
        <v>45477</v>
      </c>
      <c r="D3973" s="3" t="s">
        <v>43</v>
      </c>
      <c r="E3973" s="4" t="s">
        <v>549</v>
      </c>
      <c r="F3973" s="9">
        <v>1</v>
      </c>
      <c r="G3973">
        <f>VLOOKUP(E3973,'Data Produk'!$A$2:$E$2517,5,FALSE)</f>
        <v>39600</v>
      </c>
      <c r="H3973">
        <f t="shared" si="125"/>
        <v>39600</v>
      </c>
      <c r="I3973" t="str">
        <f>VLOOKUP(E3973,'Data Produk'!$A$2:$E$2517,3,FALSE)</f>
        <v>BHINNEKA GO W605 OFFICE MOUSE PINK</v>
      </c>
      <c r="J3973" t="str">
        <f>VLOOKUP(E3973,'Data Produk'!$A$2:$E$2517,4,FALSE)</f>
        <v>OFFICE MOUSE</v>
      </c>
      <c r="K3973" t="str">
        <f>VLOOKUP(D3973,'Data Outlet'!$A$2:$D$17,4,FALSE)</f>
        <v>Gita Rahma</v>
      </c>
      <c r="L3973" t="str">
        <f>VLOOKUP(D3973,'Data Outlet'!$A$2:$D$17,2,FALSE)</f>
        <v>MALL OF INDONESIA</v>
      </c>
    </row>
    <row r="3974" spans="1:12" x14ac:dyDescent="0.25">
      <c r="A3974" t="str">
        <f t="shared" si="124"/>
        <v>T-3973</v>
      </c>
      <c r="B3974" s="3" t="s">
        <v>2584</v>
      </c>
      <c r="C3974" s="5">
        <v>45489</v>
      </c>
      <c r="D3974" s="3" t="s">
        <v>41</v>
      </c>
      <c r="E3974" s="4" t="s">
        <v>1454</v>
      </c>
      <c r="F3974" s="9">
        <v>1</v>
      </c>
      <c r="G3974">
        <f>VLOOKUP(E3974,'Data Produk'!$A$2:$E$2517,5,FALSE)</f>
        <v>207000</v>
      </c>
      <c r="H3974">
        <f t="shared" si="125"/>
        <v>207000</v>
      </c>
      <c r="I3974" t="str">
        <f>VLOOKUP(E3974,'Data Produk'!$A$2:$E$2517,3,FALSE)</f>
        <v>WN01 BHINNEKA EARPHONE WIRELESS</v>
      </c>
      <c r="J3974" t="str">
        <f>VLOOKUP(E3974,'Data Produk'!$A$2:$E$2517,4,FALSE)</f>
        <v>EARPHONE</v>
      </c>
      <c r="K3974" t="str">
        <f>VLOOKUP(D3974,'Data Outlet'!$A$2:$D$17,4,FALSE)</f>
        <v>Gita Rahma</v>
      </c>
      <c r="L3974" t="str">
        <f>VLOOKUP(D3974,'Data Outlet'!$A$2:$D$17,2,FALSE)</f>
        <v>MALL GANDARIA CITY</v>
      </c>
    </row>
    <row r="3975" spans="1:12" x14ac:dyDescent="0.25">
      <c r="A3975" t="str">
        <f t="shared" si="124"/>
        <v>T-3974</v>
      </c>
      <c r="B3975" s="3" t="s">
        <v>2584</v>
      </c>
      <c r="C3975" s="5">
        <v>45491</v>
      </c>
      <c r="D3975" s="3" t="s">
        <v>35</v>
      </c>
      <c r="E3975" s="4" t="s">
        <v>1768</v>
      </c>
      <c r="F3975" s="9">
        <v>1</v>
      </c>
      <c r="G3975">
        <f>VLOOKUP(E3975,'Data Produk'!$A$2:$E$2517,5,FALSE)</f>
        <v>81000</v>
      </c>
      <c r="H3975">
        <f t="shared" si="125"/>
        <v>81000</v>
      </c>
      <c r="I3975" t="str">
        <f>VLOOKUP(E3975,'Data Produk'!$A$2:$E$2517,3,FALSE)</f>
        <v>BHINNEKA AGILE MP903 GAMING MOUSEPAD BLACK</v>
      </c>
      <c r="J3975" t="str">
        <f>VLOOKUP(E3975,'Data Produk'!$A$2:$E$2517,4,FALSE)</f>
        <v>GAMING MOUSEPAD</v>
      </c>
      <c r="K3975" t="str">
        <f>VLOOKUP(D3975,'Data Outlet'!$A$2:$D$17,4,FALSE)</f>
        <v>Budi Santoso</v>
      </c>
      <c r="L3975" t="str">
        <f>VLOOKUP(D3975,'Data Outlet'!$A$2:$D$17,2,FALSE)</f>
        <v>BINTARO EXCHANGE</v>
      </c>
    </row>
    <row r="3976" spans="1:12" x14ac:dyDescent="0.25">
      <c r="A3976" t="str">
        <f t="shared" si="124"/>
        <v>T-3975</v>
      </c>
      <c r="B3976" s="3" t="s">
        <v>2584</v>
      </c>
      <c r="C3976" s="5">
        <v>45483</v>
      </c>
      <c r="D3976" s="3" t="s">
        <v>43</v>
      </c>
      <c r="E3976" s="4" t="s">
        <v>544</v>
      </c>
      <c r="F3976" s="9">
        <v>5</v>
      </c>
      <c r="G3976">
        <f>VLOOKUP(E3976,'Data Produk'!$A$2:$E$2517,5,FALSE)</f>
        <v>13050</v>
      </c>
      <c r="H3976">
        <f t="shared" si="125"/>
        <v>65250</v>
      </c>
      <c r="I3976" t="str">
        <f>VLOOKUP(E3976,'Data Produk'!$A$2:$E$2517,3,FALSE)</f>
        <v>BHINNEKA DURALINK KCT1201 BLACK</v>
      </c>
      <c r="J3976" t="str">
        <f>VLOOKUP(E3976,'Data Produk'!$A$2:$E$2517,4,FALSE)</f>
        <v>CABLE</v>
      </c>
      <c r="K3976" t="str">
        <f>VLOOKUP(D3976,'Data Outlet'!$A$2:$D$17,4,FALSE)</f>
        <v>Gita Rahma</v>
      </c>
      <c r="L3976" t="str">
        <f>VLOOKUP(D3976,'Data Outlet'!$A$2:$D$17,2,FALSE)</f>
        <v>MALL OF INDONESIA</v>
      </c>
    </row>
    <row r="3977" spans="1:12" x14ac:dyDescent="0.25">
      <c r="A3977" t="str">
        <f t="shared" si="124"/>
        <v>T-3976</v>
      </c>
      <c r="B3977" s="3" t="s">
        <v>2584</v>
      </c>
      <c r="C3977" s="5">
        <v>45478</v>
      </c>
      <c r="D3977" s="3" t="s">
        <v>41</v>
      </c>
      <c r="E3977" s="4" t="s">
        <v>1769</v>
      </c>
      <c r="F3977" s="9">
        <v>1</v>
      </c>
      <c r="G3977">
        <f>VLOOKUP(E3977,'Data Produk'!$A$2:$E$2517,5,FALSE)</f>
        <v>247500</v>
      </c>
      <c r="H3977">
        <f t="shared" si="125"/>
        <v>247500</v>
      </c>
      <c r="I3977" t="str">
        <f>VLOOKUP(E3977,'Data Produk'!$A$2:$E$2517,3,FALSE)</f>
        <v>BHINNEKA SHOOTER II WGP13 GAMEPAD BLUE</v>
      </c>
      <c r="J3977" t="str">
        <f>VLOOKUP(E3977,'Data Produk'!$A$2:$E$2517,4,FALSE)</f>
        <v>GAMEPAD</v>
      </c>
      <c r="K3977" t="str">
        <f>VLOOKUP(D3977,'Data Outlet'!$A$2:$D$17,4,FALSE)</f>
        <v>Gita Rahma</v>
      </c>
      <c r="L3977" t="str">
        <f>VLOOKUP(D3977,'Data Outlet'!$A$2:$D$17,2,FALSE)</f>
        <v>MALL GANDARIA CITY</v>
      </c>
    </row>
    <row r="3978" spans="1:12" x14ac:dyDescent="0.25">
      <c r="A3978" t="str">
        <f t="shared" si="124"/>
        <v>T-3977</v>
      </c>
      <c r="B3978" s="3" t="s">
        <v>2584</v>
      </c>
      <c r="C3978" s="5">
        <v>45477</v>
      </c>
      <c r="D3978" s="3" t="s">
        <v>43</v>
      </c>
      <c r="E3978" s="4" t="s">
        <v>542</v>
      </c>
      <c r="F3978" s="9">
        <v>3</v>
      </c>
      <c r="G3978">
        <f>VLOOKUP(E3978,'Data Produk'!$A$2:$E$2517,5,FALSE)</f>
        <v>14400</v>
      </c>
      <c r="H3978">
        <f t="shared" si="125"/>
        <v>43200</v>
      </c>
      <c r="I3978" t="str">
        <f>VLOOKUP(E3978,'Data Produk'!$A$2:$E$2517,3,FALSE)</f>
        <v>BHINNEKA DURALINK KLT1201 CABLE BLACK</v>
      </c>
      <c r="J3978" t="str">
        <f>VLOOKUP(E3978,'Data Produk'!$A$2:$E$2517,4,FALSE)</f>
        <v>CABLE</v>
      </c>
      <c r="K3978" t="str">
        <f>VLOOKUP(D3978,'Data Outlet'!$A$2:$D$17,4,FALSE)</f>
        <v>Gita Rahma</v>
      </c>
      <c r="L3978" t="str">
        <f>VLOOKUP(D3978,'Data Outlet'!$A$2:$D$17,2,FALSE)</f>
        <v>MALL OF INDONESIA</v>
      </c>
    </row>
    <row r="3979" spans="1:12" x14ac:dyDescent="0.25">
      <c r="A3979" t="str">
        <f t="shared" si="124"/>
        <v>T-3978</v>
      </c>
      <c r="B3979" s="3" t="s">
        <v>2584</v>
      </c>
      <c r="C3979" s="5">
        <v>45486</v>
      </c>
      <c r="D3979" s="3" t="s">
        <v>41</v>
      </c>
      <c r="E3979" s="4" t="s">
        <v>1589</v>
      </c>
      <c r="F3979" s="9">
        <v>1</v>
      </c>
      <c r="G3979">
        <f>VLOOKUP(E3979,'Data Produk'!$A$2:$E$2517,5,FALSE)</f>
        <v>39600</v>
      </c>
      <c r="H3979">
        <f t="shared" si="125"/>
        <v>39600</v>
      </c>
      <c r="I3979" t="str">
        <f>VLOOKUP(E3979,'Data Produk'!$A$2:$E$2517,3,FALSE)</f>
        <v>BHINNEKA GO W606 OFFICE MOUSE WHITE</v>
      </c>
      <c r="J3979" t="str">
        <f>VLOOKUP(E3979,'Data Produk'!$A$2:$E$2517,4,FALSE)</f>
        <v>OFFICE MOUSE</v>
      </c>
      <c r="K3979" t="str">
        <f>VLOOKUP(D3979,'Data Outlet'!$A$2:$D$17,4,FALSE)</f>
        <v>Gita Rahma</v>
      </c>
      <c r="L3979" t="str">
        <f>VLOOKUP(D3979,'Data Outlet'!$A$2:$D$17,2,FALSE)</f>
        <v>MALL GANDARIA CITY</v>
      </c>
    </row>
    <row r="3980" spans="1:12" x14ac:dyDescent="0.25">
      <c r="A3980" t="str">
        <f t="shared" ref="A3980:A4043" si="126">"T-"&amp;ROW()-1</f>
        <v>T-3979</v>
      </c>
      <c r="B3980" s="3" t="s">
        <v>2584</v>
      </c>
      <c r="C3980" s="5">
        <v>45500</v>
      </c>
      <c r="D3980" s="3" t="s">
        <v>41</v>
      </c>
      <c r="E3980" s="4" t="s">
        <v>837</v>
      </c>
      <c r="F3980" s="9">
        <v>2</v>
      </c>
      <c r="G3980">
        <f>VLOOKUP(E3980,'Data Produk'!$A$2:$E$2517,5,FALSE)</f>
        <v>27000</v>
      </c>
      <c r="H3980">
        <f t="shared" si="125"/>
        <v>54000</v>
      </c>
      <c r="I3980" t="str">
        <f>VLOOKUP(E3980,'Data Produk'!$A$2:$E$2517,3,FALSE)</f>
        <v>BHINNEKA DURALINK KCB2001 BLACK</v>
      </c>
      <c r="J3980" t="str">
        <f>VLOOKUP(E3980,'Data Produk'!$A$2:$E$2517,4,FALSE)</f>
        <v>CABLE</v>
      </c>
      <c r="K3980" t="str">
        <f>VLOOKUP(D3980,'Data Outlet'!$A$2:$D$17,4,FALSE)</f>
        <v>Gita Rahma</v>
      </c>
      <c r="L3980" t="str">
        <f>VLOOKUP(D3980,'Data Outlet'!$A$2:$D$17,2,FALSE)</f>
        <v>MALL GANDARIA CITY</v>
      </c>
    </row>
    <row r="3981" spans="1:12" x14ac:dyDescent="0.25">
      <c r="A3981" t="str">
        <f t="shared" si="126"/>
        <v>T-3980</v>
      </c>
      <c r="B3981" s="3" t="s">
        <v>2584</v>
      </c>
      <c r="C3981" s="5">
        <v>45484</v>
      </c>
      <c r="D3981" s="3" t="s">
        <v>41</v>
      </c>
      <c r="E3981" s="4" t="s">
        <v>870</v>
      </c>
      <c r="F3981" s="9">
        <v>1</v>
      </c>
      <c r="G3981">
        <f>VLOOKUP(E3981,'Data Produk'!$A$2:$E$2517,5,FALSE)</f>
        <v>39600</v>
      </c>
      <c r="H3981">
        <f t="shared" si="125"/>
        <v>39600</v>
      </c>
      <c r="I3981" t="str">
        <f>VLOOKUP(E3981,'Data Produk'!$A$2:$E$2517,3,FALSE)</f>
        <v>BHINNEKA GO W608 OFFICE MOUSE GREEN</v>
      </c>
      <c r="J3981" t="str">
        <f>VLOOKUP(E3981,'Data Produk'!$A$2:$E$2517,4,FALSE)</f>
        <v>OFFICE MOUSE</v>
      </c>
      <c r="K3981" t="str">
        <f>VLOOKUP(D3981,'Data Outlet'!$A$2:$D$17,4,FALSE)</f>
        <v>Gita Rahma</v>
      </c>
      <c r="L3981" t="str">
        <f>VLOOKUP(D3981,'Data Outlet'!$A$2:$D$17,2,FALSE)</f>
        <v>MALL GANDARIA CITY</v>
      </c>
    </row>
    <row r="3982" spans="1:12" x14ac:dyDescent="0.25">
      <c r="A3982" t="str">
        <f t="shared" si="126"/>
        <v>T-3981</v>
      </c>
      <c r="B3982" s="3" t="s">
        <v>2584</v>
      </c>
      <c r="C3982" s="5">
        <v>45489</v>
      </c>
      <c r="D3982" s="3" t="s">
        <v>43</v>
      </c>
      <c r="E3982" s="4" t="s">
        <v>1770</v>
      </c>
      <c r="F3982" s="9">
        <v>1</v>
      </c>
      <c r="G3982">
        <f>VLOOKUP(E3982,'Data Produk'!$A$2:$E$2517,5,FALSE)</f>
        <v>144000</v>
      </c>
      <c r="H3982">
        <f t="shared" si="125"/>
        <v>144000</v>
      </c>
      <c r="I3982" t="str">
        <f>VLOOKUP(E3982,'Data Produk'!$A$2:$E$2517,3,FALSE)</f>
        <v>BHINNEKA PORTAL 7.1 HG28 GAMING HEADSET BLACK</v>
      </c>
      <c r="J3982" t="str">
        <f>VLOOKUP(E3982,'Data Produk'!$A$2:$E$2517,4,FALSE)</f>
        <v>GAMING HEADSET</v>
      </c>
      <c r="K3982" t="str">
        <f>VLOOKUP(D3982,'Data Outlet'!$A$2:$D$17,4,FALSE)</f>
        <v>Gita Rahma</v>
      </c>
      <c r="L3982" t="str">
        <f>VLOOKUP(D3982,'Data Outlet'!$A$2:$D$17,2,FALSE)</f>
        <v>MALL OF INDONESIA</v>
      </c>
    </row>
    <row r="3983" spans="1:12" x14ac:dyDescent="0.25">
      <c r="A3983" t="str">
        <f t="shared" si="126"/>
        <v>T-3982</v>
      </c>
      <c r="B3983" s="3" t="s">
        <v>2584</v>
      </c>
      <c r="C3983" s="5">
        <v>45478</v>
      </c>
      <c r="D3983" s="3" t="s">
        <v>35</v>
      </c>
      <c r="E3983" s="4" t="s">
        <v>324</v>
      </c>
      <c r="F3983" s="9">
        <v>2</v>
      </c>
      <c r="G3983">
        <f>VLOOKUP(E3983,'Data Produk'!$A$2:$E$2517,5,FALSE)</f>
        <v>14400</v>
      </c>
      <c r="H3983">
        <f t="shared" si="125"/>
        <v>28800</v>
      </c>
      <c r="I3983" t="str">
        <f>VLOOKUP(E3983,'Data Produk'!$A$2:$E$2517,3,FALSE)</f>
        <v>BHINNEKA DURALINK KLT1201 CABLE BLACK</v>
      </c>
      <c r="J3983" t="str">
        <f>VLOOKUP(E3983,'Data Produk'!$A$2:$E$2517,4,FALSE)</f>
        <v>CABLE</v>
      </c>
      <c r="K3983" t="str">
        <f>VLOOKUP(D3983,'Data Outlet'!$A$2:$D$17,4,FALSE)</f>
        <v>Budi Santoso</v>
      </c>
      <c r="L3983" t="str">
        <f>VLOOKUP(D3983,'Data Outlet'!$A$2:$D$17,2,FALSE)</f>
        <v>BINTARO EXCHANGE</v>
      </c>
    </row>
    <row r="3984" spans="1:12" x14ac:dyDescent="0.25">
      <c r="A3984" t="str">
        <f t="shared" si="126"/>
        <v>T-3983</v>
      </c>
      <c r="B3984" s="3" t="s">
        <v>2584</v>
      </c>
      <c r="C3984" s="5">
        <v>45488</v>
      </c>
      <c r="D3984" s="3" t="s">
        <v>43</v>
      </c>
      <c r="E3984" s="4" t="s">
        <v>554</v>
      </c>
      <c r="F3984" s="9">
        <v>2</v>
      </c>
      <c r="G3984">
        <f>VLOOKUP(E3984,'Data Produk'!$A$2:$E$2517,5,FALSE)</f>
        <v>18000</v>
      </c>
      <c r="H3984">
        <f t="shared" si="125"/>
        <v>36000</v>
      </c>
      <c r="I3984" t="str">
        <f>VLOOKUP(E3984,'Data Produk'!$A$2:$E$2517,3,FALSE)</f>
        <v>BHINNEKA DURALINK KLB1201 BLACK</v>
      </c>
      <c r="J3984" t="str">
        <f>VLOOKUP(E3984,'Data Produk'!$A$2:$E$2517,4,FALSE)</f>
        <v>CABLE</v>
      </c>
      <c r="K3984" t="str">
        <f>VLOOKUP(D3984,'Data Outlet'!$A$2:$D$17,4,FALSE)</f>
        <v>Gita Rahma</v>
      </c>
      <c r="L3984" t="str">
        <f>VLOOKUP(D3984,'Data Outlet'!$A$2:$D$17,2,FALSE)</f>
        <v>MALL OF INDONESIA</v>
      </c>
    </row>
    <row r="3985" spans="1:12" x14ac:dyDescent="0.25">
      <c r="A3985" t="str">
        <f t="shared" si="126"/>
        <v>T-3984</v>
      </c>
      <c r="B3985" s="3" t="s">
        <v>2584</v>
      </c>
      <c r="C3985" s="5">
        <v>45478</v>
      </c>
      <c r="D3985" s="3" t="s">
        <v>41</v>
      </c>
      <c r="E3985" s="4" t="s">
        <v>1337</v>
      </c>
      <c r="F3985" s="9">
        <v>2</v>
      </c>
      <c r="G3985">
        <f>VLOOKUP(E3985,'Data Produk'!$A$2:$E$2517,5,FALSE)</f>
        <v>13500</v>
      </c>
      <c r="H3985">
        <f t="shared" si="125"/>
        <v>27000</v>
      </c>
      <c r="I3985" t="str">
        <f>VLOOKUP(E3985,'Data Produk'!$A$2:$E$2517,3,FALSE)</f>
        <v>BHINNEKA LINKBUDS ES2 WIRED EARBUDS BLACK</v>
      </c>
      <c r="J3985" t="str">
        <f>VLOOKUP(E3985,'Data Produk'!$A$2:$E$2517,4,FALSE)</f>
        <v>EARPHONE</v>
      </c>
      <c r="K3985" t="str">
        <f>VLOOKUP(D3985,'Data Outlet'!$A$2:$D$17,4,FALSE)</f>
        <v>Gita Rahma</v>
      </c>
      <c r="L3985" t="str">
        <f>VLOOKUP(D3985,'Data Outlet'!$A$2:$D$17,2,FALSE)</f>
        <v>MALL GANDARIA CITY</v>
      </c>
    </row>
    <row r="3986" spans="1:12" x14ac:dyDescent="0.25">
      <c r="A3986" t="str">
        <f t="shared" si="126"/>
        <v>T-3985</v>
      </c>
      <c r="B3986" s="3" t="s">
        <v>2584</v>
      </c>
      <c r="C3986" s="5">
        <v>45485</v>
      </c>
      <c r="D3986" s="3" t="s">
        <v>41</v>
      </c>
      <c r="E3986" s="4" t="s">
        <v>697</v>
      </c>
      <c r="F3986" s="9">
        <v>1</v>
      </c>
      <c r="G3986">
        <f>VLOOKUP(E3986,'Data Produk'!$A$2:$E$2517,5,FALSE)</f>
        <v>60750</v>
      </c>
      <c r="H3986">
        <f t="shared" si="125"/>
        <v>60750</v>
      </c>
      <c r="I3986" t="str">
        <f>VLOOKUP(E3986,'Data Produk'!$A$2:$E$2517,3,FALSE)</f>
        <v>BHINNEKA RAIGOR II WG10 GAMING MOUSE BLACK</v>
      </c>
      <c r="J3986" t="str">
        <f>VLOOKUP(E3986,'Data Produk'!$A$2:$E$2517,4,FALSE)</f>
        <v>MOUSE GAMING</v>
      </c>
      <c r="K3986" t="str">
        <f>VLOOKUP(D3986,'Data Outlet'!$A$2:$D$17,4,FALSE)</f>
        <v>Gita Rahma</v>
      </c>
      <c r="L3986" t="str">
        <f>VLOOKUP(D3986,'Data Outlet'!$A$2:$D$17,2,FALSE)</f>
        <v>MALL GANDARIA CITY</v>
      </c>
    </row>
    <row r="3987" spans="1:12" x14ac:dyDescent="0.25">
      <c r="A3987" t="str">
        <f t="shared" si="126"/>
        <v>T-3986</v>
      </c>
      <c r="B3987" s="3" t="s">
        <v>2584</v>
      </c>
      <c r="C3987" s="5">
        <v>45492</v>
      </c>
      <c r="D3987" s="3" t="s">
        <v>41</v>
      </c>
      <c r="E3987" s="4" t="s">
        <v>1771</v>
      </c>
      <c r="F3987" s="9">
        <v>1</v>
      </c>
      <c r="G3987">
        <f>VLOOKUP(E3987,'Data Produk'!$A$2:$E$2517,5,FALSE)</f>
        <v>489300</v>
      </c>
      <c r="H3987">
        <f t="shared" si="125"/>
        <v>489300</v>
      </c>
      <c r="I3987" t="str">
        <f>VLOOKUP(E3987,'Data Produk'!$A$2:$E$2517,3,FALSE)</f>
        <v>ACK02 ZORO Keycaps One Piece Original</v>
      </c>
      <c r="J3987" t="str">
        <f>VLOOKUP(E3987,'Data Produk'!$A$2:$E$2517,4,FALSE)</f>
        <v>OTHER ACCESSORIES</v>
      </c>
      <c r="K3987" t="str">
        <f>VLOOKUP(D3987,'Data Outlet'!$A$2:$D$17,4,FALSE)</f>
        <v>Gita Rahma</v>
      </c>
      <c r="L3987" t="str">
        <f>VLOOKUP(D3987,'Data Outlet'!$A$2:$D$17,2,FALSE)</f>
        <v>MALL GANDARIA CITY</v>
      </c>
    </row>
    <row r="3988" spans="1:12" x14ac:dyDescent="0.25">
      <c r="A3988" t="str">
        <f t="shared" si="126"/>
        <v>T-3987</v>
      </c>
      <c r="B3988" s="3" t="s">
        <v>2584</v>
      </c>
      <c r="C3988" s="5">
        <v>45481</v>
      </c>
      <c r="D3988" s="3" t="s">
        <v>43</v>
      </c>
      <c r="E3988" s="4" t="s">
        <v>1338</v>
      </c>
      <c r="F3988" s="9">
        <v>1</v>
      </c>
      <c r="G3988">
        <f>VLOOKUP(E3988,'Data Produk'!$A$2:$E$2517,5,FALSE)</f>
        <v>243000</v>
      </c>
      <c r="H3988">
        <f t="shared" si="125"/>
        <v>243000</v>
      </c>
      <c r="I3988" t="str">
        <f>VLOOKUP(E3988,'Data Produk'!$A$2:$E$2517,3,FALSE)</f>
        <v>BHINNEKA POWER PLUS 65W 3-PORTS GAN CHARGER (PPS/PD+QC) BLACK</v>
      </c>
      <c r="J3988" t="str">
        <f>VLOOKUP(E3988,'Data Produk'!$A$2:$E$2517,4,FALSE)</f>
        <v>CHARGER</v>
      </c>
      <c r="K3988" t="str">
        <f>VLOOKUP(D3988,'Data Outlet'!$A$2:$D$17,4,FALSE)</f>
        <v>Gita Rahma</v>
      </c>
      <c r="L3988" t="str">
        <f>VLOOKUP(D3988,'Data Outlet'!$A$2:$D$17,2,FALSE)</f>
        <v>MALL OF INDONESIA</v>
      </c>
    </row>
    <row r="3989" spans="1:12" x14ac:dyDescent="0.25">
      <c r="A3989" t="str">
        <f t="shared" si="126"/>
        <v>T-3988</v>
      </c>
      <c r="B3989" s="3" t="s">
        <v>2584</v>
      </c>
      <c r="C3989" s="5">
        <v>45495</v>
      </c>
      <c r="D3989" s="3" t="s">
        <v>41</v>
      </c>
      <c r="E3989" s="4" t="s">
        <v>767</v>
      </c>
      <c r="F3989" s="9">
        <v>2</v>
      </c>
      <c r="G3989">
        <f>VLOOKUP(E3989,'Data Produk'!$A$2:$E$2517,5,FALSE)</f>
        <v>49500</v>
      </c>
      <c r="H3989">
        <f t="shared" si="125"/>
        <v>99000</v>
      </c>
      <c r="I3989" t="str">
        <f>VLOOKUP(E3989,'Data Produk'!$A$2:$E$2517,3,FALSE)</f>
        <v>BHINNEKA POWER PURE 20W 1-PORT TYPE-A USB CHARGER (QC) BLACK</v>
      </c>
      <c r="J3989" t="str">
        <f>VLOOKUP(E3989,'Data Produk'!$A$2:$E$2517,4,FALSE)</f>
        <v>CHARGER</v>
      </c>
      <c r="K3989" t="str">
        <f>VLOOKUP(D3989,'Data Outlet'!$A$2:$D$17,4,FALSE)</f>
        <v>Gita Rahma</v>
      </c>
      <c r="L3989" t="str">
        <f>VLOOKUP(D3989,'Data Outlet'!$A$2:$D$17,2,FALSE)</f>
        <v>MALL GANDARIA CITY</v>
      </c>
    </row>
    <row r="3990" spans="1:12" x14ac:dyDescent="0.25">
      <c r="A3990" t="str">
        <f t="shared" si="126"/>
        <v>T-3989</v>
      </c>
      <c r="B3990" s="3" t="s">
        <v>2584</v>
      </c>
      <c r="C3990" s="5">
        <v>45479</v>
      </c>
      <c r="D3990" s="3" t="s">
        <v>43</v>
      </c>
      <c r="E3990" s="4" t="s">
        <v>1772</v>
      </c>
      <c r="F3990" s="9">
        <v>2</v>
      </c>
      <c r="G3990">
        <f>VLOOKUP(E3990,'Data Produk'!$A$2:$E$2517,5,FALSE)</f>
        <v>39600</v>
      </c>
      <c r="H3990">
        <f t="shared" si="125"/>
        <v>79200</v>
      </c>
      <c r="I3990" t="str">
        <f>VLOOKUP(E3990,'Data Produk'!$A$2:$E$2517,3,FALSE)</f>
        <v>BHINNEKA GO W607 OFFICE MOUSE BLACK</v>
      </c>
      <c r="J3990" t="str">
        <f>VLOOKUP(E3990,'Data Produk'!$A$2:$E$2517,4,FALSE)</f>
        <v>OFFICE MOUSE</v>
      </c>
      <c r="K3990" t="str">
        <f>VLOOKUP(D3990,'Data Outlet'!$A$2:$D$17,4,FALSE)</f>
        <v>Gita Rahma</v>
      </c>
      <c r="L3990" t="str">
        <f>VLOOKUP(D3990,'Data Outlet'!$A$2:$D$17,2,FALSE)</f>
        <v>MALL OF INDONESIA</v>
      </c>
    </row>
    <row r="3991" spans="1:12" x14ac:dyDescent="0.25">
      <c r="A3991" t="str">
        <f t="shared" si="126"/>
        <v>T-3990</v>
      </c>
      <c r="B3991" s="3" t="s">
        <v>2584</v>
      </c>
      <c r="C3991" s="5">
        <v>45490</v>
      </c>
      <c r="D3991" s="3" t="s">
        <v>41</v>
      </c>
      <c r="E3991" s="4" t="s">
        <v>589</v>
      </c>
      <c r="F3991" s="9">
        <v>1</v>
      </c>
      <c r="G3991">
        <f>VLOOKUP(E3991,'Data Produk'!$A$2:$E$2517,5,FALSE)</f>
        <v>26100</v>
      </c>
      <c r="H3991">
        <f t="shared" si="125"/>
        <v>26100</v>
      </c>
      <c r="I3991" t="str">
        <f>VLOOKUP(E3991,'Data Produk'!$A$2:$E$2517,3,FALSE)</f>
        <v>BHINNEKA GO ES1 WIRED EARBUDS WHITE</v>
      </c>
      <c r="J3991" t="str">
        <f>VLOOKUP(E3991,'Data Produk'!$A$2:$E$2517,4,FALSE)</f>
        <v>EARPHONE</v>
      </c>
      <c r="K3991" t="str">
        <f>VLOOKUP(D3991,'Data Outlet'!$A$2:$D$17,4,FALSE)</f>
        <v>Gita Rahma</v>
      </c>
      <c r="L3991" t="str">
        <f>VLOOKUP(D3991,'Data Outlet'!$A$2:$D$17,2,FALSE)</f>
        <v>MALL GANDARIA CITY</v>
      </c>
    </row>
    <row r="3992" spans="1:12" x14ac:dyDescent="0.25">
      <c r="A3992" t="str">
        <f t="shared" si="126"/>
        <v>T-3991</v>
      </c>
      <c r="B3992" s="3" t="s">
        <v>2584</v>
      </c>
      <c r="C3992" s="5">
        <v>45497</v>
      </c>
      <c r="D3992" s="3" t="s">
        <v>43</v>
      </c>
      <c r="E3992" s="4" t="s">
        <v>846</v>
      </c>
      <c r="F3992" s="9">
        <v>1</v>
      </c>
      <c r="G3992">
        <f>VLOOKUP(E3992,'Data Produk'!$A$2:$E$2517,5,FALSE)</f>
        <v>13500</v>
      </c>
      <c r="H3992">
        <f t="shared" si="125"/>
        <v>13500</v>
      </c>
      <c r="I3992" t="str">
        <f>VLOOKUP(E3992,'Data Produk'!$A$2:$E$2517,3,FALSE)</f>
        <v>BHINNEKA LINKBUDS ES2 WIRED EARBUDS BLACK</v>
      </c>
      <c r="J3992" t="str">
        <f>VLOOKUP(E3992,'Data Produk'!$A$2:$E$2517,4,FALSE)</f>
        <v>EARPHONE</v>
      </c>
      <c r="K3992" t="str">
        <f>VLOOKUP(D3992,'Data Outlet'!$A$2:$D$17,4,FALSE)</f>
        <v>Gita Rahma</v>
      </c>
      <c r="L3992" t="str">
        <f>VLOOKUP(D3992,'Data Outlet'!$A$2:$D$17,2,FALSE)</f>
        <v>MALL OF INDONESIA</v>
      </c>
    </row>
    <row r="3993" spans="1:12" x14ac:dyDescent="0.25">
      <c r="A3993" t="str">
        <f t="shared" si="126"/>
        <v>T-3992</v>
      </c>
      <c r="B3993" s="3" t="s">
        <v>2584</v>
      </c>
      <c r="C3993" s="5">
        <v>45498</v>
      </c>
      <c r="D3993" s="3" t="s">
        <v>41</v>
      </c>
      <c r="E3993" s="4" t="s">
        <v>746</v>
      </c>
      <c r="F3993" s="9">
        <v>2</v>
      </c>
      <c r="G3993">
        <f>VLOOKUP(E3993,'Data Produk'!$A$2:$E$2517,5,FALSE)</f>
        <v>13500</v>
      </c>
      <c r="H3993">
        <f t="shared" si="125"/>
        <v>27000</v>
      </c>
      <c r="I3993" t="str">
        <f>VLOOKUP(E3993,'Data Produk'!$A$2:$E$2517,3,FALSE)</f>
        <v>BHINNEKA LINKBUDS ES2 WIRED EARBUDS WHITE</v>
      </c>
      <c r="J3993" t="str">
        <f>VLOOKUP(E3993,'Data Produk'!$A$2:$E$2517,4,FALSE)</f>
        <v>EARPHONE</v>
      </c>
      <c r="K3993" t="str">
        <f>VLOOKUP(D3993,'Data Outlet'!$A$2:$D$17,4,FALSE)</f>
        <v>Gita Rahma</v>
      </c>
      <c r="L3993" t="str">
        <f>VLOOKUP(D3993,'Data Outlet'!$A$2:$D$17,2,FALSE)</f>
        <v>MALL GANDARIA CITY</v>
      </c>
    </row>
    <row r="3994" spans="1:12" x14ac:dyDescent="0.25">
      <c r="A3994" t="str">
        <f t="shared" si="126"/>
        <v>T-3993</v>
      </c>
      <c r="B3994" s="3" t="s">
        <v>2584</v>
      </c>
      <c r="C3994" s="5">
        <v>45484</v>
      </c>
      <c r="D3994" s="3" t="s">
        <v>42</v>
      </c>
      <c r="E3994" s="4" t="s">
        <v>892</v>
      </c>
      <c r="F3994" s="9">
        <v>1</v>
      </c>
      <c r="G3994">
        <f>VLOOKUP(E3994,'Data Produk'!$A$2:$E$2517,5,FALSE)</f>
        <v>36900</v>
      </c>
      <c r="H3994">
        <f t="shared" si="125"/>
        <v>36900</v>
      </c>
      <c r="I3994" t="str">
        <f>VLOOKUP(E3994,'Data Produk'!$A$2:$E$2517,3,FALSE)</f>
        <v>KL106 BHINNEKA USB CABLE LIGHTNING</v>
      </c>
      <c r="J3994" t="str">
        <f>VLOOKUP(E3994,'Data Produk'!$A$2:$E$2517,4,FALSE)</f>
        <v>CABLE</v>
      </c>
      <c r="K3994" t="str">
        <f>VLOOKUP(D3994,'Data Outlet'!$A$2:$D$17,4,FALSE)</f>
        <v>Hadi Nugroho</v>
      </c>
      <c r="L3994" t="str">
        <f>VLOOKUP(D3994,'Data Outlet'!$A$2:$D$17,2,FALSE)</f>
        <v>MALL KELAPA GADING</v>
      </c>
    </row>
    <row r="3995" spans="1:12" x14ac:dyDescent="0.25">
      <c r="A3995" t="str">
        <f t="shared" si="126"/>
        <v>T-3994</v>
      </c>
      <c r="B3995" s="3" t="s">
        <v>2584</v>
      </c>
      <c r="C3995" s="5">
        <v>45486</v>
      </c>
      <c r="D3995" s="3" t="s">
        <v>42</v>
      </c>
      <c r="E3995" s="4" t="s">
        <v>163</v>
      </c>
      <c r="F3995" s="9">
        <v>2</v>
      </c>
      <c r="G3995">
        <f>VLOOKUP(E3995,'Data Produk'!$A$2:$E$2517,5,FALSE)</f>
        <v>49500</v>
      </c>
      <c r="H3995">
        <f t="shared" si="125"/>
        <v>99000</v>
      </c>
      <c r="I3995" t="str">
        <f>VLOOKUP(E3995,'Data Produk'!$A$2:$E$2517,3,FALSE)</f>
        <v>BHINNEKA POWER PURE 20W 1-PORT TYPE-A USB CHARGER (QC) BLACK</v>
      </c>
      <c r="J3995" t="str">
        <f>VLOOKUP(E3995,'Data Produk'!$A$2:$E$2517,4,FALSE)</f>
        <v>CHARGER</v>
      </c>
      <c r="K3995" t="str">
        <f>VLOOKUP(D3995,'Data Outlet'!$A$2:$D$17,4,FALSE)</f>
        <v>Hadi Nugroho</v>
      </c>
      <c r="L3995" t="str">
        <f>VLOOKUP(D3995,'Data Outlet'!$A$2:$D$17,2,FALSE)</f>
        <v>MALL KELAPA GADING</v>
      </c>
    </row>
    <row r="3996" spans="1:12" x14ac:dyDescent="0.25">
      <c r="A3996" t="str">
        <f t="shared" si="126"/>
        <v>T-3995</v>
      </c>
      <c r="B3996" s="3" t="s">
        <v>2584</v>
      </c>
      <c r="C3996" s="5">
        <v>45503</v>
      </c>
      <c r="D3996" s="3" t="s">
        <v>42</v>
      </c>
      <c r="E3996" s="4" t="s">
        <v>181</v>
      </c>
      <c r="F3996" s="9">
        <v>1</v>
      </c>
      <c r="G3996">
        <f>VLOOKUP(E3996,'Data Produk'!$A$2:$E$2517,5,FALSE)</f>
        <v>261000</v>
      </c>
      <c r="H3996">
        <f t="shared" si="125"/>
        <v>261000</v>
      </c>
      <c r="I3996" t="str">
        <f>VLOOKUP(E3996,'Data Produk'!$A$2:$E$2517,3,FALSE)</f>
        <v>BHINNEKA ALTO MH91 GAMING HEADSET BLACK</v>
      </c>
      <c r="J3996" t="str">
        <f>VLOOKUP(E3996,'Data Produk'!$A$2:$E$2517,4,FALSE)</f>
        <v>GAMING HEADSET</v>
      </c>
      <c r="K3996" t="str">
        <f>VLOOKUP(D3996,'Data Outlet'!$A$2:$D$17,4,FALSE)</f>
        <v>Hadi Nugroho</v>
      </c>
      <c r="L3996" t="str">
        <f>VLOOKUP(D3996,'Data Outlet'!$A$2:$D$17,2,FALSE)</f>
        <v>MALL KELAPA GADING</v>
      </c>
    </row>
    <row r="3997" spans="1:12" x14ac:dyDescent="0.25">
      <c r="A3997" t="str">
        <f t="shared" si="126"/>
        <v>T-3996</v>
      </c>
      <c r="B3997" s="3" t="s">
        <v>2584</v>
      </c>
      <c r="C3997" s="5">
        <v>45499</v>
      </c>
      <c r="D3997" s="3" t="s">
        <v>42</v>
      </c>
      <c r="E3997" s="4" t="s">
        <v>152</v>
      </c>
      <c r="F3997" s="9">
        <v>9</v>
      </c>
      <c r="G3997">
        <f>VLOOKUP(E3997,'Data Produk'!$A$2:$E$2517,5,FALSE)</f>
        <v>18000</v>
      </c>
      <c r="H3997">
        <f t="shared" si="125"/>
        <v>162000</v>
      </c>
      <c r="I3997" t="str">
        <f>VLOOKUP(E3997,'Data Produk'!$A$2:$E$2517,3,FALSE)</f>
        <v>BHINNEKA DURALINK KLB1201 BLACK</v>
      </c>
      <c r="J3997" t="str">
        <f>VLOOKUP(E3997,'Data Produk'!$A$2:$E$2517,4,FALSE)</f>
        <v>CABLE</v>
      </c>
      <c r="K3997" t="str">
        <f>VLOOKUP(D3997,'Data Outlet'!$A$2:$D$17,4,FALSE)</f>
        <v>Hadi Nugroho</v>
      </c>
      <c r="L3997" t="str">
        <f>VLOOKUP(D3997,'Data Outlet'!$A$2:$D$17,2,FALSE)</f>
        <v>MALL KELAPA GADING</v>
      </c>
    </row>
    <row r="3998" spans="1:12" x14ac:dyDescent="0.25">
      <c r="A3998" t="str">
        <f t="shared" si="126"/>
        <v>T-3997</v>
      </c>
      <c r="B3998" s="3" t="s">
        <v>2584</v>
      </c>
      <c r="C3998" s="5">
        <v>45493</v>
      </c>
      <c r="D3998" s="3" t="s">
        <v>42</v>
      </c>
      <c r="E3998" s="4" t="s">
        <v>1665</v>
      </c>
      <c r="F3998" s="9">
        <v>1</v>
      </c>
      <c r="G3998">
        <f>VLOOKUP(E3998,'Data Produk'!$A$2:$E$2517,5,FALSE)</f>
        <v>162000</v>
      </c>
      <c r="H3998">
        <f t="shared" si="125"/>
        <v>162000</v>
      </c>
      <c r="I3998" t="str">
        <f>VLOOKUP(E3998,'Data Produk'!$A$2:$E$2517,3,FALSE)</f>
        <v>BHINNEKA GO WH03 WIRELESS HEADSET BEIGE</v>
      </c>
      <c r="J3998" t="str">
        <f>VLOOKUP(E3998,'Data Produk'!$A$2:$E$2517,4,FALSE)</f>
        <v>WIRELESS HEADSET</v>
      </c>
      <c r="K3998" t="str">
        <f>VLOOKUP(D3998,'Data Outlet'!$A$2:$D$17,4,FALSE)</f>
        <v>Hadi Nugroho</v>
      </c>
      <c r="L3998" t="str">
        <f>VLOOKUP(D3998,'Data Outlet'!$A$2:$D$17,2,FALSE)</f>
        <v>MALL KELAPA GADING</v>
      </c>
    </row>
    <row r="3999" spans="1:12" x14ac:dyDescent="0.25">
      <c r="A3999" t="str">
        <f t="shared" si="126"/>
        <v>T-3998</v>
      </c>
      <c r="B3999" s="3" t="s">
        <v>2584</v>
      </c>
      <c r="C3999" s="5">
        <v>45500</v>
      </c>
      <c r="D3999" s="3" t="s">
        <v>42</v>
      </c>
      <c r="E3999" s="4" t="s">
        <v>83</v>
      </c>
      <c r="F3999" s="9">
        <v>1</v>
      </c>
      <c r="G3999">
        <f>VLOOKUP(E3999,'Data Produk'!$A$2:$E$2517,5,FALSE)</f>
        <v>49500</v>
      </c>
      <c r="H3999">
        <f t="shared" si="125"/>
        <v>49500</v>
      </c>
      <c r="I3999" t="str">
        <f>VLOOKUP(E3999,'Data Produk'!$A$2:$E$2517,3,FALSE)</f>
        <v>BHINNEKA POWER GO 20W 1-PORT TYPE-C USB CHARGER (PD+QC) BLACK</v>
      </c>
      <c r="J3999" t="str">
        <f>VLOOKUP(E3999,'Data Produk'!$A$2:$E$2517,4,FALSE)</f>
        <v>CHARGER</v>
      </c>
      <c r="K3999" t="str">
        <f>VLOOKUP(D3999,'Data Outlet'!$A$2:$D$17,4,FALSE)</f>
        <v>Hadi Nugroho</v>
      </c>
      <c r="L3999" t="str">
        <f>VLOOKUP(D3999,'Data Outlet'!$A$2:$D$17,2,FALSE)</f>
        <v>MALL KELAPA GADING</v>
      </c>
    </row>
    <row r="4000" spans="1:12" x14ac:dyDescent="0.25">
      <c r="A4000" t="str">
        <f t="shared" si="126"/>
        <v>T-3999</v>
      </c>
      <c r="B4000" s="3" t="s">
        <v>2584</v>
      </c>
      <c r="C4000" s="5">
        <v>45502</v>
      </c>
      <c r="D4000" s="3" t="s">
        <v>42</v>
      </c>
      <c r="E4000" s="4" t="s">
        <v>302</v>
      </c>
      <c r="F4000" s="9">
        <v>2</v>
      </c>
      <c r="G4000">
        <f>VLOOKUP(E4000,'Data Produk'!$A$2:$E$2517,5,FALSE)</f>
        <v>22500</v>
      </c>
      <c r="H4000">
        <f t="shared" si="125"/>
        <v>45000</v>
      </c>
      <c r="I4000" t="str">
        <f>VLOOKUP(E4000,'Data Produk'!$A$2:$E$2517,3,FALSE)</f>
        <v>BHINNEKA LINKBUDS ES4 WIRED EARBUDS WHITE</v>
      </c>
      <c r="J4000" t="str">
        <f>VLOOKUP(E4000,'Data Produk'!$A$2:$E$2517,4,FALSE)</f>
        <v>EARPHONE</v>
      </c>
      <c r="K4000" t="str">
        <f>VLOOKUP(D4000,'Data Outlet'!$A$2:$D$17,4,FALSE)</f>
        <v>Hadi Nugroho</v>
      </c>
      <c r="L4000" t="str">
        <f>VLOOKUP(D4000,'Data Outlet'!$A$2:$D$17,2,FALSE)</f>
        <v>MALL KELAPA GADING</v>
      </c>
    </row>
    <row r="4001" spans="1:12" x14ac:dyDescent="0.25">
      <c r="A4001" t="str">
        <f t="shared" si="126"/>
        <v>T-4000</v>
      </c>
      <c r="B4001" s="3" t="s">
        <v>2584</v>
      </c>
      <c r="C4001" s="5">
        <v>45480</v>
      </c>
      <c r="D4001" s="3" t="s">
        <v>42</v>
      </c>
      <c r="E4001" s="4" t="s">
        <v>133</v>
      </c>
      <c r="F4001" s="9">
        <v>2</v>
      </c>
      <c r="G4001">
        <f>VLOOKUP(E4001,'Data Produk'!$A$2:$E$2517,5,FALSE)</f>
        <v>10000</v>
      </c>
      <c r="H4001">
        <f t="shared" si="125"/>
        <v>20000</v>
      </c>
      <c r="I4001" t="str">
        <f>VLOOKUP(E4001,'Data Produk'!$A$2:$E$2517,3,FALSE)</f>
        <v>KM106 BHINNEKA USB CABLE MICRO</v>
      </c>
      <c r="J4001" t="str">
        <f>VLOOKUP(E4001,'Data Produk'!$A$2:$E$2517,4,FALSE)</f>
        <v>CABLE</v>
      </c>
      <c r="K4001" t="str">
        <f>VLOOKUP(D4001,'Data Outlet'!$A$2:$D$17,4,FALSE)</f>
        <v>Hadi Nugroho</v>
      </c>
      <c r="L4001" t="str">
        <f>VLOOKUP(D4001,'Data Outlet'!$A$2:$D$17,2,FALSE)</f>
        <v>MALL KELAPA GADING</v>
      </c>
    </row>
    <row r="4002" spans="1:12" x14ac:dyDescent="0.25">
      <c r="A4002" t="str">
        <f t="shared" si="126"/>
        <v>T-4001</v>
      </c>
      <c r="B4002" s="3" t="s">
        <v>2584</v>
      </c>
      <c r="C4002" s="5">
        <v>45474</v>
      </c>
      <c r="D4002" s="3" t="s">
        <v>42</v>
      </c>
      <c r="E4002" s="4" t="s">
        <v>1773</v>
      </c>
      <c r="F4002" s="9">
        <v>1</v>
      </c>
      <c r="G4002">
        <f>VLOOKUP(E4002,'Data Produk'!$A$2:$E$2517,5,FALSE)</f>
        <v>82800</v>
      </c>
      <c r="H4002">
        <f t="shared" si="125"/>
        <v>82800</v>
      </c>
      <c r="I4002" t="str">
        <f>VLOOKUP(E4002,'Data Produk'!$A$2:$E$2517,3,FALSE)</f>
        <v>BHINNEKA GO W193 OFFICE MOUSE BLUE</v>
      </c>
      <c r="J4002" t="str">
        <f>VLOOKUP(E4002,'Data Produk'!$A$2:$E$2517,4,FALSE)</f>
        <v>OFFICE MOUSE</v>
      </c>
      <c r="K4002" t="str">
        <f>VLOOKUP(D4002,'Data Outlet'!$A$2:$D$17,4,FALSE)</f>
        <v>Hadi Nugroho</v>
      </c>
      <c r="L4002" t="str">
        <f>VLOOKUP(D4002,'Data Outlet'!$A$2:$D$17,2,FALSE)</f>
        <v>MALL KELAPA GADING</v>
      </c>
    </row>
    <row r="4003" spans="1:12" x14ac:dyDescent="0.25">
      <c r="A4003" t="str">
        <f t="shared" si="126"/>
        <v>T-4002</v>
      </c>
      <c r="B4003" s="3" t="s">
        <v>2584</v>
      </c>
      <c r="C4003" s="5">
        <v>45477</v>
      </c>
      <c r="D4003" s="3" t="s">
        <v>42</v>
      </c>
      <c r="E4003" s="4" t="s">
        <v>157</v>
      </c>
      <c r="F4003" s="9">
        <v>2</v>
      </c>
      <c r="G4003">
        <f>VLOOKUP(E4003,'Data Produk'!$A$2:$E$2517,5,FALSE)</f>
        <v>15300</v>
      </c>
      <c r="H4003">
        <f t="shared" si="125"/>
        <v>30600</v>
      </c>
      <c r="I4003" t="str">
        <f>VLOOKUP(E4003,'Data Produk'!$A$2:$E$2517,3,FALSE)</f>
        <v>BHINNEKA LINKPODS ES3 WIRED EARBUDS WHITE</v>
      </c>
      <c r="J4003" t="str">
        <f>VLOOKUP(E4003,'Data Produk'!$A$2:$E$2517,4,FALSE)</f>
        <v>EARPHONE</v>
      </c>
      <c r="K4003" t="str">
        <f>VLOOKUP(D4003,'Data Outlet'!$A$2:$D$17,4,FALSE)</f>
        <v>Hadi Nugroho</v>
      </c>
      <c r="L4003" t="str">
        <f>VLOOKUP(D4003,'Data Outlet'!$A$2:$D$17,2,FALSE)</f>
        <v>MALL KELAPA GADING</v>
      </c>
    </row>
    <row r="4004" spans="1:12" x14ac:dyDescent="0.25">
      <c r="A4004" t="str">
        <f t="shared" si="126"/>
        <v>T-4003</v>
      </c>
      <c r="B4004" s="3" t="s">
        <v>2584</v>
      </c>
      <c r="C4004" s="5">
        <v>45487</v>
      </c>
      <c r="D4004" s="3" t="s">
        <v>42</v>
      </c>
      <c r="E4004" s="4" t="s">
        <v>70</v>
      </c>
      <c r="F4004" s="9">
        <v>1</v>
      </c>
      <c r="G4004">
        <f>VLOOKUP(E4004,'Data Produk'!$A$2:$E$2517,5,FALSE)</f>
        <v>243000</v>
      </c>
      <c r="H4004">
        <f t="shared" si="125"/>
        <v>243000</v>
      </c>
      <c r="I4004" t="str">
        <f>VLOOKUP(E4004,'Data Produk'!$A$2:$E$2517,3,FALSE)</f>
        <v>BHINNEKA POWER PLUS 65W 3-PORTS GAN CHARGER (PPS/PD+QC) BLACK</v>
      </c>
      <c r="J4004" t="str">
        <f>VLOOKUP(E4004,'Data Produk'!$A$2:$E$2517,4,FALSE)</f>
        <v>CHARGER</v>
      </c>
      <c r="K4004" t="str">
        <f>VLOOKUP(D4004,'Data Outlet'!$A$2:$D$17,4,FALSE)</f>
        <v>Hadi Nugroho</v>
      </c>
      <c r="L4004" t="str">
        <f>VLOOKUP(D4004,'Data Outlet'!$A$2:$D$17,2,FALSE)</f>
        <v>MALL KELAPA GADING</v>
      </c>
    </row>
    <row r="4005" spans="1:12" x14ac:dyDescent="0.25">
      <c r="A4005" t="str">
        <f t="shared" si="126"/>
        <v>T-4004</v>
      </c>
      <c r="B4005" s="3" t="s">
        <v>2584</v>
      </c>
      <c r="C4005" s="5">
        <v>45494</v>
      </c>
      <c r="D4005" s="3" t="s">
        <v>42</v>
      </c>
      <c r="E4005" s="4" t="s">
        <v>254</v>
      </c>
      <c r="F4005" s="9">
        <v>2</v>
      </c>
      <c r="G4005">
        <f>VLOOKUP(E4005,'Data Produk'!$A$2:$E$2517,5,FALSE)</f>
        <v>45000</v>
      </c>
      <c r="H4005">
        <f t="shared" si="125"/>
        <v>90000</v>
      </c>
      <c r="I4005" t="str">
        <f>VLOOKUP(E4005,'Data Produk'!$A$2:$E$2517,3,FALSE)</f>
        <v>BHINNEKA HYPERLINK KD10C2001 BLACK</v>
      </c>
      <c r="J4005" t="str">
        <f>VLOOKUP(E4005,'Data Produk'!$A$2:$E$2517,4,FALSE)</f>
        <v>CABLE</v>
      </c>
      <c r="K4005" t="str">
        <f>VLOOKUP(D4005,'Data Outlet'!$A$2:$D$17,4,FALSE)</f>
        <v>Hadi Nugroho</v>
      </c>
      <c r="L4005" t="str">
        <f>VLOOKUP(D4005,'Data Outlet'!$A$2:$D$17,2,FALSE)</f>
        <v>MALL KELAPA GADING</v>
      </c>
    </row>
    <row r="4006" spans="1:12" x14ac:dyDescent="0.25">
      <c r="A4006" t="str">
        <f t="shared" si="126"/>
        <v>T-4005</v>
      </c>
      <c r="B4006" s="3" t="s">
        <v>2584</v>
      </c>
      <c r="C4006" s="5">
        <v>45480</v>
      </c>
      <c r="D4006" s="3" t="s">
        <v>42</v>
      </c>
      <c r="E4006" s="4" t="s">
        <v>1198</v>
      </c>
      <c r="F4006" s="9">
        <v>1</v>
      </c>
      <c r="G4006">
        <f>VLOOKUP(E4006,'Data Produk'!$A$2:$E$2517,5,FALSE)</f>
        <v>73800</v>
      </c>
      <c r="H4006">
        <f t="shared" si="125"/>
        <v>73800</v>
      </c>
      <c r="I4006" t="str">
        <f>VLOOKUP(E4006,'Data Produk'!$A$2:$E$2517,3,FALSE)</f>
        <v>BHINNEKA SMART LIGHT BUB 9W SLB101</v>
      </c>
      <c r="J4006" t="str">
        <f>VLOOKUP(E4006,'Data Produk'!$A$2:$E$2517,4,FALSE)</f>
        <v>SMART LIFE</v>
      </c>
      <c r="K4006" t="str">
        <f>VLOOKUP(D4006,'Data Outlet'!$A$2:$D$17,4,FALSE)</f>
        <v>Hadi Nugroho</v>
      </c>
      <c r="L4006" t="str">
        <f>VLOOKUP(D4006,'Data Outlet'!$A$2:$D$17,2,FALSE)</f>
        <v>MALL KELAPA GADING</v>
      </c>
    </row>
    <row r="4007" spans="1:12" x14ac:dyDescent="0.25">
      <c r="A4007" t="str">
        <f t="shared" si="126"/>
        <v>T-4006</v>
      </c>
      <c r="B4007" s="3" t="s">
        <v>2584</v>
      </c>
      <c r="C4007" s="5">
        <v>45487</v>
      </c>
      <c r="D4007" s="3" t="s">
        <v>42</v>
      </c>
      <c r="E4007" s="4" t="s">
        <v>1550</v>
      </c>
      <c r="F4007" s="9">
        <v>1</v>
      </c>
      <c r="G4007">
        <f>VLOOKUP(E4007,'Data Produk'!$A$2:$E$2517,5,FALSE)</f>
        <v>57150</v>
      </c>
      <c r="H4007">
        <f t="shared" si="125"/>
        <v>57150</v>
      </c>
      <c r="I4007" t="str">
        <f>VLOOKUP(E4007,'Data Produk'!$A$2:$E$2517,3,FALSE)</f>
        <v>BHINNEKA AGILE MP353 GAMING MOUSEPAD BLACK</v>
      </c>
      <c r="J4007" t="str">
        <f>VLOOKUP(E4007,'Data Produk'!$A$2:$E$2517,4,FALSE)</f>
        <v>GAMING MOUSEPAD</v>
      </c>
      <c r="K4007" t="str">
        <f>VLOOKUP(D4007,'Data Outlet'!$A$2:$D$17,4,FALSE)</f>
        <v>Hadi Nugroho</v>
      </c>
      <c r="L4007" t="str">
        <f>VLOOKUP(D4007,'Data Outlet'!$A$2:$D$17,2,FALSE)</f>
        <v>MALL KELAPA GADING</v>
      </c>
    </row>
    <row r="4008" spans="1:12" x14ac:dyDescent="0.25">
      <c r="A4008" t="str">
        <f t="shared" si="126"/>
        <v>T-4007</v>
      </c>
      <c r="B4008" s="3" t="s">
        <v>2584</v>
      </c>
      <c r="C4008" s="5">
        <v>45493</v>
      </c>
      <c r="D4008" s="3" t="s">
        <v>42</v>
      </c>
      <c r="E4008" s="4" t="s">
        <v>288</v>
      </c>
      <c r="F4008" s="9">
        <v>4</v>
      </c>
      <c r="G4008">
        <f>VLOOKUP(E4008,'Data Produk'!$A$2:$E$2517,5,FALSE)</f>
        <v>17100</v>
      </c>
      <c r="H4008">
        <f t="shared" si="125"/>
        <v>68400</v>
      </c>
      <c r="I4008" t="str">
        <f>VLOOKUP(E4008,'Data Produk'!$A$2:$E$2517,3,FALSE)</f>
        <v>BHINNEKA DURALINK KCB1201 BLACK</v>
      </c>
      <c r="J4008" t="str">
        <f>VLOOKUP(E4008,'Data Produk'!$A$2:$E$2517,4,FALSE)</f>
        <v>CABLE</v>
      </c>
      <c r="K4008" t="str">
        <f>VLOOKUP(D4008,'Data Outlet'!$A$2:$D$17,4,FALSE)</f>
        <v>Hadi Nugroho</v>
      </c>
      <c r="L4008" t="str">
        <f>VLOOKUP(D4008,'Data Outlet'!$A$2:$D$17,2,FALSE)</f>
        <v>MALL KELAPA GADING</v>
      </c>
    </row>
    <row r="4009" spans="1:12" x14ac:dyDescent="0.25">
      <c r="A4009" t="str">
        <f t="shared" si="126"/>
        <v>T-4008</v>
      </c>
      <c r="B4009" s="3" t="s">
        <v>2584</v>
      </c>
      <c r="C4009" s="5">
        <v>45502</v>
      </c>
      <c r="D4009" s="3" t="s">
        <v>42</v>
      </c>
      <c r="E4009" s="4" t="s">
        <v>1228</v>
      </c>
      <c r="F4009" s="9">
        <v>4</v>
      </c>
      <c r="G4009">
        <f>VLOOKUP(E4009,'Data Produk'!$A$2:$E$2517,5,FALSE)</f>
        <v>34200</v>
      </c>
      <c r="H4009">
        <f t="shared" si="125"/>
        <v>136800</v>
      </c>
      <c r="I4009" t="str">
        <f>VLOOKUP(E4009,'Data Produk'!$A$2:$E$2517,3,FALSE)</f>
        <v>KDL105 BHINNEKA USB CABLE LIGHTNING</v>
      </c>
      <c r="J4009" t="str">
        <f>VLOOKUP(E4009,'Data Produk'!$A$2:$E$2517,4,FALSE)</f>
        <v>CABLE</v>
      </c>
      <c r="K4009" t="str">
        <f>VLOOKUP(D4009,'Data Outlet'!$A$2:$D$17,4,FALSE)</f>
        <v>Hadi Nugroho</v>
      </c>
      <c r="L4009" t="str">
        <f>VLOOKUP(D4009,'Data Outlet'!$A$2:$D$17,2,FALSE)</f>
        <v>MALL KELAPA GADING</v>
      </c>
    </row>
    <row r="4010" spans="1:12" x14ac:dyDescent="0.25">
      <c r="A4010" t="str">
        <f t="shared" si="126"/>
        <v>T-4009</v>
      </c>
      <c r="B4010" s="3" t="s">
        <v>2584</v>
      </c>
      <c r="C4010" s="5">
        <v>45502</v>
      </c>
      <c r="D4010" s="3" t="s">
        <v>42</v>
      </c>
      <c r="E4010" s="4" t="s">
        <v>166</v>
      </c>
      <c r="F4010" s="9">
        <v>1</v>
      </c>
      <c r="G4010">
        <f>VLOOKUP(E4010,'Data Produk'!$A$2:$E$2517,5,FALSE)</f>
        <v>98100</v>
      </c>
      <c r="H4010">
        <f t="shared" si="125"/>
        <v>98100</v>
      </c>
      <c r="I4010" t="str">
        <f>VLOOKUP(E4010,'Data Produk'!$A$2:$E$2517,3,FALSE)</f>
        <v>BHINNEKA CW2-Q01 30W 2-PORTS CHARGER (QC) WHITE</v>
      </c>
      <c r="J4010" t="str">
        <f>VLOOKUP(E4010,'Data Produk'!$A$2:$E$2517,4,FALSE)</f>
        <v>CHARGER</v>
      </c>
      <c r="K4010" t="str">
        <f>VLOOKUP(D4010,'Data Outlet'!$A$2:$D$17,4,FALSE)</f>
        <v>Hadi Nugroho</v>
      </c>
      <c r="L4010" t="str">
        <f>VLOOKUP(D4010,'Data Outlet'!$A$2:$D$17,2,FALSE)</f>
        <v>MALL KELAPA GADING</v>
      </c>
    </row>
    <row r="4011" spans="1:12" x14ac:dyDescent="0.25">
      <c r="A4011" t="str">
        <f t="shared" si="126"/>
        <v>T-4010</v>
      </c>
      <c r="B4011" s="3" t="s">
        <v>2584</v>
      </c>
      <c r="C4011" s="5">
        <v>45476</v>
      </c>
      <c r="D4011" s="3" t="s">
        <v>42</v>
      </c>
      <c r="E4011" s="4" t="s">
        <v>1556</v>
      </c>
      <c r="F4011" s="9">
        <v>1</v>
      </c>
      <c r="G4011">
        <f>VLOOKUP(E4011,'Data Produk'!$A$2:$E$2517,5,FALSE)</f>
        <v>98100</v>
      </c>
      <c r="H4011">
        <f t="shared" si="125"/>
        <v>98100</v>
      </c>
      <c r="I4011" t="str">
        <f>VLOOKUP(E4011,'Data Produk'!$A$2:$E$2517,3,FALSE)</f>
        <v>BHINNEKA SMART IR REMOTE SR01</v>
      </c>
      <c r="J4011" t="str">
        <f>VLOOKUP(E4011,'Data Produk'!$A$2:$E$2517,4,FALSE)</f>
        <v>SMART LIFE</v>
      </c>
      <c r="K4011" t="str">
        <f>VLOOKUP(D4011,'Data Outlet'!$A$2:$D$17,4,FALSE)</f>
        <v>Hadi Nugroho</v>
      </c>
      <c r="L4011" t="str">
        <f>VLOOKUP(D4011,'Data Outlet'!$A$2:$D$17,2,FALSE)</f>
        <v>MALL KELAPA GADING</v>
      </c>
    </row>
    <row r="4012" spans="1:12" x14ac:dyDescent="0.25">
      <c r="A4012" t="str">
        <f t="shared" si="126"/>
        <v>T-4011</v>
      </c>
      <c r="B4012" s="3" t="s">
        <v>2584</v>
      </c>
      <c r="C4012" s="5">
        <v>45478</v>
      </c>
      <c r="D4012" s="3" t="s">
        <v>42</v>
      </c>
      <c r="E4012" s="4" t="s">
        <v>127</v>
      </c>
      <c r="F4012" s="9">
        <v>1</v>
      </c>
      <c r="G4012">
        <f>VLOOKUP(E4012,'Data Produk'!$A$2:$E$2517,5,FALSE)</f>
        <v>82800</v>
      </c>
      <c r="H4012">
        <f t="shared" si="125"/>
        <v>82800</v>
      </c>
      <c r="I4012" t="str">
        <f>VLOOKUP(E4012,'Data Produk'!$A$2:$E$2517,3,FALSE)</f>
        <v>BHINNEKA GO W193 OFFICE MOUSE PINK</v>
      </c>
      <c r="J4012" t="str">
        <f>VLOOKUP(E4012,'Data Produk'!$A$2:$E$2517,4,FALSE)</f>
        <v>OFFICE MOUSE</v>
      </c>
      <c r="K4012" t="str">
        <f>VLOOKUP(D4012,'Data Outlet'!$A$2:$D$17,4,FALSE)</f>
        <v>Hadi Nugroho</v>
      </c>
      <c r="L4012" t="str">
        <f>VLOOKUP(D4012,'Data Outlet'!$A$2:$D$17,2,FALSE)</f>
        <v>MALL KELAPA GADING</v>
      </c>
    </row>
    <row r="4013" spans="1:12" x14ac:dyDescent="0.25">
      <c r="A4013" t="str">
        <f t="shared" si="126"/>
        <v>T-4012</v>
      </c>
      <c r="B4013" s="3" t="s">
        <v>2584</v>
      </c>
      <c r="C4013" s="5">
        <v>45502</v>
      </c>
      <c r="D4013" s="3" t="s">
        <v>42</v>
      </c>
      <c r="E4013" s="4" t="s">
        <v>142</v>
      </c>
      <c r="F4013" s="9">
        <v>3</v>
      </c>
      <c r="G4013">
        <f>VLOOKUP(E4013,'Data Produk'!$A$2:$E$2517,5,FALSE)</f>
        <v>225000</v>
      </c>
      <c r="H4013">
        <f t="shared" si="125"/>
        <v>675000</v>
      </c>
      <c r="I4013" t="str">
        <f>VLOOKUP(E4013,'Data Produk'!$A$2:$E$2517,3,FALSE)</f>
        <v>BHINNEKA POWER CUBE 4 PLUG TYPE TRAVEL MULTI ADAPTER BLACK</v>
      </c>
      <c r="J4013" t="str">
        <f>VLOOKUP(E4013,'Data Produk'!$A$2:$E$2517,4,FALSE)</f>
        <v>CAR &amp; TRAVEL CHARGER</v>
      </c>
      <c r="K4013" t="str">
        <f>VLOOKUP(D4013,'Data Outlet'!$A$2:$D$17,4,FALSE)</f>
        <v>Hadi Nugroho</v>
      </c>
      <c r="L4013" t="str">
        <f>VLOOKUP(D4013,'Data Outlet'!$A$2:$D$17,2,FALSE)</f>
        <v>MALL KELAPA GADING</v>
      </c>
    </row>
    <row r="4014" spans="1:12" x14ac:dyDescent="0.25">
      <c r="A4014" t="str">
        <f t="shared" si="126"/>
        <v>T-4013</v>
      </c>
      <c r="B4014" s="3" t="s">
        <v>2584</v>
      </c>
      <c r="C4014" s="5">
        <v>45489</v>
      </c>
      <c r="D4014" s="3" t="s">
        <v>42</v>
      </c>
      <c r="E4014" s="4" t="s">
        <v>1668</v>
      </c>
      <c r="F4014" s="9">
        <v>1</v>
      </c>
      <c r="G4014">
        <f>VLOOKUP(E4014,'Data Produk'!$A$2:$E$2517,5,FALSE)</f>
        <v>247500</v>
      </c>
      <c r="H4014">
        <f t="shared" si="125"/>
        <v>247500</v>
      </c>
      <c r="I4014" t="str">
        <f>VLOOKUP(E4014,'Data Produk'!$A$2:$E$2517,3,FALSE)</f>
        <v>BHINNEKA SHOOTER II WGP13 GAMEPAD BLUE</v>
      </c>
      <c r="J4014" t="str">
        <f>VLOOKUP(E4014,'Data Produk'!$A$2:$E$2517,4,FALSE)</f>
        <v>GAMEPAD</v>
      </c>
      <c r="K4014" t="str">
        <f>VLOOKUP(D4014,'Data Outlet'!$A$2:$D$17,4,FALSE)</f>
        <v>Hadi Nugroho</v>
      </c>
      <c r="L4014" t="str">
        <f>VLOOKUP(D4014,'Data Outlet'!$A$2:$D$17,2,FALSE)</f>
        <v>MALL KELAPA GADING</v>
      </c>
    </row>
    <row r="4015" spans="1:12" x14ac:dyDescent="0.25">
      <c r="A4015" t="str">
        <f t="shared" si="126"/>
        <v>T-4014</v>
      </c>
      <c r="B4015" s="3" t="s">
        <v>2584</v>
      </c>
      <c r="C4015" s="5">
        <v>45481</v>
      </c>
      <c r="D4015" s="3" t="s">
        <v>42</v>
      </c>
      <c r="E4015" s="4" t="s">
        <v>894</v>
      </c>
      <c r="F4015" s="9">
        <v>2</v>
      </c>
      <c r="G4015">
        <f>VLOOKUP(E4015,'Data Produk'!$A$2:$E$2517,5,FALSE)</f>
        <v>629300</v>
      </c>
      <c r="H4015">
        <f t="shared" si="125"/>
        <v>1258600</v>
      </c>
      <c r="I4015" t="str">
        <f>VLOOKUP(E4015,'Data Produk'!$A$2:$E$2517,3,FALSE)</f>
        <v>BHINNEKA ARIA XD7 GAMING MOUSE LUFFY</v>
      </c>
      <c r="J4015" t="str">
        <f>VLOOKUP(E4015,'Data Produk'!$A$2:$E$2517,4,FALSE)</f>
        <v>MOUSE GAMING</v>
      </c>
      <c r="K4015" t="str">
        <f>VLOOKUP(D4015,'Data Outlet'!$A$2:$D$17,4,FALSE)</f>
        <v>Hadi Nugroho</v>
      </c>
      <c r="L4015" t="str">
        <f>VLOOKUP(D4015,'Data Outlet'!$A$2:$D$17,2,FALSE)</f>
        <v>MALL KELAPA GADING</v>
      </c>
    </row>
    <row r="4016" spans="1:12" x14ac:dyDescent="0.25">
      <c r="A4016" t="str">
        <f t="shared" si="126"/>
        <v>T-4015</v>
      </c>
      <c r="B4016" s="3" t="s">
        <v>2584</v>
      </c>
      <c r="C4016" s="5">
        <v>45491</v>
      </c>
      <c r="D4016" s="3" t="s">
        <v>42</v>
      </c>
      <c r="E4016" s="4" t="s">
        <v>182</v>
      </c>
      <c r="F4016" s="9">
        <v>5</v>
      </c>
      <c r="G4016">
        <f>VLOOKUP(E4016,'Data Produk'!$A$2:$E$2517,5,FALSE)</f>
        <v>22500</v>
      </c>
      <c r="H4016">
        <f t="shared" si="125"/>
        <v>112500</v>
      </c>
      <c r="I4016" t="str">
        <f>VLOOKUP(E4016,'Data Produk'!$A$2:$E$2517,3,FALSE)</f>
        <v>BHINNEKA HYPERLINK KV65C1201 BLACK</v>
      </c>
      <c r="J4016" t="str">
        <f>VLOOKUP(E4016,'Data Produk'!$A$2:$E$2517,4,FALSE)</f>
        <v>CABLE</v>
      </c>
      <c r="K4016" t="str">
        <f>VLOOKUP(D4016,'Data Outlet'!$A$2:$D$17,4,FALSE)</f>
        <v>Hadi Nugroho</v>
      </c>
      <c r="L4016" t="str">
        <f>VLOOKUP(D4016,'Data Outlet'!$A$2:$D$17,2,FALSE)</f>
        <v>MALL KELAPA GADING</v>
      </c>
    </row>
    <row r="4017" spans="1:12" x14ac:dyDescent="0.25">
      <c r="A4017" t="str">
        <f t="shared" si="126"/>
        <v>T-4016</v>
      </c>
      <c r="B4017" s="3" t="s">
        <v>2584</v>
      </c>
      <c r="C4017" s="5">
        <v>45482</v>
      </c>
      <c r="D4017" s="3" t="s">
        <v>42</v>
      </c>
      <c r="E4017" s="4" t="s">
        <v>1562</v>
      </c>
      <c r="F4017" s="9">
        <v>1</v>
      </c>
      <c r="G4017">
        <f>VLOOKUP(E4017,'Data Produk'!$A$2:$E$2517,5,FALSE)</f>
        <v>629300</v>
      </c>
      <c r="H4017">
        <f t="shared" si="125"/>
        <v>629300</v>
      </c>
      <c r="I4017" t="str">
        <f>VLOOKUP(E4017,'Data Produk'!$A$2:$E$2517,3,FALSE)</f>
        <v>BHINNEKA ARIA XD7 GAMING MOUSE ZORO</v>
      </c>
      <c r="J4017" t="str">
        <f>VLOOKUP(E4017,'Data Produk'!$A$2:$E$2517,4,FALSE)</f>
        <v>MOUSE GAMING</v>
      </c>
      <c r="K4017" t="str">
        <f>VLOOKUP(D4017,'Data Outlet'!$A$2:$D$17,4,FALSE)</f>
        <v>Hadi Nugroho</v>
      </c>
      <c r="L4017" t="str">
        <f>VLOOKUP(D4017,'Data Outlet'!$A$2:$D$17,2,FALSE)</f>
        <v>MALL KELAPA GADING</v>
      </c>
    </row>
    <row r="4018" spans="1:12" x14ac:dyDescent="0.25">
      <c r="A4018" t="str">
        <f t="shared" si="126"/>
        <v>T-4017</v>
      </c>
      <c r="B4018" s="3" t="s">
        <v>2584</v>
      </c>
      <c r="C4018" s="5">
        <v>45490</v>
      </c>
      <c r="D4018" s="3" t="s">
        <v>42</v>
      </c>
      <c r="E4018" s="4" t="s">
        <v>1068</v>
      </c>
      <c r="F4018" s="9">
        <v>1</v>
      </c>
      <c r="G4018">
        <f>VLOOKUP(E4018,'Data Produk'!$A$2:$E$2517,5,FALSE)</f>
        <v>10000</v>
      </c>
      <c r="H4018">
        <f t="shared" si="125"/>
        <v>10000</v>
      </c>
      <c r="I4018" t="str">
        <f>VLOOKUP(E4018,'Data Produk'!$A$2:$E$2517,3,FALSE)</f>
        <v>KM104 BHINNEKA USB CABLE MICRO</v>
      </c>
      <c r="J4018" t="str">
        <f>VLOOKUP(E4018,'Data Produk'!$A$2:$E$2517,4,FALSE)</f>
        <v>CABLE</v>
      </c>
      <c r="K4018" t="str">
        <f>VLOOKUP(D4018,'Data Outlet'!$A$2:$D$17,4,FALSE)</f>
        <v>Hadi Nugroho</v>
      </c>
      <c r="L4018" t="str">
        <f>VLOOKUP(D4018,'Data Outlet'!$A$2:$D$17,2,FALSE)</f>
        <v>MALL KELAPA GADING</v>
      </c>
    </row>
    <row r="4019" spans="1:12" x14ac:dyDescent="0.25">
      <c r="A4019" t="str">
        <f t="shared" si="126"/>
        <v>T-4018</v>
      </c>
      <c r="B4019" s="3" t="s">
        <v>2584</v>
      </c>
      <c r="C4019" s="5">
        <v>45474</v>
      </c>
      <c r="D4019" s="3" t="s">
        <v>42</v>
      </c>
      <c r="E4019" s="4" t="s">
        <v>287</v>
      </c>
      <c r="F4019" s="9">
        <v>1</v>
      </c>
      <c r="G4019">
        <f>VLOOKUP(E4019,'Data Produk'!$A$2:$E$2517,5,FALSE)</f>
        <v>27000</v>
      </c>
      <c r="H4019">
        <f t="shared" si="125"/>
        <v>27000</v>
      </c>
      <c r="I4019" t="str">
        <f>VLOOKUP(E4019,'Data Produk'!$A$2:$E$2517,3,FALSE)</f>
        <v>BHINNEKA DURALINK KLB2001 BLACK</v>
      </c>
      <c r="J4019" t="str">
        <f>VLOOKUP(E4019,'Data Produk'!$A$2:$E$2517,4,FALSE)</f>
        <v>CABLE</v>
      </c>
      <c r="K4019" t="str">
        <f>VLOOKUP(D4019,'Data Outlet'!$A$2:$D$17,4,FALSE)</f>
        <v>Hadi Nugroho</v>
      </c>
      <c r="L4019" t="str">
        <f>VLOOKUP(D4019,'Data Outlet'!$A$2:$D$17,2,FALSE)</f>
        <v>MALL KELAPA GADING</v>
      </c>
    </row>
    <row r="4020" spans="1:12" x14ac:dyDescent="0.25">
      <c r="A4020" t="str">
        <f t="shared" si="126"/>
        <v>T-4019</v>
      </c>
      <c r="B4020" s="3" t="s">
        <v>2584</v>
      </c>
      <c r="C4020" s="5">
        <v>45503</v>
      </c>
      <c r="D4020" s="3" t="s">
        <v>42</v>
      </c>
      <c r="E4020" s="4" t="s">
        <v>232</v>
      </c>
      <c r="F4020" s="9">
        <v>2</v>
      </c>
      <c r="G4020">
        <f>VLOOKUP(E4020,'Data Produk'!$A$2:$E$2517,5,FALSE)</f>
        <v>65700</v>
      </c>
      <c r="H4020">
        <f t="shared" si="125"/>
        <v>131400</v>
      </c>
      <c r="I4020" t="str">
        <f>VLOOKUP(E4020,'Data Produk'!$A$2:$E$2517,3,FALSE)</f>
        <v>BHINNEKA RAIGOR III WG12 GAMING MOUSE BLACK</v>
      </c>
      <c r="J4020" t="str">
        <f>VLOOKUP(E4020,'Data Produk'!$A$2:$E$2517,4,FALSE)</f>
        <v>MOUSE GAMING</v>
      </c>
      <c r="K4020" t="str">
        <f>VLOOKUP(D4020,'Data Outlet'!$A$2:$D$17,4,FALSE)</f>
        <v>Hadi Nugroho</v>
      </c>
      <c r="L4020" t="str">
        <f>VLOOKUP(D4020,'Data Outlet'!$A$2:$D$17,2,FALSE)</f>
        <v>MALL KELAPA GADING</v>
      </c>
    </row>
    <row r="4021" spans="1:12" x14ac:dyDescent="0.25">
      <c r="A4021" t="str">
        <f t="shared" si="126"/>
        <v>T-4020</v>
      </c>
      <c r="B4021" s="3" t="s">
        <v>2584</v>
      </c>
      <c r="C4021" s="5">
        <v>45488</v>
      </c>
      <c r="D4021" s="3" t="s">
        <v>42</v>
      </c>
      <c r="E4021" s="4" t="s">
        <v>210</v>
      </c>
      <c r="F4021" s="9">
        <v>1</v>
      </c>
      <c r="G4021">
        <f>VLOOKUP(E4021,'Data Produk'!$A$2:$E$2517,5,FALSE)</f>
        <v>60750</v>
      </c>
      <c r="H4021">
        <f t="shared" si="125"/>
        <v>60750</v>
      </c>
      <c r="I4021" t="str">
        <f>VLOOKUP(E4021,'Data Produk'!$A$2:$E$2517,3,FALSE)</f>
        <v>BHINNEKA RAIGOR II WG10 GAMING MOUSE BLACK</v>
      </c>
      <c r="J4021" t="str">
        <f>VLOOKUP(E4021,'Data Produk'!$A$2:$E$2517,4,FALSE)</f>
        <v>MOUSE GAMING</v>
      </c>
      <c r="K4021" t="str">
        <f>VLOOKUP(D4021,'Data Outlet'!$A$2:$D$17,4,FALSE)</f>
        <v>Hadi Nugroho</v>
      </c>
      <c r="L4021" t="str">
        <f>VLOOKUP(D4021,'Data Outlet'!$A$2:$D$17,2,FALSE)</f>
        <v>MALL KELAPA GADING</v>
      </c>
    </row>
    <row r="4022" spans="1:12" x14ac:dyDescent="0.25">
      <c r="A4022" t="str">
        <f t="shared" si="126"/>
        <v>T-4021</v>
      </c>
      <c r="B4022" s="3" t="s">
        <v>2584</v>
      </c>
      <c r="C4022" s="5">
        <v>45484</v>
      </c>
      <c r="D4022" s="3" t="s">
        <v>42</v>
      </c>
      <c r="E4022" s="4" t="s">
        <v>1774</v>
      </c>
      <c r="F4022" s="9">
        <v>1</v>
      </c>
      <c r="G4022">
        <f>VLOOKUP(E4022,'Data Produk'!$A$2:$E$2517,5,FALSE)</f>
        <v>145800</v>
      </c>
      <c r="H4022">
        <f t="shared" si="125"/>
        <v>145800</v>
      </c>
      <c r="I4022" t="str">
        <f>VLOOKUP(E4022,'Data Produk'!$A$2:$E$2517,3,FALSE)</f>
        <v>BHINNEKA SHOOTER II GP13 GAMEPAD BLACK</v>
      </c>
      <c r="J4022" t="str">
        <f>VLOOKUP(E4022,'Data Produk'!$A$2:$E$2517,4,FALSE)</f>
        <v>GAMEPAD</v>
      </c>
      <c r="K4022" t="str">
        <f>VLOOKUP(D4022,'Data Outlet'!$A$2:$D$17,4,FALSE)</f>
        <v>Hadi Nugroho</v>
      </c>
      <c r="L4022" t="str">
        <f>VLOOKUP(D4022,'Data Outlet'!$A$2:$D$17,2,FALSE)</f>
        <v>MALL KELAPA GADING</v>
      </c>
    </row>
    <row r="4023" spans="1:12" x14ac:dyDescent="0.25">
      <c r="A4023" t="str">
        <f t="shared" si="126"/>
        <v>T-4022</v>
      </c>
      <c r="B4023" s="3" t="s">
        <v>2584</v>
      </c>
      <c r="C4023" s="5">
        <v>45481</v>
      </c>
      <c r="D4023" s="3" t="s">
        <v>42</v>
      </c>
      <c r="E4023" s="4" t="s">
        <v>1097</v>
      </c>
      <c r="F4023" s="9">
        <v>1</v>
      </c>
      <c r="G4023">
        <f>VLOOKUP(E4023,'Data Produk'!$A$2:$E$2517,5,FALSE)</f>
        <v>314100</v>
      </c>
      <c r="H4023">
        <f t="shared" si="125"/>
        <v>314100</v>
      </c>
      <c r="I4023" t="str">
        <f>VLOOKUP(E4023,'Data Produk'!$A$2:$E$2517,3,FALSE)</f>
        <v>BHINNEKA SMART IP CAM PTZ SC02</v>
      </c>
      <c r="J4023" t="str">
        <f>VLOOKUP(E4023,'Data Produk'!$A$2:$E$2517,4,FALSE)</f>
        <v>SMART LIFE</v>
      </c>
      <c r="K4023" t="str">
        <f>VLOOKUP(D4023,'Data Outlet'!$A$2:$D$17,4,FALSE)</f>
        <v>Hadi Nugroho</v>
      </c>
      <c r="L4023" t="str">
        <f>VLOOKUP(D4023,'Data Outlet'!$A$2:$D$17,2,FALSE)</f>
        <v>MALL KELAPA GADING</v>
      </c>
    </row>
    <row r="4024" spans="1:12" x14ac:dyDescent="0.25">
      <c r="A4024" t="str">
        <f t="shared" si="126"/>
        <v>T-4023</v>
      </c>
      <c r="B4024" s="3" t="s">
        <v>2584</v>
      </c>
      <c r="C4024" s="5">
        <v>45497</v>
      </c>
      <c r="D4024" s="3" t="s">
        <v>42</v>
      </c>
      <c r="E4024" s="4" t="s">
        <v>1199</v>
      </c>
      <c r="F4024" s="9">
        <v>2</v>
      </c>
      <c r="G4024">
        <f>VLOOKUP(E4024,'Data Produk'!$A$2:$E$2517,5,FALSE)</f>
        <v>29700</v>
      </c>
      <c r="H4024">
        <f t="shared" si="125"/>
        <v>59400</v>
      </c>
      <c r="I4024" t="str">
        <f>VLOOKUP(E4024,'Data Produk'!$A$2:$E$2517,3,FALSE)</f>
        <v>KL201 BHINNEKA USB CABLE LIGHTNING</v>
      </c>
      <c r="J4024" t="str">
        <f>VLOOKUP(E4024,'Data Produk'!$A$2:$E$2517,4,FALSE)</f>
        <v>CABLE</v>
      </c>
      <c r="K4024" t="str">
        <f>VLOOKUP(D4024,'Data Outlet'!$A$2:$D$17,4,FALSE)</f>
        <v>Hadi Nugroho</v>
      </c>
      <c r="L4024" t="str">
        <f>VLOOKUP(D4024,'Data Outlet'!$A$2:$D$17,2,FALSE)</f>
        <v>MALL KELAPA GADING</v>
      </c>
    </row>
    <row r="4025" spans="1:12" x14ac:dyDescent="0.25">
      <c r="A4025" t="str">
        <f t="shared" si="126"/>
        <v>T-4024</v>
      </c>
      <c r="B4025" s="3" t="s">
        <v>2584</v>
      </c>
      <c r="C4025" s="5">
        <v>45500</v>
      </c>
      <c r="D4025" s="3" t="s">
        <v>42</v>
      </c>
      <c r="E4025" s="4" t="s">
        <v>1775</v>
      </c>
      <c r="F4025" s="9">
        <v>1</v>
      </c>
      <c r="G4025">
        <f>VLOOKUP(E4025,'Data Produk'!$A$2:$E$2517,5,FALSE)</f>
        <v>413100</v>
      </c>
      <c r="H4025">
        <f t="shared" si="125"/>
        <v>413100</v>
      </c>
      <c r="I4025" t="str">
        <f>VLOOKUP(E4025,'Data Produk'!$A$2:$E$2517,3,FALSE)</f>
        <v>BHINNEKA Gaming Mouse UX3 WHITE</v>
      </c>
      <c r="J4025" t="str">
        <f>VLOOKUP(E4025,'Data Produk'!$A$2:$E$2517,4,FALSE)</f>
        <v>MOUSE GAMING</v>
      </c>
      <c r="K4025" t="str">
        <f>VLOOKUP(D4025,'Data Outlet'!$A$2:$D$17,4,FALSE)</f>
        <v>Hadi Nugroho</v>
      </c>
      <c r="L4025" t="str">
        <f>VLOOKUP(D4025,'Data Outlet'!$A$2:$D$17,2,FALSE)</f>
        <v>MALL KELAPA GADING</v>
      </c>
    </row>
    <row r="4026" spans="1:12" x14ac:dyDescent="0.25">
      <c r="A4026" t="str">
        <f t="shared" si="126"/>
        <v>T-4025</v>
      </c>
      <c r="B4026" s="3" t="s">
        <v>2584</v>
      </c>
      <c r="C4026" s="5">
        <v>45502</v>
      </c>
      <c r="D4026" s="3" t="s">
        <v>42</v>
      </c>
      <c r="E4026" s="4" t="s">
        <v>1564</v>
      </c>
      <c r="F4026" s="9">
        <v>1</v>
      </c>
      <c r="G4026">
        <f>VLOOKUP(E4026,'Data Produk'!$A$2:$E$2517,5,FALSE)</f>
        <v>170100</v>
      </c>
      <c r="H4026">
        <f t="shared" si="125"/>
        <v>170100</v>
      </c>
      <c r="I4026" t="str">
        <f>VLOOKUP(E4026,'Data Produk'!$A$2:$E$2517,3,FALSE)</f>
        <v>BHINNEKA Gaming Deskmat ATO MP905 AQUA</v>
      </c>
      <c r="J4026" t="str">
        <f>VLOOKUP(E4026,'Data Produk'!$A$2:$E$2517,4,FALSE)</f>
        <v>DESKMAT</v>
      </c>
      <c r="K4026" t="str">
        <f>VLOOKUP(D4026,'Data Outlet'!$A$2:$D$17,4,FALSE)</f>
        <v>Hadi Nugroho</v>
      </c>
      <c r="L4026" t="str">
        <f>VLOOKUP(D4026,'Data Outlet'!$A$2:$D$17,2,FALSE)</f>
        <v>MALL KELAPA GADING</v>
      </c>
    </row>
    <row r="4027" spans="1:12" x14ac:dyDescent="0.25">
      <c r="A4027" t="str">
        <f t="shared" si="126"/>
        <v>T-4026</v>
      </c>
      <c r="B4027" s="3" t="s">
        <v>2584</v>
      </c>
      <c r="C4027" s="5">
        <v>45474</v>
      </c>
      <c r="D4027" s="3" t="s">
        <v>42</v>
      </c>
      <c r="E4027" s="4" t="s">
        <v>84</v>
      </c>
      <c r="F4027" s="9">
        <v>1</v>
      </c>
      <c r="G4027">
        <f>VLOOKUP(E4027,'Data Produk'!$A$2:$E$2517,5,FALSE)</f>
        <v>31500</v>
      </c>
      <c r="H4027">
        <f t="shared" si="125"/>
        <v>31500</v>
      </c>
      <c r="I4027" t="str">
        <f>VLOOKUP(E4027,'Data Produk'!$A$2:$E$2517,3,FALSE)</f>
        <v>BHINNEKA HYPERLINK KD60L1501 BLACK</v>
      </c>
      <c r="J4027" t="str">
        <f>VLOOKUP(E4027,'Data Produk'!$A$2:$E$2517,4,FALSE)</f>
        <v>CABLE</v>
      </c>
      <c r="K4027" t="str">
        <f>VLOOKUP(D4027,'Data Outlet'!$A$2:$D$17,4,FALSE)</f>
        <v>Hadi Nugroho</v>
      </c>
      <c r="L4027" t="str">
        <f>VLOOKUP(D4027,'Data Outlet'!$A$2:$D$17,2,FALSE)</f>
        <v>MALL KELAPA GADING</v>
      </c>
    </row>
    <row r="4028" spans="1:12" x14ac:dyDescent="0.25">
      <c r="A4028" t="str">
        <f t="shared" si="126"/>
        <v>T-4027</v>
      </c>
      <c r="B4028" s="3" t="s">
        <v>2584</v>
      </c>
      <c r="C4028" s="5">
        <v>45496</v>
      </c>
      <c r="D4028" s="3" t="s">
        <v>42</v>
      </c>
      <c r="E4028" s="4" t="s">
        <v>805</v>
      </c>
      <c r="F4028" s="9">
        <v>2</v>
      </c>
      <c r="G4028">
        <f>VLOOKUP(E4028,'Data Produk'!$A$2:$E$2517,5,FALSE)</f>
        <v>13500</v>
      </c>
      <c r="H4028">
        <f t="shared" si="125"/>
        <v>27000</v>
      </c>
      <c r="I4028" t="str">
        <f>VLOOKUP(E4028,'Data Produk'!$A$2:$E$2517,3,FALSE)</f>
        <v>BHINNEKA LINKBUDS ES2 WIRED EARBUDS BLACK</v>
      </c>
      <c r="J4028" t="str">
        <f>VLOOKUP(E4028,'Data Produk'!$A$2:$E$2517,4,FALSE)</f>
        <v>EARPHONE</v>
      </c>
      <c r="K4028" t="str">
        <f>VLOOKUP(D4028,'Data Outlet'!$A$2:$D$17,4,FALSE)</f>
        <v>Hadi Nugroho</v>
      </c>
      <c r="L4028" t="str">
        <f>VLOOKUP(D4028,'Data Outlet'!$A$2:$D$17,2,FALSE)</f>
        <v>MALL KELAPA GADING</v>
      </c>
    </row>
    <row r="4029" spans="1:12" x14ac:dyDescent="0.25">
      <c r="A4029" t="str">
        <f t="shared" si="126"/>
        <v>T-4028</v>
      </c>
      <c r="B4029" s="3" t="s">
        <v>2584</v>
      </c>
      <c r="C4029" s="5">
        <v>45494</v>
      </c>
      <c r="D4029" s="3" t="s">
        <v>42</v>
      </c>
      <c r="E4029" s="4" t="s">
        <v>313</v>
      </c>
      <c r="F4029" s="9">
        <v>1</v>
      </c>
      <c r="G4029">
        <f>VLOOKUP(E4029,'Data Produk'!$A$2:$E$2517,5,FALSE)</f>
        <v>162000</v>
      </c>
      <c r="H4029">
        <f t="shared" si="125"/>
        <v>162000</v>
      </c>
      <c r="I4029" t="str">
        <f>VLOOKUP(E4029,'Data Produk'!$A$2:$E$2517,3,FALSE)</f>
        <v>BHINNEKA POWER PACK T1 10.000 mAh 22,5W POWERBANK WHITE</v>
      </c>
      <c r="J4029" t="str">
        <f>VLOOKUP(E4029,'Data Produk'!$A$2:$E$2517,4,FALSE)</f>
        <v>POWERBANK</v>
      </c>
      <c r="K4029" t="str">
        <f>VLOOKUP(D4029,'Data Outlet'!$A$2:$D$17,4,FALSE)</f>
        <v>Hadi Nugroho</v>
      </c>
      <c r="L4029" t="str">
        <f>VLOOKUP(D4029,'Data Outlet'!$A$2:$D$17,2,FALSE)</f>
        <v>MALL KELAPA GADING</v>
      </c>
    </row>
    <row r="4030" spans="1:12" x14ac:dyDescent="0.25">
      <c r="A4030" t="str">
        <f t="shared" si="126"/>
        <v>T-4029</v>
      </c>
      <c r="B4030" s="3" t="s">
        <v>2584</v>
      </c>
      <c r="C4030" s="5">
        <v>45475</v>
      </c>
      <c r="D4030" s="3" t="s">
        <v>42</v>
      </c>
      <c r="E4030" s="4" t="s">
        <v>1554</v>
      </c>
      <c r="F4030" s="9">
        <v>3</v>
      </c>
      <c r="G4030">
        <f>VLOOKUP(E4030,'Data Produk'!$A$2:$E$2517,5,FALSE)</f>
        <v>489300</v>
      </c>
      <c r="H4030">
        <f t="shared" si="125"/>
        <v>1467900</v>
      </c>
      <c r="I4030" t="str">
        <f>VLOOKUP(E4030,'Data Produk'!$A$2:$E$2517,3,FALSE)</f>
        <v>ACK02 ZORO Keycaps One Piece Original</v>
      </c>
      <c r="J4030" t="str">
        <f>VLOOKUP(E4030,'Data Produk'!$A$2:$E$2517,4,FALSE)</f>
        <v>OTHER ACCESSORIES</v>
      </c>
      <c r="K4030" t="str">
        <f>VLOOKUP(D4030,'Data Outlet'!$A$2:$D$17,4,FALSE)</f>
        <v>Hadi Nugroho</v>
      </c>
      <c r="L4030" t="str">
        <f>VLOOKUP(D4030,'Data Outlet'!$A$2:$D$17,2,FALSE)</f>
        <v>MALL KELAPA GADING</v>
      </c>
    </row>
    <row r="4031" spans="1:12" x14ac:dyDescent="0.25">
      <c r="A4031" t="str">
        <f t="shared" si="126"/>
        <v>T-4030</v>
      </c>
      <c r="B4031" s="3" t="s">
        <v>2584</v>
      </c>
      <c r="C4031" s="5">
        <v>45495</v>
      </c>
      <c r="D4031" s="3" t="s">
        <v>42</v>
      </c>
      <c r="E4031" s="4" t="s">
        <v>715</v>
      </c>
      <c r="F4031" s="9">
        <v>2</v>
      </c>
      <c r="G4031">
        <f>VLOOKUP(E4031,'Data Produk'!$A$2:$E$2517,5,FALSE)</f>
        <v>57600</v>
      </c>
      <c r="H4031">
        <f t="shared" si="125"/>
        <v>115200</v>
      </c>
      <c r="I4031" t="str">
        <f>VLOOKUP(E4031,'Data Produk'!$A$2:$E$2517,3,FALSE)</f>
        <v>BHINNEKA GO W192 OFFICE MOUSE BLACK</v>
      </c>
      <c r="J4031" t="str">
        <f>VLOOKUP(E4031,'Data Produk'!$A$2:$E$2517,4,FALSE)</f>
        <v>OFFICE MOUSE</v>
      </c>
      <c r="K4031" t="str">
        <f>VLOOKUP(D4031,'Data Outlet'!$A$2:$D$17,4,FALSE)</f>
        <v>Hadi Nugroho</v>
      </c>
      <c r="L4031" t="str">
        <f>VLOOKUP(D4031,'Data Outlet'!$A$2:$D$17,2,FALSE)</f>
        <v>MALL KELAPA GADING</v>
      </c>
    </row>
    <row r="4032" spans="1:12" x14ac:dyDescent="0.25">
      <c r="A4032" t="str">
        <f t="shared" si="126"/>
        <v>T-4031</v>
      </c>
      <c r="B4032" s="3" t="s">
        <v>2584</v>
      </c>
      <c r="C4032" s="5">
        <v>45494</v>
      </c>
      <c r="D4032" s="3" t="s">
        <v>42</v>
      </c>
      <c r="E4032" s="4" t="s">
        <v>1281</v>
      </c>
      <c r="F4032" s="9">
        <v>1</v>
      </c>
      <c r="G4032">
        <f>VLOOKUP(E4032,'Data Produk'!$A$2:$E$2517,5,FALSE)</f>
        <v>508500</v>
      </c>
      <c r="H4032">
        <f t="shared" si="125"/>
        <v>508500</v>
      </c>
      <c r="I4032" t="str">
        <f>VLOOKUP(E4032,'Data Produk'!$A$2:$E$2517,3,FALSE)</f>
        <v>BHINNEKA POWER PLUS 120W 4-PORTS GAN CHARGER (PPS/PD+QC) BLACK</v>
      </c>
      <c r="J4032" t="str">
        <f>VLOOKUP(E4032,'Data Produk'!$A$2:$E$2517,4,FALSE)</f>
        <v>CHARGER</v>
      </c>
      <c r="K4032" t="str">
        <f>VLOOKUP(D4032,'Data Outlet'!$A$2:$D$17,4,FALSE)</f>
        <v>Hadi Nugroho</v>
      </c>
      <c r="L4032" t="str">
        <f>VLOOKUP(D4032,'Data Outlet'!$A$2:$D$17,2,FALSE)</f>
        <v>MALL KELAPA GADING</v>
      </c>
    </row>
    <row r="4033" spans="1:12" x14ac:dyDescent="0.25">
      <c r="A4033" t="str">
        <f t="shared" si="126"/>
        <v>T-4032</v>
      </c>
      <c r="B4033" s="3" t="s">
        <v>2584</v>
      </c>
      <c r="C4033" s="5">
        <v>45485</v>
      </c>
      <c r="D4033" s="3" t="s">
        <v>42</v>
      </c>
      <c r="E4033" s="4" t="s">
        <v>822</v>
      </c>
      <c r="F4033" s="9">
        <v>1</v>
      </c>
      <c r="G4033">
        <f>VLOOKUP(E4033,'Data Produk'!$A$2:$E$2517,5,FALSE)</f>
        <v>0</v>
      </c>
      <c r="H4033">
        <f t="shared" si="125"/>
        <v>0</v>
      </c>
      <c r="I4033" t="str">
        <f>VLOOKUP(E4033,'Data Produk'!$A$2:$E$2517,3,FALSE)</f>
        <v>BHINNEKA SMART ADAPTOR LA1A01</v>
      </c>
      <c r="J4033" t="str">
        <f>VLOOKUP(E4033,'Data Produk'!$A$2:$E$2517,4,FALSE)</f>
        <v>SMART LIFE</v>
      </c>
      <c r="K4033" t="str">
        <f>VLOOKUP(D4033,'Data Outlet'!$A$2:$D$17,4,FALSE)</f>
        <v>Hadi Nugroho</v>
      </c>
      <c r="L4033" t="str">
        <f>VLOOKUP(D4033,'Data Outlet'!$A$2:$D$17,2,FALSE)</f>
        <v>MALL KELAPA GADING</v>
      </c>
    </row>
    <row r="4034" spans="1:12" x14ac:dyDescent="0.25">
      <c r="A4034" t="str">
        <f t="shared" si="126"/>
        <v>T-4033</v>
      </c>
      <c r="B4034" s="3" t="s">
        <v>2584</v>
      </c>
      <c r="C4034" s="5">
        <v>45481</v>
      </c>
      <c r="D4034" s="3" t="s">
        <v>42</v>
      </c>
      <c r="E4034" s="4" t="s">
        <v>1670</v>
      </c>
      <c r="F4034" s="9">
        <v>1</v>
      </c>
      <c r="G4034">
        <f>VLOOKUP(E4034,'Data Produk'!$A$2:$E$2517,5,FALSE)</f>
        <v>39600</v>
      </c>
      <c r="H4034">
        <f t="shared" si="125"/>
        <v>39600</v>
      </c>
      <c r="I4034" t="str">
        <f>VLOOKUP(E4034,'Data Produk'!$A$2:$E$2517,3,FALSE)</f>
        <v>BHINNEKA GO W607 OFFICE MOUSE PINK</v>
      </c>
      <c r="J4034" t="str">
        <f>VLOOKUP(E4034,'Data Produk'!$A$2:$E$2517,4,FALSE)</f>
        <v>OFFICE MOUSE</v>
      </c>
      <c r="K4034" t="str">
        <f>VLOOKUP(D4034,'Data Outlet'!$A$2:$D$17,4,FALSE)</f>
        <v>Hadi Nugroho</v>
      </c>
      <c r="L4034" t="str">
        <f>VLOOKUP(D4034,'Data Outlet'!$A$2:$D$17,2,FALSE)</f>
        <v>MALL KELAPA GADING</v>
      </c>
    </row>
    <row r="4035" spans="1:12" x14ac:dyDescent="0.25">
      <c r="A4035" t="str">
        <f t="shared" si="126"/>
        <v>T-4034</v>
      </c>
      <c r="B4035" s="3" t="s">
        <v>2584</v>
      </c>
      <c r="C4035" s="5">
        <v>45486</v>
      </c>
      <c r="D4035" s="3" t="s">
        <v>42</v>
      </c>
      <c r="E4035" s="4" t="s">
        <v>1006</v>
      </c>
      <c r="F4035" s="9">
        <v>1</v>
      </c>
      <c r="G4035">
        <f>VLOOKUP(E4035,'Data Produk'!$A$2:$E$2517,5,FALSE)</f>
        <v>80100</v>
      </c>
      <c r="H4035">
        <f t="shared" ref="H4035:H4098" si="127">G4035*F4035</f>
        <v>80100</v>
      </c>
      <c r="I4035" t="str">
        <f>VLOOKUP(E4035,'Data Produk'!$A$2:$E$2517,3,FALSE)</f>
        <v>BHINNEKA AGILE MP903 GAMING MOUSEPAD BLACK</v>
      </c>
      <c r="J4035" t="str">
        <f>VLOOKUP(E4035,'Data Produk'!$A$2:$E$2517,4,FALSE)</f>
        <v>GAMING MOUSEPAD</v>
      </c>
      <c r="K4035" t="str">
        <f>VLOOKUP(D4035,'Data Outlet'!$A$2:$D$17,4,FALSE)</f>
        <v>Hadi Nugroho</v>
      </c>
      <c r="L4035" t="str">
        <f>VLOOKUP(D4035,'Data Outlet'!$A$2:$D$17,2,FALSE)</f>
        <v>MALL KELAPA GADING</v>
      </c>
    </row>
    <row r="4036" spans="1:12" x14ac:dyDescent="0.25">
      <c r="A4036" t="str">
        <f t="shared" si="126"/>
        <v>T-4035</v>
      </c>
      <c r="B4036" s="3" t="s">
        <v>2584</v>
      </c>
      <c r="C4036" s="5">
        <v>45493</v>
      </c>
      <c r="D4036" s="3" t="s">
        <v>42</v>
      </c>
      <c r="E4036" s="4" t="s">
        <v>1024</v>
      </c>
      <c r="F4036" s="9">
        <v>3</v>
      </c>
      <c r="G4036">
        <f>VLOOKUP(E4036,'Data Produk'!$A$2:$E$2517,5,FALSE)</f>
        <v>32000</v>
      </c>
      <c r="H4036">
        <f t="shared" si="127"/>
        <v>96000</v>
      </c>
      <c r="I4036" t="str">
        <f>VLOOKUP(E4036,'Data Produk'!$A$2:$E$2517,3,FALSE)</f>
        <v>KL104 BHINNEKA USB CABLE LIGHTNING</v>
      </c>
      <c r="J4036" t="str">
        <f>VLOOKUP(E4036,'Data Produk'!$A$2:$E$2517,4,FALSE)</f>
        <v>CABLE</v>
      </c>
      <c r="K4036" t="str">
        <f>VLOOKUP(D4036,'Data Outlet'!$A$2:$D$17,4,FALSE)</f>
        <v>Hadi Nugroho</v>
      </c>
      <c r="L4036" t="str">
        <f>VLOOKUP(D4036,'Data Outlet'!$A$2:$D$17,2,FALSE)</f>
        <v>MALL KELAPA GADING</v>
      </c>
    </row>
    <row r="4037" spans="1:12" x14ac:dyDescent="0.25">
      <c r="A4037" t="str">
        <f t="shared" si="126"/>
        <v>T-4036</v>
      </c>
      <c r="B4037" s="3" t="s">
        <v>2584</v>
      </c>
      <c r="C4037" s="5">
        <v>45490</v>
      </c>
      <c r="D4037" s="3" t="s">
        <v>42</v>
      </c>
      <c r="E4037" s="4" t="s">
        <v>701</v>
      </c>
      <c r="F4037" s="9">
        <v>1</v>
      </c>
      <c r="G4037">
        <f>VLOOKUP(E4037,'Data Produk'!$A$2:$E$2517,5,FALSE)</f>
        <v>162000</v>
      </c>
      <c r="H4037">
        <f t="shared" si="127"/>
        <v>162000</v>
      </c>
      <c r="I4037" t="str">
        <f>VLOOKUP(E4037,'Data Produk'!$A$2:$E$2517,3,FALSE)</f>
        <v>BHINNEKA POWER PACK T1 10.000 mAh 22,5W POWERBANK BLACK</v>
      </c>
      <c r="J4037" t="str">
        <f>VLOOKUP(E4037,'Data Produk'!$A$2:$E$2517,4,FALSE)</f>
        <v>POWERBANK</v>
      </c>
      <c r="K4037" t="str">
        <f>VLOOKUP(D4037,'Data Outlet'!$A$2:$D$17,4,FALSE)</f>
        <v>Hadi Nugroho</v>
      </c>
      <c r="L4037" t="str">
        <f>VLOOKUP(D4037,'Data Outlet'!$A$2:$D$17,2,FALSE)</f>
        <v>MALL KELAPA GADING</v>
      </c>
    </row>
    <row r="4038" spans="1:12" x14ac:dyDescent="0.25">
      <c r="A4038" t="str">
        <f t="shared" si="126"/>
        <v>T-4037</v>
      </c>
      <c r="B4038" s="3" t="s">
        <v>2584</v>
      </c>
      <c r="C4038" s="5">
        <v>45486</v>
      </c>
      <c r="D4038" s="3" t="s">
        <v>42</v>
      </c>
      <c r="E4038" s="4" t="s">
        <v>171</v>
      </c>
      <c r="F4038" s="9">
        <v>1</v>
      </c>
      <c r="G4038">
        <f>VLOOKUP(E4038,'Data Produk'!$A$2:$E$2517,5,FALSE)</f>
        <v>13050</v>
      </c>
      <c r="H4038">
        <f t="shared" si="127"/>
        <v>13050</v>
      </c>
      <c r="I4038" t="str">
        <f>VLOOKUP(E4038,'Data Produk'!$A$2:$E$2517,3,FALSE)</f>
        <v>BHINNEKA DURALINK KCT1201 BLACK</v>
      </c>
      <c r="J4038" t="str">
        <f>VLOOKUP(E4038,'Data Produk'!$A$2:$E$2517,4,FALSE)</f>
        <v>CABLE</v>
      </c>
      <c r="K4038" t="str">
        <f>VLOOKUP(D4038,'Data Outlet'!$A$2:$D$17,4,FALSE)</f>
        <v>Hadi Nugroho</v>
      </c>
      <c r="L4038" t="str">
        <f>VLOOKUP(D4038,'Data Outlet'!$A$2:$D$17,2,FALSE)</f>
        <v>MALL KELAPA GADING</v>
      </c>
    </row>
    <row r="4039" spans="1:12" x14ac:dyDescent="0.25">
      <c r="A4039" t="str">
        <f t="shared" si="126"/>
        <v>T-4038</v>
      </c>
      <c r="B4039" s="3" t="s">
        <v>2584</v>
      </c>
      <c r="C4039" s="5">
        <v>45482</v>
      </c>
      <c r="D4039" s="3" t="s">
        <v>42</v>
      </c>
      <c r="E4039" s="4" t="s">
        <v>1470</v>
      </c>
      <c r="F4039" s="9">
        <v>1</v>
      </c>
      <c r="G4039">
        <f>VLOOKUP(E4039,'Data Produk'!$A$2:$E$2517,5,FALSE)</f>
        <v>39600</v>
      </c>
      <c r="H4039">
        <f t="shared" si="127"/>
        <v>39600</v>
      </c>
      <c r="I4039" t="str">
        <f>VLOOKUP(E4039,'Data Produk'!$A$2:$E$2517,3,FALSE)</f>
        <v>BHINNEKA GO W607 OFFICE MOUSE BLACK</v>
      </c>
      <c r="J4039" t="str">
        <f>VLOOKUP(E4039,'Data Produk'!$A$2:$E$2517,4,FALSE)</f>
        <v>OFFICE MOUSE</v>
      </c>
      <c r="K4039" t="str">
        <f>VLOOKUP(D4039,'Data Outlet'!$A$2:$D$17,4,FALSE)</f>
        <v>Hadi Nugroho</v>
      </c>
      <c r="L4039" t="str">
        <f>VLOOKUP(D4039,'Data Outlet'!$A$2:$D$17,2,FALSE)</f>
        <v>MALL KELAPA GADING</v>
      </c>
    </row>
    <row r="4040" spans="1:12" x14ac:dyDescent="0.25">
      <c r="A4040" t="str">
        <f t="shared" si="126"/>
        <v>T-4039</v>
      </c>
      <c r="B4040" s="3" t="s">
        <v>2584</v>
      </c>
      <c r="C4040" s="5">
        <v>45501</v>
      </c>
      <c r="D4040" s="3" t="s">
        <v>42</v>
      </c>
      <c r="E4040" s="4" t="s">
        <v>1029</v>
      </c>
      <c r="F4040" s="9">
        <v>1</v>
      </c>
      <c r="G4040">
        <f>VLOOKUP(E4040,'Data Produk'!$A$2:$E$2517,5,FALSE)</f>
        <v>22500</v>
      </c>
      <c r="H4040">
        <f t="shared" si="127"/>
        <v>22500</v>
      </c>
      <c r="I4040" t="str">
        <f>VLOOKUP(E4040,'Data Produk'!$A$2:$E$2517,3,FALSE)</f>
        <v>BHINNEKA LINKBUDS ES4 WIRED EARBUDS BLACK</v>
      </c>
      <c r="J4040" t="str">
        <f>VLOOKUP(E4040,'Data Produk'!$A$2:$E$2517,4,FALSE)</f>
        <v>EARPHONE</v>
      </c>
      <c r="K4040" t="str">
        <f>VLOOKUP(D4040,'Data Outlet'!$A$2:$D$17,4,FALSE)</f>
        <v>Hadi Nugroho</v>
      </c>
      <c r="L4040" t="str">
        <f>VLOOKUP(D4040,'Data Outlet'!$A$2:$D$17,2,FALSE)</f>
        <v>MALL KELAPA GADING</v>
      </c>
    </row>
    <row r="4041" spans="1:12" x14ac:dyDescent="0.25">
      <c r="A4041" t="str">
        <f t="shared" si="126"/>
        <v>T-4040</v>
      </c>
      <c r="B4041" s="3" t="s">
        <v>2584</v>
      </c>
      <c r="C4041" s="5">
        <v>45478</v>
      </c>
      <c r="D4041" s="3" t="s">
        <v>42</v>
      </c>
      <c r="E4041" s="4" t="s">
        <v>150</v>
      </c>
      <c r="F4041" s="9">
        <v>1</v>
      </c>
      <c r="G4041">
        <f>VLOOKUP(E4041,'Data Produk'!$A$2:$E$2517,5,FALSE)</f>
        <v>103500</v>
      </c>
      <c r="H4041">
        <f t="shared" si="127"/>
        <v>103500</v>
      </c>
      <c r="I4041" t="str">
        <f>VLOOKUP(E4041,'Data Produk'!$A$2:$E$2517,3,FALSE)</f>
        <v>BHINNEKA FLASH HQ53 GAMING HEADSET BLACK</v>
      </c>
      <c r="J4041" t="str">
        <f>VLOOKUP(E4041,'Data Produk'!$A$2:$E$2517,4,FALSE)</f>
        <v>GAMING HEADSET</v>
      </c>
      <c r="K4041" t="str">
        <f>VLOOKUP(D4041,'Data Outlet'!$A$2:$D$17,4,FALSE)</f>
        <v>Hadi Nugroho</v>
      </c>
      <c r="L4041" t="str">
        <f>VLOOKUP(D4041,'Data Outlet'!$A$2:$D$17,2,FALSE)</f>
        <v>MALL KELAPA GADING</v>
      </c>
    </row>
    <row r="4042" spans="1:12" x14ac:dyDescent="0.25">
      <c r="A4042" t="str">
        <f t="shared" si="126"/>
        <v>T-4041</v>
      </c>
      <c r="B4042" s="3" t="s">
        <v>2584</v>
      </c>
      <c r="C4042" s="5">
        <v>45494</v>
      </c>
      <c r="D4042" s="3" t="s">
        <v>42</v>
      </c>
      <c r="E4042" s="4" t="s">
        <v>86</v>
      </c>
      <c r="F4042" s="9">
        <v>1</v>
      </c>
      <c r="G4042">
        <f>VLOOKUP(E4042,'Data Produk'!$A$2:$E$2517,5,FALSE)</f>
        <v>12600</v>
      </c>
      <c r="H4042">
        <f t="shared" si="127"/>
        <v>12600</v>
      </c>
      <c r="I4042" t="str">
        <f>VLOOKUP(E4042,'Data Produk'!$A$2:$E$2517,3,FALSE)</f>
        <v>BHINNEKA BASIC XL MP64 BASIC MOUSEPAD BLACK</v>
      </c>
      <c r="J4042" t="str">
        <f>VLOOKUP(E4042,'Data Produk'!$A$2:$E$2517,4,FALSE)</f>
        <v>BASIC MOUSEPAD</v>
      </c>
      <c r="K4042" t="str">
        <f>VLOOKUP(D4042,'Data Outlet'!$A$2:$D$17,4,FALSE)</f>
        <v>Hadi Nugroho</v>
      </c>
      <c r="L4042" t="str">
        <f>VLOOKUP(D4042,'Data Outlet'!$A$2:$D$17,2,FALSE)</f>
        <v>MALL KELAPA GADING</v>
      </c>
    </row>
    <row r="4043" spans="1:12" x14ac:dyDescent="0.25">
      <c r="A4043" t="str">
        <f t="shared" si="126"/>
        <v>T-4042</v>
      </c>
      <c r="B4043" s="3" t="s">
        <v>2584</v>
      </c>
      <c r="C4043" s="5">
        <v>45503</v>
      </c>
      <c r="D4043" s="3" t="s">
        <v>42</v>
      </c>
      <c r="E4043" s="4" t="s">
        <v>1012</v>
      </c>
      <c r="F4043" s="9">
        <v>1</v>
      </c>
      <c r="G4043">
        <f>VLOOKUP(E4043,'Data Produk'!$A$2:$E$2517,5,FALSE)</f>
        <v>40500</v>
      </c>
      <c r="H4043">
        <f t="shared" si="127"/>
        <v>40500</v>
      </c>
      <c r="I4043" t="str">
        <f>VLOOKUP(E4043,'Data Produk'!$A$2:$E$2517,3,FALSE)</f>
        <v>BHINNEKA MEOW AC5001 HEADSET ACCESSORIES BLACK</v>
      </c>
      <c r="J4043" t="str">
        <f>VLOOKUP(E4043,'Data Produk'!$A$2:$E$2517,4,FALSE)</f>
        <v>OTHER ACCESSORIES</v>
      </c>
      <c r="K4043" t="str">
        <f>VLOOKUP(D4043,'Data Outlet'!$A$2:$D$17,4,FALSE)</f>
        <v>Hadi Nugroho</v>
      </c>
      <c r="L4043" t="str">
        <f>VLOOKUP(D4043,'Data Outlet'!$A$2:$D$17,2,FALSE)</f>
        <v>MALL KELAPA GADING</v>
      </c>
    </row>
    <row r="4044" spans="1:12" x14ac:dyDescent="0.25">
      <c r="A4044" t="str">
        <f t="shared" ref="A4044:A4107" si="128">"T-"&amp;ROW()-1</f>
        <v>T-4043</v>
      </c>
      <c r="B4044" s="3" t="s">
        <v>2584</v>
      </c>
      <c r="C4044" s="5">
        <v>45501</v>
      </c>
      <c r="D4044" s="3" t="s">
        <v>42</v>
      </c>
      <c r="E4044" s="4" t="s">
        <v>294</v>
      </c>
      <c r="F4044" s="9">
        <v>3</v>
      </c>
      <c r="G4044">
        <f>VLOOKUP(E4044,'Data Produk'!$A$2:$E$2517,5,FALSE)</f>
        <v>47700</v>
      </c>
      <c r="H4044">
        <f t="shared" si="127"/>
        <v>143100</v>
      </c>
      <c r="I4044" t="str">
        <f>VLOOKUP(E4044,'Data Produk'!$A$2:$E$2517,3,FALSE)</f>
        <v>BHINNEKA POWER MOVE 30W 2-PORTS CAR CHARGER (PD+QC) BLACK</v>
      </c>
      <c r="J4044" t="str">
        <f>VLOOKUP(E4044,'Data Produk'!$A$2:$E$2517,4,FALSE)</f>
        <v>CAR &amp; TRAVEL CHARGER</v>
      </c>
      <c r="K4044" t="str">
        <f>VLOOKUP(D4044,'Data Outlet'!$A$2:$D$17,4,FALSE)</f>
        <v>Hadi Nugroho</v>
      </c>
      <c r="L4044" t="str">
        <f>VLOOKUP(D4044,'Data Outlet'!$A$2:$D$17,2,FALSE)</f>
        <v>MALL KELAPA GADING</v>
      </c>
    </row>
    <row r="4045" spans="1:12" x14ac:dyDescent="0.25">
      <c r="A4045" t="str">
        <f t="shared" si="128"/>
        <v>T-4044</v>
      </c>
      <c r="B4045" s="3" t="s">
        <v>2584</v>
      </c>
      <c r="C4045" s="5">
        <v>45481</v>
      </c>
      <c r="D4045" s="3" t="s">
        <v>42</v>
      </c>
      <c r="E4045" s="4" t="s">
        <v>303</v>
      </c>
      <c r="F4045" s="9">
        <v>4</v>
      </c>
      <c r="G4045">
        <f>VLOOKUP(E4045,'Data Produk'!$A$2:$E$2517,5,FALSE)</f>
        <v>14400</v>
      </c>
      <c r="H4045">
        <f t="shared" si="127"/>
        <v>57600</v>
      </c>
      <c r="I4045" t="str">
        <f>VLOOKUP(E4045,'Data Produk'!$A$2:$E$2517,3,FALSE)</f>
        <v>BHINNEKA DURALINK KLT1201 CABLE BLACK</v>
      </c>
      <c r="J4045" t="str">
        <f>VLOOKUP(E4045,'Data Produk'!$A$2:$E$2517,4,FALSE)</f>
        <v>CABLE</v>
      </c>
      <c r="K4045" t="str">
        <f>VLOOKUP(D4045,'Data Outlet'!$A$2:$D$17,4,FALSE)</f>
        <v>Hadi Nugroho</v>
      </c>
      <c r="L4045" t="str">
        <f>VLOOKUP(D4045,'Data Outlet'!$A$2:$D$17,2,FALSE)</f>
        <v>MALL KELAPA GADING</v>
      </c>
    </row>
    <row r="4046" spans="1:12" x14ac:dyDescent="0.25">
      <c r="A4046" t="str">
        <f t="shared" si="128"/>
        <v>T-4045</v>
      </c>
      <c r="B4046" s="3" t="s">
        <v>2584</v>
      </c>
      <c r="C4046" s="5">
        <v>45504</v>
      </c>
      <c r="D4046" s="3" t="s">
        <v>42</v>
      </c>
      <c r="E4046" s="4" t="s">
        <v>1473</v>
      </c>
      <c r="F4046" s="9">
        <v>2</v>
      </c>
      <c r="G4046">
        <f>VLOOKUP(E4046,'Data Produk'!$A$2:$E$2517,5,FALSE)</f>
        <v>349300</v>
      </c>
      <c r="H4046">
        <f t="shared" si="127"/>
        <v>698600</v>
      </c>
      <c r="I4046" t="str">
        <f>VLOOKUP(E4046,'Data Produk'!$A$2:$E$2517,3,FALSE)</f>
        <v>BHINNEKA ATO MP905 DESKMAT ONE PIECE LUFFY</v>
      </c>
      <c r="J4046" t="str">
        <f>VLOOKUP(E4046,'Data Produk'!$A$2:$E$2517,4,FALSE)</f>
        <v>DESKMAT</v>
      </c>
      <c r="K4046" t="str">
        <f>VLOOKUP(D4046,'Data Outlet'!$A$2:$D$17,4,FALSE)</f>
        <v>Hadi Nugroho</v>
      </c>
      <c r="L4046" t="str">
        <f>VLOOKUP(D4046,'Data Outlet'!$A$2:$D$17,2,FALSE)</f>
        <v>MALL KELAPA GADING</v>
      </c>
    </row>
    <row r="4047" spans="1:12" x14ac:dyDescent="0.25">
      <c r="A4047" t="str">
        <f t="shared" si="128"/>
        <v>T-4046</v>
      </c>
      <c r="B4047" s="3" t="s">
        <v>2584</v>
      </c>
      <c r="C4047" s="5">
        <v>45495</v>
      </c>
      <c r="D4047" s="3" t="s">
        <v>42</v>
      </c>
      <c r="E4047" s="4" t="s">
        <v>85</v>
      </c>
      <c r="F4047" s="9">
        <v>2</v>
      </c>
      <c r="G4047">
        <f>VLOOKUP(E4047,'Data Produk'!$A$2:$E$2517,5,FALSE)</f>
        <v>89100</v>
      </c>
      <c r="H4047">
        <f t="shared" si="127"/>
        <v>178200</v>
      </c>
      <c r="I4047" t="str">
        <f>VLOOKUP(E4047,'Data Produk'!$A$2:$E$2517,3,FALSE)</f>
        <v>BHINNEKA POWER PURE 33W 2-PORTS USB CHARGER (PD+QC) BLACK</v>
      </c>
      <c r="J4047" t="str">
        <f>VLOOKUP(E4047,'Data Produk'!$A$2:$E$2517,4,FALSE)</f>
        <v>CHARGER</v>
      </c>
      <c r="K4047" t="str">
        <f>VLOOKUP(D4047,'Data Outlet'!$A$2:$D$17,4,FALSE)</f>
        <v>Hadi Nugroho</v>
      </c>
      <c r="L4047" t="str">
        <f>VLOOKUP(D4047,'Data Outlet'!$A$2:$D$17,2,FALSE)</f>
        <v>MALL KELAPA GADING</v>
      </c>
    </row>
    <row r="4048" spans="1:12" x14ac:dyDescent="0.25">
      <c r="A4048" t="str">
        <f t="shared" si="128"/>
        <v>T-4047</v>
      </c>
      <c r="B4048" s="3" t="s">
        <v>2584</v>
      </c>
      <c r="C4048" s="5">
        <v>45485</v>
      </c>
      <c r="D4048" s="3" t="s">
        <v>42</v>
      </c>
      <c r="E4048" s="4" t="s">
        <v>1664</v>
      </c>
      <c r="F4048" s="9">
        <v>2</v>
      </c>
      <c r="G4048">
        <f>VLOOKUP(E4048,'Data Produk'!$A$2:$E$2517,5,FALSE)</f>
        <v>261000</v>
      </c>
      <c r="H4048">
        <f t="shared" si="127"/>
        <v>522000</v>
      </c>
      <c r="I4048" t="str">
        <f>VLOOKUP(E4048,'Data Produk'!$A$2:$E$2517,3,FALSE)</f>
        <v>BHINNEKA BLAKE WGC5 GAMING MOUSE WHITE</v>
      </c>
      <c r="J4048" t="str">
        <f>VLOOKUP(E4048,'Data Produk'!$A$2:$E$2517,4,FALSE)</f>
        <v>MOUSE GAMING</v>
      </c>
      <c r="K4048" t="str">
        <f>VLOOKUP(D4048,'Data Outlet'!$A$2:$D$17,4,FALSE)</f>
        <v>Hadi Nugroho</v>
      </c>
      <c r="L4048" t="str">
        <f>VLOOKUP(D4048,'Data Outlet'!$A$2:$D$17,2,FALSE)</f>
        <v>MALL KELAPA GADING</v>
      </c>
    </row>
    <row r="4049" spans="1:12" x14ac:dyDescent="0.25">
      <c r="A4049" t="str">
        <f t="shared" si="128"/>
        <v>T-4048</v>
      </c>
      <c r="B4049" s="3" t="s">
        <v>2584</v>
      </c>
      <c r="C4049" s="5">
        <v>45488</v>
      </c>
      <c r="D4049" s="3" t="s">
        <v>42</v>
      </c>
      <c r="E4049" s="4" t="s">
        <v>233</v>
      </c>
      <c r="F4049" s="9">
        <v>4</v>
      </c>
      <c r="G4049">
        <f>VLOOKUP(E4049,'Data Produk'!$A$2:$E$2517,5,FALSE)</f>
        <v>76500</v>
      </c>
      <c r="H4049">
        <f t="shared" si="127"/>
        <v>306000</v>
      </c>
      <c r="I4049" t="str">
        <f>VLOOKUP(E4049,'Data Produk'!$A$2:$E$2517,3,FALSE)</f>
        <v>BHINNEKA WAVE10 TW10 TRUE WIRELESS BEIGE</v>
      </c>
      <c r="J4049" t="str">
        <f>VLOOKUP(E4049,'Data Produk'!$A$2:$E$2517,4,FALSE)</f>
        <v>TWS</v>
      </c>
      <c r="K4049" t="str">
        <f>VLOOKUP(D4049,'Data Outlet'!$A$2:$D$17,4,FALSE)</f>
        <v>Hadi Nugroho</v>
      </c>
      <c r="L4049" t="str">
        <f>VLOOKUP(D4049,'Data Outlet'!$A$2:$D$17,2,FALSE)</f>
        <v>MALL KELAPA GADING</v>
      </c>
    </row>
    <row r="4050" spans="1:12" x14ac:dyDescent="0.25">
      <c r="A4050" t="str">
        <f t="shared" si="128"/>
        <v>T-4049</v>
      </c>
      <c r="B4050" s="3" t="s">
        <v>2584</v>
      </c>
      <c r="C4050" s="5">
        <v>45484</v>
      </c>
      <c r="D4050" s="3" t="s">
        <v>42</v>
      </c>
      <c r="E4050" s="4" t="s">
        <v>739</v>
      </c>
      <c r="F4050" s="9">
        <v>2</v>
      </c>
      <c r="G4050">
        <f>VLOOKUP(E4050,'Data Produk'!$A$2:$E$2517,5,FALSE)</f>
        <v>65700</v>
      </c>
      <c r="H4050">
        <f t="shared" si="127"/>
        <v>131400</v>
      </c>
      <c r="I4050" t="str">
        <f>VLOOKUP(E4050,'Data Produk'!$A$2:$E$2517,3,FALSE)</f>
        <v>BHINNEKA POWER GO 20W 1-PORT TYPE-C USB CHARGER (PD) WHITE</v>
      </c>
      <c r="J4050" t="str">
        <f>VLOOKUP(E4050,'Data Produk'!$A$2:$E$2517,4,FALSE)</f>
        <v>CHARGER</v>
      </c>
      <c r="K4050" t="str">
        <f>VLOOKUP(D4050,'Data Outlet'!$A$2:$D$17,4,FALSE)</f>
        <v>Hadi Nugroho</v>
      </c>
      <c r="L4050" t="str">
        <f>VLOOKUP(D4050,'Data Outlet'!$A$2:$D$17,2,FALSE)</f>
        <v>MALL KELAPA GADING</v>
      </c>
    </row>
    <row r="4051" spans="1:12" x14ac:dyDescent="0.25">
      <c r="A4051" t="str">
        <f t="shared" si="128"/>
        <v>T-4050</v>
      </c>
      <c r="B4051" s="3" t="s">
        <v>2584</v>
      </c>
      <c r="C4051" s="5">
        <v>45476</v>
      </c>
      <c r="D4051" s="3" t="s">
        <v>42</v>
      </c>
      <c r="E4051" s="4" t="s">
        <v>1132</v>
      </c>
      <c r="F4051" s="9">
        <v>1</v>
      </c>
      <c r="G4051">
        <f>VLOOKUP(E4051,'Data Produk'!$A$2:$E$2517,5,FALSE)</f>
        <v>65700</v>
      </c>
      <c r="H4051">
        <f t="shared" si="127"/>
        <v>65700</v>
      </c>
      <c r="I4051" t="str">
        <f>VLOOKUP(E4051,'Data Produk'!$A$2:$E$2517,3,FALSE)</f>
        <v>BHINNEKA AGILE MP453 GAMING MOUSEPAD BLACK</v>
      </c>
      <c r="J4051" t="str">
        <f>VLOOKUP(E4051,'Data Produk'!$A$2:$E$2517,4,FALSE)</f>
        <v>GAMING MOUSEPAD</v>
      </c>
      <c r="K4051" t="str">
        <f>VLOOKUP(D4051,'Data Outlet'!$A$2:$D$17,4,FALSE)</f>
        <v>Hadi Nugroho</v>
      </c>
      <c r="L4051" t="str">
        <f>VLOOKUP(D4051,'Data Outlet'!$A$2:$D$17,2,FALSE)</f>
        <v>MALL KELAPA GADING</v>
      </c>
    </row>
    <row r="4052" spans="1:12" x14ac:dyDescent="0.25">
      <c r="A4052" t="str">
        <f t="shared" si="128"/>
        <v>T-4051</v>
      </c>
      <c r="B4052" s="3" t="s">
        <v>2584</v>
      </c>
      <c r="C4052" s="5">
        <v>45492</v>
      </c>
      <c r="D4052" s="3" t="s">
        <v>42</v>
      </c>
      <c r="E4052" s="4" t="s">
        <v>1287</v>
      </c>
      <c r="F4052" s="9">
        <v>3</v>
      </c>
      <c r="G4052">
        <f>VLOOKUP(E4052,'Data Produk'!$A$2:$E$2517,5,FALSE)</f>
        <v>25200</v>
      </c>
      <c r="H4052">
        <f t="shared" si="127"/>
        <v>75600</v>
      </c>
      <c r="I4052" t="str">
        <f>VLOOKUP(E4052,'Data Produk'!$A$2:$E$2517,3,FALSE)</f>
        <v>KDC105 BHINNEKA USB CABLE TYPE C</v>
      </c>
      <c r="J4052" t="str">
        <f>VLOOKUP(E4052,'Data Produk'!$A$2:$E$2517,4,FALSE)</f>
        <v>CABLE</v>
      </c>
      <c r="K4052" t="str">
        <f>VLOOKUP(D4052,'Data Outlet'!$A$2:$D$17,4,FALSE)</f>
        <v>Hadi Nugroho</v>
      </c>
      <c r="L4052" t="str">
        <f>VLOOKUP(D4052,'Data Outlet'!$A$2:$D$17,2,FALSE)</f>
        <v>MALL KELAPA GADING</v>
      </c>
    </row>
    <row r="4053" spans="1:12" x14ac:dyDescent="0.25">
      <c r="A4053" t="str">
        <f t="shared" si="128"/>
        <v>T-4052</v>
      </c>
      <c r="B4053" s="3" t="s">
        <v>2584</v>
      </c>
      <c r="C4053" s="5">
        <v>45474</v>
      </c>
      <c r="D4053" s="3" t="s">
        <v>42</v>
      </c>
      <c r="E4053" s="4" t="s">
        <v>245</v>
      </c>
      <c r="F4053" s="9">
        <v>1</v>
      </c>
      <c r="G4053">
        <f>VLOOKUP(E4053,'Data Produk'!$A$2:$E$2517,5,FALSE)</f>
        <v>88200</v>
      </c>
      <c r="H4053">
        <f t="shared" si="127"/>
        <v>88200</v>
      </c>
      <c r="I4053" t="str">
        <f>VLOOKUP(E4053,'Data Produk'!$A$2:$E$2517,3,FALSE)</f>
        <v>BHINNEKA POWER PACK S1 10.000 mAh POWERBANK WHITE</v>
      </c>
      <c r="J4053" t="str">
        <f>VLOOKUP(E4053,'Data Produk'!$A$2:$E$2517,4,FALSE)</f>
        <v>POWERBANK</v>
      </c>
      <c r="K4053" t="str">
        <f>VLOOKUP(D4053,'Data Outlet'!$A$2:$D$17,4,FALSE)</f>
        <v>Hadi Nugroho</v>
      </c>
      <c r="L4053" t="str">
        <f>VLOOKUP(D4053,'Data Outlet'!$A$2:$D$17,2,FALSE)</f>
        <v>MALL KELAPA GADING</v>
      </c>
    </row>
    <row r="4054" spans="1:12" x14ac:dyDescent="0.25">
      <c r="A4054" t="str">
        <f t="shared" si="128"/>
        <v>T-4053</v>
      </c>
      <c r="B4054" s="3" t="s">
        <v>2584</v>
      </c>
      <c r="C4054" s="5">
        <v>45479</v>
      </c>
      <c r="D4054" s="3" t="s">
        <v>42</v>
      </c>
      <c r="E4054" s="4" t="s">
        <v>296</v>
      </c>
      <c r="F4054" s="9">
        <v>1</v>
      </c>
      <c r="G4054">
        <f>VLOOKUP(E4054,'Data Produk'!$A$2:$E$2517,5,FALSE)</f>
        <v>247500</v>
      </c>
      <c r="H4054">
        <f t="shared" si="127"/>
        <v>247500</v>
      </c>
      <c r="I4054" t="str">
        <f>VLOOKUP(E4054,'Data Produk'!$A$2:$E$2517,3,FALSE)</f>
        <v>BHINNEKA POWER PLUS 65W 3-PORTS GAN CHARGER (PD/PPS+QC) BLACK</v>
      </c>
      <c r="J4054" t="str">
        <f>VLOOKUP(E4054,'Data Produk'!$A$2:$E$2517,4,FALSE)</f>
        <v>CHARGER</v>
      </c>
      <c r="K4054" t="str">
        <f>VLOOKUP(D4054,'Data Outlet'!$A$2:$D$17,4,FALSE)</f>
        <v>Hadi Nugroho</v>
      </c>
      <c r="L4054" t="str">
        <f>VLOOKUP(D4054,'Data Outlet'!$A$2:$D$17,2,FALSE)</f>
        <v>MALL KELAPA GADING</v>
      </c>
    </row>
    <row r="4055" spans="1:12" x14ac:dyDescent="0.25">
      <c r="A4055" t="str">
        <f t="shared" si="128"/>
        <v>T-4054</v>
      </c>
      <c r="B4055" s="3" t="s">
        <v>2584</v>
      </c>
      <c r="C4055" s="5">
        <v>45501</v>
      </c>
      <c r="D4055" s="3" t="s">
        <v>42</v>
      </c>
      <c r="E4055" s="4" t="s">
        <v>1776</v>
      </c>
      <c r="F4055" s="9">
        <v>1</v>
      </c>
      <c r="G4055">
        <f>VLOOKUP(E4055,'Data Produk'!$A$2:$E$2517,5,FALSE)</f>
        <v>81000</v>
      </c>
      <c r="H4055">
        <f t="shared" si="127"/>
        <v>81000</v>
      </c>
      <c r="I4055" t="str">
        <f>VLOOKUP(E4055,'Data Produk'!$A$2:$E$2517,3,FALSE)</f>
        <v>BHINNEKA SCAR II EG5C WIRED EARBUDS BLACK</v>
      </c>
      <c r="J4055" t="str">
        <f>VLOOKUP(E4055,'Data Produk'!$A$2:$E$2517,4,FALSE)</f>
        <v>EARPHONE</v>
      </c>
      <c r="K4055" t="str">
        <f>VLOOKUP(D4055,'Data Outlet'!$A$2:$D$17,4,FALSE)</f>
        <v>Hadi Nugroho</v>
      </c>
      <c r="L4055" t="str">
        <f>VLOOKUP(D4055,'Data Outlet'!$A$2:$D$17,2,FALSE)</f>
        <v>MALL KELAPA GADING</v>
      </c>
    </row>
    <row r="4056" spans="1:12" x14ac:dyDescent="0.25">
      <c r="A4056" t="str">
        <f t="shared" si="128"/>
        <v>T-4055</v>
      </c>
      <c r="B4056" s="3" t="s">
        <v>2584</v>
      </c>
      <c r="C4056" s="5">
        <v>45486</v>
      </c>
      <c r="D4056" s="3" t="s">
        <v>42</v>
      </c>
      <c r="E4056" s="4" t="s">
        <v>1557</v>
      </c>
      <c r="F4056" s="9">
        <v>1</v>
      </c>
      <c r="G4056">
        <f>VLOOKUP(E4056,'Data Produk'!$A$2:$E$2517,5,FALSE)</f>
        <v>112500</v>
      </c>
      <c r="H4056">
        <f t="shared" si="127"/>
        <v>112500</v>
      </c>
      <c r="I4056" t="str">
        <f>VLOOKUP(E4056,'Data Produk'!$A$2:$E$2517,3,FALSE)</f>
        <v>BHINNEKA WAVE11 TW11 TRUE WIRELESS WHITE</v>
      </c>
      <c r="J4056" t="str">
        <f>VLOOKUP(E4056,'Data Produk'!$A$2:$E$2517,4,FALSE)</f>
        <v>TWS</v>
      </c>
      <c r="K4056" t="str">
        <f>VLOOKUP(D4056,'Data Outlet'!$A$2:$D$17,4,FALSE)</f>
        <v>Hadi Nugroho</v>
      </c>
      <c r="L4056" t="str">
        <f>VLOOKUP(D4056,'Data Outlet'!$A$2:$D$17,2,FALSE)</f>
        <v>MALL KELAPA GADING</v>
      </c>
    </row>
    <row r="4057" spans="1:12" x14ac:dyDescent="0.25">
      <c r="A4057" t="str">
        <f t="shared" si="128"/>
        <v>T-4056</v>
      </c>
      <c r="B4057" s="3" t="s">
        <v>2584</v>
      </c>
      <c r="C4057" s="5">
        <v>45495</v>
      </c>
      <c r="D4057" s="3" t="s">
        <v>42</v>
      </c>
      <c r="E4057" s="4" t="s">
        <v>1323</v>
      </c>
      <c r="F4057" s="9">
        <v>1</v>
      </c>
      <c r="G4057">
        <f>VLOOKUP(E4057,'Data Produk'!$A$2:$E$2517,5,FALSE)</f>
        <v>81000</v>
      </c>
      <c r="H4057">
        <f t="shared" si="127"/>
        <v>81000</v>
      </c>
      <c r="I4057" t="str">
        <f>VLOOKUP(E4057,'Data Produk'!$A$2:$E$2517,3,FALSE)</f>
        <v>BHINNEKA CRYTO VX7 GAMING MOUSE PINK</v>
      </c>
      <c r="J4057" t="str">
        <f>VLOOKUP(E4057,'Data Produk'!$A$2:$E$2517,4,FALSE)</f>
        <v>MOUSE GAMING</v>
      </c>
      <c r="K4057" t="str">
        <f>VLOOKUP(D4057,'Data Outlet'!$A$2:$D$17,4,FALSE)</f>
        <v>Hadi Nugroho</v>
      </c>
      <c r="L4057" t="str">
        <f>VLOOKUP(D4057,'Data Outlet'!$A$2:$D$17,2,FALSE)</f>
        <v>MALL KELAPA GADING</v>
      </c>
    </row>
    <row r="4058" spans="1:12" x14ac:dyDescent="0.25">
      <c r="A4058" t="str">
        <f t="shared" si="128"/>
        <v>T-4057</v>
      </c>
      <c r="B4058" s="3" t="s">
        <v>2584</v>
      </c>
      <c r="C4058" s="5">
        <v>45478</v>
      </c>
      <c r="D4058" s="3" t="s">
        <v>42</v>
      </c>
      <c r="E4058" s="4" t="s">
        <v>1122</v>
      </c>
      <c r="F4058" s="9">
        <v>1</v>
      </c>
      <c r="G4058">
        <f>VLOOKUP(E4058,'Data Produk'!$A$2:$E$2517,5,FALSE)</f>
        <v>354000</v>
      </c>
      <c r="H4058">
        <f t="shared" si="127"/>
        <v>354000</v>
      </c>
      <c r="I4058" t="str">
        <f>VLOOKUP(E4058,'Data Produk'!$A$2:$E$2517,3,FALSE)</f>
        <v>BHINNEKA Gaming Keyboard MK-853 V2 BLUE SWITCH (BLACK)</v>
      </c>
      <c r="J4058" t="str">
        <f>VLOOKUP(E4058,'Data Produk'!$A$2:$E$2517,4,FALSE)</f>
        <v>KEYBOARD GAMING</v>
      </c>
      <c r="K4058" t="str">
        <f>VLOOKUP(D4058,'Data Outlet'!$A$2:$D$17,4,FALSE)</f>
        <v>Hadi Nugroho</v>
      </c>
      <c r="L4058" t="str">
        <f>VLOOKUP(D4058,'Data Outlet'!$A$2:$D$17,2,FALSE)</f>
        <v>MALL KELAPA GADING</v>
      </c>
    </row>
    <row r="4059" spans="1:12" x14ac:dyDescent="0.25">
      <c r="A4059" t="str">
        <f t="shared" si="128"/>
        <v>T-4058</v>
      </c>
      <c r="B4059" s="3" t="s">
        <v>2584</v>
      </c>
      <c r="C4059" s="5">
        <v>45501</v>
      </c>
      <c r="D4059" s="3" t="s">
        <v>42</v>
      </c>
      <c r="E4059" s="4" t="s">
        <v>74</v>
      </c>
      <c r="F4059" s="9">
        <v>3</v>
      </c>
      <c r="G4059">
        <f>VLOOKUP(E4059,'Data Produk'!$A$2:$E$2517,5,FALSE)</f>
        <v>15300</v>
      </c>
      <c r="H4059">
        <f t="shared" si="127"/>
        <v>45900</v>
      </c>
      <c r="I4059" t="str">
        <f>VLOOKUP(E4059,'Data Produk'!$A$2:$E$2517,3,FALSE)</f>
        <v>BHINNEKA LINKPODS ES3 WIRED EARBUDS BLACK</v>
      </c>
      <c r="J4059" t="str">
        <f>VLOOKUP(E4059,'Data Produk'!$A$2:$E$2517,4,FALSE)</f>
        <v>EARPHONE</v>
      </c>
      <c r="K4059" t="str">
        <f>VLOOKUP(D4059,'Data Outlet'!$A$2:$D$17,4,FALSE)</f>
        <v>Hadi Nugroho</v>
      </c>
      <c r="L4059" t="str">
        <f>VLOOKUP(D4059,'Data Outlet'!$A$2:$D$17,2,FALSE)</f>
        <v>MALL KELAPA GADING</v>
      </c>
    </row>
    <row r="4060" spans="1:12" x14ac:dyDescent="0.25">
      <c r="A4060" t="str">
        <f t="shared" si="128"/>
        <v>T-4059</v>
      </c>
      <c r="B4060" s="3" t="s">
        <v>2584</v>
      </c>
      <c r="C4060" s="5">
        <v>45476</v>
      </c>
      <c r="D4060" s="3" t="s">
        <v>42</v>
      </c>
      <c r="E4060" s="4" t="s">
        <v>1477</v>
      </c>
      <c r="F4060" s="9">
        <v>1</v>
      </c>
      <c r="G4060">
        <f>VLOOKUP(E4060,'Data Produk'!$A$2:$E$2517,5,FALSE)</f>
        <v>82800</v>
      </c>
      <c r="H4060">
        <f t="shared" si="127"/>
        <v>82800</v>
      </c>
      <c r="I4060" t="str">
        <f>VLOOKUP(E4060,'Data Produk'!$A$2:$E$2517,3,FALSE)</f>
        <v>BHINNEKA GO W193 OFFICE MOUSE BEIGE</v>
      </c>
      <c r="J4060" t="str">
        <f>VLOOKUP(E4060,'Data Produk'!$A$2:$E$2517,4,FALSE)</f>
        <v>OFFICE MOUSE</v>
      </c>
      <c r="K4060" t="str">
        <f>VLOOKUP(D4060,'Data Outlet'!$A$2:$D$17,4,FALSE)</f>
        <v>Hadi Nugroho</v>
      </c>
      <c r="L4060" t="str">
        <f>VLOOKUP(D4060,'Data Outlet'!$A$2:$D$17,2,FALSE)</f>
        <v>MALL KELAPA GADING</v>
      </c>
    </row>
    <row r="4061" spans="1:12" x14ac:dyDescent="0.25">
      <c r="A4061" t="str">
        <f t="shared" si="128"/>
        <v>T-4060</v>
      </c>
      <c r="B4061" s="3" t="s">
        <v>2584</v>
      </c>
      <c r="C4061" s="5">
        <v>45478</v>
      </c>
      <c r="D4061" s="3" t="s">
        <v>42</v>
      </c>
      <c r="E4061" s="4" t="s">
        <v>810</v>
      </c>
      <c r="F4061" s="9">
        <v>3</v>
      </c>
      <c r="G4061">
        <f>VLOOKUP(E4061,'Data Produk'!$A$2:$E$2517,5,FALSE)</f>
        <v>116100</v>
      </c>
      <c r="H4061">
        <f t="shared" si="127"/>
        <v>348300</v>
      </c>
      <c r="I4061" t="str">
        <f>VLOOKUP(E4061,'Data Produk'!$A$2:$E$2517,3,FALSE)</f>
        <v>BHINNEKA SMART LED STRIP SL0103</v>
      </c>
      <c r="J4061" t="str">
        <f>VLOOKUP(E4061,'Data Produk'!$A$2:$E$2517,4,FALSE)</f>
        <v>SMART LIFE</v>
      </c>
      <c r="K4061" t="str">
        <f>VLOOKUP(D4061,'Data Outlet'!$A$2:$D$17,4,FALSE)</f>
        <v>Hadi Nugroho</v>
      </c>
      <c r="L4061" t="str">
        <f>VLOOKUP(D4061,'Data Outlet'!$A$2:$D$17,2,FALSE)</f>
        <v>MALL KELAPA GADING</v>
      </c>
    </row>
    <row r="4062" spans="1:12" x14ac:dyDescent="0.25">
      <c r="A4062" t="str">
        <f t="shared" si="128"/>
        <v>T-4061</v>
      </c>
      <c r="B4062" s="3" t="s">
        <v>2584</v>
      </c>
      <c r="C4062" s="5">
        <v>45502</v>
      </c>
      <c r="D4062" s="3" t="s">
        <v>42</v>
      </c>
      <c r="E4062" s="4" t="s">
        <v>237</v>
      </c>
      <c r="F4062" s="9">
        <v>2</v>
      </c>
      <c r="G4062">
        <f>VLOOKUP(E4062,'Data Produk'!$A$2:$E$2517,5,FALSE)</f>
        <v>112500</v>
      </c>
      <c r="H4062">
        <f t="shared" si="127"/>
        <v>225000</v>
      </c>
      <c r="I4062" t="str">
        <f>VLOOKUP(E4062,'Data Produk'!$A$2:$E$2517,3,FALSE)</f>
        <v>BHINNEKA GO WH02 WIRELESS HEADSET GREY</v>
      </c>
      <c r="J4062" t="str">
        <f>VLOOKUP(E4062,'Data Produk'!$A$2:$E$2517,4,FALSE)</f>
        <v>WIRELESS HEADSET</v>
      </c>
      <c r="K4062" t="str">
        <f>VLOOKUP(D4062,'Data Outlet'!$A$2:$D$17,4,FALSE)</f>
        <v>Hadi Nugroho</v>
      </c>
      <c r="L4062" t="str">
        <f>VLOOKUP(D4062,'Data Outlet'!$A$2:$D$17,2,FALSE)</f>
        <v>MALL KELAPA GADING</v>
      </c>
    </row>
    <row r="4063" spans="1:12" x14ac:dyDescent="0.25">
      <c r="A4063" t="str">
        <f t="shared" si="128"/>
        <v>T-4062</v>
      </c>
      <c r="B4063" s="3" t="s">
        <v>2584</v>
      </c>
      <c r="C4063" s="5">
        <v>45476</v>
      </c>
      <c r="D4063" s="3" t="s">
        <v>42</v>
      </c>
      <c r="E4063" s="4" t="s">
        <v>1167</v>
      </c>
      <c r="F4063" s="9">
        <v>1</v>
      </c>
      <c r="G4063">
        <f>VLOOKUP(E4063,'Data Produk'!$A$2:$E$2517,5,FALSE)</f>
        <v>500000</v>
      </c>
      <c r="H4063">
        <f t="shared" si="127"/>
        <v>500000</v>
      </c>
      <c r="I4063" t="str">
        <f>VLOOKUP(E4063,'Data Produk'!$A$2:$E$2517,3,FALSE)</f>
        <v>BHINNEKA Gaming Mouse Wireless XD3 WHITE</v>
      </c>
      <c r="J4063" t="str">
        <f>VLOOKUP(E4063,'Data Produk'!$A$2:$E$2517,4,FALSE)</f>
        <v>MOUSE GAMING</v>
      </c>
      <c r="K4063" t="str">
        <f>VLOOKUP(D4063,'Data Outlet'!$A$2:$D$17,4,FALSE)</f>
        <v>Hadi Nugroho</v>
      </c>
      <c r="L4063" t="str">
        <f>VLOOKUP(D4063,'Data Outlet'!$A$2:$D$17,2,FALSE)</f>
        <v>MALL KELAPA GADING</v>
      </c>
    </row>
    <row r="4064" spans="1:12" x14ac:dyDescent="0.25">
      <c r="A4064" t="str">
        <f t="shared" si="128"/>
        <v>T-4063</v>
      </c>
      <c r="B4064" s="3" t="s">
        <v>2584</v>
      </c>
      <c r="C4064" s="5">
        <v>45500</v>
      </c>
      <c r="D4064" s="3" t="s">
        <v>42</v>
      </c>
      <c r="E4064" s="4" t="s">
        <v>1558</v>
      </c>
      <c r="F4064" s="9">
        <v>1</v>
      </c>
      <c r="G4064">
        <f>VLOOKUP(E4064,'Data Produk'!$A$2:$E$2517,5,FALSE)</f>
        <v>112500</v>
      </c>
      <c r="H4064">
        <f t="shared" si="127"/>
        <v>112500</v>
      </c>
      <c r="I4064" t="str">
        <f>VLOOKUP(E4064,'Data Produk'!$A$2:$E$2517,3,FALSE)</f>
        <v>BHINNEKA WAVE11 TW11 TRUE WIRELESS BLACK</v>
      </c>
      <c r="J4064" t="str">
        <f>VLOOKUP(E4064,'Data Produk'!$A$2:$E$2517,4,FALSE)</f>
        <v>TWS</v>
      </c>
      <c r="K4064" t="str">
        <f>VLOOKUP(D4064,'Data Outlet'!$A$2:$D$17,4,FALSE)</f>
        <v>Hadi Nugroho</v>
      </c>
      <c r="L4064" t="str">
        <f>VLOOKUP(D4064,'Data Outlet'!$A$2:$D$17,2,FALSE)</f>
        <v>MALL KELAPA GADING</v>
      </c>
    </row>
    <row r="4065" spans="1:12" x14ac:dyDescent="0.25">
      <c r="A4065" t="str">
        <f t="shared" si="128"/>
        <v>T-4064</v>
      </c>
      <c r="B4065" s="3" t="s">
        <v>2584</v>
      </c>
      <c r="C4065" s="5">
        <v>45477</v>
      </c>
      <c r="D4065" s="3" t="s">
        <v>42</v>
      </c>
      <c r="E4065" s="4" t="s">
        <v>773</v>
      </c>
      <c r="F4065" s="9">
        <v>1</v>
      </c>
      <c r="G4065">
        <f>VLOOKUP(E4065,'Data Produk'!$A$2:$E$2517,5,FALSE)</f>
        <v>73800</v>
      </c>
      <c r="H4065">
        <f t="shared" si="127"/>
        <v>73800</v>
      </c>
      <c r="I4065" t="str">
        <f>VLOOKUP(E4065,'Data Produk'!$A$2:$E$2517,3,FALSE)</f>
        <v>BHINNEKA RAIGOR III WG12R GAMING MOUSE BLACK</v>
      </c>
      <c r="J4065" t="str">
        <f>VLOOKUP(E4065,'Data Produk'!$A$2:$E$2517,4,FALSE)</f>
        <v>MOUSE GAMING</v>
      </c>
      <c r="K4065" t="str">
        <f>VLOOKUP(D4065,'Data Outlet'!$A$2:$D$17,4,FALSE)</f>
        <v>Hadi Nugroho</v>
      </c>
      <c r="L4065" t="str">
        <f>VLOOKUP(D4065,'Data Outlet'!$A$2:$D$17,2,FALSE)</f>
        <v>MALL KELAPA GADING</v>
      </c>
    </row>
    <row r="4066" spans="1:12" x14ac:dyDescent="0.25">
      <c r="A4066" t="str">
        <f t="shared" si="128"/>
        <v>T-4065</v>
      </c>
      <c r="B4066" s="3" t="s">
        <v>2584</v>
      </c>
      <c r="C4066" s="5">
        <v>45500</v>
      </c>
      <c r="D4066" s="3" t="s">
        <v>42</v>
      </c>
      <c r="E4066" s="4" t="s">
        <v>1667</v>
      </c>
      <c r="F4066" s="9">
        <v>1</v>
      </c>
      <c r="G4066">
        <f>VLOOKUP(E4066,'Data Produk'!$A$2:$E$2517,5,FALSE)</f>
        <v>243000</v>
      </c>
      <c r="H4066">
        <f t="shared" si="127"/>
        <v>243000</v>
      </c>
      <c r="I4066" t="str">
        <f>VLOOKUP(E4066,'Data Produk'!$A$2:$E$2517,3,FALSE)</f>
        <v>BHINNEKA CRYPTO WGC3 GAMING MOUSE BLACK</v>
      </c>
      <c r="J4066" t="str">
        <f>VLOOKUP(E4066,'Data Produk'!$A$2:$E$2517,4,FALSE)</f>
        <v>MOUSE GAMING</v>
      </c>
      <c r="K4066" t="str">
        <f>VLOOKUP(D4066,'Data Outlet'!$A$2:$D$17,4,FALSE)</f>
        <v>Hadi Nugroho</v>
      </c>
      <c r="L4066" t="str">
        <f>VLOOKUP(D4066,'Data Outlet'!$A$2:$D$17,2,FALSE)</f>
        <v>MALL KELAPA GADING</v>
      </c>
    </row>
    <row r="4067" spans="1:12" x14ac:dyDescent="0.25">
      <c r="A4067" t="str">
        <f t="shared" si="128"/>
        <v>T-4066</v>
      </c>
      <c r="B4067" s="3" t="s">
        <v>2584</v>
      </c>
      <c r="C4067" s="5">
        <v>45478</v>
      </c>
      <c r="D4067" s="3" t="s">
        <v>42</v>
      </c>
      <c r="E4067" s="4" t="s">
        <v>1147</v>
      </c>
      <c r="F4067" s="9">
        <v>2</v>
      </c>
      <c r="G4067">
        <f>VLOOKUP(E4067,'Data Produk'!$A$2:$E$2517,5,FALSE)</f>
        <v>32000</v>
      </c>
      <c r="H4067">
        <f t="shared" si="127"/>
        <v>64000</v>
      </c>
      <c r="I4067" t="str">
        <f>VLOOKUP(E4067,'Data Produk'!$A$2:$E$2517,3,FALSE)</f>
        <v>KC104 BHINNEKA USB CABLE TYPE C</v>
      </c>
      <c r="J4067" t="str">
        <f>VLOOKUP(E4067,'Data Produk'!$A$2:$E$2517,4,FALSE)</f>
        <v>CABLE</v>
      </c>
      <c r="K4067" t="str">
        <f>VLOOKUP(D4067,'Data Outlet'!$A$2:$D$17,4,FALSE)</f>
        <v>Hadi Nugroho</v>
      </c>
      <c r="L4067" t="str">
        <f>VLOOKUP(D4067,'Data Outlet'!$A$2:$D$17,2,FALSE)</f>
        <v>MALL KELAPA GADING</v>
      </c>
    </row>
    <row r="4068" spans="1:12" x14ac:dyDescent="0.25">
      <c r="A4068" t="str">
        <f t="shared" si="128"/>
        <v>T-4067</v>
      </c>
      <c r="B4068" s="3" t="s">
        <v>2584</v>
      </c>
      <c r="C4068" s="5">
        <v>45503</v>
      </c>
      <c r="D4068" s="3" t="s">
        <v>42</v>
      </c>
      <c r="E4068" s="4" t="s">
        <v>201</v>
      </c>
      <c r="F4068" s="9">
        <v>2</v>
      </c>
      <c r="G4068">
        <f>VLOOKUP(E4068,'Data Produk'!$A$2:$E$2517,5,FALSE)</f>
        <v>37350</v>
      </c>
      <c r="H4068">
        <f t="shared" si="127"/>
        <v>74700</v>
      </c>
      <c r="I4068" t="str">
        <f>VLOOKUP(E4068,'Data Produk'!$A$2:$E$2517,3,FALSE)</f>
        <v>BHINNEKA LAVALIER MV01 MICROPHONE BLACK</v>
      </c>
      <c r="J4068" t="str">
        <f>VLOOKUP(E4068,'Data Produk'!$A$2:$E$2517,4,FALSE)</f>
        <v>STREAMING DEVICES</v>
      </c>
      <c r="K4068" t="str">
        <f>VLOOKUP(D4068,'Data Outlet'!$A$2:$D$17,4,FALSE)</f>
        <v>Hadi Nugroho</v>
      </c>
      <c r="L4068" t="str">
        <f>VLOOKUP(D4068,'Data Outlet'!$A$2:$D$17,2,FALSE)</f>
        <v>MALL KELAPA GADING</v>
      </c>
    </row>
    <row r="4069" spans="1:12" x14ac:dyDescent="0.25">
      <c r="A4069" t="str">
        <f t="shared" si="128"/>
        <v>T-4068</v>
      </c>
      <c r="B4069" s="3" t="s">
        <v>2584</v>
      </c>
      <c r="C4069" s="5">
        <v>45495</v>
      </c>
      <c r="D4069" s="3" t="s">
        <v>42</v>
      </c>
      <c r="E4069" s="4" t="s">
        <v>314</v>
      </c>
      <c r="F4069" s="9">
        <v>3</v>
      </c>
      <c r="G4069">
        <f>VLOOKUP(E4069,'Data Produk'!$A$2:$E$2517,5,FALSE)</f>
        <v>349300</v>
      </c>
      <c r="H4069">
        <f t="shared" si="127"/>
        <v>1047900</v>
      </c>
      <c r="I4069" t="str">
        <f>VLOOKUP(E4069,'Data Produk'!$A$2:$E$2517,3,FALSE)</f>
        <v>BHINNEKA ATO MP905 DESKMAT ONE PIECE ZORO</v>
      </c>
      <c r="J4069" t="str">
        <f>VLOOKUP(E4069,'Data Produk'!$A$2:$E$2517,4,FALSE)</f>
        <v>DESKMAT</v>
      </c>
      <c r="K4069" t="str">
        <f>VLOOKUP(D4069,'Data Outlet'!$A$2:$D$17,4,FALSE)</f>
        <v>Hadi Nugroho</v>
      </c>
      <c r="L4069" t="str">
        <f>VLOOKUP(D4069,'Data Outlet'!$A$2:$D$17,2,FALSE)</f>
        <v>MALL KELAPA GADING</v>
      </c>
    </row>
    <row r="4070" spans="1:12" x14ac:dyDescent="0.25">
      <c r="A4070" t="str">
        <f t="shared" si="128"/>
        <v>T-4069</v>
      </c>
      <c r="B4070" s="3" t="s">
        <v>2584</v>
      </c>
      <c r="C4070" s="5">
        <v>45501</v>
      </c>
      <c r="D4070" s="3" t="s">
        <v>42</v>
      </c>
      <c r="E4070" s="4" t="s">
        <v>1120</v>
      </c>
      <c r="F4070" s="9">
        <v>1</v>
      </c>
      <c r="G4070">
        <f>VLOOKUP(E4070,'Data Produk'!$A$2:$E$2517,5,FALSE)</f>
        <v>98100</v>
      </c>
      <c r="H4070">
        <f t="shared" si="127"/>
        <v>98100</v>
      </c>
      <c r="I4070" t="str">
        <f>VLOOKUP(E4070,'Data Produk'!$A$2:$E$2517,3,FALSE)</f>
        <v>BHINNEKA POWER PURE 30W 2-PORTS USB CHARGER (PD+QC) WHITE</v>
      </c>
      <c r="J4070" t="str">
        <f>VLOOKUP(E4070,'Data Produk'!$A$2:$E$2517,4,FALSE)</f>
        <v>CHARGER</v>
      </c>
      <c r="K4070" t="str">
        <f>VLOOKUP(D4070,'Data Outlet'!$A$2:$D$17,4,FALSE)</f>
        <v>Hadi Nugroho</v>
      </c>
      <c r="L4070" t="str">
        <f>VLOOKUP(D4070,'Data Outlet'!$A$2:$D$17,2,FALSE)</f>
        <v>MALL KELAPA GADING</v>
      </c>
    </row>
    <row r="4071" spans="1:12" x14ac:dyDescent="0.25">
      <c r="A4071" t="str">
        <f t="shared" si="128"/>
        <v>T-4070</v>
      </c>
      <c r="B4071" s="3" t="s">
        <v>2584</v>
      </c>
      <c r="C4071" s="5">
        <v>45480</v>
      </c>
      <c r="D4071" s="3" t="s">
        <v>42</v>
      </c>
      <c r="E4071" s="4" t="s">
        <v>768</v>
      </c>
      <c r="F4071" s="9">
        <v>1</v>
      </c>
      <c r="G4071">
        <f>VLOOKUP(E4071,'Data Produk'!$A$2:$E$2517,5,FALSE)</f>
        <v>94500</v>
      </c>
      <c r="H4071">
        <f t="shared" si="127"/>
        <v>94500</v>
      </c>
      <c r="I4071" t="str">
        <f>VLOOKUP(E4071,'Data Produk'!$A$2:$E$2517,3,FALSE)</f>
        <v>BHINNEKA POWER GO 25W 1-PORT TYPE-C USB CHARGER (PD/PPS) WHITE</v>
      </c>
      <c r="J4071" t="str">
        <f>VLOOKUP(E4071,'Data Produk'!$A$2:$E$2517,4,FALSE)</f>
        <v>CHARGER</v>
      </c>
      <c r="K4071" t="str">
        <f>VLOOKUP(D4071,'Data Outlet'!$A$2:$D$17,4,FALSE)</f>
        <v>Hadi Nugroho</v>
      </c>
      <c r="L4071" t="str">
        <f>VLOOKUP(D4071,'Data Outlet'!$A$2:$D$17,2,FALSE)</f>
        <v>MALL KELAPA GADING</v>
      </c>
    </row>
    <row r="4072" spans="1:12" x14ac:dyDescent="0.25">
      <c r="A4072" t="str">
        <f t="shared" si="128"/>
        <v>T-4071</v>
      </c>
      <c r="B4072" s="3" t="s">
        <v>2584</v>
      </c>
      <c r="C4072" s="5">
        <v>45477</v>
      </c>
      <c r="D4072" s="3" t="s">
        <v>42</v>
      </c>
      <c r="E4072" s="4" t="s">
        <v>869</v>
      </c>
      <c r="F4072" s="9">
        <v>4</v>
      </c>
      <c r="G4072">
        <f>VLOOKUP(E4072,'Data Produk'!$A$2:$E$2517,5,FALSE)</f>
        <v>26100</v>
      </c>
      <c r="H4072">
        <f t="shared" si="127"/>
        <v>104400</v>
      </c>
      <c r="I4072" t="str">
        <f>VLOOKUP(E4072,'Data Produk'!$A$2:$E$2517,3,FALSE)</f>
        <v>BHINNEKA GO ES1 WIRED EARBUDS BLACK</v>
      </c>
      <c r="J4072" t="str">
        <f>VLOOKUP(E4072,'Data Produk'!$A$2:$E$2517,4,FALSE)</f>
        <v>EARPHONE</v>
      </c>
      <c r="K4072" t="str">
        <f>VLOOKUP(D4072,'Data Outlet'!$A$2:$D$17,4,FALSE)</f>
        <v>Hadi Nugroho</v>
      </c>
      <c r="L4072" t="str">
        <f>VLOOKUP(D4072,'Data Outlet'!$A$2:$D$17,2,FALSE)</f>
        <v>MALL KELAPA GADING</v>
      </c>
    </row>
    <row r="4073" spans="1:12" x14ac:dyDescent="0.25">
      <c r="A4073" t="str">
        <f t="shared" si="128"/>
        <v>T-4072</v>
      </c>
      <c r="B4073" s="3" t="s">
        <v>2584</v>
      </c>
      <c r="C4073" s="5">
        <v>45478</v>
      </c>
      <c r="D4073" s="3" t="s">
        <v>42</v>
      </c>
      <c r="E4073" s="4" t="s">
        <v>207</v>
      </c>
      <c r="F4073" s="9">
        <v>3</v>
      </c>
      <c r="G4073">
        <f>VLOOKUP(E4073,'Data Produk'!$A$2:$E$2517,5,FALSE)</f>
        <v>13500</v>
      </c>
      <c r="H4073">
        <f t="shared" si="127"/>
        <v>40500</v>
      </c>
      <c r="I4073" t="str">
        <f>VLOOKUP(E4073,'Data Produk'!$A$2:$E$2517,3,FALSE)</f>
        <v>BHINNEKA LINKBUDS ES2 WIRED EARBUDS WHITE</v>
      </c>
      <c r="J4073" t="str">
        <f>VLOOKUP(E4073,'Data Produk'!$A$2:$E$2517,4,FALSE)</f>
        <v>EARPHONE</v>
      </c>
      <c r="K4073" t="str">
        <f>VLOOKUP(D4073,'Data Outlet'!$A$2:$D$17,4,FALSE)</f>
        <v>Hadi Nugroho</v>
      </c>
      <c r="L4073" t="str">
        <f>VLOOKUP(D4073,'Data Outlet'!$A$2:$D$17,2,FALSE)</f>
        <v>MALL KELAPA GADING</v>
      </c>
    </row>
    <row r="4074" spans="1:12" x14ac:dyDescent="0.25">
      <c r="A4074" t="str">
        <f t="shared" si="128"/>
        <v>T-4073</v>
      </c>
      <c r="B4074" s="3" t="s">
        <v>2584</v>
      </c>
      <c r="C4074" s="5">
        <v>45494</v>
      </c>
      <c r="D4074" s="3" t="s">
        <v>42</v>
      </c>
      <c r="E4074" s="4" t="s">
        <v>1266</v>
      </c>
      <c r="F4074" s="9">
        <v>1</v>
      </c>
      <c r="G4074">
        <f>VLOOKUP(E4074,'Data Produk'!$A$2:$E$2517,5,FALSE)</f>
        <v>138000</v>
      </c>
      <c r="H4074">
        <f t="shared" si="127"/>
        <v>138000</v>
      </c>
      <c r="I4074" t="str">
        <f>VLOOKUP(E4074,'Data Produk'!$A$2:$E$2517,3,FALSE)</f>
        <v>BHINNEKA GO Keyboard Mouse Wireless Office WK893</v>
      </c>
      <c r="J4074" t="str">
        <f>VLOOKUP(E4074,'Data Produk'!$A$2:$E$2517,4,FALSE)</f>
        <v>OFFICE COMBO</v>
      </c>
      <c r="K4074" t="str">
        <f>VLOOKUP(D4074,'Data Outlet'!$A$2:$D$17,4,FALSE)</f>
        <v>Hadi Nugroho</v>
      </c>
      <c r="L4074" t="str">
        <f>VLOOKUP(D4074,'Data Outlet'!$A$2:$D$17,2,FALSE)</f>
        <v>MALL KELAPA GADING</v>
      </c>
    </row>
    <row r="4075" spans="1:12" x14ac:dyDescent="0.25">
      <c r="A4075" t="str">
        <f t="shared" si="128"/>
        <v>T-4074</v>
      </c>
      <c r="B4075" s="3" t="s">
        <v>2584</v>
      </c>
      <c r="C4075" s="5">
        <v>45504</v>
      </c>
      <c r="D4075" s="3" t="s">
        <v>42</v>
      </c>
      <c r="E4075" s="4" t="s">
        <v>219</v>
      </c>
      <c r="F4075" s="9">
        <v>2</v>
      </c>
      <c r="G4075">
        <f>VLOOKUP(E4075,'Data Produk'!$A$2:$E$2517,5,FALSE)</f>
        <v>25200</v>
      </c>
      <c r="H4075">
        <f t="shared" si="127"/>
        <v>50400</v>
      </c>
      <c r="I4075" t="str">
        <f>VLOOKUP(E4075,'Data Produk'!$A$2:$E$2517,3,FALSE)</f>
        <v>BHINNEKA HYPERLINK KD60C1501 BLACK</v>
      </c>
      <c r="J4075" t="str">
        <f>VLOOKUP(E4075,'Data Produk'!$A$2:$E$2517,4,FALSE)</f>
        <v>CABLE</v>
      </c>
      <c r="K4075" t="str">
        <f>VLOOKUP(D4075,'Data Outlet'!$A$2:$D$17,4,FALSE)</f>
        <v>Hadi Nugroho</v>
      </c>
      <c r="L4075" t="str">
        <f>VLOOKUP(D4075,'Data Outlet'!$A$2:$D$17,2,FALSE)</f>
        <v>MALL KELAPA GADING</v>
      </c>
    </row>
    <row r="4076" spans="1:12" x14ac:dyDescent="0.25">
      <c r="A4076" t="str">
        <f t="shared" si="128"/>
        <v>T-4075</v>
      </c>
      <c r="B4076" s="3" t="s">
        <v>2584</v>
      </c>
      <c r="C4076" s="5">
        <v>45479</v>
      </c>
      <c r="D4076" s="3" t="s">
        <v>42</v>
      </c>
      <c r="E4076" s="4" t="s">
        <v>1777</v>
      </c>
      <c r="F4076" s="9">
        <v>1</v>
      </c>
      <c r="G4076">
        <f>VLOOKUP(E4076,'Data Produk'!$A$2:$E$2517,5,FALSE)</f>
        <v>181350</v>
      </c>
      <c r="H4076">
        <f t="shared" si="127"/>
        <v>181350</v>
      </c>
      <c r="I4076" t="str">
        <f>VLOOKUP(E4076,'Data Produk'!$A$2:$E$2517,3,FALSE)</f>
        <v>BHINNEKA SMART SIRENE SSK01</v>
      </c>
      <c r="J4076" t="str">
        <f>VLOOKUP(E4076,'Data Produk'!$A$2:$E$2517,4,FALSE)</f>
        <v>SMART LIFE</v>
      </c>
      <c r="K4076" t="str">
        <f>VLOOKUP(D4076,'Data Outlet'!$A$2:$D$17,4,FALSE)</f>
        <v>Hadi Nugroho</v>
      </c>
      <c r="L4076" t="str">
        <f>VLOOKUP(D4076,'Data Outlet'!$A$2:$D$17,2,FALSE)</f>
        <v>MALL KELAPA GADING</v>
      </c>
    </row>
    <row r="4077" spans="1:12" x14ac:dyDescent="0.25">
      <c r="A4077" t="str">
        <f t="shared" si="128"/>
        <v>T-4076</v>
      </c>
      <c r="B4077" s="3" t="s">
        <v>2584</v>
      </c>
      <c r="C4077" s="5">
        <v>45480</v>
      </c>
      <c r="D4077" s="3" t="s">
        <v>42</v>
      </c>
      <c r="E4077" s="4" t="s">
        <v>1479</v>
      </c>
      <c r="F4077" s="9">
        <v>1</v>
      </c>
      <c r="G4077">
        <f>VLOOKUP(E4077,'Data Produk'!$A$2:$E$2517,5,FALSE)</f>
        <v>349300</v>
      </c>
      <c r="H4077">
        <f t="shared" si="127"/>
        <v>349300</v>
      </c>
      <c r="I4077" t="str">
        <f>VLOOKUP(E4077,'Data Produk'!$A$2:$E$2517,3,FALSE)</f>
        <v>BHINNEKA ATO MP905 DESKMAT ONE PIECE KAIDO</v>
      </c>
      <c r="J4077" t="str">
        <f>VLOOKUP(E4077,'Data Produk'!$A$2:$E$2517,4,FALSE)</f>
        <v>DESKMAT</v>
      </c>
      <c r="K4077" t="str">
        <f>VLOOKUP(D4077,'Data Outlet'!$A$2:$D$17,4,FALSE)</f>
        <v>Hadi Nugroho</v>
      </c>
      <c r="L4077" t="str">
        <f>VLOOKUP(D4077,'Data Outlet'!$A$2:$D$17,2,FALSE)</f>
        <v>MALL KELAPA GADING</v>
      </c>
    </row>
    <row r="4078" spans="1:12" x14ac:dyDescent="0.25">
      <c r="A4078" t="str">
        <f t="shared" si="128"/>
        <v>T-4077</v>
      </c>
      <c r="B4078" s="3" t="s">
        <v>2584</v>
      </c>
      <c r="C4078" s="5">
        <v>45495</v>
      </c>
      <c r="D4078" s="3" t="s">
        <v>45</v>
      </c>
      <c r="E4078" s="4" t="s">
        <v>172</v>
      </c>
      <c r="F4078" s="9">
        <v>5</v>
      </c>
      <c r="G4078">
        <f>VLOOKUP(E4078,'Data Produk'!$A$2:$E$2517,5,FALSE)</f>
        <v>45000</v>
      </c>
      <c r="H4078">
        <f t="shared" si="127"/>
        <v>225000</v>
      </c>
      <c r="I4078" t="str">
        <f>VLOOKUP(E4078,'Data Produk'!$A$2:$E$2517,3,FALSE)</f>
        <v>BHINNEKA HYPERLINK KD10C2001 BLACK</v>
      </c>
      <c r="J4078" t="str">
        <f>VLOOKUP(E4078,'Data Produk'!$A$2:$E$2517,4,FALSE)</f>
        <v>CABLE</v>
      </c>
      <c r="K4078" t="str">
        <f>VLOOKUP(D4078,'Data Outlet'!$A$2:$D$17,4,FALSE)</f>
        <v>Indah Putri</v>
      </c>
      <c r="L4078" t="str">
        <f>VLOOKUP(D4078,'Data Outlet'!$A$2:$D$17,2,FALSE)</f>
        <v>PIK AVENUE</v>
      </c>
    </row>
    <row r="4079" spans="1:12" x14ac:dyDescent="0.25">
      <c r="A4079" t="str">
        <f t="shared" si="128"/>
        <v>T-4078</v>
      </c>
      <c r="B4079" s="3" t="s">
        <v>2584</v>
      </c>
      <c r="C4079" s="5">
        <v>45493</v>
      </c>
      <c r="D4079" s="3" t="s">
        <v>45</v>
      </c>
      <c r="E4079" s="4" t="s">
        <v>241</v>
      </c>
      <c r="F4079" s="9">
        <v>3</v>
      </c>
      <c r="G4079">
        <f>VLOOKUP(E4079,'Data Produk'!$A$2:$E$2517,5,FALSE)</f>
        <v>243000</v>
      </c>
      <c r="H4079">
        <f t="shared" si="127"/>
        <v>729000</v>
      </c>
      <c r="I4079" t="str">
        <f>VLOOKUP(E4079,'Data Produk'!$A$2:$E$2517,3,FALSE)</f>
        <v>BHINNEKA POWER PLUS 65W 3-PORTS GAN CHARGER (PPS/PD+QC) BLACK</v>
      </c>
      <c r="J4079" t="str">
        <f>VLOOKUP(E4079,'Data Produk'!$A$2:$E$2517,4,FALSE)</f>
        <v>CHARGER</v>
      </c>
      <c r="K4079" t="str">
        <f>VLOOKUP(D4079,'Data Outlet'!$A$2:$D$17,4,FALSE)</f>
        <v>Indah Putri</v>
      </c>
      <c r="L4079" t="str">
        <f>VLOOKUP(D4079,'Data Outlet'!$A$2:$D$17,2,FALSE)</f>
        <v>PIK AVENUE</v>
      </c>
    </row>
    <row r="4080" spans="1:12" x14ac:dyDescent="0.25">
      <c r="A4080" t="str">
        <f t="shared" si="128"/>
        <v>T-4079</v>
      </c>
      <c r="B4080" s="3" t="s">
        <v>2584</v>
      </c>
      <c r="C4080" s="5">
        <v>45489</v>
      </c>
      <c r="D4080" s="3" t="s">
        <v>40</v>
      </c>
      <c r="E4080" s="4" t="s">
        <v>502</v>
      </c>
      <c r="F4080" s="9">
        <v>2</v>
      </c>
      <c r="G4080">
        <f>VLOOKUP(E4080,'Data Produk'!$A$2:$E$2517,5,FALSE)</f>
        <v>60750</v>
      </c>
      <c r="H4080">
        <f t="shared" si="127"/>
        <v>121500</v>
      </c>
      <c r="I4080" t="str">
        <f>VLOOKUP(E4080,'Data Produk'!$A$2:$E$2517,3,FALSE)</f>
        <v>BHINNEKA RAIGOR II WG10 GAMING MOUSE BLACK</v>
      </c>
      <c r="J4080" t="str">
        <f>VLOOKUP(E4080,'Data Produk'!$A$2:$E$2517,4,FALSE)</f>
        <v>MOUSE GAMING</v>
      </c>
      <c r="K4080" t="str">
        <f>VLOOKUP(D4080,'Data Outlet'!$A$2:$D$17,4,FALSE)</f>
        <v>Fani Sari</v>
      </c>
      <c r="L4080" t="str">
        <f>VLOOKUP(D4080,'Data Outlet'!$A$2:$D$17,2,FALSE)</f>
        <v>LIPPO MALL KEMANG</v>
      </c>
    </row>
    <row r="4081" spans="1:12" x14ac:dyDescent="0.25">
      <c r="A4081" t="str">
        <f t="shared" si="128"/>
        <v>T-4080</v>
      </c>
      <c r="B4081" s="3" t="s">
        <v>2584</v>
      </c>
      <c r="C4081" s="5">
        <v>45477</v>
      </c>
      <c r="D4081" s="3" t="s">
        <v>40</v>
      </c>
      <c r="E4081" s="4" t="s">
        <v>750</v>
      </c>
      <c r="F4081" s="9">
        <v>3</v>
      </c>
      <c r="G4081">
        <f>VLOOKUP(E4081,'Data Produk'!$A$2:$E$2517,5,FALSE)</f>
        <v>29700</v>
      </c>
      <c r="H4081">
        <f t="shared" si="127"/>
        <v>89100</v>
      </c>
      <c r="I4081" t="str">
        <f>VLOOKUP(E4081,'Data Produk'!$A$2:$E$2517,3,FALSE)</f>
        <v>KL201 BHINNEKA USB CABLE LIGHTNING</v>
      </c>
      <c r="J4081" t="str">
        <f>VLOOKUP(E4081,'Data Produk'!$A$2:$E$2517,4,FALSE)</f>
        <v>CABLE</v>
      </c>
      <c r="K4081" t="str">
        <f>VLOOKUP(D4081,'Data Outlet'!$A$2:$D$17,4,FALSE)</f>
        <v>Fani Sari</v>
      </c>
      <c r="L4081" t="str">
        <f>VLOOKUP(D4081,'Data Outlet'!$A$2:$D$17,2,FALSE)</f>
        <v>LIPPO MALL KEMANG</v>
      </c>
    </row>
    <row r="4082" spans="1:12" x14ac:dyDescent="0.25">
      <c r="A4082" t="str">
        <f t="shared" si="128"/>
        <v>T-4081</v>
      </c>
      <c r="B4082" s="3" t="s">
        <v>2584</v>
      </c>
      <c r="C4082" s="5">
        <v>45488</v>
      </c>
      <c r="D4082" s="3" t="s">
        <v>45</v>
      </c>
      <c r="E4082" s="4" t="s">
        <v>1138</v>
      </c>
      <c r="F4082" s="9">
        <v>1</v>
      </c>
      <c r="G4082">
        <f>VLOOKUP(E4082,'Data Produk'!$A$2:$E$2517,5,FALSE)</f>
        <v>34200</v>
      </c>
      <c r="H4082">
        <f t="shared" si="127"/>
        <v>34200</v>
      </c>
      <c r="I4082" t="str">
        <f>VLOOKUP(E4082,'Data Produk'!$A$2:$E$2517,3,FALSE)</f>
        <v>KM106 BHINNEKA USB CABLE MICRO</v>
      </c>
      <c r="J4082" t="str">
        <f>VLOOKUP(E4082,'Data Produk'!$A$2:$E$2517,4,FALSE)</f>
        <v>CABLE</v>
      </c>
      <c r="K4082" t="str">
        <f>VLOOKUP(D4082,'Data Outlet'!$A$2:$D$17,4,FALSE)</f>
        <v>Indah Putri</v>
      </c>
      <c r="L4082" t="str">
        <f>VLOOKUP(D4082,'Data Outlet'!$A$2:$D$17,2,FALSE)</f>
        <v>PIK AVENUE</v>
      </c>
    </row>
    <row r="4083" spans="1:12" x14ac:dyDescent="0.25">
      <c r="A4083" t="str">
        <f t="shared" si="128"/>
        <v>T-4082</v>
      </c>
      <c r="B4083" s="3" t="s">
        <v>2584</v>
      </c>
      <c r="C4083" s="5">
        <v>45475</v>
      </c>
      <c r="D4083" s="3" t="s">
        <v>40</v>
      </c>
      <c r="E4083" s="4" t="s">
        <v>667</v>
      </c>
      <c r="F4083" s="9">
        <v>3</v>
      </c>
      <c r="G4083">
        <f>VLOOKUP(E4083,'Data Produk'!$A$2:$E$2517,5,FALSE)</f>
        <v>34200</v>
      </c>
      <c r="H4083">
        <f t="shared" si="127"/>
        <v>102600</v>
      </c>
      <c r="I4083" t="str">
        <f>VLOOKUP(E4083,'Data Produk'!$A$2:$E$2517,3,FALSE)</f>
        <v>KDL105 BHINNEKA USB CABLE LIGHTNING</v>
      </c>
      <c r="J4083" t="str">
        <f>VLOOKUP(E4083,'Data Produk'!$A$2:$E$2517,4,FALSE)</f>
        <v>CABLE</v>
      </c>
      <c r="K4083" t="str">
        <f>VLOOKUP(D4083,'Data Outlet'!$A$2:$D$17,4,FALSE)</f>
        <v>Fani Sari</v>
      </c>
      <c r="L4083" t="str">
        <f>VLOOKUP(D4083,'Data Outlet'!$A$2:$D$17,2,FALSE)</f>
        <v>LIPPO MALL KEMANG</v>
      </c>
    </row>
    <row r="4084" spans="1:12" x14ac:dyDescent="0.25">
      <c r="A4084" t="str">
        <f t="shared" si="128"/>
        <v>T-4083</v>
      </c>
      <c r="B4084" s="3" t="s">
        <v>2584</v>
      </c>
      <c r="C4084" s="5">
        <v>45478</v>
      </c>
      <c r="D4084" s="3" t="s">
        <v>45</v>
      </c>
      <c r="E4084" s="4" t="s">
        <v>261</v>
      </c>
      <c r="F4084" s="9">
        <v>10</v>
      </c>
      <c r="G4084">
        <f>VLOOKUP(E4084,'Data Produk'!$A$2:$E$2517,5,FALSE)</f>
        <v>17100</v>
      </c>
      <c r="H4084">
        <f t="shared" si="127"/>
        <v>171000</v>
      </c>
      <c r="I4084" t="str">
        <f>VLOOKUP(E4084,'Data Produk'!$A$2:$E$2517,3,FALSE)</f>
        <v>BHINNEKA DURALINK KCB1201 BLACK</v>
      </c>
      <c r="J4084" t="str">
        <f>VLOOKUP(E4084,'Data Produk'!$A$2:$E$2517,4,FALSE)</f>
        <v>CABLE</v>
      </c>
      <c r="K4084" t="str">
        <f>VLOOKUP(D4084,'Data Outlet'!$A$2:$D$17,4,FALSE)</f>
        <v>Indah Putri</v>
      </c>
      <c r="L4084" t="str">
        <f>VLOOKUP(D4084,'Data Outlet'!$A$2:$D$17,2,FALSE)</f>
        <v>PIK AVENUE</v>
      </c>
    </row>
    <row r="4085" spans="1:12" x14ac:dyDescent="0.25">
      <c r="A4085" t="str">
        <f t="shared" si="128"/>
        <v>T-4084</v>
      </c>
      <c r="B4085" s="3" t="s">
        <v>2584</v>
      </c>
      <c r="C4085" s="5">
        <v>45480</v>
      </c>
      <c r="D4085" s="3" t="s">
        <v>45</v>
      </c>
      <c r="E4085" s="4" t="s">
        <v>206</v>
      </c>
      <c r="F4085" s="9">
        <v>3</v>
      </c>
      <c r="G4085">
        <f>VLOOKUP(E4085,'Data Produk'!$A$2:$E$2517,5,FALSE)</f>
        <v>225000</v>
      </c>
      <c r="H4085">
        <f t="shared" si="127"/>
        <v>675000</v>
      </c>
      <c r="I4085" t="str">
        <f>VLOOKUP(E4085,'Data Produk'!$A$2:$E$2517,3,FALSE)</f>
        <v>BHINNEKA POWER CUBE 4 PLUG TYPE TRAVEL MULTI ADAPTER BLACK</v>
      </c>
      <c r="J4085" t="str">
        <f>VLOOKUP(E4085,'Data Produk'!$A$2:$E$2517,4,FALSE)</f>
        <v>CAR &amp; TRAVEL CHARGER</v>
      </c>
      <c r="K4085" t="str">
        <f>VLOOKUP(D4085,'Data Outlet'!$A$2:$D$17,4,FALSE)</f>
        <v>Indah Putri</v>
      </c>
      <c r="L4085" t="str">
        <f>VLOOKUP(D4085,'Data Outlet'!$A$2:$D$17,2,FALSE)</f>
        <v>PIK AVENUE</v>
      </c>
    </row>
    <row r="4086" spans="1:12" x14ac:dyDescent="0.25">
      <c r="A4086" t="str">
        <f t="shared" si="128"/>
        <v>T-4085</v>
      </c>
      <c r="B4086" s="3" t="s">
        <v>2584</v>
      </c>
      <c r="C4086" s="5">
        <v>45499</v>
      </c>
      <c r="D4086" s="3" t="s">
        <v>45</v>
      </c>
      <c r="E4086" s="4" t="s">
        <v>642</v>
      </c>
      <c r="F4086" s="9">
        <v>1</v>
      </c>
      <c r="G4086">
        <f>VLOOKUP(E4086,'Data Produk'!$A$2:$E$2517,5,FALSE)</f>
        <v>349300</v>
      </c>
      <c r="H4086">
        <f t="shared" si="127"/>
        <v>349300</v>
      </c>
      <c r="I4086" t="str">
        <f>VLOOKUP(E4086,'Data Produk'!$A$2:$E$2517,3,FALSE)</f>
        <v>BHINNEKA ATO MP905 DESKMAT ONE PIECE ZORO</v>
      </c>
      <c r="J4086" t="str">
        <f>VLOOKUP(E4086,'Data Produk'!$A$2:$E$2517,4,FALSE)</f>
        <v>DESKMAT</v>
      </c>
      <c r="K4086" t="str">
        <f>VLOOKUP(D4086,'Data Outlet'!$A$2:$D$17,4,FALSE)</f>
        <v>Indah Putri</v>
      </c>
      <c r="L4086" t="str">
        <f>VLOOKUP(D4086,'Data Outlet'!$A$2:$D$17,2,FALSE)</f>
        <v>PIK AVENUE</v>
      </c>
    </row>
    <row r="4087" spans="1:12" x14ac:dyDescent="0.25">
      <c r="A4087" t="str">
        <f t="shared" si="128"/>
        <v>T-4086</v>
      </c>
      <c r="B4087" s="3" t="s">
        <v>2584</v>
      </c>
      <c r="C4087" s="5">
        <v>45495</v>
      </c>
      <c r="D4087" s="3" t="s">
        <v>45</v>
      </c>
      <c r="E4087" s="4" t="s">
        <v>230</v>
      </c>
      <c r="F4087" s="9">
        <v>1</v>
      </c>
      <c r="G4087">
        <f>VLOOKUP(E4087,'Data Produk'!$A$2:$E$2517,5,FALSE)</f>
        <v>144000</v>
      </c>
      <c r="H4087">
        <f t="shared" si="127"/>
        <v>144000</v>
      </c>
      <c r="I4087" t="str">
        <f>VLOOKUP(E4087,'Data Produk'!$A$2:$E$2517,3,FALSE)</f>
        <v>BHINNEKA CHIEF II HG20 GAMING HEADSET BLACK</v>
      </c>
      <c r="J4087" t="str">
        <f>VLOOKUP(E4087,'Data Produk'!$A$2:$E$2517,4,FALSE)</f>
        <v>GAMING HEADSET</v>
      </c>
      <c r="K4087" t="str">
        <f>VLOOKUP(D4087,'Data Outlet'!$A$2:$D$17,4,FALSE)</f>
        <v>Indah Putri</v>
      </c>
      <c r="L4087" t="str">
        <f>VLOOKUP(D4087,'Data Outlet'!$A$2:$D$17,2,FALSE)</f>
        <v>PIK AVENUE</v>
      </c>
    </row>
    <row r="4088" spans="1:12" x14ac:dyDescent="0.25">
      <c r="A4088" t="str">
        <f t="shared" si="128"/>
        <v>T-4087</v>
      </c>
      <c r="B4088" s="3" t="s">
        <v>2584</v>
      </c>
      <c r="C4088" s="5">
        <v>45486</v>
      </c>
      <c r="D4088" s="3" t="s">
        <v>40</v>
      </c>
      <c r="E4088" s="4" t="s">
        <v>1778</v>
      </c>
      <c r="F4088" s="9">
        <v>1</v>
      </c>
      <c r="G4088">
        <f>VLOOKUP(E4088,'Data Produk'!$A$2:$E$2517,5,FALSE)</f>
        <v>112500</v>
      </c>
      <c r="H4088">
        <f t="shared" si="127"/>
        <v>112500</v>
      </c>
      <c r="I4088" t="str">
        <f>VLOOKUP(E4088,'Data Produk'!$A$2:$E$2517,3,FALSE)</f>
        <v>BHINNEKA WAVE11 TW11 TRUE WIRELESS BLACK</v>
      </c>
      <c r="J4088" t="str">
        <f>VLOOKUP(E4088,'Data Produk'!$A$2:$E$2517,4,FALSE)</f>
        <v>TWS</v>
      </c>
      <c r="K4088" t="str">
        <f>VLOOKUP(D4088,'Data Outlet'!$A$2:$D$17,4,FALSE)</f>
        <v>Fani Sari</v>
      </c>
      <c r="L4088" t="str">
        <f>VLOOKUP(D4088,'Data Outlet'!$A$2:$D$17,2,FALSE)</f>
        <v>LIPPO MALL KEMANG</v>
      </c>
    </row>
    <row r="4089" spans="1:12" x14ac:dyDescent="0.25">
      <c r="A4089" t="str">
        <f t="shared" si="128"/>
        <v>T-4088</v>
      </c>
      <c r="B4089" s="3" t="s">
        <v>2584</v>
      </c>
      <c r="C4089" s="5">
        <v>45493</v>
      </c>
      <c r="D4089" s="3" t="s">
        <v>45</v>
      </c>
      <c r="E4089" s="4" t="s">
        <v>107</v>
      </c>
      <c r="F4089" s="9">
        <v>1</v>
      </c>
      <c r="G4089">
        <f>VLOOKUP(E4089,'Data Produk'!$A$2:$E$2517,5,FALSE)</f>
        <v>49500</v>
      </c>
      <c r="H4089">
        <f t="shared" si="127"/>
        <v>49500</v>
      </c>
      <c r="I4089" t="str">
        <f>VLOOKUP(E4089,'Data Produk'!$A$2:$E$2517,3,FALSE)</f>
        <v>BHINNEKA POWER GO 20W 1-PORT TYPE-C USB CHARGER (PD+QC) BLACK</v>
      </c>
      <c r="J4089" t="str">
        <f>VLOOKUP(E4089,'Data Produk'!$A$2:$E$2517,4,FALSE)</f>
        <v>CHARGER</v>
      </c>
      <c r="K4089" t="str">
        <f>VLOOKUP(D4089,'Data Outlet'!$A$2:$D$17,4,FALSE)</f>
        <v>Indah Putri</v>
      </c>
      <c r="L4089" t="str">
        <f>VLOOKUP(D4089,'Data Outlet'!$A$2:$D$17,2,FALSE)</f>
        <v>PIK AVENUE</v>
      </c>
    </row>
    <row r="4090" spans="1:12" x14ac:dyDescent="0.25">
      <c r="A4090" t="str">
        <f t="shared" si="128"/>
        <v>T-4089</v>
      </c>
      <c r="B4090" s="3" t="s">
        <v>2584</v>
      </c>
      <c r="C4090" s="5">
        <v>45489</v>
      </c>
      <c r="D4090" s="3" t="s">
        <v>45</v>
      </c>
      <c r="E4090" s="4" t="s">
        <v>1107</v>
      </c>
      <c r="F4090" s="9">
        <v>1</v>
      </c>
      <c r="G4090">
        <f>VLOOKUP(E4090,'Data Produk'!$A$2:$E$2517,5,FALSE)</f>
        <v>112500</v>
      </c>
      <c r="H4090">
        <f t="shared" si="127"/>
        <v>112500</v>
      </c>
      <c r="I4090" t="str">
        <f>VLOOKUP(E4090,'Data Produk'!$A$2:$E$2517,3,FALSE)</f>
        <v>BHINNEKA WAVE11 TW11 TRUE WIRELESS BLACK</v>
      </c>
      <c r="J4090" t="str">
        <f>VLOOKUP(E4090,'Data Produk'!$A$2:$E$2517,4,FALSE)</f>
        <v>TWS</v>
      </c>
      <c r="K4090" t="str">
        <f>VLOOKUP(D4090,'Data Outlet'!$A$2:$D$17,4,FALSE)</f>
        <v>Indah Putri</v>
      </c>
      <c r="L4090" t="str">
        <f>VLOOKUP(D4090,'Data Outlet'!$A$2:$D$17,2,FALSE)</f>
        <v>PIK AVENUE</v>
      </c>
    </row>
    <row r="4091" spans="1:12" x14ac:dyDescent="0.25">
      <c r="A4091" t="str">
        <f t="shared" si="128"/>
        <v>T-4090</v>
      </c>
      <c r="B4091" s="3" t="s">
        <v>2584</v>
      </c>
      <c r="C4091" s="5">
        <v>45501</v>
      </c>
      <c r="D4091" s="3" t="s">
        <v>40</v>
      </c>
      <c r="E4091" s="4" t="s">
        <v>474</v>
      </c>
      <c r="F4091" s="9">
        <v>1</v>
      </c>
      <c r="G4091">
        <f>VLOOKUP(E4091,'Data Produk'!$A$2:$E$2517,5,FALSE)</f>
        <v>130500</v>
      </c>
      <c r="H4091">
        <f t="shared" si="127"/>
        <v>130500</v>
      </c>
      <c r="I4091" t="str">
        <f>VLOOKUP(E4091,'Data Produk'!$A$2:$E$2517,3,FALSE)</f>
        <v>BHINNEKA TRINITY MH88 GAMING HEADSET PINK</v>
      </c>
      <c r="J4091" t="str">
        <f>VLOOKUP(E4091,'Data Produk'!$A$2:$E$2517,4,FALSE)</f>
        <v>GAMING HEADSET</v>
      </c>
      <c r="K4091" t="str">
        <f>VLOOKUP(D4091,'Data Outlet'!$A$2:$D$17,4,FALSE)</f>
        <v>Fani Sari</v>
      </c>
      <c r="L4091" t="str">
        <f>VLOOKUP(D4091,'Data Outlet'!$A$2:$D$17,2,FALSE)</f>
        <v>LIPPO MALL KEMANG</v>
      </c>
    </row>
    <row r="4092" spans="1:12" x14ac:dyDescent="0.25">
      <c r="A4092" t="str">
        <f t="shared" si="128"/>
        <v>T-4091</v>
      </c>
      <c r="B4092" s="3" t="s">
        <v>2584</v>
      </c>
      <c r="C4092" s="5">
        <v>45487</v>
      </c>
      <c r="D4092" s="3" t="s">
        <v>45</v>
      </c>
      <c r="E4092" s="4" t="s">
        <v>1779</v>
      </c>
      <c r="F4092" s="9">
        <v>1</v>
      </c>
      <c r="G4092">
        <f>VLOOKUP(E4092,'Data Produk'!$A$2:$E$2517,5,FALSE)</f>
        <v>17100</v>
      </c>
      <c r="H4092">
        <f t="shared" si="127"/>
        <v>17100</v>
      </c>
      <c r="I4092" t="str">
        <f>VLOOKUP(E4092,'Data Produk'!$A$2:$E$2517,3,FALSE)</f>
        <v>BHINNEKA BASIC XL MP64 BASIC MOUSEPAD BLACK</v>
      </c>
      <c r="J4092" t="str">
        <f>VLOOKUP(E4092,'Data Produk'!$A$2:$E$2517,4,FALSE)</f>
        <v>BASIC MOUSEPAD</v>
      </c>
      <c r="K4092" t="str">
        <f>VLOOKUP(D4092,'Data Outlet'!$A$2:$D$17,4,FALSE)</f>
        <v>Indah Putri</v>
      </c>
      <c r="L4092" t="str">
        <f>VLOOKUP(D4092,'Data Outlet'!$A$2:$D$17,2,FALSE)</f>
        <v>PIK AVENUE</v>
      </c>
    </row>
    <row r="4093" spans="1:12" x14ac:dyDescent="0.25">
      <c r="A4093" t="str">
        <f t="shared" si="128"/>
        <v>T-4092</v>
      </c>
      <c r="B4093" s="3" t="s">
        <v>2584</v>
      </c>
      <c r="C4093" s="5">
        <v>45475</v>
      </c>
      <c r="D4093" s="3" t="s">
        <v>40</v>
      </c>
      <c r="E4093" s="4" t="s">
        <v>771</v>
      </c>
      <c r="F4093" s="9">
        <v>1</v>
      </c>
      <c r="G4093">
        <f>VLOOKUP(E4093,'Data Produk'!$A$2:$E$2517,5,FALSE)</f>
        <v>103500</v>
      </c>
      <c r="H4093">
        <f t="shared" si="127"/>
        <v>103500</v>
      </c>
      <c r="I4093" t="str">
        <f>VLOOKUP(E4093,'Data Produk'!$A$2:$E$2517,3,FALSE)</f>
        <v>BHINNEKA FLASH HQ53 GAMING HEADSET BLACK</v>
      </c>
      <c r="J4093" t="str">
        <f>VLOOKUP(E4093,'Data Produk'!$A$2:$E$2517,4,FALSE)</f>
        <v>GAMING HEADSET</v>
      </c>
      <c r="K4093" t="str">
        <f>VLOOKUP(D4093,'Data Outlet'!$A$2:$D$17,4,FALSE)</f>
        <v>Fani Sari</v>
      </c>
      <c r="L4093" t="str">
        <f>VLOOKUP(D4093,'Data Outlet'!$A$2:$D$17,2,FALSE)</f>
        <v>LIPPO MALL KEMANG</v>
      </c>
    </row>
    <row r="4094" spans="1:12" x14ac:dyDescent="0.25">
      <c r="A4094" t="str">
        <f t="shared" si="128"/>
        <v>T-4093</v>
      </c>
      <c r="B4094" s="3" t="s">
        <v>2584</v>
      </c>
      <c r="C4094" s="5">
        <v>45487</v>
      </c>
      <c r="D4094" s="3" t="s">
        <v>40</v>
      </c>
      <c r="E4094" s="4" t="s">
        <v>874</v>
      </c>
      <c r="F4094" s="9">
        <v>1</v>
      </c>
      <c r="G4094">
        <f>VLOOKUP(E4094,'Data Produk'!$A$2:$E$2517,5,FALSE)</f>
        <v>34200</v>
      </c>
      <c r="H4094">
        <f t="shared" si="127"/>
        <v>34200</v>
      </c>
      <c r="I4094" t="str">
        <f>VLOOKUP(E4094,'Data Produk'!$A$2:$E$2517,3,FALSE)</f>
        <v>KM106 BHINNEKA USB CABLE MICRO</v>
      </c>
      <c r="J4094" t="str">
        <f>VLOOKUP(E4094,'Data Produk'!$A$2:$E$2517,4,FALSE)</f>
        <v>CABLE</v>
      </c>
      <c r="K4094" t="str">
        <f>VLOOKUP(D4094,'Data Outlet'!$A$2:$D$17,4,FALSE)</f>
        <v>Fani Sari</v>
      </c>
      <c r="L4094" t="str">
        <f>VLOOKUP(D4094,'Data Outlet'!$A$2:$D$17,2,FALSE)</f>
        <v>LIPPO MALL KEMANG</v>
      </c>
    </row>
    <row r="4095" spans="1:12" x14ac:dyDescent="0.25">
      <c r="A4095" t="str">
        <f t="shared" si="128"/>
        <v>T-4094</v>
      </c>
      <c r="B4095" s="3" t="s">
        <v>2584</v>
      </c>
      <c r="C4095" s="5">
        <v>45488</v>
      </c>
      <c r="D4095" s="3" t="s">
        <v>40</v>
      </c>
      <c r="E4095" s="4" t="s">
        <v>452</v>
      </c>
      <c r="F4095" s="9">
        <v>4</v>
      </c>
      <c r="G4095">
        <f>VLOOKUP(E4095,'Data Produk'!$A$2:$E$2517,5,FALSE)</f>
        <v>27000</v>
      </c>
      <c r="H4095">
        <f t="shared" si="127"/>
        <v>108000</v>
      </c>
      <c r="I4095" t="str">
        <f>VLOOKUP(E4095,'Data Produk'!$A$2:$E$2517,3,FALSE)</f>
        <v>BHINNEKA DURALINK KCB2001 BLACK</v>
      </c>
      <c r="J4095" t="str">
        <f>VLOOKUP(E4095,'Data Produk'!$A$2:$E$2517,4,FALSE)</f>
        <v>CABLE</v>
      </c>
      <c r="K4095" t="str">
        <f>VLOOKUP(D4095,'Data Outlet'!$A$2:$D$17,4,FALSE)</f>
        <v>Fani Sari</v>
      </c>
      <c r="L4095" t="str">
        <f>VLOOKUP(D4095,'Data Outlet'!$A$2:$D$17,2,FALSE)</f>
        <v>LIPPO MALL KEMANG</v>
      </c>
    </row>
    <row r="4096" spans="1:12" x14ac:dyDescent="0.25">
      <c r="A4096" t="str">
        <f t="shared" si="128"/>
        <v>T-4095</v>
      </c>
      <c r="B4096" s="3" t="s">
        <v>2584</v>
      </c>
      <c r="C4096" s="5">
        <v>45476</v>
      </c>
      <c r="D4096" s="3" t="s">
        <v>45</v>
      </c>
      <c r="E4096" s="4" t="s">
        <v>972</v>
      </c>
      <c r="F4096" s="9">
        <v>1</v>
      </c>
      <c r="G4096">
        <f>VLOOKUP(E4096,'Data Produk'!$A$2:$E$2517,5,FALSE)</f>
        <v>225000</v>
      </c>
      <c r="H4096">
        <f t="shared" si="127"/>
        <v>225000</v>
      </c>
      <c r="I4096" t="str">
        <f>VLOOKUP(E4096,'Data Produk'!$A$2:$E$2517,3,FALSE)</f>
        <v>BHINNEKA Gaming Keyboard MK-890 ATOM96 Black Blue Switch</v>
      </c>
      <c r="J4096" t="str">
        <f>VLOOKUP(E4096,'Data Produk'!$A$2:$E$2517,4,FALSE)</f>
        <v>KEYBOARD GAMING</v>
      </c>
      <c r="K4096" t="str">
        <f>VLOOKUP(D4096,'Data Outlet'!$A$2:$D$17,4,FALSE)</f>
        <v>Indah Putri</v>
      </c>
      <c r="L4096" t="str">
        <f>VLOOKUP(D4096,'Data Outlet'!$A$2:$D$17,2,FALSE)</f>
        <v>PIK AVENUE</v>
      </c>
    </row>
    <row r="4097" spans="1:12" x14ac:dyDescent="0.25">
      <c r="A4097" t="str">
        <f t="shared" si="128"/>
        <v>T-4096</v>
      </c>
      <c r="B4097" s="3" t="s">
        <v>2584</v>
      </c>
      <c r="C4097" s="5">
        <v>45478</v>
      </c>
      <c r="D4097" s="3" t="s">
        <v>40</v>
      </c>
      <c r="E4097" s="4" t="s">
        <v>1325</v>
      </c>
      <c r="F4097" s="9">
        <v>1</v>
      </c>
      <c r="G4097">
        <f>VLOOKUP(E4097,'Data Produk'!$A$2:$E$2517,5,FALSE)</f>
        <v>32000</v>
      </c>
      <c r="H4097">
        <f t="shared" si="127"/>
        <v>32000</v>
      </c>
      <c r="I4097" t="str">
        <f>VLOOKUP(E4097,'Data Produk'!$A$2:$E$2517,3,FALSE)</f>
        <v>KL104 BHINNEKA USB CABLE LIGHTNING</v>
      </c>
      <c r="J4097" t="str">
        <f>VLOOKUP(E4097,'Data Produk'!$A$2:$E$2517,4,FALSE)</f>
        <v>CABLE</v>
      </c>
      <c r="K4097" t="str">
        <f>VLOOKUP(D4097,'Data Outlet'!$A$2:$D$17,4,FALSE)</f>
        <v>Fani Sari</v>
      </c>
      <c r="L4097" t="str">
        <f>VLOOKUP(D4097,'Data Outlet'!$A$2:$D$17,2,FALSE)</f>
        <v>LIPPO MALL KEMANG</v>
      </c>
    </row>
    <row r="4098" spans="1:12" x14ac:dyDescent="0.25">
      <c r="A4098" t="str">
        <f t="shared" si="128"/>
        <v>T-4097</v>
      </c>
      <c r="B4098" s="3" t="s">
        <v>2584</v>
      </c>
      <c r="C4098" s="5">
        <v>45484</v>
      </c>
      <c r="D4098" s="3" t="s">
        <v>45</v>
      </c>
      <c r="E4098" s="4" t="s">
        <v>1780</v>
      </c>
      <c r="F4098" s="9">
        <v>2</v>
      </c>
      <c r="G4098">
        <f>VLOOKUP(E4098,'Data Produk'!$A$2:$E$2517,5,FALSE)</f>
        <v>130500</v>
      </c>
      <c r="H4098">
        <f t="shared" si="127"/>
        <v>261000</v>
      </c>
      <c r="I4098" t="str">
        <f>VLOOKUP(E4098,'Data Produk'!$A$2:$E$2517,3,FALSE)</f>
        <v>BHINNEKA TRINITY MH88 GAMING HEADSET PINK</v>
      </c>
      <c r="J4098" t="str">
        <f>VLOOKUP(E4098,'Data Produk'!$A$2:$E$2517,4,FALSE)</f>
        <v>GAMING HEADSET</v>
      </c>
      <c r="K4098" t="str">
        <f>VLOOKUP(D4098,'Data Outlet'!$A$2:$D$17,4,FALSE)</f>
        <v>Indah Putri</v>
      </c>
      <c r="L4098" t="str">
        <f>VLOOKUP(D4098,'Data Outlet'!$A$2:$D$17,2,FALSE)</f>
        <v>PIK AVENUE</v>
      </c>
    </row>
    <row r="4099" spans="1:12" x14ac:dyDescent="0.25">
      <c r="A4099" t="str">
        <f t="shared" si="128"/>
        <v>T-4098</v>
      </c>
      <c r="B4099" s="3" t="s">
        <v>2584</v>
      </c>
      <c r="C4099" s="5">
        <v>45474</v>
      </c>
      <c r="D4099" s="3" t="s">
        <v>45</v>
      </c>
      <c r="E4099" s="4" t="s">
        <v>235</v>
      </c>
      <c r="F4099" s="9">
        <v>6</v>
      </c>
      <c r="G4099">
        <f>VLOOKUP(E4099,'Data Produk'!$A$2:$E$2517,5,FALSE)</f>
        <v>14400</v>
      </c>
      <c r="H4099">
        <f t="shared" ref="H4099:H4162" si="129">G4099*F4099</f>
        <v>86400</v>
      </c>
      <c r="I4099" t="str">
        <f>VLOOKUP(E4099,'Data Produk'!$A$2:$E$2517,3,FALSE)</f>
        <v>BHINNEKA DURALINK KLT1201 CABLE BLACK</v>
      </c>
      <c r="J4099" t="str">
        <f>VLOOKUP(E4099,'Data Produk'!$A$2:$E$2517,4,FALSE)</f>
        <v>CABLE</v>
      </c>
      <c r="K4099" t="str">
        <f>VLOOKUP(D4099,'Data Outlet'!$A$2:$D$17,4,FALSE)</f>
        <v>Indah Putri</v>
      </c>
      <c r="L4099" t="str">
        <f>VLOOKUP(D4099,'Data Outlet'!$A$2:$D$17,2,FALSE)</f>
        <v>PIK AVENUE</v>
      </c>
    </row>
    <row r="4100" spans="1:12" x14ac:dyDescent="0.25">
      <c r="A4100" t="str">
        <f t="shared" si="128"/>
        <v>T-4099</v>
      </c>
      <c r="B4100" s="3" t="s">
        <v>2584</v>
      </c>
      <c r="C4100" s="5">
        <v>45488</v>
      </c>
      <c r="D4100" s="3" t="s">
        <v>40</v>
      </c>
      <c r="E4100" s="4" t="s">
        <v>1372</v>
      </c>
      <c r="F4100" s="9">
        <v>3</v>
      </c>
      <c r="G4100">
        <f>VLOOKUP(E4100,'Data Produk'!$A$2:$E$2517,5,FALSE)</f>
        <v>25200</v>
      </c>
      <c r="H4100">
        <f t="shared" si="129"/>
        <v>75600</v>
      </c>
      <c r="I4100" t="str">
        <f>VLOOKUP(E4100,'Data Produk'!$A$2:$E$2517,3,FALSE)</f>
        <v>KDC105 BHINNEKA USB CABLE TYPE C</v>
      </c>
      <c r="J4100" t="str">
        <f>VLOOKUP(E4100,'Data Produk'!$A$2:$E$2517,4,FALSE)</f>
        <v>CABLE</v>
      </c>
      <c r="K4100" t="str">
        <f>VLOOKUP(D4100,'Data Outlet'!$A$2:$D$17,4,FALSE)</f>
        <v>Fani Sari</v>
      </c>
      <c r="L4100" t="str">
        <f>VLOOKUP(D4100,'Data Outlet'!$A$2:$D$17,2,FALSE)</f>
        <v>LIPPO MALL KEMANG</v>
      </c>
    </row>
    <row r="4101" spans="1:12" x14ac:dyDescent="0.25">
      <c r="A4101" t="str">
        <f t="shared" si="128"/>
        <v>T-4100</v>
      </c>
      <c r="B4101" s="3" t="s">
        <v>2584</v>
      </c>
      <c r="C4101" s="5">
        <v>45494</v>
      </c>
      <c r="D4101" s="3" t="s">
        <v>45</v>
      </c>
      <c r="E4101" s="4" t="s">
        <v>1093</v>
      </c>
      <c r="F4101" s="9">
        <v>3</v>
      </c>
      <c r="G4101">
        <f>VLOOKUP(E4101,'Data Produk'!$A$2:$E$2517,5,FALSE)</f>
        <v>37350</v>
      </c>
      <c r="H4101">
        <f t="shared" si="129"/>
        <v>112050</v>
      </c>
      <c r="I4101" t="str">
        <f>VLOOKUP(E4101,'Data Produk'!$A$2:$E$2517,3,FALSE)</f>
        <v>BHINNEKA LAVALIER MV01 MICROPHONE BLACK</v>
      </c>
      <c r="J4101" t="str">
        <f>VLOOKUP(E4101,'Data Produk'!$A$2:$E$2517,4,FALSE)</f>
        <v>STREAMING DEVICES</v>
      </c>
      <c r="K4101" t="str">
        <f>VLOOKUP(D4101,'Data Outlet'!$A$2:$D$17,4,FALSE)</f>
        <v>Indah Putri</v>
      </c>
      <c r="L4101" t="str">
        <f>VLOOKUP(D4101,'Data Outlet'!$A$2:$D$17,2,FALSE)</f>
        <v>PIK AVENUE</v>
      </c>
    </row>
    <row r="4102" spans="1:12" x14ac:dyDescent="0.25">
      <c r="A4102" t="str">
        <f t="shared" si="128"/>
        <v>T-4101</v>
      </c>
      <c r="B4102" s="3" t="s">
        <v>2584</v>
      </c>
      <c r="C4102" s="5">
        <v>45503</v>
      </c>
      <c r="D4102" s="3" t="s">
        <v>45</v>
      </c>
      <c r="E4102" s="4" t="s">
        <v>1123</v>
      </c>
      <c r="F4102" s="9">
        <v>1</v>
      </c>
      <c r="G4102">
        <f>VLOOKUP(E4102,'Data Produk'!$A$2:$E$2517,5,FALSE)</f>
        <v>34200</v>
      </c>
      <c r="H4102">
        <f t="shared" si="129"/>
        <v>34200</v>
      </c>
      <c r="I4102" t="str">
        <f>VLOOKUP(E4102,'Data Produk'!$A$2:$E$2517,3,FALSE)</f>
        <v>KDL105 BHINNEKA USB CABLE LIGHTNING</v>
      </c>
      <c r="J4102" t="str">
        <f>VLOOKUP(E4102,'Data Produk'!$A$2:$E$2517,4,FALSE)</f>
        <v>CABLE</v>
      </c>
      <c r="K4102" t="str">
        <f>VLOOKUP(D4102,'Data Outlet'!$A$2:$D$17,4,FALSE)</f>
        <v>Indah Putri</v>
      </c>
      <c r="L4102" t="str">
        <f>VLOOKUP(D4102,'Data Outlet'!$A$2:$D$17,2,FALSE)</f>
        <v>PIK AVENUE</v>
      </c>
    </row>
    <row r="4103" spans="1:12" x14ac:dyDescent="0.25">
      <c r="A4103" t="str">
        <f t="shared" si="128"/>
        <v>T-4102</v>
      </c>
      <c r="B4103" s="3" t="s">
        <v>2584</v>
      </c>
      <c r="C4103" s="5">
        <v>45484</v>
      </c>
      <c r="D4103" s="3" t="s">
        <v>45</v>
      </c>
      <c r="E4103" s="4" t="s">
        <v>587</v>
      </c>
      <c r="F4103" s="9">
        <v>1</v>
      </c>
      <c r="G4103">
        <f>VLOOKUP(E4103,'Data Produk'!$A$2:$E$2517,5,FALSE)</f>
        <v>349300</v>
      </c>
      <c r="H4103">
        <f t="shared" si="129"/>
        <v>349300</v>
      </c>
      <c r="I4103" t="str">
        <f>VLOOKUP(E4103,'Data Produk'!$A$2:$E$2517,3,FALSE)</f>
        <v>BHINNEKA ATO MP905 DESKMAT ONE PIECE KAIDO</v>
      </c>
      <c r="J4103" t="str">
        <f>VLOOKUP(E4103,'Data Produk'!$A$2:$E$2517,4,FALSE)</f>
        <v>DESKMAT</v>
      </c>
      <c r="K4103" t="str">
        <f>VLOOKUP(D4103,'Data Outlet'!$A$2:$D$17,4,FALSE)</f>
        <v>Indah Putri</v>
      </c>
      <c r="L4103" t="str">
        <f>VLOOKUP(D4103,'Data Outlet'!$A$2:$D$17,2,FALSE)</f>
        <v>PIK AVENUE</v>
      </c>
    </row>
    <row r="4104" spans="1:12" x14ac:dyDescent="0.25">
      <c r="A4104" t="str">
        <f t="shared" si="128"/>
        <v>T-4103</v>
      </c>
      <c r="B4104" s="3" t="s">
        <v>2584</v>
      </c>
      <c r="C4104" s="5">
        <v>45487</v>
      </c>
      <c r="D4104" s="3" t="s">
        <v>45</v>
      </c>
      <c r="E4104" s="4" t="s">
        <v>1089</v>
      </c>
      <c r="F4104" s="9">
        <v>1</v>
      </c>
      <c r="G4104">
        <f>VLOOKUP(E4104,'Data Produk'!$A$2:$E$2517,5,FALSE)</f>
        <v>76500</v>
      </c>
      <c r="H4104">
        <f t="shared" si="129"/>
        <v>76500</v>
      </c>
      <c r="I4104" t="str">
        <f>VLOOKUP(E4104,'Data Produk'!$A$2:$E$2517,3,FALSE)</f>
        <v>BHINNEKA WAVE10 TW10 TRUE WIRELESS WHITE</v>
      </c>
      <c r="J4104" t="str">
        <f>VLOOKUP(E4104,'Data Produk'!$A$2:$E$2517,4,FALSE)</f>
        <v>TWS</v>
      </c>
      <c r="K4104" t="str">
        <f>VLOOKUP(D4104,'Data Outlet'!$A$2:$D$17,4,FALSE)</f>
        <v>Indah Putri</v>
      </c>
      <c r="L4104" t="str">
        <f>VLOOKUP(D4104,'Data Outlet'!$A$2:$D$17,2,FALSE)</f>
        <v>PIK AVENUE</v>
      </c>
    </row>
    <row r="4105" spans="1:12" x14ac:dyDescent="0.25">
      <c r="A4105" t="str">
        <f t="shared" si="128"/>
        <v>T-4104</v>
      </c>
      <c r="B4105" s="3" t="s">
        <v>2584</v>
      </c>
      <c r="C4105" s="5">
        <v>45483</v>
      </c>
      <c r="D4105" s="3" t="s">
        <v>45</v>
      </c>
      <c r="E4105" s="4" t="s">
        <v>1197</v>
      </c>
      <c r="F4105" s="9">
        <v>5</v>
      </c>
      <c r="G4105">
        <f>VLOOKUP(E4105,'Data Produk'!$A$2:$E$2517,5,FALSE)</f>
        <v>29700</v>
      </c>
      <c r="H4105">
        <f t="shared" si="129"/>
        <v>148500</v>
      </c>
      <c r="I4105" t="str">
        <f>VLOOKUP(E4105,'Data Produk'!$A$2:$E$2517,3,FALSE)</f>
        <v>KL201 BHINNEKA USB CABLE LIGHTNING</v>
      </c>
      <c r="J4105" t="str">
        <f>VLOOKUP(E4105,'Data Produk'!$A$2:$E$2517,4,FALSE)</f>
        <v>CABLE</v>
      </c>
      <c r="K4105" t="str">
        <f>VLOOKUP(D4105,'Data Outlet'!$A$2:$D$17,4,FALSE)</f>
        <v>Indah Putri</v>
      </c>
      <c r="L4105" t="str">
        <f>VLOOKUP(D4105,'Data Outlet'!$A$2:$D$17,2,FALSE)</f>
        <v>PIK AVENUE</v>
      </c>
    </row>
    <row r="4106" spans="1:12" x14ac:dyDescent="0.25">
      <c r="A4106" t="str">
        <f t="shared" si="128"/>
        <v>T-4105</v>
      </c>
      <c r="B4106" s="3" t="s">
        <v>2584</v>
      </c>
      <c r="C4106" s="5">
        <v>45501</v>
      </c>
      <c r="D4106" s="3" t="s">
        <v>40</v>
      </c>
      <c r="E4106" s="4" t="s">
        <v>648</v>
      </c>
      <c r="F4106" s="9">
        <v>1</v>
      </c>
      <c r="G4106">
        <f>VLOOKUP(E4106,'Data Produk'!$A$2:$E$2517,5,FALSE)</f>
        <v>26100</v>
      </c>
      <c r="H4106">
        <f t="shared" si="129"/>
        <v>26100</v>
      </c>
      <c r="I4106" t="str">
        <f>VLOOKUP(E4106,'Data Produk'!$A$2:$E$2517,3,FALSE)</f>
        <v>BHINNEKA GO ES1 WIRED EARBUDS WHITE</v>
      </c>
      <c r="J4106" t="str">
        <f>VLOOKUP(E4106,'Data Produk'!$A$2:$E$2517,4,FALSE)</f>
        <v>EARPHONE</v>
      </c>
      <c r="K4106" t="str">
        <f>VLOOKUP(D4106,'Data Outlet'!$A$2:$D$17,4,FALSE)</f>
        <v>Fani Sari</v>
      </c>
      <c r="L4106" t="str">
        <f>VLOOKUP(D4106,'Data Outlet'!$A$2:$D$17,2,FALSE)</f>
        <v>LIPPO MALL KEMANG</v>
      </c>
    </row>
    <row r="4107" spans="1:12" x14ac:dyDescent="0.25">
      <c r="A4107" t="str">
        <f t="shared" si="128"/>
        <v>T-4106</v>
      </c>
      <c r="B4107" s="3" t="s">
        <v>2584</v>
      </c>
      <c r="C4107" s="5">
        <v>45499</v>
      </c>
      <c r="D4107" s="3" t="s">
        <v>40</v>
      </c>
      <c r="E4107" s="4" t="s">
        <v>868</v>
      </c>
      <c r="F4107" s="9">
        <v>1</v>
      </c>
      <c r="G4107">
        <f>VLOOKUP(E4107,'Data Produk'!$A$2:$E$2517,5,FALSE)</f>
        <v>73800</v>
      </c>
      <c r="H4107">
        <f t="shared" si="129"/>
        <v>73800</v>
      </c>
      <c r="I4107" t="str">
        <f>VLOOKUP(E4107,'Data Produk'!$A$2:$E$2517,3,FALSE)</f>
        <v>BHINNEKA SMART LIGHT BUB 9W SLB101</v>
      </c>
      <c r="J4107" t="str">
        <f>VLOOKUP(E4107,'Data Produk'!$A$2:$E$2517,4,FALSE)</f>
        <v>SMART LIFE</v>
      </c>
      <c r="K4107" t="str">
        <f>VLOOKUP(D4107,'Data Outlet'!$A$2:$D$17,4,FALSE)</f>
        <v>Fani Sari</v>
      </c>
      <c r="L4107" t="str">
        <f>VLOOKUP(D4107,'Data Outlet'!$A$2:$D$17,2,FALSE)</f>
        <v>LIPPO MALL KEMANG</v>
      </c>
    </row>
    <row r="4108" spans="1:12" x14ac:dyDescent="0.25">
      <c r="A4108" t="str">
        <f t="shared" ref="A4108:A4171" si="130">"T-"&amp;ROW()-1</f>
        <v>T-4107</v>
      </c>
      <c r="B4108" s="3" t="s">
        <v>2584</v>
      </c>
      <c r="C4108" s="5">
        <v>45492</v>
      </c>
      <c r="D4108" s="3" t="s">
        <v>40</v>
      </c>
      <c r="E4108" s="4" t="s">
        <v>495</v>
      </c>
      <c r="F4108" s="9">
        <v>1</v>
      </c>
      <c r="G4108">
        <f>VLOOKUP(E4108,'Data Produk'!$A$2:$E$2517,5,FALSE)</f>
        <v>81000</v>
      </c>
      <c r="H4108">
        <f t="shared" si="129"/>
        <v>81000</v>
      </c>
      <c r="I4108" t="str">
        <f>VLOOKUP(E4108,'Data Produk'!$A$2:$E$2517,3,FALSE)</f>
        <v>BHINNEKA AGILE MP903 GAMING MOUSEPAD BLACK</v>
      </c>
      <c r="J4108" t="str">
        <f>VLOOKUP(E4108,'Data Produk'!$A$2:$E$2517,4,FALSE)</f>
        <v>GAMING MOUSEPAD</v>
      </c>
      <c r="K4108" t="str">
        <f>VLOOKUP(D4108,'Data Outlet'!$A$2:$D$17,4,FALSE)</f>
        <v>Fani Sari</v>
      </c>
      <c r="L4108" t="str">
        <f>VLOOKUP(D4108,'Data Outlet'!$A$2:$D$17,2,FALSE)</f>
        <v>LIPPO MALL KEMANG</v>
      </c>
    </row>
    <row r="4109" spans="1:12" x14ac:dyDescent="0.25">
      <c r="A4109" t="str">
        <f t="shared" si="130"/>
        <v>T-4108</v>
      </c>
      <c r="B4109" s="3" t="s">
        <v>2584</v>
      </c>
      <c r="C4109" s="5">
        <v>45484</v>
      </c>
      <c r="D4109" s="3" t="s">
        <v>45</v>
      </c>
      <c r="E4109" s="4" t="s">
        <v>1007</v>
      </c>
      <c r="F4109" s="9">
        <v>1</v>
      </c>
      <c r="G4109">
        <f>VLOOKUP(E4109,'Data Produk'!$A$2:$E$2517,5,FALSE)</f>
        <v>125100</v>
      </c>
      <c r="H4109">
        <f t="shared" si="129"/>
        <v>125100</v>
      </c>
      <c r="I4109" t="str">
        <f>VLOOKUP(E4109,'Data Produk'!$A$2:$E$2517,3,FALSE)</f>
        <v>BHINNEKA THOR II X16 GAMING MOUSE BLACK</v>
      </c>
      <c r="J4109" t="str">
        <f>VLOOKUP(E4109,'Data Produk'!$A$2:$E$2517,4,FALSE)</f>
        <v>MOUSE GAMING</v>
      </c>
      <c r="K4109" t="str">
        <f>VLOOKUP(D4109,'Data Outlet'!$A$2:$D$17,4,FALSE)</f>
        <v>Indah Putri</v>
      </c>
      <c r="L4109" t="str">
        <f>VLOOKUP(D4109,'Data Outlet'!$A$2:$D$17,2,FALSE)</f>
        <v>PIK AVENUE</v>
      </c>
    </row>
    <row r="4110" spans="1:12" x14ac:dyDescent="0.25">
      <c r="A4110" t="str">
        <f t="shared" si="130"/>
        <v>T-4109</v>
      </c>
      <c r="B4110" s="3" t="s">
        <v>2584</v>
      </c>
      <c r="C4110" s="5">
        <v>45503</v>
      </c>
      <c r="D4110" s="3" t="s">
        <v>40</v>
      </c>
      <c r="E4110" s="4" t="s">
        <v>459</v>
      </c>
      <c r="F4110" s="9">
        <v>2</v>
      </c>
      <c r="G4110">
        <f>VLOOKUP(E4110,'Data Produk'!$A$2:$E$2517,5,FALSE)</f>
        <v>349300</v>
      </c>
      <c r="H4110">
        <f t="shared" si="129"/>
        <v>698600</v>
      </c>
      <c r="I4110" t="str">
        <f>VLOOKUP(E4110,'Data Produk'!$A$2:$E$2517,3,FALSE)</f>
        <v>BHINNEKA ATO MP905 DESKMAT ONE PIECE ZORO</v>
      </c>
      <c r="J4110" t="str">
        <f>VLOOKUP(E4110,'Data Produk'!$A$2:$E$2517,4,FALSE)</f>
        <v>DESKMAT</v>
      </c>
      <c r="K4110" t="str">
        <f>VLOOKUP(D4110,'Data Outlet'!$A$2:$D$17,4,FALSE)</f>
        <v>Fani Sari</v>
      </c>
      <c r="L4110" t="str">
        <f>VLOOKUP(D4110,'Data Outlet'!$A$2:$D$17,2,FALSE)</f>
        <v>LIPPO MALL KEMANG</v>
      </c>
    </row>
    <row r="4111" spans="1:12" x14ac:dyDescent="0.25">
      <c r="A4111" t="str">
        <f t="shared" si="130"/>
        <v>T-4110</v>
      </c>
      <c r="B4111" s="3" t="s">
        <v>2584</v>
      </c>
      <c r="C4111" s="5">
        <v>45499</v>
      </c>
      <c r="D4111" s="3" t="s">
        <v>45</v>
      </c>
      <c r="E4111" s="4" t="s">
        <v>192</v>
      </c>
      <c r="F4111" s="9">
        <v>13</v>
      </c>
      <c r="G4111">
        <f>VLOOKUP(E4111,'Data Produk'!$A$2:$E$2517,5,FALSE)</f>
        <v>18000</v>
      </c>
      <c r="H4111">
        <f t="shared" si="129"/>
        <v>234000</v>
      </c>
      <c r="I4111" t="str">
        <f>VLOOKUP(E4111,'Data Produk'!$A$2:$E$2517,3,FALSE)</f>
        <v>BHINNEKA DURALINK KLB1201 BLACK</v>
      </c>
      <c r="J4111" t="str">
        <f>VLOOKUP(E4111,'Data Produk'!$A$2:$E$2517,4,FALSE)</f>
        <v>CABLE</v>
      </c>
      <c r="K4111" t="str">
        <f>VLOOKUP(D4111,'Data Outlet'!$A$2:$D$17,4,FALSE)</f>
        <v>Indah Putri</v>
      </c>
      <c r="L4111" t="str">
        <f>VLOOKUP(D4111,'Data Outlet'!$A$2:$D$17,2,FALSE)</f>
        <v>PIK AVENUE</v>
      </c>
    </row>
    <row r="4112" spans="1:12" x14ac:dyDescent="0.25">
      <c r="A4112" t="str">
        <f t="shared" si="130"/>
        <v>T-4111</v>
      </c>
      <c r="B4112" s="3" t="s">
        <v>2584</v>
      </c>
      <c r="C4112" s="5">
        <v>45482</v>
      </c>
      <c r="D4112" s="3" t="s">
        <v>45</v>
      </c>
      <c r="E4112" s="4" t="s">
        <v>97</v>
      </c>
      <c r="F4112" s="9">
        <v>1</v>
      </c>
      <c r="G4112">
        <f>VLOOKUP(E4112,'Data Produk'!$A$2:$E$2517,5,FALSE)</f>
        <v>22500</v>
      </c>
      <c r="H4112">
        <f t="shared" si="129"/>
        <v>22500</v>
      </c>
      <c r="I4112" t="str">
        <f>VLOOKUP(E4112,'Data Produk'!$A$2:$E$2517,3,FALSE)</f>
        <v>BHINNEKA LINKBUDS ES4 WIRED EARBUDS WHITE</v>
      </c>
      <c r="J4112" t="str">
        <f>VLOOKUP(E4112,'Data Produk'!$A$2:$E$2517,4,FALSE)</f>
        <v>EARPHONE</v>
      </c>
      <c r="K4112" t="str">
        <f>VLOOKUP(D4112,'Data Outlet'!$A$2:$D$17,4,FALSE)</f>
        <v>Indah Putri</v>
      </c>
      <c r="L4112" t="str">
        <f>VLOOKUP(D4112,'Data Outlet'!$A$2:$D$17,2,FALSE)</f>
        <v>PIK AVENUE</v>
      </c>
    </row>
    <row r="4113" spans="1:12" x14ac:dyDescent="0.25">
      <c r="A4113" t="str">
        <f t="shared" si="130"/>
        <v>T-4112</v>
      </c>
      <c r="B4113" s="3" t="s">
        <v>2584</v>
      </c>
      <c r="C4113" s="5">
        <v>45494</v>
      </c>
      <c r="D4113" s="3" t="s">
        <v>40</v>
      </c>
      <c r="E4113" s="4" t="s">
        <v>498</v>
      </c>
      <c r="F4113" s="9">
        <v>4</v>
      </c>
      <c r="G4113">
        <f>VLOOKUP(E4113,'Data Produk'!$A$2:$E$2517,5,FALSE)</f>
        <v>13500</v>
      </c>
      <c r="H4113">
        <f t="shared" si="129"/>
        <v>54000</v>
      </c>
      <c r="I4113" t="str">
        <f>VLOOKUP(E4113,'Data Produk'!$A$2:$E$2517,3,FALSE)</f>
        <v>BHINNEKA LINKBUDS ES2 WIRED EARBUDS WHITE</v>
      </c>
      <c r="J4113" t="str">
        <f>VLOOKUP(E4113,'Data Produk'!$A$2:$E$2517,4,FALSE)</f>
        <v>EARPHONE</v>
      </c>
      <c r="K4113" t="str">
        <f>VLOOKUP(D4113,'Data Outlet'!$A$2:$D$17,4,FALSE)</f>
        <v>Fani Sari</v>
      </c>
      <c r="L4113" t="str">
        <f>VLOOKUP(D4113,'Data Outlet'!$A$2:$D$17,2,FALSE)</f>
        <v>LIPPO MALL KEMANG</v>
      </c>
    </row>
    <row r="4114" spans="1:12" x14ac:dyDescent="0.25">
      <c r="A4114" t="str">
        <f t="shared" si="130"/>
        <v>T-4113</v>
      </c>
      <c r="B4114" s="3" t="s">
        <v>2584</v>
      </c>
      <c r="C4114" s="5">
        <v>45492</v>
      </c>
      <c r="D4114" s="3" t="s">
        <v>40</v>
      </c>
      <c r="E4114" s="4" t="s">
        <v>1681</v>
      </c>
      <c r="F4114" s="9">
        <v>1</v>
      </c>
      <c r="G4114">
        <f>VLOOKUP(E4114,'Data Produk'!$A$2:$E$2517,5,FALSE)</f>
        <v>130000</v>
      </c>
      <c r="H4114">
        <f t="shared" si="129"/>
        <v>130000</v>
      </c>
      <c r="I4114" t="str">
        <f>VLOOKUP(E4114,'Data Produk'!$A$2:$E$2517,3,FALSE)</f>
        <v>BHINNEKA TRINITY MH88 GAMING HEADSET BLACK</v>
      </c>
      <c r="J4114" t="str">
        <f>VLOOKUP(E4114,'Data Produk'!$A$2:$E$2517,4,FALSE)</f>
        <v>GAMING HEADSET</v>
      </c>
      <c r="K4114" t="str">
        <f>VLOOKUP(D4114,'Data Outlet'!$A$2:$D$17,4,FALSE)</f>
        <v>Fani Sari</v>
      </c>
      <c r="L4114" t="str">
        <f>VLOOKUP(D4114,'Data Outlet'!$A$2:$D$17,2,FALSE)</f>
        <v>LIPPO MALL KEMANG</v>
      </c>
    </row>
    <row r="4115" spans="1:12" x14ac:dyDescent="0.25">
      <c r="A4115" t="str">
        <f t="shared" si="130"/>
        <v>T-4114</v>
      </c>
      <c r="B4115" s="3" t="s">
        <v>2584</v>
      </c>
      <c r="C4115" s="5">
        <v>45477</v>
      </c>
      <c r="D4115" s="3" t="s">
        <v>45</v>
      </c>
      <c r="E4115" s="4" t="s">
        <v>1037</v>
      </c>
      <c r="F4115" s="9">
        <v>8</v>
      </c>
      <c r="G4115">
        <f>VLOOKUP(E4115,'Data Produk'!$A$2:$E$2517,5,FALSE)</f>
        <v>25200</v>
      </c>
      <c r="H4115">
        <f t="shared" si="129"/>
        <v>201600</v>
      </c>
      <c r="I4115" t="str">
        <f>VLOOKUP(E4115,'Data Produk'!$A$2:$E$2517,3,FALSE)</f>
        <v>KDC105 BHINNEKA USB CABLE TYPE C</v>
      </c>
      <c r="J4115" t="str">
        <f>VLOOKUP(E4115,'Data Produk'!$A$2:$E$2517,4,FALSE)</f>
        <v>CABLE</v>
      </c>
      <c r="K4115" t="str">
        <f>VLOOKUP(D4115,'Data Outlet'!$A$2:$D$17,4,FALSE)</f>
        <v>Indah Putri</v>
      </c>
      <c r="L4115" t="str">
        <f>VLOOKUP(D4115,'Data Outlet'!$A$2:$D$17,2,FALSE)</f>
        <v>PIK AVENUE</v>
      </c>
    </row>
    <row r="4116" spans="1:12" x14ac:dyDescent="0.25">
      <c r="A4116" t="str">
        <f t="shared" si="130"/>
        <v>T-4115</v>
      </c>
      <c r="B4116" s="3" t="s">
        <v>2584</v>
      </c>
      <c r="C4116" s="5">
        <v>45475</v>
      </c>
      <c r="D4116" s="3" t="s">
        <v>45</v>
      </c>
      <c r="E4116" s="4" t="s">
        <v>635</v>
      </c>
      <c r="F4116" s="9">
        <v>3</v>
      </c>
      <c r="G4116">
        <f>VLOOKUP(E4116,'Data Produk'!$A$2:$E$2517,5,FALSE)</f>
        <v>22500</v>
      </c>
      <c r="H4116">
        <f t="shared" si="129"/>
        <v>67500</v>
      </c>
      <c r="I4116" t="str">
        <f>VLOOKUP(E4116,'Data Produk'!$A$2:$E$2517,3,FALSE)</f>
        <v>BHINNEKA LINKBUDS ES4 WIRED EARBUDS BLACK</v>
      </c>
      <c r="J4116" t="str">
        <f>VLOOKUP(E4116,'Data Produk'!$A$2:$E$2517,4,FALSE)</f>
        <v>EARPHONE</v>
      </c>
      <c r="K4116" t="str">
        <f>VLOOKUP(D4116,'Data Outlet'!$A$2:$D$17,4,FALSE)</f>
        <v>Indah Putri</v>
      </c>
      <c r="L4116" t="str">
        <f>VLOOKUP(D4116,'Data Outlet'!$A$2:$D$17,2,FALSE)</f>
        <v>PIK AVENUE</v>
      </c>
    </row>
    <row r="4117" spans="1:12" x14ac:dyDescent="0.25">
      <c r="A4117" t="str">
        <f t="shared" si="130"/>
        <v>T-4116</v>
      </c>
      <c r="B4117" s="3" t="s">
        <v>2584</v>
      </c>
      <c r="C4117" s="5">
        <v>45482</v>
      </c>
      <c r="D4117" s="3" t="s">
        <v>45</v>
      </c>
      <c r="E4117" s="4" t="s">
        <v>265</v>
      </c>
      <c r="F4117" s="9">
        <v>1</v>
      </c>
      <c r="G4117">
        <f>VLOOKUP(E4117,'Data Produk'!$A$2:$E$2517,5,FALSE)</f>
        <v>243000</v>
      </c>
      <c r="H4117">
        <f t="shared" si="129"/>
        <v>243000</v>
      </c>
      <c r="I4117" t="str">
        <f>VLOOKUP(E4117,'Data Produk'!$A$2:$E$2517,3,FALSE)</f>
        <v>BHINNEKA CRYPTO WGC3 GAMING MOUSE BLACK</v>
      </c>
      <c r="J4117" t="str">
        <f>VLOOKUP(E4117,'Data Produk'!$A$2:$E$2517,4,FALSE)</f>
        <v>MOUSE GAMING</v>
      </c>
      <c r="K4117" t="str">
        <f>VLOOKUP(D4117,'Data Outlet'!$A$2:$D$17,4,FALSE)</f>
        <v>Indah Putri</v>
      </c>
      <c r="L4117" t="str">
        <f>VLOOKUP(D4117,'Data Outlet'!$A$2:$D$17,2,FALSE)</f>
        <v>PIK AVENUE</v>
      </c>
    </row>
    <row r="4118" spans="1:12" x14ac:dyDescent="0.25">
      <c r="A4118" t="str">
        <f t="shared" si="130"/>
        <v>T-4117</v>
      </c>
      <c r="B4118" s="3" t="s">
        <v>2584</v>
      </c>
      <c r="C4118" s="5">
        <v>45485</v>
      </c>
      <c r="D4118" s="3" t="s">
        <v>40</v>
      </c>
      <c r="E4118" s="4" t="s">
        <v>503</v>
      </c>
      <c r="F4118" s="9">
        <v>2</v>
      </c>
      <c r="G4118">
        <f>VLOOKUP(E4118,'Data Produk'!$A$2:$E$2517,5,FALSE)</f>
        <v>15300</v>
      </c>
      <c r="H4118">
        <f t="shared" si="129"/>
        <v>30600</v>
      </c>
      <c r="I4118" t="str">
        <f>VLOOKUP(E4118,'Data Produk'!$A$2:$E$2517,3,FALSE)</f>
        <v>BHINNEKA LINKPODS ES3 WIRED EARBUDS WHITE</v>
      </c>
      <c r="J4118" t="str">
        <f>VLOOKUP(E4118,'Data Produk'!$A$2:$E$2517,4,FALSE)</f>
        <v>EARPHONE</v>
      </c>
      <c r="K4118" t="str">
        <f>VLOOKUP(D4118,'Data Outlet'!$A$2:$D$17,4,FALSE)</f>
        <v>Fani Sari</v>
      </c>
      <c r="L4118" t="str">
        <f>VLOOKUP(D4118,'Data Outlet'!$A$2:$D$17,2,FALSE)</f>
        <v>LIPPO MALL KEMANG</v>
      </c>
    </row>
    <row r="4119" spans="1:12" x14ac:dyDescent="0.25">
      <c r="A4119" t="str">
        <f t="shared" si="130"/>
        <v>T-4118</v>
      </c>
      <c r="B4119" s="3" t="s">
        <v>2584</v>
      </c>
      <c r="C4119" s="5">
        <v>45488</v>
      </c>
      <c r="D4119" s="3" t="s">
        <v>40</v>
      </c>
      <c r="E4119" s="4" t="s">
        <v>472</v>
      </c>
      <c r="F4119" s="9">
        <v>1</v>
      </c>
      <c r="G4119">
        <f>VLOOKUP(E4119,'Data Produk'!$A$2:$E$2517,5,FALSE)</f>
        <v>144000</v>
      </c>
      <c r="H4119">
        <f t="shared" si="129"/>
        <v>144000</v>
      </c>
      <c r="I4119" t="str">
        <f>VLOOKUP(E4119,'Data Produk'!$A$2:$E$2517,3,FALSE)</f>
        <v>BHINNEKA CHIEF II HG20 GAMING HEADSET BLACK</v>
      </c>
      <c r="J4119" t="str">
        <f>VLOOKUP(E4119,'Data Produk'!$A$2:$E$2517,4,FALSE)</f>
        <v>GAMING HEADSET</v>
      </c>
      <c r="K4119" t="str">
        <f>VLOOKUP(D4119,'Data Outlet'!$A$2:$D$17,4,FALSE)</f>
        <v>Fani Sari</v>
      </c>
      <c r="L4119" t="str">
        <f>VLOOKUP(D4119,'Data Outlet'!$A$2:$D$17,2,FALSE)</f>
        <v>LIPPO MALL KEMANG</v>
      </c>
    </row>
    <row r="4120" spans="1:12" x14ac:dyDescent="0.25">
      <c r="A4120" t="str">
        <f t="shared" si="130"/>
        <v>T-4119</v>
      </c>
      <c r="B4120" s="3" t="s">
        <v>2584</v>
      </c>
      <c r="C4120" s="5">
        <v>45488</v>
      </c>
      <c r="D4120" s="3" t="s">
        <v>45</v>
      </c>
      <c r="E4120" s="4" t="s">
        <v>151</v>
      </c>
      <c r="F4120" s="9">
        <v>1</v>
      </c>
      <c r="G4120">
        <f>VLOOKUP(E4120,'Data Produk'!$A$2:$E$2517,5,FALSE)</f>
        <v>65700</v>
      </c>
      <c r="H4120">
        <f t="shared" si="129"/>
        <v>65700</v>
      </c>
      <c r="I4120" t="str">
        <f>VLOOKUP(E4120,'Data Produk'!$A$2:$E$2517,3,FALSE)</f>
        <v>BHINNEKA AGILE MP453 GAMING MOUSEPAD BLACK</v>
      </c>
      <c r="J4120" t="str">
        <f>VLOOKUP(E4120,'Data Produk'!$A$2:$E$2517,4,FALSE)</f>
        <v>GAMING MOUSEPAD</v>
      </c>
      <c r="K4120" t="str">
        <f>VLOOKUP(D4120,'Data Outlet'!$A$2:$D$17,4,FALSE)</f>
        <v>Indah Putri</v>
      </c>
      <c r="L4120" t="str">
        <f>VLOOKUP(D4120,'Data Outlet'!$A$2:$D$17,2,FALSE)</f>
        <v>PIK AVENUE</v>
      </c>
    </row>
    <row r="4121" spans="1:12" x14ac:dyDescent="0.25">
      <c r="A4121" t="str">
        <f t="shared" si="130"/>
        <v>T-4120</v>
      </c>
      <c r="B4121" s="3" t="s">
        <v>2584</v>
      </c>
      <c r="C4121" s="5">
        <v>45502</v>
      </c>
      <c r="D4121" s="3" t="s">
        <v>40</v>
      </c>
      <c r="E4121" s="4" t="s">
        <v>1014</v>
      </c>
      <c r="F4121" s="9">
        <v>1</v>
      </c>
      <c r="G4121">
        <f>VLOOKUP(E4121,'Data Produk'!$A$2:$E$2517,5,FALSE)</f>
        <v>65700</v>
      </c>
      <c r="H4121">
        <f t="shared" si="129"/>
        <v>65700</v>
      </c>
      <c r="I4121" t="str">
        <f>VLOOKUP(E4121,'Data Produk'!$A$2:$E$2517,3,FALSE)</f>
        <v>BHINNEKA POWER GO 20W 1-PORT TYPE-C USB CHARGER (PD) WHITE</v>
      </c>
      <c r="J4121" t="str">
        <f>VLOOKUP(E4121,'Data Produk'!$A$2:$E$2517,4,FALSE)</f>
        <v>CHARGER</v>
      </c>
      <c r="K4121" t="str">
        <f>VLOOKUP(D4121,'Data Outlet'!$A$2:$D$17,4,FALSE)</f>
        <v>Fani Sari</v>
      </c>
      <c r="L4121" t="str">
        <f>VLOOKUP(D4121,'Data Outlet'!$A$2:$D$17,2,FALSE)</f>
        <v>LIPPO MALL KEMANG</v>
      </c>
    </row>
    <row r="4122" spans="1:12" x14ac:dyDescent="0.25">
      <c r="A4122" t="str">
        <f t="shared" si="130"/>
        <v>T-4121</v>
      </c>
      <c r="B4122" s="3" t="s">
        <v>2584</v>
      </c>
      <c r="C4122" s="5">
        <v>45474</v>
      </c>
      <c r="D4122" s="3" t="s">
        <v>40</v>
      </c>
      <c r="E4122" s="4" t="s">
        <v>499</v>
      </c>
      <c r="F4122" s="9">
        <v>3</v>
      </c>
      <c r="G4122">
        <f>VLOOKUP(E4122,'Data Produk'!$A$2:$E$2517,5,FALSE)</f>
        <v>13050</v>
      </c>
      <c r="H4122">
        <f t="shared" si="129"/>
        <v>39150</v>
      </c>
      <c r="I4122" t="str">
        <f>VLOOKUP(E4122,'Data Produk'!$A$2:$E$2517,3,FALSE)</f>
        <v>BHINNEKA DURALINK KCT1201 BLACK</v>
      </c>
      <c r="J4122" t="str">
        <f>VLOOKUP(E4122,'Data Produk'!$A$2:$E$2517,4,FALSE)</f>
        <v>CABLE</v>
      </c>
      <c r="K4122" t="str">
        <f>VLOOKUP(D4122,'Data Outlet'!$A$2:$D$17,4,FALSE)</f>
        <v>Fani Sari</v>
      </c>
      <c r="L4122" t="str">
        <f>VLOOKUP(D4122,'Data Outlet'!$A$2:$D$17,2,FALSE)</f>
        <v>LIPPO MALL KEMANG</v>
      </c>
    </row>
    <row r="4123" spans="1:12" x14ac:dyDescent="0.25">
      <c r="A4123" t="str">
        <f t="shared" si="130"/>
        <v>T-4122</v>
      </c>
      <c r="B4123" s="3" t="s">
        <v>2584</v>
      </c>
      <c r="C4123" s="5">
        <v>45483</v>
      </c>
      <c r="D4123" s="3" t="s">
        <v>40</v>
      </c>
      <c r="E4123" s="4" t="s">
        <v>462</v>
      </c>
      <c r="F4123" s="9">
        <v>2</v>
      </c>
      <c r="G4123">
        <f>VLOOKUP(E4123,'Data Produk'!$A$2:$E$2517,5,FALSE)</f>
        <v>162000</v>
      </c>
      <c r="H4123">
        <f t="shared" si="129"/>
        <v>324000</v>
      </c>
      <c r="I4123" t="str">
        <f>VLOOKUP(E4123,'Data Produk'!$A$2:$E$2517,3,FALSE)</f>
        <v>BHINNEKA POWER PLUS 45W 2-PORTS GAN CHARGER (PD+PD) BLACK</v>
      </c>
      <c r="J4123" t="str">
        <f>VLOOKUP(E4123,'Data Produk'!$A$2:$E$2517,4,FALSE)</f>
        <v>CHARGER</v>
      </c>
      <c r="K4123" t="str">
        <f>VLOOKUP(D4123,'Data Outlet'!$A$2:$D$17,4,FALSE)</f>
        <v>Fani Sari</v>
      </c>
      <c r="L4123" t="str">
        <f>VLOOKUP(D4123,'Data Outlet'!$A$2:$D$17,2,FALSE)</f>
        <v>LIPPO MALL KEMANG</v>
      </c>
    </row>
    <row r="4124" spans="1:12" x14ac:dyDescent="0.25">
      <c r="A4124" t="str">
        <f t="shared" si="130"/>
        <v>T-4123</v>
      </c>
      <c r="B4124" s="3" t="s">
        <v>2584</v>
      </c>
      <c r="C4124" s="5">
        <v>45474</v>
      </c>
      <c r="D4124" s="3" t="s">
        <v>45</v>
      </c>
      <c r="E4124" s="4" t="s">
        <v>1590</v>
      </c>
      <c r="F4124" s="9">
        <v>1</v>
      </c>
      <c r="G4124">
        <f>VLOOKUP(E4124,'Data Produk'!$A$2:$E$2517,5,FALSE)</f>
        <v>112500</v>
      </c>
      <c r="H4124">
        <f t="shared" si="129"/>
        <v>112500</v>
      </c>
      <c r="I4124" t="str">
        <f>VLOOKUP(E4124,'Data Produk'!$A$2:$E$2517,3,FALSE)</f>
        <v>BHINNEKA WAVE11 TW11 TRUE WIRELESS WHITE</v>
      </c>
      <c r="J4124" t="str">
        <f>VLOOKUP(E4124,'Data Produk'!$A$2:$E$2517,4,FALSE)</f>
        <v>TWS</v>
      </c>
      <c r="K4124" t="str">
        <f>VLOOKUP(D4124,'Data Outlet'!$A$2:$D$17,4,FALSE)</f>
        <v>Indah Putri</v>
      </c>
      <c r="L4124" t="str">
        <f>VLOOKUP(D4124,'Data Outlet'!$A$2:$D$17,2,FALSE)</f>
        <v>PIK AVENUE</v>
      </c>
    </row>
    <row r="4125" spans="1:12" x14ac:dyDescent="0.25">
      <c r="A4125" t="str">
        <f t="shared" si="130"/>
        <v>T-4124</v>
      </c>
      <c r="B4125" s="3" t="s">
        <v>2584</v>
      </c>
      <c r="C4125" s="5">
        <v>45484</v>
      </c>
      <c r="D4125" s="3" t="s">
        <v>40</v>
      </c>
      <c r="E4125" s="4" t="s">
        <v>1252</v>
      </c>
      <c r="F4125" s="9">
        <v>2</v>
      </c>
      <c r="G4125">
        <f>VLOOKUP(E4125,'Data Produk'!$A$2:$E$2517,5,FALSE)</f>
        <v>81000</v>
      </c>
      <c r="H4125">
        <f t="shared" si="129"/>
        <v>162000</v>
      </c>
      <c r="I4125" t="str">
        <f>VLOOKUP(E4125,'Data Produk'!$A$2:$E$2517,3,FALSE)</f>
        <v>BHINNEKA CRYTO VX7 GAMING MOUSE WHITE</v>
      </c>
      <c r="J4125" t="str">
        <f>VLOOKUP(E4125,'Data Produk'!$A$2:$E$2517,4,FALSE)</f>
        <v>MOUSE GAMING</v>
      </c>
      <c r="K4125" t="str">
        <f>VLOOKUP(D4125,'Data Outlet'!$A$2:$D$17,4,FALSE)</f>
        <v>Fani Sari</v>
      </c>
      <c r="L4125" t="str">
        <f>VLOOKUP(D4125,'Data Outlet'!$A$2:$D$17,2,FALSE)</f>
        <v>LIPPO MALL KEMANG</v>
      </c>
    </row>
    <row r="4126" spans="1:12" x14ac:dyDescent="0.25">
      <c r="A4126" t="str">
        <f t="shared" si="130"/>
        <v>T-4125</v>
      </c>
      <c r="B4126" s="3" t="s">
        <v>2584</v>
      </c>
      <c r="C4126" s="5">
        <v>45482</v>
      </c>
      <c r="D4126" s="3" t="s">
        <v>40</v>
      </c>
      <c r="E4126" s="4" t="s">
        <v>1781</v>
      </c>
      <c r="F4126" s="9">
        <v>2</v>
      </c>
      <c r="G4126">
        <f>VLOOKUP(E4126,'Data Produk'!$A$2:$E$2517,5,FALSE)</f>
        <v>162000</v>
      </c>
      <c r="H4126">
        <f t="shared" si="129"/>
        <v>324000</v>
      </c>
      <c r="I4126" t="str">
        <f>VLOOKUP(E4126,'Data Produk'!$A$2:$E$2517,3,FALSE)</f>
        <v>BHINNEKA GO WH03 WIRELESS HEADSET BEIGE</v>
      </c>
      <c r="J4126" t="str">
        <f>VLOOKUP(E4126,'Data Produk'!$A$2:$E$2517,4,FALSE)</f>
        <v>WIRELESS HEADSET</v>
      </c>
      <c r="K4126" t="str">
        <f>VLOOKUP(D4126,'Data Outlet'!$A$2:$D$17,4,FALSE)</f>
        <v>Fani Sari</v>
      </c>
      <c r="L4126" t="str">
        <f>VLOOKUP(D4126,'Data Outlet'!$A$2:$D$17,2,FALSE)</f>
        <v>LIPPO MALL KEMANG</v>
      </c>
    </row>
    <row r="4127" spans="1:12" x14ac:dyDescent="0.25">
      <c r="A4127" t="str">
        <f t="shared" si="130"/>
        <v>T-4126</v>
      </c>
      <c r="B4127" s="3" t="s">
        <v>2584</v>
      </c>
      <c r="C4127" s="5">
        <v>45499</v>
      </c>
      <c r="D4127" s="3" t="s">
        <v>45</v>
      </c>
      <c r="E4127" s="4" t="s">
        <v>199</v>
      </c>
      <c r="F4127" s="9">
        <v>5</v>
      </c>
      <c r="G4127">
        <f>VLOOKUP(E4127,'Data Produk'!$A$2:$E$2517,5,FALSE)</f>
        <v>22500</v>
      </c>
      <c r="H4127">
        <f t="shared" si="129"/>
        <v>112500</v>
      </c>
      <c r="I4127" t="str">
        <f>VLOOKUP(E4127,'Data Produk'!$A$2:$E$2517,3,FALSE)</f>
        <v>BHINNEKA HYPERLINK KV65C1201 BLACK</v>
      </c>
      <c r="J4127" t="str">
        <f>VLOOKUP(E4127,'Data Produk'!$A$2:$E$2517,4,FALSE)</f>
        <v>CABLE</v>
      </c>
      <c r="K4127" t="str">
        <f>VLOOKUP(D4127,'Data Outlet'!$A$2:$D$17,4,FALSE)</f>
        <v>Indah Putri</v>
      </c>
      <c r="L4127" t="str">
        <f>VLOOKUP(D4127,'Data Outlet'!$A$2:$D$17,2,FALSE)</f>
        <v>PIK AVENUE</v>
      </c>
    </row>
    <row r="4128" spans="1:12" x14ac:dyDescent="0.25">
      <c r="A4128" t="str">
        <f t="shared" si="130"/>
        <v>T-4127</v>
      </c>
      <c r="B4128" s="3" t="s">
        <v>2584</v>
      </c>
      <c r="C4128" s="5">
        <v>45498</v>
      </c>
      <c r="D4128" s="3" t="s">
        <v>45</v>
      </c>
      <c r="E4128" s="4" t="s">
        <v>1523</v>
      </c>
      <c r="F4128" s="9">
        <v>2</v>
      </c>
      <c r="G4128">
        <f>VLOOKUP(E4128,'Data Produk'!$A$2:$E$2517,5,FALSE)</f>
        <v>39600</v>
      </c>
      <c r="H4128">
        <f t="shared" si="129"/>
        <v>79200</v>
      </c>
      <c r="I4128" t="str">
        <f>VLOOKUP(E4128,'Data Produk'!$A$2:$E$2517,3,FALSE)</f>
        <v>BHINNEKA GO W608 OFFICE MOUSE PINK</v>
      </c>
      <c r="J4128" t="str">
        <f>VLOOKUP(E4128,'Data Produk'!$A$2:$E$2517,4,FALSE)</f>
        <v>OFFICE MOUSE</v>
      </c>
      <c r="K4128" t="str">
        <f>VLOOKUP(D4128,'Data Outlet'!$A$2:$D$17,4,FALSE)</f>
        <v>Indah Putri</v>
      </c>
      <c r="L4128" t="str">
        <f>VLOOKUP(D4128,'Data Outlet'!$A$2:$D$17,2,FALSE)</f>
        <v>PIK AVENUE</v>
      </c>
    </row>
    <row r="4129" spans="1:12" x14ac:dyDescent="0.25">
      <c r="A4129" t="str">
        <f t="shared" si="130"/>
        <v>T-4128</v>
      </c>
      <c r="B4129" s="3" t="s">
        <v>2584</v>
      </c>
      <c r="C4129" s="5">
        <v>45484</v>
      </c>
      <c r="D4129" s="3" t="s">
        <v>40</v>
      </c>
      <c r="E4129" s="4" t="s">
        <v>449</v>
      </c>
      <c r="F4129" s="9">
        <v>1</v>
      </c>
      <c r="G4129">
        <f>VLOOKUP(E4129,'Data Produk'!$A$2:$E$2517,5,FALSE)</f>
        <v>15300</v>
      </c>
      <c r="H4129">
        <f t="shared" si="129"/>
        <v>15300</v>
      </c>
      <c r="I4129" t="str">
        <f>VLOOKUP(E4129,'Data Produk'!$A$2:$E$2517,3,FALSE)</f>
        <v>BHINNEKA LINKPODS ES3 WIRED EARBUDS BLACK</v>
      </c>
      <c r="J4129" t="str">
        <f>VLOOKUP(E4129,'Data Produk'!$A$2:$E$2517,4,FALSE)</f>
        <v>EARPHONE</v>
      </c>
      <c r="K4129" t="str">
        <f>VLOOKUP(D4129,'Data Outlet'!$A$2:$D$17,4,FALSE)</f>
        <v>Fani Sari</v>
      </c>
      <c r="L4129" t="str">
        <f>VLOOKUP(D4129,'Data Outlet'!$A$2:$D$17,2,FALSE)</f>
        <v>LIPPO MALL KEMANG</v>
      </c>
    </row>
    <row r="4130" spans="1:12" x14ac:dyDescent="0.25">
      <c r="A4130" t="str">
        <f t="shared" si="130"/>
        <v>T-4129</v>
      </c>
      <c r="B4130" s="3" t="s">
        <v>2584</v>
      </c>
      <c r="C4130" s="5">
        <v>45498</v>
      </c>
      <c r="D4130" s="3" t="s">
        <v>45</v>
      </c>
      <c r="E4130" s="4" t="s">
        <v>796</v>
      </c>
      <c r="F4130" s="9">
        <v>1</v>
      </c>
      <c r="G4130">
        <f>VLOOKUP(E4130,'Data Produk'!$A$2:$E$2517,5,FALSE)</f>
        <v>81000</v>
      </c>
      <c r="H4130">
        <f t="shared" si="129"/>
        <v>81000</v>
      </c>
      <c r="I4130" t="str">
        <f>VLOOKUP(E4130,'Data Produk'!$A$2:$E$2517,3,FALSE)</f>
        <v>BHINNEKA THOR X9 GAMING MOUSE BLACK</v>
      </c>
      <c r="J4130" t="str">
        <f>VLOOKUP(E4130,'Data Produk'!$A$2:$E$2517,4,FALSE)</f>
        <v>MOUSE GAMING</v>
      </c>
      <c r="K4130" t="str">
        <f>VLOOKUP(D4130,'Data Outlet'!$A$2:$D$17,4,FALSE)</f>
        <v>Indah Putri</v>
      </c>
      <c r="L4130" t="str">
        <f>VLOOKUP(D4130,'Data Outlet'!$A$2:$D$17,2,FALSE)</f>
        <v>PIK AVENUE</v>
      </c>
    </row>
    <row r="4131" spans="1:12" x14ac:dyDescent="0.25">
      <c r="A4131" t="str">
        <f t="shared" si="130"/>
        <v>T-4130</v>
      </c>
      <c r="B4131" s="3" t="s">
        <v>2584</v>
      </c>
      <c r="C4131" s="5">
        <v>45491</v>
      </c>
      <c r="D4131" s="3" t="s">
        <v>40</v>
      </c>
      <c r="E4131" s="4" t="s">
        <v>467</v>
      </c>
      <c r="F4131" s="9">
        <v>5</v>
      </c>
      <c r="G4131">
        <f>VLOOKUP(E4131,'Data Produk'!$A$2:$E$2517,5,FALSE)</f>
        <v>18000</v>
      </c>
      <c r="H4131">
        <f t="shared" si="129"/>
        <v>90000</v>
      </c>
      <c r="I4131" t="str">
        <f>VLOOKUP(E4131,'Data Produk'!$A$2:$E$2517,3,FALSE)</f>
        <v>BHINNEKA DURALINK KLB1201 BLACK</v>
      </c>
      <c r="J4131" t="str">
        <f>VLOOKUP(E4131,'Data Produk'!$A$2:$E$2517,4,FALSE)</f>
        <v>CABLE</v>
      </c>
      <c r="K4131" t="str">
        <f>VLOOKUP(D4131,'Data Outlet'!$A$2:$D$17,4,FALSE)</f>
        <v>Fani Sari</v>
      </c>
      <c r="L4131" t="str">
        <f>VLOOKUP(D4131,'Data Outlet'!$A$2:$D$17,2,FALSE)</f>
        <v>LIPPO MALL KEMANG</v>
      </c>
    </row>
    <row r="4132" spans="1:12" x14ac:dyDescent="0.25">
      <c r="A4132" t="str">
        <f t="shared" si="130"/>
        <v>T-4131</v>
      </c>
      <c r="B4132" s="3" t="s">
        <v>2584</v>
      </c>
      <c r="C4132" s="5">
        <v>45480</v>
      </c>
      <c r="D4132" s="3" t="s">
        <v>40</v>
      </c>
      <c r="E4132" s="4" t="s">
        <v>490</v>
      </c>
      <c r="F4132" s="9">
        <v>2</v>
      </c>
      <c r="G4132">
        <f>VLOOKUP(E4132,'Data Produk'!$A$2:$E$2517,5,FALSE)</f>
        <v>81000</v>
      </c>
      <c r="H4132">
        <f t="shared" si="129"/>
        <v>162000</v>
      </c>
      <c r="I4132" t="str">
        <f>VLOOKUP(E4132,'Data Produk'!$A$2:$E$2517,3,FALSE)</f>
        <v>BHINNEKA THOR X9 GAMING MOUSE BLACK</v>
      </c>
      <c r="J4132" t="str">
        <f>VLOOKUP(E4132,'Data Produk'!$A$2:$E$2517,4,FALSE)</f>
        <v>MOUSE GAMING</v>
      </c>
      <c r="K4132" t="str">
        <f>VLOOKUP(D4132,'Data Outlet'!$A$2:$D$17,4,FALSE)</f>
        <v>Fani Sari</v>
      </c>
      <c r="L4132" t="str">
        <f>VLOOKUP(D4132,'Data Outlet'!$A$2:$D$17,2,FALSE)</f>
        <v>LIPPO MALL KEMANG</v>
      </c>
    </row>
    <row r="4133" spans="1:12" x14ac:dyDescent="0.25">
      <c r="A4133" t="str">
        <f t="shared" si="130"/>
        <v>T-4132</v>
      </c>
      <c r="B4133" s="3" t="s">
        <v>2584</v>
      </c>
      <c r="C4133" s="5">
        <v>45499</v>
      </c>
      <c r="D4133" s="3" t="s">
        <v>45</v>
      </c>
      <c r="E4133" s="4" t="s">
        <v>119</v>
      </c>
      <c r="F4133" s="9">
        <v>2</v>
      </c>
      <c r="G4133">
        <f>VLOOKUP(E4133,'Data Produk'!$A$2:$E$2517,5,FALSE)</f>
        <v>25200</v>
      </c>
      <c r="H4133">
        <f t="shared" si="129"/>
        <v>50400</v>
      </c>
      <c r="I4133" t="str">
        <f>VLOOKUP(E4133,'Data Produk'!$A$2:$E$2517,3,FALSE)</f>
        <v>BHINNEKA HYPERLINK KD60C1501 BLACK</v>
      </c>
      <c r="J4133" t="str">
        <f>VLOOKUP(E4133,'Data Produk'!$A$2:$E$2517,4,FALSE)</f>
        <v>CABLE</v>
      </c>
      <c r="K4133" t="str">
        <f>VLOOKUP(D4133,'Data Outlet'!$A$2:$D$17,4,FALSE)</f>
        <v>Indah Putri</v>
      </c>
      <c r="L4133" t="str">
        <f>VLOOKUP(D4133,'Data Outlet'!$A$2:$D$17,2,FALSE)</f>
        <v>PIK AVENUE</v>
      </c>
    </row>
    <row r="4134" spans="1:12" x14ac:dyDescent="0.25">
      <c r="A4134" t="str">
        <f t="shared" si="130"/>
        <v>T-4133</v>
      </c>
      <c r="B4134" s="3" t="s">
        <v>2584</v>
      </c>
      <c r="C4134" s="5">
        <v>45483</v>
      </c>
      <c r="D4134" s="3" t="s">
        <v>45</v>
      </c>
      <c r="E4134" s="4" t="s">
        <v>925</v>
      </c>
      <c r="F4134" s="9">
        <v>2</v>
      </c>
      <c r="G4134">
        <f>VLOOKUP(E4134,'Data Produk'!$A$2:$E$2517,5,FALSE)</f>
        <v>82800</v>
      </c>
      <c r="H4134">
        <f t="shared" si="129"/>
        <v>165600</v>
      </c>
      <c r="I4134" t="str">
        <f>VLOOKUP(E4134,'Data Produk'!$A$2:$E$2517,3,FALSE)</f>
        <v>BHINNEKA W190 OFFICE MOUSE BLACK</v>
      </c>
      <c r="J4134" t="str">
        <f>VLOOKUP(E4134,'Data Produk'!$A$2:$E$2517,4,FALSE)</f>
        <v>OFFICE MOUSE</v>
      </c>
      <c r="K4134" t="str">
        <f>VLOOKUP(D4134,'Data Outlet'!$A$2:$D$17,4,FALSE)</f>
        <v>Indah Putri</v>
      </c>
      <c r="L4134" t="str">
        <f>VLOOKUP(D4134,'Data Outlet'!$A$2:$D$17,2,FALSE)</f>
        <v>PIK AVENUE</v>
      </c>
    </row>
    <row r="4135" spans="1:12" x14ac:dyDescent="0.25">
      <c r="A4135" t="str">
        <f t="shared" si="130"/>
        <v>T-4134</v>
      </c>
      <c r="B4135" s="3" t="s">
        <v>2584</v>
      </c>
      <c r="C4135" s="5">
        <v>45492</v>
      </c>
      <c r="D4135" s="3" t="s">
        <v>45</v>
      </c>
      <c r="E4135" s="4" t="s">
        <v>180</v>
      </c>
      <c r="F4135" s="9">
        <v>11</v>
      </c>
      <c r="G4135">
        <f>VLOOKUP(E4135,'Data Produk'!$A$2:$E$2517,5,FALSE)</f>
        <v>31500</v>
      </c>
      <c r="H4135">
        <f t="shared" si="129"/>
        <v>346500</v>
      </c>
      <c r="I4135" t="str">
        <f>VLOOKUP(E4135,'Data Produk'!$A$2:$E$2517,3,FALSE)</f>
        <v>BHINNEKA HYPERLINK KD60L1501 BLACK</v>
      </c>
      <c r="J4135" t="str">
        <f>VLOOKUP(E4135,'Data Produk'!$A$2:$E$2517,4,FALSE)</f>
        <v>CABLE</v>
      </c>
      <c r="K4135" t="str">
        <f>VLOOKUP(D4135,'Data Outlet'!$A$2:$D$17,4,FALSE)</f>
        <v>Indah Putri</v>
      </c>
      <c r="L4135" t="str">
        <f>VLOOKUP(D4135,'Data Outlet'!$A$2:$D$17,2,FALSE)</f>
        <v>PIK AVENUE</v>
      </c>
    </row>
    <row r="4136" spans="1:12" x14ac:dyDescent="0.25">
      <c r="A4136" t="str">
        <f t="shared" si="130"/>
        <v>T-4135</v>
      </c>
      <c r="B4136" s="3" t="s">
        <v>2584</v>
      </c>
      <c r="C4136" s="5">
        <v>45480</v>
      </c>
      <c r="D4136" s="3" t="s">
        <v>45</v>
      </c>
      <c r="E4136" s="4" t="s">
        <v>1265</v>
      </c>
      <c r="F4136" s="9">
        <v>1</v>
      </c>
      <c r="G4136">
        <f>VLOOKUP(E4136,'Data Produk'!$A$2:$E$2517,5,FALSE)</f>
        <v>98100</v>
      </c>
      <c r="H4136">
        <f t="shared" si="129"/>
        <v>98100</v>
      </c>
      <c r="I4136" t="str">
        <f>VLOOKUP(E4136,'Data Produk'!$A$2:$E$2517,3,FALSE)</f>
        <v>BHINNEKA POWER PURE 30W 2-PORTS USB CHARGER (PD+QC) WHITE</v>
      </c>
      <c r="J4136" t="str">
        <f>VLOOKUP(E4136,'Data Produk'!$A$2:$E$2517,4,FALSE)</f>
        <v>CHARGER</v>
      </c>
      <c r="K4136" t="str">
        <f>VLOOKUP(D4136,'Data Outlet'!$A$2:$D$17,4,FALSE)</f>
        <v>Indah Putri</v>
      </c>
      <c r="L4136" t="str">
        <f>VLOOKUP(D4136,'Data Outlet'!$A$2:$D$17,2,FALSE)</f>
        <v>PIK AVENUE</v>
      </c>
    </row>
    <row r="4137" spans="1:12" x14ac:dyDescent="0.25">
      <c r="A4137" t="str">
        <f t="shared" si="130"/>
        <v>T-4136</v>
      </c>
      <c r="B4137" s="3" t="s">
        <v>2584</v>
      </c>
      <c r="C4137" s="5">
        <v>45488</v>
      </c>
      <c r="D4137" s="3" t="s">
        <v>40</v>
      </c>
      <c r="E4137" s="4" t="s">
        <v>1043</v>
      </c>
      <c r="F4137" s="9">
        <v>2</v>
      </c>
      <c r="G4137">
        <f>VLOOKUP(E4137,'Data Produk'!$A$2:$E$2517,5,FALSE)</f>
        <v>39600</v>
      </c>
      <c r="H4137">
        <f t="shared" si="129"/>
        <v>79200</v>
      </c>
      <c r="I4137" t="str">
        <f>VLOOKUP(E4137,'Data Produk'!$A$2:$E$2517,3,FALSE)</f>
        <v>BHINNEKA GO W606 OFFICE MOUSE WHITE</v>
      </c>
      <c r="J4137" t="str">
        <f>VLOOKUP(E4137,'Data Produk'!$A$2:$E$2517,4,FALSE)</f>
        <v>OFFICE MOUSE</v>
      </c>
      <c r="K4137" t="str">
        <f>VLOOKUP(D4137,'Data Outlet'!$A$2:$D$17,4,FALSE)</f>
        <v>Fani Sari</v>
      </c>
      <c r="L4137" t="str">
        <f>VLOOKUP(D4137,'Data Outlet'!$A$2:$D$17,2,FALSE)</f>
        <v>LIPPO MALL KEMANG</v>
      </c>
    </row>
    <row r="4138" spans="1:12" x14ac:dyDescent="0.25">
      <c r="A4138" t="str">
        <f t="shared" si="130"/>
        <v>T-4137</v>
      </c>
      <c r="B4138" s="3" t="s">
        <v>2584</v>
      </c>
      <c r="C4138" s="5">
        <v>45489</v>
      </c>
      <c r="D4138" s="3" t="s">
        <v>45</v>
      </c>
      <c r="E4138" s="4" t="s">
        <v>1782</v>
      </c>
      <c r="F4138" s="9">
        <v>1</v>
      </c>
      <c r="G4138">
        <f>VLOOKUP(E4138,'Data Produk'!$A$2:$E$2517,5,FALSE)</f>
        <v>39600</v>
      </c>
      <c r="H4138">
        <f t="shared" si="129"/>
        <v>39600</v>
      </c>
      <c r="I4138" t="str">
        <f>VLOOKUP(E4138,'Data Produk'!$A$2:$E$2517,3,FALSE)</f>
        <v>BHINNEKA GO W607 OFFICE MOUSE PINK</v>
      </c>
      <c r="J4138" t="str">
        <f>VLOOKUP(E4138,'Data Produk'!$A$2:$E$2517,4,FALSE)</f>
        <v>OFFICE MOUSE</v>
      </c>
      <c r="K4138" t="str">
        <f>VLOOKUP(D4138,'Data Outlet'!$A$2:$D$17,4,FALSE)</f>
        <v>Indah Putri</v>
      </c>
      <c r="L4138" t="str">
        <f>VLOOKUP(D4138,'Data Outlet'!$A$2:$D$17,2,FALSE)</f>
        <v>PIK AVENUE</v>
      </c>
    </row>
    <row r="4139" spans="1:12" x14ac:dyDescent="0.25">
      <c r="A4139" t="str">
        <f t="shared" si="130"/>
        <v>T-4138</v>
      </c>
      <c r="B4139" s="3" t="s">
        <v>2584</v>
      </c>
      <c r="C4139" s="5">
        <v>45499</v>
      </c>
      <c r="D4139" s="3" t="s">
        <v>40</v>
      </c>
      <c r="E4139" s="4" t="s">
        <v>473</v>
      </c>
      <c r="F4139" s="9">
        <v>1</v>
      </c>
      <c r="G4139">
        <f>VLOOKUP(E4139,'Data Produk'!$A$2:$E$2517,5,FALSE)</f>
        <v>94500</v>
      </c>
      <c r="H4139">
        <f t="shared" si="129"/>
        <v>94500</v>
      </c>
      <c r="I4139" t="str">
        <f>VLOOKUP(E4139,'Data Produk'!$A$2:$E$2517,3,FALSE)</f>
        <v>BHINNEKA SMART LIGHT BUB 12W SLB102</v>
      </c>
      <c r="J4139" t="str">
        <f>VLOOKUP(E4139,'Data Produk'!$A$2:$E$2517,4,FALSE)</f>
        <v>SMART LIFE</v>
      </c>
      <c r="K4139" t="str">
        <f>VLOOKUP(D4139,'Data Outlet'!$A$2:$D$17,4,FALSE)</f>
        <v>Fani Sari</v>
      </c>
      <c r="L4139" t="str">
        <f>VLOOKUP(D4139,'Data Outlet'!$A$2:$D$17,2,FALSE)</f>
        <v>LIPPO MALL KEMANG</v>
      </c>
    </row>
    <row r="4140" spans="1:12" x14ac:dyDescent="0.25">
      <c r="A4140" t="str">
        <f t="shared" si="130"/>
        <v>T-4139</v>
      </c>
      <c r="B4140" s="3" t="s">
        <v>2584</v>
      </c>
      <c r="C4140" s="5">
        <v>45478</v>
      </c>
      <c r="D4140" s="3" t="s">
        <v>40</v>
      </c>
      <c r="E4140" s="4" t="s">
        <v>1030</v>
      </c>
      <c r="F4140" s="9">
        <v>1</v>
      </c>
      <c r="G4140">
        <f>VLOOKUP(E4140,'Data Produk'!$A$2:$E$2517,5,FALSE)</f>
        <v>349300</v>
      </c>
      <c r="H4140">
        <f t="shared" si="129"/>
        <v>349300</v>
      </c>
      <c r="I4140" t="str">
        <f>VLOOKUP(E4140,'Data Produk'!$A$2:$E$2517,3,FALSE)</f>
        <v>BHINNEKA ATO MP905 DESKMAT ONE PIECE SANJI</v>
      </c>
      <c r="J4140" t="str">
        <f>VLOOKUP(E4140,'Data Produk'!$A$2:$E$2517,4,FALSE)</f>
        <v>DESKMAT</v>
      </c>
      <c r="K4140" t="str">
        <f>VLOOKUP(D4140,'Data Outlet'!$A$2:$D$17,4,FALSE)</f>
        <v>Fani Sari</v>
      </c>
      <c r="L4140" t="str">
        <f>VLOOKUP(D4140,'Data Outlet'!$A$2:$D$17,2,FALSE)</f>
        <v>LIPPO MALL KEMANG</v>
      </c>
    </row>
    <row r="4141" spans="1:12" x14ac:dyDescent="0.25">
      <c r="A4141" t="str">
        <f t="shared" si="130"/>
        <v>T-4140</v>
      </c>
      <c r="B4141" s="3" t="s">
        <v>2584</v>
      </c>
      <c r="C4141" s="5">
        <v>45479</v>
      </c>
      <c r="D4141" s="3" t="s">
        <v>40</v>
      </c>
      <c r="E4141" s="4" t="s">
        <v>455</v>
      </c>
      <c r="F4141" s="9">
        <v>2</v>
      </c>
      <c r="G4141">
        <f>VLOOKUP(E4141,'Data Produk'!$A$2:$E$2517,5,FALSE)</f>
        <v>47700</v>
      </c>
      <c r="H4141">
        <f t="shared" si="129"/>
        <v>95400</v>
      </c>
      <c r="I4141" t="str">
        <f>VLOOKUP(E4141,'Data Produk'!$A$2:$E$2517,3,FALSE)</f>
        <v>BHINNEKA POWER MOVE 30W 2-PORTS CAR CHARGER (PD+QC) BLACK</v>
      </c>
      <c r="J4141" t="str">
        <f>VLOOKUP(E4141,'Data Produk'!$A$2:$E$2517,4,FALSE)</f>
        <v>CAR &amp; TRAVEL CHARGER</v>
      </c>
      <c r="K4141" t="str">
        <f>VLOOKUP(D4141,'Data Outlet'!$A$2:$D$17,4,FALSE)</f>
        <v>Fani Sari</v>
      </c>
      <c r="L4141" t="str">
        <f>VLOOKUP(D4141,'Data Outlet'!$A$2:$D$17,2,FALSE)</f>
        <v>LIPPO MALL KEMANG</v>
      </c>
    </row>
    <row r="4142" spans="1:12" x14ac:dyDescent="0.25">
      <c r="A4142" t="str">
        <f t="shared" si="130"/>
        <v>T-4141</v>
      </c>
      <c r="B4142" s="3" t="s">
        <v>2584</v>
      </c>
      <c r="C4142" s="5">
        <v>45492</v>
      </c>
      <c r="D4142" s="3" t="s">
        <v>45</v>
      </c>
      <c r="E4142" s="4" t="s">
        <v>164</v>
      </c>
      <c r="F4142" s="9">
        <v>1</v>
      </c>
      <c r="G4142">
        <f>VLOOKUP(E4142,'Data Produk'!$A$2:$E$2517,5,FALSE)</f>
        <v>98100</v>
      </c>
      <c r="H4142">
        <f t="shared" si="129"/>
        <v>98100</v>
      </c>
      <c r="I4142" t="str">
        <f>VLOOKUP(E4142,'Data Produk'!$A$2:$E$2517,3,FALSE)</f>
        <v>BHINNEKA CW2-Q01 30W 2-PORTS CHARGER (QC) WHITE</v>
      </c>
      <c r="J4142" t="str">
        <f>VLOOKUP(E4142,'Data Produk'!$A$2:$E$2517,4,FALSE)</f>
        <v>CHARGER</v>
      </c>
      <c r="K4142" t="str">
        <f>VLOOKUP(D4142,'Data Outlet'!$A$2:$D$17,4,FALSE)</f>
        <v>Indah Putri</v>
      </c>
      <c r="L4142" t="str">
        <f>VLOOKUP(D4142,'Data Outlet'!$A$2:$D$17,2,FALSE)</f>
        <v>PIK AVENUE</v>
      </c>
    </row>
    <row r="4143" spans="1:12" x14ac:dyDescent="0.25">
      <c r="A4143" t="str">
        <f t="shared" si="130"/>
        <v>T-4142</v>
      </c>
      <c r="B4143" s="3" t="s">
        <v>2584</v>
      </c>
      <c r="C4143" s="5">
        <v>45479</v>
      </c>
      <c r="D4143" s="3" t="s">
        <v>40</v>
      </c>
      <c r="E4143" s="4" t="s">
        <v>486</v>
      </c>
      <c r="F4143" s="9">
        <v>2</v>
      </c>
      <c r="G4143">
        <f>VLOOKUP(E4143,'Data Produk'!$A$2:$E$2517,5,FALSE)</f>
        <v>31500</v>
      </c>
      <c r="H4143">
        <f t="shared" si="129"/>
        <v>63000</v>
      </c>
      <c r="I4143" t="str">
        <f>VLOOKUP(E4143,'Data Produk'!$A$2:$E$2517,3,FALSE)</f>
        <v>BHINNEKA HYPERLINK KD60L1501 BLACK</v>
      </c>
      <c r="J4143" t="str">
        <f>VLOOKUP(E4143,'Data Produk'!$A$2:$E$2517,4,FALSE)</f>
        <v>CABLE</v>
      </c>
      <c r="K4143" t="str">
        <f>VLOOKUP(D4143,'Data Outlet'!$A$2:$D$17,4,FALSE)</f>
        <v>Fani Sari</v>
      </c>
      <c r="L4143" t="str">
        <f>VLOOKUP(D4143,'Data Outlet'!$A$2:$D$17,2,FALSE)</f>
        <v>LIPPO MALL KEMANG</v>
      </c>
    </row>
    <row r="4144" spans="1:12" x14ac:dyDescent="0.25">
      <c r="A4144" t="str">
        <f t="shared" si="130"/>
        <v>T-4143</v>
      </c>
      <c r="B4144" s="3" t="s">
        <v>2584</v>
      </c>
      <c r="C4144" s="5">
        <v>45474</v>
      </c>
      <c r="D4144" s="3" t="s">
        <v>40</v>
      </c>
      <c r="E4144" s="4" t="s">
        <v>1683</v>
      </c>
      <c r="F4144" s="9">
        <v>1</v>
      </c>
      <c r="G4144">
        <f>VLOOKUP(E4144,'Data Produk'!$A$2:$E$2517,5,FALSE)</f>
        <v>81000</v>
      </c>
      <c r="H4144">
        <f t="shared" si="129"/>
        <v>81000</v>
      </c>
      <c r="I4144" t="str">
        <f>VLOOKUP(E4144,'Data Produk'!$A$2:$E$2517,3,FALSE)</f>
        <v>BHINNEKA SCAR II EG5C WIRED EARBUDS BLACK</v>
      </c>
      <c r="J4144" t="str">
        <f>VLOOKUP(E4144,'Data Produk'!$A$2:$E$2517,4,FALSE)</f>
        <v>EARPHONE</v>
      </c>
      <c r="K4144" t="str">
        <f>VLOOKUP(D4144,'Data Outlet'!$A$2:$D$17,4,FALSE)</f>
        <v>Fani Sari</v>
      </c>
      <c r="L4144" t="str">
        <f>VLOOKUP(D4144,'Data Outlet'!$A$2:$D$17,2,FALSE)</f>
        <v>LIPPO MALL KEMANG</v>
      </c>
    </row>
    <row r="4145" spans="1:12" x14ac:dyDescent="0.25">
      <c r="A4145" t="str">
        <f t="shared" si="130"/>
        <v>T-4144</v>
      </c>
      <c r="B4145" s="3" t="s">
        <v>2584</v>
      </c>
      <c r="C4145" s="5">
        <v>45474</v>
      </c>
      <c r="D4145" s="3" t="s">
        <v>40</v>
      </c>
      <c r="E4145" s="4" t="s">
        <v>1783</v>
      </c>
      <c r="F4145" s="9">
        <v>1</v>
      </c>
      <c r="G4145">
        <f>VLOOKUP(E4145,'Data Produk'!$A$2:$E$2517,5,FALSE)</f>
        <v>489300</v>
      </c>
      <c r="H4145">
        <f t="shared" si="129"/>
        <v>489300</v>
      </c>
      <c r="I4145" t="str">
        <f>VLOOKUP(E4145,'Data Produk'!$A$2:$E$2517,3,FALSE)</f>
        <v>ACK02 SANJI Keycaps One Piece Original</v>
      </c>
      <c r="J4145" t="str">
        <f>VLOOKUP(E4145,'Data Produk'!$A$2:$E$2517,4,FALSE)</f>
        <v>OTHER ACCESSORIES</v>
      </c>
      <c r="K4145" t="str">
        <f>VLOOKUP(D4145,'Data Outlet'!$A$2:$D$17,4,FALSE)</f>
        <v>Fani Sari</v>
      </c>
      <c r="L4145" t="str">
        <f>VLOOKUP(D4145,'Data Outlet'!$A$2:$D$17,2,FALSE)</f>
        <v>LIPPO MALL KEMANG</v>
      </c>
    </row>
    <row r="4146" spans="1:12" x14ac:dyDescent="0.25">
      <c r="A4146" t="str">
        <f t="shared" si="130"/>
        <v>T-4145</v>
      </c>
      <c r="B4146" s="3" t="s">
        <v>2584</v>
      </c>
      <c r="C4146" s="5">
        <v>45476</v>
      </c>
      <c r="D4146" s="3" t="s">
        <v>45</v>
      </c>
      <c r="E4146" s="4" t="s">
        <v>1784</v>
      </c>
      <c r="F4146" s="9">
        <v>1</v>
      </c>
      <c r="G4146">
        <f>VLOOKUP(E4146,'Data Produk'!$A$2:$E$2517,5,FALSE)</f>
        <v>153000</v>
      </c>
      <c r="H4146">
        <f t="shared" si="129"/>
        <v>153000</v>
      </c>
      <c r="I4146" t="str">
        <f>VLOOKUP(E4146,'Data Produk'!$A$2:$E$2517,3,FALSE)</f>
        <v>BHINNEKA ATO MP905 DESKMAT GEO1</v>
      </c>
      <c r="J4146" t="str">
        <f>VLOOKUP(E4146,'Data Produk'!$A$2:$E$2517,4,FALSE)</f>
        <v>DESKMAT</v>
      </c>
      <c r="K4146" t="str">
        <f>VLOOKUP(D4146,'Data Outlet'!$A$2:$D$17,4,FALSE)</f>
        <v>Indah Putri</v>
      </c>
      <c r="L4146" t="str">
        <f>VLOOKUP(D4146,'Data Outlet'!$A$2:$D$17,2,FALSE)</f>
        <v>PIK AVENUE</v>
      </c>
    </row>
    <row r="4147" spans="1:12" x14ac:dyDescent="0.25">
      <c r="A4147" t="str">
        <f t="shared" si="130"/>
        <v>T-4146</v>
      </c>
      <c r="B4147" s="3" t="s">
        <v>2584</v>
      </c>
      <c r="C4147" s="5">
        <v>45501</v>
      </c>
      <c r="D4147" s="3" t="s">
        <v>45</v>
      </c>
      <c r="E4147" s="4" t="s">
        <v>766</v>
      </c>
      <c r="F4147" s="9">
        <v>1</v>
      </c>
      <c r="G4147">
        <f>VLOOKUP(E4147,'Data Produk'!$A$2:$E$2517,5,FALSE)</f>
        <v>39600</v>
      </c>
      <c r="H4147">
        <f t="shared" si="129"/>
        <v>39600</v>
      </c>
      <c r="I4147" t="str">
        <f>VLOOKUP(E4147,'Data Produk'!$A$2:$E$2517,3,FALSE)</f>
        <v>BHINNEKA GO W605 OFFICE MOUSE BLACK</v>
      </c>
      <c r="J4147" t="str">
        <f>VLOOKUP(E4147,'Data Produk'!$A$2:$E$2517,4,FALSE)</f>
        <v>OFFICE MOUSE</v>
      </c>
      <c r="K4147" t="str">
        <f>VLOOKUP(D4147,'Data Outlet'!$A$2:$D$17,4,FALSE)</f>
        <v>Indah Putri</v>
      </c>
      <c r="L4147" t="str">
        <f>VLOOKUP(D4147,'Data Outlet'!$A$2:$D$17,2,FALSE)</f>
        <v>PIK AVENUE</v>
      </c>
    </row>
    <row r="4148" spans="1:12" x14ac:dyDescent="0.25">
      <c r="A4148" t="str">
        <f t="shared" si="130"/>
        <v>T-4147</v>
      </c>
      <c r="B4148" s="3" t="s">
        <v>2584</v>
      </c>
      <c r="C4148" s="5">
        <v>45504</v>
      </c>
      <c r="D4148" s="3" t="s">
        <v>40</v>
      </c>
      <c r="E4148" s="4" t="s">
        <v>492</v>
      </c>
      <c r="F4148" s="9">
        <v>2</v>
      </c>
      <c r="G4148">
        <f>VLOOKUP(E4148,'Data Produk'!$A$2:$E$2517,5,FALSE)</f>
        <v>49500</v>
      </c>
      <c r="H4148">
        <f t="shared" si="129"/>
        <v>99000</v>
      </c>
      <c r="I4148" t="str">
        <f>VLOOKUP(E4148,'Data Produk'!$A$2:$E$2517,3,FALSE)</f>
        <v>BHINNEKA POWER GO 20W 1-PORT TYPE-C USB CHARGER (PD+QC) BLACK</v>
      </c>
      <c r="J4148" t="str">
        <f>VLOOKUP(E4148,'Data Produk'!$A$2:$E$2517,4,FALSE)</f>
        <v>CHARGER</v>
      </c>
      <c r="K4148" t="str">
        <f>VLOOKUP(D4148,'Data Outlet'!$A$2:$D$17,4,FALSE)</f>
        <v>Fani Sari</v>
      </c>
      <c r="L4148" t="str">
        <f>VLOOKUP(D4148,'Data Outlet'!$A$2:$D$17,2,FALSE)</f>
        <v>LIPPO MALL KEMANG</v>
      </c>
    </row>
    <row r="4149" spans="1:12" x14ac:dyDescent="0.25">
      <c r="A4149" t="str">
        <f t="shared" si="130"/>
        <v>T-4148</v>
      </c>
      <c r="B4149" s="3" t="s">
        <v>2584</v>
      </c>
      <c r="C4149" s="5">
        <v>45497</v>
      </c>
      <c r="D4149" s="3" t="s">
        <v>40</v>
      </c>
      <c r="E4149" s="4" t="s">
        <v>681</v>
      </c>
      <c r="F4149" s="9">
        <v>1</v>
      </c>
      <c r="G4149">
        <f>VLOOKUP(E4149,'Data Produk'!$A$2:$E$2517,5,FALSE)</f>
        <v>29700</v>
      </c>
      <c r="H4149">
        <f t="shared" si="129"/>
        <v>29700</v>
      </c>
      <c r="I4149" t="str">
        <f>VLOOKUP(E4149,'Data Produk'!$A$2:$E$2517,3,FALSE)</f>
        <v>KC201 BHINNEKA USB CABLE TYPE C</v>
      </c>
      <c r="J4149" t="str">
        <f>VLOOKUP(E4149,'Data Produk'!$A$2:$E$2517,4,FALSE)</f>
        <v>CABLE</v>
      </c>
      <c r="K4149" t="str">
        <f>VLOOKUP(D4149,'Data Outlet'!$A$2:$D$17,4,FALSE)</f>
        <v>Fani Sari</v>
      </c>
      <c r="L4149" t="str">
        <f>VLOOKUP(D4149,'Data Outlet'!$A$2:$D$17,2,FALSE)</f>
        <v>LIPPO MALL KEMANG</v>
      </c>
    </row>
    <row r="4150" spans="1:12" x14ac:dyDescent="0.25">
      <c r="A4150" t="str">
        <f t="shared" si="130"/>
        <v>T-4149</v>
      </c>
      <c r="B4150" s="3" t="s">
        <v>2584</v>
      </c>
      <c r="C4150" s="5">
        <v>45490</v>
      </c>
      <c r="D4150" s="3" t="s">
        <v>45</v>
      </c>
      <c r="E4150" s="4" t="s">
        <v>71</v>
      </c>
      <c r="F4150" s="9">
        <v>1</v>
      </c>
      <c r="G4150">
        <f>VLOOKUP(E4150,'Data Produk'!$A$2:$E$2517,5,FALSE)</f>
        <v>57600</v>
      </c>
      <c r="H4150">
        <f t="shared" si="129"/>
        <v>57600</v>
      </c>
      <c r="I4150" t="str">
        <f>VLOOKUP(E4150,'Data Produk'!$A$2:$E$2517,3,FALSE)</f>
        <v>BHINNEKA GO W192 OFFICE MOUSE BLACK</v>
      </c>
      <c r="J4150" t="str">
        <f>VLOOKUP(E4150,'Data Produk'!$A$2:$E$2517,4,FALSE)</f>
        <v>OFFICE MOUSE</v>
      </c>
      <c r="K4150" t="str">
        <f>VLOOKUP(D4150,'Data Outlet'!$A$2:$D$17,4,FALSE)</f>
        <v>Indah Putri</v>
      </c>
      <c r="L4150" t="str">
        <f>VLOOKUP(D4150,'Data Outlet'!$A$2:$D$17,2,FALSE)</f>
        <v>PIK AVENUE</v>
      </c>
    </row>
    <row r="4151" spans="1:12" x14ac:dyDescent="0.25">
      <c r="A4151" t="str">
        <f t="shared" si="130"/>
        <v>T-4150</v>
      </c>
      <c r="B4151" s="3" t="s">
        <v>2584</v>
      </c>
      <c r="C4151" s="5">
        <v>45499</v>
      </c>
      <c r="D4151" s="3" t="s">
        <v>45</v>
      </c>
      <c r="E4151" s="4" t="s">
        <v>1126</v>
      </c>
      <c r="F4151" s="9">
        <v>7</v>
      </c>
      <c r="G4151">
        <f>VLOOKUP(E4151,'Data Produk'!$A$2:$E$2517,5,FALSE)</f>
        <v>36900</v>
      </c>
      <c r="H4151">
        <f t="shared" si="129"/>
        <v>258300</v>
      </c>
      <c r="I4151" t="str">
        <f>VLOOKUP(E4151,'Data Produk'!$A$2:$E$2517,3,FALSE)</f>
        <v>KL106 BHINNEKA USB CABLE LIGHTNING</v>
      </c>
      <c r="J4151" t="str">
        <f>VLOOKUP(E4151,'Data Produk'!$A$2:$E$2517,4,FALSE)</f>
        <v>CABLE</v>
      </c>
      <c r="K4151" t="str">
        <f>VLOOKUP(D4151,'Data Outlet'!$A$2:$D$17,4,FALSE)</f>
        <v>Indah Putri</v>
      </c>
      <c r="L4151" t="str">
        <f>VLOOKUP(D4151,'Data Outlet'!$A$2:$D$17,2,FALSE)</f>
        <v>PIK AVENUE</v>
      </c>
    </row>
    <row r="4152" spans="1:12" x14ac:dyDescent="0.25">
      <c r="A4152" t="str">
        <f t="shared" si="130"/>
        <v>T-4151</v>
      </c>
      <c r="B4152" s="3" t="s">
        <v>2584</v>
      </c>
      <c r="C4152" s="5">
        <v>45489</v>
      </c>
      <c r="D4152" s="3" t="s">
        <v>45</v>
      </c>
      <c r="E4152" s="4" t="s">
        <v>178</v>
      </c>
      <c r="F4152" s="9">
        <v>3</v>
      </c>
      <c r="G4152">
        <f>VLOOKUP(E4152,'Data Produk'!$A$2:$E$2517,5,FALSE)</f>
        <v>162000</v>
      </c>
      <c r="H4152">
        <f t="shared" si="129"/>
        <v>486000</v>
      </c>
      <c r="I4152" t="str">
        <f>VLOOKUP(E4152,'Data Produk'!$A$2:$E$2517,3,FALSE)</f>
        <v>BHINNEKA POWER PLUS 45W 2-PORTS GAN CHARGER (PD+PD) BLACK</v>
      </c>
      <c r="J4152" t="str">
        <f>VLOOKUP(E4152,'Data Produk'!$A$2:$E$2517,4,FALSE)</f>
        <v>CHARGER</v>
      </c>
      <c r="K4152" t="str">
        <f>VLOOKUP(D4152,'Data Outlet'!$A$2:$D$17,4,FALSE)</f>
        <v>Indah Putri</v>
      </c>
      <c r="L4152" t="str">
        <f>VLOOKUP(D4152,'Data Outlet'!$A$2:$D$17,2,FALSE)</f>
        <v>PIK AVENUE</v>
      </c>
    </row>
    <row r="4153" spans="1:12" x14ac:dyDescent="0.25">
      <c r="A4153" t="str">
        <f t="shared" si="130"/>
        <v>T-4152</v>
      </c>
      <c r="B4153" s="3" t="s">
        <v>2584</v>
      </c>
      <c r="C4153" s="5">
        <v>45485</v>
      </c>
      <c r="D4153" s="3" t="s">
        <v>45</v>
      </c>
      <c r="E4153" s="4" t="s">
        <v>147</v>
      </c>
      <c r="F4153" s="9">
        <v>4</v>
      </c>
      <c r="G4153">
        <f>VLOOKUP(E4153,'Data Produk'!$A$2:$E$2517,5,FALSE)</f>
        <v>47700</v>
      </c>
      <c r="H4153">
        <f t="shared" si="129"/>
        <v>190800</v>
      </c>
      <c r="I4153" t="str">
        <f>VLOOKUP(E4153,'Data Produk'!$A$2:$E$2517,3,FALSE)</f>
        <v>BHINNEKA POWER MOVE 30W 2-PORTS CAR CHARGER (PD+QC) BLACK</v>
      </c>
      <c r="J4153" t="str">
        <f>VLOOKUP(E4153,'Data Produk'!$A$2:$E$2517,4,FALSE)</f>
        <v>CAR &amp; TRAVEL CHARGER</v>
      </c>
      <c r="K4153" t="str">
        <f>VLOOKUP(D4153,'Data Outlet'!$A$2:$D$17,4,FALSE)</f>
        <v>Indah Putri</v>
      </c>
      <c r="L4153" t="str">
        <f>VLOOKUP(D4153,'Data Outlet'!$A$2:$D$17,2,FALSE)</f>
        <v>PIK AVENUE</v>
      </c>
    </row>
    <row r="4154" spans="1:12" x14ac:dyDescent="0.25">
      <c r="A4154" t="str">
        <f t="shared" si="130"/>
        <v>T-4153</v>
      </c>
      <c r="B4154" s="3" t="s">
        <v>2584</v>
      </c>
      <c r="C4154" s="5">
        <v>45483</v>
      </c>
      <c r="D4154" s="3" t="s">
        <v>40</v>
      </c>
      <c r="E4154" s="4" t="s">
        <v>803</v>
      </c>
      <c r="F4154" s="9">
        <v>1</v>
      </c>
      <c r="G4154">
        <f>VLOOKUP(E4154,'Data Produk'!$A$2:$E$2517,5,FALSE)</f>
        <v>349300</v>
      </c>
      <c r="H4154">
        <f t="shared" si="129"/>
        <v>349300</v>
      </c>
      <c r="I4154" t="str">
        <f>VLOOKUP(E4154,'Data Produk'!$A$2:$E$2517,3,FALSE)</f>
        <v>BHINNEKA ATO MP905 DESKMAT ONE PIECE ROBIN</v>
      </c>
      <c r="J4154" t="str">
        <f>VLOOKUP(E4154,'Data Produk'!$A$2:$E$2517,4,FALSE)</f>
        <v>DESKMAT</v>
      </c>
      <c r="K4154" t="str">
        <f>VLOOKUP(D4154,'Data Outlet'!$A$2:$D$17,4,FALSE)</f>
        <v>Fani Sari</v>
      </c>
      <c r="L4154" t="str">
        <f>VLOOKUP(D4154,'Data Outlet'!$A$2:$D$17,2,FALSE)</f>
        <v>LIPPO MALL KEMANG</v>
      </c>
    </row>
    <row r="4155" spans="1:12" x14ac:dyDescent="0.25">
      <c r="A4155" t="str">
        <f t="shared" si="130"/>
        <v>T-4154</v>
      </c>
      <c r="B4155" s="3" t="s">
        <v>2584</v>
      </c>
      <c r="C4155" s="5">
        <v>45482</v>
      </c>
      <c r="D4155" s="3" t="s">
        <v>40</v>
      </c>
      <c r="E4155" s="4" t="s">
        <v>895</v>
      </c>
      <c r="F4155" s="9">
        <v>2</v>
      </c>
      <c r="G4155">
        <f>VLOOKUP(E4155,'Data Produk'!$A$2:$E$2517,5,FALSE)</f>
        <v>116100</v>
      </c>
      <c r="H4155">
        <f t="shared" si="129"/>
        <v>232200</v>
      </c>
      <c r="I4155" t="str">
        <f>VLOOKUP(E4155,'Data Produk'!$A$2:$E$2517,3,FALSE)</f>
        <v>BHINNEKA SMART LED STRIP SL0103</v>
      </c>
      <c r="J4155" t="str">
        <f>VLOOKUP(E4155,'Data Produk'!$A$2:$E$2517,4,FALSE)</f>
        <v>SMART LIFE</v>
      </c>
      <c r="K4155" t="str">
        <f>VLOOKUP(D4155,'Data Outlet'!$A$2:$D$17,4,FALSE)</f>
        <v>Fani Sari</v>
      </c>
      <c r="L4155" t="str">
        <f>VLOOKUP(D4155,'Data Outlet'!$A$2:$D$17,2,FALSE)</f>
        <v>LIPPO MALL KEMANG</v>
      </c>
    </row>
    <row r="4156" spans="1:12" x14ac:dyDescent="0.25">
      <c r="A4156" t="str">
        <f t="shared" si="130"/>
        <v>T-4155</v>
      </c>
      <c r="B4156" s="3" t="s">
        <v>2584</v>
      </c>
      <c r="C4156" s="5">
        <v>45500</v>
      </c>
      <c r="D4156" s="3" t="s">
        <v>40</v>
      </c>
      <c r="E4156" s="4" t="s">
        <v>1193</v>
      </c>
      <c r="F4156" s="9">
        <v>1</v>
      </c>
      <c r="G4156">
        <f>VLOOKUP(E4156,'Data Produk'!$A$2:$E$2517,5,FALSE)</f>
        <v>98100</v>
      </c>
      <c r="H4156">
        <f t="shared" si="129"/>
        <v>98100</v>
      </c>
      <c r="I4156" t="str">
        <f>VLOOKUP(E4156,'Data Produk'!$A$2:$E$2517,3,FALSE)</f>
        <v>BHINNEKA POWER PURE 30W 2-PORTS USB CHARGER (PD+QC) WHITE</v>
      </c>
      <c r="J4156" t="str">
        <f>VLOOKUP(E4156,'Data Produk'!$A$2:$E$2517,4,FALSE)</f>
        <v>CHARGER</v>
      </c>
      <c r="K4156" t="str">
        <f>VLOOKUP(D4156,'Data Outlet'!$A$2:$D$17,4,FALSE)</f>
        <v>Fani Sari</v>
      </c>
      <c r="L4156" t="str">
        <f>VLOOKUP(D4156,'Data Outlet'!$A$2:$D$17,2,FALSE)</f>
        <v>LIPPO MALL KEMANG</v>
      </c>
    </row>
    <row r="4157" spans="1:12" x14ac:dyDescent="0.25">
      <c r="A4157" t="str">
        <f t="shared" si="130"/>
        <v>T-4156</v>
      </c>
      <c r="B4157" s="3" t="s">
        <v>2584</v>
      </c>
      <c r="C4157" s="5">
        <v>45486</v>
      </c>
      <c r="D4157" s="3" t="s">
        <v>40</v>
      </c>
      <c r="E4157" s="4" t="s">
        <v>661</v>
      </c>
      <c r="F4157" s="9">
        <v>3</v>
      </c>
      <c r="G4157">
        <f>VLOOKUP(E4157,'Data Produk'!$A$2:$E$2517,5,FALSE)</f>
        <v>26100</v>
      </c>
      <c r="H4157">
        <f t="shared" si="129"/>
        <v>78300</v>
      </c>
      <c r="I4157" t="str">
        <f>VLOOKUP(E4157,'Data Produk'!$A$2:$E$2517,3,FALSE)</f>
        <v>BHINNEKA GO ES1 WIRED EARBUDS BLACK</v>
      </c>
      <c r="J4157" t="str">
        <f>VLOOKUP(E4157,'Data Produk'!$A$2:$E$2517,4,FALSE)</f>
        <v>EARPHONE</v>
      </c>
      <c r="K4157" t="str">
        <f>VLOOKUP(D4157,'Data Outlet'!$A$2:$D$17,4,FALSE)</f>
        <v>Fani Sari</v>
      </c>
      <c r="L4157" t="str">
        <f>VLOOKUP(D4157,'Data Outlet'!$A$2:$D$17,2,FALSE)</f>
        <v>LIPPO MALL KEMANG</v>
      </c>
    </row>
    <row r="4158" spans="1:12" x14ac:dyDescent="0.25">
      <c r="A4158" t="str">
        <f t="shared" si="130"/>
        <v>T-4157</v>
      </c>
      <c r="B4158" s="3" t="s">
        <v>2584</v>
      </c>
      <c r="C4158" s="5">
        <v>45501</v>
      </c>
      <c r="D4158" s="3" t="s">
        <v>45</v>
      </c>
      <c r="E4158" s="4" t="s">
        <v>1785</v>
      </c>
      <c r="F4158" s="9">
        <v>1</v>
      </c>
      <c r="G4158">
        <f>VLOOKUP(E4158,'Data Produk'!$A$2:$E$2517,5,FALSE)</f>
        <v>243000</v>
      </c>
      <c r="H4158">
        <f t="shared" si="129"/>
        <v>243000</v>
      </c>
      <c r="I4158" t="str">
        <f>VLOOKUP(E4158,'Data Produk'!$A$2:$E$2517,3,FALSE)</f>
        <v>BHINNEKA LUMINOUS C30 WEBCAM BLACK</v>
      </c>
      <c r="J4158" t="str">
        <f>VLOOKUP(E4158,'Data Produk'!$A$2:$E$2517,4,FALSE)</f>
        <v>STREAMING DEVICES</v>
      </c>
      <c r="K4158" t="str">
        <f>VLOOKUP(D4158,'Data Outlet'!$A$2:$D$17,4,FALSE)</f>
        <v>Indah Putri</v>
      </c>
      <c r="L4158" t="str">
        <f>VLOOKUP(D4158,'Data Outlet'!$A$2:$D$17,2,FALSE)</f>
        <v>PIK AVENUE</v>
      </c>
    </row>
    <row r="4159" spans="1:12" x14ac:dyDescent="0.25">
      <c r="A4159" t="str">
        <f t="shared" si="130"/>
        <v>T-4158</v>
      </c>
      <c r="B4159" s="3" t="s">
        <v>2584</v>
      </c>
      <c r="C4159" s="5">
        <v>45482</v>
      </c>
      <c r="D4159" s="3" t="s">
        <v>40</v>
      </c>
      <c r="E4159" s="4" t="s">
        <v>898</v>
      </c>
      <c r="F4159" s="9">
        <v>1</v>
      </c>
      <c r="G4159">
        <f>VLOOKUP(E4159,'Data Produk'!$A$2:$E$2517,5,FALSE)</f>
        <v>144000</v>
      </c>
      <c r="H4159">
        <f t="shared" si="129"/>
        <v>144000</v>
      </c>
      <c r="I4159" t="str">
        <f>VLOOKUP(E4159,'Data Produk'!$A$2:$E$2517,3,FALSE)</f>
        <v>BHINNEKA CHIEF II HG20 GAMING HEADSET PINK</v>
      </c>
      <c r="J4159" t="str">
        <f>VLOOKUP(E4159,'Data Produk'!$A$2:$E$2517,4,FALSE)</f>
        <v>GAMING HEADSET</v>
      </c>
      <c r="K4159" t="str">
        <f>VLOOKUP(D4159,'Data Outlet'!$A$2:$D$17,4,FALSE)</f>
        <v>Fani Sari</v>
      </c>
      <c r="L4159" t="str">
        <f>VLOOKUP(D4159,'Data Outlet'!$A$2:$D$17,2,FALSE)</f>
        <v>LIPPO MALL KEMANG</v>
      </c>
    </row>
    <row r="4160" spans="1:12" x14ac:dyDescent="0.25">
      <c r="A4160" t="str">
        <f t="shared" si="130"/>
        <v>T-4159</v>
      </c>
      <c r="B4160" s="3" t="s">
        <v>2584</v>
      </c>
      <c r="C4160" s="5">
        <v>45485</v>
      </c>
      <c r="D4160" s="3" t="s">
        <v>40</v>
      </c>
      <c r="E4160" s="4" t="s">
        <v>489</v>
      </c>
      <c r="F4160" s="9">
        <v>1</v>
      </c>
      <c r="G4160">
        <f>VLOOKUP(E4160,'Data Produk'!$A$2:$E$2517,5,FALSE)</f>
        <v>57600</v>
      </c>
      <c r="H4160">
        <f t="shared" si="129"/>
        <v>57600</v>
      </c>
      <c r="I4160" t="str">
        <f>VLOOKUP(E4160,'Data Produk'!$A$2:$E$2517,3,FALSE)</f>
        <v>BHINNEKA GO W192 OFFICE MOUSE BLACK</v>
      </c>
      <c r="J4160" t="str">
        <f>VLOOKUP(E4160,'Data Produk'!$A$2:$E$2517,4,FALSE)</f>
        <v>OFFICE MOUSE</v>
      </c>
      <c r="K4160" t="str">
        <f>VLOOKUP(D4160,'Data Outlet'!$A$2:$D$17,4,FALSE)</f>
        <v>Fani Sari</v>
      </c>
      <c r="L4160" t="str">
        <f>VLOOKUP(D4160,'Data Outlet'!$A$2:$D$17,2,FALSE)</f>
        <v>LIPPO MALL KEMANG</v>
      </c>
    </row>
    <row r="4161" spans="1:12" x14ac:dyDescent="0.25">
      <c r="A4161" t="str">
        <f t="shared" si="130"/>
        <v>T-4160</v>
      </c>
      <c r="B4161" s="3" t="s">
        <v>2584</v>
      </c>
      <c r="C4161" s="5">
        <v>45502</v>
      </c>
      <c r="D4161" s="3" t="s">
        <v>40</v>
      </c>
      <c r="E4161" s="4" t="s">
        <v>693</v>
      </c>
      <c r="F4161" s="9">
        <v>1</v>
      </c>
      <c r="G4161">
        <f>VLOOKUP(E4161,'Data Produk'!$A$2:$E$2517,5,FALSE)</f>
        <v>247500</v>
      </c>
      <c r="H4161">
        <f t="shared" si="129"/>
        <v>247500</v>
      </c>
      <c r="I4161" t="str">
        <f>VLOOKUP(E4161,'Data Produk'!$A$2:$E$2517,3,FALSE)</f>
        <v>BHINNEKA POWER PLUS 65W 3-PORTS GAN CHARGER (PD/PPS+QC) BLACK</v>
      </c>
      <c r="J4161" t="str">
        <f>VLOOKUP(E4161,'Data Produk'!$A$2:$E$2517,4,FALSE)</f>
        <v>CHARGER</v>
      </c>
      <c r="K4161" t="str">
        <f>VLOOKUP(D4161,'Data Outlet'!$A$2:$D$17,4,FALSE)</f>
        <v>Fani Sari</v>
      </c>
      <c r="L4161" t="str">
        <f>VLOOKUP(D4161,'Data Outlet'!$A$2:$D$17,2,FALSE)</f>
        <v>LIPPO MALL KEMANG</v>
      </c>
    </row>
    <row r="4162" spans="1:12" x14ac:dyDescent="0.25">
      <c r="A4162" t="str">
        <f t="shared" si="130"/>
        <v>T-4161</v>
      </c>
      <c r="B4162" s="3" t="s">
        <v>2584</v>
      </c>
      <c r="C4162" s="5">
        <v>45489</v>
      </c>
      <c r="D4162" s="3" t="s">
        <v>40</v>
      </c>
      <c r="E4162" s="4" t="s">
        <v>1303</v>
      </c>
      <c r="F4162" s="9">
        <v>2</v>
      </c>
      <c r="G4162">
        <f>VLOOKUP(E4162,'Data Produk'!$A$2:$E$2517,5,FALSE)</f>
        <v>76500</v>
      </c>
      <c r="H4162">
        <f t="shared" si="129"/>
        <v>153000</v>
      </c>
      <c r="I4162" t="str">
        <f>VLOOKUP(E4162,'Data Produk'!$A$2:$E$2517,3,FALSE)</f>
        <v>BHINNEKA Gaming Keyboard K-511.</v>
      </c>
      <c r="J4162" t="str">
        <f>VLOOKUP(E4162,'Data Produk'!$A$2:$E$2517,4,FALSE)</f>
        <v>KEYBOARD GAMING</v>
      </c>
      <c r="K4162" t="str">
        <f>VLOOKUP(D4162,'Data Outlet'!$A$2:$D$17,4,FALSE)</f>
        <v>Fani Sari</v>
      </c>
      <c r="L4162" t="str">
        <f>VLOOKUP(D4162,'Data Outlet'!$A$2:$D$17,2,FALSE)</f>
        <v>LIPPO MALL KEMANG</v>
      </c>
    </row>
    <row r="4163" spans="1:12" x14ac:dyDescent="0.25">
      <c r="A4163" t="str">
        <f t="shared" si="130"/>
        <v>T-4162</v>
      </c>
      <c r="B4163" s="3" t="s">
        <v>2584</v>
      </c>
      <c r="C4163" s="5">
        <v>45478</v>
      </c>
      <c r="D4163" s="3" t="s">
        <v>40</v>
      </c>
      <c r="E4163" s="4" t="s">
        <v>458</v>
      </c>
      <c r="F4163" s="9">
        <v>1</v>
      </c>
      <c r="G4163">
        <f>VLOOKUP(E4163,'Data Produk'!$A$2:$E$2517,5,FALSE)</f>
        <v>17100</v>
      </c>
      <c r="H4163">
        <f t="shared" ref="H4163:H4226" si="131">G4163*F4163</f>
        <v>17100</v>
      </c>
      <c r="I4163" t="str">
        <f>VLOOKUP(E4163,'Data Produk'!$A$2:$E$2517,3,FALSE)</f>
        <v>BHINNEKA DURALINK KCB1201 BLACK</v>
      </c>
      <c r="J4163" t="str">
        <f>VLOOKUP(E4163,'Data Produk'!$A$2:$E$2517,4,FALSE)</f>
        <v>CABLE</v>
      </c>
      <c r="K4163" t="str">
        <f>VLOOKUP(D4163,'Data Outlet'!$A$2:$D$17,4,FALSE)</f>
        <v>Fani Sari</v>
      </c>
      <c r="L4163" t="str">
        <f>VLOOKUP(D4163,'Data Outlet'!$A$2:$D$17,2,FALSE)</f>
        <v>LIPPO MALL KEMANG</v>
      </c>
    </row>
    <row r="4164" spans="1:12" x14ac:dyDescent="0.25">
      <c r="A4164" t="str">
        <f t="shared" si="130"/>
        <v>T-4163</v>
      </c>
      <c r="B4164" s="3" t="s">
        <v>2584</v>
      </c>
      <c r="C4164" s="5">
        <v>45484</v>
      </c>
      <c r="D4164" s="3" t="s">
        <v>45</v>
      </c>
      <c r="E4164" s="4" t="s">
        <v>1023</v>
      </c>
      <c r="F4164" s="9">
        <v>1</v>
      </c>
      <c r="G4164">
        <f>VLOOKUP(E4164,'Data Produk'!$A$2:$E$2517,5,FALSE)</f>
        <v>144000</v>
      </c>
      <c r="H4164">
        <f t="shared" si="131"/>
        <v>144000</v>
      </c>
      <c r="I4164" t="str">
        <f>VLOOKUP(E4164,'Data Produk'!$A$2:$E$2517,3,FALSE)</f>
        <v>BHINNEKA CHIEF II HG20 GAMING HEADSET PINK</v>
      </c>
      <c r="J4164" t="str">
        <f>VLOOKUP(E4164,'Data Produk'!$A$2:$E$2517,4,FALSE)</f>
        <v>GAMING HEADSET</v>
      </c>
      <c r="K4164" t="str">
        <f>VLOOKUP(D4164,'Data Outlet'!$A$2:$D$17,4,FALSE)</f>
        <v>Indah Putri</v>
      </c>
      <c r="L4164" t="str">
        <f>VLOOKUP(D4164,'Data Outlet'!$A$2:$D$17,2,FALSE)</f>
        <v>PIK AVENUE</v>
      </c>
    </row>
    <row r="4165" spans="1:12" x14ac:dyDescent="0.25">
      <c r="A4165" t="str">
        <f t="shared" si="130"/>
        <v>T-4164</v>
      </c>
      <c r="B4165" s="3" t="s">
        <v>2584</v>
      </c>
      <c r="C4165" s="5">
        <v>45482</v>
      </c>
      <c r="D4165" s="3" t="s">
        <v>40</v>
      </c>
      <c r="E4165" s="4" t="s">
        <v>1124</v>
      </c>
      <c r="F4165" s="9">
        <v>1</v>
      </c>
      <c r="G4165">
        <f>VLOOKUP(E4165,'Data Produk'!$A$2:$E$2517,5,FALSE)</f>
        <v>13500</v>
      </c>
      <c r="H4165">
        <f t="shared" si="131"/>
        <v>13500</v>
      </c>
      <c r="I4165" t="str">
        <f>VLOOKUP(E4165,'Data Produk'!$A$2:$E$2517,3,FALSE)</f>
        <v>BHINNEKA BASIC XL MP64 BASIC MOUSEPAD BLACK</v>
      </c>
      <c r="J4165" t="str">
        <f>VLOOKUP(E4165,'Data Produk'!$A$2:$E$2517,4,FALSE)</f>
        <v>BASIC MOUSEPAD</v>
      </c>
      <c r="K4165" t="str">
        <f>VLOOKUP(D4165,'Data Outlet'!$A$2:$D$17,4,FALSE)</f>
        <v>Fani Sari</v>
      </c>
      <c r="L4165" t="str">
        <f>VLOOKUP(D4165,'Data Outlet'!$A$2:$D$17,2,FALSE)</f>
        <v>LIPPO MALL KEMANG</v>
      </c>
    </row>
    <row r="4166" spans="1:12" x14ac:dyDescent="0.25">
      <c r="A4166" t="str">
        <f t="shared" si="130"/>
        <v>T-4165</v>
      </c>
      <c r="B4166" s="3" t="s">
        <v>2584</v>
      </c>
      <c r="C4166" s="5">
        <v>45475</v>
      </c>
      <c r="D4166" s="3" t="s">
        <v>40</v>
      </c>
      <c r="E4166" s="4" t="s">
        <v>1071</v>
      </c>
      <c r="F4166" s="9">
        <v>1</v>
      </c>
      <c r="G4166">
        <f>VLOOKUP(E4166,'Data Produk'!$A$2:$E$2517,5,FALSE)</f>
        <v>396000</v>
      </c>
      <c r="H4166">
        <f t="shared" si="131"/>
        <v>396000</v>
      </c>
      <c r="I4166" t="str">
        <f>VLOOKUP(E4166,'Data Produk'!$A$2:$E$2517,3,FALSE)</f>
        <v>BHINNEKA LEVIOSA MCX01 CONDENSER MICROPHONE BLACK</v>
      </c>
      <c r="J4166" t="str">
        <f>VLOOKUP(E4166,'Data Produk'!$A$2:$E$2517,4,FALSE)</f>
        <v>STREAMING DEVICES</v>
      </c>
      <c r="K4166" t="str">
        <f>VLOOKUP(D4166,'Data Outlet'!$A$2:$D$17,4,FALSE)</f>
        <v>Fani Sari</v>
      </c>
      <c r="L4166" t="str">
        <f>VLOOKUP(D4166,'Data Outlet'!$A$2:$D$17,2,FALSE)</f>
        <v>LIPPO MALL KEMANG</v>
      </c>
    </row>
    <row r="4167" spans="1:12" x14ac:dyDescent="0.25">
      <c r="A4167" t="str">
        <f t="shared" si="130"/>
        <v>T-4166</v>
      </c>
      <c r="B4167" s="3" t="s">
        <v>2584</v>
      </c>
      <c r="C4167" s="5">
        <v>45483</v>
      </c>
      <c r="D4167" s="3" t="s">
        <v>45</v>
      </c>
      <c r="E4167" s="4" t="s">
        <v>120</v>
      </c>
      <c r="F4167" s="9">
        <v>1</v>
      </c>
      <c r="G4167">
        <f>VLOOKUP(E4167,'Data Produk'!$A$2:$E$2517,5,FALSE)</f>
        <v>82800</v>
      </c>
      <c r="H4167">
        <f t="shared" si="131"/>
        <v>82800</v>
      </c>
      <c r="I4167" t="str">
        <f>VLOOKUP(E4167,'Data Produk'!$A$2:$E$2517,3,FALSE)</f>
        <v>BHINNEKA GO W193 OFFICE MOUSE GREY</v>
      </c>
      <c r="J4167" t="str">
        <f>VLOOKUP(E4167,'Data Produk'!$A$2:$E$2517,4,FALSE)</f>
        <v>OFFICE MOUSE</v>
      </c>
      <c r="K4167" t="str">
        <f>VLOOKUP(D4167,'Data Outlet'!$A$2:$D$17,4,FALSE)</f>
        <v>Indah Putri</v>
      </c>
      <c r="L4167" t="str">
        <f>VLOOKUP(D4167,'Data Outlet'!$A$2:$D$17,2,FALSE)</f>
        <v>PIK AVENUE</v>
      </c>
    </row>
    <row r="4168" spans="1:12" x14ac:dyDescent="0.25">
      <c r="A4168" t="str">
        <f t="shared" si="130"/>
        <v>T-4167</v>
      </c>
      <c r="B4168" s="3" t="s">
        <v>2584</v>
      </c>
      <c r="C4168" s="5">
        <v>45497</v>
      </c>
      <c r="D4168" s="3" t="s">
        <v>45</v>
      </c>
      <c r="E4168" s="4" t="s">
        <v>305</v>
      </c>
      <c r="F4168" s="9">
        <v>3</v>
      </c>
      <c r="G4168">
        <f>VLOOKUP(E4168,'Data Produk'!$A$2:$E$2517,5,FALSE)</f>
        <v>78750</v>
      </c>
      <c r="H4168">
        <f t="shared" si="131"/>
        <v>236250</v>
      </c>
      <c r="I4168" t="str">
        <f>VLOOKUP(E4168,'Data Produk'!$A$2:$E$2517,3,FALSE)</f>
        <v>BHINNEKA CRYTO VX7 GAMING MOUSE WHITE</v>
      </c>
      <c r="J4168" t="str">
        <f>VLOOKUP(E4168,'Data Produk'!$A$2:$E$2517,4,FALSE)</f>
        <v>MOUSE GAMING</v>
      </c>
      <c r="K4168" t="str">
        <f>VLOOKUP(D4168,'Data Outlet'!$A$2:$D$17,4,FALSE)</f>
        <v>Indah Putri</v>
      </c>
      <c r="L4168" t="str">
        <f>VLOOKUP(D4168,'Data Outlet'!$A$2:$D$17,2,FALSE)</f>
        <v>PIK AVENUE</v>
      </c>
    </row>
    <row r="4169" spans="1:12" x14ac:dyDescent="0.25">
      <c r="A4169" t="str">
        <f t="shared" si="130"/>
        <v>T-4168</v>
      </c>
      <c r="B4169" s="3" t="s">
        <v>2584</v>
      </c>
      <c r="C4169" s="5">
        <v>45485</v>
      </c>
      <c r="D4169" s="3" t="s">
        <v>40</v>
      </c>
      <c r="E4169" s="4" t="s">
        <v>466</v>
      </c>
      <c r="F4169" s="9">
        <v>1</v>
      </c>
      <c r="G4169">
        <f>VLOOKUP(E4169,'Data Produk'!$A$2:$E$2517,5,FALSE)</f>
        <v>82800</v>
      </c>
      <c r="H4169">
        <f t="shared" si="131"/>
        <v>82800</v>
      </c>
      <c r="I4169" t="str">
        <f>VLOOKUP(E4169,'Data Produk'!$A$2:$E$2517,3,FALSE)</f>
        <v>BHINNEKA W190 OFFICE MOUSE BLACK</v>
      </c>
      <c r="J4169" t="str">
        <f>VLOOKUP(E4169,'Data Produk'!$A$2:$E$2517,4,FALSE)</f>
        <v>OFFICE MOUSE</v>
      </c>
      <c r="K4169" t="str">
        <f>VLOOKUP(D4169,'Data Outlet'!$A$2:$D$17,4,FALSE)</f>
        <v>Fani Sari</v>
      </c>
      <c r="L4169" t="str">
        <f>VLOOKUP(D4169,'Data Outlet'!$A$2:$D$17,2,FALSE)</f>
        <v>LIPPO MALL KEMANG</v>
      </c>
    </row>
    <row r="4170" spans="1:12" x14ac:dyDescent="0.25">
      <c r="A4170" t="str">
        <f t="shared" si="130"/>
        <v>T-4169</v>
      </c>
      <c r="B4170" s="3" t="s">
        <v>2584</v>
      </c>
      <c r="C4170" s="5">
        <v>45492</v>
      </c>
      <c r="D4170" s="3" t="s">
        <v>40</v>
      </c>
      <c r="E4170" s="4" t="s">
        <v>479</v>
      </c>
      <c r="F4170" s="9">
        <v>3</v>
      </c>
      <c r="G4170">
        <f>VLOOKUP(E4170,'Data Produk'!$A$2:$E$2517,5,FALSE)</f>
        <v>22500</v>
      </c>
      <c r="H4170">
        <f t="shared" si="131"/>
        <v>67500</v>
      </c>
      <c r="I4170" t="str">
        <f>VLOOKUP(E4170,'Data Produk'!$A$2:$E$2517,3,FALSE)</f>
        <v>BHINNEKA HYPERLINK KV65C1201 BLACK</v>
      </c>
      <c r="J4170" t="str">
        <f>VLOOKUP(E4170,'Data Produk'!$A$2:$E$2517,4,FALSE)</f>
        <v>CABLE</v>
      </c>
      <c r="K4170" t="str">
        <f>VLOOKUP(D4170,'Data Outlet'!$A$2:$D$17,4,FALSE)</f>
        <v>Fani Sari</v>
      </c>
      <c r="L4170" t="str">
        <f>VLOOKUP(D4170,'Data Outlet'!$A$2:$D$17,2,FALSE)</f>
        <v>LIPPO MALL KEMANG</v>
      </c>
    </row>
    <row r="4171" spans="1:12" x14ac:dyDescent="0.25">
      <c r="A4171" t="str">
        <f t="shared" si="130"/>
        <v>T-4170</v>
      </c>
      <c r="B4171" s="3" t="s">
        <v>2584</v>
      </c>
      <c r="C4171" s="5">
        <v>45494</v>
      </c>
      <c r="D4171" s="3" t="s">
        <v>45</v>
      </c>
      <c r="E4171" s="4" t="s">
        <v>116</v>
      </c>
      <c r="F4171" s="9">
        <v>4</v>
      </c>
      <c r="G4171">
        <f>VLOOKUP(E4171,'Data Produk'!$A$2:$E$2517,5,FALSE)</f>
        <v>73800</v>
      </c>
      <c r="H4171">
        <f t="shared" si="131"/>
        <v>295200</v>
      </c>
      <c r="I4171" t="str">
        <f>VLOOKUP(E4171,'Data Produk'!$A$2:$E$2517,3,FALSE)</f>
        <v>BHINNEKA RAIGOR III WG12R GAMING MOUSE BLACK</v>
      </c>
      <c r="J4171" t="str">
        <f>VLOOKUP(E4171,'Data Produk'!$A$2:$E$2517,4,FALSE)</f>
        <v>MOUSE GAMING</v>
      </c>
      <c r="K4171" t="str">
        <f>VLOOKUP(D4171,'Data Outlet'!$A$2:$D$17,4,FALSE)</f>
        <v>Indah Putri</v>
      </c>
      <c r="L4171" t="str">
        <f>VLOOKUP(D4171,'Data Outlet'!$A$2:$D$17,2,FALSE)</f>
        <v>PIK AVENUE</v>
      </c>
    </row>
    <row r="4172" spans="1:12" x14ac:dyDescent="0.25">
      <c r="A4172" t="str">
        <f t="shared" ref="A4172:A4235" si="132">"T-"&amp;ROW()-1</f>
        <v>T-4171</v>
      </c>
      <c r="B4172" s="3" t="s">
        <v>2584</v>
      </c>
      <c r="C4172" s="5">
        <v>45479</v>
      </c>
      <c r="D4172" s="3" t="s">
        <v>40</v>
      </c>
      <c r="E4172" s="4" t="s">
        <v>625</v>
      </c>
      <c r="F4172" s="9">
        <v>1</v>
      </c>
      <c r="G4172">
        <f>VLOOKUP(E4172,'Data Produk'!$A$2:$E$2517,5,FALSE)</f>
        <v>82800</v>
      </c>
      <c r="H4172">
        <f t="shared" si="131"/>
        <v>82800</v>
      </c>
      <c r="I4172" t="str">
        <f>VLOOKUP(E4172,'Data Produk'!$A$2:$E$2517,3,FALSE)</f>
        <v>BHINNEKA GO W193 OFFICE MOUSE PINK</v>
      </c>
      <c r="J4172" t="str">
        <f>VLOOKUP(E4172,'Data Produk'!$A$2:$E$2517,4,FALSE)</f>
        <v>OFFICE MOUSE</v>
      </c>
      <c r="K4172" t="str">
        <f>VLOOKUP(D4172,'Data Outlet'!$A$2:$D$17,4,FALSE)</f>
        <v>Fani Sari</v>
      </c>
      <c r="L4172" t="str">
        <f>VLOOKUP(D4172,'Data Outlet'!$A$2:$D$17,2,FALSE)</f>
        <v>LIPPO MALL KEMANG</v>
      </c>
    </row>
    <row r="4173" spans="1:12" x14ac:dyDescent="0.25">
      <c r="A4173" t="str">
        <f t="shared" si="132"/>
        <v>T-4172</v>
      </c>
      <c r="B4173" s="3" t="s">
        <v>2584</v>
      </c>
      <c r="C4173" s="5">
        <v>45474</v>
      </c>
      <c r="D4173" s="3" t="s">
        <v>45</v>
      </c>
      <c r="E4173" s="4" t="s">
        <v>1192</v>
      </c>
      <c r="F4173" s="9">
        <v>1</v>
      </c>
      <c r="G4173">
        <f>VLOOKUP(E4173,'Data Produk'!$A$2:$E$2517,5,FALSE)</f>
        <v>26100</v>
      </c>
      <c r="H4173">
        <f t="shared" si="131"/>
        <v>26100</v>
      </c>
      <c r="I4173" t="str">
        <f>VLOOKUP(E4173,'Data Produk'!$A$2:$E$2517,3,FALSE)</f>
        <v>BHINNEKA GO ES1 WIRED EARBUDS WHITE</v>
      </c>
      <c r="J4173" t="str">
        <f>VLOOKUP(E4173,'Data Produk'!$A$2:$E$2517,4,FALSE)</f>
        <v>EARPHONE</v>
      </c>
      <c r="K4173" t="str">
        <f>VLOOKUP(D4173,'Data Outlet'!$A$2:$D$17,4,FALSE)</f>
        <v>Indah Putri</v>
      </c>
      <c r="L4173" t="str">
        <f>VLOOKUP(D4173,'Data Outlet'!$A$2:$D$17,2,FALSE)</f>
        <v>PIK AVENUE</v>
      </c>
    </row>
    <row r="4174" spans="1:12" x14ac:dyDescent="0.25">
      <c r="A4174" t="str">
        <f t="shared" si="132"/>
        <v>T-4173</v>
      </c>
      <c r="B4174" s="3" t="s">
        <v>2584</v>
      </c>
      <c r="C4174" s="5">
        <v>45487</v>
      </c>
      <c r="D4174" s="3" t="s">
        <v>40</v>
      </c>
      <c r="E4174" s="4" t="s">
        <v>1616</v>
      </c>
      <c r="F4174" s="9">
        <v>1</v>
      </c>
      <c r="G4174">
        <f>VLOOKUP(E4174,'Data Produk'!$A$2:$E$2517,5,FALSE)</f>
        <v>73800</v>
      </c>
      <c r="H4174">
        <f t="shared" si="131"/>
        <v>73800</v>
      </c>
      <c r="I4174" t="str">
        <f>VLOOKUP(E4174,'Data Produk'!$A$2:$E$2517,3,FALSE)</f>
        <v>BHINNEKA RAIGOR III WG12R GAMING MOUSE BEIGE</v>
      </c>
      <c r="J4174" t="str">
        <f>VLOOKUP(E4174,'Data Produk'!$A$2:$E$2517,4,FALSE)</f>
        <v>MOUSE GAMING</v>
      </c>
      <c r="K4174" t="str">
        <f>VLOOKUP(D4174,'Data Outlet'!$A$2:$D$17,4,FALSE)</f>
        <v>Fani Sari</v>
      </c>
      <c r="L4174" t="str">
        <f>VLOOKUP(D4174,'Data Outlet'!$A$2:$D$17,2,FALSE)</f>
        <v>LIPPO MALL KEMANG</v>
      </c>
    </row>
    <row r="4175" spans="1:12" x14ac:dyDescent="0.25">
      <c r="A4175" t="str">
        <f t="shared" si="132"/>
        <v>T-4174</v>
      </c>
      <c r="B4175" s="3" t="s">
        <v>2584</v>
      </c>
      <c r="C4175" s="5">
        <v>45475</v>
      </c>
      <c r="D4175" s="3" t="s">
        <v>45</v>
      </c>
      <c r="E4175" s="4" t="s">
        <v>644</v>
      </c>
      <c r="F4175" s="9">
        <v>1</v>
      </c>
      <c r="G4175">
        <f>VLOOKUP(E4175,'Data Produk'!$A$2:$E$2517,5,FALSE)</f>
        <v>13500</v>
      </c>
      <c r="H4175">
        <f t="shared" si="131"/>
        <v>13500</v>
      </c>
      <c r="I4175" t="str">
        <f>VLOOKUP(E4175,'Data Produk'!$A$2:$E$2517,3,FALSE)</f>
        <v>BHINNEKA LINKBUDS ES2 WIRED EARBUDS BLACK</v>
      </c>
      <c r="J4175" t="str">
        <f>VLOOKUP(E4175,'Data Produk'!$A$2:$E$2517,4,FALSE)</f>
        <v>EARPHONE</v>
      </c>
      <c r="K4175" t="str">
        <f>VLOOKUP(D4175,'Data Outlet'!$A$2:$D$17,4,FALSE)</f>
        <v>Indah Putri</v>
      </c>
      <c r="L4175" t="str">
        <f>VLOOKUP(D4175,'Data Outlet'!$A$2:$D$17,2,FALSE)</f>
        <v>PIK AVENUE</v>
      </c>
    </row>
    <row r="4176" spans="1:12" x14ac:dyDescent="0.25">
      <c r="A4176" t="str">
        <f t="shared" si="132"/>
        <v>T-4175</v>
      </c>
      <c r="B4176" s="3" t="s">
        <v>2584</v>
      </c>
      <c r="C4176" s="5">
        <v>45493</v>
      </c>
      <c r="D4176" s="3" t="s">
        <v>45</v>
      </c>
      <c r="E4176" s="4" t="s">
        <v>266</v>
      </c>
      <c r="F4176" s="9">
        <v>2</v>
      </c>
      <c r="G4176">
        <f>VLOOKUP(E4176,'Data Produk'!$A$2:$E$2517,5,FALSE)</f>
        <v>39600</v>
      </c>
      <c r="H4176">
        <f t="shared" si="131"/>
        <v>79200</v>
      </c>
      <c r="I4176" t="str">
        <f>VLOOKUP(E4176,'Data Produk'!$A$2:$E$2517,3,FALSE)</f>
        <v>BHINNEKA GO W606 OFFICE MOUSE BLACK</v>
      </c>
      <c r="J4176" t="str">
        <f>VLOOKUP(E4176,'Data Produk'!$A$2:$E$2517,4,FALSE)</f>
        <v>OFFICE MOUSE</v>
      </c>
      <c r="K4176" t="str">
        <f>VLOOKUP(D4176,'Data Outlet'!$A$2:$D$17,4,FALSE)</f>
        <v>Indah Putri</v>
      </c>
      <c r="L4176" t="str">
        <f>VLOOKUP(D4176,'Data Outlet'!$A$2:$D$17,2,FALSE)</f>
        <v>PIK AVENUE</v>
      </c>
    </row>
    <row r="4177" spans="1:12" x14ac:dyDescent="0.25">
      <c r="A4177" t="str">
        <f t="shared" si="132"/>
        <v>T-4176</v>
      </c>
      <c r="B4177" s="3" t="s">
        <v>2584</v>
      </c>
      <c r="C4177" s="5">
        <v>45486</v>
      </c>
      <c r="D4177" s="3" t="s">
        <v>45</v>
      </c>
      <c r="E4177" s="4" t="s">
        <v>72</v>
      </c>
      <c r="F4177" s="9">
        <v>1</v>
      </c>
      <c r="G4177">
        <f>VLOOKUP(E4177,'Data Produk'!$A$2:$E$2517,5,FALSE)</f>
        <v>90000</v>
      </c>
      <c r="H4177">
        <f t="shared" si="131"/>
        <v>90000</v>
      </c>
      <c r="I4177" t="str">
        <f>VLOOKUP(E4177,'Data Produk'!$A$2:$E$2517,3,FALSE)</f>
        <v>BHINNEKA POWER PURE 33W 2-PORTS USB CHARGER (PD+QC) BLACK</v>
      </c>
      <c r="J4177" t="str">
        <f>VLOOKUP(E4177,'Data Produk'!$A$2:$E$2517,4,FALSE)</f>
        <v>CHARGER</v>
      </c>
      <c r="K4177" t="str">
        <f>VLOOKUP(D4177,'Data Outlet'!$A$2:$D$17,4,FALSE)</f>
        <v>Indah Putri</v>
      </c>
      <c r="L4177" t="str">
        <f>VLOOKUP(D4177,'Data Outlet'!$A$2:$D$17,2,FALSE)</f>
        <v>PIK AVENUE</v>
      </c>
    </row>
    <row r="4178" spans="1:12" x14ac:dyDescent="0.25">
      <c r="A4178" t="str">
        <f t="shared" si="132"/>
        <v>T-4177</v>
      </c>
      <c r="B4178" s="3" t="s">
        <v>2584</v>
      </c>
      <c r="C4178" s="5">
        <v>45494</v>
      </c>
      <c r="D4178" s="3" t="s">
        <v>40</v>
      </c>
      <c r="E4178" s="4" t="s">
        <v>1060</v>
      </c>
      <c r="F4178" s="9">
        <v>2</v>
      </c>
      <c r="G4178">
        <f>VLOOKUP(E4178,'Data Produk'!$A$2:$E$2517,5,FALSE)</f>
        <v>13500</v>
      </c>
      <c r="H4178">
        <f t="shared" si="131"/>
        <v>27000</v>
      </c>
      <c r="I4178" t="str">
        <f>VLOOKUP(E4178,'Data Produk'!$A$2:$E$2517,3,FALSE)</f>
        <v>BHINNEKA LINKBUDS ES2 WIRED EARBUDS BLACK</v>
      </c>
      <c r="J4178" t="str">
        <f>VLOOKUP(E4178,'Data Produk'!$A$2:$E$2517,4,FALSE)</f>
        <v>EARPHONE</v>
      </c>
      <c r="K4178" t="str">
        <f>VLOOKUP(D4178,'Data Outlet'!$A$2:$D$17,4,FALSE)</f>
        <v>Fani Sari</v>
      </c>
      <c r="L4178" t="str">
        <f>VLOOKUP(D4178,'Data Outlet'!$A$2:$D$17,2,FALSE)</f>
        <v>LIPPO MALL KEMANG</v>
      </c>
    </row>
    <row r="4179" spans="1:12" x14ac:dyDescent="0.25">
      <c r="A4179" t="str">
        <f t="shared" si="132"/>
        <v>T-4178</v>
      </c>
      <c r="B4179" s="3" t="s">
        <v>2584</v>
      </c>
      <c r="C4179" s="5">
        <v>45490</v>
      </c>
      <c r="D4179" s="3" t="s">
        <v>45</v>
      </c>
      <c r="E4179" s="4" t="s">
        <v>135</v>
      </c>
      <c r="F4179" s="9">
        <v>3</v>
      </c>
      <c r="G4179">
        <f>VLOOKUP(E4179,'Data Produk'!$A$2:$E$2517,5,FALSE)</f>
        <v>13050</v>
      </c>
      <c r="H4179">
        <f t="shared" si="131"/>
        <v>39150</v>
      </c>
      <c r="I4179" t="str">
        <f>VLOOKUP(E4179,'Data Produk'!$A$2:$E$2517,3,FALSE)</f>
        <v>BHINNEKA DURALINK KCT1201 BLACK</v>
      </c>
      <c r="J4179" t="str">
        <f>VLOOKUP(E4179,'Data Produk'!$A$2:$E$2517,4,FALSE)</f>
        <v>CABLE</v>
      </c>
      <c r="K4179" t="str">
        <f>VLOOKUP(D4179,'Data Outlet'!$A$2:$D$17,4,FALSE)</f>
        <v>Indah Putri</v>
      </c>
      <c r="L4179" t="str">
        <f>VLOOKUP(D4179,'Data Outlet'!$A$2:$D$17,2,FALSE)</f>
        <v>PIK AVENUE</v>
      </c>
    </row>
    <row r="4180" spans="1:12" x14ac:dyDescent="0.25">
      <c r="A4180" t="str">
        <f t="shared" si="132"/>
        <v>T-4179</v>
      </c>
      <c r="B4180" s="3" t="s">
        <v>2584</v>
      </c>
      <c r="C4180" s="5">
        <v>45489</v>
      </c>
      <c r="D4180" s="3" t="s">
        <v>40</v>
      </c>
      <c r="E4180" s="4" t="s">
        <v>497</v>
      </c>
      <c r="F4180" s="9">
        <v>2</v>
      </c>
      <c r="G4180">
        <f>VLOOKUP(E4180,'Data Produk'!$A$2:$E$2517,5,FALSE)</f>
        <v>27000</v>
      </c>
      <c r="H4180">
        <f t="shared" si="131"/>
        <v>54000</v>
      </c>
      <c r="I4180" t="str">
        <f>VLOOKUP(E4180,'Data Produk'!$A$2:$E$2517,3,FALSE)</f>
        <v>BHINNEKA DURALINK KLB2001 BLACK</v>
      </c>
      <c r="J4180" t="str">
        <f>VLOOKUP(E4180,'Data Produk'!$A$2:$E$2517,4,FALSE)</f>
        <v>CABLE</v>
      </c>
      <c r="K4180" t="str">
        <f>VLOOKUP(D4180,'Data Outlet'!$A$2:$D$17,4,FALSE)</f>
        <v>Fani Sari</v>
      </c>
      <c r="L4180" t="str">
        <f>VLOOKUP(D4180,'Data Outlet'!$A$2:$D$17,2,FALSE)</f>
        <v>LIPPO MALL KEMANG</v>
      </c>
    </row>
    <row r="4181" spans="1:12" x14ac:dyDescent="0.25">
      <c r="A4181" t="str">
        <f t="shared" si="132"/>
        <v>T-4180</v>
      </c>
      <c r="B4181" s="3" t="s">
        <v>2584</v>
      </c>
      <c r="C4181" s="5">
        <v>45501</v>
      </c>
      <c r="D4181" s="3" t="s">
        <v>45</v>
      </c>
      <c r="E4181" s="4" t="s">
        <v>1527</v>
      </c>
      <c r="F4181" s="9">
        <v>1</v>
      </c>
      <c r="G4181">
        <f>VLOOKUP(E4181,'Data Produk'!$A$2:$E$2517,5,FALSE)</f>
        <v>261000</v>
      </c>
      <c r="H4181">
        <f t="shared" si="131"/>
        <v>261000</v>
      </c>
      <c r="I4181" t="str">
        <f>VLOOKUP(E4181,'Data Produk'!$A$2:$E$2517,3,FALSE)</f>
        <v>BHINNEKA BLAKE WGC5 GAMING MOUSE BLACK</v>
      </c>
      <c r="J4181" t="str">
        <f>VLOOKUP(E4181,'Data Produk'!$A$2:$E$2517,4,FALSE)</f>
        <v>MOUSE GAMING</v>
      </c>
      <c r="K4181" t="str">
        <f>VLOOKUP(D4181,'Data Outlet'!$A$2:$D$17,4,FALSE)</f>
        <v>Indah Putri</v>
      </c>
      <c r="L4181" t="str">
        <f>VLOOKUP(D4181,'Data Outlet'!$A$2:$D$17,2,FALSE)</f>
        <v>PIK AVENUE</v>
      </c>
    </row>
    <row r="4182" spans="1:12" x14ac:dyDescent="0.25">
      <c r="A4182" t="str">
        <f t="shared" si="132"/>
        <v>T-4181</v>
      </c>
      <c r="B4182" s="3" t="s">
        <v>2584</v>
      </c>
      <c r="C4182" s="5">
        <v>45481</v>
      </c>
      <c r="D4182" s="3" t="s">
        <v>40</v>
      </c>
      <c r="E4182" s="4" t="s">
        <v>1019</v>
      </c>
      <c r="F4182" s="9">
        <v>1</v>
      </c>
      <c r="G4182">
        <f>VLOOKUP(E4182,'Data Produk'!$A$2:$E$2517,5,FALSE)</f>
        <v>629300</v>
      </c>
      <c r="H4182">
        <f t="shared" si="131"/>
        <v>629300</v>
      </c>
      <c r="I4182" t="str">
        <f>VLOOKUP(E4182,'Data Produk'!$A$2:$E$2517,3,FALSE)</f>
        <v>BHINNEKA ARIA XD7 GAMING MOUSE SANJI</v>
      </c>
      <c r="J4182" t="str">
        <f>VLOOKUP(E4182,'Data Produk'!$A$2:$E$2517,4,FALSE)</f>
        <v>MOUSE GAMING</v>
      </c>
      <c r="K4182" t="str">
        <f>VLOOKUP(D4182,'Data Outlet'!$A$2:$D$17,4,FALSE)</f>
        <v>Fani Sari</v>
      </c>
      <c r="L4182" t="str">
        <f>VLOOKUP(D4182,'Data Outlet'!$A$2:$D$17,2,FALSE)</f>
        <v>LIPPO MALL KEMANG</v>
      </c>
    </row>
    <row r="4183" spans="1:12" x14ac:dyDescent="0.25">
      <c r="A4183" t="str">
        <f t="shared" si="132"/>
        <v>T-4182</v>
      </c>
      <c r="B4183" s="3" t="s">
        <v>2584</v>
      </c>
      <c r="C4183" s="5">
        <v>45494</v>
      </c>
      <c r="D4183" s="3" t="s">
        <v>40</v>
      </c>
      <c r="E4183" s="4" t="s">
        <v>756</v>
      </c>
      <c r="F4183" s="9">
        <v>1</v>
      </c>
      <c r="G4183">
        <f>VLOOKUP(E4183,'Data Produk'!$A$2:$E$2517,5,FALSE)</f>
        <v>162000</v>
      </c>
      <c r="H4183">
        <f t="shared" si="131"/>
        <v>162000</v>
      </c>
      <c r="I4183" t="str">
        <f>VLOOKUP(E4183,'Data Produk'!$A$2:$E$2517,3,FALSE)</f>
        <v>BHINNEKA POWER PACK T1 10.000 mAh 22,5W POWERBANK WHITE</v>
      </c>
      <c r="J4183" t="str">
        <f>VLOOKUP(E4183,'Data Produk'!$A$2:$E$2517,4,FALSE)</f>
        <v>POWERBANK</v>
      </c>
      <c r="K4183" t="str">
        <f>VLOOKUP(D4183,'Data Outlet'!$A$2:$D$17,4,FALSE)</f>
        <v>Fani Sari</v>
      </c>
      <c r="L4183" t="str">
        <f>VLOOKUP(D4183,'Data Outlet'!$A$2:$D$17,2,FALSE)</f>
        <v>LIPPO MALL KEMANG</v>
      </c>
    </row>
    <row r="4184" spans="1:12" x14ac:dyDescent="0.25">
      <c r="A4184" t="str">
        <f t="shared" si="132"/>
        <v>T-4183</v>
      </c>
      <c r="B4184" s="3" t="s">
        <v>2584</v>
      </c>
      <c r="C4184" s="5">
        <v>45483</v>
      </c>
      <c r="D4184" s="3" t="s">
        <v>45</v>
      </c>
      <c r="E4184" s="4" t="s">
        <v>281</v>
      </c>
      <c r="F4184" s="9">
        <v>1</v>
      </c>
      <c r="G4184">
        <f>VLOOKUP(E4184,'Data Produk'!$A$2:$E$2517,5,FALSE)</f>
        <v>112500</v>
      </c>
      <c r="H4184">
        <f t="shared" si="131"/>
        <v>112500</v>
      </c>
      <c r="I4184" t="str">
        <f>VLOOKUP(E4184,'Data Produk'!$A$2:$E$2517,3,FALSE)</f>
        <v>BHINNEKA GO WH02 WIRELESS HEADSET GREY</v>
      </c>
      <c r="J4184" t="str">
        <f>VLOOKUP(E4184,'Data Produk'!$A$2:$E$2517,4,FALSE)</f>
        <v>WIRELESS HEADSET</v>
      </c>
      <c r="K4184" t="str">
        <f>VLOOKUP(D4184,'Data Outlet'!$A$2:$D$17,4,FALSE)</f>
        <v>Indah Putri</v>
      </c>
      <c r="L4184" t="str">
        <f>VLOOKUP(D4184,'Data Outlet'!$A$2:$D$17,2,FALSE)</f>
        <v>PIK AVENUE</v>
      </c>
    </row>
    <row r="4185" spans="1:12" x14ac:dyDescent="0.25">
      <c r="A4185" t="str">
        <f t="shared" si="132"/>
        <v>T-4184</v>
      </c>
      <c r="B4185" s="3" t="s">
        <v>2584</v>
      </c>
      <c r="C4185" s="5">
        <v>45490</v>
      </c>
      <c r="D4185" s="3" t="s">
        <v>40</v>
      </c>
      <c r="E4185" s="4" t="s">
        <v>1671</v>
      </c>
      <c r="F4185" s="9">
        <v>3</v>
      </c>
      <c r="G4185">
        <f>VLOOKUP(E4185,'Data Produk'!$A$2:$E$2517,5,FALSE)</f>
        <v>39600</v>
      </c>
      <c r="H4185">
        <f t="shared" si="131"/>
        <v>118800</v>
      </c>
      <c r="I4185" t="str">
        <f>VLOOKUP(E4185,'Data Produk'!$A$2:$E$2517,3,FALSE)</f>
        <v>BHINNEKA GO W606 OFFICE MOUSE BLACK</v>
      </c>
      <c r="J4185" t="str">
        <f>VLOOKUP(E4185,'Data Produk'!$A$2:$E$2517,4,FALSE)</f>
        <v>OFFICE MOUSE</v>
      </c>
      <c r="K4185" t="str">
        <f>VLOOKUP(D4185,'Data Outlet'!$A$2:$D$17,4,FALSE)</f>
        <v>Fani Sari</v>
      </c>
      <c r="L4185" t="str">
        <f>VLOOKUP(D4185,'Data Outlet'!$A$2:$D$17,2,FALSE)</f>
        <v>LIPPO MALL KEMANG</v>
      </c>
    </row>
    <row r="4186" spans="1:12" x14ac:dyDescent="0.25">
      <c r="A4186" t="str">
        <f t="shared" si="132"/>
        <v>T-4185</v>
      </c>
      <c r="B4186" s="3" t="s">
        <v>2584</v>
      </c>
      <c r="C4186" s="5">
        <v>45495</v>
      </c>
      <c r="D4186" s="3" t="s">
        <v>40</v>
      </c>
      <c r="E4186" s="4" t="s">
        <v>574</v>
      </c>
      <c r="F4186" s="9">
        <v>4</v>
      </c>
      <c r="G4186">
        <f>VLOOKUP(E4186,'Data Produk'!$A$2:$E$2517,5,FALSE)</f>
        <v>49500</v>
      </c>
      <c r="H4186">
        <f t="shared" si="131"/>
        <v>198000</v>
      </c>
      <c r="I4186" t="str">
        <f>VLOOKUP(E4186,'Data Produk'!$A$2:$E$2517,3,FALSE)</f>
        <v>BHINNEKA POWER PURE 20W 1-PORT TYPE-A USB CHARGER (QC) BLACK</v>
      </c>
      <c r="J4186" t="str">
        <f>VLOOKUP(E4186,'Data Produk'!$A$2:$E$2517,4,FALSE)</f>
        <v>CHARGER</v>
      </c>
      <c r="K4186" t="str">
        <f>VLOOKUP(D4186,'Data Outlet'!$A$2:$D$17,4,FALSE)</f>
        <v>Fani Sari</v>
      </c>
      <c r="L4186" t="str">
        <f>VLOOKUP(D4186,'Data Outlet'!$A$2:$D$17,2,FALSE)</f>
        <v>LIPPO MALL KEMANG</v>
      </c>
    </row>
    <row r="4187" spans="1:12" x14ac:dyDescent="0.25">
      <c r="A4187" t="str">
        <f t="shared" si="132"/>
        <v>T-4186</v>
      </c>
      <c r="B4187" s="3" t="s">
        <v>2584</v>
      </c>
      <c r="C4187" s="5">
        <v>45479</v>
      </c>
      <c r="D4187" s="3" t="s">
        <v>45</v>
      </c>
      <c r="E4187" s="4" t="s">
        <v>173</v>
      </c>
      <c r="F4187" s="9">
        <v>2</v>
      </c>
      <c r="G4187">
        <f>VLOOKUP(E4187,'Data Produk'!$A$2:$E$2517,5,FALSE)</f>
        <v>162000</v>
      </c>
      <c r="H4187">
        <f t="shared" si="131"/>
        <v>324000</v>
      </c>
      <c r="I4187" t="str">
        <f>VLOOKUP(E4187,'Data Produk'!$A$2:$E$2517,3,FALSE)</f>
        <v>BHINNEKA POWER PACK T1 10.000 mAh 22,5W POWERBANK WHITE</v>
      </c>
      <c r="J4187" t="str">
        <f>VLOOKUP(E4187,'Data Produk'!$A$2:$E$2517,4,FALSE)</f>
        <v>POWERBANK</v>
      </c>
      <c r="K4187" t="str">
        <f>VLOOKUP(D4187,'Data Outlet'!$A$2:$D$17,4,FALSE)</f>
        <v>Indah Putri</v>
      </c>
      <c r="L4187" t="str">
        <f>VLOOKUP(D4187,'Data Outlet'!$A$2:$D$17,2,FALSE)</f>
        <v>PIK AVENUE</v>
      </c>
    </row>
    <row r="4188" spans="1:12" x14ac:dyDescent="0.25">
      <c r="A4188" t="str">
        <f t="shared" si="132"/>
        <v>T-4187</v>
      </c>
      <c r="B4188" s="3" t="s">
        <v>2584</v>
      </c>
      <c r="C4188" s="5">
        <v>45503</v>
      </c>
      <c r="D4188" s="3" t="s">
        <v>45</v>
      </c>
      <c r="E4188" s="4" t="s">
        <v>239</v>
      </c>
      <c r="F4188" s="9">
        <v>3</v>
      </c>
      <c r="G4188">
        <f>VLOOKUP(E4188,'Data Produk'!$A$2:$E$2517,5,FALSE)</f>
        <v>15300</v>
      </c>
      <c r="H4188">
        <f t="shared" si="131"/>
        <v>45900</v>
      </c>
      <c r="I4188" t="str">
        <f>VLOOKUP(E4188,'Data Produk'!$A$2:$E$2517,3,FALSE)</f>
        <v>BHINNEKA LINKPODS ES3 WIRED EARBUDS WHITE</v>
      </c>
      <c r="J4188" t="str">
        <f>VLOOKUP(E4188,'Data Produk'!$A$2:$E$2517,4,FALSE)</f>
        <v>EARPHONE</v>
      </c>
      <c r="K4188" t="str">
        <f>VLOOKUP(D4188,'Data Outlet'!$A$2:$D$17,4,FALSE)</f>
        <v>Indah Putri</v>
      </c>
      <c r="L4188" t="str">
        <f>VLOOKUP(D4188,'Data Outlet'!$A$2:$D$17,2,FALSE)</f>
        <v>PIK AVENUE</v>
      </c>
    </row>
    <row r="4189" spans="1:12" x14ac:dyDescent="0.25">
      <c r="A4189" t="str">
        <f t="shared" si="132"/>
        <v>T-4188</v>
      </c>
      <c r="B4189" s="3" t="s">
        <v>2584</v>
      </c>
      <c r="C4189" s="5">
        <v>45486</v>
      </c>
      <c r="D4189" s="3" t="s">
        <v>45</v>
      </c>
      <c r="E4189" s="4" t="s">
        <v>1180</v>
      </c>
      <c r="F4189" s="9">
        <v>3</v>
      </c>
      <c r="G4189">
        <f>VLOOKUP(E4189,'Data Produk'!$A$2:$E$2517,5,FALSE)</f>
        <v>65700</v>
      </c>
      <c r="H4189">
        <f t="shared" si="131"/>
        <v>197100</v>
      </c>
      <c r="I4189" t="str">
        <f>VLOOKUP(E4189,'Data Produk'!$A$2:$E$2517,3,FALSE)</f>
        <v>BHINNEKA POWER GO 20W 1-PORT TYPE-C USB CHARGER (PD) WHITE</v>
      </c>
      <c r="J4189" t="str">
        <f>VLOOKUP(E4189,'Data Produk'!$A$2:$E$2517,4,FALSE)</f>
        <v>CHARGER</v>
      </c>
      <c r="K4189" t="str">
        <f>VLOOKUP(D4189,'Data Outlet'!$A$2:$D$17,4,FALSE)</f>
        <v>Indah Putri</v>
      </c>
      <c r="L4189" t="str">
        <f>VLOOKUP(D4189,'Data Outlet'!$A$2:$D$17,2,FALSE)</f>
        <v>PIK AVENUE</v>
      </c>
    </row>
    <row r="4190" spans="1:12" x14ac:dyDescent="0.25">
      <c r="A4190" t="str">
        <f t="shared" si="132"/>
        <v>T-4189</v>
      </c>
      <c r="B4190" s="3" t="s">
        <v>2584</v>
      </c>
      <c r="C4190" s="5">
        <v>45503</v>
      </c>
      <c r="D4190" s="3" t="s">
        <v>40</v>
      </c>
      <c r="E4190" s="4" t="s">
        <v>457</v>
      </c>
      <c r="F4190" s="9">
        <v>2</v>
      </c>
      <c r="G4190">
        <f>VLOOKUP(E4190,'Data Produk'!$A$2:$E$2517,5,FALSE)</f>
        <v>98100</v>
      </c>
      <c r="H4190">
        <f t="shared" si="131"/>
        <v>196200</v>
      </c>
      <c r="I4190" t="str">
        <f>VLOOKUP(E4190,'Data Produk'!$A$2:$E$2517,3,FALSE)</f>
        <v>BHINNEKA CW2-Q01 30W 2-PORTS CHARGER (QC) WHITE</v>
      </c>
      <c r="J4190" t="str">
        <f>VLOOKUP(E4190,'Data Produk'!$A$2:$E$2517,4,FALSE)</f>
        <v>CHARGER</v>
      </c>
      <c r="K4190" t="str">
        <f>VLOOKUP(D4190,'Data Outlet'!$A$2:$D$17,4,FALSE)</f>
        <v>Fani Sari</v>
      </c>
      <c r="L4190" t="str">
        <f>VLOOKUP(D4190,'Data Outlet'!$A$2:$D$17,2,FALSE)</f>
        <v>LIPPO MALL KEMANG</v>
      </c>
    </row>
    <row r="4191" spans="1:12" x14ac:dyDescent="0.25">
      <c r="A4191" t="str">
        <f t="shared" si="132"/>
        <v>T-4190</v>
      </c>
      <c r="B4191" s="3" t="s">
        <v>2584</v>
      </c>
      <c r="C4191" s="5">
        <v>45501</v>
      </c>
      <c r="D4191" s="3" t="s">
        <v>40</v>
      </c>
      <c r="E4191" s="4" t="s">
        <v>501</v>
      </c>
      <c r="F4191" s="9">
        <v>3</v>
      </c>
      <c r="G4191">
        <f>VLOOKUP(E4191,'Data Produk'!$A$2:$E$2517,5,FALSE)</f>
        <v>76500</v>
      </c>
      <c r="H4191">
        <f t="shared" si="131"/>
        <v>229500</v>
      </c>
      <c r="I4191" t="str">
        <f>VLOOKUP(E4191,'Data Produk'!$A$2:$E$2517,3,FALSE)</f>
        <v>BHINNEKA WAVE10 TW10 TRUE WIRELESS WHITE</v>
      </c>
      <c r="J4191" t="str">
        <f>VLOOKUP(E4191,'Data Produk'!$A$2:$E$2517,4,FALSE)</f>
        <v>TWS</v>
      </c>
      <c r="K4191" t="str">
        <f>VLOOKUP(D4191,'Data Outlet'!$A$2:$D$17,4,FALSE)</f>
        <v>Fani Sari</v>
      </c>
      <c r="L4191" t="str">
        <f>VLOOKUP(D4191,'Data Outlet'!$A$2:$D$17,2,FALSE)</f>
        <v>LIPPO MALL KEMANG</v>
      </c>
    </row>
    <row r="4192" spans="1:12" x14ac:dyDescent="0.25">
      <c r="A4192" t="str">
        <f t="shared" si="132"/>
        <v>T-4191</v>
      </c>
      <c r="B4192" s="3" t="s">
        <v>2584</v>
      </c>
      <c r="C4192" s="5">
        <v>45501</v>
      </c>
      <c r="D4192" s="3" t="s">
        <v>40</v>
      </c>
      <c r="E4192" s="4" t="s">
        <v>590</v>
      </c>
      <c r="F4192" s="9">
        <v>1</v>
      </c>
      <c r="G4192">
        <f>VLOOKUP(E4192,'Data Produk'!$A$2:$E$2517,5,FALSE)</f>
        <v>89100</v>
      </c>
      <c r="H4192">
        <f t="shared" si="131"/>
        <v>89100</v>
      </c>
      <c r="I4192" t="str">
        <f>VLOOKUP(E4192,'Data Produk'!$A$2:$E$2517,3,FALSE)</f>
        <v>BHINNEKA Gaming Headset Stand Tower AC3004 MINT</v>
      </c>
      <c r="J4192" t="str">
        <f>VLOOKUP(E4192,'Data Produk'!$A$2:$E$2517,4,FALSE)</f>
        <v>OTHER ACCESSORIES</v>
      </c>
      <c r="K4192" t="str">
        <f>VLOOKUP(D4192,'Data Outlet'!$A$2:$D$17,4,FALSE)</f>
        <v>Fani Sari</v>
      </c>
      <c r="L4192" t="str">
        <f>VLOOKUP(D4192,'Data Outlet'!$A$2:$D$17,2,FALSE)</f>
        <v>LIPPO MALL KEMANG</v>
      </c>
    </row>
    <row r="4193" spans="1:12" x14ac:dyDescent="0.25">
      <c r="A4193" t="str">
        <f t="shared" si="132"/>
        <v>T-4192</v>
      </c>
      <c r="B4193" s="3" t="s">
        <v>2584</v>
      </c>
      <c r="C4193" s="5">
        <v>45496</v>
      </c>
      <c r="D4193" s="3" t="s">
        <v>45</v>
      </c>
      <c r="E4193" s="4" t="s">
        <v>1512</v>
      </c>
      <c r="F4193" s="9">
        <v>1</v>
      </c>
      <c r="G4193">
        <f>VLOOKUP(E4193,'Data Produk'!$A$2:$E$2517,5,FALSE)</f>
        <v>193500</v>
      </c>
      <c r="H4193">
        <f t="shared" si="131"/>
        <v>193500</v>
      </c>
      <c r="I4193" t="str">
        <f>VLOOKUP(E4193,'Data Produk'!$A$2:$E$2517,3,FALSE)</f>
        <v>BHINNEKA ATOM TKL MECHANICAL KEYBOARD GREY BLUE SWITCH</v>
      </c>
      <c r="J4193" t="str">
        <f>VLOOKUP(E4193,'Data Produk'!$A$2:$E$2517,4,FALSE)</f>
        <v>KEYBOARD GAMING</v>
      </c>
      <c r="K4193" t="str">
        <f>VLOOKUP(D4193,'Data Outlet'!$A$2:$D$17,4,FALSE)</f>
        <v>Indah Putri</v>
      </c>
      <c r="L4193" t="str">
        <f>VLOOKUP(D4193,'Data Outlet'!$A$2:$D$17,2,FALSE)</f>
        <v>PIK AVENUE</v>
      </c>
    </row>
    <row r="4194" spans="1:12" x14ac:dyDescent="0.25">
      <c r="A4194" t="str">
        <f t="shared" si="132"/>
        <v>T-4193</v>
      </c>
      <c r="B4194" s="3" t="s">
        <v>2584</v>
      </c>
      <c r="C4194" s="5">
        <v>45493</v>
      </c>
      <c r="D4194" s="3" t="s">
        <v>45</v>
      </c>
      <c r="E4194" s="4" t="s">
        <v>601</v>
      </c>
      <c r="F4194" s="9">
        <v>2</v>
      </c>
      <c r="G4194">
        <f>VLOOKUP(E4194,'Data Produk'!$A$2:$E$2517,5,FALSE)</f>
        <v>26100</v>
      </c>
      <c r="H4194">
        <f t="shared" si="131"/>
        <v>52200</v>
      </c>
      <c r="I4194" t="str">
        <f>VLOOKUP(E4194,'Data Produk'!$A$2:$E$2517,3,FALSE)</f>
        <v>BHINNEKA GO ES1 WIRED EARBUDS BLACK</v>
      </c>
      <c r="J4194" t="str">
        <f>VLOOKUP(E4194,'Data Produk'!$A$2:$E$2517,4,FALSE)</f>
        <v>EARPHONE</v>
      </c>
      <c r="K4194" t="str">
        <f>VLOOKUP(D4194,'Data Outlet'!$A$2:$D$17,4,FALSE)</f>
        <v>Indah Putri</v>
      </c>
      <c r="L4194" t="str">
        <f>VLOOKUP(D4194,'Data Outlet'!$A$2:$D$17,2,FALSE)</f>
        <v>PIK AVENUE</v>
      </c>
    </row>
    <row r="4195" spans="1:12" x14ac:dyDescent="0.25">
      <c r="A4195" t="str">
        <f t="shared" si="132"/>
        <v>T-4194</v>
      </c>
      <c r="B4195" s="3" t="s">
        <v>2584</v>
      </c>
      <c r="C4195" s="5">
        <v>45496</v>
      </c>
      <c r="D4195" s="3" t="s">
        <v>40</v>
      </c>
      <c r="E4195" s="4" t="s">
        <v>448</v>
      </c>
      <c r="F4195" s="9">
        <v>2</v>
      </c>
      <c r="G4195">
        <f>VLOOKUP(E4195,'Data Produk'!$A$2:$E$2517,5,FALSE)</f>
        <v>65700</v>
      </c>
      <c r="H4195">
        <f t="shared" si="131"/>
        <v>131400</v>
      </c>
      <c r="I4195" t="str">
        <f>VLOOKUP(E4195,'Data Produk'!$A$2:$E$2517,3,FALSE)</f>
        <v>BHINNEKA RAIGOR III WG12 GAMING MOUSE BLACK</v>
      </c>
      <c r="J4195" t="str">
        <f>VLOOKUP(E4195,'Data Produk'!$A$2:$E$2517,4,FALSE)</f>
        <v>MOUSE GAMING</v>
      </c>
      <c r="K4195" t="str">
        <f>VLOOKUP(D4195,'Data Outlet'!$A$2:$D$17,4,FALSE)</f>
        <v>Fani Sari</v>
      </c>
      <c r="L4195" t="str">
        <f>VLOOKUP(D4195,'Data Outlet'!$A$2:$D$17,2,FALSE)</f>
        <v>LIPPO MALL KEMANG</v>
      </c>
    </row>
    <row r="4196" spans="1:12" x14ac:dyDescent="0.25">
      <c r="A4196" t="str">
        <f t="shared" si="132"/>
        <v>T-4195</v>
      </c>
      <c r="B4196" s="3" t="s">
        <v>2584</v>
      </c>
      <c r="C4196" s="5">
        <v>45484</v>
      </c>
      <c r="D4196" s="3" t="s">
        <v>40</v>
      </c>
      <c r="E4196" s="4" t="s">
        <v>1100</v>
      </c>
      <c r="F4196" s="9">
        <v>1</v>
      </c>
      <c r="G4196">
        <f>VLOOKUP(E4196,'Data Produk'!$A$2:$E$2517,5,FALSE)</f>
        <v>112500</v>
      </c>
      <c r="H4196">
        <f t="shared" si="131"/>
        <v>112500</v>
      </c>
      <c r="I4196" t="str">
        <f>VLOOKUP(E4196,'Data Produk'!$A$2:$E$2517,3,FALSE)</f>
        <v>BHINNEKA WAVE11 TW11 TRUE WIRELESS PINK</v>
      </c>
      <c r="J4196" t="str">
        <f>VLOOKUP(E4196,'Data Produk'!$A$2:$E$2517,4,FALSE)</f>
        <v>TWS</v>
      </c>
      <c r="K4196" t="str">
        <f>VLOOKUP(D4196,'Data Outlet'!$A$2:$D$17,4,FALSE)</f>
        <v>Fani Sari</v>
      </c>
      <c r="L4196" t="str">
        <f>VLOOKUP(D4196,'Data Outlet'!$A$2:$D$17,2,FALSE)</f>
        <v>LIPPO MALL KEMANG</v>
      </c>
    </row>
    <row r="4197" spans="1:12" x14ac:dyDescent="0.25">
      <c r="A4197" t="str">
        <f t="shared" si="132"/>
        <v>T-4196</v>
      </c>
      <c r="B4197" s="3" t="s">
        <v>2584</v>
      </c>
      <c r="C4197" s="5">
        <v>45485</v>
      </c>
      <c r="D4197" s="3" t="s">
        <v>40</v>
      </c>
      <c r="E4197" s="4" t="s">
        <v>582</v>
      </c>
      <c r="F4197" s="9">
        <v>1</v>
      </c>
      <c r="G4197">
        <f>VLOOKUP(E4197,'Data Produk'!$A$2:$E$2517,5,FALSE)</f>
        <v>629300</v>
      </c>
      <c r="H4197">
        <f t="shared" si="131"/>
        <v>629300</v>
      </c>
      <c r="I4197" t="str">
        <f>VLOOKUP(E4197,'Data Produk'!$A$2:$E$2517,3,FALSE)</f>
        <v>BHINNEKA ARIA XD7 GAMING MOUSE LUFFY</v>
      </c>
      <c r="J4197" t="str">
        <f>VLOOKUP(E4197,'Data Produk'!$A$2:$E$2517,4,FALSE)</f>
        <v>MOUSE GAMING</v>
      </c>
      <c r="K4197" t="str">
        <f>VLOOKUP(D4197,'Data Outlet'!$A$2:$D$17,4,FALSE)</f>
        <v>Fani Sari</v>
      </c>
      <c r="L4197" t="str">
        <f>VLOOKUP(D4197,'Data Outlet'!$A$2:$D$17,2,FALSE)</f>
        <v>LIPPO MALL KEMANG</v>
      </c>
    </row>
    <row r="4198" spans="1:12" x14ac:dyDescent="0.25">
      <c r="A4198" t="str">
        <f t="shared" si="132"/>
        <v>T-4197</v>
      </c>
      <c r="B4198" s="3" t="s">
        <v>2584</v>
      </c>
      <c r="C4198" s="5">
        <v>45478</v>
      </c>
      <c r="D4198" s="3" t="s">
        <v>40</v>
      </c>
      <c r="E4198" s="4" t="s">
        <v>907</v>
      </c>
      <c r="F4198" s="9">
        <v>1</v>
      </c>
      <c r="G4198">
        <f>VLOOKUP(E4198,'Data Produk'!$A$2:$E$2517,5,FALSE)</f>
        <v>39600</v>
      </c>
      <c r="H4198">
        <f t="shared" si="131"/>
        <v>39600</v>
      </c>
      <c r="I4198" t="str">
        <f>VLOOKUP(E4198,'Data Produk'!$A$2:$E$2517,3,FALSE)</f>
        <v>BHINNEKA GO W608 OFFICE MOUSE PINK</v>
      </c>
      <c r="J4198" t="str">
        <f>VLOOKUP(E4198,'Data Produk'!$A$2:$E$2517,4,FALSE)</f>
        <v>OFFICE MOUSE</v>
      </c>
      <c r="K4198" t="str">
        <f>VLOOKUP(D4198,'Data Outlet'!$A$2:$D$17,4,FALSE)</f>
        <v>Fani Sari</v>
      </c>
      <c r="L4198" t="str">
        <f>VLOOKUP(D4198,'Data Outlet'!$A$2:$D$17,2,FALSE)</f>
        <v>LIPPO MALL KEMANG</v>
      </c>
    </row>
    <row r="4199" spans="1:12" x14ac:dyDescent="0.25">
      <c r="A4199" t="str">
        <f t="shared" si="132"/>
        <v>T-4198</v>
      </c>
      <c r="B4199" s="3" t="s">
        <v>2584</v>
      </c>
      <c r="C4199" s="5">
        <v>45475</v>
      </c>
      <c r="D4199" s="3" t="s">
        <v>45</v>
      </c>
      <c r="E4199" s="4" t="s">
        <v>1000</v>
      </c>
      <c r="F4199" s="9">
        <v>1</v>
      </c>
      <c r="G4199">
        <f>VLOOKUP(E4199,'Data Produk'!$A$2:$E$2517,5,FALSE)</f>
        <v>162000</v>
      </c>
      <c r="H4199">
        <f t="shared" si="131"/>
        <v>162000</v>
      </c>
      <c r="I4199" t="str">
        <f>VLOOKUP(E4199,'Data Produk'!$A$2:$E$2517,3,FALSE)</f>
        <v>BHINNEKA GO WH03 WIRELESS HEADSET BEIGE</v>
      </c>
      <c r="J4199" t="str">
        <f>VLOOKUP(E4199,'Data Produk'!$A$2:$E$2517,4,FALSE)</f>
        <v>WIRELESS HEADSET</v>
      </c>
      <c r="K4199" t="str">
        <f>VLOOKUP(D4199,'Data Outlet'!$A$2:$D$17,4,FALSE)</f>
        <v>Indah Putri</v>
      </c>
      <c r="L4199" t="str">
        <f>VLOOKUP(D4199,'Data Outlet'!$A$2:$D$17,2,FALSE)</f>
        <v>PIK AVENUE</v>
      </c>
    </row>
    <row r="4200" spans="1:12" x14ac:dyDescent="0.25">
      <c r="A4200" t="str">
        <f t="shared" si="132"/>
        <v>T-4199</v>
      </c>
      <c r="B4200" s="3" t="s">
        <v>2584</v>
      </c>
      <c r="C4200" s="5">
        <v>45503</v>
      </c>
      <c r="D4200" s="3" t="s">
        <v>45</v>
      </c>
      <c r="E4200" s="4" t="s">
        <v>795</v>
      </c>
      <c r="F4200" s="9">
        <v>1</v>
      </c>
      <c r="G4200">
        <f>VLOOKUP(E4200,'Data Produk'!$A$2:$E$2517,5,FALSE)</f>
        <v>94500</v>
      </c>
      <c r="H4200">
        <f t="shared" si="131"/>
        <v>94500</v>
      </c>
      <c r="I4200" t="str">
        <f>VLOOKUP(E4200,'Data Produk'!$A$2:$E$2517,3,FALSE)</f>
        <v>BHINNEKA POWER GO 25W 1-PORT TYPE-C USB CHARGER (PD/PPS) WHITE</v>
      </c>
      <c r="J4200" t="str">
        <f>VLOOKUP(E4200,'Data Produk'!$A$2:$E$2517,4,FALSE)</f>
        <v>CHARGER</v>
      </c>
      <c r="K4200" t="str">
        <f>VLOOKUP(D4200,'Data Outlet'!$A$2:$D$17,4,FALSE)</f>
        <v>Indah Putri</v>
      </c>
      <c r="L4200" t="str">
        <f>VLOOKUP(D4200,'Data Outlet'!$A$2:$D$17,2,FALSE)</f>
        <v>PIK AVENUE</v>
      </c>
    </row>
    <row r="4201" spans="1:12" x14ac:dyDescent="0.25">
      <c r="A4201" t="str">
        <f t="shared" si="132"/>
        <v>T-4200</v>
      </c>
      <c r="B4201" s="3" t="s">
        <v>2584</v>
      </c>
      <c r="C4201" s="5">
        <v>45474</v>
      </c>
      <c r="D4201" s="3" t="s">
        <v>45</v>
      </c>
      <c r="E4201" s="4" t="s">
        <v>1786</v>
      </c>
      <c r="F4201" s="9">
        <v>1</v>
      </c>
      <c r="G4201">
        <f>VLOOKUP(E4201,'Data Produk'!$A$2:$E$2517,5,FALSE)</f>
        <v>112500</v>
      </c>
      <c r="H4201">
        <f t="shared" si="131"/>
        <v>112500</v>
      </c>
      <c r="I4201" t="str">
        <f>VLOOKUP(E4201,'Data Produk'!$A$2:$E$2517,3,FALSE)</f>
        <v>BHINNEKA Gaming Headset Stand Tower AC3001s RGB</v>
      </c>
      <c r="J4201" t="str">
        <f>VLOOKUP(E4201,'Data Produk'!$A$2:$E$2517,4,FALSE)</f>
        <v>OTHER ACCESSORIES</v>
      </c>
      <c r="K4201" t="str">
        <f>VLOOKUP(D4201,'Data Outlet'!$A$2:$D$17,4,FALSE)</f>
        <v>Indah Putri</v>
      </c>
      <c r="L4201" t="str">
        <f>VLOOKUP(D4201,'Data Outlet'!$A$2:$D$17,2,FALSE)</f>
        <v>PIK AVENUE</v>
      </c>
    </row>
    <row r="4202" spans="1:12" x14ac:dyDescent="0.25">
      <c r="A4202" t="str">
        <f t="shared" si="132"/>
        <v>T-4201</v>
      </c>
      <c r="B4202" s="3" t="s">
        <v>2584</v>
      </c>
      <c r="C4202" s="5">
        <v>45490</v>
      </c>
      <c r="D4202" s="3" t="s">
        <v>40</v>
      </c>
      <c r="E4202" s="4" t="s">
        <v>783</v>
      </c>
      <c r="F4202" s="9">
        <v>1</v>
      </c>
      <c r="G4202">
        <f>VLOOKUP(E4202,'Data Produk'!$A$2:$E$2517,5,FALSE)</f>
        <v>508500</v>
      </c>
      <c r="H4202">
        <f t="shared" si="131"/>
        <v>508500</v>
      </c>
      <c r="I4202" t="str">
        <f>VLOOKUP(E4202,'Data Produk'!$A$2:$E$2517,3,FALSE)</f>
        <v>BHINNEKA POWER PLUS 120W 4-PORTS GAN CHARGER (PPS/PD+QC) BLACK</v>
      </c>
      <c r="J4202" t="str">
        <f>VLOOKUP(E4202,'Data Produk'!$A$2:$E$2517,4,FALSE)</f>
        <v>CHARGER</v>
      </c>
      <c r="K4202" t="str">
        <f>VLOOKUP(D4202,'Data Outlet'!$A$2:$D$17,4,FALSE)</f>
        <v>Fani Sari</v>
      </c>
      <c r="L4202" t="str">
        <f>VLOOKUP(D4202,'Data Outlet'!$A$2:$D$17,2,FALSE)</f>
        <v>LIPPO MALL KEMANG</v>
      </c>
    </row>
    <row r="4203" spans="1:12" x14ac:dyDescent="0.25">
      <c r="A4203" t="str">
        <f t="shared" si="132"/>
        <v>T-4202</v>
      </c>
      <c r="B4203" s="3" t="s">
        <v>2584</v>
      </c>
      <c r="C4203" s="5">
        <v>45500</v>
      </c>
      <c r="D4203" s="3" t="s">
        <v>40</v>
      </c>
      <c r="E4203" s="4" t="s">
        <v>1246</v>
      </c>
      <c r="F4203" s="9">
        <v>1</v>
      </c>
      <c r="G4203">
        <f>VLOOKUP(E4203,'Data Produk'!$A$2:$E$2517,5,FALSE)</f>
        <v>88200</v>
      </c>
      <c r="H4203">
        <f t="shared" si="131"/>
        <v>88200</v>
      </c>
      <c r="I4203" t="str">
        <f>VLOOKUP(E4203,'Data Produk'!$A$2:$E$2517,3,FALSE)</f>
        <v>BHINNEKA POWER PACK S1 10.000 mAh POWERBANK WHITE</v>
      </c>
      <c r="J4203" t="str">
        <f>VLOOKUP(E4203,'Data Produk'!$A$2:$E$2517,4,FALSE)</f>
        <v>POWERBANK</v>
      </c>
      <c r="K4203" t="str">
        <f>VLOOKUP(D4203,'Data Outlet'!$A$2:$D$17,4,FALSE)</f>
        <v>Fani Sari</v>
      </c>
      <c r="L4203" t="str">
        <f>VLOOKUP(D4203,'Data Outlet'!$A$2:$D$17,2,FALSE)</f>
        <v>LIPPO MALL KEMANG</v>
      </c>
    </row>
    <row r="4204" spans="1:12" x14ac:dyDescent="0.25">
      <c r="A4204" t="str">
        <f t="shared" si="132"/>
        <v>T-4203</v>
      </c>
      <c r="B4204" s="3" t="s">
        <v>2584</v>
      </c>
      <c r="C4204" s="5">
        <v>45490</v>
      </c>
      <c r="D4204" s="3" t="s">
        <v>45</v>
      </c>
      <c r="E4204" s="4" t="s">
        <v>218</v>
      </c>
      <c r="F4204" s="9">
        <v>2</v>
      </c>
      <c r="G4204">
        <f>VLOOKUP(E4204,'Data Produk'!$A$2:$E$2517,5,FALSE)</f>
        <v>76500</v>
      </c>
      <c r="H4204">
        <f t="shared" si="131"/>
        <v>153000</v>
      </c>
      <c r="I4204" t="str">
        <f>VLOOKUP(E4204,'Data Produk'!$A$2:$E$2517,3,FALSE)</f>
        <v>BHINNEKA WAVE10 TW10 TRUE WIRELESS BLACK</v>
      </c>
      <c r="J4204" t="str">
        <f>VLOOKUP(E4204,'Data Produk'!$A$2:$E$2517,4,FALSE)</f>
        <v>TWS</v>
      </c>
      <c r="K4204" t="str">
        <f>VLOOKUP(D4204,'Data Outlet'!$A$2:$D$17,4,FALSE)</f>
        <v>Indah Putri</v>
      </c>
      <c r="L4204" t="str">
        <f>VLOOKUP(D4204,'Data Outlet'!$A$2:$D$17,2,FALSE)</f>
        <v>PIK AVENUE</v>
      </c>
    </row>
    <row r="4205" spans="1:12" x14ac:dyDescent="0.25">
      <c r="A4205" t="str">
        <f t="shared" si="132"/>
        <v>T-4204</v>
      </c>
      <c r="B4205" s="3" t="s">
        <v>2584</v>
      </c>
      <c r="C4205" s="5">
        <v>45491</v>
      </c>
      <c r="D4205" s="3" t="s">
        <v>45</v>
      </c>
      <c r="E4205" s="4" t="s">
        <v>777</v>
      </c>
      <c r="F4205" s="9">
        <v>6</v>
      </c>
      <c r="G4205">
        <f>VLOOKUP(E4205,'Data Produk'!$A$2:$E$2517,5,FALSE)</f>
        <v>35100</v>
      </c>
      <c r="H4205">
        <f t="shared" si="131"/>
        <v>210600</v>
      </c>
      <c r="I4205" t="str">
        <f>VLOOKUP(E4205,'Data Produk'!$A$2:$E$2517,3,FALSE)</f>
        <v>KL104 BHINNEKA USB CABLE LIGHTNING</v>
      </c>
      <c r="J4205" t="str">
        <f>VLOOKUP(E4205,'Data Produk'!$A$2:$E$2517,4,FALSE)</f>
        <v>CABLE</v>
      </c>
      <c r="K4205" t="str">
        <f>VLOOKUP(D4205,'Data Outlet'!$A$2:$D$17,4,FALSE)</f>
        <v>Indah Putri</v>
      </c>
      <c r="L4205" t="str">
        <f>VLOOKUP(D4205,'Data Outlet'!$A$2:$D$17,2,FALSE)</f>
        <v>PIK AVENUE</v>
      </c>
    </row>
    <row r="4206" spans="1:12" x14ac:dyDescent="0.25">
      <c r="A4206" t="str">
        <f t="shared" si="132"/>
        <v>T-4205</v>
      </c>
      <c r="B4206" s="3" t="s">
        <v>2584</v>
      </c>
      <c r="C4206" s="5">
        <v>45493</v>
      </c>
      <c r="D4206" s="3" t="s">
        <v>40</v>
      </c>
      <c r="E4206" s="4" t="s">
        <v>743</v>
      </c>
      <c r="F4206" s="9">
        <v>1</v>
      </c>
      <c r="G4206">
        <f>VLOOKUP(E4206,'Data Produk'!$A$2:$E$2517,5,FALSE)</f>
        <v>90000</v>
      </c>
      <c r="H4206">
        <f t="shared" si="131"/>
        <v>90000</v>
      </c>
      <c r="I4206" t="str">
        <f>VLOOKUP(E4206,'Data Produk'!$A$2:$E$2517,3,FALSE)</f>
        <v>BHINNEKA POWER PURE 33W 2-PORTS USB CHARGER (PD+QC) BLACK</v>
      </c>
      <c r="J4206" t="str">
        <f>VLOOKUP(E4206,'Data Produk'!$A$2:$E$2517,4,FALSE)</f>
        <v>CHARGER</v>
      </c>
      <c r="K4206" t="str">
        <f>VLOOKUP(D4206,'Data Outlet'!$A$2:$D$17,4,FALSE)</f>
        <v>Fani Sari</v>
      </c>
      <c r="L4206" t="str">
        <f>VLOOKUP(D4206,'Data Outlet'!$A$2:$D$17,2,FALSE)</f>
        <v>LIPPO MALL KEMANG</v>
      </c>
    </row>
    <row r="4207" spans="1:12" x14ac:dyDescent="0.25">
      <c r="A4207" t="str">
        <f t="shared" si="132"/>
        <v>T-4206</v>
      </c>
      <c r="B4207" s="3" t="s">
        <v>2584</v>
      </c>
      <c r="C4207" s="5">
        <v>45484</v>
      </c>
      <c r="D4207" s="3" t="s">
        <v>45</v>
      </c>
      <c r="E4207" s="4" t="s">
        <v>185</v>
      </c>
      <c r="F4207" s="9">
        <v>1</v>
      </c>
      <c r="G4207">
        <f>VLOOKUP(E4207,'Data Produk'!$A$2:$E$2517,5,FALSE)</f>
        <v>15300</v>
      </c>
      <c r="H4207">
        <f t="shared" si="131"/>
        <v>15300</v>
      </c>
      <c r="I4207" t="str">
        <f>VLOOKUP(E4207,'Data Produk'!$A$2:$E$2517,3,FALSE)</f>
        <v>BHINNEKA LINKPODS ES3 WIRED EARBUDS BLACK</v>
      </c>
      <c r="J4207" t="str">
        <f>VLOOKUP(E4207,'Data Produk'!$A$2:$E$2517,4,FALSE)</f>
        <v>EARPHONE</v>
      </c>
      <c r="K4207" t="str">
        <f>VLOOKUP(D4207,'Data Outlet'!$A$2:$D$17,4,FALSE)</f>
        <v>Indah Putri</v>
      </c>
      <c r="L4207" t="str">
        <f>VLOOKUP(D4207,'Data Outlet'!$A$2:$D$17,2,FALSE)</f>
        <v>PIK AVENUE</v>
      </c>
    </row>
    <row r="4208" spans="1:12" x14ac:dyDescent="0.25">
      <c r="A4208" t="str">
        <f t="shared" si="132"/>
        <v>T-4207</v>
      </c>
      <c r="B4208" s="3" t="s">
        <v>2584</v>
      </c>
      <c r="C4208" s="5">
        <v>45480</v>
      </c>
      <c r="D4208" s="3" t="s">
        <v>40</v>
      </c>
      <c r="E4208" s="4" t="s">
        <v>471</v>
      </c>
      <c r="F4208" s="9">
        <v>1</v>
      </c>
      <c r="G4208">
        <f>VLOOKUP(E4208,'Data Produk'!$A$2:$E$2517,5,FALSE)</f>
        <v>107100</v>
      </c>
      <c r="H4208">
        <f t="shared" si="131"/>
        <v>107100</v>
      </c>
      <c r="I4208" t="str">
        <f>VLOOKUP(E4208,'Data Produk'!$A$2:$E$2517,3,FALSE)</f>
        <v>BHINNEKA CW2-Q02 38W 2-PORTS CHARGER (QC) WHITE</v>
      </c>
      <c r="J4208" t="str">
        <f>VLOOKUP(E4208,'Data Produk'!$A$2:$E$2517,4,FALSE)</f>
        <v>CHARGER</v>
      </c>
      <c r="K4208" t="str">
        <f>VLOOKUP(D4208,'Data Outlet'!$A$2:$D$17,4,FALSE)</f>
        <v>Fani Sari</v>
      </c>
      <c r="L4208" t="str">
        <f>VLOOKUP(D4208,'Data Outlet'!$A$2:$D$17,2,FALSE)</f>
        <v>LIPPO MALL KEMANG</v>
      </c>
    </row>
    <row r="4209" spans="1:12" x14ac:dyDescent="0.25">
      <c r="A4209" t="str">
        <f t="shared" si="132"/>
        <v>T-4208</v>
      </c>
      <c r="B4209" s="3" t="s">
        <v>2584</v>
      </c>
      <c r="C4209" s="5">
        <v>45474</v>
      </c>
      <c r="D4209" s="3" t="s">
        <v>40</v>
      </c>
      <c r="E4209" s="4" t="s">
        <v>806</v>
      </c>
      <c r="F4209" s="9">
        <v>2</v>
      </c>
      <c r="G4209">
        <f>VLOOKUP(E4209,'Data Produk'!$A$2:$E$2517,5,FALSE)</f>
        <v>76500</v>
      </c>
      <c r="H4209">
        <f t="shared" si="131"/>
        <v>153000</v>
      </c>
      <c r="I4209" t="str">
        <f>VLOOKUP(E4209,'Data Produk'!$A$2:$E$2517,3,FALSE)</f>
        <v>BHINNEKA WAVE10 TW10 TRUE WIRELESS BEIGE</v>
      </c>
      <c r="J4209" t="str">
        <f>VLOOKUP(E4209,'Data Produk'!$A$2:$E$2517,4,FALSE)</f>
        <v>TWS</v>
      </c>
      <c r="K4209" t="str">
        <f>VLOOKUP(D4209,'Data Outlet'!$A$2:$D$17,4,FALSE)</f>
        <v>Fani Sari</v>
      </c>
      <c r="L4209" t="str">
        <f>VLOOKUP(D4209,'Data Outlet'!$A$2:$D$17,2,FALSE)</f>
        <v>LIPPO MALL KEMANG</v>
      </c>
    </row>
    <row r="4210" spans="1:12" x14ac:dyDescent="0.25">
      <c r="A4210" t="str">
        <f t="shared" si="132"/>
        <v>T-4209</v>
      </c>
      <c r="B4210" s="3" t="s">
        <v>2584</v>
      </c>
      <c r="C4210" s="5">
        <v>45492</v>
      </c>
      <c r="D4210" s="3" t="s">
        <v>40</v>
      </c>
      <c r="E4210" s="4" t="s">
        <v>496</v>
      </c>
      <c r="F4210" s="9">
        <v>4</v>
      </c>
      <c r="G4210">
        <f>VLOOKUP(E4210,'Data Produk'!$A$2:$E$2517,5,FALSE)</f>
        <v>14400</v>
      </c>
      <c r="H4210">
        <f t="shared" si="131"/>
        <v>57600</v>
      </c>
      <c r="I4210" t="str">
        <f>VLOOKUP(E4210,'Data Produk'!$A$2:$E$2517,3,FALSE)</f>
        <v>BHINNEKA DURALINK KLT1201 CABLE BLACK</v>
      </c>
      <c r="J4210" t="str">
        <f>VLOOKUP(E4210,'Data Produk'!$A$2:$E$2517,4,FALSE)</f>
        <v>CABLE</v>
      </c>
      <c r="K4210" t="str">
        <f>VLOOKUP(D4210,'Data Outlet'!$A$2:$D$17,4,FALSE)</f>
        <v>Fani Sari</v>
      </c>
      <c r="L4210" t="str">
        <f>VLOOKUP(D4210,'Data Outlet'!$A$2:$D$17,2,FALSE)</f>
        <v>LIPPO MALL KEMANG</v>
      </c>
    </row>
    <row r="4211" spans="1:12" x14ac:dyDescent="0.25">
      <c r="A4211" t="str">
        <f t="shared" si="132"/>
        <v>T-4210</v>
      </c>
      <c r="B4211" s="3" t="s">
        <v>2584</v>
      </c>
      <c r="C4211" s="5">
        <v>45480</v>
      </c>
      <c r="D4211" s="3" t="s">
        <v>45</v>
      </c>
      <c r="E4211" s="4" t="s">
        <v>745</v>
      </c>
      <c r="F4211" s="9">
        <v>1</v>
      </c>
      <c r="G4211">
        <f>VLOOKUP(E4211,'Data Produk'!$A$2:$E$2517,5,FALSE)</f>
        <v>261000</v>
      </c>
      <c r="H4211">
        <f t="shared" si="131"/>
        <v>261000</v>
      </c>
      <c r="I4211" t="str">
        <f>VLOOKUP(E4211,'Data Produk'!$A$2:$E$2517,3,FALSE)</f>
        <v>BHINNEKA ALTO MH91 GAMING HEADSET BLACK</v>
      </c>
      <c r="J4211" t="str">
        <f>VLOOKUP(E4211,'Data Produk'!$A$2:$E$2517,4,FALSE)</f>
        <v>GAMING HEADSET</v>
      </c>
      <c r="K4211" t="str">
        <f>VLOOKUP(D4211,'Data Outlet'!$A$2:$D$17,4,FALSE)</f>
        <v>Indah Putri</v>
      </c>
      <c r="L4211" t="str">
        <f>VLOOKUP(D4211,'Data Outlet'!$A$2:$D$17,2,FALSE)</f>
        <v>PIK AVENUE</v>
      </c>
    </row>
    <row r="4212" spans="1:12" x14ac:dyDescent="0.25">
      <c r="A4212" t="str">
        <f t="shared" si="132"/>
        <v>T-4211</v>
      </c>
      <c r="B4212" s="3" t="s">
        <v>2584</v>
      </c>
      <c r="C4212" s="5">
        <v>45491</v>
      </c>
      <c r="D4212" s="3" t="s">
        <v>45</v>
      </c>
      <c r="E4212" s="4" t="s">
        <v>779</v>
      </c>
      <c r="F4212" s="9">
        <v>1</v>
      </c>
      <c r="G4212">
        <f>VLOOKUP(E4212,'Data Produk'!$A$2:$E$2517,5,FALSE)</f>
        <v>13500</v>
      </c>
      <c r="H4212">
        <f t="shared" si="131"/>
        <v>13500</v>
      </c>
      <c r="I4212" t="str">
        <f>VLOOKUP(E4212,'Data Produk'!$A$2:$E$2517,3,FALSE)</f>
        <v>BHINNEKA LINKBUDS ES2 WIRED EARBUDS WHITE</v>
      </c>
      <c r="J4212" t="str">
        <f>VLOOKUP(E4212,'Data Produk'!$A$2:$E$2517,4,FALSE)</f>
        <v>EARPHONE</v>
      </c>
      <c r="K4212" t="str">
        <f>VLOOKUP(D4212,'Data Outlet'!$A$2:$D$17,4,FALSE)</f>
        <v>Indah Putri</v>
      </c>
      <c r="L4212" t="str">
        <f>VLOOKUP(D4212,'Data Outlet'!$A$2:$D$17,2,FALSE)</f>
        <v>PIK AVENUE</v>
      </c>
    </row>
    <row r="4213" spans="1:12" x14ac:dyDescent="0.25">
      <c r="A4213" t="str">
        <f t="shared" si="132"/>
        <v>T-4212</v>
      </c>
      <c r="B4213" s="3" t="s">
        <v>2584</v>
      </c>
      <c r="C4213" s="5">
        <v>45504</v>
      </c>
      <c r="D4213" s="3" t="s">
        <v>39</v>
      </c>
      <c r="E4213" s="4" t="s">
        <v>412</v>
      </c>
      <c r="F4213" s="9">
        <v>5</v>
      </c>
      <c r="G4213">
        <f>VLOOKUP(E4213,'Data Produk'!$A$2:$E$2517,5,FALSE)</f>
        <v>25200</v>
      </c>
      <c r="H4213">
        <f t="shared" si="131"/>
        <v>126000</v>
      </c>
      <c r="I4213" t="str">
        <f>VLOOKUP(E4213,'Data Produk'!$A$2:$E$2517,3,FALSE)</f>
        <v>BHINNEKA HYPERLINK KD60C1501 BLACK</v>
      </c>
      <c r="J4213" t="str">
        <f>VLOOKUP(E4213,'Data Produk'!$A$2:$E$2517,4,FALSE)</f>
        <v>CABLE</v>
      </c>
      <c r="K4213" t="str">
        <f>VLOOKUP(D4213,'Data Outlet'!$A$2:$D$17,4,FALSE)</f>
        <v>Eko Wijaya</v>
      </c>
      <c r="L4213" t="str">
        <f>VLOOKUP(D4213,'Data Outlet'!$A$2:$D$17,2,FALSE)</f>
        <v>KOTA KASABLANKA</v>
      </c>
    </row>
    <row r="4214" spans="1:12" x14ac:dyDescent="0.25">
      <c r="A4214" t="str">
        <f t="shared" si="132"/>
        <v>T-4213</v>
      </c>
      <c r="B4214" s="3" t="s">
        <v>2584</v>
      </c>
      <c r="C4214" s="5">
        <v>45476</v>
      </c>
      <c r="D4214" s="3" t="s">
        <v>37</v>
      </c>
      <c r="E4214" s="4" t="s">
        <v>1079</v>
      </c>
      <c r="F4214" s="9">
        <v>1</v>
      </c>
      <c r="G4214">
        <f>VLOOKUP(E4214,'Data Produk'!$A$2:$E$2517,5,FALSE)</f>
        <v>22500</v>
      </c>
      <c r="H4214">
        <f t="shared" si="131"/>
        <v>22500</v>
      </c>
      <c r="I4214" t="str">
        <f>VLOOKUP(E4214,'Data Produk'!$A$2:$E$2517,3,FALSE)</f>
        <v>BHINNEKA LINKBUDS ES4 WIRED EARBUDS BLACK</v>
      </c>
      <c r="J4214" t="str">
        <f>VLOOKUP(E4214,'Data Produk'!$A$2:$E$2517,4,FALSE)</f>
        <v>EARPHONE</v>
      </c>
      <c r="K4214" t="str">
        <f>VLOOKUP(D4214,'Data Outlet'!$A$2:$D$17,4,FALSE)</f>
        <v>Dewi Lestari</v>
      </c>
      <c r="L4214" t="str">
        <f>VLOOKUP(D4214,'Data Outlet'!$A$2:$D$17,2,FALSE)</f>
        <v>CIBUBUR JUNCTION</v>
      </c>
    </row>
    <row r="4215" spans="1:12" x14ac:dyDescent="0.25">
      <c r="A4215" t="str">
        <f t="shared" si="132"/>
        <v>T-4214</v>
      </c>
      <c r="B4215" s="3" t="s">
        <v>2584</v>
      </c>
      <c r="C4215" s="5">
        <v>45478</v>
      </c>
      <c r="D4215" s="3" t="s">
        <v>39</v>
      </c>
      <c r="E4215" s="4" t="s">
        <v>386</v>
      </c>
      <c r="F4215" s="9">
        <v>6</v>
      </c>
      <c r="G4215">
        <f>VLOOKUP(E4215,'Data Produk'!$A$2:$E$2517,5,FALSE)</f>
        <v>22500</v>
      </c>
      <c r="H4215">
        <f t="shared" si="131"/>
        <v>135000</v>
      </c>
      <c r="I4215" t="str">
        <f>VLOOKUP(E4215,'Data Produk'!$A$2:$E$2517,3,FALSE)</f>
        <v>BHINNEKA HYPERLINK KV65C1201 BLACK</v>
      </c>
      <c r="J4215" t="str">
        <f>VLOOKUP(E4215,'Data Produk'!$A$2:$E$2517,4,FALSE)</f>
        <v>CABLE</v>
      </c>
      <c r="K4215" t="str">
        <f>VLOOKUP(D4215,'Data Outlet'!$A$2:$D$17,4,FALSE)</f>
        <v>Eko Wijaya</v>
      </c>
      <c r="L4215" t="str">
        <f>VLOOKUP(D4215,'Data Outlet'!$A$2:$D$17,2,FALSE)</f>
        <v>KOTA KASABLANKA</v>
      </c>
    </row>
    <row r="4216" spans="1:12" x14ac:dyDescent="0.25">
      <c r="A4216" t="str">
        <f t="shared" si="132"/>
        <v>T-4215</v>
      </c>
      <c r="B4216" s="3" t="s">
        <v>2584</v>
      </c>
      <c r="C4216" s="5">
        <v>45494</v>
      </c>
      <c r="D4216" s="3" t="s">
        <v>36</v>
      </c>
      <c r="E4216" s="4" t="s">
        <v>963</v>
      </c>
      <c r="F4216" s="9">
        <v>1</v>
      </c>
      <c r="G4216">
        <f>VLOOKUP(E4216,'Data Produk'!$A$2:$E$2517,5,FALSE)</f>
        <v>88200</v>
      </c>
      <c r="H4216">
        <f t="shared" si="131"/>
        <v>88200</v>
      </c>
      <c r="I4216" t="str">
        <f>VLOOKUP(E4216,'Data Produk'!$A$2:$E$2517,3,FALSE)</f>
        <v>BHINNEKA POWER PACK S1 10.000 mAh POWERBANK WHITE</v>
      </c>
      <c r="J4216" t="str">
        <f>VLOOKUP(E4216,'Data Produk'!$A$2:$E$2517,4,FALSE)</f>
        <v>POWERBANK</v>
      </c>
      <c r="K4216" t="str">
        <f>VLOOKUP(D4216,'Data Outlet'!$A$2:$D$17,4,FALSE)</f>
        <v>Citra Dewi</v>
      </c>
      <c r="L4216" t="str">
        <f>VLOOKUP(D4216,'Data Outlet'!$A$2:$D$17,2,FALSE)</f>
        <v>CENTER POINT MEDAN</v>
      </c>
    </row>
    <row r="4217" spans="1:12" x14ac:dyDescent="0.25">
      <c r="A4217" t="str">
        <f t="shared" si="132"/>
        <v>T-4216</v>
      </c>
      <c r="B4217" s="3" t="s">
        <v>2584</v>
      </c>
      <c r="C4217" s="5">
        <v>45487</v>
      </c>
      <c r="D4217" s="3" t="s">
        <v>37</v>
      </c>
      <c r="E4217" s="4" t="s">
        <v>250</v>
      </c>
      <c r="F4217" s="9">
        <v>3</v>
      </c>
      <c r="G4217">
        <f>VLOOKUP(E4217,'Data Produk'!$A$2:$E$2517,5,FALSE)</f>
        <v>47700</v>
      </c>
      <c r="H4217">
        <f t="shared" si="131"/>
        <v>143100</v>
      </c>
      <c r="I4217" t="str">
        <f>VLOOKUP(E4217,'Data Produk'!$A$2:$E$2517,3,FALSE)</f>
        <v>BHINNEKA POWER MOVE 30W 2-PORTS CAR CHARGER (PD+QC) BLACK</v>
      </c>
      <c r="J4217" t="str">
        <f>VLOOKUP(E4217,'Data Produk'!$A$2:$E$2517,4,FALSE)</f>
        <v>CAR &amp; TRAVEL CHARGER</v>
      </c>
      <c r="K4217" t="str">
        <f>VLOOKUP(D4217,'Data Outlet'!$A$2:$D$17,4,FALSE)</f>
        <v>Dewi Lestari</v>
      </c>
      <c r="L4217" t="str">
        <f>VLOOKUP(D4217,'Data Outlet'!$A$2:$D$17,2,FALSE)</f>
        <v>CIBUBUR JUNCTION</v>
      </c>
    </row>
    <row r="4218" spans="1:12" x14ac:dyDescent="0.25">
      <c r="A4218" t="str">
        <f t="shared" si="132"/>
        <v>T-4217</v>
      </c>
      <c r="B4218" s="3" t="s">
        <v>2584</v>
      </c>
      <c r="C4218" s="5">
        <v>45486</v>
      </c>
      <c r="D4218" s="3" t="s">
        <v>36</v>
      </c>
      <c r="E4218" s="4" t="s">
        <v>1738</v>
      </c>
      <c r="F4218" s="9">
        <v>1</v>
      </c>
      <c r="G4218">
        <f>VLOOKUP(E4218,'Data Produk'!$A$2:$E$2517,5,FALSE)</f>
        <v>39600</v>
      </c>
      <c r="H4218">
        <f t="shared" si="131"/>
        <v>39600</v>
      </c>
      <c r="I4218" t="str">
        <f>VLOOKUP(E4218,'Data Produk'!$A$2:$E$2517,3,FALSE)</f>
        <v>BHINNEKA GO W607 OFFICE MOUSE BLACK</v>
      </c>
      <c r="J4218" t="str">
        <f>VLOOKUP(E4218,'Data Produk'!$A$2:$E$2517,4,FALSE)</f>
        <v>OFFICE MOUSE</v>
      </c>
      <c r="K4218" t="str">
        <f>VLOOKUP(D4218,'Data Outlet'!$A$2:$D$17,4,FALSE)</f>
        <v>Citra Dewi</v>
      </c>
      <c r="L4218" t="str">
        <f>VLOOKUP(D4218,'Data Outlet'!$A$2:$D$17,2,FALSE)</f>
        <v>CENTER POINT MEDAN</v>
      </c>
    </row>
    <row r="4219" spans="1:12" x14ac:dyDescent="0.25">
      <c r="A4219" t="str">
        <f t="shared" si="132"/>
        <v>T-4218</v>
      </c>
      <c r="B4219" s="3" t="s">
        <v>2584</v>
      </c>
      <c r="C4219" s="5">
        <v>45500</v>
      </c>
      <c r="D4219" s="3" t="s">
        <v>37</v>
      </c>
      <c r="E4219" s="4" t="s">
        <v>1113</v>
      </c>
      <c r="F4219" s="9">
        <v>1</v>
      </c>
      <c r="G4219">
        <f>VLOOKUP(E4219,'Data Produk'!$A$2:$E$2517,5,FALSE)</f>
        <v>13500</v>
      </c>
      <c r="H4219">
        <f t="shared" si="131"/>
        <v>13500</v>
      </c>
      <c r="I4219" t="str">
        <f>VLOOKUP(E4219,'Data Produk'!$A$2:$E$2517,3,FALSE)</f>
        <v>BHINNEKA BASIC XL MP64 BASIC MOUSEPAD BLACK</v>
      </c>
      <c r="J4219" t="str">
        <f>VLOOKUP(E4219,'Data Produk'!$A$2:$E$2517,4,FALSE)</f>
        <v>BASIC MOUSEPAD</v>
      </c>
      <c r="K4219" t="str">
        <f>VLOOKUP(D4219,'Data Outlet'!$A$2:$D$17,4,FALSE)</f>
        <v>Dewi Lestari</v>
      </c>
      <c r="L4219" t="str">
        <f>VLOOKUP(D4219,'Data Outlet'!$A$2:$D$17,2,FALSE)</f>
        <v>CIBUBUR JUNCTION</v>
      </c>
    </row>
    <row r="4220" spans="1:12" x14ac:dyDescent="0.25">
      <c r="A4220" t="str">
        <f t="shared" si="132"/>
        <v>T-4219</v>
      </c>
      <c r="B4220" s="3" t="s">
        <v>2584</v>
      </c>
      <c r="C4220" s="5">
        <v>45483</v>
      </c>
      <c r="D4220" s="3" t="s">
        <v>39</v>
      </c>
      <c r="E4220" s="4" t="s">
        <v>418</v>
      </c>
      <c r="F4220" s="9">
        <v>1</v>
      </c>
      <c r="G4220">
        <f>VLOOKUP(E4220,'Data Produk'!$A$2:$E$2517,5,FALSE)</f>
        <v>247500</v>
      </c>
      <c r="H4220">
        <f t="shared" si="131"/>
        <v>247500</v>
      </c>
      <c r="I4220" t="str">
        <f>VLOOKUP(E4220,'Data Produk'!$A$2:$E$2517,3,FALSE)</f>
        <v>BHINNEKA POWER PLUS 65W 3-PORTS GAN CHARGER (PD/PPS+QC) BLACK</v>
      </c>
      <c r="J4220" t="str">
        <f>VLOOKUP(E4220,'Data Produk'!$A$2:$E$2517,4,FALSE)</f>
        <v>CHARGER</v>
      </c>
      <c r="K4220" t="str">
        <f>VLOOKUP(D4220,'Data Outlet'!$A$2:$D$17,4,FALSE)</f>
        <v>Eko Wijaya</v>
      </c>
      <c r="L4220" t="str">
        <f>VLOOKUP(D4220,'Data Outlet'!$A$2:$D$17,2,FALSE)</f>
        <v>KOTA KASABLANKA</v>
      </c>
    </row>
    <row r="4221" spans="1:12" x14ac:dyDescent="0.25">
      <c r="A4221" t="str">
        <f t="shared" si="132"/>
        <v>T-4220</v>
      </c>
      <c r="B4221" s="3" t="s">
        <v>2584</v>
      </c>
      <c r="C4221" s="5">
        <v>45475</v>
      </c>
      <c r="D4221" s="3" t="s">
        <v>44</v>
      </c>
      <c r="E4221" s="4" t="s">
        <v>1495</v>
      </c>
      <c r="F4221" s="9">
        <v>1</v>
      </c>
      <c r="G4221">
        <f>VLOOKUP(E4221,'Data Produk'!$A$2:$E$2517,5,FALSE)</f>
        <v>27000</v>
      </c>
      <c r="H4221">
        <f t="shared" si="131"/>
        <v>27000</v>
      </c>
      <c r="I4221" t="str">
        <f>VLOOKUP(E4221,'Data Produk'!$A$2:$E$2517,3,FALSE)</f>
        <v>KM201 BHINNEKA USB CABLE MICRO</v>
      </c>
      <c r="J4221" t="str">
        <f>VLOOKUP(E4221,'Data Produk'!$A$2:$E$2517,4,FALSE)</f>
        <v>CABLE</v>
      </c>
      <c r="K4221" t="str">
        <f>VLOOKUP(D4221,'Data Outlet'!$A$2:$D$17,4,FALSE)</f>
        <v>Gita Rahma</v>
      </c>
      <c r="L4221" t="str">
        <f>VLOOKUP(D4221,'Data Outlet'!$A$2:$D$17,2,FALSE)</f>
        <v>PAKUWON</v>
      </c>
    </row>
    <row r="4222" spans="1:12" x14ac:dyDescent="0.25">
      <c r="A4222" t="str">
        <f t="shared" si="132"/>
        <v>T-4221</v>
      </c>
      <c r="B4222" s="3" t="s">
        <v>2584</v>
      </c>
      <c r="C4222" s="5">
        <v>45491</v>
      </c>
      <c r="D4222" s="3" t="s">
        <v>39</v>
      </c>
      <c r="E4222" s="4" t="s">
        <v>1654</v>
      </c>
      <c r="F4222" s="9">
        <v>4</v>
      </c>
      <c r="G4222">
        <f>VLOOKUP(E4222,'Data Produk'!$A$2:$E$2517,5,FALSE)</f>
        <v>112500</v>
      </c>
      <c r="H4222">
        <f t="shared" si="131"/>
        <v>450000</v>
      </c>
      <c r="I4222" t="str">
        <f>VLOOKUP(E4222,'Data Produk'!$A$2:$E$2517,3,FALSE)</f>
        <v>BHINNEKA WAVE11 TW11 TRUE WIRELESS BLACK</v>
      </c>
      <c r="J4222" t="str">
        <f>VLOOKUP(E4222,'Data Produk'!$A$2:$E$2517,4,FALSE)</f>
        <v>TWS</v>
      </c>
      <c r="K4222" t="str">
        <f>VLOOKUP(D4222,'Data Outlet'!$A$2:$D$17,4,FALSE)</f>
        <v>Eko Wijaya</v>
      </c>
      <c r="L4222" t="str">
        <f>VLOOKUP(D4222,'Data Outlet'!$A$2:$D$17,2,FALSE)</f>
        <v>KOTA KASABLANKA</v>
      </c>
    </row>
    <row r="4223" spans="1:12" x14ac:dyDescent="0.25">
      <c r="A4223" t="str">
        <f t="shared" si="132"/>
        <v>T-4222</v>
      </c>
      <c r="B4223" s="3" t="s">
        <v>2584</v>
      </c>
      <c r="C4223" s="5">
        <v>45494</v>
      </c>
      <c r="D4223" s="3" t="s">
        <v>37</v>
      </c>
      <c r="E4223" s="4" t="s">
        <v>1642</v>
      </c>
      <c r="F4223" s="9">
        <v>1</v>
      </c>
      <c r="G4223">
        <f>VLOOKUP(E4223,'Data Produk'!$A$2:$E$2517,5,FALSE)</f>
        <v>38700</v>
      </c>
      <c r="H4223">
        <f t="shared" si="131"/>
        <v>38700</v>
      </c>
      <c r="I4223" t="str">
        <f>VLOOKUP(E4223,'Data Produk'!$A$2:$E$2517,3,FALSE)</f>
        <v>BHINNEKA EG3 WIRED EARBUDS BLACK</v>
      </c>
      <c r="J4223" t="str">
        <f>VLOOKUP(E4223,'Data Produk'!$A$2:$E$2517,4,FALSE)</f>
        <v>EARPHONE</v>
      </c>
      <c r="K4223" t="str">
        <f>VLOOKUP(D4223,'Data Outlet'!$A$2:$D$17,4,FALSE)</f>
        <v>Dewi Lestari</v>
      </c>
      <c r="L4223" t="str">
        <f>VLOOKUP(D4223,'Data Outlet'!$A$2:$D$17,2,FALSE)</f>
        <v>CIBUBUR JUNCTION</v>
      </c>
    </row>
    <row r="4224" spans="1:12" x14ac:dyDescent="0.25">
      <c r="A4224" t="str">
        <f t="shared" si="132"/>
        <v>T-4223</v>
      </c>
      <c r="B4224" s="3" t="s">
        <v>2584</v>
      </c>
      <c r="C4224" s="5">
        <v>45491</v>
      </c>
      <c r="D4224" s="3" t="s">
        <v>44</v>
      </c>
      <c r="E4224" s="4" t="s">
        <v>1742</v>
      </c>
      <c r="F4224" s="9">
        <v>1</v>
      </c>
      <c r="G4224">
        <f>VLOOKUP(E4224,'Data Produk'!$A$2:$E$2517,5,FALSE)</f>
        <v>88200</v>
      </c>
      <c r="H4224">
        <f t="shared" si="131"/>
        <v>88200</v>
      </c>
      <c r="I4224" t="str">
        <f>VLOOKUP(E4224,'Data Produk'!$A$2:$E$2517,3,FALSE)</f>
        <v>BHINNEKA POWER PACK S1 10.000 mAh POWERBANK WHITE</v>
      </c>
      <c r="J4224" t="str">
        <f>VLOOKUP(E4224,'Data Produk'!$A$2:$E$2517,4,FALSE)</f>
        <v>POWERBANK</v>
      </c>
      <c r="K4224" t="str">
        <f>VLOOKUP(D4224,'Data Outlet'!$A$2:$D$17,4,FALSE)</f>
        <v>Gita Rahma</v>
      </c>
      <c r="L4224" t="str">
        <f>VLOOKUP(D4224,'Data Outlet'!$A$2:$D$17,2,FALSE)</f>
        <v>PAKUWON</v>
      </c>
    </row>
    <row r="4225" spans="1:12" x14ac:dyDescent="0.25">
      <c r="A4225" t="str">
        <f t="shared" si="132"/>
        <v>T-4224</v>
      </c>
      <c r="B4225" s="3" t="s">
        <v>2584</v>
      </c>
      <c r="C4225" s="5">
        <v>45504</v>
      </c>
      <c r="D4225" s="3" t="s">
        <v>39</v>
      </c>
      <c r="E4225" s="4" t="s">
        <v>387</v>
      </c>
      <c r="F4225" s="9">
        <v>7</v>
      </c>
      <c r="G4225">
        <f>VLOOKUP(E4225,'Data Produk'!$A$2:$E$2517,5,FALSE)</f>
        <v>45000</v>
      </c>
      <c r="H4225">
        <f t="shared" si="131"/>
        <v>315000</v>
      </c>
      <c r="I4225" t="str">
        <f>VLOOKUP(E4225,'Data Produk'!$A$2:$E$2517,3,FALSE)</f>
        <v>BHINNEKA HYPERLINK KD10C2001 BLACK</v>
      </c>
      <c r="J4225" t="str">
        <f>VLOOKUP(E4225,'Data Produk'!$A$2:$E$2517,4,FALSE)</f>
        <v>CABLE</v>
      </c>
      <c r="K4225" t="str">
        <f>VLOOKUP(D4225,'Data Outlet'!$A$2:$D$17,4,FALSE)</f>
        <v>Eko Wijaya</v>
      </c>
      <c r="L4225" t="str">
        <f>VLOOKUP(D4225,'Data Outlet'!$A$2:$D$17,2,FALSE)</f>
        <v>KOTA KASABLANKA</v>
      </c>
    </row>
    <row r="4226" spans="1:12" x14ac:dyDescent="0.25">
      <c r="A4226" t="str">
        <f t="shared" si="132"/>
        <v>T-4225</v>
      </c>
      <c r="B4226" s="3" t="s">
        <v>2584</v>
      </c>
      <c r="C4226" s="5">
        <v>45499</v>
      </c>
      <c r="D4226" s="3" t="s">
        <v>39</v>
      </c>
      <c r="E4226" s="4" t="s">
        <v>395</v>
      </c>
      <c r="F4226" s="9">
        <v>3</v>
      </c>
      <c r="G4226">
        <f>VLOOKUP(E4226,'Data Produk'!$A$2:$E$2517,5,FALSE)</f>
        <v>26100</v>
      </c>
      <c r="H4226">
        <f t="shared" si="131"/>
        <v>78300</v>
      </c>
      <c r="I4226" t="str">
        <f>VLOOKUP(E4226,'Data Produk'!$A$2:$E$2517,3,FALSE)</f>
        <v>BHINNEKA GO ES1 WIRED EARBUDS WHITE</v>
      </c>
      <c r="J4226" t="str">
        <f>VLOOKUP(E4226,'Data Produk'!$A$2:$E$2517,4,FALSE)</f>
        <v>EARPHONE</v>
      </c>
      <c r="K4226" t="str">
        <f>VLOOKUP(D4226,'Data Outlet'!$A$2:$D$17,4,FALSE)</f>
        <v>Eko Wijaya</v>
      </c>
      <c r="L4226" t="str">
        <f>VLOOKUP(D4226,'Data Outlet'!$A$2:$D$17,2,FALSE)</f>
        <v>KOTA KASABLANKA</v>
      </c>
    </row>
    <row r="4227" spans="1:12" x14ac:dyDescent="0.25">
      <c r="A4227" t="str">
        <f t="shared" si="132"/>
        <v>T-4226</v>
      </c>
      <c r="B4227" s="3" t="s">
        <v>2584</v>
      </c>
      <c r="C4227" s="5">
        <v>45476</v>
      </c>
      <c r="D4227" s="3" t="s">
        <v>44</v>
      </c>
      <c r="E4227" s="4" t="s">
        <v>1617</v>
      </c>
      <c r="F4227" s="9">
        <v>1</v>
      </c>
      <c r="G4227">
        <f>VLOOKUP(E4227,'Data Produk'!$A$2:$E$2517,5,FALSE)</f>
        <v>34200</v>
      </c>
      <c r="H4227">
        <f t="shared" ref="H4227:H4290" si="133">G4227*F4227</f>
        <v>34200</v>
      </c>
      <c r="I4227" t="str">
        <f>VLOOKUP(E4227,'Data Produk'!$A$2:$E$2517,3,FALSE)</f>
        <v>KDL105 BHINNEKA USB CABLE LIGHTNING</v>
      </c>
      <c r="J4227" t="str">
        <f>VLOOKUP(E4227,'Data Produk'!$A$2:$E$2517,4,FALSE)</f>
        <v>CABLE</v>
      </c>
      <c r="K4227" t="str">
        <f>VLOOKUP(D4227,'Data Outlet'!$A$2:$D$17,4,FALSE)</f>
        <v>Gita Rahma</v>
      </c>
      <c r="L4227" t="str">
        <f>VLOOKUP(D4227,'Data Outlet'!$A$2:$D$17,2,FALSE)</f>
        <v>PAKUWON</v>
      </c>
    </row>
    <row r="4228" spans="1:12" x14ac:dyDescent="0.25">
      <c r="A4228" t="str">
        <f t="shared" si="132"/>
        <v>T-4227</v>
      </c>
      <c r="B4228" s="3" t="s">
        <v>2584</v>
      </c>
      <c r="C4228" s="5">
        <v>45491</v>
      </c>
      <c r="D4228" s="3" t="s">
        <v>37</v>
      </c>
      <c r="E4228" s="4" t="s">
        <v>1212</v>
      </c>
      <c r="F4228" s="9">
        <v>1</v>
      </c>
      <c r="G4228">
        <f>VLOOKUP(E4228,'Data Produk'!$A$2:$E$2517,5,FALSE)</f>
        <v>76500</v>
      </c>
      <c r="H4228">
        <f t="shared" si="133"/>
        <v>76500</v>
      </c>
      <c r="I4228" t="str">
        <f>VLOOKUP(E4228,'Data Produk'!$A$2:$E$2517,3,FALSE)</f>
        <v>BHINNEKA WAVE10 TW10 TRUE WIRELESS BEIGE</v>
      </c>
      <c r="J4228" t="str">
        <f>VLOOKUP(E4228,'Data Produk'!$A$2:$E$2517,4,FALSE)</f>
        <v>TWS</v>
      </c>
      <c r="K4228" t="str">
        <f>VLOOKUP(D4228,'Data Outlet'!$A$2:$D$17,4,FALSE)</f>
        <v>Dewi Lestari</v>
      </c>
      <c r="L4228" t="str">
        <f>VLOOKUP(D4228,'Data Outlet'!$A$2:$D$17,2,FALSE)</f>
        <v>CIBUBUR JUNCTION</v>
      </c>
    </row>
    <row r="4229" spans="1:12" x14ac:dyDescent="0.25">
      <c r="A4229" t="str">
        <f t="shared" si="132"/>
        <v>T-4228</v>
      </c>
      <c r="B4229" s="3" t="s">
        <v>2584</v>
      </c>
      <c r="C4229" s="5">
        <v>45499</v>
      </c>
      <c r="D4229" s="3" t="s">
        <v>37</v>
      </c>
      <c r="E4229" s="4" t="s">
        <v>831</v>
      </c>
      <c r="F4229" s="9">
        <v>1</v>
      </c>
      <c r="G4229">
        <f>VLOOKUP(E4229,'Data Produk'!$A$2:$E$2517,5,FALSE)</f>
        <v>76500</v>
      </c>
      <c r="H4229">
        <f t="shared" si="133"/>
        <v>76500</v>
      </c>
      <c r="I4229" t="str">
        <f>VLOOKUP(E4229,'Data Produk'!$A$2:$E$2517,3,FALSE)</f>
        <v>BHINNEKA WAVE10 TW10 TRUE WIRELESS WHITE</v>
      </c>
      <c r="J4229" t="str">
        <f>VLOOKUP(E4229,'Data Produk'!$A$2:$E$2517,4,FALSE)</f>
        <v>TWS</v>
      </c>
      <c r="K4229" t="str">
        <f>VLOOKUP(D4229,'Data Outlet'!$A$2:$D$17,4,FALSE)</f>
        <v>Dewi Lestari</v>
      </c>
      <c r="L4229" t="str">
        <f>VLOOKUP(D4229,'Data Outlet'!$A$2:$D$17,2,FALSE)</f>
        <v>CIBUBUR JUNCTION</v>
      </c>
    </row>
    <row r="4230" spans="1:12" x14ac:dyDescent="0.25">
      <c r="A4230" t="str">
        <f t="shared" si="132"/>
        <v>T-4229</v>
      </c>
      <c r="B4230" s="3" t="s">
        <v>2584</v>
      </c>
      <c r="C4230" s="5">
        <v>45484</v>
      </c>
      <c r="D4230" s="3" t="s">
        <v>36</v>
      </c>
      <c r="E4230" s="4" t="s">
        <v>931</v>
      </c>
      <c r="F4230" s="9">
        <v>1</v>
      </c>
      <c r="G4230">
        <f>VLOOKUP(E4230,'Data Produk'!$A$2:$E$2517,5,FALSE)</f>
        <v>243000</v>
      </c>
      <c r="H4230">
        <f t="shared" si="133"/>
        <v>243000</v>
      </c>
      <c r="I4230" t="str">
        <f>VLOOKUP(E4230,'Data Produk'!$A$2:$E$2517,3,FALSE)</f>
        <v>BHINNEKA POWER PLUS 65W 3-PORTS GAN CHARGER (PPS/PD+QC) BLACK</v>
      </c>
      <c r="J4230" t="str">
        <f>VLOOKUP(E4230,'Data Produk'!$A$2:$E$2517,4,FALSE)</f>
        <v>CHARGER</v>
      </c>
      <c r="K4230" t="str">
        <f>VLOOKUP(D4230,'Data Outlet'!$A$2:$D$17,4,FALSE)</f>
        <v>Citra Dewi</v>
      </c>
      <c r="L4230" t="str">
        <f>VLOOKUP(D4230,'Data Outlet'!$A$2:$D$17,2,FALSE)</f>
        <v>CENTER POINT MEDAN</v>
      </c>
    </row>
    <row r="4231" spans="1:12" x14ac:dyDescent="0.25">
      <c r="A4231" t="str">
        <f t="shared" si="132"/>
        <v>T-4230</v>
      </c>
      <c r="B4231" s="3" t="s">
        <v>2584</v>
      </c>
      <c r="C4231" s="5">
        <v>45499</v>
      </c>
      <c r="D4231" s="3" t="s">
        <v>37</v>
      </c>
      <c r="E4231" s="4" t="s">
        <v>276</v>
      </c>
      <c r="F4231" s="9">
        <v>1</v>
      </c>
      <c r="G4231">
        <f>VLOOKUP(E4231,'Data Produk'!$A$2:$E$2517,5,FALSE)</f>
        <v>27000</v>
      </c>
      <c r="H4231">
        <f t="shared" si="133"/>
        <v>27000</v>
      </c>
      <c r="I4231" t="str">
        <f>VLOOKUP(E4231,'Data Produk'!$A$2:$E$2517,3,FALSE)</f>
        <v>BHINNEKA DURALINK KCB2001 BLACK</v>
      </c>
      <c r="J4231" t="str">
        <f>VLOOKUP(E4231,'Data Produk'!$A$2:$E$2517,4,FALSE)</f>
        <v>CABLE</v>
      </c>
      <c r="K4231" t="str">
        <f>VLOOKUP(D4231,'Data Outlet'!$A$2:$D$17,4,FALSE)</f>
        <v>Dewi Lestari</v>
      </c>
      <c r="L4231" t="str">
        <f>VLOOKUP(D4231,'Data Outlet'!$A$2:$D$17,2,FALSE)</f>
        <v>CIBUBUR JUNCTION</v>
      </c>
    </row>
    <row r="4232" spans="1:12" x14ac:dyDescent="0.25">
      <c r="A4232" t="str">
        <f t="shared" si="132"/>
        <v>T-4231</v>
      </c>
      <c r="B4232" s="3" t="s">
        <v>2584</v>
      </c>
      <c r="C4232" s="5">
        <v>45484</v>
      </c>
      <c r="D4232" s="3" t="s">
        <v>39</v>
      </c>
      <c r="E4232" s="4" t="s">
        <v>436</v>
      </c>
      <c r="F4232" s="9">
        <v>1</v>
      </c>
      <c r="G4232">
        <f>VLOOKUP(E4232,'Data Produk'!$A$2:$E$2517,5,FALSE)</f>
        <v>80100</v>
      </c>
      <c r="H4232">
        <f t="shared" si="133"/>
        <v>80100</v>
      </c>
      <c r="I4232" t="str">
        <f>VLOOKUP(E4232,'Data Produk'!$A$2:$E$2517,3,FALSE)</f>
        <v>BHINNEKA AGILE MP903 GAMING MOUSEPAD BLACK</v>
      </c>
      <c r="J4232" t="str">
        <f>VLOOKUP(E4232,'Data Produk'!$A$2:$E$2517,4,FALSE)</f>
        <v>GAMING MOUSEPAD</v>
      </c>
      <c r="K4232" t="str">
        <f>VLOOKUP(D4232,'Data Outlet'!$A$2:$D$17,4,FALSE)</f>
        <v>Eko Wijaya</v>
      </c>
      <c r="L4232" t="str">
        <f>VLOOKUP(D4232,'Data Outlet'!$A$2:$D$17,2,FALSE)</f>
        <v>KOTA KASABLANKA</v>
      </c>
    </row>
    <row r="4233" spans="1:12" x14ac:dyDescent="0.25">
      <c r="A4233" t="str">
        <f t="shared" si="132"/>
        <v>T-4232</v>
      </c>
      <c r="B4233" s="3" t="s">
        <v>2584</v>
      </c>
      <c r="C4233" s="5">
        <v>45477</v>
      </c>
      <c r="D4233" s="3" t="s">
        <v>37</v>
      </c>
      <c r="E4233" s="4" t="s">
        <v>918</v>
      </c>
      <c r="F4233" s="9">
        <v>1</v>
      </c>
      <c r="G4233">
        <f>VLOOKUP(E4233,'Data Produk'!$A$2:$E$2517,5,FALSE)</f>
        <v>65700</v>
      </c>
      <c r="H4233">
        <f t="shared" si="133"/>
        <v>65700</v>
      </c>
      <c r="I4233" t="str">
        <f>VLOOKUP(E4233,'Data Produk'!$A$2:$E$2517,3,FALSE)</f>
        <v>BHINNEKA RAIGOR III WG12 GAMING MOUSE BLACK</v>
      </c>
      <c r="J4233" t="str">
        <f>VLOOKUP(E4233,'Data Produk'!$A$2:$E$2517,4,FALSE)</f>
        <v>MOUSE GAMING</v>
      </c>
      <c r="K4233" t="str">
        <f>VLOOKUP(D4233,'Data Outlet'!$A$2:$D$17,4,FALSE)</f>
        <v>Dewi Lestari</v>
      </c>
      <c r="L4233" t="str">
        <f>VLOOKUP(D4233,'Data Outlet'!$A$2:$D$17,2,FALSE)</f>
        <v>CIBUBUR JUNCTION</v>
      </c>
    </row>
    <row r="4234" spans="1:12" x14ac:dyDescent="0.25">
      <c r="A4234" t="str">
        <f t="shared" si="132"/>
        <v>T-4233</v>
      </c>
      <c r="B4234" s="3" t="s">
        <v>2584</v>
      </c>
      <c r="C4234" s="5">
        <v>45500</v>
      </c>
      <c r="D4234" s="3" t="s">
        <v>37</v>
      </c>
      <c r="E4234" s="4" t="s">
        <v>1787</v>
      </c>
      <c r="F4234" s="9">
        <v>4</v>
      </c>
      <c r="G4234">
        <f>VLOOKUP(E4234,'Data Produk'!$A$2:$E$2517,5,FALSE)</f>
        <v>39600</v>
      </c>
      <c r="H4234">
        <f t="shared" si="133"/>
        <v>158400</v>
      </c>
      <c r="I4234" t="str">
        <f>VLOOKUP(E4234,'Data Produk'!$A$2:$E$2517,3,FALSE)</f>
        <v>BHINNEKA GO W605 OFFICE MOUSE PINK</v>
      </c>
      <c r="J4234" t="str">
        <f>VLOOKUP(E4234,'Data Produk'!$A$2:$E$2517,4,FALSE)</f>
        <v>OFFICE MOUSE</v>
      </c>
      <c r="K4234" t="str">
        <f>VLOOKUP(D4234,'Data Outlet'!$A$2:$D$17,4,FALSE)</f>
        <v>Dewi Lestari</v>
      </c>
      <c r="L4234" t="str">
        <f>VLOOKUP(D4234,'Data Outlet'!$A$2:$D$17,2,FALSE)</f>
        <v>CIBUBUR JUNCTION</v>
      </c>
    </row>
    <row r="4235" spans="1:12" x14ac:dyDescent="0.25">
      <c r="A4235" t="str">
        <f t="shared" si="132"/>
        <v>T-4234</v>
      </c>
      <c r="B4235" s="3" t="s">
        <v>2584</v>
      </c>
      <c r="C4235" s="5">
        <v>45482</v>
      </c>
      <c r="D4235" s="3" t="s">
        <v>37</v>
      </c>
      <c r="E4235" s="4" t="s">
        <v>611</v>
      </c>
      <c r="F4235" s="9">
        <v>1</v>
      </c>
      <c r="G4235">
        <f>VLOOKUP(E4235,'Data Produk'!$A$2:$E$2517,5,FALSE)</f>
        <v>57600</v>
      </c>
      <c r="H4235">
        <f t="shared" si="133"/>
        <v>57600</v>
      </c>
      <c r="I4235" t="str">
        <f>VLOOKUP(E4235,'Data Produk'!$A$2:$E$2517,3,FALSE)</f>
        <v>BHINNEKA GO W192 OFFICE MOUSE BLACK</v>
      </c>
      <c r="J4235" t="str">
        <f>VLOOKUP(E4235,'Data Produk'!$A$2:$E$2517,4,FALSE)</f>
        <v>OFFICE MOUSE</v>
      </c>
      <c r="K4235" t="str">
        <f>VLOOKUP(D4235,'Data Outlet'!$A$2:$D$17,4,FALSE)</f>
        <v>Dewi Lestari</v>
      </c>
      <c r="L4235" t="str">
        <f>VLOOKUP(D4235,'Data Outlet'!$A$2:$D$17,2,FALSE)</f>
        <v>CIBUBUR JUNCTION</v>
      </c>
    </row>
    <row r="4236" spans="1:12" x14ac:dyDescent="0.25">
      <c r="A4236" t="str">
        <f t="shared" ref="A4236:A4299" si="134">"T-"&amp;ROW()-1</f>
        <v>T-4235</v>
      </c>
      <c r="B4236" s="3" t="s">
        <v>2584</v>
      </c>
      <c r="C4236" s="5">
        <v>45494</v>
      </c>
      <c r="D4236" s="3" t="s">
        <v>37</v>
      </c>
      <c r="E4236" s="4" t="s">
        <v>726</v>
      </c>
      <c r="F4236" s="9">
        <v>2</v>
      </c>
      <c r="G4236">
        <f>VLOOKUP(E4236,'Data Produk'!$A$2:$E$2517,5,FALSE)</f>
        <v>39600</v>
      </c>
      <c r="H4236">
        <f t="shared" si="133"/>
        <v>79200</v>
      </c>
      <c r="I4236" t="str">
        <f>VLOOKUP(E4236,'Data Produk'!$A$2:$E$2517,3,FALSE)</f>
        <v>BHINNEKA GO W605 OFFICE MOUSE BLACK</v>
      </c>
      <c r="J4236" t="str">
        <f>VLOOKUP(E4236,'Data Produk'!$A$2:$E$2517,4,FALSE)</f>
        <v>OFFICE MOUSE</v>
      </c>
      <c r="K4236" t="str">
        <f>VLOOKUP(D4236,'Data Outlet'!$A$2:$D$17,4,FALSE)</f>
        <v>Dewi Lestari</v>
      </c>
      <c r="L4236" t="str">
        <f>VLOOKUP(D4236,'Data Outlet'!$A$2:$D$17,2,FALSE)</f>
        <v>CIBUBUR JUNCTION</v>
      </c>
    </row>
    <row r="4237" spans="1:12" x14ac:dyDescent="0.25">
      <c r="A4237" t="str">
        <f t="shared" si="134"/>
        <v>T-4236</v>
      </c>
      <c r="B4237" s="3" t="s">
        <v>2584</v>
      </c>
      <c r="C4237" s="5">
        <v>45490</v>
      </c>
      <c r="D4237" s="3" t="s">
        <v>39</v>
      </c>
      <c r="E4237" s="4" t="s">
        <v>571</v>
      </c>
      <c r="F4237" s="9">
        <v>5</v>
      </c>
      <c r="G4237">
        <f>VLOOKUP(E4237,'Data Produk'!$A$2:$E$2517,5,FALSE)</f>
        <v>73800</v>
      </c>
      <c r="H4237">
        <f t="shared" si="133"/>
        <v>369000</v>
      </c>
      <c r="I4237" t="str">
        <f>VLOOKUP(E4237,'Data Produk'!$A$2:$E$2517,3,FALSE)</f>
        <v>BHINNEKA RAIGOR III WG12R GAMING MOUSE BLACK</v>
      </c>
      <c r="J4237" t="str">
        <f>VLOOKUP(E4237,'Data Produk'!$A$2:$E$2517,4,FALSE)</f>
        <v>MOUSE GAMING</v>
      </c>
      <c r="K4237" t="str">
        <f>VLOOKUP(D4237,'Data Outlet'!$A$2:$D$17,4,FALSE)</f>
        <v>Eko Wijaya</v>
      </c>
      <c r="L4237" t="str">
        <f>VLOOKUP(D4237,'Data Outlet'!$A$2:$D$17,2,FALSE)</f>
        <v>KOTA KASABLANKA</v>
      </c>
    </row>
    <row r="4238" spans="1:12" x14ac:dyDescent="0.25">
      <c r="A4238" t="str">
        <f t="shared" si="134"/>
        <v>T-4237</v>
      </c>
      <c r="B4238" s="3" t="s">
        <v>2584</v>
      </c>
      <c r="C4238" s="5">
        <v>45502</v>
      </c>
      <c r="D4238" s="3" t="s">
        <v>44</v>
      </c>
      <c r="E4238" s="4" t="s">
        <v>1484</v>
      </c>
      <c r="F4238" s="9">
        <v>1</v>
      </c>
      <c r="G4238">
        <f>VLOOKUP(E4238,'Data Produk'!$A$2:$E$2517,5,FALSE)</f>
        <v>29700</v>
      </c>
      <c r="H4238">
        <f t="shared" si="133"/>
        <v>29700</v>
      </c>
      <c r="I4238" t="str">
        <f>VLOOKUP(E4238,'Data Produk'!$A$2:$E$2517,3,FALSE)</f>
        <v>KL201 BHINNEKA USB CABLE LIGHTNING</v>
      </c>
      <c r="J4238" t="str">
        <f>VLOOKUP(E4238,'Data Produk'!$A$2:$E$2517,4,FALSE)</f>
        <v>CABLE</v>
      </c>
      <c r="K4238" t="str">
        <f>VLOOKUP(D4238,'Data Outlet'!$A$2:$D$17,4,FALSE)</f>
        <v>Gita Rahma</v>
      </c>
      <c r="L4238" t="str">
        <f>VLOOKUP(D4238,'Data Outlet'!$A$2:$D$17,2,FALSE)</f>
        <v>PAKUWON</v>
      </c>
    </row>
    <row r="4239" spans="1:12" x14ac:dyDescent="0.25">
      <c r="A4239" t="str">
        <f t="shared" si="134"/>
        <v>T-4238</v>
      </c>
      <c r="B4239" s="3" t="s">
        <v>2584</v>
      </c>
      <c r="C4239" s="5">
        <v>45490</v>
      </c>
      <c r="D4239" s="3" t="s">
        <v>37</v>
      </c>
      <c r="E4239" s="4" t="s">
        <v>906</v>
      </c>
      <c r="F4239" s="9">
        <v>2</v>
      </c>
      <c r="G4239">
        <f>VLOOKUP(E4239,'Data Produk'!$A$2:$E$2517,5,FALSE)</f>
        <v>27000</v>
      </c>
      <c r="H4239">
        <f t="shared" si="133"/>
        <v>54000</v>
      </c>
      <c r="I4239" t="str">
        <f>VLOOKUP(E4239,'Data Produk'!$A$2:$E$2517,3,FALSE)</f>
        <v>BHINNEKA DURALINK KLB2001 BLACK</v>
      </c>
      <c r="J4239" t="str">
        <f>VLOOKUP(E4239,'Data Produk'!$A$2:$E$2517,4,FALSE)</f>
        <v>CABLE</v>
      </c>
      <c r="K4239" t="str">
        <f>VLOOKUP(D4239,'Data Outlet'!$A$2:$D$17,4,FALSE)</f>
        <v>Dewi Lestari</v>
      </c>
      <c r="L4239" t="str">
        <f>VLOOKUP(D4239,'Data Outlet'!$A$2:$D$17,2,FALSE)</f>
        <v>CIBUBUR JUNCTION</v>
      </c>
    </row>
    <row r="4240" spans="1:12" x14ac:dyDescent="0.25">
      <c r="A4240" t="str">
        <f t="shared" si="134"/>
        <v>T-4239</v>
      </c>
      <c r="B4240" s="3" t="s">
        <v>2584</v>
      </c>
      <c r="C4240" s="5">
        <v>45501</v>
      </c>
      <c r="D4240" s="3" t="s">
        <v>39</v>
      </c>
      <c r="E4240" s="4" t="s">
        <v>1290</v>
      </c>
      <c r="F4240" s="9">
        <v>3</v>
      </c>
      <c r="G4240">
        <f>VLOOKUP(E4240,'Data Produk'!$A$2:$E$2517,5,FALSE)</f>
        <v>39600</v>
      </c>
      <c r="H4240">
        <f t="shared" si="133"/>
        <v>118800</v>
      </c>
      <c r="I4240" t="str">
        <f>VLOOKUP(E4240,'Data Produk'!$A$2:$E$2517,3,FALSE)</f>
        <v>BHINNEKA GO W606 OFFICE MOUSE BLACK</v>
      </c>
      <c r="J4240" t="str">
        <f>VLOOKUP(E4240,'Data Produk'!$A$2:$E$2517,4,FALSE)</f>
        <v>OFFICE MOUSE</v>
      </c>
      <c r="K4240" t="str">
        <f>VLOOKUP(D4240,'Data Outlet'!$A$2:$D$17,4,FALSE)</f>
        <v>Eko Wijaya</v>
      </c>
      <c r="L4240" t="str">
        <f>VLOOKUP(D4240,'Data Outlet'!$A$2:$D$17,2,FALSE)</f>
        <v>KOTA KASABLANKA</v>
      </c>
    </row>
    <row r="4241" spans="1:12" x14ac:dyDescent="0.25">
      <c r="A4241" t="str">
        <f t="shared" si="134"/>
        <v>T-4240</v>
      </c>
      <c r="B4241" s="3" t="s">
        <v>2584</v>
      </c>
      <c r="C4241" s="5">
        <v>45499</v>
      </c>
      <c r="D4241" s="3" t="s">
        <v>39</v>
      </c>
      <c r="E4241" s="4" t="s">
        <v>384</v>
      </c>
      <c r="F4241" s="9">
        <v>3</v>
      </c>
      <c r="G4241">
        <f>VLOOKUP(E4241,'Data Produk'!$A$2:$E$2517,5,FALSE)</f>
        <v>76500</v>
      </c>
      <c r="H4241">
        <f t="shared" si="133"/>
        <v>229500</v>
      </c>
      <c r="I4241" t="str">
        <f>VLOOKUP(E4241,'Data Produk'!$A$2:$E$2517,3,FALSE)</f>
        <v>BHINNEKA WAVE10 TW10 TRUE WIRELESS BLACK</v>
      </c>
      <c r="J4241" t="str">
        <f>VLOOKUP(E4241,'Data Produk'!$A$2:$E$2517,4,FALSE)</f>
        <v>TWS</v>
      </c>
      <c r="K4241" t="str">
        <f>VLOOKUP(D4241,'Data Outlet'!$A$2:$D$17,4,FALSE)</f>
        <v>Eko Wijaya</v>
      </c>
      <c r="L4241" t="str">
        <f>VLOOKUP(D4241,'Data Outlet'!$A$2:$D$17,2,FALSE)</f>
        <v>KOTA KASABLANKA</v>
      </c>
    </row>
    <row r="4242" spans="1:12" x14ac:dyDescent="0.25">
      <c r="A4242" t="str">
        <f t="shared" si="134"/>
        <v>T-4241</v>
      </c>
      <c r="B4242" s="3" t="s">
        <v>2584</v>
      </c>
      <c r="C4242" s="5">
        <v>45480</v>
      </c>
      <c r="D4242" s="3" t="s">
        <v>39</v>
      </c>
      <c r="E4242" s="4" t="s">
        <v>1321</v>
      </c>
      <c r="F4242" s="9">
        <v>2</v>
      </c>
      <c r="G4242">
        <f>VLOOKUP(E4242,'Data Produk'!$A$2:$E$2517,5,FALSE)</f>
        <v>13500</v>
      </c>
      <c r="H4242">
        <f t="shared" si="133"/>
        <v>27000</v>
      </c>
      <c r="I4242" t="str">
        <f>VLOOKUP(E4242,'Data Produk'!$A$2:$E$2517,3,FALSE)</f>
        <v>BHINNEKA LINKBUDS ES2 WIRED EARBUDS WHITE</v>
      </c>
      <c r="J4242" t="str">
        <f>VLOOKUP(E4242,'Data Produk'!$A$2:$E$2517,4,FALSE)</f>
        <v>EARPHONE</v>
      </c>
      <c r="K4242" t="str">
        <f>VLOOKUP(D4242,'Data Outlet'!$A$2:$D$17,4,FALSE)</f>
        <v>Eko Wijaya</v>
      </c>
      <c r="L4242" t="str">
        <f>VLOOKUP(D4242,'Data Outlet'!$A$2:$D$17,2,FALSE)</f>
        <v>KOTA KASABLANKA</v>
      </c>
    </row>
    <row r="4243" spans="1:12" x14ac:dyDescent="0.25">
      <c r="A4243" t="str">
        <f t="shared" si="134"/>
        <v>T-4242</v>
      </c>
      <c r="B4243" s="3" t="s">
        <v>2584</v>
      </c>
      <c r="C4243" s="5">
        <v>45478</v>
      </c>
      <c r="D4243" s="3" t="s">
        <v>36</v>
      </c>
      <c r="E4243" s="4" t="s">
        <v>1730</v>
      </c>
      <c r="F4243" s="9">
        <v>1</v>
      </c>
      <c r="G4243">
        <f>VLOOKUP(E4243,'Data Produk'!$A$2:$E$2517,5,FALSE)</f>
        <v>17100</v>
      </c>
      <c r="H4243">
        <f t="shared" si="133"/>
        <v>17100</v>
      </c>
      <c r="I4243" t="str">
        <f>VLOOKUP(E4243,'Data Produk'!$A$2:$E$2517,3,FALSE)</f>
        <v>KM103 BHINNEKA USB CABLE MICRO</v>
      </c>
      <c r="J4243" t="str">
        <f>VLOOKUP(E4243,'Data Produk'!$A$2:$E$2517,4,FALSE)</f>
        <v>CABLE</v>
      </c>
      <c r="K4243" t="str">
        <f>VLOOKUP(D4243,'Data Outlet'!$A$2:$D$17,4,FALSE)</f>
        <v>Citra Dewi</v>
      </c>
      <c r="L4243" t="str">
        <f>VLOOKUP(D4243,'Data Outlet'!$A$2:$D$17,2,FALSE)</f>
        <v>CENTER POINT MEDAN</v>
      </c>
    </row>
    <row r="4244" spans="1:12" x14ac:dyDescent="0.25">
      <c r="A4244" t="str">
        <f t="shared" si="134"/>
        <v>T-4243</v>
      </c>
      <c r="B4244" s="3" t="s">
        <v>2584</v>
      </c>
      <c r="C4244" s="5">
        <v>45488</v>
      </c>
      <c r="D4244" s="3" t="s">
        <v>44</v>
      </c>
      <c r="E4244" s="4" t="s">
        <v>762</v>
      </c>
      <c r="F4244" s="9">
        <v>2</v>
      </c>
      <c r="G4244">
        <f>VLOOKUP(E4244,'Data Produk'!$A$2:$E$2517,5,FALSE)</f>
        <v>25200</v>
      </c>
      <c r="H4244">
        <f t="shared" si="133"/>
        <v>50400</v>
      </c>
      <c r="I4244" t="str">
        <f>VLOOKUP(E4244,'Data Produk'!$A$2:$E$2517,3,FALSE)</f>
        <v>BHINNEKA HYPERLINK KD60C1501 BLACK</v>
      </c>
      <c r="J4244" t="str">
        <f>VLOOKUP(E4244,'Data Produk'!$A$2:$E$2517,4,FALSE)</f>
        <v>CABLE</v>
      </c>
      <c r="K4244" t="str">
        <f>VLOOKUP(D4244,'Data Outlet'!$A$2:$D$17,4,FALSE)</f>
        <v>Gita Rahma</v>
      </c>
      <c r="L4244" t="str">
        <f>VLOOKUP(D4244,'Data Outlet'!$A$2:$D$17,2,FALSE)</f>
        <v>PAKUWON</v>
      </c>
    </row>
    <row r="4245" spans="1:12" x14ac:dyDescent="0.25">
      <c r="A4245" t="str">
        <f t="shared" si="134"/>
        <v>T-4244</v>
      </c>
      <c r="B4245" s="3" t="s">
        <v>2584</v>
      </c>
      <c r="C4245" s="5">
        <v>45487</v>
      </c>
      <c r="D4245" s="3" t="s">
        <v>39</v>
      </c>
      <c r="E4245" s="4" t="s">
        <v>420</v>
      </c>
      <c r="F4245" s="9">
        <v>2</v>
      </c>
      <c r="G4245">
        <f>VLOOKUP(E4245,'Data Produk'!$A$2:$E$2517,5,FALSE)</f>
        <v>82800</v>
      </c>
      <c r="H4245">
        <f t="shared" si="133"/>
        <v>165600</v>
      </c>
      <c r="I4245" t="str">
        <f>VLOOKUP(E4245,'Data Produk'!$A$2:$E$2517,3,FALSE)</f>
        <v>BHINNEKA W190 OFFICE MOUSE BLACK</v>
      </c>
      <c r="J4245" t="str">
        <f>VLOOKUP(E4245,'Data Produk'!$A$2:$E$2517,4,FALSE)</f>
        <v>OFFICE MOUSE</v>
      </c>
      <c r="K4245" t="str">
        <f>VLOOKUP(D4245,'Data Outlet'!$A$2:$D$17,4,FALSE)</f>
        <v>Eko Wijaya</v>
      </c>
      <c r="L4245" t="str">
        <f>VLOOKUP(D4245,'Data Outlet'!$A$2:$D$17,2,FALSE)</f>
        <v>KOTA KASABLANKA</v>
      </c>
    </row>
    <row r="4246" spans="1:12" x14ac:dyDescent="0.25">
      <c r="A4246" t="str">
        <f t="shared" si="134"/>
        <v>T-4245</v>
      </c>
      <c r="B4246" s="3" t="s">
        <v>2584</v>
      </c>
      <c r="C4246" s="5">
        <v>45492</v>
      </c>
      <c r="D4246" s="3" t="s">
        <v>36</v>
      </c>
      <c r="E4246" s="4" t="s">
        <v>1788</v>
      </c>
      <c r="F4246" s="9">
        <v>2</v>
      </c>
      <c r="G4246">
        <f>VLOOKUP(E4246,'Data Produk'!$A$2:$E$2517,5,FALSE)</f>
        <v>82800</v>
      </c>
      <c r="H4246">
        <f t="shared" si="133"/>
        <v>165600</v>
      </c>
      <c r="I4246" t="str">
        <f>VLOOKUP(E4246,'Data Produk'!$A$2:$E$2517,3,FALSE)</f>
        <v>BHINNEKA W190 OFFICE MOUSE WHITE</v>
      </c>
      <c r="J4246" t="str">
        <f>VLOOKUP(E4246,'Data Produk'!$A$2:$E$2517,4,FALSE)</f>
        <v>OFFICE MOUSE</v>
      </c>
      <c r="K4246" t="str">
        <f>VLOOKUP(D4246,'Data Outlet'!$A$2:$D$17,4,FALSE)</f>
        <v>Citra Dewi</v>
      </c>
      <c r="L4246" t="str">
        <f>VLOOKUP(D4246,'Data Outlet'!$A$2:$D$17,2,FALSE)</f>
        <v>CENTER POINT MEDAN</v>
      </c>
    </row>
    <row r="4247" spans="1:12" x14ac:dyDescent="0.25">
      <c r="A4247" t="str">
        <f t="shared" si="134"/>
        <v>T-4246</v>
      </c>
      <c r="B4247" s="3" t="s">
        <v>2584</v>
      </c>
      <c r="C4247" s="5">
        <v>45500</v>
      </c>
      <c r="D4247" s="3" t="s">
        <v>44</v>
      </c>
      <c r="E4247" s="4" t="s">
        <v>1789</v>
      </c>
      <c r="F4247" s="9">
        <v>2</v>
      </c>
      <c r="G4247">
        <f>VLOOKUP(E4247,'Data Produk'!$A$2:$E$2517,5,FALSE)</f>
        <v>76500</v>
      </c>
      <c r="H4247">
        <f t="shared" si="133"/>
        <v>153000</v>
      </c>
      <c r="I4247" t="str">
        <f>VLOOKUP(E4247,'Data Produk'!$A$2:$E$2517,3,FALSE)</f>
        <v>BHINNEKA WAVE10 TW10 TRUE WIRELESS BLACK</v>
      </c>
      <c r="J4247" t="str">
        <f>VLOOKUP(E4247,'Data Produk'!$A$2:$E$2517,4,FALSE)</f>
        <v>TWS</v>
      </c>
      <c r="K4247" t="str">
        <f>VLOOKUP(D4247,'Data Outlet'!$A$2:$D$17,4,FALSE)</f>
        <v>Gita Rahma</v>
      </c>
      <c r="L4247" t="str">
        <f>VLOOKUP(D4247,'Data Outlet'!$A$2:$D$17,2,FALSE)</f>
        <v>PAKUWON</v>
      </c>
    </row>
    <row r="4248" spans="1:12" x14ac:dyDescent="0.25">
      <c r="A4248" t="str">
        <f t="shared" si="134"/>
        <v>T-4247</v>
      </c>
      <c r="B4248" s="3" t="s">
        <v>2584</v>
      </c>
      <c r="C4248" s="5">
        <v>45495</v>
      </c>
      <c r="D4248" s="3" t="s">
        <v>36</v>
      </c>
      <c r="E4248" s="4" t="s">
        <v>165</v>
      </c>
      <c r="F4248" s="9">
        <v>2</v>
      </c>
      <c r="G4248">
        <f>VLOOKUP(E4248,'Data Produk'!$A$2:$E$2517,5,FALSE)</f>
        <v>12600</v>
      </c>
      <c r="H4248">
        <f t="shared" si="133"/>
        <v>25200</v>
      </c>
      <c r="I4248" t="str">
        <f>VLOOKUP(E4248,'Data Produk'!$A$2:$E$2517,3,FALSE)</f>
        <v>BHINNEKA BASIC XL MP64 BASIC MOUSEPAD BLACK</v>
      </c>
      <c r="J4248" t="str">
        <f>VLOOKUP(E4248,'Data Produk'!$A$2:$E$2517,4,FALSE)</f>
        <v>BASIC MOUSEPAD</v>
      </c>
      <c r="K4248" t="str">
        <f>VLOOKUP(D4248,'Data Outlet'!$A$2:$D$17,4,FALSE)</f>
        <v>Citra Dewi</v>
      </c>
      <c r="L4248" t="str">
        <f>VLOOKUP(D4248,'Data Outlet'!$A$2:$D$17,2,FALSE)</f>
        <v>CENTER POINT MEDAN</v>
      </c>
    </row>
    <row r="4249" spans="1:12" x14ac:dyDescent="0.25">
      <c r="A4249" t="str">
        <f t="shared" si="134"/>
        <v>T-4248</v>
      </c>
      <c r="B4249" s="3" t="s">
        <v>2584</v>
      </c>
      <c r="C4249" s="5">
        <v>45483</v>
      </c>
      <c r="D4249" s="3" t="s">
        <v>39</v>
      </c>
      <c r="E4249" s="4" t="s">
        <v>694</v>
      </c>
      <c r="F4249" s="9">
        <v>1</v>
      </c>
      <c r="G4249">
        <f>VLOOKUP(E4249,'Data Produk'!$A$2:$E$2517,5,FALSE)</f>
        <v>130000</v>
      </c>
      <c r="H4249">
        <f t="shared" si="133"/>
        <v>130000</v>
      </c>
      <c r="I4249" t="str">
        <f>VLOOKUP(E4249,'Data Produk'!$A$2:$E$2517,3,FALSE)</f>
        <v>BHINNEKA TRINITY MH88 GAMING HEADSET PINK</v>
      </c>
      <c r="J4249" t="str">
        <f>VLOOKUP(E4249,'Data Produk'!$A$2:$E$2517,4,FALSE)</f>
        <v>GAMING HEADSET</v>
      </c>
      <c r="K4249" t="str">
        <f>VLOOKUP(D4249,'Data Outlet'!$A$2:$D$17,4,FALSE)</f>
        <v>Eko Wijaya</v>
      </c>
      <c r="L4249" t="str">
        <f>VLOOKUP(D4249,'Data Outlet'!$A$2:$D$17,2,FALSE)</f>
        <v>KOTA KASABLANKA</v>
      </c>
    </row>
    <row r="4250" spans="1:12" x14ac:dyDescent="0.25">
      <c r="A4250" t="str">
        <f t="shared" si="134"/>
        <v>T-4249</v>
      </c>
      <c r="B4250" s="3" t="s">
        <v>2584</v>
      </c>
      <c r="C4250" s="5">
        <v>45496</v>
      </c>
      <c r="D4250" s="3" t="s">
        <v>39</v>
      </c>
      <c r="E4250" s="4" t="s">
        <v>381</v>
      </c>
      <c r="F4250" s="9">
        <v>4</v>
      </c>
      <c r="G4250">
        <f>VLOOKUP(E4250,'Data Produk'!$A$2:$E$2517,5,FALSE)</f>
        <v>12600</v>
      </c>
      <c r="H4250">
        <f t="shared" si="133"/>
        <v>50400</v>
      </c>
      <c r="I4250" t="str">
        <f>VLOOKUP(E4250,'Data Produk'!$A$2:$E$2517,3,FALSE)</f>
        <v>BHINNEKA BASIC XL MP64 BASIC MOUSEPAD BLACK</v>
      </c>
      <c r="J4250" t="str">
        <f>VLOOKUP(E4250,'Data Produk'!$A$2:$E$2517,4,FALSE)</f>
        <v>BASIC MOUSEPAD</v>
      </c>
      <c r="K4250" t="str">
        <f>VLOOKUP(D4250,'Data Outlet'!$A$2:$D$17,4,FALSE)</f>
        <v>Eko Wijaya</v>
      </c>
      <c r="L4250" t="str">
        <f>VLOOKUP(D4250,'Data Outlet'!$A$2:$D$17,2,FALSE)</f>
        <v>KOTA KASABLANKA</v>
      </c>
    </row>
    <row r="4251" spans="1:12" x14ac:dyDescent="0.25">
      <c r="A4251" t="str">
        <f t="shared" si="134"/>
        <v>T-4250</v>
      </c>
      <c r="B4251" s="3" t="s">
        <v>2584</v>
      </c>
      <c r="C4251" s="5">
        <v>45480</v>
      </c>
      <c r="D4251" s="3" t="s">
        <v>36</v>
      </c>
      <c r="E4251" s="4" t="s">
        <v>307</v>
      </c>
      <c r="F4251" s="9">
        <v>1</v>
      </c>
      <c r="G4251">
        <f>VLOOKUP(E4251,'Data Produk'!$A$2:$E$2517,5,FALSE)</f>
        <v>49500</v>
      </c>
      <c r="H4251">
        <f t="shared" si="133"/>
        <v>49500</v>
      </c>
      <c r="I4251" t="str">
        <f>VLOOKUP(E4251,'Data Produk'!$A$2:$E$2517,3,FALSE)</f>
        <v>BHINNEKA POWER PURE 20W 1-PORT TYPE-A USB CHARGER (QC) BLACK</v>
      </c>
      <c r="J4251" t="str">
        <f>VLOOKUP(E4251,'Data Produk'!$A$2:$E$2517,4,FALSE)</f>
        <v>CHARGER</v>
      </c>
      <c r="K4251" t="str">
        <f>VLOOKUP(D4251,'Data Outlet'!$A$2:$D$17,4,FALSE)</f>
        <v>Citra Dewi</v>
      </c>
      <c r="L4251" t="str">
        <f>VLOOKUP(D4251,'Data Outlet'!$A$2:$D$17,2,FALSE)</f>
        <v>CENTER POINT MEDAN</v>
      </c>
    </row>
    <row r="4252" spans="1:12" x14ac:dyDescent="0.25">
      <c r="A4252" t="str">
        <f t="shared" si="134"/>
        <v>T-4251</v>
      </c>
      <c r="B4252" s="3" t="s">
        <v>2584</v>
      </c>
      <c r="C4252" s="5">
        <v>45496</v>
      </c>
      <c r="D4252" s="3" t="s">
        <v>36</v>
      </c>
      <c r="E4252" s="4" t="s">
        <v>888</v>
      </c>
      <c r="F4252" s="9">
        <v>1</v>
      </c>
      <c r="G4252">
        <f>VLOOKUP(E4252,'Data Produk'!$A$2:$E$2517,5,FALSE)</f>
        <v>39600</v>
      </c>
      <c r="H4252">
        <f t="shared" si="133"/>
        <v>39600</v>
      </c>
      <c r="I4252" t="str">
        <f>VLOOKUP(E4252,'Data Produk'!$A$2:$E$2517,3,FALSE)</f>
        <v>BHINNEKA GO W608 OFFICE MOUSE PINK</v>
      </c>
      <c r="J4252" t="str">
        <f>VLOOKUP(E4252,'Data Produk'!$A$2:$E$2517,4,FALSE)</f>
        <v>OFFICE MOUSE</v>
      </c>
      <c r="K4252" t="str">
        <f>VLOOKUP(D4252,'Data Outlet'!$A$2:$D$17,4,FALSE)</f>
        <v>Citra Dewi</v>
      </c>
      <c r="L4252" t="str">
        <f>VLOOKUP(D4252,'Data Outlet'!$A$2:$D$17,2,FALSE)</f>
        <v>CENTER POINT MEDAN</v>
      </c>
    </row>
    <row r="4253" spans="1:12" x14ac:dyDescent="0.25">
      <c r="A4253" t="str">
        <f t="shared" si="134"/>
        <v>T-4252</v>
      </c>
      <c r="B4253" s="3" t="s">
        <v>2584</v>
      </c>
      <c r="C4253" s="5">
        <v>45504</v>
      </c>
      <c r="D4253" s="3" t="s">
        <v>36</v>
      </c>
      <c r="E4253" s="4" t="s">
        <v>187</v>
      </c>
      <c r="F4253" s="9">
        <v>3</v>
      </c>
      <c r="G4253">
        <f>VLOOKUP(E4253,'Data Produk'!$A$2:$E$2517,5,FALSE)</f>
        <v>27000</v>
      </c>
      <c r="H4253">
        <f t="shared" si="133"/>
        <v>81000</v>
      </c>
      <c r="I4253" t="str">
        <f>VLOOKUP(E4253,'Data Produk'!$A$2:$E$2517,3,FALSE)</f>
        <v>BHINNEKA DURALINK KCB2001 BLACK</v>
      </c>
      <c r="J4253" t="str">
        <f>VLOOKUP(E4253,'Data Produk'!$A$2:$E$2517,4,FALSE)</f>
        <v>CABLE</v>
      </c>
      <c r="K4253" t="str">
        <f>VLOOKUP(D4253,'Data Outlet'!$A$2:$D$17,4,FALSE)</f>
        <v>Citra Dewi</v>
      </c>
      <c r="L4253" t="str">
        <f>VLOOKUP(D4253,'Data Outlet'!$A$2:$D$17,2,FALSE)</f>
        <v>CENTER POINT MEDAN</v>
      </c>
    </row>
    <row r="4254" spans="1:12" x14ac:dyDescent="0.25">
      <c r="A4254" t="str">
        <f t="shared" si="134"/>
        <v>T-4253</v>
      </c>
      <c r="B4254" s="3" t="s">
        <v>2584</v>
      </c>
      <c r="C4254" s="5">
        <v>45487</v>
      </c>
      <c r="D4254" s="3" t="s">
        <v>44</v>
      </c>
      <c r="E4254" s="4" t="s">
        <v>816</v>
      </c>
      <c r="F4254" s="9">
        <v>2</v>
      </c>
      <c r="G4254">
        <f>VLOOKUP(E4254,'Data Produk'!$A$2:$E$2517,5,FALSE)</f>
        <v>13050</v>
      </c>
      <c r="H4254">
        <f t="shared" si="133"/>
        <v>26100</v>
      </c>
      <c r="I4254" t="str">
        <f>VLOOKUP(E4254,'Data Produk'!$A$2:$E$2517,3,FALSE)</f>
        <v>BHINNEKA DURALINK KCT1201 BLACK</v>
      </c>
      <c r="J4254" t="str">
        <f>VLOOKUP(E4254,'Data Produk'!$A$2:$E$2517,4,FALSE)</f>
        <v>CABLE</v>
      </c>
      <c r="K4254" t="str">
        <f>VLOOKUP(D4254,'Data Outlet'!$A$2:$D$17,4,FALSE)</f>
        <v>Gita Rahma</v>
      </c>
      <c r="L4254" t="str">
        <f>VLOOKUP(D4254,'Data Outlet'!$A$2:$D$17,2,FALSE)</f>
        <v>PAKUWON</v>
      </c>
    </row>
    <row r="4255" spans="1:12" x14ac:dyDescent="0.25">
      <c r="A4255" t="str">
        <f t="shared" si="134"/>
        <v>T-4254</v>
      </c>
      <c r="B4255" s="3" t="s">
        <v>2584</v>
      </c>
      <c r="C4255" s="5">
        <v>45480</v>
      </c>
      <c r="D4255" s="3" t="s">
        <v>44</v>
      </c>
      <c r="E4255" s="4" t="s">
        <v>1428</v>
      </c>
      <c r="F4255" s="9">
        <v>1</v>
      </c>
      <c r="G4255">
        <f>VLOOKUP(E4255,'Data Produk'!$A$2:$E$2517,5,FALSE)</f>
        <v>73800</v>
      </c>
      <c r="H4255">
        <f t="shared" si="133"/>
        <v>73800</v>
      </c>
      <c r="I4255" t="str">
        <f>VLOOKUP(E4255,'Data Produk'!$A$2:$E$2517,3,FALSE)</f>
        <v>BHINNEKA SMART LIGHT BUB 9W SLB101</v>
      </c>
      <c r="J4255" t="str">
        <f>VLOOKUP(E4255,'Data Produk'!$A$2:$E$2517,4,FALSE)</f>
        <v>SMART LIFE</v>
      </c>
      <c r="K4255" t="str">
        <f>VLOOKUP(D4255,'Data Outlet'!$A$2:$D$17,4,FALSE)</f>
        <v>Gita Rahma</v>
      </c>
      <c r="L4255" t="str">
        <f>VLOOKUP(D4255,'Data Outlet'!$A$2:$D$17,2,FALSE)</f>
        <v>PAKUWON</v>
      </c>
    </row>
    <row r="4256" spans="1:12" x14ac:dyDescent="0.25">
      <c r="A4256" t="str">
        <f t="shared" si="134"/>
        <v>T-4255</v>
      </c>
      <c r="B4256" s="3" t="s">
        <v>2584</v>
      </c>
      <c r="C4256" s="5">
        <v>45484</v>
      </c>
      <c r="D4256" s="3" t="s">
        <v>44</v>
      </c>
      <c r="E4256" s="4" t="s">
        <v>1427</v>
      </c>
      <c r="F4256" s="9">
        <v>4</v>
      </c>
      <c r="G4256">
        <f>VLOOKUP(E4256,'Data Produk'!$A$2:$E$2517,5,FALSE)</f>
        <v>36900</v>
      </c>
      <c r="H4256">
        <f t="shared" si="133"/>
        <v>147600</v>
      </c>
      <c r="I4256" t="str">
        <f>VLOOKUP(E4256,'Data Produk'!$A$2:$E$2517,3,FALSE)</f>
        <v>KC106 BHINNEKA USB CABLE TYPE C</v>
      </c>
      <c r="J4256" t="str">
        <f>VLOOKUP(E4256,'Data Produk'!$A$2:$E$2517,4,FALSE)</f>
        <v>CABLE</v>
      </c>
      <c r="K4256" t="str">
        <f>VLOOKUP(D4256,'Data Outlet'!$A$2:$D$17,4,FALSE)</f>
        <v>Gita Rahma</v>
      </c>
      <c r="L4256" t="str">
        <f>VLOOKUP(D4256,'Data Outlet'!$A$2:$D$17,2,FALSE)</f>
        <v>PAKUWON</v>
      </c>
    </row>
    <row r="4257" spans="1:12" x14ac:dyDescent="0.25">
      <c r="A4257" t="str">
        <f t="shared" si="134"/>
        <v>T-4256</v>
      </c>
      <c r="B4257" s="3" t="s">
        <v>2584</v>
      </c>
      <c r="C4257" s="5">
        <v>45494</v>
      </c>
      <c r="D4257" s="3" t="s">
        <v>39</v>
      </c>
      <c r="E4257" s="4" t="s">
        <v>732</v>
      </c>
      <c r="F4257" s="9">
        <v>4</v>
      </c>
      <c r="G4257">
        <f>VLOOKUP(E4257,'Data Produk'!$A$2:$E$2517,5,FALSE)</f>
        <v>13500</v>
      </c>
      <c r="H4257">
        <f t="shared" si="133"/>
        <v>54000</v>
      </c>
      <c r="I4257" t="str">
        <f>VLOOKUP(E4257,'Data Produk'!$A$2:$E$2517,3,FALSE)</f>
        <v>BHINNEKA LINKBUDS ES2 WIRED EARBUDS BLACK</v>
      </c>
      <c r="J4257" t="str">
        <f>VLOOKUP(E4257,'Data Produk'!$A$2:$E$2517,4,FALSE)</f>
        <v>EARPHONE</v>
      </c>
      <c r="K4257" t="str">
        <f>VLOOKUP(D4257,'Data Outlet'!$A$2:$D$17,4,FALSE)</f>
        <v>Eko Wijaya</v>
      </c>
      <c r="L4257" t="str">
        <f>VLOOKUP(D4257,'Data Outlet'!$A$2:$D$17,2,FALSE)</f>
        <v>KOTA KASABLANKA</v>
      </c>
    </row>
    <row r="4258" spans="1:12" x14ac:dyDescent="0.25">
      <c r="A4258" t="str">
        <f t="shared" si="134"/>
        <v>T-4257</v>
      </c>
      <c r="B4258" s="3" t="s">
        <v>2584</v>
      </c>
      <c r="C4258" s="5">
        <v>45474</v>
      </c>
      <c r="D4258" s="3" t="s">
        <v>44</v>
      </c>
      <c r="E4258" s="4" t="s">
        <v>650</v>
      </c>
      <c r="F4258" s="9">
        <v>1</v>
      </c>
      <c r="G4258">
        <f>VLOOKUP(E4258,'Data Produk'!$A$2:$E$2517,5,FALSE)</f>
        <v>31500</v>
      </c>
      <c r="H4258">
        <f t="shared" si="133"/>
        <v>31500</v>
      </c>
      <c r="I4258" t="str">
        <f>VLOOKUP(E4258,'Data Produk'!$A$2:$E$2517,3,FALSE)</f>
        <v>BHINNEKA HYPERLINK KD60L1501 BLACK</v>
      </c>
      <c r="J4258" t="str">
        <f>VLOOKUP(E4258,'Data Produk'!$A$2:$E$2517,4,FALSE)</f>
        <v>CABLE</v>
      </c>
      <c r="K4258" t="str">
        <f>VLOOKUP(D4258,'Data Outlet'!$A$2:$D$17,4,FALSE)</f>
        <v>Gita Rahma</v>
      </c>
      <c r="L4258" t="str">
        <f>VLOOKUP(D4258,'Data Outlet'!$A$2:$D$17,2,FALSE)</f>
        <v>PAKUWON</v>
      </c>
    </row>
    <row r="4259" spans="1:12" x14ac:dyDescent="0.25">
      <c r="A4259" t="str">
        <f t="shared" si="134"/>
        <v>T-4258</v>
      </c>
      <c r="B4259" s="3" t="s">
        <v>2584</v>
      </c>
      <c r="C4259" s="5">
        <v>45474</v>
      </c>
      <c r="D4259" s="3" t="s">
        <v>36</v>
      </c>
      <c r="E4259" s="4" t="s">
        <v>916</v>
      </c>
      <c r="F4259" s="9">
        <v>2</v>
      </c>
      <c r="G4259">
        <f>VLOOKUP(E4259,'Data Produk'!$A$2:$E$2517,5,FALSE)</f>
        <v>39600</v>
      </c>
      <c r="H4259">
        <f t="shared" si="133"/>
        <v>79200</v>
      </c>
      <c r="I4259" t="str">
        <f>VLOOKUP(E4259,'Data Produk'!$A$2:$E$2517,3,FALSE)</f>
        <v>BHINNEKA GO W606 OFFICE MOUSE WHITE</v>
      </c>
      <c r="J4259" t="str">
        <f>VLOOKUP(E4259,'Data Produk'!$A$2:$E$2517,4,FALSE)</f>
        <v>OFFICE MOUSE</v>
      </c>
      <c r="K4259" t="str">
        <f>VLOOKUP(D4259,'Data Outlet'!$A$2:$D$17,4,FALSE)</f>
        <v>Citra Dewi</v>
      </c>
      <c r="L4259" t="str">
        <f>VLOOKUP(D4259,'Data Outlet'!$A$2:$D$17,2,FALSE)</f>
        <v>CENTER POINT MEDAN</v>
      </c>
    </row>
    <row r="4260" spans="1:12" x14ac:dyDescent="0.25">
      <c r="A4260" t="str">
        <f t="shared" si="134"/>
        <v>T-4259</v>
      </c>
      <c r="B4260" s="3" t="s">
        <v>2584</v>
      </c>
      <c r="C4260" s="5">
        <v>45501</v>
      </c>
      <c r="D4260" s="3" t="s">
        <v>37</v>
      </c>
      <c r="E4260" s="4" t="s">
        <v>1065</v>
      </c>
      <c r="F4260" s="9">
        <v>2</v>
      </c>
      <c r="G4260">
        <f>VLOOKUP(E4260,'Data Produk'!$A$2:$E$2517,5,FALSE)</f>
        <v>34200</v>
      </c>
      <c r="H4260">
        <f t="shared" si="133"/>
        <v>68400</v>
      </c>
      <c r="I4260" t="str">
        <f>VLOOKUP(E4260,'Data Produk'!$A$2:$E$2517,3,FALSE)</f>
        <v>KM106 BHINNEKA USB CABLE MICRO</v>
      </c>
      <c r="J4260" t="str">
        <f>VLOOKUP(E4260,'Data Produk'!$A$2:$E$2517,4,FALSE)</f>
        <v>CABLE</v>
      </c>
      <c r="K4260" t="str">
        <f>VLOOKUP(D4260,'Data Outlet'!$A$2:$D$17,4,FALSE)</f>
        <v>Dewi Lestari</v>
      </c>
      <c r="L4260" t="str">
        <f>VLOOKUP(D4260,'Data Outlet'!$A$2:$D$17,2,FALSE)</f>
        <v>CIBUBUR JUNCTION</v>
      </c>
    </row>
    <row r="4261" spans="1:12" x14ac:dyDescent="0.25">
      <c r="A4261" t="str">
        <f t="shared" si="134"/>
        <v>T-4260</v>
      </c>
      <c r="B4261" s="3" t="s">
        <v>2584</v>
      </c>
      <c r="C4261" s="5">
        <v>45494</v>
      </c>
      <c r="D4261" s="3" t="s">
        <v>39</v>
      </c>
      <c r="E4261" s="4" t="s">
        <v>442</v>
      </c>
      <c r="F4261" s="9">
        <v>15</v>
      </c>
      <c r="G4261">
        <f>VLOOKUP(E4261,'Data Produk'!$A$2:$E$2517,5,FALSE)</f>
        <v>18000</v>
      </c>
      <c r="H4261">
        <f t="shared" si="133"/>
        <v>270000</v>
      </c>
      <c r="I4261" t="str">
        <f>VLOOKUP(E4261,'Data Produk'!$A$2:$E$2517,3,FALSE)</f>
        <v>BHINNEKA DURALINK KLB1201 BLACK</v>
      </c>
      <c r="J4261" t="str">
        <f>VLOOKUP(E4261,'Data Produk'!$A$2:$E$2517,4,FALSE)</f>
        <v>CABLE</v>
      </c>
      <c r="K4261" t="str">
        <f>VLOOKUP(D4261,'Data Outlet'!$A$2:$D$17,4,FALSE)</f>
        <v>Eko Wijaya</v>
      </c>
      <c r="L4261" t="str">
        <f>VLOOKUP(D4261,'Data Outlet'!$A$2:$D$17,2,FALSE)</f>
        <v>KOTA KASABLANKA</v>
      </c>
    </row>
    <row r="4262" spans="1:12" x14ac:dyDescent="0.25">
      <c r="A4262" t="str">
        <f t="shared" si="134"/>
        <v>T-4261</v>
      </c>
      <c r="B4262" s="3" t="s">
        <v>2584</v>
      </c>
      <c r="C4262" s="5">
        <v>45480</v>
      </c>
      <c r="D4262" s="3" t="s">
        <v>37</v>
      </c>
      <c r="E4262" s="4" t="s">
        <v>568</v>
      </c>
      <c r="F4262" s="9">
        <v>1</v>
      </c>
      <c r="G4262">
        <f>VLOOKUP(E4262,'Data Produk'!$A$2:$E$2517,5,FALSE)</f>
        <v>60750</v>
      </c>
      <c r="H4262">
        <f t="shared" si="133"/>
        <v>60750</v>
      </c>
      <c r="I4262" t="str">
        <f>VLOOKUP(E4262,'Data Produk'!$A$2:$E$2517,3,FALSE)</f>
        <v>BHINNEKA RAIGOR II WG10 GAMING MOUSE BLACK</v>
      </c>
      <c r="J4262" t="str">
        <f>VLOOKUP(E4262,'Data Produk'!$A$2:$E$2517,4,FALSE)</f>
        <v>MOUSE GAMING</v>
      </c>
      <c r="K4262" t="str">
        <f>VLOOKUP(D4262,'Data Outlet'!$A$2:$D$17,4,FALSE)</f>
        <v>Dewi Lestari</v>
      </c>
      <c r="L4262" t="str">
        <f>VLOOKUP(D4262,'Data Outlet'!$A$2:$D$17,2,FALSE)</f>
        <v>CIBUBUR JUNCTION</v>
      </c>
    </row>
    <row r="4263" spans="1:12" x14ac:dyDescent="0.25">
      <c r="A4263" t="str">
        <f t="shared" si="134"/>
        <v>T-4262</v>
      </c>
      <c r="B4263" s="3" t="s">
        <v>2584</v>
      </c>
      <c r="C4263" s="5">
        <v>45485</v>
      </c>
      <c r="D4263" s="3" t="s">
        <v>36</v>
      </c>
      <c r="E4263" s="4" t="s">
        <v>1396</v>
      </c>
      <c r="F4263" s="9">
        <v>2</v>
      </c>
      <c r="G4263">
        <f>VLOOKUP(E4263,'Data Produk'!$A$2:$E$2517,5,FALSE)</f>
        <v>76500</v>
      </c>
      <c r="H4263">
        <f t="shared" si="133"/>
        <v>153000</v>
      </c>
      <c r="I4263" t="str">
        <f>VLOOKUP(E4263,'Data Produk'!$A$2:$E$2517,3,FALSE)</f>
        <v>BHINNEKA WAVE10 TW10 TRUE WIRELESS BEIGE</v>
      </c>
      <c r="J4263" t="str">
        <f>VLOOKUP(E4263,'Data Produk'!$A$2:$E$2517,4,FALSE)</f>
        <v>TWS</v>
      </c>
      <c r="K4263" t="str">
        <f>VLOOKUP(D4263,'Data Outlet'!$A$2:$D$17,4,FALSE)</f>
        <v>Citra Dewi</v>
      </c>
      <c r="L4263" t="str">
        <f>VLOOKUP(D4263,'Data Outlet'!$A$2:$D$17,2,FALSE)</f>
        <v>CENTER POINT MEDAN</v>
      </c>
    </row>
    <row r="4264" spans="1:12" x14ac:dyDescent="0.25">
      <c r="A4264" t="str">
        <f t="shared" si="134"/>
        <v>T-4263</v>
      </c>
      <c r="B4264" s="3" t="s">
        <v>2584</v>
      </c>
      <c r="C4264" s="5">
        <v>45474</v>
      </c>
      <c r="D4264" s="3" t="s">
        <v>37</v>
      </c>
      <c r="E4264" s="4" t="s">
        <v>175</v>
      </c>
      <c r="F4264" s="9">
        <v>1</v>
      </c>
      <c r="G4264">
        <f>VLOOKUP(E4264,'Data Produk'!$A$2:$E$2517,5,FALSE)</f>
        <v>31500</v>
      </c>
      <c r="H4264">
        <f t="shared" si="133"/>
        <v>31500</v>
      </c>
      <c r="I4264" t="str">
        <f>VLOOKUP(E4264,'Data Produk'!$A$2:$E$2517,3,FALSE)</f>
        <v>BHINNEKA HYPERLINK KD60L1501 BLACK</v>
      </c>
      <c r="J4264" t="str">
        <f>VLOOKUP(E4264,'Data Produk'!$A$2:$E$2517,4,FALSE)</f>
        <v>CABLE</v>
      </c>
      <c r="K4264" t="str">
        <f>VLOOKUP(D4264,'Data Outlet'!$A$2:$D$17,4,FALSE)</f>
        <v>Dewi Lestari</v>
      </c>
      <c r="L4264" t="str">
        <f>VLOOKUP(D4264,'Data Outlet'!$A$2:$D$17,2,FALSE)</f>
        <v>CIBUBUR JUNCTION</v>
      </c>
    </row>
    <row r="4265" spans="1:12" x14ac:dyDescent="0.25">
      <c r="A4265" t="str">
        <f t="shared" si="134"/>
        <v>T-4264</v>
      </c>
      <c r="B4265" s="3" t="s">
        <v>2584</v>
      </c>
      <c r="C4265" s="5">
        <v>45502</v>
      </c>
      <c r="D4265" s="3" t="s">
        <v>39</v>
      </c>
      <c r="E4265" s="4" t="s">
        <v>446</v>
      </c>
      <c r="F4265" s="9">
        <v>1</v>
      </c>
      <c r="G4265">
        <f>VLOOKUP(E4265,'Data Produk'!$A$2:$E$2517,5,FALSE)</f>
        <v>39600</v>
      </c>
      <c r="H4265">
        <f t="shared" si="133"/>
        <v>39600</v>
      </c>
      <c r="I4265" t="str">
        <f>VLOOKUP(E4265,'Data Produk'!$A$2:$E$2517,3,FALSE)</f>
        <v>BHINNEKA GO W608 OFFICE MOUSE GREEN</v>
      </c>
      <c r="J4265" t="str">
        <f>VLOOKUP(E4265,'Data Produk'!$A$2:$E$2517,4,FALSE)</f>
        <v>OFFICE MOUSE</v>
      </c>
      <c r="K4265" t="str">
        <f>VLOOKUP(D4265,'Data Outlet'!$A$2:$D$17,4,FALSE)</f>
        <v>Eko Wijaya</v>
      </c>
      <c r="L4265" t="str">
        <f>VLOOKUP(D4265,'Data Outlet'!$A$2:$D$17,2,FALSE)</f>
        <v>KOTA KASABLANKA</v>
      </c>
    </row>
    <row r="4266" spans="1:12" x14ac:dyDescent="0.25">
      <c r="A4266" t="str">
        <f t="shared" si="134"/>
        <v>T-4265</v>
      </c>
      <c r="B4266" s="3" t="s">
        <v>2584</v>
      </c>
      <c r="C4266" s="5">
        <v>45488</v>
      </c>
      <c r="D4266" s="3" t="s">
        <v>36</v>
      </c>
      <c r="E4266" s="4" t="s">
        <v>1790</v>
      </c>
      <c r="F4266" s="9">
        <v>1</v>
      </c>
      <c r="G4266">
        <f>VLOOKUP(E4266,'Data Produk'!$A$2:$E$2517,5,FALSE)</f>
        <v>38700</v>
      </c>
      <c r="H4266">
        <f t="shared" si="133"/>
        <v>38700</v>
      </c>
      <c r="I4266" t="str">
        <f>VLOOKUP(E4266,'Data Produk'!$A$2:$E$2517,3,FALSE)</f>
        <v>BHINNEKA EG3 WIRED EARBUDS BLACK</v>
      </c>
      <c r="J4266" t="str">
        <f>VLOOKUP(E4266,'Data Produk'!$A$2:$E$2517,4,FALSE)</f>
        <v>EARPHONE</v>
      </c>
      <c r="K4266" t="str">
        <f>VLOOKUP(D4266,'Data Outlet'!$A$2:$D$17,4,FALSE)</f>
        <v>Citra Dewi</v>
      </c>
      <c r="L4266" t="str">
        <f>VLOOKUP(D4266,'Data Outlet'!$A$2:$D$17,2,FALSE)</f>
        <v>CENTER POINT MEDAN</v>
      </c>
    </row>
    <row r="4267" spans="1:12" x14ac:dyDescent="0.25">
      <c r="A4267" t="str">
        <f t="shared" si="134"/>
        <v>T-4266</v>
      </c>
      <c r="B4267" s="3" t="s">
        <v>2584</v>
      </c>
      <c r="C4267" s="5">
        <v>45492</v>
      </c>
      <c r="D4267" s="3" t="s">
        <v>37</v>
      </c>
      <c r="E4267" s="4" t="s">
        <v>231</v>
      </c>
      <c r="F4267" s="9">
        <v>1</v>
      </c>
      <c r="G4267">
        <f>VLOOKUP(E4267,'Data Produk'!$A$2:$E$2517,5,FALSE)</f>
        <v>83850</v>
      </c>
      <c r="H4267">
        <f t="shared" si="133"/>
        <v>83850</v>
      </c>
      <c r="I4267" t="str">
        <f>VLOOKUP(E4267,'Data Produk'!$A$2:$E$2517,3,FALSE)</f>
        <v>BHINNEKA POWER PACK S1 10.000 mAh POWERBANK BLACK</v>
      </c>
      <c r="J4267" t="str">
        <f>VLOOKUP(E4267,'Data Produk'!$A$2:$E$2517,4,FALSE)</f>
        <v>POWERBANK</v>
      </c>
      <c r="K4267" t="str">
        <f>VLOOKUP(D4267,'Data Outlet'!$A$2:$D$17,4,FALSE)</f>
        <v>Dewi Lestari</v>
      </c>
      <c r="L4267" t="str">
        <f>VLOOKUP(D4267,'Data Outlet'!$A$2:$D$17,2,FALSE)</f>
        <v>CIBUBUR JUNCTION</v>
      </c>
    </row>
    <row r="4268" spans="1:12" x14ac:dyDescent="0.25">
      <c r="A4268" t="str">
        <f t="shared" si="134"/>
        <v>T-4267</v>
      </c>
      <c r="B4268" s="3" t="s">
        <v>2584</v>
      </c>
      <c r="C4268" s="5">
        <v>45483</v>
      </c>
      <c r="D4268" s="3" t="s">
        <v>39</v>
      </c>
      <c r="E4268" s="4" t="s">
        <v>444</v>
      </c>
      <c r="F4268" s="9">
        <v>1</v>
      </c>
      <c r="G4268">
        <f>VLOOKUP(E4268,'Data Produk'!$A$2:$E$2517,5,FALSE)</f>
        <v>225000</v>
      </c>
      <c r="H4268">
        <f t="shared" si="133"/>
        <v>225000</v>
      </c>
      <c r="I4268" t="str">
        <f>VLOOKUP(E4268,'Data Produk'!$A$2:$E$2517,3,FALSE)</f>
        <v>BHINNEKA GROOVE AURORA TX3 TRUE WIRELESS BLACK</v>
      </c>
      <c r="J4268" t="str">
        <f>VLOOKUP(E4268,'Data Produk'!$A$2:$E$2517,4,FALSE)</f>
        <v>TWS</v>
      </c>
      <c r="K4268" t="str">
        <f>VLOOKUP(D4268,'Data Outlet'!$A$2:$D$17,4,FALSE)</f>
        <v>Eko Wijaya</v>
      </c>
      <c r="L4268" t="str">
        <f>VLOOKUP(D4268,'Data Outlet'!$A$2:$D$17,2,FALSE)</f>
        <v>KOTA KASABLANKA</v>
      </c>
    </row>
    <row r="4269" spans="1:12" x14ac:dyDescent="0.25">
      <c r="A4269" t="str">
        <f t="shared" si="134"/>
        <v>T-4268</v>
      </c>
      <c r="B4269" s="3" t="s">
        <v>2584</v>
      </c>
      <c r="C4269" s="5">
        <v>45476</v>
      </c>
      <c r="D4269" s="3" t="s">
        <v>44</v>
      </c>
      <c r="E4269" s="4" t="s">
        <v>799</v>
      </c>
      <c r="F4269" s="9">
        <v>1</v>
      </c>
      <c r="G4269">
        <f>VLOOKUP(E4269,'Data Produk'!$A$2:$E$2517,5,FALSE)</f>
        <v>26100</v>
      </c>
      <c r="H4269">
        <f t="shared" si="133"/>
        <v>26100</v>
      </c>
      <c r="I4269" t="str">
        <f>VLOOKUP(E4269,'Data Produk'!$A$2:$E$2517,3,FALSE)</f>
        <v>BHINNEKA GO ES1 WIRED EARBUDS WHITE</v>
      </c>
      <c r="J4269" t="str">
        <f>VLOOKUP(E4269,'Data Produk'!$A$2:$E$2517,4,FALSE)</f>
        <v>EARPHONE</v>
      </c>
      <c r="K4269" t="str">
        <f>VLOOKUP(D4269,'Data Outlet'!$A$2:$D$17,4,FALSE)</f>
        <v>Gita Rahma</v>
      </c>
      <c r="L4269" t="str">
        <f>VLOOKUP(D4269,'Data Outlet'!$A$2:$D$17,2,FALSE)</f>
        <v>PAKUWON</v>
      </c>
    </row>
    <row r="4270" spans="1:12" x14ac:dyDescent="0.25">
      <c r="A4270" t="str">
        <f t="shared" si="134"/>
        <v>T-4269</v>
      </c>
      <c r="B4270" s="3" t="s">
        <v>2584</v>
      </c>
      <c r="C4270" s="5">
        <v>45475</v>
      </c>
      <c r="D4270" s="3" t="s">
        <v>39</v>
      </c>
      <c r="E4270" s="4" t="s">
        <v>1597</v>
      </c>
      <c r="F4270" s="9">
        <v>2</v>
      </c>
      <c r="G4270">
        <f>VLOOKUP(E4270,'Data Produk'!$A$2:$E$2517,5,FALSE)</f>
        <v>193500</v>
      </c>
      <c r="H4270">
        <f t="shared" si="133"/>
        <v>387000</v>
      </c>
      <c r="I4270" t="str">
        <f>VLOOKUP(E4270,'Data Produk'!$A$2:$E$2517,3,FALSE)</f>
        <v>BHINNEKA ATOM TKL MECHANICAL KEYBOARD GREY BLUE SWITCH</v>
      </c>
      <c r="J4270" t="str">
        <f>VLOOKUP(E4270,'Data Produk'!$A$2:$E$2517,4,FALSE)</f>
        <v>KEYBOARD GAMING</v>
      </c>
      <c r="K4270" t="str">
        <f>VLOOKUP(D4270,'Data Outlet'!$A$2:$D$17,4,FALSE)</f>
        <v>Eko Wijaya</v>
      </c>
      <c r="L4270" t="str">
        <f>VLOOKUP(D4270,'Data Outlet'!$A$2:$D$17,2,FALSE)</f>
        <v>KOTA KASABLANKA</v>
      </c>
    </row>
    <row r="4271" spans="1:12" x14ac:dyDescent="0.25">
      <c r="A4271" t="str">
        <f t="shared" si="134"/>
        <v>T-4270</v>
      </c>
      <c r="B4271" s="3" t="s">
        <v>2584</v>
      </c>
      <c r="C4271" s="5">
        <v>45496</v>
      </c>
      <c r="D4271" s="3" t="s">
        <v>36</v>
      </c>
      <c r="E4271" s="4" t="s">
        <v>705</v>
      </c>
      <c r="F4271" s="9">
        <v>2</v>
      </c>
      <c r="G4271">
        <f>VLOOKUP(E4271,'Data Produk'!$A$2:$E$2517,5,FALSE)</f>
        <v>81000</v>
      </c>
      <c r="H4271">
        <f t="shared" si="133"/>
        <v>162000</v>
      </c>
      <c r="I4271" t="str">
        <f>VLOOKUP(E4271,'Data Produk'!$A$2:$E$2517,3,FALSE)</f>
        <v>BHINNEKA THOR X9 GAMING MOUSE BLACK</v>
      </c>
      <c r="J4271" t="str">
        <f>VLOOKUP(E4271,'Data Produk'!$A$2:$E$2517,4,FALSE)</f>
        <v>MOUSE GAMING</v>
      </c>
      <c r="K4271" t="str">
        <f>VLOOKUP(D4271,'Data Outlet'!$A$2:$D$17,4,FALSE)</f>
        <v>Citra Dewi</v>
      </c>
      <c r="L4271" t="str">
        <f>VLOOKUP(D4271,'Data Outlet'!$A$2:$D$17,2,FALSE)</f>
        <v>CENTER POINT MEDAN</v>
      </c>
    </row>
    <row r="4272" spans="1:12" x14ac:dyDescent="0.25">
      <c r="A4272" t="str">
        <f t="shared" si="134"/>
        <v>T-4271</v>
      </c>
      <c r="B4272" s="3" t="s">
        <v>2584</v>
      </c>
      <c r="C4272" s="5">
        <v>45481</v>
      </c>
      <c r="D4272" s="3" t="s">
        <v>39</v>
      </c>
      <c r="E4272" s="4" t="s">
        <v>1657</v>
      </c>
      <c r="F4272" s="9">
        <v>1</v>
      </c>
      <c r="G4272">
        <f>VLOOKUP(E4272,'Data Produk'!$A$2:$E$2517,5,FALSE)</f>
        <v>39600</v>
      </c>
      <c r="H4272">
        <f t="shared" si="133"/>
        <v>39600</v>
      </c>
      <c r="I4272" t="str">
        <f>VLOOKUP(E4272,'Data Produk'!$A$2:$E$2517,3,FALSE)</f>
        <v>BHINNEKA GO W607 OFFICE MOUSE BLACK</v>
      </c>
      <c r="J4272" t="str">
        <f>VLOOKUP(E4272,'Data Produk'!$A$2:$E$2517,4,FALSE)</f>
        <v>OFFICE MOUSE</v>
      </c>
      <c r="K4272" t="str">
        <f>VLOOKUP(D4272,'Data Outlet'!$A$2:$D$17,4,FALSE)</f>
        <v>Eko Wijaya</v>
      </c>
      <c r="L4272" t="str">
        <f>VLOOKUP(D4272,'Data Outlet'!$A$2:$D$17,2,FALSE)</f>
        <v>KOTA KASABLANKA</v>
      </c>
    </row>
    <row r="4273" spans="1:12" x14ac:dyDescent="0.25">
      <c r="A4273" t="str">
        <f t="shared" si="134"/>
        <v>T-4272</v>
      </c>
      <c r="B4273" s="3" t="s">
        <v>2584</v>
      </c>
      <c r="C4273" s="5">
        <v>45487</v>
      </c>
      <c r="D4273" s="3" t="s">
        <v>36</v>
      </c>
      <c r="E4273" s="4" t="s">
        <v>1398</v>
      </c>
      <c r="F4273" s="9">
        <v>1</v>
      </c>
      <c r="G4273">
        <f>VLOOKUP(E4273,'Data Produk'!$A$2:$E$2517,5,FALSE)</f>
        <v>112500</v>
      </c>
      <c r="H4273">
        <f t="shared" si="133"/>
        <v>112500</v>
      </c>
      <c r="I4273" t="str">
        <f>VLOOKUP(E4273,'Data Produk'!$A$2:$E$2517,3,FALSE)</f>
        <v>BHINNEKA WAVE11 TW11 TRUE WIRELESS WHITE</v>
      </c>
      <c r="J4273" t="str">
        <f>VLOOKUP(E4273,'Data Produk'!$A$2:$E$2517,4,FALSE)</f>
        <v>TWS</v>
      </c>
      <c r="K4273" t="str">
        <f>VLOOKUP(D4273,'Data Outlet'!$A$2:$D$17,4,FALSE)</f>
        <v>Citra Dewi</v>
      </c>
      <c r="L4273" t="str">
        <f>VLOOKUP(D4273,'Data Outlet'!$A$2:$D$17,2,FALSE)</f>
        <v>CENTER POINT MEDAN</v>
      </c>
    </row>
    <row r="4274" spans="1:12" x14ac:dyDescent="0.25">
      <c r="A4274" t="str">
        <f t="shared" si="134"/>
        <v>T-4273</v>
      </c>
      <c r="B4274" s="3" t="s">
        <v>2584</v>
      </c>
      <c r="C4274" s="5">
        <v>45483</v>
      </c>
      <c r="D4274" s="3" t="s">
        <v>36</v>
      </c>
      <c r="E4274" s="4" t="s">
        <v>131</v>
      </c>
      <c r="F4274" s="9">
        <v>2</v>
      </c>
      <c r="G4274">
        <f>VLOOKUP(E4274,'Data Produk'!$A$2:$E$2517,5,FALSE)</f>
        <v>88200</v>
      </c>
      <c r="H4274">
        <f t="shared" si="133"/>
        <v>176400</v>
      </c>
      <c r="I4274" t="str">
        <f>VLOOKUP(E4274,'Data Produk'!$A$2:$E$2517,3,FALSE)</f>
        <v>BHINNEKA POWER PACK S1 10.000 mAh POWERBANK BLACK</v>
      </c>
      <c r="J4274" t="str">
        <f>VLOOKUP(E4274,'Data Produk'!$A$2:$E$2517,4,FALSE)</f>
        <v>POWERBANK</v>
      </c>
      <c r="K4274" t="str">
        <f>VLOOKUP(D4274,'Data Outlet'!$A$2:$D$17,4,FALSE)</f>
        <v>Citra Dewi</v>
      </c>
      <c r="L4274" t="str">
        <f>VLOOKUP(D4274,'Data Outlet'!$A$2:$D$17,2,FALSE)</f>
        <v>CENTER POINT MEDAN</v>
      </c>
    </row>
    <row r="4275" spans="1:12" x14ac:dyDescent="0.25">
      <c r="A4275" t="str">
        <f t="shared" si="134"/>
        <v>T-4274</v>
      </c>
      <c r="B4275" s="3" t="s">
        <v>2584</v>
      </c>
      <c r="C4275" s="5">
        <v>45490</v>
      </c>
      <c r="D4275" s="3" t="s">
        <v>39</v>
      </c>
      <c r="E4275" s="4" t="s">
        <v>409</v>
      </c>
      <c r="F4275" s="9">
        <v>12</v>
      </c>
      <c r="G4275">
        <f>VLOOKUP(E4275,'Data Produk'!$A$2:$E$2517,5,FALSE)</f>
        <v>14400</v>
      </c>
      <c r="H4275">
        <f t="shared" si="133"/>
        <v>172800</v>
      </c>
      <c r="I4275" t="str">
        <f>VLOOKUP(E4275,'Data Produk'!$A$2:$E$2517,3,FALSE)</f>
        <v>BHINNEKA DURALINK KLT1201 CABLE BLACK</v>
      </c>
      <c r="J4275" t="str">
        <f>VLOOKUP(E4275,'Data Produk'!$A$2:$E$2517,4,FALSE)</f>
        <v>CABLE</v>
      </c>
      <c r="K4275" t="str">
        <f>VLOOKUP(D4275,'Data Outlet'!$A$2:$D$17,4,FALSE)</f>
        <v>Eko Wijaya</v>
      </c>
      <c r="L4275" t="str">
        <f>VLOOKUP(D4275,'Data Outlet'!$A$2:$D$17,2,FALSE)</f>
        <v>KOTA KASABLANKA</v>
      </c>
    </row>
    <row r="4276" spans="1:12" x14ac:dyDescent="0.25">
      <c r="A4276" t="str">
        <f t="shared" si="134"/>
        <v>T-4275</v>
      </c>
      <c r="B4276" s="3" t="s">
        <v>2584</v>
      </c>
      <c r="C4276" s="5">
        <v>45476</v>
      </c>
      <c r="D4276" s="3" t="s">
        <v>44</v>
      </c>
      <c r="E4276" s="4" t="s">
        <v>1791</v>
      </c>
      <c r="F4276" s="9">
        <v>1</v>
      </c>
      <c r="G4276">
        <f>VLOOKUP(E4276,'Data Produk'!$A$2:$E$2517,5,FALSE)</f>
        <v>162000</v>
      </c>
      <c r="H4276">
        <f t="shared" si="133"/>
        <v>162000</v>
      </c>
      <c r="I4276" t="str">
        <f>VLOOKUP(E4276,'Data Produk'!$A$2:$E$2517,3,FALSE)</f>
        <v>BHINNEKA GO WH03 WIRELESS HEADSET BEIGE</v>
      </c>
      <c r="J4276" t="str">
        <f>VLOOKUP(E4276,'Data Produk'!$A$2:$E$2517,4,FALSE)</f>
        <v>WIRELESS HEADSET</v>
      </c>
      <c r="K4276" t="str">
        <f>VLOOKUP(D4276,'Data Outlet'!$A$2:$D$17,4,FALSE)</f>
        <v>Gita Rahma</v>
      </c>
      <c r="L4276" t="str">
        <f>VLOOKUP(D4276,'Data Outlet'!$A$2:$D$17,2,FALSE)</f>
        <v>PAKUWON</v>
      </c>
    </row>
    <row r="4277" spans="1:12" x14ac:dyDescent="0.25">
      <c r="A4277" t="str">
        <f t="shared" si="134"/>
        <v>T-4276</v>
      </c>
      <c r="B4277" s="3" t="s">
        <v>2584</v>
      </c>
      <c r="C4277" s="5">
        <v>45494</v>
      </c>
      <c r="D4277" s="3" t="s">
        <v>37</v>
      </c>
      <c r="E4277" s="4" t="s">
        <v>156</v>
      </c>
      <c r="F4277" s="9">
        <v>1</v>
      </c>
      <c r="G4277">
        <f>VLOOKUP(E4277,'Data Produk'!$A$2:$E$2517,5,FALSE)</f>
        <v>39600</v>
      </c>
      <c r="H4277">
        <f t="shared" si="133"/>
        <v>39600</v>
      </c>
      <c r="I4277" t="str">
        <f>VLOOKUP(E4277,'Data Produk'!$A$2:$E$2517,3,FALSE)</f>
        <v>BHINNEKA GO W608 OFFICE MOUSE PINK</v>
      </c>
      <c r="J4277" t="str">
        <f>VLOOKUP(E4277,'Data Produk'!$A$2:$E$2517,4,FALSE)</f>
        <v>OFFICE MOUSE</v>
      </c>
      <c r="K4277" t="str">
        <f>VLOOKUP(D4277,'Data Outlet'!$A$2:$D$17,4,FALSE)</f>
        <v>Dewi Lestari</v>
      </c>
      <c r="L4277" t="str">
        <f>VLOOKUP(D4277,'Data Outlet'!$A$2:$D$17,2,FALSE)</f>
        <v>CIBUBUR JUNCTION</v>
      </c>
    </row>
    <row r="4278" spans="1:12" x14ac:dyDescent="0.25">
      <c r="A4278" t="str">
        <f t="shared" si="134"/>
        <v>T-4277</v>
      </c>
      <c r="B4278" s="3" t="s">
        <v>2584</v>
      </c>
      <c r="C4278" s="5">
        <v>45491</v>
      </c>
      <c r="D4278" s="3" t="s">
        <v>36</v>
      </c>
      <c r="E4278" s="4" t="s">
        <v>572</v>
      </c>
      <c r="F4278" s="9">
        <v>1</v>
      </c>
      <c r="G4278">
        <f>VLOOKUP(E4278,'Data Produk'!$A$2:$E$2517,5,FALSE)</f>
        <v>45000</v>
      </c>
      <c r="H4278">
        <f t="shared" si="133"/>
        <v>45000</v>
      </c>
      <c r="I4278" t="str">
        <f>VLOOKUP(E4278,'Data Produk'!$A$2:$E$2517,3,FALSE)</f>
        <v>BHINNEKA HYPERLINK KD10C2001 BLACK</v>
      </c>
      <c r="J4278" t="str">
        <f>VLOOKUP(E4278,'Data Produk'!$A$2:$E$2517,4,FALSE)</f>
        <v>CABLE</v>
      </c>
      <c r="K4278" t="str">
        <f>VLOOKUP(D4278,'Data Outlet'!$A$2:$D$17,4,FALSE)</f>
        <v>Citra Dewi</v>
      </c>
      <c r="L4278" t="str">
        <f>VLOOKUP(D4278,'Data Outlet'!$A$2:$D$17,2,FALSE)</f>
        <v>CENTER POINT MEDAN</v>
      </c>
    </row>
    <row r="4279" spans="1:12" x14ac:dyDescent="0.25">
      <c r="A4279" t="str">
        <f t="shared" si="134"/>
        <v>T-4278</v>
      </c>
      <c r="B4279" s="3" t="s">
        <v>2584</v>
      </c>
      <c r="C4279" s="5">
        <v>45489</v>
      </c>
      <c r="D4279" s="3" t="s">
        <v>39</v>
      </c>
      <c r="E4279" s="4" t="s">
        <v>434</v>
      </c>
      <c r="F4279" s="9">
        <v>11</v>
      </c>
      <c r="G4279">
        <f>VLOOKUP(E4279,'Data Produk'!$A$2:$E$2517,5,FALSE)</f>
        <v>49500</v>
      </c>
      <c r="H4279">
        <f t="shared" si="133"/>
        <v>544500</v>
      </c>
      <c r="I4279" t="str">
        <f>VLOOKUP(E4279,'Data Produk'!$A$2:$E$2517,3,FALSE)</f>
        <v>BHINNEKA POWER GO 20W 1-PORT TYPE-C USB CHARGER (PD+QC) BLACK</v>
      </c>
      <c r="J4279" t="str">
        <f>VLOOKUP(E4279,'Data Produk'!$A$2:$E$2517,4,FALSE)</f>
        <v>CHARGER</v>
      </c>
      <c r="K4279" t="str">
        <f>VLOOKUP(D4279,'Data Outlet'!$A$2:$D$17,4,FALSE)</f>
        <v>Eko Wijaya</v>
      </c>
      <c r="L4279" t="str">
        <f>VLOOKUP(D4279,'Data Outlet'!$A$2:$D$17,2,FALSE)</f>
        <v>KOTA KASABLANKA</v>
      </c>
    </row>
    <row r="4280" spans="1:12" x14ac:dyDescent="0.25">
      <c r="A4280" t="str">
        <f t="shared" si="134"/>
        <v>T-4279</v>
      </c>
      <c r="B4280" s="3" t="s">
        <v>2584</v>
      </c>
      <c r="C4280" s="5">
        <v>45495</v>
      </c>
      <c r="D4280" s="3" t="s">
        <v>39</v>
      </c>
      <c r="E4280" s="4" t="s">
        <v>1652</v>
      </c>
      <c r="F4280" s="9">
        <v>1</v>
      </c>
      <c r="G4280">
        <f>VLOOKUP(E4280,'Data Produk'!$A$2:$E$2517,5,FALSE)</f>
        <v>225000</v>
      </c>
      <c r="H4280">
        <f t="shared" si="133"/>
        <v>225000</v>
      </c>
      <c r="I4280" t="str">
        <f>VLOOKUP(E4280,'Data Produk'!$A$2:$E$2517,3,FALSE)</f>
        <v>BHINNEKA Gaming Keyboard MK-890 ATOM96 Grey Blue Switch</v>
      </c>
      <c r="J4280" t="str">
        <f>VLOOKUP(E4280,'Data Produk'!$A$2:$E$2517,4,FALSE)</f>
        <v>KEYBOARD GAMING</v>
      </c>
      <c r="K4280" t="str">
        <f>VLOOKUP(D4280,'Data Outlet'!$A$2:$D$17,4,FALSE)</f>
        <v>Eko Wijaya</v>
      </c>
      <c r="L4280" t="str">
        <f>VLOOKUP(D4280,'Data Outlet'!$A$2:$D$17,2,FALSE)</f>
        <v>KOTA KASABLANKA</v>
      </c>
    </row>
    <row r="4281" spans="1:12" x14ac:dyDescent="0.25">
      <c r="A4281" t="str">
        <f t="shared" si="134"/>
        <v>T-4280</v>
      </c>
      <c r="B4281" s="3" t="s">
        <v>2584</v>
      </c>
      <c r="C4281" s="5">
        <v>45497</v>
      </c>
      <c r="D4281" s="3" t="s">
        <v>39</v>
      </c>
      <c r="E4281" s="4" t="s">
        <v>1468</v>
      </c>
      <c r="F4281" s="9">
        <v>3</v>
      </c>
      <c r="G4281">
        <f>VLOOKUP(E4281,'Data Produk'!$A$2:$E$2517,5,FALSE)</f>
        <v>162000</v>
      </c>
      <c r="H4281">
        <f t="shared" si="133"/>
        <v>486000</v>
      </c>
      <c r="I4281" t="str">
        <f>VLOOKUP(E4281,'Data Produk'!$A$2:$E$2517,3,FALSE)</f>
        <v>BHINNEKA GO WH03 WIRELESS HEADSET BEIGE</v>
      </c>
      <c r="J4281" t="str">
        <f>VLOOKUP(E4281,'Data Produk'!$A$2:$E$2517,4,FALSE)</f>
        <v>WIRELESS HEADSET</v>
      </c>
      <c r="K4281" t="str">
        <f>VLOOKUP(D4281,'Data Outlet'!$A$2:$D$17,4,FALSE)</f>
        <v>Eko Wijaya</v>
      </c>
      <c r="L4281" t="str">
        <f>VLOOKUP(D4281,'Data Outlet'!$A$2:$D$17,2,FALSE)</f>
        <v>KOTA KASABLANKA</v>
      </c>
    </row>
    <row r="4282" spans="1:12" x14ac:dyDescent="0.25">
      <c r="A4282" t="str">
        <f t="shared" si="134"/>
        <v>T-4281</v>
      </c>
      <c r="B4282" s="3" t="s">
        <v>2584</v>
      </c>
      <c r="C4282" s="5">
        <v>45475</v>
      </c>
      <c r="D4282" s="3" t="s">
        <v>36</v>
      </c>
      <c r="E4282" s="4" t="s">
        <v>942</v>
      </c>
      <c r="F4282" s="9">
        <v>2</v>
      </c>
      <c r="G4282">
        <f>VLOOKUP(E4282,'Data Produk'!$A$2:$E$2517,5,FALSE)</f>
        <v>76500</v>
      </c>
      <c r="H4282">
        <f t="shared" si="133"/>
        <v>153000</v>
      </c>
      <c r="I4282" t="str">
        <f>VLOOKUP(E4282,'Data Produk'!$A$2:$E$2517,3,FALSE)</f>
        <v>BHINNEKA WAVE10 TW10 TRUE WIRELESS BLACK</v>
      </c>
      <c r="J4282" t="str">
        <f>VLOOKUP(E4282,'Data Produk'!$A$2:$E$2517,4,FALSE)</f>
        <v>TWS</v>
      </c>
      <c r="K4282" t="str">
        <f>VLOOKUP(D4282,'Data Outlet'!$A$2:$D$17,4,FALSE)</f>
        <v>Citra Dewi</v>
      </c>
      <c r="L4282" t="str">
        <f>VLOOKUP(D4282,'Data Outlet'!$A$2:$D$17,2,FALSE)</f>
        <v>CENTER POINT MEDAN</v>
      </c>
    </row>
    <row r="4283" spans="1:12" x14ac:dyDescent="0.25">
      <c r="A4283" t="str">
        <f t="shared" si="134"/>
        <v>T-4282</v>
      </c>
      <c r="B4283" s="3" t="s">
        <v>2584</v>
      </c>
      <c r="C4283" s="5">
        <v>45486</v>
      </c>
      <c r="D4283" s="3" t="s">
        <v>39</v>
      </c>
      <c r="E4283" s="4" t="s">
        <v>1365</v>
      </c>
      <c r="F4283" s="9">
        <v>4</v>
      </c>
      <c r="G4283">
        <f>VLOOKUP(E4283,'Data Produk'!$A$2:$E$2517,5,FALSE)</f>
        <v>39600</v>
      </c>
      <c r="H4283">
        <f t="shared" si="133"/>
        <v>158400</v>
      </c>
      <c r="I4283" t="str">
        <f>VLOOKUP(E4283,'Data Produk'!$A$2:$E$2517,3,FALSE)</f>
        <v>BHINNEKA GO W608 OFFICE MOUSE BLACK</v>
      </c>
      <c r="J4283" t="str">
        <f>VLOOKUP(E4283,'Data Produk'!$A$2:$E$2517,4,FALSE)</f>
        <v>OFFICE MOUSE</v>
      </c>
      <c r="K4283" t="str">
        <f>VLOOKUP(D4283,'Data Outlet'!$A$2:$D$17,4,FALSE)</f>
        <v>Eko Wijaya</v>
      </c>
      <c r="L4283" t="str">
        <f>VLOOKUP(D4283,'Data Outlet'!$A$2:$D$17,2,FALSE)</f>
        <v>KOTA KASABLANKA</v>
      </c>
    </row>
    <row r="4284" spans="1:12" x14ac:dyDescent="0.25">
      <c r="A4284" t="str">
        <f t="shared" si="134"/>
        <v>T-4283</v>
      </c>
      <c r="B4284" s="3" t="s">
        <v>2584</v>
      </c>
      <c r="C4284" s="5">
        <v>45488</v>
      </c>
      <c r="D4284" s="3" t="s">
        <v>36</v>
      </c>
      <c r="E4284" s="4" t="s">
        <v>718</v>
      </c>
      <c r="F4284" s="9">
        <v>1</v>
      </c>
      <c r="G4284">
        <f>VLOOKUP(E4284,'Data Produk'!$A$2:$E$2517,5,FALSE)</f>
        <v>76500</v>
      </c>
      <c r="H4284">
        <f t="shared" si="133"/>
        <v>76500</v>
      </c>
      <c r="I4284" t="str">
        <f>VLOOKUP(E4284,'Data Produk'!$A$2:$E$2517,3,FALSE)</f>
        <v>BHINNEKA WAVE10 TW10 TRUE WIRELESS WHITE</v>
      </c>
      <c r="J4284" t="str">
        <f>VLOOKUP(E4284,'Data Produk'!$A$2:$E$2517,4,FALSE)</f>
        <v>TWS</v>
      </c>
      <c r="K4284" t="str">
        <f>VLOOKUP(D4284,'Data Outlet'!$A$2:$D$17,4,FALSE)</f>
        <v>Citra Dewi</v>
      </c>
      <c r="L4284" t="str">
        <f>VLOOKUP(D4284,'Data Outlet'!$A$2:$D$17,2,FALSE)</f>
        <v>CENTER POINT MEDAN</v>
      </c>
    </row>
    <row r="4285" spans="1:12" x14ac:dyDescent="0.25">
      <c r="A4285" t="str">
        <f t="shared" si="134"/>
        <v>T-4284</v>
      </c>
      <c r="B4285" s="3" t="s">
        <v>2584</v>
      </c>
      <c r="C4285" s="5">
        <v>45495</v>
      </c>
      <c r="D4285" s="3" t="s">
        <v>36</v>
      </c>
      <c r="E4285" s="4" t="s">
        <v>915</v>
      </c>
      <c r="F4285" s="9">
        <v>1</v>
      </c>
      <c r="G4285">
        <f>VLOOKUP(E4285,'Data Produk'!$A$2:$E$2517,5,FALSE)</f>
        <v>39600</v>
      </c>
      <c r="H4285">
        <f t="shared" si="133"/>
        <v>39600</v>
      </c>
      <c r="I4285" t="str">
        <f>VLOOKUP(E4285,'Data Produk'!$A$2:$E$2517,3,FALSE)</f>
        <v>BHINNEKA GO W608 OFFICE MOUSE BLACK</v>
      </c>
      <c r="J4285" t="str">
        <f>VLOOKUP(E4285,'Data Produk'!$A$2:$E$2517,4,FALSE)</f>
        <v>OFFICE MOUSE</v>
      </c>
      <c r="K4285" t="str">
        <f>VLOOKUP(D4285,'Data Outlet'!$A$2:$D$17,4,FALSE)</f>
        <v>Citra Dewi</v>
      </c>
      <c r="L4285" t="str">
        <f>VLOOKUP(D4285,'Data Outlet'!$A$2:$D$17,2,FALSE)</f>
        <v>CENTER POINT MEDAN</v>
      </c>
    </row>
    <row r="4286" spans="1:12" x14ac:dyDescent="0.25">
      <c r="A4286" t="str">
        <f t="shared" si="134"/>
        <v>T-4285</v>
      </c>
      <c r="B4286" s="3" t="s">
        <v>2584</v>
      </c>
      <c r="C4286" s="5">
        <v>45493</v>
      </c>
      <c r="D4286" s="3" t="s">
        <v>37</v>
      </c>
      <c r="E4286" s="4" t="s">
        <v>1136</v>
      </c>
      <c r="F4286" s="9">
        <v>2</v>
      </c>
      <c r="G4286">
        <f>VLOOKUP(E4286,'Data Produk'!$A$2:$E$2517,5,FALSE)</f>
        <v>29700</v>
      </c>
      <c r="H4286">
        <f t="shared" si="133"/>
        <v>59400</v>
      </c>
      <c r="I4286" t="str">
        <f>VLOOKUP(E4286,'Data Produk'!$A$2:$E$2517,3,FALSE)</f>
        <v>KL201 BHINNEKA USB CABLE LIGHTNING</v>
      </c>
      <c r="J4286" t="str">
        <f>VLOOKUP(E4286,'Data Produk'!$A$2:$E$2517,4,FALSE)</f>
        <v>CABLE</v>
      </c>
      <c r="K4286" t="str">
        <f>VLOOKUP(D4286,'Data Outlet'!$A$2:$D$17,4,FALSE)</f>
        <v>Dewi Lestari</v>
      </c>
      <c r="L4286" t="str">
        <f>VLOOKUP(D4286,'Data Outlet'!$A$2:$D$17,2,FALSE)</f>
        <v>CIBUBUR JUNCTION</v>
      </c>
    </row>
    <row r="4287" spans="1:12" x14ac:dyDescent="0.25">
      <c r="A4287" t="str">
        <f t="shared" si="134"/>
        <v>T-4286</v>
      </c>
      <c r="B4287" s="3" t="s">
        <v>2584</v>
      </c>
      <c r="C4287" s="5">
        <v>45474</v>
      </c>
      <c r="D4287" s="3" t="s">
        <v>39</v>
      </c>
      <c r="E4287" s="4" t="s">
        <v>814</v>
      </c>
      <c r="F4287" s="9">
        <v>2</v>
      </c>
      <c r="G4287">
        <f>VLOOKUP(E4287,'Data Produk'!$A$2:$E$2517,5,FALSE)</f>
        <v>112500</v>
      </c>
      <c r="H4287">
        <f t="shared" si="133"/>
        <v>225000</v>
      </c>
      <c r="I4287" t="str">
        <f>VLOOKUP(E4287,'Data Produk'!$A$2:$E$2517,3,FALSE)</f>
        <v>BHINNEKA WAVE11 TW11 TRUE WIRELESS WHITE</v>
      </c>
      <c r="J4287" t="str">
        <f>VLOOKUP(E4287,'Data Produk'!$A$2:$E$2517,4,FALSE)</f>
        <v>TWS</v>
      </c>
      <c r="K4287" t="str">
        <f>VLOOKUP(D4287,'Data Outlet'!$A$2:$D$17,4,FALSE)</f>
        <v>Eko Wijaya</v>
      </c>
      <c r="L4287" t="str">
        <f>VLOOKUP(D4287,'Data Outlet'!$A$2:$D$17,2,FALSE)</f>
        <v>KOTA KASABLANKA</v>
      </c>
    </row>
    <row r="4288" spans="1:12" x14ac:dyDescent="0.25">
      <c r="A4288" t="str">
        <f t="shared" si="134"/>
        <v>T-4287</v>
      </c>
      <c r="B4288" s="3" t="s">
        <v>2584</v>
      </c>
      <c r="C4288" s="5">
        <v>45487</v>
      </c>
      <c r="D4288" s="3" t="s">
        <v>39</v>
      </c>
      <c r="E4288" s="4" t="s">
        <v>428</v>
      </c>
      <c r="F4288" s="9">
        <v>10</v>
      </c>
      <c r="G4288">
        <f>VLOOKUP(E4288,'Data Produk'!$A$2:$E$2517,5,FALSE)</f>
        <v>47700</v>
      </c>
      <c r="H4288">
        <f t="shared" si="133"/>
        <v>477000</v>
      </c>
      <c r="I4288" t="str">
        <f>VLOOKUP(E4288,'Data Produk'!$A$2:$E$2517,3,FALSE)</f>
        <v>BHINNEKA POWER MOVE 30W 2-PORTS CAR CHARGER (PD+QC) BLACK</v>
      </c>
      <c r="J4288" t="str">
        <f>VLOOKUP(E4288,'Data Produk'!$A$2:$E$2517,4,FALSE)</f>
        <v>CAR &amp; TRAVEL CHARGER</v>
      </c>
      <c r="K4288" t="str">
        <f>VLOOKUP(D4288,'Data Outlet'!$A$2:$D$17,4,FALSE)</f>
        <v>Eko Wijaya</v>
      </c>
      <c r="L4288" t="str">
        <f>VLOOKUP(D4288,'Data Outlet'!$A$2:$D$17,2,FALSE)</f>
        <v>KOTA KASABLANKA</v>
      </c>
    </row>
    <row r="4289" spans="1:12" x14ac:dyDescent="0.25">
      <c r="A4289" t="str">
        <f t="shared" si="134"/>
        <v>T-4288</v>
      </c>
      <c r="B4289" s="3" t="s">
        <v>2584</v>
      </c>
      <c r="C4289" s="5">
        <v>45483</v>
      </c>
      <c r="D4289" s="3" t="s">
        <v>36</v>
      </c>
      <c r="E4289" s="4" t="s">
        <v>268</v>
      </c>
      <c r="F4289" s="9">
        <v>3</v>
      </c>
      <c r="G4289">
        <f>VLOOKUP(E4289,'Data Produk'!$A$2:$E$2517,5,FALSE)</f>
        <v>26100</v>
      </c>
      <c r="H4289">
        <f t="shared" si="133"/>
        <v>78300</v>
      </c>
      <c r="I4289" t="str">
        <f>VLOOKUP(E4289,'Data Produk'!$A$2:$E$2517,3,FALSE)</f>
        <v>BHINNEKA GO ES1 WIRED EARBUDS WHITE</v>
      </c>
      <c r="J4289" t="str">
        <f>VLOOKUP(E4289,'Data Produk'!$A$2:$E$2517,4,FALSE)</f>
        <v>EARPHONE</v>
      </c>
      <c r="K4289" t="str">
        <f>VLOOKUP(D4289,'Data Outlet'!$A$2:$D$17,4,FALSE)</f>
        <v>Citra Dewi</v>
      </c>
      <c r="L4289" t="str">
        <f>VLOOKUP(D4289,'Data Outlet'!$A$2:$D$17,2,FALSE)</f>
        <v>CENTER POINT MEDAN</v>
      </c>
    </row>
    <row r="4290" spans="1:12" x14ac:dyDescent="0.25">
      <c r="A4290" t="str">
        <f t="shared" si="134"/>
        <v>T-4289</v>
      </c>
      <c r="B4290" s="3" t="s">
        <v>2584</v>
      </c>
      <c r="C4290" s="5">
        <v>45499</v>
      </c>
      <c r="D4290" s="3" t="s">
        <v>39</v>
      </c>
      <c r="E4290" s="4" t="s">
        <v>1324</v>
      </c>
      <c r="F4290" s="9">
        <v>2</v>
      </c>
      <c r="G4290">
        <f>VLOOKUP(E4290,'Data Produk'!$A$2:$E$2517,5,FALSE)</f>
        <v>76500</v>
      </c>
      <c r="H4290">
        <f t="shared" si="133"/>
        <v>153000</v>
      </c>
      <c r="I4290" t="str">
        <f>VLOOKUP(E4290,'Data Produk'!$A$2:$E$2517,3,FALSE)</f>
        <v>BHINNEKA WAVE10 TW10 TRUE WIRELESS BEIGE</v>
      </c>
      <c r="J4290" t="str">
        <f>VLOOKUP(E4290,'Data Produk'!$A$2:$E$2517,4,FALSE)</f>
        <v>TWS</v>
      </c>
      <c r="K4290" t="str">
        <f>VLOOKUP(D4290,'Data Outlet'!$A$2:$D$17,4,FALSE)</f>
        <v>Eko Wijaya</v>
      </c>
      <c r="L4290" t="str">
        <f>VLOOKUP(D4290,'Data Outlet'!$A$2:$D$17,2,FALSE)</f>
        <v>KOTA KASABLANKA</v>
      </c>
    </row>
    <row r="4291" spans="1:12" x14ac:dyDescent="0.25">
      <c r="A4291" t="str">
        <f t="shared" si="134"/>
        <v>T-4290</v>
      </c>
      <c r="B4291" s="3" t="s">
        <v>2584</v>
      </c>
      <c r="C4291" s="5">
        <v>45475</v>
      </c>
      <c r="D4291" s="3" t="s">
        <v>36</v>
      </c>
      <c r="E4291" s="4" t="s">
        <v>1792</v>
      </c>
      <c r="F4291" s="9">
        <v>1</v>
      </c>
      <c r="G4291">
        <f>VLOOKUP(E4291,'Data Produk'!$A$2:$E$2517,5,FALSE)</f>
        <v>247500</v>
      </c>
      <c r="H4291">
        <f t="shared" ref="H4291:H4354" si="135">G4291*F4291</f>
        <v>247500</v>
      </c>
      <c r="I4291" t="str">
        <f>VLOOKUP(E4291,'Data Produk'!$A$2:$E$2517,3,FALSE)</f>
        <v>BHINNEKA POWER PLUS 65W 3-PORTS GAN CHARGER (PD/PPS+QC) BLACK</v>
      </c>
      <c r="J4291" t="str">
        <f>VLOOKUP(E4291,'Data Produk'!$A$2:$E$2517,4,FALSE)</f>
        <v>CHARGER</v>
      </c>
      <c r="K4291" t="str">
        <f>VLOOKUP(D4291,'Data Outlet'!$A$2:$D$17,4,FALSE)</f>
        <v>Citra Dewi</v>
      </c>
      <c r="L4291" t="str">
        <f>VLOOKUP(D4291,'Data Outlet'!$A$2:$D$17,2,FALSE)</f>
        <v>CENTER POINT MEDAN</v>
      </c>
    </row>
    <row r="4292" spans="1:12" x14ac:dyDescent="0.25">
      <c r="A4292" t="str">
        <f t="shared" si="134"/>
        <v>T-4291</v>
      </c>
      <c r="B4292" s="3" t="s">
        <v>2584</v>
      </c>
      <c r="C4292" s="5">
        <v>45478</v>
      </c>
      <c r="D4292" s="3" t="s">
        <v>36</v>
      </c>
      <c r="E4292" s="4" t="s">
        <v>221</v>
      </c>
      <c r="F4292" s="9">
        <v>1</v>
      </c>
      <c r="G4292">
        <f>VLOOKUP(E4292,'Data Produk'!$A$2:$E$2517,5,FALSE)</f>
        <v>22500</v>
      </c>
      <c r="H4292">
        <f t="shared" si="135"/>
        <v>22500</v>
      </c>
      <c r="I4292" t="str">
        <f>VLOOKUP(E4292,'Data Produk'!$A$2:$E$2517,3,FALSE)</f>
        <v>BHINNEKA LINKBUDS ES4 WIRED EARBUDS WHITE</v>
      </c>
      <c r="J4292" t="str">
        <f>VLOOKUP(E4292,'Data Produk'!$A$2:$E$2517,4,FALSE)</f>
        <v>EARPHONE</v>
      </c>
      <c r="K4292" t="str">
        <f>VLOOKUP(D4292,'Data Outlet'!$A$2:$D$17,4,FALSE)</f>
        <v>Citra Dewi</v>
      </c>
      <c r="L4292" t="str">
        <f>VLOOKUP(D4292,'Data Outlet'!$A$2:$D$17,2,FALSE)</f>
        <v>CENTER POINT MEDAN</v>
      </c>
    </row>
    <row r="4293" spans="1:12" x14ac:dyDescent="0.25">
      <c r="A4293" t="str">
        <f t="shared" si="134"/>
        <v>T-4292</v>
      </c>
      <c r="B4293" s="3" t="s">
        <v>2584</v>
      </c>
      <c r="C4293" s="5">
        <v>45479</v>
      </c>
      <c r="D4293" s="3" t="s">
        <v>39</v>
      </c>
      <c r="E4293" s="4" t="s">
        <v>1793</v>
      </c>
      <c r="F4293" s="9">
        <v>1</v>
      </c>
      <c r="G4293">
        <f>VLOOKUP(E4293,'Data Produk'!$A$2:$E$2517,5,FALSE)</f>
        <v>198000</v>
      </c>
      <c r="H4293">
        <f t="shared" si="135"/>
        <v>198000</v>
      </c>
      <c r="I4293" t="str">
        <f>VLOOKUP(E4293,'Data Produk'!$A$2:$E$2517,3,FALSE)</f>
        <v>BHINNEKA ATOM TKL MECHANICAL KEYBOARD BLACK BLUE SWITCH</v>
      </c>
      <c r="J4293" t="str">
        <f>VLOOKUP(E4293,'Data Produk'!$A$2:$E$2517,4,FALSE)</f>
        <v>KEYBOARD GAMING</v>
      </c>
      <c r="K4293" t="str">
        <f>VLOOKUP(D4293,'Data Outlet'!$A$2:$D$17,4,FALSE)</f>
        <v>Eko Wijaya</v>
      </c>
      <c r="L4293" t="str">
        <f>VLOOKUP(D4293,'Data Outlet'!$A$2:$D$17,2,FALSE)</f>
        <v>KOTA KASABLANKA</v>
      </c>
    </row>
    <row r="4294" spans="1:12" x14ac:dyDescent="0.25">
      <c r="A4294" t="str">
        <f t="shared" si="134"/>
        <v>T-4293</v>
      </c>
      <c r="B4294" s="3" t="s">
        <v>2584</v>
      </c>
      <c r="C4294" s="5">
        <v>45503</v>
      </c>
      <c r="D4294" s="3" t="s">
        <v>39</v>
      </c>
      <c r="E4294" s="4" t="s">
        <v>1592</v>
      </c>
      <c r="F4294" s="9">
        <v>1</v>
      </c>
      <c r="G4294">
        <f>VLOOKUP(E4294,'Data Produk'!$A$2:$E$2517,5,FALSE)</f>
        <v>65700</v>
      </c>
      <c r="H4294">
        <f t="shared" si="135"/>
        <v>65700</v>
      </c>
      <c r="I4294" t="str">
        <f>VLOOKUP(E4294,'Data Produk'!$A$2:$E$2517,3,FALSE)</f>
        <v>BHINNEKA AGILE MP453 GAMING MOUSEPAD BLACK</v>
      </c>
      <c r="J4294" t="str">
        <f>VLOOKUP(E4294,'Data Produk'!$A$2:$E$2517,4,FALSE)</f>
        <v>GAMING MOUSEPAD</v>
      </c>
      <c r="K4294" t="str">
        <f>VLOOKUP(D4294,'Data Outlet'!$A$2:$D$17,4,FALSE)</f>
        <v>Eko Wijaya</v>
      </c>
      <c r="L4294" t="str">
        <f>VLOOKUP(D4294,'Data Outlet'!$A$2:$D$17,2,FALSE)</f>
        <v>KOTA KASABLANKA</v>
      </c>
    </row>
    <row r="4295" spans="1:12" x14ac:dyDescent="0.25">
      <c r="A4295" t="str">
        <f t="shared" si="134"/>
        <v>T-4294</v>
      </c>
      <c r="B4295" s="3" t="s">
        <v>2584</v>
      </c>
      <c r="C4295" s="5">
        <v>45504</v>
      </c>
      <c r="D4295" s="3" t="s">
        <v>44</v>
      </c>
      <c r="E4295" s="4" t="s">
        <v>1521</v>
      </c>
      <c r="F4295" s="9">
        <v>1</v>
      </c>
      <c r="G4295">
        <f>VLOOKUP(E4295,'Data Produk'!$A$2:$E$2517,5,FALSE)</f>
        <v>26100</v>
      </c>
      <c r="H4295">
        <f t="shared" si="135"/>
        <v>26100</v>
      </c>
      <c r="I4295" t="str">
        <f>VLOOKUP(E4295,'Data Produk'!$A$2:$E$2517,3,FALSE)</f>
        <v>BHINNEKA GO ES1 WIRED EARBUDS BLACK</v>
      </c>
      <c r="J4295" t="str">
        <f>VLOOKUP(E4295,'Data Produk'!$A$2:$E$2517,4,FALSE)</f>
        <v>EARPHONE</v>
      </c>
      <c r="K4295" t="str">
        <f>VLOOKUP(D4295,'Data Outlet'!$A$2:$D$17,4,FALSE)</f>
        <v>Gita Rahma</v>
      </c>
      <c r="L4295" t="str">
        <f>VLOOKUP(D4295,'Data Outlet'!$A$2:$D$17,2,FALSE)</f>
        <v>PAKUWON</v>
      </c>
    </row>
    <row r="4296" spans="1:12" x14ac:dyDescent="0.25">
      <c r="A4296" t="str">
        <f t="shared" si="134"/>
        <v>T-4295</v>
      </c>
      <c r="B4296" s="3" t="s">
        <v>2584</v>
      </c>
      <c r="C4296" s="5">
        <v>45496</v>
      </c>
      <c r="D4296" s="3" t="s">
        <v>37</v>
      </c>
      <c r="E4296" s="4" t="s">
        <v>154</v>
      </c>
      <c r="F4296" s="9">
        <v>1</v>
      </c>
      <c r="G4296">
        <f>VLOOKUP(E4296,'Data Produk'!$A$2:$E$2517,5,FALSE)</f>
        <v>103500</v>
      </c>
      <c r="H4296">
        <f t="shared" si="135"/>
        <v>103500</v>
      </c>
      <c r="I4296" t="str">
        <f>VLOOKUP(E4296,'Data Produk'!$A$2:$E$2517,3,FALSE)</f>
        <v>BHINNEKA FLASH HQ53 GAMING HEADSET BLACK</v>
      </c>
      <c r="J4296" t="str">
        <f>VLOOKUP(E4296,'Data Produk'!$A$2:$E$2517,4,FALSE)</f>
        <v>GAMING HEADSET</v>
      </c>
      <c r="K4296" t="str">
        <f>VLOOKUP(D4296,'Data Outlet'!$A$2:$D$17,4,FALSE)</f>
        <v>Dewi Lestari</v>
      </c>
      <c r="L4296" t="str">
        <f>VLOOKUP(D4296,'Data Outlet'!$A$2:$D$17,2,FALSE)</f>
        <v>CIBUBUR JUNCTION</v>
      </c>
    </row>
    <row r="4297" spans="1:12" x14ac:dyDescent="0.25">
      <c r="A4297" t="str">
        <f t="shared" si="134"/>
        <v>T-4296</v>
      </c>
      <c r="B4297" s="3" t="s">
        <v>2584</v>
      </c>
      <c r="C4297" s="5">
        <v>45477</v>
      </c>
      <c r="D4297" s="3" t="s">
        <v>39</v>
      </c>
      <c r="E4297" s="4" t="s">
        <v>1230</v>
      </c>
      <c r="F4297" s="9">
        <v>4</v>
      </c>
      <c r="G4297">
        <f>VLOOKUP(E4297,'Data Produk'!$A$2:$E$2517,5,FALSE)</f>
        <v>34200</v>
      </c>
      <c r="H4297">
        <f t="shared" si="135"/>
        <v>136800</v>
      </c>
      <c r="I4297" t="str">
        <f>VLOOKUP(E4297,'Data Produk'!$A$2:$E$2517,3,FALSE)</f>
        <v>KDL105 BHINNEKA USB CABLE LIGHTNING</v>
      </c>
      <c r="J4297" t="str">
        <f>VLOOKUP(E4297,'Data Produk'!$A$2:$E$2517,4,FALSE)</f>
        <v>CABLE</v>
      </c>
      <c r="K4297" t="str">
        <f>VLOOKUP(D4297,'Data Outlet'!$A$2:$D$17,4,FALSE)</f>
        <v>Eko Wijaya</v>
      </c>
      <c r="L4297" t="str">
        <f>VLOOKUP(D4297,'Data Outlet'!$A$2:$D$17,2,FALSE)</f>
        <v>KOTA KASABLANKA</v>
      </c>
    </row>
    <row r="4298" spans="1:12" x14ac:dyDescent="0.25">
      <c r="A4298" t="str">
        <f t="shared" si="134"/>
        <v>T-4297</v>
      </c>
      <c r="B4298" s="3" t="s">
        <v>2584</v>
      </c>
      <c r="C4298" s="5">
        <v>45495</v>
      </c>
      <c r="D4298" s="3" t="s">
        <v>37</v>
      </c>
      <c r="E4298" s="4" t="s">
        <v>1385</v>
      </c>
      <c r="F4298" s="9">
        <v>1</v>
      </c>
      <c r="G4298">
        <f>VLOOKUP(E4298,'Data Produk'!$A$2:$E$2517,5,FALSE)</f>
        <v>26100</v>
      </c>
      <c r="H4298">
        <f t="shared" si="135"/>
        <v>26100</v>
      </c>
      <c r="I4298" t="str">
        <f>VLOOKUP(E4298,'Data Produk'!$A$2:$E$2517,3,FALSE)</f>
        <v>KM102 BHINNEKA USB CABLE MICRO</v>
      </c>
      <c r="J4298" t="str">
        <f>VLOOKUP(E4298,'Data Produk'!$A$2:$E$2517,4,FALSE)</f>
        <v>CABLE</v>
      </c>
      <c r="K4298" t="str">
        <f>VLOOKUP(D4298,'Data Outlet'!$A$2:$D$17,4,FALSE)</f>
        <v>Dewi Lestari</v>
      </c>
      <c r="L4298" t="str">
        <f>VLOOKUP(D4298,'Data Outlet'!$A$2:$D$17,2,FALSE)</f>
        <v>CIBUBUR JUNCTION</v>
      </c>
    </row>
    <row r="4299" spans="1:12" x14ac:dyDescent="0.25">
      <c r="A4299" t="str">
        <f t="shared" si="134"/>
        <v>T-4298</v>
      </c>
      <c r="B4299" s="3" t="s">
        <v>2584</v>
      </c>
      <c r="C4299" s="5">
        <v>45502</v>
      </c>
      <c r="D4299" s="3" t="s">
        <v>39</v>
      </c>
      <c r="E4299" s="4" t="s">
        <v>410</v>
      </c>
      <c r="F4299" s="9">
        <v>3</v>
      </c>
      <c r="G4299">
        <f>VLOOKUP(E4299,'Data Produk'!$A$2:$E$2517,5,FALSE)</f>
        <v>10000</v>
      </c>
      <c r="H4299">
        <f t="shared" si="135"/>
        <v>30000</v>
      </c>
      <c r="I4299" t="str">
        <f>VLOOKUP(E4299,'Data Produk'!$A$2:$E$2517,3,FALSE)</f>
        <v>KM104 BHINNEKA USB CABLE MICRO</v>
      </c>
      <c r="J4299" t="str">
        <f>VLOOKUP(E4299,'Data Produk'!$A$2:$E$2517,4,FALSE)</f>
        <v>CABLE</v>
      </c>
      <c r="K4299" t="str">
        <f>VLOOKUP(D4299,'Data Outlet'!$A$2:$D$17,4,FALSE)</f>
        <v>Eko Wijaya</v>
      </c>
      <c r="L4299" t="str">
        <f>VLOOKUP(D4299,'Data Outlet'!$A$2:$D$17,2,FALSE)</f>
        <v>KOTA KASABLANKA</v>
      </c>
    </row>
    <row r="4300" spans="1:12" x14ac:dyDescent="0.25">
      <c r="A4300" t="str">
        <f t="shared" ref="A4300:A4363" si="136">"T-"&amp;ROW()-1</f>
        <v>T-4299</v>
      </c>
      <c r="B4300" s="3" t="s">
        <v>2584</v>
      </c>
      <c r="C4300" s="5">
        <v>45496</v>
      </c>
      <c r="D4300" s="3" t="s">
        <v>39</v>
      </c>
      <c r="E4300" s="4" t="s">
        <v>1467</v>
      </c>
      <c r="F4300" s="9">
        <v>2</v>
      </c>
      <c r="G4300">
        <f>VLOOKUP(E4300,'Data Produk'!$A$2:$E$2517,5,FALSE)</f>
        <v>81000</v>
      </c>
      <c r="H4300">
        <f t="shared" si="135"/>
        <v>162000</v>
      </c>
      <c r="I4300" t="str">
        <f>VLOOKUP(E4300,'Data Produk'!$A$2:$E$2517,3,FALSE)</f>
        <v>BHINNEKA CRYTO VX7 GAMING MOUSE BLACK</v>
      </c>
      <c r="J4300" t="str">
        <f>VLOOKUP(E4300,'Data Produk'!$A$2:$E$2517,4,FALSE)</f>
        <v>MOUSE GAMING</v>
      </c>
      <c r="K4300" t="str">
        <f>VLOOKUP(D4300,'Data Outlet'!$A$2:$D$17,4,FALSE)</f>
        <v>Eko Wijaya</v>
      </c>
      <c r="L4300" t="str">
        <f>VLOOKUP(D4300,'Data Outlet'!$A$2:$D$17,2,FALSE)</f>
        <v>KOTA KASABLANKA</v>
      </c>
    </row>
    <row r="4301" spans="1:12" x14ac:dyDescent="0.25">
      <c r="A4301" t="str">
        <f t="shared" si="136"/>
        <v>T-4300</v>
      </c>
      <c r="B4301" s="3" t="s">
        <v>2584</v>
      </c>
      <c r="C4301" s="5">
        <v>45491</v>
      </c>
      <c r="D4301" s="3" t="s">
        <v>39</v>
      </c>
      <c r="E4301" s="4" t="s">
        <v>438</v>
      </c>
      <c r="F4301" s="9">
        <v>1</v>
      </c>
      <c r="G4301">
        <f>VLOOKUP(E4301,'Data Produk'!$A$2:$E$2517,5,FALSE)</f>
        <v>37350</v>
      </c>
      <c r="H4301">
        <f t="shared" si="135"/>
        <v>37350</v>
      </c>
      <c r="I4301" t="str">
        <f>VLOOKUP(E4301,'Data Produk'!$A$2:$E$2517,3,FALSE)</f>
        <v>BHINNEKA LAVALIER MV01 MICROPHONE BLACK</v>
      </c>
      <c r="J4301" t="str">
        <f>VLOOKUP(E4301,'Data Produk'!$A$2:$E$2517,4,FALSE)</f>
        <v>STREAMING DEVICES</v>
      </c>
      <c r="K4301" t="str">
        <f>VLOOKUP(D4301,'Data Outlet'!$A$2:$D$17,4,FALSE)</f>
        <v>Eko Wijaya</v>
      </c>
      <c r="L4301" t="str">
        <f>VLOOKUP(D4301,'Data Outlet'!$A$2:$D$17,2,FALSE)</f>
        <v>KOTA KASABLANKA</v>
      </c>
    </row>
    <row r="4302" spans="1:12" x14ac:dyDescent="0.25">
      <c r="A4302" t="str">
        <f t="shared" si="136"/>
        <v>T-4301</v>
      </c>
      <c r="B4302" s="3" t="s">
        <v>2584</v>
      </c>
      <c r="C4302" s="5">
        <v>45485</v>
      </c>
      <c r="D4302" s="3" t="s">
        <v>36</v>
      </c>
      <c r="E4302" s="4" t="s">
        <v>1794</v>
      </c>
      <c r="F4302" s="9">
        <v>1</v>
      </c>
      <c r="G4302">
        <f>VLOOKUP(E4302,'Data Produk'!$A$2:$E$2517,5,FALSE)</f>
        <v>247500</v>
      </c>
      <c r="H4302">
        <f t="shared" si="135"/>
        <v>247500</v>
      </c>
      <c r="I4302" t="str">
        <f>VLOOKUP(E4302,'Data Produk'!$A$2:$E$2517,3,FALSE)</f>
        <v>BHINNEKA SHOOTER II WGP13 GAMEPAD WHITE</v>
      </c>
      <c r="J4302" t="str">
        <f>VLOOKUP(E4302,'Data Produk'!$A$2:$E$2517,4,FALSE)</f>
        <v>GAMEPAD</v>
      </c>
      <c r="K4302" t="str">
        <f>VLOOKUP(D4302,'Data Outlet'!$A$2:$D$17,4,FALSE)</f>
        <v>Citra Dewi</v>
      </c>
      <c r="L4302" t="str">
        <f>VLOOKUP(D4302,'Data Outlet'!$A$2:$D$17,2,FALSE)</f>
        <v>CENTER POINT MEDAN</v>
      </c>
    </row>
    <row r="4303" spans="1:12" x14ac:dyDescent="0.25">
      <c r="A4303" t="str">
        <f t="shared" si="136"/>
        <v>T-4302</v>
      </c>
      <c r="B4303" s="3" t="s">
        <v>2584</v>
      </c>
      <c r="C4303" s="5">
        <v>45497</v>
      </c>
      <c r="D4303" s="3" t="s">
        <v>39</v>
      </c>
      <c r="E4303" s="4" t="s">
        <v>1795</v>
      </c>
      <c r="F4303" s="9">
        <v>1</v>
      </c>
      <c r="G4303">
        <f>VLOOKUP(E4303,'Data Produk'!$A$2:$E$2517,5,FALSE)</f>
        <v>39600</v>
      </c>
      <c r="H4303">
        <f t="shared" si="135"/>
        <v>39600</v>
      </c>
      <c r="I4303" t="str">
        <f>VLOOKUP(E4303,'Data Produk'!$A$2:$E$2517,3,FALSE)</f>
        <v>BHINNEKA GO W607 OFFICE MOUSE PURPLE</v>
      </c>
      <c r="J4303" t="str">
        <f>VLOOKUP(E4303,'Data Produk'!$A$2:$E$2517,4,FALSE)</f>
        <v>OFFICE MOUSE</v>
      </c>
      <c r="K4303" t="str">
        <f>VLOOKUP(D4303,'Data Outlet'!$A$2:$D$17,4,FALSE)</f>
        <v>Eko Wijaya</v>
      </c>
      <c r="L4303" t="str">
        <f>VLOOKUP(D4303,'Data Outlet'!$A$2:$D$17,2,FALSE)</f>
        <v>KOTA KASABLANKA</v>
      </c>
    </row>
    <row r="4304" spans="1:12" x14ac:dyDescent="0.25">
      <c r="A4304" t="str">
        <f t="shared" si="136"/>
        <v>T-4303</v>
      </c>
      <c r="B4304" s="3" t="s">
        <v>2584</v>
      </c>
      <c r="C4304" s="5">
        <v>45498</v>
      </c>
      <c r="D4304" s="3" t="s">
        <v>39</v>
      </c>
      <c r="E4304" s="4" t="s">
        <v>441</v>
      </c>
      <c r="F4304" s="9">
        <v>8</v>
      </c>
      <c r="G4304">
        <f>VLOOKUP(E4304,'Data Produk'!$A$2:$E$2517,5,FALSE)</f>
        <v>15300</v>
      </c>
      <c r="H4304">
        <f t="shared" si="135"/>
        <v>122400</v>
      </c>
      <c r="I4304" t="str">
        <f>VLOOKUP(E4304,'Data Produk'!$A$2:$E$2517,3,FALSE)</f>
        <v>BHINNEKA LINKPODS ES3 WIRED EARBUDS BLACK</v>
      </c>
      <c r="J4304" t="str">
        <f>VLOOKUP(E4304,'Data Produk'!$A$2:$E$2517,4,FALSE)</f>
        <v>EARPHONE</v>
      </c>
      <c r="K4304" t="str">
        <f>VLOOKUP(D4304,'Data Outlet'!$A$2:$D$17,4,FALSE)</f>
        <v>Eko Wijaya</v>
      </c>
      <c r="L4304" t="str">
        <f>VLOOKUP(D4304,'Data Outlet'!$A$2:$D$17,2,FALSE)</f>
        <v>KOTA KASABLANKA</v>
      </c>
    </row>
    <row r="4305" spans="1:12" x14ac:dyDescent="0.25">
      <c r="A4305" t="str">
        <f t="shared" si="136"/>
        <v>T-4304</v>
      </c>
      <c r="B4305" s="3" t="s">
        <v>2584</v>
      </c>
      <c r="C4305" s="5">
        <v>45478</v>
      </c>
      <c r="D4305" s="3" t="s">
        <v>36</v>
      </c>
      <c r="E4305" s="4" t="s">
        <v>1796</v>
      </c>
      <c r="F4305" s="9">
        <v>1</v>
      </c>
      <c r="G4305">
        <f>VLOOKUP(E4305,'Data Produk'!$A$2:$E$2517,5,FALSE)</f>
        <v>224100</v>
      </c>
      <c r="H4305">
        <f t="shared" si="135"/>
        <v>224100</v>
      </c>
      <c r="I4305" t="str">
        <f>VLOOKUP(E4305,'Data Produk'!$A$2:$E$2517,3,FALSE)</f>
        <v>BHINNEKA Gaming Headset MH86 MINT</v>
      </c>
      <c r="J4305" t="str">
        <f>VLOOKUP(E4305,'Data Produk'!$A$2:$E$2517,4,FALSE)</f>
        <v>GAMING HEADSET</v>
      </c>
      <c r="K4305" t="str">
        <f>VLOOKUP(D4305,'Data Outlet'!$A$2:$D$17,4,FALSE)</f>
        <v>Citra Dewi</v>
      </c>
      <c r="L4305" t="str">
        <f>VLOOKUP(D4305,'Data Outlet'!$A$2:$D$17,2,FALSE)</f>
        <v>CENTER POINT MEDAN</v>
      </c>
    </row>
    <row r="4306" spans="1:12" x14ac:dyDescent="0.25">
      <c r="A4306" t="str">
        <f t="shared" si="136"/>
        <v>T-4305</v>
      </c>
      <c r="B4306" s="3" t="s">
        <v>2584</v>
      </c>
      <c r="C4306" s="5">
        <v>45492</v>
      </c>
      <c r="D4306" s="3" t="s">
        <v>39</v>
      </c>
      <c r="E4306" s="4" t="s">
        <v>440</v>
      </c>
      <c r="F4306" s="9">
        <v>1</v>
      </c>
      <c r="G4306">
        <f>VLOOKUP(E4306,'Data Produk'!$A$2:$E$2517,5,FALSE)</f>
        <v>82800</v>
      </c>
      <c r="H4306">
        <f t="shared" si="135"/>
        <v>82800</v>
      </c>
      <c r="I4306" t="str">
        <f>VLOOKUP(E4306,'Data Produk'!$A$2:$E$2517,3,FALSE)</f>
        <v>BHINNEKA W190 OFFICE MOUSE WHITE</v>
      </c>
      <c r="J4306" t="str">
        <f>VLOOKUP(E4306,'Data Produk'!$A$2:$E$2517,4,FALSE)</f>
        <v>OFFICE MOUSE</v>
      </c>
      <c r="K4306" t="str">
        <f>VLOOKUP(D4306,'Data Outlet'!$A$2:$D$17,4,FALSE)</f>
        <v>Eko Wijaya</v>
      </c>
      <c r="L4306" t="str">
        <f>VLOOKUP(D4306,'Data Outlet'!$A$2:$D$17,2,FALSE)</f>
        <v>KOTA KASABLANKA</v>
      </c>
    </row>
    <row r="4307" spans="1:12" x14ac:dyDescent="0.25">
      <c r="A4307" t="str">
        <f t="shared" si="136"/>
        <v>T-4306</v>
      </c>
      <c r="B4307" s="3" t="s">
        <v>2584</v>
      </c>
      <c r="C4307" s="5">
        <v>45477</v>
      </c>
      <c r="D4307" s="3" t="s">
        <v>39</v>
      </c>
      <c r="E4307" s="4" t="s">
        <v>431</v>
      </c>
      <c r="F4307" s="9">
        <v>3</v>
      </c>
      <c r="G4307">
        <f>VLOOKUP(E4307,'Data Produk'!$A$2:$E$2517,5,FALSE)</f>
        <v>349300</v>
      </c>
      <c r="H4307">
        <f t="shared" si="135"/>
        <v>1047900</v>
      </c>
      <c r="I4307" t="str">
        <f>VLOOKUP(E4307,'Data Produk'!$A$2:$E$2517,3,FALSE)</f>
        <v>BHINNEKA ATO MP905 DESKMAT ONE PIECE LUFFY</v>
      </c>
      <c r="J4307" t="str">
        <f>VLOOKUP(E4307,'Data Produk'!$A$2:$E$2517,4,FALSE)</f>
        <v>DESKMAT</v>
      </c>
      <c r="K4307" t="str">
        <f>VLOOKUP(D4307,'Data Outlet'!$A$2:$D$17,4,FALSE)</f>
        <v>Eko Wijaya</v>
      </c>
      <c r="L4307" t="str">
        <f>VLOOKUP(D4307,'Data Outlet'!$A$2:$D$17,2,FALSE)</f>
        <v>KOTA KASABLANKA</v>
      </c>
    </row>
    <row r="4308" spans="1:12" x14ac:dyDescent="0.25">
      <c r="A4308" t="str">
        <f t="shared" si="136"/>
        <v>T-4307</v>
      </c>
      <c r="B4308" s="3" t="s">
        <v>2584</v>
      </c>
      <c r="C4308" s="5">
        <v>45503</v>
      </c>
      <c r="D4308" s="3" t="s">
        <v>36</v>
      </c>
      <c r="E4308" s="4" t="s">
        <v>228</v>
      </c>
      <c r="F4308" s="9">
        <v>1</v>
      </c>
      <c r="G4308">
        <f>VLOOKUP(E4308,'Data Produk'!$A$2:$E$2517,5,FALSE)</f>
        <v>25200</v>
      </c>
      <c r="H4308">
        <f t="shared" si="135"/>
        <v>25200</v>
      </c>
      <c r="I4308" t="str">
        <f>VLOOKUP(E4308,'Data Produk'!$A$2:$E$2517,3,FALSE)</f>
        <v>BHINNEKA HYPERLINK KD60C1501 BLACK</v>
      </c>
      <c r="J4308" t="str">
        <f>VLOOKUP(E4308,'Data Produk'!$A$2:$E$2517,4,FALSE)</f>
        <v>CABLE</v>
      </c>
      <c r="K4308" t="str">
        <f>VLOOKUP(D4308,'Data Outlet'!$A$2:$D$17,4,FALSE)</f>
        <v>Citra Dewi</v>
      </c>
      <c r="L4308" t="str">
        <f>VLOOKUP(D4308,'Data Outlet'!$A$2:$D$17,2,FALSE)</f>
        <v>CENTER POINT MEDAN</v>
      </c>
    </row>
    <row r="4309" spans="1:12" x14ac:dyDescent="0.25">
      <c r="A4309" t="str">
        <f t="shared" si="136"/>
        <v>T-4308</v>
      </c>
      <c r="B4309" s="3" t="s">
        <v>2584</v>
      </c>
      <c r="C4309" s="5">
        <v>45497</v>
      </c>
      <c r="D4309" s="3" t="s">
        <v>36</v>
      </c>
      <c r="E4309" s="4" t="s">
        <v>1716</v>
      </c>
      <c r="F4309" s="9">
        <v>1</v>
      </c>
      <c r="G4309">
        <f>VLOOKUP(E4309,'Data Produk'!$A$2:$E$2517,5,FALSE)</f>
        <v>81000</v>
      </c>
      <c r="H4309">
        <f t="shared" si="135"/>
        <v>81000</v>
      </c>
      <c r="I4309" t="str">
        <f>VLOOKUP(E4309,'Data Produk'!$A$2:$E$2517,3,FALSE)</f>
        <v>BHINNEKA SCAR II EG5C WIRED EARBUDS BLACK</v>
      </c>
      <c r="J4309" t="str">
        <f>VLOOKUP(E4309,'Data Produk'!$A$2:$E$2517,4,FALSE)</f>
        <v>EARPHONE</v>
      </c>
      <c r="K4309" t="str">
        <f>VLOOKUP(D4309,'Data Outlet'!$A$2:$D$17,4,FALSE)</f>
        <v>Citra Dewi</v>
      </c>
      <c r="L4309" t="str">
        <f>VLOOKUP(D4309,'Data Outlet'!$A$2:$D$17,2,FALSE)</f>
        <v>CENTER POINT MEDAN</v>
      </c>
    </row>
    <row r="4310" spans="1:12" x14ac:dyDescent="0.25">
      <c r="A4310" t="str">
        <f t="shared" si="136"/>
        <v>T-4309</v>
      </c>
      <c r="B4310" s="3" t="s">
        <v>2584</v>
      </c>
      <c r="C4310" s="5">
        <v>45488</v>
      </c>
      <c r="D4310" s="3" t="s">
        <v>36</v>
      </c>
      <c r="E4310" s="4" t="s">
        <v>1797</v>
      </c>
      <c r="F4310" s="9">
        <v>1</v>
      </c>
      <c r="G4310">
        <f>VLOOKUP(E4310,'Data Produk'!$A$2:$E$2517,5,FALSE)</f>
        <v>60750</v>
      </c>
      <c r="H4310">
        <f t="shared" si="135"/>
        <v>60750</v>
      </c>
      <c r="I4310" t="str">
        <f>VLOOKUP(E4310,'Data Produk'!$A$2:$E$2517,3,FALSE)</f>
        <v>BHINNEKA RAIGOR II WG10 GAMING MOUSE BLACK</v>
      </c>
      <c r="J4310" t="str">
        <f>VLOOKUP(E4310,'Data Produk'!$A$2:$E$2517,4,FALSE)</f>
        <v>MOUSE GAMING</v>
      </c>
      <c r="K4310" t="str">
        <f>VLOOKUP(D4310,'Data Outlet'!$A$2:$D$17,4,FALSE)</f>
        <v>Citra Dewi</v>
      </c>
      <c r="L4310" t="str">
        <f>VLOOKUP(D4310,'Data Outlet'!$A$2:$D$17,2,FALSE)</f>
        <v>CENTER POINT MEDAN</v>
      </c>
    </row>
    <row r="4311" spans="1:12" x14ac:dyDescent="0.25">
      <c r="A4311" t="str">
        <f t="shared" si="136"/>
        <v>T-4310</v>
      </c>
      <c r="B4311" s="3" t="s">
        <v>2584</v>
      </c>
      <c r="C4311" s="5">
        <v>45483</v>
      </c>
      <c r="D4311" s="3" t="s">
        <v>36</v>
      </c>
      <c r="E4311" s="4" t="s">
        <v>781</v>
      </c>
      <c r="F4311" s="9">
        <v>1</v>
      </c>
      <c r="G4311">
        <f>VLOOKUP(E4311,'Data Produk'!$A$2:$E$2517,5,FALSE)</f>
        <v>39600</v>
      </c>
      <c r="H4311">
        <f t="shared" si="135"/>
        <v>39600</v>
      </c>
      <c r="I4311" t="str">
        <f>VLOOKUP(E4311,'Data Produk'!$A$2:$E$2517,3,FALSE)</f>
        <v>BHINNEKA GO W606 OFFICE MOUSE BLUE</v>
      </c>
      <c r="J4311" t="str">
        <f>VLOOKUP(E4311,'Data Produk'!$A$2:$E$2517,4,FALSE)</f>
        <v>OFFICE MOUSE</v>
      </c>
      <c r="K4311" t="str">
        <f>VLOOKUP(D4311,'Data Outlet'!$A$2:$D$17,4,FALSE)</f>
        <v>Citra Dewi</v>
      </c>
      <c r="L4311" t="str">
        <f>VLOOKUP(D4311,'Data Outlet'!$A$2:$D$17,2,FALSE)</f>
        <v>CENTER POINT MEDAN</v>
      </c>
    </row>
    <row r="4312" spans="1:12" x14ac:dyDescent="0.25">
      <c r="A4312" t="str">
        <f t="shared" si="136"/>
        <v>T-4311</v>
      </c>
      <c r="B4312" s="3" t="s">
        <v>2584</v>
      </c>
      <c r="C4312" s="5">
        <v>45503</v>
      </c>
      <c r="D4312" s="3" t="s">
        <v>44</v>
      </c>
      <c r="E4312" s="4" t="s">
        <v>742</v>
      </c>
      <c r="F4312" s="9">
        <v>1</v>
      </c>
      <c r="G4312">
        <f>VLOOKUP(E4312,'Data Produk'!$A$2:$E$2517,5,FALSE)</f>
        <v>22500</v>
      </c>
      <c r="H4312">
        <f t="shared" si="135"/>
        <v>22500</v>
      </c>
      <c r="I4312" t="str">
        <f>VLOOKUP(E4312,'Data Produk'!$A$2:$E$2517,3,FALSE)</f>
        <v>BHINNEKA HYPERLINK KV65C1201 BLACK</v>
      </c>
      <c r="J4312" t="str">
        <f>VLOOKUP(E4312,'Data Produk'!$A$2:$E$2517,4,FALSE)</f>
        <v>CABLE</v>
      </c>
      <c r="K4312" t="str">
        <f>VLOOKUP(D4312,'Data Outlet'!$A$2:$D$17,4,FALSE)</f>
        <v>Gita Rahma</v>
      </c>
      <c r="L4312" t="str">
        <f>VLOOKUP(D4312,'Data Outlet'!$A$2:$D$17,2,FALSE)</f>
        <v>PAKUWON</v>
      </c>
    </row>
    <row r="4313" spans="1:12" x14ac:dyDescent="0.25">
      <c r="A4313" t="str">
        <f t="shared" si="136"/>
        <v>T-4312</v>
      </c>
      <c r="B4313" s="3" t="s">
        <v>2584</v>
      </c>
      <c r="C4313" s="5">
        <v>45476</v>
      </c>
      <c r="D4313" s="3" t="s">
        <v>36</v>
      </c>
      <c r="E4313" s="4" t="s">
        <v>1798</v>
      </c>
      <c r="F4313" s="9">
        <v>1</v>
      </c>
      <c r="G4313">
        <f>VLOOKUP(E4313,'Data Produk'!$A$2:$E$2517,5,FALSE)</f>
        <v>81000</v>
      </c>
      <c r="H4313">
        <f t="shared" si="135"/>
        <v>81000</v>
      </c>
      <c r="I4313" t="str">
        <f>VLOOKUP(E4313,'Data Produk'!$A$2:$E$2517,3,FALSE)</f>
        <v>BHINNEKA CRYTO VX7 GAMING MOUSE BLACK</v>
      </c>
      <c r="J4313" t="str">
        <f>VLOOKUP(E4313,'Data Produk'!$A$2:$E$2517,4,FALSE)</f>
        <v>MOUSE GAMING</v>
      </c>
      <c r="K4313" t="str">
        <f>VLOOKUP(D4313,'Data Outlet'!$A$2:$D$17,4,FALSE)</f>
        <v>Citra Dewi</v>
      </c>
      <c r="L4313" t="str">
        <f>VLOOKUP(D4313,'Data Outlet'!$A$2:$D$17,2,FALSE)</f>
        <v>CENTER POINT MEDAN</v>
      </c>
    </row>
    <row r="4314" spans="1:12" x14ac:dyDescent="0.25">
      <c r="A4314" t="str">
        <f t="shared" si="136"/>
        <v>T-4313</v>
      </c>
      <c r="B4314" s="3" t="s">
        <v>2584</v>
      </c>
      <c r="C4314" s="5">
        <v>45495</v>
      </c>
      <c r="D4314" s="3" t="s">
        <v>37</v>
      </c>
      <c r="E4314" s="4" t="s">
        <v>1253</v>
      </c>
      <c r="F4314" s="9">
        <v>2</v>
      </c>
      <c r="G4314">
        <f>VLOOKUP(E4314,'Data Produk'!$A$2:$E$2517,5,FALSE)</f>
        <v>39600</v>
      </c>
      <c r="H4314">
        <f t="shared" si="135"/>
        <v>79200</v>
      </c>
      <c r="I4314" t="str">
        <f>VLOOKUP(E4314,'Data Produk'!$A$2:$E$2517,3,FALSE)</f>
        <v>BHINNEKA GO W606 OFFICE MOUSE BLACK</v>
      </c>
      <c r="J4314" t="str">
        <f>VLOOKUP(E4314,'Data Produk'!$A$2:$E$2517,4,FALSE)</f>
        <v>OFFICE MOUSE</v>
      </c>
      <c r="K4314" t="str">
        <f>VLOOKUP(D4314,'Data Outlet'!$A$2:$D$17,4,FALSE)</f>
        <v>Dewi Lestari</v>
      </c>
      <c r="L4314" t="str">
        <f>VLOOKUP(D4314,'Data Outlet'!$A$2:$D$17,2,FALSE)</f>
        <v>CIBUBUR JUNCTION</v>
      </c>
    </row>
    <row r="4315" spans="1:12" x14ac:dyDescent="0.25">
      <c r="A4315" t="str">
        <f t="shared" si="136"/>
        <v>T-4314</v>
      </c>
      <c r="B4315" s="3" t="s">
        <v>2584</v>
      </c>
      <c r="C4315" s="5">
        <v>45496</v>
      </c>
      <c r="D4315" s="3" t="s">
        <v>39</v>
      </c>
      <c r="E4315" s="4" t="s">
        <v>1799</v>
      </c>
      <c r="F4315" s="9">
        <v>3</v>
      </c>
      <c r="G4315">
        <f>VLOOKUP(E4315,'Data Produk'!$A$2:$E$2517,5,FALSE)</f>
        <v>81000</v>
      </c>
      <c r="H4315">
        <f t="shared" si="135"/>
        <v>243000</v>
      </c>
      <c r="I4315" t="str">
        <f>VLOOKUP(E4315,'Data Produk'!$A$2:$E$2517,3,FALSE)</f>
        <v>BHINNEKA SCAR II EG5C WIRED EARBUDS BLACK</v>
      </c>
      <c r="J4315" t="str">
        <f>VLOOKUP(E4315,'Data Produk'!$A$2:$E$2517,4,FALSE)</f>
        <v>EARPHONE</v>
      </c>
      <c r="K4315" t="str">
        <f>VLOOKUP(D4315,'Data Outlet'!$A$2:$D$17,4,FALSE)</f>
        <v>Eko Wijaya</v>
      </c>
      <c r="L4315" t="str">
        <f>VLOOKUP(D4315,'Data Outlet'!$A$2:$D$17,2,FALSE)</f>
        <v>KOTA KASABLANKA</v>
      </c>
    </row>
    <row r="4316" spans="1:12" x14ac:dyDescent="0.25">
      <c r="A4316" t="str">
        <f t="shared" si="136"/>
        <v>T-4315</v>
      </c>
      <c r="B4316" s="3" t="s">
        <v>2584</v>
      </c>
      <c r="C4316" s="5">
        <v>45492</v>
      </c>
      <c r="D4316" s="3" t="s">
        <v>39</v>
      </c>
      <c r="E4316" s="4" t="s">
        <v>1651</v>
      </c>
      <c r="F4316" s="9">
        <v>2</v>
      </c>
      <c r="G4316">
        <f>VLOOKUP(E4316,'Data Produk'!$A$2:$E$2517,5,FALSE)</f>
        <v>355500</v>
      </c>
      <c r="H4316">
        <f t="shared" si="135"/>
        <v>711000</v>
      </c>
      <c r="I4316" t="str">
        <f>VLOOKUP(E4316,'Data Produk'!$A$2:$E$2517,3,FALSE)</f>
        <v>BHINNEKA Gaming Gamepad USB WGP14 BK</v>
      </c>
      <c r="J4316" t="str">
        <f>VLOOKUP(E4316,'Data Produk'!$A$2:$E$2517,4,FALSE)</f>
        <v>GAMEPAD</v>
      </c>
      <c r="K4316" t="str">
        <f>VLOOKUP(D4316,'Data Outlet'!$A$2:$D$17,4,FALSE)</f>
        <v>Eko Wijaya</v>
      </c>
      <c r="L4316" t="str">
        <f>VLOOKUP(D4316,'Data Outlet'!$A$2:$D$17,2,FALSE)</f>
        <v>KOTA KASABLANKA</v>
      </c>
    </row>
    <row r="4317" spans="1:12" x14ac:dyDescent="0.25">
      <c r="A4317" t="str">
        <f t="shared" si="136"/>
        <v>T-4316</v>
      </c>
      <c r="B4317" s="3" t="s">
        <v>2584</v>
      </c>
      <c r="C4317" s="5">
        <v>45504</v>
      </c>
      <c r="D4317" s="3" t="s">
        <v>39</v>
      </c>
      <c r="E4317" s="4" t="s">
        <v>408</v>
      </c>
      <c r="F4317" s="9">
        <v>7</v>
      </c>
      <c r="G4317">
        <f>VLOOKUP(E4317,'Data Produk'!$A$2:$E$2517,5,FALSE)</f>
        <v>27000</v>
      </c>
      <c r="H4317">
        <f t="shared" si="135"/>
        <v>189000</v>
      </c>
      <c r="I4317" t="str">
        <f>VLOOKUP(E4317,'Data Produk'!$A$2:$E$2517,3,FALSE)</f>
        <v>BHINNEKA DURALINK KLB2001 BLACK</v>
      </c>
      <c r="J4317" t="str">
        <f>VLOOKUP(E4317,'Data Produk'!$A$2:$E$2517,4,FALSE)</f>
        <v>CABLE</v>
      </c>
      <c r="K4317" t="str">
        <f>VLOOKUP(D4317,'Data Outlet'!$A$2:$D$17,4,FALSE)</f>
        <v>Eko Wijaya</v>
      </c>
      <c r="L4317" t="str">
        <f>VLOOKUP(D4317,'Data Outlet'!$A$2:$D$17,2,FALSE)</f>
        <v>KOTA KASABLANKA</v>
      </c>
    </row>
    <row r="4318" spans="1:12" x14ac:dyDescent="0.25">
      <c r="A4318" t="str">
        <f t="shared" si="136"/>
        <v>T-4317</v>
      </c>
      <c r="B4318" s="3" t="s">
        <v>2584</v>
      </c>
      <c r="C4318" s="5">
        <v>45499</v>
      </c>
      <c r="D4318" s="3" t="s">
        <v>39</v>
      </c>
      <c r="E4318" s="4" t="s">
        <v>425</v>
      </c>
      <c r="F4318" s="9">
        <v>4</v>
      </c>
      <c r="G4318">
        <f>VLOOKUP(E4318,'Data Produk'!$A$2:$E$2517,5,FALSE)</f>
        <v>90000</v>
      </c>
      <c r="H4318">
        <f t="shared" si="135"/>
        <v>360000</v>
      </c>
      <c r="I4318" t="str">
        <f>VLOOKUP(E4318,'Data Produk'!$A$2:$E$2517,3,FALSE)</f>
        <v>BHINNEKA POWER PURE 33W 2-PORTS USB CHARGER (PD+QC) BLACK</v>
      </c>
      <c r="J4318" t="str">
        <f>VLOOKUP(E4318,'Data Produk'!$A$2:$E$2517,4,FALSE)</f>
        <v>CHARGER</v>
      </c>
      <c r="K4318" t="str">
        <f>VLOOKUP(D4318,'Data Outlet'!$A$2:$D$17,4,FALSE)</f>
        <v>Eko Wijaya</v>
      </c>
      <c r="L4318" t="str">
        <f>VLOOKUP(D4318,'Data Outlet'!$A$2:$D$17,2,FALSE)</f>
        <v>KOTA KASABLANKA</v>
      </c>
    </row>
    <row r="4319" spans="1:12" x14ac:dyDescent="0.25">
      <c r="A4319" t="str">
        <f t="shared" si="136"/>
        <v>T-4318</v>
      </c>
      <c r="B4319" s="3" t="s">
        <v>2584</v>
      </c>
      <c r="C4319" s="5">
        <v>45488</v>
      </c>
      <c r="D4319" s="3" t="s">
        <v>37</v>
      </c>
      <c r="E4319" s="4" t="s">
        <v>236</v>
      </c>
      <c r="F4319" s="9">
        <v>3</v>
      </c>
      <c r="G4319">
        <f>VLOOKUP(E4319,'Data Produk'!$A$2:$E$2517,5,FALSE)</f>
        <v>25200</v>
      </c>
      <c r="H4319">
        <f t="shared" si="135"/>
        <v>75600</v>
      </c>
      <c r="I4319" t="str">
        <f>VLOOKUP(E4319,'Data Produk'!$A$2:$E$2517,3,FALSE)</f>
        <v>BHINNEKA HYPERLINK KD60C1501 BLACK</v>
      </c>
      <c r="J4319" t="str">
        <f>VLOOKUP(E4319,'Data Produk'!$A$2:$E$2517,4,FALSE)</f>
        <v>CABLE</v>
      </c>
      <c r="K4319" t="str">
        <f>VLOOKUP(D4319,'Data Outlet'!$A$2:$D$17,4,FALSE)</f>
        <v>Dewi Lestari</v>
      </c>
      <c r="L4319" t="str">
        <f>VLOOKUP(D4319,'Data Outlet'!$A$2:$D$17,2,FALSE)</f>
        <v>CIBUBUR JUNCTION</v>
      </c>
    </row>
    <row r="4320" spans="1:12" x14ac:dyDescent="0.25">
      <c r="A4320" t="str">
        <f t="shared" si="136"/>
        <v>T-4319</v>
      </c>
      <c r="B4320" s="3" t="s">
        <v>2584</v>
      </c>
      <c r="C4320" s="5">
        <v>45501</v>
      </c>
      <c r="D4320" s="3" t="s">
        <v>44</v>
      </c>
      <c r="E4320" s="4" t="s">
        <v>1800</v>
      </c>
      <c r="F4320" s="9">
        <v>1</v>
      </c>
      <c r="G4320">
        <f>VLOOKUP(E4320,'Data Produk'!$A$2:$E$2517,5,FALSE)</f>
        <v>41400</v>
      </c>
      <c r="H4320">
        <f t="shared" si="135"/>
        <v>41400</v>
      </c>
      <c r="I4320" t="str">
        <f>VLOOKUP(E4320,'Data Produk'!$A$2:$E$2517,3,FALSE)</f>
        <v>BHINNEKA CW1-Q03 18W 1-PORTS CHARGER (QC) WHITE</v>
      </c>
      <c r="J4320" t="str">
        <f>VLOOKUP(E4320,'Data Produk'!$A$2:$E$2517,4,FALSE)</f>
        <v>CHARGER</v>
      </c>
      <c r="K4320" t="str">
        <f>VLOOKUP(D4320,'Data Outlet'!$A$2:$D$17,4,FALSE)</f>
        <v>Gita Rahma</v>
      </c>
      <c r="L4320" t="str">
        <f>VLOOKUP(D4320,'Data Outlet'!$A$2:$D$17,2,FALSE)</f>
        <v>PAKUWON</v>
      </c>
    </row>
    <row r="4321" spans="1:12" x14ac:dyDescent="0.25">
      <c r="A4321" t="str">
        <f t="shared" si="136"/>
        <v>T-4320</v>
      </c>
      <c r="B4321" s="3" t="s">
        <v>2584</v>
      </c>
      <c r="C4321" s="5">
        <v>45478</v>
      </c>
      <c r="D4321" s="3" t="s">
        <v>39</v>
      </c>
      <c r="E4321" s="4" t="s">
        <v>383</v>
      </c>
      <c r="F4321" s="9">
        <v>2</v>
      </c>
      <c r="G4321">
        <f>VLOOKUP(E4321,'Data Produk'!$A$2:$E$2517,5,FALSE)</f>
        <v>57600</v>
      </c>
      <c r="H4321">
        <f t="shared" si="135"/>
        <v>115200</v>
      </c>
      <c r="I4321" t="str">
        <f>VLOOKUP(E4321,'Data Produk'!$A$2:$E$2517,3,FALSE)</f>
        <v>BHINNEKA GO W192 OFFICE MOUSE BLACK</v>
      </c>
      <c r="J4321" t="str">
        <f>VLOOKUP(E4321,'Data Produk'!$A$2:$E$2517,4,FALSE)</f>
        <v>OFFICE MOUSE</v>
      </c>
      <c r="K4321" t="str">
        <f>VLOOKUP(D4321,'Data Outlet'!$A$2:$D$17,4,FALSE)</f>
        <v>Eko Wijaya</v>
      </c>
      <c r="L4321" t="str">
        <f>VLOOKUP(D4321,'Data Outlet'!$A$2:$D$17,2,FALSE)</f>
        <v>KOTA KASABLANKA</v>
      </c>
    </row>
    <row r="4322" spans="1:12" x14ac:dyDescent="0.25">
      <c r="A4322" t="str">
        <f t="shared" si="136"/>
        <v>T-4321</v>
      </c>
      <c r="B4322" s="3" t="s">
        <v>2584</v>
      </c>
      <c r="C4322" s="5">
        <v>45488</v>
      </c>
      <c r="D4322" s="3" t="s">
        <v>44</v>
      </c>
      <c r="E4322" s="4" t="s">
        <v>1724</v>
      </c>
      <c r="F4322" s="9">
        <v>2</v>
      </c>
      <c r="G4322">
        <f>VLOOKUP(E4322,'Data Produk'!$A$2:$E$2517,5,FALSE)</f>
        <v>25200</v>
      </c>
      <c r="H4322">
        <f t="shared" si="135"/>
        <v>50400</v>
      </c>
      <c r="I4322" t="str">
        <f>VLOOKUP(E4322,'Data Produk'!$A$2:$E$2517,3,FALSE)</f>
        <v>KDC105 BHINNEKA USB CABLE TYPE C</v>
      </c>
      <c r="J4322" t="str">
        <f>VLOOKUP(E4322,'Data Produk'!$A$2:$E$2517,4,FALSE)</f>
        <v>CABLE</v>
      </c>
      <c r="K4322" t="str">
        <f>VLOOKUP(D4322,'Data Outlet'!$A$2:$D$17,4,FALSE)</f>
        <v>Gita Rahma</v>
      </c>
      <c r="L4322" t="str">
        <f>VLOOKUP(D4322,'Data Outlet'!$A$2:$D$17,2,FALSE)</f>
        <v>PAKUWON</v>
      </c>
    </row>
    <row r="4323" spans="1:12" x14ac:dyDescent="0.25">
      <c r="A4323" t="str">
        <f t="shared" si="136"/>
        <v>T-4322</v>
      </c>
      <c r="B4323" s="3" t="s">
        <v>2584</v>
      </c>
      <c r="C4323" s="5">
        <v>45488</v>
      </c>
      <c r="D4323" s="3" t="s">
        <v>39</v>
      </c>
      <c r="E4323" s="4" t="s">
        <v>416</v>
      </c>
      <c r="F4323" s="9">
        <v>1</v>
      </c>
      <c r="G4323">
        <f>VLOOKUP(E4323,'Data Produk'!$A$2:$E$2517,5,FALSE)</f>
        <v>243000</v>
      </c>
      <c r="H4323">
        <f t="shared" si="135"/>
        <v>243000</v>
      </c>
      <c r="I4323" t="str">
        <f>VLOOKUP(E4323,'Data Produk'!$A$2:$E$2517,3,FALSE)</f>
        <v>BHINNEKA CRYPTO WGC3 GAMING MOUSE BLACK</v>
      </c>
      <c r="J4323" t="str">
        <f>VLOOKUP(E4323,'Data Produk'!$A$2:$E$2517,4,FALSE)</f>
        <v>MOUSE GAMING</v>
      </c>
      <c r="K4323" t="str">
        <f>VLOOKUP(D4323,'Data Outlet'!$A$2:$D$17,4,FALSE)</f>
        <v>Eko Wijaya</v>
      </c>
      <c r="L4323" t="str">
        <f>VLOOKUP(D4323,'Data Outlet'!$A$2:$D$17,2,FALSE)</f>
        <v>KOTA KASABLANKA</v>
      </c>
    </row>
    <row r="4324" spans="1:12" x14ac:dyDescent="0.25">
      <c r="A4324" t="str">
        <f t="shared" si="136"/>
        <v>T-4323</v>
      </c>
      <c r="B4324" s="3" t="s">
        <v>2584</v>
      </c>
      <c r="C4324" s="5">
        <v>45482</v>
      </c>
      <c r="D4324" s="3" t="s">
        <v>44</v>
      </c>
      <c r="E4324" s="4" t="s">
        <v>1708</v>
      </c>
      <c r="F4324" s="9">
        <v>1</v>
      </c>
      <c r="G4324">
        <f>VLOOKUP(E4324,'Data Produk'!$A$2:$E$2517,5,FALSE)</f>
        <v>39600</v>
      </c>
      <c r="H4324">
        <f t="shared" si="135"/>
        <v>39600</v>
      </c>
      <c r="I4324" t="str">
        <f>VLOOKUP(E4324,'Data Produk'!$A$2:$E$2517,3,FALSE)</f>
        <v>BHINNEKA GO W606 OFFICE MOUSE WHITE</v>
      </c>
      <c r="J4324" t="str">
        <f>VLOOKUP(E4324,'Data Produk'!$A$2:$E$2517,4,FALSE)</f>
        <v>OFFICE MOUSE</v>
      </c>
      <c r="K4324" t="str">
        <f>VLOOKUP(D4324,'Data Outlet'!$A$2:$D$17,4,FALSE)</f>
        <v>Gita Rahma</v>
      </c>
      <c r="L4324" t="str">
        <f>VLOOKUP(D4324,'Data Outlet'!$A$2:$D$17,2,FALSE)</f>
        <v>PAKUWON</v>
      </c>
    </row>
    <row r="4325" spans="1:12" x14ac:dyDescent="0.25">
      <c r="A4325" t="str">
        <f t="shared" si="136"/>
        <v>T-4324</v>
      </c>
      <c r="B4325" s="3" t="s">
        <v>2584</v>
      </c>
      <c r="C4325" s="5">
        <v>45502</v>
      </c>
      <c r="D4325" s="3" t="s">
        <v>39</v>
      </c>
      <c r="E4325" s="4" t="s">
        <v>424</v>
      </c>
      <c r="F4325" s="9">
        <v>1</v>
      </c>
      <c r="G4325">
        <f>VLOOKUP(E4325,'Data Produk'!$A$2:$E$2517,5,FALSE)</f>
        <v>162000</v>
      </c>
      <c r="H4325">
        <f t="shared" si="135"/>
        <v>162000</v>
      </c>
      <c r="I4325" t="str">
        <f>VLOOKUP(E4325,'Data Produk'!$A$2:$E$2517,3,FALSE)</f>
        <v>BHINNEKA POWER PLUS 45W 2-PORTS GAN CHARGER (PD+PD) BLACK</v>
      </c>
      <c r="J4325" t="str">
        <f>VLOOKUP(E4325,'Data Produk'!$A$2:$E$2517,4,FALSE)</f>
        <v>CHARGER</v>
      </c>
      <c r="K4325" t="str">
        <f>VLOOKUP(D4325,'Data Outlet'!$A$2:$D$17,4,FALSE)</f>
        <v>Eko Wijaya</v>
      </c>
      <c r="L4325" t="str">
        <f>VLOOKUP(D4325,'Data Outlet'!$A$2:$D$17,2,FALSE)</f>
        <v>KOTA KASABLANKA</v>
      </c>
    </row>
    <row r="4326" spans="1:12" x14ac:dyDescent="0.25">
      <c r="A4326" t="str">
        <f t="shared" si="136"/>
        <v>T-4325</v>
      </c>
      <c r="B4326" s="3" t="s">
        <v>2584</v>
      </c>
      <c r="C4326" s="5">
        <v>45488</v>
      </c>
      <c r="D4326" s="3" t="s">
        <v>39</v>
      </c>
      <c r="E4326" s="4" t="s">
        <v>686</v>
      </c>
      <c r="F4326" s="9">
        <v>1</v>
      </c>
      <c r="G4326">
        <f>VLOOKUP(E4326,'Data Produk'!$A$2:$E$2517,5,FALSE)</f>
        <v>103500</v>
      </c>
      <c r="H4326">
        <f t="shared" si="135"/>
        <v>103500</v>
      </c>
      <c r="I4326" t="str">
        <f>VLOOKUP(E4326,'Data Produk'!$A$2:$E$2517,3,FALSE)</f>
        <v>BHINNEKA FLASH HQ53 GAMING HEADSET BLACK</v>
      </c>
      <c r="J4326" t="str">
        <f>VLOOKUP(E4326,'Data Produk'!$A$2:$E$2517,4,FALSE)</f>
        <v>GAMING HEADSET</v>
      </c>
      <c r="K4326" t="str">
        <f>VLOOKUP(D4326,'Data Outlet'!$A$2:$D$17,4,FALSE)</f>
        <v>Eko Wijaya</v>
      </c>
      <c r="L4326" t="str">
        <f>VLOOKUP(D4326,'Data Outlet'!$A$2:$D$17,2,FALSE)</f>
        <v>KOTA KASABLANKA</v>
      </c>
    </row>
    <row r="4327" spans="1:12" x14ac:dyDescent="0.25">
      <c r="A4327" t="str">
        <f t="shared" si="136"/>
        <v>T-4326</v>
      </c>
      <c r="B4327" s="3" t="s">
        <v>2584</v>
      </c>
      <c r="C4327" s="5">
        <v>45499</v>
      </c>
      <c r="D4327" s="3" t="s">
        <v>39</v>
      </c>
      <c r="E4327" s="4" t="s">
        <v>374</v>
      </c>
      <c r="F4327" s="9">
        <v>1</v>
      </c>
      <c r="G4327">
        <f>VLOOKUP(E4327,'Data Produk'!$A$2:$E$2517,5,FALSE)</f>
        <v>225000</v>
      </c>
      <c r="H4327">
        <f t="shared" si="135"/>
        <v>225000</v>
      </c>
      <c r="I4327" t="str">
        <f>VLOOKUP(E4327,'Data Produk'!$A$2:$E$2517,3,FALSE)</f>
        <v>BHINNEKA GROOVE AURORA TX3 TRUE WIRELESS WHITE</v>
      </c>
      <c r="J4327" t="str">
        <f>VLOOKUP(E4327,'Data Produk'!$A$2:$E$2517,4,FALSE)</f>
        <v>TWS</v>
      </c>
      <c r="K4327" t="str">
        <f>VLOOKUP(D4327,'Data Outlet'!$A$2:$D$17,4,FALSE)</f>
        <v>Eko Wijaya</v>
      </c>
      <c r="L4327" t="str">
        <f>VLOOKUP(D4327,'Data Outlet'!$A$2:$D$17,2,FALSE)</f>
        <v>KOTA KASABLANKA</v>
      </c>
    </row>
    <row r="4328" spans="1:12" x14ac:dyDescent="0.25">
      <c r="A4328" t="str">
        <f t="shared" si="136"/>
        <v>T-4327</v>
      </c>
      <c r="B4328" s="3" t="s">
        <v>2584</v>
      </c>
      <c r="C4328" s="5">
        <v>45478</v>
      </c>
      <c r="D4328" s="3" t="s">
        <v>36</v>
      </c>
      <c r="E4328" s="4" t="s">
        <v>1801</v>
      </c>
      <c r="F4328" s="9">
        <v>1</v>
      </c>
      <c r="G4328">
        <f>VLOOKUP(E4328,'Data Produk'!$A$2:$E$2517,5,FALSE)</f>
        <v>234000</v>
      </c>
      <c r="H4328">
        <f t="shared" si="135"/>
        <v>234000</v>
      </c>
      <c r="I4328" t="str">
        <f>VLOOKUP(E4328,'Data Produk'!$A$2:$E$2517,3,FALSE)</f>
        <v>BHINNEKA Gaming Headset HG16S 7.1</v>
      </c>
      <c r="J4328" t="str">
        <f>VLOOKUP(E4328,'Data Produk'!$A$2:$E$2517,4,FALSE)</f>
        <v>GAMING HEADSET</v>
      </c>
      <c r="K4328" t="str">
        <f>VLOOKUP(D4328,'Data Outlet'!$A$2:$D$17,4,FALSE)</f>
        <v>Citra Dewi</v>
      </c>
      <c r="L4328" t="str">
        <f>VLOOKUP(D4328,'Data Outlet'!$A$2:$D$17,2,FALSE)</f>
        <v>CENTER POINT MEDAN</v>
      </c>
    </row>
    <row r="4329" spans="1:12" x14ac:dyDescent="0.25">
      <c r="A4329" t="str">
        <f t="shared" si="136"/>
        <v>T-4328</v>
      </c>
      <c r="B4329" s="3" t="s">
        <v>2584</v>
      </c>
      <c r="C4329" s="5">
        <v>45497</v>
      </c>
      <c r="D4329" s="3" t="s">
        <v>44</v>
      </c>
      <c r="E4329" s="4" t="s">
        <v>734</v>
      </c>
      <c r="F4329" s="9">
        <v>4</v>
      </c>
      <c r="G4329">
        <f>VLOOKUP(E4329,'Data Produk'!$A$2:$E$2517,5,FALSE)</f>
        <v>27000</v>
      </c>
      <c r="H4329">
        <f t="shared" si="135"/>
        <v>108000</v>
      </c>
      <c r="I4329" t="str">
        <f>VLOOKUP(E4329,'Data Produk'!$A$2:$E$2517,3,FALSE)</f>
        <v>BHINNEKA DURALINK KCB2001 BLACK</v>
      </c>
      <c r="J4329" t="str">
        <f>VLOOKUP(E4329,'Data Produk'!$A$2:$E$2517,4,FALSE)</f>
        <v>CABLE</v>
      </c>
      <c r="K4329" t="str">
        <f>VLOOKUP(D4329,'Data Outlet'!$A$2:$D$17,4,FALSE)</f>
        <v>Gita Rahma</v>
      </c>
      <c r="L4329" t="str">
        <f>VLOOKUP(D4329,'Data Outlet'!$A$2:$D$17,2,FALSE)</f>
        <v>PAKUWON</v>
      </c>
    </row>
    <row r="4330" spans="1:12" x14ac:dyDescent="0.25">
      <c r="A4330" t="str">
        <f t="shared" si="136"/>
        <v>T-4329</v>
      </c>
      <c r="B4330" s="3" t="s">
        <v>2584</v>
      </c>
      <c r="C4330" s="5">
        <v>45474</v>
      </c>
      <c r="D4330" s="3" t="s">
        <v>37</v>
      </c>
      <c r="E4330" s="4" t="s">
        <v>1623</v>
      </c>
      <c r="F4330" s="9">
        <v>1</v>
      </c>
      <c r="G4330">
        <f>VLOOKUP(E4330,'Data Produk'!$A$2:$E$2517,5,FALSE)</f>
        <v>39600</v>
      </c>
      <c r="H4330">
        <f t="shared" si="135"/>
        <v>39600</v>
      </c>
      <c r="I4330" t="str">
        <f>VLOOKUP(E4330,'Data Produk'!$A$2:$E$2517,3,FALSE)</f>
        <v>BHINNEKA GO W608 OFFICE MOUSE BLACK</v>
      </c>
      <c r="J4330" t="str">
        <f>VLOOKUP(E4330,'Data Produk'!$A$2:$E$2517,4,FALSE)</f>
        <v>OFFICE MOUSE</v>
      </c>
      <c r="K4330" t="str">
        <f>VLOOKUP(D4330,'Data Outlet'!$A$2:$D$17,4,FALSE)</f>
        <v>Dewi Lestari</v>
      </c>
      <c r="L4330" t="str">
        <f>VLOOKUP(D4330,'Data Outlet'!$A$2:$D$17,2,FALSE)</f>
        <v>CIBUBUR JUNCTION</v>
      </c>
    </row>
    <row r="4331" spans="1:12" x14ac:dyDescent="0.25">
      <c r="A4331" t="str">
        <f t="shared" si="136"/>
        <v>T-4330</v>
      </c>
      <c r="B4331" s="3" t="s">
        <v>2584</v>
      </c>
      <c r="C4331" s="5">
        <v>45503</v>
      </c>
      <c r="D4331" s="3" t="s">
        <v>37</v>
      </c>
      <c r="E4331" s="4" t="s">
        <v>1358</v>
      </c>
      <c r="F4331" s="9">
        <v>1</v>
      </c>
      <c r="G4331">
        <f>VLOOKUP(E4331,'Data Produk'!$A$2:$E$2517,5,FALSE)</f>
        <v>144000</v>
      </c>
      <c r="H4331">
        <f t="shared" si="135"/>
        <v>144000</v>
      </c>
      <c r="I4331" t="str">
        <f>VLOOKUP(E4331,'Data Produk'!$A$2:$E$2517,3,FALSE)</f>
        <v>BHINNEKA CHIEF II HG20 GAMING HEADSET PINK</v>
      </c>
      <c r="J4331" t="str">
        <f>VLOOKUP(E4331,'Data Produk'!$A$2:$E$2517,4,FALSE)</f>
        <v>GAMING HEADSET</v>
      </c>
      <c r="K4331" t="str">
        <f>VLOOKUP(D4331,'Data Outlet'!$A$2:$D$17,4,FALSE)</f>
        <v>Dewi Lestari</v>
      </c>
      <c r="L4331" t="str">
        <f>VLOOKUP(D4331,'Data Outlet'!$A$2:$D$17,2,FALSE)</f>
        <v>CIBUBUR JUNCTION</v>
      </c>
    </row>
    <row r="4332" spans="1:12" x14ac:dyDescent="0.25">
      <c r="A4332" t="str">
        <f t="shared" si="136"/>
        <v>T-4331</v>
      </c>
      <c r="B4332" s="3" t="s">
        <v>2584</v>
      </c>
      <c r="C4332" s="5">
        <v>45484</v>
      </c>
      <c r="D4332" s="3" t="s">
        <v>36</v>
      </c>
      <c r="E4332" s="4" t="s">
        <v>921</v>
      </c>
      <c r="F4332" s="9">
        <v>2</v>
      </c>
      <c r="G4332">
        <f>VLOOKUP(E4332,'Data Produk'!$A$2:$E$2517,5,FALSE)</f>
        <v>15300</v>
      </c>
      <c r="H4332">
        <f t="shared" si="135"/>
        <v>30600</v>
      </c>
      <c r="I4332" t="str">
        <f>VLOOKUP(E4332,'Data Produk'!$A$2:$E$2517,3,FALSE)</f>
        <v>BHINNEKA LINKPODS ES3 WIRED EARBUDS BLACK</v>
      </c>
      <c r="J4332" t="str">
        <f>VLOOKUP(E4332,'Data Produk'!$A$2:$E$2517,4,FALSE)</f>
        <v>EARPHONE</v>
      </c>
      <c r="K4332" t="str">
        <f>VLOOKUP(D4332,'Data Outlet'!$A$2:$D$17,4,FALSE)</f>
        <v>Citra Dewi</v>
      </c>
      <c r="L4332" t="str">
        <f>VLOOKUP(D4332,'Data Outlet'!$A$2:$D$17,2,FALSE)</f>
        <v>CENTER POINT MEDAN</v>
      </c>
    </row>
    <row r="4333" spans="1:12" x14ac:dyDescent="0.25">
      <c r="A4333" t="str">
        <f t="shared" si="136"/>
        <v>T-4332</v>
      </c>
      <c r="B4333" s="3" t="s">
        <v>2584</v>
      </c>
      <c r="C4333" s="5">
        <v>45486</v>
      </c>
      <c r="D4333" s="3" t="s">
        <v>39</v>
      </c>
      <c r="E4333" s="4" t="s">
        <v>419</v>
      </c>
      <c r="F4333" s="9">
        <v>2</v>
      </c>
      <c r="G4333">
        <f>VLOOKUP(E4333,'Data Produk'!$A$2:$E$2517,5,FALSE)</f>
        <v>13050</v>
      </c>
      <c r="H4333">
        <f t="shared" si="135"/>
        <v>26100</v>
      </c>
      <c r="I4333" t="str">
        <f>VLOOKUP(E4333,'Data Produk'!$A$2:$E$2517,3,FALSE)</f>
        <v>BHINNEKA DURALINK KCT1201 BLACK</v>
      </c>
      <c r="J4333" t="str">
        <f>VLOOKUP(E4333,'Data Produk'!$A$2:$E$2517,4,FALSE)</f>
        <v>CABLE</v>
      </c>
      <c r="K4333" t="str">
        <f>VLOOKUP(D4333,'Data Outlet'!$A$2:$D$17,4,FALSE)</f>
        <v>Eko Wijaya</v>
      </c>
      <c r="L4333" t="str">
        <f>VLOOKUP(D4333,'Data Outlet'!$A$2:$D$17,2,FALSE)</f>
        <v>KOTA KASABLANKA</v>
      </c>
    </row>
    <row r="4334" spans="1:12" x14ac:dyDescent="0.25">
      <c r="A4334" t="str">
        <f t="shared" si="136"/>
        <v>T-4333</v>
      </c>
      <c r="B4334" s="3" t="s">
        <v>2584</v>
      </c>
      <c r="C4334" s="5">
        <v>45485</v>
      </c>
      <c r="D4334" s="3" t="s">
        <v>44</v>
      </c>
      <c r="E4334" s="4" t="s">
        <v>609</v>
      </c>
      <c r="F4334" s="9">
        <v>2</v>
      </c>
      <c r="G4334">
        <f>VLOOKUP(E4334,'Data Produk'!$A$2:$E$2517,5,FALSE)</f>
        <v>45000</v>
      </c>
      <c r="H4334">
        <f t="shared" si="135"/>
        <v>90000</v>
      </c>
      <c r="I4334" t="str">
        <f>VLOOKUP(E4334,'Data Produk'!$A$2:$E$2517,3,FALSE)</f>
        <v>BHINNEKA HYPERLINK KD10C2001 BLACK</v>
      </c>
      <c r="J4334" t="str">
        <f>VLOOKUP(E4334,'Data Produk'!$A$2:$E$2517,4,FALSE)</f>
        <v>CABLE</v>
      </c>
      <c r="K4334" t="str">
        <f>VLOOKUP(D4334,'Data Outlet'!$A$2:$D$17,4,FALSE)</f>
        <v>Gita Rahma</v>
      </c>
      <c r="L4334" t="str">
        <f>VLOOKUP(D4334,'Data Outlet'!$A$2:$D$17,2,FALSE)</f>
        <v>PAKUWON</v>
      </c>
    </row>
    <row r="4335" spans="1:12" x14ac:dyDescent="0.25">
      <c r="A4335" t="str">
        <f t="shared" si="136"/>
        <v>T-4334</v>
      </c>
      <c r="B4335" s="3" t="s">
        <v>2584</v>
      </c>
      <c r="C4335" s="5">
        <v>45480</v>
      </c>
      <c r="D4335" s="3" t="s">
        <v>37</v>
      </c>
      <c r="E4335" s="4" t="s">
        <v>1108</v>
      </c>
      <c r="F4335" s="9">
        <v>1</v>
      </c>
      <c r="G4335">
        <f>VLOOKUP(E4335,'Data Produk'!$A$2:$E$2517,5,FALSE)</f>
        <v>243000</v>
      </c>
      <c r="H4335">
        <f t="shared" si="135"/>
        <v>243000</v>
      </c>
      <c r="I4335" t="str">
        <f>VLOOKUP(E4335,'Data Produk'!$A$2:$E$2517,3,FALSE)</f>
        <v>BHINNEKA CRYPTO WGC3 GAMING MOUSE WHITE</v>
      </c>
      <c r="J4335" t="str">
        <f>VLOOKUP(E4335,'Data Produk'!$A$2:$E$2517,4,FALSE)</f>
        <v>MOUSE GAMING</v>
      </c>
      <c r="K4335" t="str">
        <f>VLOOKUP(D4335,'Data Outlet'!$A$2:$D$17,4,FALSE)</f>
        <v>Dewi Lestari</v>
      </c>
      <c r="L4335" t="str">
        <f>VLOOKUP(D4335,'Data Outlet'!$A$2:$D$17,2,FALSE)</f>
        <v>CIBUBUR JUNCTION</v>
      </c>
    </row>
    <row r="4336" spans="1:12" x14ac:dyDescent="0.25">
      <c r="A4336" t="str">
        <f t="shared" si="136"/>
        <v>T-4335</v>
      </c>
      <c r="B4336" s="3" t="s">
        <v>2584</v>
      </c>
      <c r="C4336" s="5">
        <v>45497</v>
      </c>
      <c r="D4336" s="3" t="s">
        <v>39</v>
      </c>
      <c r="E4336" s="4" t="s">
        <v>423</v>
      </c>
      <c r="F4336" s="9">
        <v>2</v>
      </c>
      <c r="G4336">
        <f>VLOOKUP(E4336,'Data Produk'!$A$2:$E$2517,5,FALSE)</f>
        <v>78750</v>
      </c>
      <c r="H4336">
        <f t="shared" si="135"/>
        <v>157500</v>
      </c>
      <c r="I4336" t="str">
        <f>VLOOKUP(E4336,'Data Produk'!$A$2:$E$2517,3,FALSE)</f>
        <v>BHINNEKA CRYTO VX7 GAMING MOUSE PINK</v>
      </c>
      <c r="J4336" t="str">
        <f>VLOOKUP(E4336,'Data Produk'!$A$2:$E$2517,4,FALSE)</f>
        <v>MOUSE GAMING</v>
      </c>
      <c r="K4336" t="str">
        <f>VLOOKUP(D4336,'Data Outlet'!$A$2:$D$17,4,FALSE)</f>
        <v>Eko Wijaya</v>
      </c>
      <c r="L4336" t="str">
        <f>VLOOKUP(D4336,'Data Outlet'!$A$2:$D$17,2,FALSE)</f>
        <v>KOTA KASABLANKA</v>
      </c>
    </row>
    <row r="4337" spans="1:12" x14ac:dyDescent="0.25">
      <c r="A4337" t="str">
        <f t="shared" si="136"/>
        <v>T-4336</v>
      </c>
      <c r="B4337" s="3" t="s">
        <v>2584</v>
      </c>
      <c r="C4337" s="5">
        <v>45478</v>
      </c>
      <c r="D4337" s="3" t="s">
        <v>37</v>
      </c>
      <c r="E4337" s="4" t="s">
        <v>1183</v>
      </c>
      <c r="F4337" s="9">
        <v>1</v>
      </c>
      <c r="G4337">
        <f>VLOOKUP(E4337,'Data Produk'!$A$2:$E$2517,5,FALSE)</f>
        <v>34200</v>
      </c>
      <c r="H4337">
        <f t="shared" si="135"/>
        <v>34200</v>
      </c>
      <c r="I4337" t="str">
        <f>VLOOKUP(E4337,'Data Produk'!$A$2:$E$2517,3,FALSE)</f>
        <v>KDL105 BHINNEKA USB CABLE LIGHTNING</v>
      </c>
      <c r="J4337" t="str">
        <f>VLOOKUP(E4337,'Data Produk'!$A$2:$E$2517,4,FALSE)</f>
        <v>CABLE</v>
      </c>
      <c r="K4337" t="str">
        <f>VLOOKUP(D4337,'Data Outlet'!$A$2:$D$17,4,FALSE)</f>
        <v>Dewi Lestari</v>
      </c>
      <c r="L4337" t="str">
        <f>VLOOKUP(D4337,'Data Outlet'!$A$2:$D$17,2,FALSE)</f>
        <v>CIBUBUR JUNCTION</v>
      </c>
    </row>
    <row r="4338" spans="1:12" x14ac:dyDescent="0.25">
      <c r="A4338" t="str">
        <f t="shared" si="136"/>
        <v>T-4337</v>
      </c>
      <c r="B4338" s="3" t="s">
        <v>2584</v>
      </c>
      <c r="C4338" s="5">
        <v>45479</v>
      </c>
      <c r="D4338" s="3" t="s">
        <v>44</v>
      </c>
      <c r="E4338" s="4" t="s">
        <v>1422</v>
      </c>
      <c r="F4338" s="9">
        <v>1</v>
      </c>
      <c r="G4338">
        <f>VLOOKUP(E4338,'Data Produk'!$A$2:$E$2517,5,FALSE)</f>
        <v>65700</v>
      </c>
      <c r="H4338">
        <f t="shared" si="135"/>
        <v>65700</v>
      </c>
      <c r="I4338" t="str">
        <f>VLOOKUP(E4338,'Data Produk'!$A$2:$E$2517,3,FALSE)</f>
        <v>BHINNEKA RAIGOR III WG12 GAMING MOUSE BLACK</v>
      </c>
      <c r="J4338" t="str">
        <f>VLOOKUP(E4338,'Data Produk'!$A$2:$E$2517,4,FALSE)</f>
        <v>MOUSE GAMING</v>
      </c>
      <c r="K4338" t="str">
        <f>VLOOKUP(D4338,'Data Outlet'!$A$2:$D$17,4,FALSE)</f>
        <v>Gita Rahma</v>
      </c>
      <c r="L4338" t="str">
        <f>VLOOKUP(D4338,'Data Outlet'!$A$2:$D$17,2,FALSE)</f>
        <v>PAKUWON</v>
      </c>
    </row>
    <row r="4339" spans="1:12" x14ac:dyDescent="0.25">
      <c r="A4339" t="str">
        <f t="shared" si="136"/>
        <v>T-4338</v>
      </c>
      <c r="B4339" s="3" t="s">
        <v>2584</v>
      </c>
      <c r="C4339" s="5">
        <v>45501</v>
      </c>
      <c r="D4339" s="3" t="s">
        <v>44</v>
      </c>
      <c r="E4339" s="4" t="s">
        <v>1802</v>
      </c>
      <c r="F4339" s="9">
        <v>2</v>
      </c>
      <c r="G4339">
        <f>VLOOKUP(E4339,'Data Produk'!$A$2:$E$2517,5,FALSE)</f>
        <v>247500</v>
      </c>
      <c r="H4339">
        <f t="shared" si="135"/>
        <v>495000</v>
      </c>
      <c r="I4339" t="str">
        <f>VLOOKUP(E4339,'Data Produk'!$A$2:$E$2517,3,FALSE)</f>
        <v>BHINNEKA SHOOTER II WGP13 GAMEPAD WHITE</v>
      </c>
      <c r="J4339" t="str">
        <f>VLOOKUP(E4339,'Data Produk'!$A$2:$E$2517,4,FALSE)</f>
        <v>GAMEPAD</v>
      </c>
      <c r="K4339" t="str">
        <f>VLOOKUP(D4339,'Data Outlet'!$A$2:$D$17,4,FALSE)</f>
        <v>Gita Rahma</v>
      </c>
      <c r="L4339" t="str">
        <f>VLOOKUP(D4339,'Data Outlet'!$A$2:$D$17,2,FALSE)</f>
        <v>PAKUWON</v>
      </c>
    </row>
    <row r="4340" spans="1:12" x14ac:dyDescent="0.25">
      <c r="A4340" t="str">
        <f t="shared" si="136"/>
        <v>T-4339</v>
      </c>
      <c r="B4340" s="3" t="s">
        <v>2584</v>
      </c>
      <c r="C4340" s="5">
        <v>45494</v>
      </c>
      <c r="D4340" s="3" t="s">
        <v>39</v>
      </c>
      <c r="E4340" s="4" t="s">
        <v>720</v>
      </c>
      <c r="F4340" s="9">
        <v>1</v>
      </c>
      <c r="G4340">
        <f>VLOOKUP(E4340,'Data Produk'!$A$2:$E$2517,5,FALSE)</f>
        <v>60750</v>
      </c>
      <c r="H4340">
        <f t="shared" si="135"/>
        <v>60750</v>
      </c>
      <c r="I4340" t="str">
        <f>VLOOKUP(E4340,'Data Produk'!$A$2:$E$2517,3,FALSE)</f>
        <v>BHINNEKA RAIGOR II WG10 GAMING MOUSE BLACK</v>
      </c>
      <c r="J4340" t="str">
        <f>VLOOKUP(E4340,'Data Produk'!$A$2:$E$2517,4,FALSE)</f>
        <v>MOUSE GAMING</v>
      </c>
      <c r="K4340" t="str">
        <f>VLOOKUP(D4340,'Data Outlet'!$A$2:$D$17,4,FALSE)</f>
        <v>Eko Wijaya</v>
      </c>
      <c r="L4340" t="str">
        <f>VLOOKUP(D4340,'Data Outlet'!$A$2:$D$17,2,FALSE)</f>
        <v>KOTA KASABLANKA</v>
      </c>
    </row>
    <row r="4341" spans="1:12" x14ac:dyDescent="0.25">
      <c r="A4341" t="str">
        <f t="shared" si="136"/>
        <v>T-4340</v>
      </c>
      <c r="B4341" s="3" t="s">
        <v>2584</v>
      </c>
      <c r="C4341" s="5">
        <v>45483</v>
      </c>
      <c r="D4341" s="3" t="s">
        <v>39</v>
      </c>
      <c r="E4341" s="4" t="s">
        <v>443</v>
      </c>
      <c r="F4341" s="9">
        <v>14</v>
      </c>
      <c r="G4341">
        <f>VLOOKUP(E4341,'Data Produk'!$A$2:$E$2517,5,FALSE)</f>
        <v>49500</v>
      </c>
      <c r="H4341">
        <f t="shared" si="135"/>
        <v>693000</v>
      </c>
      <c r="I4341" t="str">
        <f>VLOOKUP(E4341,'Data Produk'!$A$2:$E$2517,3,FALSE)</f>
        <v>BHINNEKA POWER PURE 20W 1-PORT TYPE-A USB CHARGER (QC) BLACK</v>
      </c>
      <c r="J4341" t="str">
        <f>VLOOKUP(E4341,'Data Produk'!$A$2:$E$2517,4,FALSE)</f>
        <v>CHARGER</v>
      </c>
      <c r="K4341" t="str">
        <f>VLOOKUP(D4341,'Data Outlet'!$A$2:$D$17,4,FALSE)</f>
        <v>Eko Wijaya</v>
      </c>
      <c r="L4341" t="str">
        <f>VLOOKUP(D4341,'Data Outlet'!$A$2:$D$17,2,FALSE)</f>
        <v>KOTA KASABLANKA</v>
      </c>
    </row>
    <row r="4342" spans="1:12" x14ac:dyDescent="0.25">
      <c r="A4342" t="str">
        <f t="shared" si="136"/>
        <v>T-4341</v>
      </c>
      <c r="B4342" s="3" t="s">
        <v>2584</v>
      </c>
      <c r="C4342" s="5">
        <v>45474</v>
      </c>
      <c r="D4342" s="3" t="s">
        <v>39</v>
      </c>
      <c r="E4342" s="4" t="s">
        <v>392</v>
      </c>
      <c r="F4342" s="9">
        <v>7</v>
      </c>
      <c r="G4342">
        <f>VLOOKUP(E4342,'Data Produk'!$A$2:$E$2517,5,FALSE)</f>
        <v>31500</v>
      </c>
      <c r="H4342">
        <f t="shared" si="135"/>
        <v>220500</v>
      </c>
      <c r="I4342" t="str">
        <f>VLOOKUP(E4342,'Data Produk'!$A$2:$E$2517,3,FALSE)</f>
        <v>BHINNEKA HYPERLINK KD60L1501 BLACK</v>
      </c>
      <c r="J4342" t="str">
        <f>VLOOKUP(E4342,'Data Produk'!$A$2:$E$2517,4,FALSE)</f>
        <v>CABLE</v>
      </c>
      <c r="K4342" t="str">
        <f>VLOOKUP(D4342,'Data Outlet'!$A$2:$D$17,4,FALSE)</f>
        <v>Eko Wijaya</v>
      </c>
      <c r="L4342" t="str">
        <f>VLOOKUP(D4342,'Data Outlet'!$A$2:$D$17,2,FALSE)</f>
        <v>KOTA KASABLANKA</v>
      </c>
    </row>
    <row r="4343" spans="1:12" x14ac:dyDescent="0.25">
      <c r="A4343" t="str">
        <f t="shared" si="136"/>
        <v>T-4342</v>
      </c>
      <c r="B4343" s="3" t="s">
        <v>2584</v>
      </c>
      <c r="C4343" s="5">
        <v>45494</v>
      </c>
      <c r="D4343" s="3" t="s">
        <v>37</v>
      </c>
      <c r="E4343" s="4" t="s">
        <v>981</v>
      </c>
      <c r="F4343" s="9">
        <v>1</v>
      </c>
      <c r="G4343">
        <f>VLOOKUP(E4343,'Data Produk'!$A$2:$E$2517,5,FALSE)</f>
        <v>49500</v>
      </c>
      <c r="H4343">
        <f t="shared" si="135"/>
        <v>49500</v>
      </c>
      <c r="I4343" t="str">
        <f>VLOOKUP(E4343,'Data Produk'!$A$2:$E$2517,3,FALSE)</f>
        <v>BHINNEKA POWER PURE 20W 1-PORT TYPE-A USB CHARGER (QC) BLACK</v>
      </c>
      <c r="J4343" t="str">
        <f>VLOOKUP(E4343,'Data Produk'!$A$2:$E$2517,4,FALSE)</f>
        <v>CHARGER</v>
      </c>
      <c r="K4343" t="str">
        <f>VLOOKUP(D4343,'Data Outlet'!$A$2:$D$17,4,FALSE)</f>
        <v>Dewi Lestari</v>
      </c>
      <c r="L4343" t="str">
        <f>VLOOKUP(D4343,'Data Outlet'!$A$2:$D$17,2,FALSE)</f>
        <v>CIBUBUR JUNCTION</v>
      </c>
    </row>
    <row r="4344" spans="1:12" x14ac:dyDescent="0.25">
      <c r="A4344" t="str">
        <f t="shared" si="136"/>
        <v>T-4343</v>
      </c>
      <c r="B4344" s="3" t="s">
        <v>2584</v>
      </c>
      <c r="C4344" s="5">
        <v>45493</v>
      </c>
      <c r="D4344" s="3" t="s">
        <v>36</v>
      </c>
      <c r="E4344" s="4" t="s">
        <v>1641</v>
      </c>
      <c r="F4344" s="9">
        <v>2</v>
      </c>
      <c r="G4344">
        <f>VLOOKUP(E4344,'Data Produk'!$A$2:$E$2517,5,FALSE)</f>
        <v>73800</v>
      </c>
      <c r="H4344">
        <f t="shared" si="135"/>
        <v>147600</v>
      </c>
      <c r="I4344" t="str">
        <f>VLOOKUP(E4344,'Data Produk'!$A$2:$E$2517,3,FALSE)</f>
        <v>BHINNEKA RAIGOR III WG12R GAMING MOUSE BEIGE</v>
      </c>
      <c r="J4344" t="str">
        <f>VLOOKUP(E4344,'Data Produk'!$A$2:$E$2517,4,FALSE)</f>
        <v>MOUSE GAMING</v>
      </c>
      <c r="K4344" t="str">
        <f>VLOOKUP(D4344,'Data Outlet'!$A$2:$D$17,4,FALSE)</f>
        <v>Citra Dewi</v>
      </c>
      <c r="L4344" t="str">
        <f>VLOOKUP(D4344,'Data Outlet'!$A$2:$D$17,2,FALSE)</f>
        <v>CENTER POINT MEDAN</v>
      </c>
    </row>
    <row r="4345" spans="1:12" x14ac:dyDescent="0.25">
      <c r="A4345" t="str">
        <f t="shared" si="136"/>
        <v>T-4344</v>
      </c>
      <c r="B4345" s="3" t="s">
        <v>2584</v>
      </c>
      <c r="C4345" s="5">
        <v>45502</v>
      </c>
      <c r="D4345" s="3" t="s">
        <v>37</v>
      </c>
      <c r="E4345" s="4" t="s">
        <v>595</v>
      </c>
      <c r="F4345" s="9">
        <v>1</v>
      </c>
      <c r="G4345">
        <f>VLOOKUP(E4345,'Data Produk'!$A$2:$E$2517,5,FALSE)</f>
        <v>13500</v>
      </c>
      <c r="H4345">
        <f t="shared" si="135"/>
        <v>13500</v>
      </c>
      <c r="I4345" t="str">
        <f>VLOOKUP(E4345,'Data Produk'!$A$2:$E$2517,3,FALSE)</f>
        <v>BHINNEKA LINKBUDS ES2 WIRED EARBUDS WHITE</v>
      </c>
      <c r="J4345" t="str">
        <f>VLOOKUP(E4345,'Data Produk'!$A$2:$E$2517,4,FALSE)</f>
        <v>EARPHONE</v>
      </c>
      <c r="K4345" t="str">
        <f>VLOOKUP(D4345,'Data Outlet'!$A$2:$D$17,4,FALSE)</f>
        <v>Dewi Lestari</v>
      </c>
      <c r="L4345" t="str">
        <f>VLOOKUP(D4345,'Data Outlet'!$A$2:$D$17,2,FALSE)</f>
        <v>CIBUBUR JUNCTION</v>
      </c>
    </row>
    <row r="4346" spans="1:12" x14ac:dyDescent="0.25">
      <c r="A4346" t="str">
        <f t="shared" si="136"/>
        <v>T-4345</v>
      </c>
      <c r="B4346" s="3" t="s">
        <v>2584</v>
      </c>
      <c r="C4346" s="5">
        <v>45485</v>
      </c>
      <c r="D4346" s="3" t="s">
        <v>39</v>
      </c>
      <c r="E4346" s="4" t="s">
        <v>433</v>
      </c>
      <c r="F4346" s="9">
        <v>2</v>
      </c>
      <c r="G4346">
        <f>VLOOKUP(E4346,'Data Produk'!$A$2:$E$2517,5,FALSE)</f>
        <v>112500</v>
      </c>
      <c r="H4346">
        <f t="shared" si="135"/>
        <v>225000</v>
      </c>
      <c r="I4346" t="str">
        <f>VLOOKUP(E4346,'Data Produk'!$A$2:$E$2517,3,FALSE)</f>
        <v>BHINNEKA GO WH02 WIRELESS HEADSET GREY</v>
      </c>
      <c r="J4346" t="str">
        <f>VLOOKUP(E4346,'Data Produk'!$A$2:$E$2517,4,FALSE)</f>
        <v>WIRELESS HEADSET</v>
      </c>
      <c r="K4346" t="str">
        <f>VLOOKUP(D4346,'Data Outlet'!$A$2:$D$17,4,FALSE)</f>
        <v>Eko Wijaya</v>
      </c>
      <c r="L4346" t="str">
        <f>VLOOKUP(D4346,'Data Outlet'!$A$2:$D$17,2,FALSE)</f>
        <v>KOTA KASABLANKA</v>
      </c>
    </row>
    <row r="4347" spans="1:12" x14ac:dyDescent="0.25">
      <c r="A4347" t="str">
        <f t="shared" si="136"/>
        <v>T-4346</v>
      </c>
      <c r="B4347" s="3" t="s">
        <v>2584</v>
      </c>
      <c r="C4347" s="5">
        <v>45487</v>
      </c>
      <c r="D4347" s="3" t="s">
        <v>36</v>
      </c>
      <c r="E4347" s="4" t="s">
        <v>957</v>
      </c>
      <c r="F4347" s="9">
        <v>2</v>
      </c>
      <c r="G4347">
        <f>VLOOKUP(E4347,'Data Produk'!$A$2:$E$2517,5,FALSE)</f>
        <v>112500</v>
      </c>
      <c r="H4347">
        <f t="shared" si="135"/>
        <v>225000</v>
      </c>
      <c r="I4347" t="str">
        <f>VLOOKUP(E4347,'Data Produk'!$A$2:$E$2517,3,FALSE)</f>
        <v>BHINNEKA WAVE11 TW11 TRUE WIRELESS PINK</v>
      </c>
      <c r="J4347" t="str">
        <f>VLOOKUP(E4347,'Data Produk'!$A$2:$E$2517,4,FALSE)</f>
        <v>TWS</v>
      </c>
      <c r="K4347" t="str">
        <f>VLOOKUP(D4347,'Data Outlet'!$A$2:$D$17,4,FALSE)</f>
        <v>Citra Dewi</v>
      </c>
      <c r="L4347" t="str">
        <f>VLOOKUP(D4347,'Data Outlet'!$A$2:$D$17,2,FALSE)</f>
        <v>CENTER POINT MEDAN</v>
      </c>
    </row>
    <row r="4348" spans="1:12" x14ac:dyDescent="0.25">
      <c r="A4348" t="str">
        <f t="shared" si="136"/>
        <v>T-4347</v>
      </c>
      <c r="B4348" s="3" t="s">
        <v>2584</v>
      </c>
      <c r="C4348" s="5">
        <v>45497</v>
      </c>
      <c r="D4348" s="3" t="s">
        <v>37</v>
      </c>
      <c r="E4348" s="4" t="s">
        <v>195</v>
      </c>
      <c r="F4348" s="9">
        <v>1</v>
      </c>
      <c r="G4348">
        <f>VLOOKUP(E4348,'Data Produk'!$A$2:$E$2517,5,FALSE)</f>
        <v>39600</v>
      </c>
      <c r="H4348">
        <f t="shared" si="135"/>
        <v>39600</v>
      </c>
      <c r="I4348" t="str">
        <f>VLOOKUP(E4348,'Data Produk'!$A$2:$E$2517,3,FALSE)</f>
        <v>BHINNEKA GO W608 OFFICE MOUSE GREEN</v>
      </c>
      <c r="J4348" t="str">
        <f>VLOOKUP(E4348,'Data Produk'!$A$2:$E$2517,4,FALSE)</f>
        <v>OFFICE MOUSE</v>
      </c>
      <c r="K4348" t="str">
        <f>VLOOKUP(D4348,'Data Outlet'!$A$2:$D$17,4,FALSE)</f>
        <v>Dewi Lestari</v>
      </c>
      <c r="L4348" t="str">
        <f>VLOOKUP(D4348,'Data Outlet'!$A$2:$D$17,2,FALSE)</f>
        <v>CIBUBUR JUNCTION</v>
      </c>
    </row>
    <row r="4349" spans="1:12" x14ac:dyDescent="0.25">
      <c r="A4349" t="str">
        <f t="shared" si="136"/>
        <v>T-4348</v>
      </c>
      <c r="B4349" s="3" t="s">
        <v>2584</v>
      </c>
      <c r="C4349" s="5">
        <v>45475</v>
      </c>
      <c r="D4349" s="3" t="s">
        <v>36</v>
      </c>
      <c r="E4349" s="4" t="s">
        <v>1803</v>
      </c>
      <c r="F4349" s="9">
        <v>1</v>
      </c>
      <c r="G4349">
        <f>VLOOKUP(E4349,'Data Produk'!$A$2:$E$2517,5,FALSE)</f>
        <v>82800</v>
      </c>
      <c r="H4349">
        <f t="shared" si="135"/>
        <v>82800</v>
      </c>
      <c r="I4349" t="str">
        <f>VLOOKUP(E4349,'Data Produk'!$A$2:$E$2517,3,FALSE)</f>
        <v>BHINNEKA GO W193 OFFICE MOUSE PINK</v>
      </c>
      <c r="J4349" t="str">
        <f>VLOOKUP(E4349,'Data Produk'!$A$2:$E$2517,4,FALSE)</f>
        <v>OFFICE MOUSE</v>
      </c>
      <c r="K4349" t="str">
        <f>VLOOKUP(D4349,'Data Outlet'!$A$2:$D$17,4,FALSE)</f>
        <v>Citra Dewi</v>
      </c>
      <c r="L4349" t="str">
        <f>VLOOKUP(D4349,'Data Outlet'!$A$2:$D$17,2,FALSE)</f>
        <v>CENTER POINT MEDAN</v>
      </c>
    </row>
    <row r="4350" spans="1:12" x14ac:dyDescent="0.25">
      <c r="A4350" t="str">
        <f t="shared" si="136"/>
        <v>T-4349</v>
      </c>
      <c r="B4350" s="3" t="s">
        <v>2584</v>
      </c>
      <c r="C4350" s="5">
        <v>45490</v>
      </c>
      <c r="D4350" s="3" t="s">
        <v>44</v>
      </c>
      <c r="E4350" s="4" t="s">
        <v>1804</v>
      </c>
      <c r="F4350" s="9">
        <v>1</v>
      </c>
      <c r="G4350">
        <f>VLOOKUP(E4350,'Data Produk'!$A$2:$E$2517,5,FALSE)</f>
        <v>26100</v>
      </c>
      <c r="H4350">
        <f t="shared" si="135"/>
        <v>26100</v>
      </c>
      <c r="I4350" t="str">
        <f>VLOOKUP(E4350,'Data Produk'!$A$2:$E$2517,3,FALSE)</f>
        <v>KM102 BHINNEKA USB CABLE MICRO</v>
      </c>
      <c r="J4350" t="str">
        <f>VLOOKUP(E4350,'Data Produk'!$A$2:$E$2517,4,FALSE)</f>
        <v>CABLE</v>
      </c>
      <c r="K4350" t="str">
        <f>VLOOKUP(D4350,'Data Outlet'!$A$2:$D$17,4,FALSE)</f>
        <v>Gita Rahma</v>
      </c>
      <c r="L4350" t="str">
        <f>VLOOKUP(D4350,'Data Outlet'!$A$2:$D$17,2,FALSE)</f>
        <v>PAKUWON</v>
      </c>
    </row>
    <row r="4351" spans="1:12" x14ac:dyDescent="0.25">
      <c r="A4351" t="str">
        <f t="shared" si="136"/>
        <v>T-4350</v>
      </c>
      <c r="B4351" s="3" t="s">
        <v>2584</v>
      </c>
      <c r="C4351" s="5">
        <v>45487</v>
      </c>
      <c r="D4351" s="3" t="s">
        <v>44</v>
      </c>
      <c r="E4351" s="4" t="s">
        <v>1805</v>
      </c>
      <c r="F4351" s="9">
        <v>1</v>
      </c>
      <c r="G4351">
        <f>VLOOKUP(E4351,'Data Produk'!$A$2:$E$2517,5,FALSE)</f>
        <v>39600</v>
      </c>
      <c r="H4351">
        <f t="shared" si="135"/>
        <v>39600</v>
      </c>
      <c r="I4351" t="str">
        <f>VLOOKUP(E4351,'Data Produk'!$A$2:$E$2517,3,FALSE)</f>
        <v>BHINNEKA GO W606 OFFICE MOUSE BLUE</v>
      </c>
      <c r="J4351" t="str">
        <f>VLOOKUP(E4351,'Data Produk'!$A$2:$E$2517,4,FALSE)</f>
        <v>OFFICE MOUSE</v>
      </c>
      <c r="K4351" t="str">
        <f>VLOOKUP(D4351,'Data Outlet'!$A$2:$D$17,4,FALSE)</f>
        <v>Gita Rahma</v>
      </c>
      <c r="L4351" t="str">
        <f>VLOOKUP(D4351,'Data Outlet'!$A$2:$D$17,2,FALSE)</f>
        <v>PAKUWON</v>
      </c>
    </row>
    <row r="4352" spans="1:12" x14ac:dyDescent="0.25">
      <c r="A4352" t="str">
        <f t="shared" si="136"/>
        <v>T-4351</v>
      </c>
      <c r="B4352" s="3" t="s">
        <v>2584</v>
      </c>
      <c r="C4352" s="5">
        <v>45495</v>
      </c>
      <c r="D4352" s="3" t="s">
        <v>36</v>
      </c>
      <c r="E4352" s="4" t="s">
        <v>75</v>
      </c>
      <c r="F4352" s="9">
        <v>1</v>
      </c>
      <c r="G4352">
        <f>VLOOKUP(E4352,'Data Produk'!$A$2:$E$2517,5,FALSE)</f>
        <v>162000</v>
      </c>
      <c r="H4352">
        <f t="shared" si="135"/>
        <v>162000</v>
      </c>
      <c r="I4352" t="str">
        <f>VLOOKUP(E4352,'Data Produk'!$A$2:$E$2517,3,FALSE)</f>
        <v>BHINNEKA POWER PACK T1 10.000 mAh 22,5W POWERBANK BLACK</v>
      </c>
      <c r="J4352" t="str">
        <f>VLOOKUP(E4352,'Data Produk'!$A$2:$E$2517,4,FALSE)</f>
        <v>POWERBANK</v>
      </c>
      <c r="K4352" t="str">
        <f>VLOOKUP(D4352,'Data Outlet'!$A$2:$D$17,4,FALSE)</f>
        <v>Citra Dewi</v>
      </c>
      <c r="L4352" t="str">
        <f>VLOOKUP(D4352,'Data Outlet'!$A$2:$D$17,2,FALSE)</f>
        <v>CENTER POINT MEDAN</v>
      </c>
    </row>
    <row r="4353" spans="1:12" x14ac:dyDescent="0.25">
      <c r="A4353" t="str">
        <f t="shared" si="136"/>
        <v>T-4352</v>
      </c>
      <c r="B4353" s="3" t="s">
        <v>2584</v>
      </c>
      <c r="C4353" s="5">
        <v>45504</v>
      </c>
      <c r="D4353" s="3" t="s">
        <v>37</v>
      </c>
      <c r="E4353" s="4" t="s">
        <v>168</v>
      </c>
      <c r="F4353" s="9">
        <v>1</v>
      </c>
      <c r="G4353">
        <f>VLOOKUP(E4353,'Data Produk'!$A$2:$E$2517,5,FALSE)</f>
        <v>15300</v>
      </c>
      <c r="H4353">
        <f t="shared" si="135"/>
        <v>15300</v>
      </c>
      <c r="I4353" t="str">
        <f>VLOOKUP(E4353,'Data Produk'!$A$2:$E$2517,3,FALSE)</f>
        <v>BHINNEKA LINKPODS ES3 WIRED EARBUDS BLACK</v>
      </c>
      <c r="J4353" t="str">
        <f>VLOOKUP(E4353,'Data Produk'!$A$2:$E$2517,4,FALSE)</f>
        <v>EARPHONE</v>
      </c>
      <c r="K4353" t="str">
        <f>VLOOKUP(D4353,'Data Outlet'!$A$2:$D$17,4,FALSE)</f>
        <v>Dewi Lestari</v>
      </c>
      <c r="L4353" t="str">
        <f>VLOOKUP(D4353,'Data Outlet'!$A$2:$D$17,2,FALSE)</f>
        <v>CIBUBUR JUNCTION</v>
      </c>
    </row>
    <row r="4354" spans="1:12" x14ac:dyDescent="0.25">
      <c r="A4354" t="str">
        <f t="shared" si="136"/>
        <v>T-4353</v>
      </c>
      <c r="B4354" s="3" t="s">
        <v>2584</v>
      </c>
      <c r="C4354" s="5">
        <v>45481</v>
      </c>
      <c r="D4354" s="3" t="s">
        <v>37</v>
      </c>
      <c r="E4354" s="4" t="s">
        <v>1620</v>
      </c>
      <c r="F4354" s="9">
        <v>1</v>
      </c>
      <c r="G4354">
        <f>VLOOKUP(E4354,'Data Produk'!$A$2:$E$2517,5,FALSE)</f>
        <v>74700</v>
      </c>
      <c r="H4354">
        <f t="shared" si="135"/>
        <v>74700</v>
      </c>
      <c r="I4354" t="str">
        <f>VLOOKUP(E4354,'Data Produk'!$A$2:$E$2517,3,FALSE)</f>
        <v>BHINNEKA KM100 OFFICE COMBO BLACK</v>
      </c>
      <c r="J4354" t="str">
        <f>VLOOKUP(E4354,'Data Produk'!$A$2:$E$2517,4,FALSE)</f>
        <v>OFFICE COMBO</v>
      </c>
      <c r="K4354" t="str">
        <f>VLOOKUP(D4354,'Data Outlet'!$A$2:$D$17,4,FALSE)</f>
        <v>Dewi Lestari</v>
      </c>
      <c r="L4354" t="str">
        <f>VLOOKUP(D4354,'Data Outlet'!$A$2:$D$17,2,FALSE)</f>
        <v>CIBUBUR JUNCTION</v>
      </c>
    </row>
    <row r="4355" spans="1:12" x14ac:dyDescent="0.25">
      <c r="A4355" t="str">
        <f t="shared" si="136"/>
        <v>T-4354</v>
      </c>
      <c r="B4355" s="3" t="s">
        <v>2584</v>
      </c>
      <c r="C4355" s="5">
        <v>45479</v>
      </c>
      <c r="D4355" s="3" t="s">
        <v>39</v>
      </c>
      <c r="E4355" s="4" t="s">
        <v>401</v>
      </c>
      <c r="F4355" s="9">
        <v>1</v>
      </c>
      <c r="G4355">
        <f>VLOOKUP(E4355,'Data Produk'!$A$2:$E$2517,5,FALSE)</f>
        <v>88200</v>
      </c>
      <c r="H4355">
        <f t="shared" ref="H4355:H4418" si="137">G4355*F4355</f>
        <v>88200</v>
      </c>
      <c r="I4355" t="str">
        <f>VLOOKUP(E4355,'Data Produk'!$A$2:$E$2517,3,FALSE)</f>
        <v>BHINNEKA POWER PACK S1 10.000 mAh POWERBANK WHITE</v>
      </c>
      <c r="J4355" t="str">
        <f>VLOOKUP(E4355,'Data Produk'!$A$2:$E$2517,4,FALSE)</f>
        <v>POWERBANK</v>
      </c>
      <c r="K4355" t="str">
        <f>VLOOKUP(D4355,'Data Outlet'!$A$2:$D$17,4,FALSE)</f>
        <v>Eko Wijaya</v>
      </c>
      <c r="L4355" t="str">
        <f>VLOOKUP(D4355,'Data Outlet'!$A$2:$D$17,2,FALSE)</f>
        <v>KOTA KASABLANKA</v>
      </c>
    </row>
    <row r="4356" spans="1:12" x14ac:dyDescent="0.25">
      <c r="A4356" t="str">
        <f t="shared" si="136"/>
        <v>T-4355</v>
      </c>
      <c r="B4356" s="3" t="s">
        <v>2584</v>
      </c>
      <c r="C4356" s="5">
        <v>45491</v>
      </c>
      <c r="D4356" s="3" t="s">
        <v>36</v>
      </c>
      <c r="E4356" s="4" t="s">
        <v>1806</v>
      </c>
      <c r="F4356" s="9">
        <v>1</v>
      </c>
      <c r="G4356">
        <f>VLOOKUP(E4356,'Data Produk'!$A$2:$E$2517,5,FALSE)</f>
        <v>144000</v>
      </c>
      <c r="H4356">
        <f t="shared" si="137"/>
        <v>144000</v>
      </c>
      <c r="I4356" t="str">
        <f>VLOOKUP(E4356,'Data Produk'!$A$2:$E$2517,3,FALSE)</f>
        <v>BHINNEKA VENOM II WGC2 GAMING MOUSE MINT</v>
      </c>
      <c r="J4356" t="str">
        <f>VLOOKUP(E4356,'Data Produk'!$A$2:$E$2517,4,FALSE)</f>
        <v>MOUSE GAMING</v>
      </c>
      <c r="K4356" t="str">
        <f>VLOOKUP(D4356,'Data Outlet'!$A$2:$D$17,4,FALSE)</f>
        <v>Citra Dewi</v>
      </c>
      <c r="L4356" t="str">
        <f>VLOOKUP(D4356,'Data Outlet'!$A$2:$D$17,2,FALSE)</f>
        <v>CENTER POINT MEDAN</v>
      </c>
    </row>
    <row r="4357" spans="1:12" x14ac:dyDescent="0.25">
      <c r="A4357" t="str">
        <f t="shared" si="136"/>
        <v>T-4356</v>
      </c>
      <c r="B4357" s="3" t="s">
        <v>2584</v>
      </c>
      <c r="C4357" s="5">
        <v>45491</v>
      </c>
      <c r="D4357" s="3" t="s">
        <v>37</v>
      </c>
      <c r="E4357" s="4" t="s">
        <v>1184</v>
      </c>
      <c r="F4357" s="9">
        <v>1</v>
      </c>
      <c r="G4357">
        <f>VLOOKUP(E4357,'Data Produk'!$A$2:$E$2517,5,FALSE)</f>
        <v>98100</v>
      </c>
      <c r="H4357">
        <f t="shared" si="137"/>
        <v>98100</v>
      </c>
      <c r="I4357" t="str">
        <f>VLOOKUP(E4357,'Data Produk'!$A$2:$E$2517,3,FALSE)</f>
        <v>BHINNEKA POWER PURE 30W 2-PORTS USB CHARGER (PD+QC) WHITE</v>
      </c>
      <c r="J4357" t="str">
        <f>VLOOKUP(E4357,'Data Produk'!$A$2:$E$2517,4,FALSE)</f>
        <v>CHARGER</v>
      </c>
      <c r="K4357" t="str">
        <f>VLOOKUP(D4357,'Data Outlet'!$A$2:$D$17,4,FALSE)</f>
        <v>Dewi Lestari</v>
      </c>
      <c r="L4357" t="str">
        <f>VLOOKUP(D4357,'Data Outlet'!$A$2:$D$17,2,FALSE)</f>
        <v>CIBUBUR JUNCTION</v>
      </c>
    </row>
    <row r="4358" spans="1:12" x14ac:dyDescent="0.25">
      <c r="A4358" t="str">
        <f t="shared" si="136"/>
        <v>T-4357</v>
      </c>
      <c r="B4358" s="3" t="s">
        <v>2584</v>
      </c>
      <c r="C4358" s="5">
        <v>45494</v>
      </c>
      <c r="D4358" s="3" t="s">
        <v>44</v>
      </c>
      <c r="E4358" s="4" t="s">
        <v>749</v>
      </c>
      <c r="F4358" s="9">
        <v>1</v>
      </c>
      <c r="G4358">
        <f>VLOOKUP(E4358,'Data Produk'!$A$2:$E$2517,5,FALSE)</f>
        <v>36900</v>
      </c>
      <c r="H4358">
        <f t="shared" si="137"/>
        <v>36900</v>
      </c>
      <c r="I4358" t="str">
        <f>VLOOKUP(E4358,'Data Produk'!$A$2:$E$2517,3,FALSE)</f>
        <v>KL106 BHINNEKA USB CABLE LIGHTNING</v>
      </c>
      <c r="J4358" t="str">
        <f>VLOOKUP(E4358,'Data Produk'!$A$2:$E$2517,4,FALSE)</f>
        <v>CABLE</v>
      </c>
      <c r="K4358" t="str">
        <f>VLOOKUP(D4358,'Data Outlet'!$A$2:$D$17,4,FALSE)</f>
        <v>Gita Rahma</v>
      </c>
      <c r="L4358" t="str">
        <f>VLOOKUP(D4358,'Data Outlet'!$A$2:$D$17,2,FALSE)</f>
        <v>PAKUWON</v>
      </c>
    </row>
    <row r="4359" spans="1:12" x14ac:dyDescent="0.25">
      <c r="A4359" t="str">
        <f t="shared" si="136"/>
        <v>T-4358</v>
      </c>
      <c r="B4359" s="3" t="s">
        <v>2584</v>
      </c>
      <c r="C4359" s="5">
        <v>45474</v>
      </c>
      <c r="D4359" s="3" t="s">
        <v>39</v>
      </c>
      <c r="E4359" s="4" t="s">
        <v>398</v>
      </c>
      <c r="F4359" s="9">
        <v>10</v>
      </c>
      <c r="G4359">
        <f>VLOOKUP(E4359,'Data Produk'!$A$2:$E$2517,5,FALSE)</f>
        <v>15300</v>
      </c>
      <c r="H4359">
        <f t="shared" si="137"/>
        <v>153000</v>
      </c>
      <c r="I4359" t="str">
        <f>VLOOKUP(E4359,'Data Produk'!$A$2:$E$2517,3,FALSE)</f>
        <v>BHINNEKA LINKPODS ES3 WIRED EARBUDS WHITE</v>
      </c>
      <c r="J4359" t="str">
        <f>VLOOKUP(E4359,'Data Produk'!$A$2:$E$2517,4,FALSE)</f>
        <v>EARPHONE</v>
      </c>
      <c r="K4359" t="str">
        <f>VLOOKUP(D4359,'Data Outlet'!$A$2:$D$17,4,FALSE)</f>
        <v>Eko Wijaya</v>
      </c>
      <c r="L4359" t="str">
        <f>VLOOKUP(D4359,'Data Outlet'!$A$2:$D$17,2,FALSE)</f>
        <v>KOTA KASABLANKA</v>
      </c>
    </row>
    <row r="4360" spans="1:12" x14ac:dyDescent="0.25">
      <c r="A4360" t="str">
        <f t="shared" si="136"/>
        <v>T-4359</v>
      </c>
      <c r="B4360" s="3" t="s">
        <v>2584</v>
      </c>
      <c r="C4360" s="5">
        <v>45501</v>
      </c>
      <c r="D4360" s="3" t="s">
        <v>44</v>
      </c>
      <c r="E4360" s="4" t="s">
        <v>1618</v>
      </c>
      <c r="F4360" s="9">
        <v>1</v>
      </c>
      <c r="G4360">
        <f>VLOOKUP(E4360,'Data Produk'!$A$2:$E$2517,5,FALSE)</f>
        <v>40500</v>
      </c>
      <c r="H4360">
        <f t="shared" si="137"/>
        <v>40500</v>
      </c>
      <c r="I4360" t="str">
        <f>VLOOKUP(E4360,'Data Produk'!$A$2:$E$2517,3,FALSE)</f>
        <v>BHINNEKA MEOW AC5001 HEADSET ACCESSORIES BLACK</v>
      </c>
      <c r="J4360" t="str">
        <f>VLOOKUP(E4360,'Data Produk'!$A$2:$E$2517,4,FALSE)</f>
        <v>OTHER ACCESSORIES</v>
      </c>
      <c r="K4360" t="str">
        <f>VLOOKUP(D4360,'Data Outlet'!$A$2:$D$17,4,FALSE)</f>
        <v>Gita Rahma</v>
      </c>
      <c r="L4360" t="str">
        <f>VLOOKUP(D4360,'Data Outlet'!$A$2:$D$17,2,FALSE)</f>
        <v>PAKUWON</v>
      </c>
    </row>
    <row r="4361" spans="1:12" x14ac:dyDescent="0.25">
      <c r="A4361" t="str">
        <f t="shared" si="136"/>
        <v>T-4360</v>
      </c>
      <c r="B4361" s="3" t="s">
        <v>2584</v>
      </c>
      <c r="C4361" s="5">
        <v>45481</v>
      </c>
      <c r="D4361" s="3" t="s">
        <v>44</v>
      </c>
      <c r="E4361" s="4" t="s">
        <v>1515</v>
      </c>
      <c r="F4361" s="9">
        <v>1</v>
      </c>
      <c r="G4361">
        <f>VLOOKUP(E4361,'Data Produk'!$A$2:$E$2517,5,FALSE)</f>
        <v>15300</v>
      </c>
      <c r="H4361">
        <f t="shared" si="137"/>
        <v>15300</v>
      </c>
      <c r="I4361" t="str">
        <f>VLOOKUP(E4361,'Data Produk'!$A$2:$E$2517,3,FALSE)</f>
        <v>BHINNEKA LINKPODS ES3 WIRED EARBUDS BLACK</v>
      </c>
      <c r="J4361" t="str">
        <f>VLOOKUP(E4361,'Data Produk'!$A$2:$E$2517,4,FALSE)</f>
        <v>EARPHONE</v>
      </c>
      <c r="K4361" t="str">
        <f>VLOOKUP(D4361,'Data Outlet'!$A$2:$D$17,4,FALSE)</f>
        <v>Gita Rahma</v>
      </c>
      <c r="L4361" t="str">
        <f>VLOOKUP(D4361,'Data Outlet'!$A$2:$D$17,2,FALSE)</f>
        <v>PAKUWON</v>
      </c>
    </row>
    <row r="4362" spans="1:12" x14ac:dyDescent="0.25">
      <c r="A4362" t="str">
        <f t="shared" si="136"/>
        <v>T-4361</v>
      </c>
      <c r="B4362" s="3" t="s">
        <v>2584</v>
      </c>
      <c r="C4362" s="5">
        <v>45502</v>
      </c>
      <c r="D4362" s="3" t="s">
        <v>36</v>
      </c>
      <c r="E4362" s="4" t="s">
        <v>673</v>
      </c>
      <c r="F4362" s="9">
        <v>1</v>
      </c>
      <c r="G4362">
        <f>VLOOKUP(E4362,'Data Produk'!$A$2:$E$2517,5,FALSE)</f>
        <v>49500</v>
      </c>
      <c r="H4362">
        <f t="shared" si="137"/>
        <v>49500</v>
      </c>
      <c r="I4362" t="str">
        <f>VLOOKUP(E4362,'Data Produk'!$A$2:$E$2517,3,FALSE)</f>
        <v>BHINNEKA POWER GO 20W 1-PORT TYPE-C USB CHARGER (PD+QC) BLACK</v>
      </c>
      <c r="J4362" t="str">
        <f>VLOOKUP(E4362,'Data Produk'!$A$2:$E$2517,4,FALSE)</f>
        <v>CHARGER</v>
      </c>
      <c r="K4362" t="str">
        <f>VLOOKUP(D4362,'Data Outlet'!$A$2:$D$17,4,FALSE)</f>
        <v>Citra Dewi</v>
      </c>
      <c r="L4362" t="str">
        <f>VLOOKUP(D4362,'Data Outlet'!$A$2:$D$17,2,FALSE)</f>
        <v>CENTER POINT MEDAN</v>
      </c>
    </row>
    <row r="4363" spans="1:12" x14ac:dyDescent="0.25">
      <c r="A4363" t="str">
        <f t="shared" si="136"/>
        <v>T-4362</v>
      </c>
      <c r="B4363" s="3" t="s">
        <v>2584</v>
      </c>
      <c r="C4363" s="5">
        <v>45492</v>
      </c>
      <c r="D4363" s="3" t="s">
        <v>39</v>
      </c>
      <c r="E4363" s="4" t="s">
        <v>1169</v>
      </c>
      <c r="F4363" s="9">
        <v>2</v>
      </c>
      <c r="G4363">
        <f>VLOOKUP(E4363,'Data Produk'!$A$2:$E$2517,5,FALSE)</f>
        <v>29700</v>
      </c>
      <c r="H4363">
        <f t="shared" si="137"/>
        <v>59400</v>
      </c>
      <c r="I4363" t="str">
        <f>VLOOKUP(E4363,'Data Produk'!$A$2:$E$2517,3,FALSE)</f>
        <v>KL201 BHINNEKA USB CABLE LIGHTNING</v>
      </c>
      <c r="J4363" t="str">
        <f>VLOOKUP(E4363,'Data Produk'!$A$2:$E$2517,4,FALSE)</f>
        <v>CABLE</v>
      </c>
      <c r="K4363" t="str">
        <f>VLOOKUP(D4363,'Data Outlet'!$A$2:$D$17,4,FALSE)</f>
        <v>Eko Wijaya</v>
      </c>
      <c r="L4363" t="str">
        <f>VLOOKUP(D4363,'Data Outlet'!$A$2:$D$17,2,FALSE)</f>
        <v>KOTA KASABLANKA</v>
      </c>
    </row>
    <row r="4364" spans="1:12" x14ac:dyDescent="0.25">
      <c r="A4364" t="str">
        <f t="shared" ref="A4364:A4427" si="138">"T-"&amp;ROW()-1</f>
        <v>T-4363</v>
      </c>
      <c r="B4364" s="3" t="s">
        <v>2584</v>
      </c>
      <c r="C4364" s="5">
        <v>45476</v>
      </c>
      <c r="D4364" s="3" t="s">
        <v>44</v>
      </c>
      <c r="E4364" s="4" t="s">
        <v>666</v>
      </c>
      <c r="F4364" s="9">
        <v>2</v>
      </c>
      <c r="G4364">
        <f>VLOOKUP(E4364,'Data Produk'!$A$2:$E$2517,5,FALSE)</f>
        <v>18000</v>
      </c>
      <c r="H4364">
        <f t="shared" si="137"/>
        <v>36000</v>
      </c>
      <c r="I4364" t="str">
        <f>VLOOKUP(E4364,'Data Produk'!$A$2:$E$2517,3,FALSE)</f>
        <v>BHINNEKA DURALINK KLB1201 BLACK</v>
      </c>
      <c r="J4364" t="str">
        <f>VLOOKUP(E4364,'Data Produk'!$A$2:$E$2517,4,FALSE)</f>
        <v>CABLE</v>
      </c>
      <c r="K4364" t="str">
        <f>VLOOKUP(D4364,'Data Outlet'!$A$2:$D$17,4,FALSE)</f>
        <v>Gita Rahma</v>
      </c>
      <c r="L4364" t="str">
        <f>VLOOKUP(D4364,'Data Outlet'!$A$2:$D$17,2,FALSE)</f>
        <v>PAKUWON</v>
      </c>
    </row>
    <row r="4365" spans="1:12" x14ac:dyDescent="0.25">
      <c r="A4365" t="str">
        <f t="shared" si="138"/>
        <v>T-4364</v>
      </c>
      <c r="B4365" s="3" t="s">
        <v>2584</v>
      </c>
      <c r="C4365" s="5">
        <v>45499</v>
      </c>
      <c r="D4365" s="3" t="s">
        <v>37</v>
      </c>
      <c r="E4365" s="4" t="s">
        <v>1619</v>
      </c>
      <c r="F4365" s="9">
        <v>1</v>
      </c>
      <c r="G4365">
        <f>VLOOKUP(E4365,'Data Produk'!$A$2:$E$2517,5,FALSE)</f>
        <v>39600</v>
      </c>
      <c r="H4365">
        <f t="shared" si="137"/>
        <v>39600</v>
      </c>
      <c r="I4365" t="str">
        <f>VLOOKUP(E4365,'Data Produk'!$A$2:$E$2517,3,FALSE)</f>
        <v>BHINNEKA GO W606 OFFICE MOUSE BLUE</v>
      </c>
      <c r="J4365" t="str">
        <f>VLOOKUP(E4365,'Data Produk'!$A$2:$E$2517,4,FALSE)</f>
        <v>OFFICE MOUSE</v>
      </c>
      <c r="K4365" t="str">
        <f>VLOOKUP(D4365,'Data Outlet'!$A$2:$D$17,4,FALSE)</f>
        <v>Dewi Lestari</v>
      </c>
      <c r="L4365" t="str">
        <f>VLOOKUP(D4365,'Data Outlet'!$A$2:$D$17,2,FALSE)</f>
        <v>CIBUBUR JUNCTION</v>
      </c>
    </row>
    <row r="4366" spans="1:12" x14ac:dyDescent="0.25">
      <c r="A4366" t="str">
        <f t="shared" si="138"/>
        <v>T-4365</v>
      </c>
      <c r="B4366" s="3" t="s">
        <v>2584</v>
      </c>
      <c r="C4366" s="5">
        <v>45494</v>
      </c>
      <c r="D4366" s="3" t="s">
        <v>39</v>
      </c>
      <c r="E4366" s="4" t="s">
        <v>1807</v>
      </c>
      <c r="F4366" s="9">
        <v>2</v>
      </c>
      <c r="G4366">
        <f>VLOOKUP(E4366,'Data Produk'!$A$2:$E$2517,5,FALSE)</f>
        <v>123300</v>
      </c>
      <c r="H4366">
        <f t="shared" si="137"/>
        <v>246600</v>
      </c>
      <c r="I4366" t="str">
        <f>VLOOKUP(E4366,'Data Produk'!$A$2:$E$2517,3,FALSE)</f>
        <v>BHINNEKA GO WK894 OFFICE COMBO BLACK</v>
      </c>
      <c r="J4366" t="str">
        <f>VLOOKUP(E4366,'Data Produk'!$A$2:$E$2517,4,FALSE)</f>
        <v>OFFICE COMBO</v>
      </c>
      <c r="K4366" t="str">
        <f>VLOOKUP(D4366,'Data Outlet'!$A$2:$D$17,4,FALSE)</f>
        <v>Eko Wijaya</v>
      </c>
      <c r="L4366" t="str">
        <f>VLOOKUP(D4366,'Data Outlet'!$A$2:$D$17,2,FALSE)</f>
        <v>KOTA KASABLANKA</v>
      </c>
    </row>
    <row r="4367" spans="1:12" x14ac:dyDescent="0.25">
      <c r="A4367" t="str">
        <f t="shared" si="138"/>
        <v>T-4366</v>
      </c>
      <c r="B4367" s="3" t="s">
        <v>2584</v>
      </c>
      <c r="C4367" s="5">
        <v>45476</v>
      </c>
      <c r="D4367" s="3" t="s">
        <v>36</v>
      </c>
      <c r="E4367" s="4" t="s">
        <v>1808</v>
      </c>
      <c r="F4367" s="9">
        <v>1</v>
      </c>
      <c r="G4367">
        <f>VLOOKUP(E4367,'Data Produk'!$A$2:$E$2517,5,FALSE)</f>
        <v>162000</v>
      </c>
      <c r="H4367">
        <f t="shared" si="137"/>
        <v>162000</v>
      </c>
      <c r="I4367" t="str">
        <f>VLOOKUP(E4367,'Data Produk'!$A$2:$E$2517,3,FALSE)</f>
        <v>BHINNEKA GO WH03 WIRELESS HEADSET BEIGE</v>
      </c>
      <c r="J4367" t="str">
        <f>VLOOKUP(E4367,'Data Produk'!$A$2:$E$2517,4,FALSE)</f>
        <v>WIRELESS HEADSET</v>
      </c>
      <c r="K4367" t="str">
        <f>VLOOKUP(D4367,'Data Outlet'!$A$2:$D$17,4,FALSE)</f>
        <v>Citra Dewi</v>
      </c>
      <c r="L4367" t="str">
        <f>VLOOKUP(D4367,'Data Outlet'!$A$2:$D$17,2,FALSE)</f>
        <v>CENTER POINT MEDAN</v>
      </c>
    </row>
    <row r="4368" spans="1:12" x14ac:dyDescent="0.25">
      <c r="A4368" t="str">
        <f t="shared" si="138"/>
        <v>T-4367</v>
      </c>
      <c r="B4368" s="3" t="s">
        <v>2584</v>
      </c>
      <c r="C4368" s="5">
        <v>45481</v>
      </c>
      <c r="D4368" s="3" t="s">
        <v>39</v>
      </c>
      <c r="E4368" s="4" t="s">
        <v>429</v>
      </c>
      <c r="F4368" s="9">
        <v>5</v>
      </c>
      <c r="G4368">
        <f>VLOOKUP(E4368,'Data Produk'!$A$2:$E$2517,5,FALSE)</f>
        <v>22500</v>
      </c>
      <c r="H4368">
        <f t="shared" si="137"/>
        <v>112500</v>
      </c>
      <c r="I4368" t="str">
        <f>VLOOKUP(E4368,'Data Produk'!$A$2:$E$2517,3,FALSE)</f>
        <v>BHINNEKA LINKBUDS ES4 WIRED EARBUDS WHITE</v>
      </c>
      <c r="J4368" t="str">
        <f>VLOOKUP(E4368,'Data Produk'!$A$2:$E$2517,4,FALSE)</f>
        <v>EARPHONE</v>
      </c>
      <c r="K4368" t="str">
        <f>VLOOKUP(D4368,'Data Outlet'!$A$2:$D$17,4,FALSE)</f>
        <v>Eko Wijaya</v>
      </c>
      <c r="L4368" t="str">
        <f>VLOOKUP(D4368,'Data Outlet'!$A$2:$D$17,2,FALSE)</f>
        <v>KOTA KASABLANKA</v>
      </c>
    </row>
    <row r="4369" spans="1:12" x14ac:dyDescent="0.25">
      <c r="A4369" t="str">
        <f t="shared" si="138"/>
        <v>T-4368</v>
      </c>
      <c r="B4369" s="3" t="s">
        <v>2584</v>
      </c>
      <c r="C4369" s="5">
        <v>45497</v>
      </c>
      <c r="D4369" s="3" t="s">
        <v>37</v>
      </c>
      <c r="E4369" s="4" t="s">
        <v>1809</v>
      </c>
      <c r="F4369" s="9">
        <v>1</v>
      </c>
      <c r="G4369">
        <f>VLOOKUP(E4369,'Data Produk'!$A$2:$E$2517,5,FALSE)</f>
        <v>39600</v>
      </c>
      <c r="H4369">
        <f t="shared" si="137"/>
        <v>39600</v>
      </c>
      <c r="I4369" t="str">
        <f>VLOOKUP(E4369,'Data Produk'!$A$2:$E$2517,3,FALSE)</f>
        <v>BHINNEKA GO W607 OFFICE MOUSE BLACK</v>
      </c>
      <c r="J4369" t="str">
        <f>VLOOKUP(E4369,'Data Produk'!$A$2:$E$2517,4,FALSE)</f>
        <v>OFFICE MOUSE</v>
      </c>
      <c r="K4369" t="str">
        <f>VLOOKUP(D4369,'Data Outlet'!$A$2:$D$17,4,FALSE)</f>
        <v>Dewi Lestari</v>
      </c>
      <c r="L4369" t="str">
        <f>VLOOKUP(D4369,'Data Outlet'!$A$2:$D$17,2,FALSE)</f>
        <v>CIBUBUR JUNCTION</v>
      </c>
    </row>
    <row r="4370" spans="1:12" x14ac:dyDescent="0.25">
      <c r="A4370" t="str">
        <f t="shared" si="138"/>
        <v>T-4369</v>
      </c>
      <c r="B4370" s="3" t="s">
        <v>2584</v>
      </c>
      <c r="C4370" s="5">
        <v>45485</v>
      </c>
      <c r="D4370" s="3" t="s">
        <v>37</v>
      </c>
      <c r="E4370" s="4" t="s">
        <v>1810</v>
      </c>
      <c r="F4370" s="9">
        <v>1</v>
      </c>
      <c r="G4370">
        <f>VLOOKUP(E4370,'Data Produk'!$A$2:$E$2517,5,FALSE)</f>
        <v>34200</v>
      </c>
      <c r="H4370">
        <f t="shared" si="137"/>
        <v>34200</v>
      </c>
      <c r="I4370" t="str">
        <f>VLOOKUP(E4370,'Data Produk'!$A$2:$E$2517,3,FALSE)</f>
        <v>BHINNEKA VIGIL MP452 BASIC MOUSEPAD BLACK</v>
      </c>
      <c r="J4370" t="str">
        <f>VLOOKUP(E4370,'Data Produk'!$A$2:$E$2517,4,FALSE)</f>
        <v>BASIC MOUSEPAD</v>
      </c>
      <c r="K4370" t="str">
        <f>VLOOKUP(D4370,'Data Outlet'!$A$2:$D$17,4,FALSE)</f>
        <v>Dewi Lestari</v>
      </c>
      <c r="L4370" t="str">
        <f>VLOOKUP(D4370,'Data Outlet'!$A$2:$D$17,2,FALSE)</f>
        <v>CIBUBUR JUNCTION</v>
      </c>
    </row>
    <row r="4371" spans="1:12" x14ac:dyDescent="0.25">
      <c r="A4371" t="str">
        <f t="shared" si="138"/>
        <v>T-4370</v>
      </c>
      <c r="B4371" s="3" t="s">
        <v>2584</v>
      </c>
      <c r="C4371" s="5">
        <v>45499</v>
      </c>
      <c r="D4371" s="3" t="s">
        <v>37</v>
      </c>
      <c r="E4371" s="4" t="s">
        <v>1128</v>
      </c>
      <c r="F4371" s="9">
        <v>1</v>
      </c>
      <c r="G4371">
        <f>VLOOKUP(E4371,'Data Produk'!$A$2:$E$2517,5,FALSE)</f>
        <v>125100</v>
      </c>
      <c r="H4371">
        <f t="shared" si="137"/>
        <v>125100</v>
      </c>
      <c r="I4371" t="str">
        <f>VLOOKUP(E4371,'Data Produk'!$A$2:$E$2517,3,FALSE)</f>
        <v>BHINNEKA THOR II X16 GAMING MOUSE BLACK</v>
      </c>
      <c r="J4371" t="str">
        <f>VLOOKUP(E4371,'Data Produk'!$A$2:$E$2517,4,FALSE)</f>
        <v>MOUSE GAMING</v>
      </c>
      <c r="K4371" t="str">
        <f>VLOOKUP(D4371,'Data Outlet'!$A$2:$D$17,4,FALSE)</f>
        <v>Dewi Lestari</v>
      </c>
      <c r="L4371" t="str">
        <f>VLOOKUP(D4371,'Data Outlet'!$A$2:$D$17,2,FALSE)</f>
        <v>CIBUBUR JUNCTION</v>
      </c>
    </row>
    <row r="4372" spans="1:12" x14ac:dyDescent="0.25">
      <c r="A4372" t="str">
        <f t="shared" si="138"/>
        <v>T-4371</v>
      </c>
      <c r="B4372" s="3" t="s">
        <v>2584</v>
      </c>
      <c r="C4372" s="5">
        <v>45501</v>
      </c>
      <c r="D4372" s="3" t="s">
        <v>36</v>
      </c>
      <c r="E4372" s="4" t="s">
        <v>716</v>
      </c>
      <c r="F4372" s="9">
        <v>3</v>
      </c>
      <c r="G4372">
        <f>VLOOKUP(E4372,'Data Produk'!$A$2:$E$2517,5,FALSE)</f>
        <v>22500</v>
      </c>
      <c r="H4372">
        <f t="shared" si="137"/>
        <v>67500</v>
      </c>
      <c r="I4372" t="str">
        <f>VLOOKUP(E4372,'Data Produk'!$A$2:$E$2517,3,FALSE)</f>
        <v>BHINNEKA LINKBUDS ES4 WIRED EARBUDS BLACK</v>
      </c>
      <c r="J4372" t="str">
        <f>VLOOKUP(E4372,'Data Produk'!$A$2:$E$2517,4,FALSE)</f>
        <v>EARPHONE</v>
      </c>
      <c r="K4372" t="str">
        <f>VLOOKUP(D4372,'Data Outlet'!$A$2:$D$17,4,FALSE)</f>
        <v>Citra Dewi</v>
      </c>
      <c r="L4372" t="str">
        <f>VLOOKUP(D4372,'Data Outlet'!$A$2:$D$17,2,FALSE)</f>
        <v>CENTER POINT MEDAN</v>
      </c>
    </row>
    <row r="4373" spans="1:12" x14ac:dyDescent="0.25">
      <c r="A4373" t="str">
        <f t="shared" si="138"/>
        <v>T-4372</v>
      </c>
      <c r="B4373" s="3" t="s">
        <v>2584</v>
      </c>
      <c r="C4373" s="5">
        <v>45488</v>
      </c>
      <c r="D4373" s="3" t="s">
        <v>36</v>
      </c>
      <c r="E4373" s="4" t="s">
        <v>961</v>
      </c>
      <c r="F4373" s="9">
        <v>3</v>
      </c>
      <c r="G4373">
        <f>VLOOKUP(E4373,'Data Produk'!$A$2:$E$2517,5,FALSE)</f>
        <v>18000</v>
      </c>
      <c r="H4373">
        <f t="shared" si="137"/>
        <v>54000</v>
      </c>
      <c r="I4373" t="str">
        <f>VLOOKUP(E4373,'Data Produk'!$A$2:$E$2517,3,FALSE)</f>
        <v>BHINNEKA DURALINK KLB1201 BLACK</v>
      </c>
      <c r="J4373" t="str">
        <f>VLOOKUP(E4373,'Data Produk'!$A$2:$E$2517,4,FALSE)</f>
        <v>CABLE</v>
      </c>
      <c r="K4373" t="str">
        <f>VLOOKUP(D4373,'Data Outlet'!$A$2:$D$17,4,FALSE)</f>
        <v>Citra Dewi</v>
      </c>
      <c r="L4373" t="str">
        <f>VLOOKUP(D4373,'Data Outlet'!$A$2:$D$17,2,FALSE)</f>
        <v>CENTER POINT MEDAN</v>
      </c>
    </row>
    <row r="4374" spans="1:12" x14ac:dyDescent="0.25">
      <c r="A4374" t="str">
        <f t="shared" si="138"/>
        <v>T-4373</v>
      </c>
      <c r="B4374" s="3" t="s">
        <v>2584</v>
      </c>
      <c r="C4374" s="5">
        <v>45503</v>
      </c>
      <c r="D4374" s="3" t="s">
        <v>39</v>
      </c>
      <c r="E4374" s="4" t="s">
        <v>422</v>
      </c>
      <c r="F4374" s="9">
        <v>4</v>
      </c>
      <c r="G4374">
        <f>VLOOKUP(E4374,'Data Produk'!$A$2:$E$2517,5,FALSE)</f>
        <v>30333.333333333332</v>
      </c>
      <c r="H4374">
        <f t="shared" si="137"/>
        <v>121333.33333333333</v>
      </c>
      <c r="I4374" t="str">
        <f>VLOOKUP(E4374,'Data Produk'!$A$2:$E$2517,3,FALSE)</f>
        <v>KM106 BHINNEKA USB CABLE MICRO</v>
      </c>
      <c r="J4374" t="str">
        <f>VLOOKUP(E4374,'Data Produk'!$A$2:$E$2517,4,FALSE)</f>
        <v>CABLE</v>
      </c>
      <c r="K4374" t="str">
        <f>VLOOKUP(D4374,'Data Outlet'!$A$2:$D$17,4,FALSE)</f>
        <v>Eko Wijaya</v>
      </c>
      <c r="L4374" t="str">
        <f>VLOOKUP(D4374,'Data Outlet'!$A$2:$D$17,2,FALSE)</f>
        <v>KOTA KASABLANKA</v>
      </c>
    </row>
    <row r="4375" spans="1:12" x14ac:dyDescent="0.25">
      <c r="A4375" t="str">
        <f t="shared" si="138"/>
        <v>T-4374</v>
      </c>
      <c r="B4375" s="3" t="s">
        <v>2584</v>
      </c>
      <c r="C4375" s="5">
        <v>45492</v>
      </c>
      <c r="D4375" s="3" t="s">
        <v>39</v>
      </c>
      <c r="E4375" s="4" t="s">
        <v>639</v>
      </c>
      <c r="F4375" s="9">
        <v>2</v>
      </c>
      <c r="G4375">
        <f>VLOOKUP(E4375,'Data Produk'!$A$2:$E$2517,5,FALSE)</f>
        <v>39600</v>
      </c>
      <c r="H4375">
        <f t="shared" si="137"/>
        <v>79200</v>
      </c>
      <c r="I4375" t="str">
        <f>VLOOKUP(E4375,'Data Produk'!$A$2:$E$2517,3,FALSE)</f>
        <v>BHINNEKA GO W606 OFFICE MOUSE BLUE</v>
      </c>
      <c r="J4375" t="str">
        <f>VLOOKUP(E4375,'Data Produk'!$A$2:$E$2517,4,FALSE)</f>
        <v>OFFICE MOUSE</v>
      </c>
      <c r="K4375" t="str">
        <f>VLOOKUP(D4375,'Data Outlet'!$A$2:$D$17,4,FALSE)</f>
        <v>Eko Wijaya</v>
      </c>
      <c r="L4375" t="str">
        <f>VLOOKUP(D4375,'Data Outlet'!$A$2:$D$17,2,FALSE)</f>
        <v>KOTA KASABLANKA</v>
      </c>
    </row>
    <row r="4376" spans="1:12" x14ac:dyDescent="0.25">
      <c r="A4376" t="str">
        <f t="shared" si="138"/>
        <v>T-4375</v>
      </c>
      <c r="B4376" s="3" t="s">
        <v>2584</v>
      </c>
      <c r="C4376" s="5">
        <v>45486</v>
      </c>
      <c r="D4376" s="3" t="s">
        <v>36</v>
      </c>
      <c r="E4376" s="4" t="s">
        <v>139</v>
      </c>
      <c r="F4376" s="9">
        <v>1</v>
      </c>
      <c r="G4376">
        <f>VLOOKUP(E4376,'Data Produk'!$A$2:$E$2517,5,FALSE)</f>
        <v>36900</v>
      </c>
      <c r="H4376">
        <f t="shared" si="137"/>
        <v>36900</v>
      </c>
      <c r="I4376" t="str">
        <f>VLOOKUP(E4376,'Data Produk'!$A$2:$E$2517,3,FALSE)</f>
        <v>KL106 BHINNEKA USB CABLE LIGHTNING</v>
      </c>
      <c r="J4376" t="str">
        <f>VLOOKUP(E4376,'Data Produk'!$A$2:$E$2517,4,FALSE)</f>
        <v>CABLE</v>
      </c>
      <c r="K4376" t="str">
        <f>VLOOKUP(D4376,'Data Outlet'!$A$2:$D$17,4,FALSE)</f>
        <v>Citra Dewi</v>
      </c>
      <c r="L4376" t="str">
        <f>VLOOKUP(D4376,'Data Outlet'!$A$2:$D$17,2,FALSE)</f>
        <v>CENTER POINT MEDAN</v>
      </c>
    </row>
    <row r="4377" spans="1:12" x14ac:dyDescent="0.25">
      <c r="A4377" t="str">
        <f t="shared" si="138"/>
        <v>T-4376</v>
      </c>
      <c r="B4377" s="3" t="s">
        <v>2584</v>
      </c>
      <c r="C4377" s="5">
        <v>45492</v>
      </c>
      <c r="D4377" s="3" t="s">
        <v>39</v>
      </c>
      <c r="E4377" s="4" t="s">
        <v>1811</v>
      </c>
      <c r="F4377" s="9">
        <v>2</v>
      </c>
      <c r="G4377">
        <f>VLOOKUP(E4377,'Data Produk'!$A$2:$E$2517,5,FALSE)</f>
        <v>39600</v>
      </c>
      <c r="H4377">
        <f t="shared" si="137"/>
        <v>79200</v>
      </c>
      <c r="I4377" t="str">
        <f>VLOOKUP(E4377,'Data Produk'!$A$2:$E$2517,3,FALSE)</f>
        <v>BHINNEKA GO W607 OFFICE MOUSE GREEN</v>
      </c>
      <c r="J4377" t="str">
        <f>VLOOKUP(E4377,'Data Produk'!$A$2:$E$2517,4,FALSE)</f>
        <v>OFFICE MOUSE</v>
      </c>
      <c r="K4377" t="str">
        <f>VLOOKUP(D4377,'Data Outlet'!$A$2:$D$17,4,FALSE)</f>
        <v>Eko Wijaya</v>
      </c>
      <c r="L4377" t="str">
        <f>VLOOKUP(D4377,'Data Outlet'!$A$2:$D$17,2,FALSE)</f>
        <v>KOTA KASABLANKA</v>
      </c>
    </row>
    <row r="4378" spans="1:12" x14ac:dyDescent="0.25">
      <c r="A4378" t="str">
        <f t="shared" si="138"/>
        <v>T-4377</v>
      </c>
      <c r="B4378" s="3" t="s">
        <v>2584</v>
      </c>
      <c r="C4378" s="5">
        <v>45493</v>
      </c>
      <c r="D4378" s="3" t="s">
        <v>39</v>
      </c>
      <c r="E4378" s="4" t="s">
        <v>437</v>
      </c>
      <c r="F4378" s="9">
        <v>2</v>
      </c>
      <c r="G4378">
        <f>VLOOKUP(E4378,'Data Produk'!$A$2:$E$2517,5,FALSE)</f>
        <v>39600</v>
      </c>
      <c r="H4378">
        <f t="shared" si="137"/>
        <v>79200</v>
      </c>
      <c r="I4378" t="str">
        <f>VLOOKUP(E4378,'Data Produk'!$A$2:$E$2517,3,FALSE)</f>
        <v>BHINNEKA GO W608 OFFICE MOUSE PINK</v>
      </c>
      <c r="J4378" t="str">
        <f>VLOOKUP(E4378,'Data Produk'!$A$2:$E$2517,4,FALSE)</f>
        <v>OFFICE MOUSE</v>
      </c>
      <c r="K4378" t="str">
        <f>VLOOKUP(D4378,'Data Outlet'!$A$2:$D$17,4,FALSE)</f>
        <v>Eko Wijaya</v>
      </c>
      <c r="L4378" t="str">
        <f>VLOOKUP(D4378,'Data Outlet'!$A$2:$D$17,2,FALSE)</f>
        <v>KOTA KASABLANKA</v>
      </c>
    </row>
    <row r="4379" spans="1:12" x14ac:dyDescent="0.25">
      <c r="A4379" t="str">
        <f t="shared" si="138"/>
        <v>T-4378</v>
      </c>
      <c r="B4379" s="3" t="s">
        <v>2584</v>
      </c>
      <c r="C4379" s="5">
        <v>45485</v>
      </c>
      <c r="D4379" s="3" t="s">
        <v>39</v>
      </c>
      <c r="E4379" s="4" t="s">
        <v>1812</v>
      </c>
      <c r="F4379" s="9">
        <v>3</v>
      </c>
      <c r="G4379">
        <f>VLOOKUP(E4379,'Data Produk'!$A$2:$E$2517,5,FALSE)</f>
        <v>360000</v>
      </c>
      <c r="H4379">
        <f t="shared" si="137"/>
        <v>1080000</v>
      </c>
      <c r="I4379" t="str">
        <f>VLOOKUP(E4379,'Data Produk'!$A$2:$E$2517,3,FALSE)</f>
        <v>BHINNEKA Gaming Gamepad USB WGP14 PK</v>
      </c>
      <c r="J4379" t="str">
        <f>VLOOKUP(E4379,'Data Produk'!$A$2:$E$2517,4,FALSE)</f>
        <v>GAMEPAD</v>
      </c>
      <c r="K4379" t="str">
        <f>VLOOKUP(D4379,'Data Outlet'!$A$2:$D$17,4,FALSE)</f>
        <v>Eko Wijaya</v>
      </c>
      <c r="L4379" t="str">
        <f>VLOOKUP(D4379,'Data Outlet'!$A$2:$D$17,2,FALSE)</f>
        <v>KOTA KASABLANKA</v>
      </c>
    </row>
    <row r="4380" spans="1:12" x14ac:dyDescent="0.25">
      <c r="A4380" t="str">
        <f t="shared" si="138"/>
        <v>T-4379</v>
      </c>
      <c r="B4380" s="3" t="s">
        <v>2584</v>
      </c>
      <c r="C4380" s="5">
        <v>45485</v>
      </c>
      <c r="D4380" s="3" t="s">
        <v>37</v>
      </c>
      <c r="E4380" s="4" t="s">
        <v>93</v>
      </c>
      <c r="F4380" s="9">
        <v>1</v>
      </c>
      <c r="G4380">
        <f>VLOOKUP(E4380,'Data Produk'!$A$2:$E$2517,5,FALSE)</f>
        <v>18000</v>
      </c>
      <c r="H4380">
        <f t="shared" si="137"/>
        <v>18000</v>
      </c>
      <c r="I4380" t="str">
        <f>VLOOKUP(E4380,'Data Produk'!$A$2:$E$2517,3,FALSE)</f>
        <v>BHINNEKA DURALINK KLB1201 BLACK</v>
      </c>
      <c r="J4380" t="str">
        <f>VLOOKUP(E4380,'Data Produk'!$A$2:$E$2517,4,FALSE)</f>
        <v>CABLE</v>
      </c>
      <c r="K4380" t="str">
        <f>VLOOKUP(D4380,'Data Outlet'!$A$2:$D$17,4,FALSE)</f>
        <v>Dewi Lestari</v>
      </c>
      <c r="L4380" t="str">
        <f>VLOOKUP(D4380,'Data Outlet'!$A$2:$D$17,2,FALSE)</f>
        <v>CIBUBUR JUNCTION</v>
      </c>
    </row>
    <row r="4381" spans="1:12" x14ac:dyDescent="0.25">
      <c r="A4381" t="str">
        <f t="shared" si="138"/>
        <v>T-4380</v>
      </c>
      <c r="B4381" s="3" t="s">
        <v>2584</v>
      </c>
      <c r="C4381" s="5">
        <v>45474</v>
      </c>
      <c r="D4381" s="3" t="s">
        <v>39</v>
      </c>
      <c r="E4381" s="4" t="s">
        <v>809</v>
      </c>
      <c r="F4381" s="9">
        <v>1</v>
      </c>
      <c r="G4381">
        <f>VLOOKUP(E4381,'Data Produk'!$A$2:$E$2517,5,FALSE)</f>
        <v>130000</v>
      </c>
      <c r="H4381">
        <f t="shared" si="137"/>
        <v>130000</v>
      </c>
      <c r="I4381" t="str">
        <f>VLOOKUP(E4381,'Data Produk'!$A$2:$E$2517,3,FALSE)</f>
        <v>BHINNEKA TRINITY MH88 GAMING HEADSET WHITE</v>
      </c>
      <c r="J4381" t="str">
        <f>VLOOKUP(E4381,'Data Produk'!$A$2:$E$2517,4,FALSE)</f>
        <v>GAMING HEADSET</v>
      </c>
      <c r="K4381" t="str">
        <f>VLOOKUP(D4381,'Data Outlet'!$A$2:$D$17,4,FALSE)</f>
        <v>Eko Wijaya</v>
      </c>
      <c r="L4381" t="str">
        <f>VLOOKUP(D4381,'Data Outlet'!$A$2:$D$17,2,FALSE)</f>
        <v>KOTA KASABLANKA</v>
      </c>
    </row>
    <row r="4382" spans="1:12" x14ac:dyDescent="0.25">
      <c r="A4382" t="str">
        <f t="shared" si="138"/>
        <v>T-4381</v>
      </c>
      <c r="B4382" s="3" t="s">
        <v>2584</v>
      </c>
      <c r="C4382" s="5">
        <v>45476</v>
      </c>
      <c r="D4382" s="3" t="s">
        <v>36</v>
      </c>
      <c r="E4382" s="4" t="s">
        <v>1813</v>
      </c>
      <c r="F4382" s="9">
        <v>2</v>
      </c>
      <c r="G4382">
        <f>VLOOKUP(E4382,'Data Produk'!$A$2:$E$2517,5,FALSE)</f>
        <v>360000</v>
      </c>
      <c r="H4382">
        <f t="shared" si="137"/>
        <v>720000</v>
      </c>
      <c r="I4382" t="str">
        <f>VLOOKUP(E4382,'Data Produk'!$A$2:$E$2517,3,FALSE)</f>
        <v>BHINNEKA Gaming Gamepad USB WGP14 PK</v>
      </c>
      <c r="J4382" t="str">
        <f>VLOOKUP(E4382,'Data Produk'!$A$2:$E$2517,4,FALSE)</f>
        <v>GAMEPAD</v>
      </c>
      <c r="K4382" t="str">
        <f>VLOOKUP(D4382,'Data Outlet'!$A$2:$D$17,4,FALSE)</f>
        <v>Citra Dewi</v>
      </c>
      <c r="L4382" t="str">
        <f>VLOOKUP(D4382,'Data Outlet'!$A$2:$D$17,2,FALSE)</f>
        <v>CENTER POINT MEDAN</v>
      </c>
    </row>
    <row r="4383" spans="1:12" x14ac:dyDescent="0.25">
      <c r="A4383" t="str">
        <f t="shared" si="138"/>
        <v>T-4382</v>
      </c>
      <c r="B4383" s="3" t="s">
        <v>2584</v>
      </c>
      <c r="C4383" s="5">
        <v>45496</v>
      </c>
      <c r="D4383" s="3" t="s">
        <v>39</v>
      </c>
      <c r="E4383" s="4" t="s">
        <v>382</v>
      </c>
      <c r="F4383" s="9">
        <v>2</v>
      </c>
      <c r="G4383">
        <f>VLOOKUP(E4383,'Data Produk'!$A$2:$E$2517,5,FALSE)</f>
        <v>34200</v>
      </c>
      <c r="H4383">
        <f t="shared" si="137"/>
        <v>68400</v>
      </c>
      <c r="I4383" t="str">
        <f>VLOOKUP(E4383,'Data Produk'!$A$2:$E$2517,3,FALSE)</f>
        <v>BHINNEKA VIGIL MP452 BASIC MOUSEPAD BLACK</v>
      </c>
      <c r="J4383" t="str">
        <f>VLOOKUP(E4383,'Data Produk'!$A$2:$E$2517,4,FALSE)</f>
        <v>BASIC MOUSEPAD</v>
      </c>
      <c r="K4383" t="str">
        <f>VLOOKUP(D4383,'Data Outlet'!$A$2:$D$17,4,FALSE)</f>
        <v>Eko Wijaya</v>
      </c>
      <c r="L4383" t="str">
        <f>VLOOKUP(D4383,'Data Outlet'!$A$2:$D$17,2,FALSE)</f>
        <v>KOTA KASABLANKA</v>
      </c>
    </row>
    <row r="4384" spans="1:12" x14ac:dyDescent="0.25">
      <c r="A4384" t="str">
        <f t="shared" si="138"/>
        <v>T-4383</v>
      </c>
      <c r="B4384" s="3" t="s">
        <v>2584</v>
      </c>
      <c r="C4384" s="5">
        <v>45474</v>
      </c>
      <c r="D4384" s="3" t="s">
        <v>37</v>
      </c>
      <c r="E4384" s="4" t="s">
        <v>247</v>
      </c>
      <c r="F4384" s="9">
        <v>1</v>
      </c>
      <c r="G4384">
        <f>VLOOKUP(E4384,'Data Produk'!$A$2:$E$2517,5,FALSE)</f>
        <v>57150</v>
      </c>
      <c r="H4384">
        <f t="shared" si="137"/>
        <v>57150</v>
      </c>
      <c r="I4384" t="str">
        <f>VLOOKUP(E4384,'Data Produk'!$A$2:$E$2517,3,FALSE)</f>
        <v>BHINNEKA AGILE MP353 GAMING MOUSEPAD BLACK</v>
      </c>
      <c r="J4384" t="str">
        <f>VLOOKUP(E4384,'Data Produk'!$A$2:$E$2517,4,FALSE)</f>
        <v>GAMING MOUSEPAD</v>
      </c>
      <c r="K4384" t="str">
        <f>VLOOKUP(D4384,'Data Outlet'!$A$2:$D$17,4,FALSE)</f>
        <v>Dewi Lestari</v>
      </c>
      <c r="L4384" t="str">
        <f>VLOOKUP(D4384,'Data Outlet'!$A$2:$D$17,2,FALSE)</f>
        <v>CIBUBUR JUNCTION</v>
      </c>
    </row>
    <row r="4385" spans="1:12" x14ac:dyDescent="0.25">
      <c r="A4385" t="str">
        <f t="shared" si="138"/>
        <v>T-4384</v>
      </c>
      <c r="B4385" s="3" t="s">
        <v>2584</v>
      </c>
      <c r="C4385" s="5">
        <v>45475</v>
      </c>
      <c r="D4385" s="3" t="s">
        <v>36</v>
      </c>
      <c r="E4385" s="4" t="s">
        <v>1744</v>
      </c>
      <c r="F4385" s="9">
        <v>1</v>
      </c>
      <c r="G4385">
        <f>VLOOKUP(E4385,'Data Produk'!$A$2:$E$2517,5,FALSE)</f>
        <v>116100</v>
      </c>
      <c r="H4385">
        <f t="shared" si="137"/>
        <v>116100</v>
      </c>
      <c r="I4385" t="str">
        <f>VLOOKUP(E4385,'Data Produk'!$A$2:$E$2517,3,FALSE)</f>
        <v>BHINNEKA SMART LED STRIP SL0103</v>
      </c>
      <c r="J4385" t="str">
        <f>VLOOKUP(E4385,'Data Produk'!$A$2:$E$2517,4,FALSE)</f>
        <v>SMART LIFE</v>
      </c>
      <c r="K4385" t="str">
        <f>VLOOKUP(D4385,'Data Outlet'!$A$2:$D$17,4,FALSE)</f>
        <v>Citra Dewi</v>
      </c>
      <c r="L4385" t="str">
        <f>VLOOKUP(D4385,'Data Outlet'!$A$2:$D$17,2,FALSE)</f>
        <v>CENTER POINT MEDAN</v>
      </c>
    </row>
    <row r="4386" spans="1:12" x14ac:dyDescent="0.25">
      <c r="A4386" t="str">
        <f t="shared" si="138"/>
        <v>T-4385</v>
      </c>
      <c r="B4386" s="3" t="s">
        <v>2584</v>
      </c>
      <c r="C4386" s="5">
        <v>45484</v>
      </c>
      <c r="D4386" s="3" t="s">
        <v>36</v>
      </c>
      <c r="E4386" s="4" t="s">
        <v>962</v>
      </c>
      <c r="F4386" s="9">
        <v>1</v>
      </c>
      <c r="G4386">
        <f>VLOOKUP(E4386,'Data Produk'!$A$2:$E$2517,5,FALSE)</f>
        <v>243000</v>
      </c>
      <c r="H4386">
        <f t="shared" si="137"/>
        <v>243000</v>
      </c>
      <c r="I4386" t="str">
        <f>VLOOKUP(E4386,'Data Produk'!$A$2:$E$2517,3,FALSE)</f>
        <v>BHINNEKA LUMINOUS C30 WEBCAM BLACK</v>
      </c>
      <c r="J4386" t="str">
        <f>VLOOKUP(E4386,'Data Produk'!$A$2:$E$2517,4,FALSE)</f>
        <v>STREAMING DEVICES</v>
      </c>
      <c r="K4386" t="str">
        <f>VLOOKUP(D4386,'Data Outlet'!$A$2:$D$17,4,FALSE)</f>
        <v>Citra Dewi</v>
      </c>
      <c r="L4386" t="str">
        <f>VLOOKUP(D4386,'Data Outlet'!$A$2:$D$17,2,FALSE)</f>
        <v>CENTER POINT MEDAN</v>
      </c>
    </row>
    <row r="4387" spans="1:12" x14ac:dyDescent="0.25">
      <c r="A4387" t="str">
        <f t="shared" si="138"/>
        <v>T-4386</v>
      </c>
      <c r="B4387" s="3" t="s">
        <v>2584</v>
      </c>
      <c r="C4387" s="5">
        <v>45503</v>
      </c>
      <c r="D4387" s="3" t="s">
        <v>44</v>
      </c>
      <c r="E4387" s="4" t="s">
        <v>1711</v>
      </c>
      <c r="F4387" s="9">
        <v>3</v>
      </c>
      <c r="G4387">
        <f>VLOOKUP(E4387,'Data Produk'!$A$2:$E$2517,5,FALSE)</f>
        <v>98100</v>
      </c>
      <c r="H4387">
        <f t="shared" si="137"/>
        <v>294300</v>
      </c>
      <c r="I4387" t="str">
        <f>VLOOKUP(E4387,'Data Produk'!$A$2:$E$2517,3,FALSE)</f>
        <v>BHINNEKA POWER PURE 38W 2-PORTS USB CHARGER (PD+QC) WHITE</v>
      </c>
      <c r="J4387" t="str">
        <f>VLOOKUP(E4387,'Data Produk'!$A$2:$E$2517,4,FALSE)</f>
        <v>CHARGER</v>
      </c>
      <c r="K4387" t="str">
        <f>VLOOKUP(D4387,'Data Outlet'!$A$2:$D$17,4,FALSE)</f>
        <v>Gita Rahma</v>
      </c>
      <c r="L4387" t="str">
        <f>VLOOKUP(D4387,'Data Outlet'!$A$2:$D$17,2,FALSE)</f>
        <v>PAKUWON</v>
      </c>
    </row>
    <row r="4388" spans="1:12" x14ac:dyDescent="0.25">
      <c r="A4388" t="str">
        <f t="shared" si="138"/>
        <v>T-4387</v>
      </c>
      <c r="B4388" s="3" t="s">
        <v>2584</v>
      </c>
      <c r="C4388" s="5">
        <v>45503</v>
      </c>
      <c r="D4388" s="3" t="s">
        <v>44</v>
      </c>
      <c r="E4388" s="4" t="s">
        <v>1814</v>
      </c>
      <c r="F4388" s="9">
        <v>1</v>
      </c>
      <c r="G4388">
        <f>VLOOKUP(E4388,'Data Produk'!$A$2:$E$2517,5,FALSE)</f>
        <v>272000</v>
      </c>
      <c r="H4388">
        <f t="shared" si="137"/>
        <v>272000</v>
      </c>
      <c r="I4388" t="str">
        <f>VLOOKUP(E4388,'Data Produk'!$A$2:$E$2517,3,FALSE)</f>
        <v>BHINNEKA Gaming Headset HG23 7.1</v>
      </c>
      <c r="J4388" t="str">
        <f>VLOOKUP(E4388,'Data Produk'!$A$2:$E$2517,4,FALSE)</f>
        <v>GAMING HEADSET</v>
      </c>
      <c r="K4388" t="str">
        <f>VLOOKUP(D4388,'Data Outlet'!$A$2:$D$17,4,FALSE)</f>
        <v>Gita Rahma</v>
      </c>
      <c r="L4388" t="str">
        <f>VLOOKUP(D4388,'Data Outlet'!$A$2:$D$17,2,FALSE)</f>
        <v>PAKUWON</v>
      </c>
    </row>
    <row r="4389" spans="1:12" x14ac:dyDescent="0.25">
      <c r="A4389" t="str">
        <f t="shared" si="138"/>
        <v>T-4388</v>
      </c>
      <c r="B4389" s="3" t="s">
        <v>2584</v>
      </c>
      <c r="C4389" s="5">
        <v>45482</v>
      </c>
      <c r="D4389" s="3" t="s">
        <v>37</v>
      </c>
      <c r="E4389" s="4" t="s">
        <v>1628</v>
      </c>
      <c r="F4389" s="9">
        <v>1</v>
      </c>
      <c r="G4389">
        <f>VLOOKUP(E4389,'Data Produk'!$A$2:$E$2517,5,FALSE)</f>
        <v>41400</v>
      </c>
      <c r="H4389">
        <f t="shared" si="137"/>
        <v>41400</v>
      </c>
      <c r="I4389" t="str">
        <f>VLOOKUP(E4389,'Data Produk'!$A$2:$E$2517,3,FALSE)</f>
        <v>BHINNEKA CW1-Q03 18W 1-PORTS CHARGER (QC) WHITE</v>
      </c>
      <c r="J4389" t="str">
        <f>VLOOKUP(E4389,'Data Produk'!$A$2:$E$2517,4,FALSE)</f>
        <v>CHARGER</v>
      </c>
      <c r="K4389" t="str">
        <f>VLOOKUP(D4389,'Data Outlet'!$A$2:$D$17,4,FALSE)</f>
        <v>Dewi Lestari</v>
      </c>
      <c r="L4389" t="str">
        <f>VLOOKUP(D4389,'Data Outlet'!$A$2:$D$17,2,FALSE)</f>
        <v>CIBUBUR JUNCTION</v>
      </c>
    </row>
    <row r="4390" spans="1:12" x14ac:dyDescent="0.25">
      <c r="A4390" t="str">
        <f t="shared" si="138"/>
        <v>T-4389</v>
      </c>
      <c r="B4390" s="3" t="s">
        <v>2584</v>
      </c>
      <c r="C4390" s="5">
        <v>45483</v>
      </c>
      <c r="D4390" s="3" t="s">
        <v>39</v>
      </c>
      <c r="E4390" s="4" t="s">
        <v>405</v>
      </c>
      <c r="F4390" s="9">
        <v>2</v>
      </c>
      <c r="G4390">
        <f>VLOOKUP(E4390,'Data Produk'!$A$2:$E$2517,5,FALSE)</f>
        <v>88200</v>
      </c>
      <c r="H4390">
        <f t="shared" si="137"/>
        <v>176400</v>
      </c>
      <c r="I4390" t="str">
        <f>VLOOKUP(E4390,'Data Produk'!$A$2:$E$2517,3,FALSE)</f>
        <v>BHINNEKA POWER PACK S1 10.000 mAh POWERBANK BLACK</v>
      </c>
      <c r="J4390" t="str">
        <f>VLOOKUP(E4390,'Data Produk'!$A$2:$E$2517,4,FALSE)</f>
        <v>POWERBANK</v>
      </c>
      <c r="K4390" t="str">
        <f>VLOOKUP(D4390,'Data Outlet'!$A$2:$D$17,4,FALSE)</f>
        <v>Eko Wijaya</v>
      </c>
      <c r="L4390" t="str">
        <f>VLOOKUP(D4390,'Data Outlet'!$A$2:$D$17,2,FALSE)</f>
        <v>KOTA KASABLANKA</v>
      </c>
    </row>
    <row r="4391" spans="1:12" x14ac:dyDescent="0.25">
      <c r="A4391" t="str">
        <f t="shared" si="138"/>
        <v>T-4390</v>
      </c>
      <c r="B4391" s="3" t="s">
        <v>2584</v>
      </c>
      <c r="C4391" s="5">
        <v>45499</v>
      </c>
      <c r="D4391" s="3" t="s">
        <v>37</v>
      </c>
      <c r="E4391" s="4" t="s">
        <v>1815</v>
      </c>
      <c r="F4391" s="9">
        <v>1</v>
      </c>
      <c r="G4391">
        <f>VLOOKUP(E4391,'Data Produk'!$A$2:$E$2517,5,FALSE)</f>
        <v>26100</v>
      </c>
      <c r="H4391">
        <f t="shared" si="137"/>
        <v>26100</v>
      </c>
      <c r="I4391" t="str">
        <f>VLOOKUP(E4391,'Data Produk'!$A$2:$E$2517,3,FALSE)</f>
        <v>BHINNEKA GO ES1 WIRED EARBUDS BLACK</v>
      </c>
      <c r="J4391" t="str">
        <f>VLOOKUP(E4391,'Data Produk'!$A$2:$E$2517,4,FALSE)</f>
        <v>EARPHONE</v>
      </c>
      <c r="K4391" t="str">
        <f>VLOOKUP(D4391,'Data Outlet'!$A$2:$D$17,4,FALSE)</f>
        <v>Dewi Lestari</v>
      </c>
      <c r="L4391" t="str">
        <f>VLOOKUP(D4391,'Data Outlet'!$A$2:$D$17,2,FALSE)</f>
        <v>CIBUBUR JUNCTION</v>
      </c>
    </row>
    <row r="4392" spans="1:12" x14ac:dyDescent="0.25">
      <c r="A4392" t="str">
        <f t="shared" si="138"/>
        <v>T-4391</v>
      </c>
      <c r="B4392" s="3" t="s">
        <v>2584</v>
      </c>
      <c r="C4392" s="5">
        <v>45495</v>
      </c>
      <c r="D4392" s="3" t="s">
        <v>39</v>
      </c>
      <c r="E4392" s="4" t="s">
        <v>389</v>
      </c>
      <c r="F4392" s="9">
        <v>11</v>
      </c>
      <c r="G4392">
        <f>VLOOKUP(E4392,'Data Produk'!$A$2:$E$2517,5,FALSE)</f>
        <v>17100</v>
      </c>
      <c r="H4392">
        <f t="shared" si="137"/>
        <v>188100</v>
      </c>
      <c r="I4392" t="str">
        <f>VLOOKUP(E4392,'Data Produk'!$A$2:$E$2517,3,FALSE)</f>
        <v>BHINNEKA DURALINK KCB1201 BLACK</v>
      </c>
      <c r="J4392" t="str">
        <f>VLOOKUP(E4392,'Data Produk'!$A$2:$E$2517,4,FALSE)</f>
        <v>CABLE</v>
      </c>
      <c r="K4392" t="str">
        <f>VLOOKUP(D4392,'Data Outlet'!$A$2:$D$17,4,FALSE)</f>
        <v>Eko Wijaya</v>
      </c>
      <c r="L4392" t="str">
        <f>VLOOKUP(D4392,'Data Outlet'!$A$2:$D$17,2,FALSE)</f>
        <v>KOTA KASABLANKA</v>
      </c>
    </row>
    <row r="4393" spans="1:12" x14ac:dyDescent="0.25">
      <c r="A4393" t="str">
        <f t="shared" si="138"/>
        <v>T-4392</v>
      </c>
      <c r="B4393" s="3" t="s">
        <v>2584</v>
      </c>
      <c r="C4393" s="5">
        <v>45494</v>
      </c>
      <c r="D4393" s="3" t="s">
        <v>37</v>
      </c>
      <c r="E4393" s="4" t="s">
        <v>1816</v>
      </c>
      <c r="F4393" s="9">
        <v>2</v>
      </c>
      <c r="G4393">
        <f>VLOOKUP(E4393,'Data Produk'!$A$2:$E$2517,5,FALSE)</f>
        <v>112500</v>
      </c>
      <c r="H4393">
        <f t="shared" si="137"/>
        <v>225000</v>
      </c>
      <c r="I4393" t="str">
        <f>VLOOKUP(E4393,'Data Produk'!$A$2:$E$2517,3,FALSE)</f>
        <v>BHINNEKA WAVE11 TW11 TRUE WIRELESS WHITE</v>
      </c>
      <c r="J4393" t="str">
        <f>VLOOKUP(E4393,'Data Produk'!$A$2:$E$2517,4,FALSE)</f>
        <v>TWS</v>
      </c>
      <c r="K4393" t="str">
        <f>VLOOKUP(D4393,'Data Outlet'!$A$2:$D$17,4,FALSE)</f>
        <v>Dewi Lestari</v>
      </c>
      <c r="L4393" t="str">
        <f>VLOOKUP(D4393,'Data Outlet'!$A$2:$D$17,2,FALSE)</f>
        <v>CIBUBUR JUNCTION</v>
      </c>
    </row>
    <row r="4394" spans="1:12" x14ac:dyDescent="0.25">
      <c r="A4394" t="str">
        <f t="shared" si="138"/>
        <v>T-4393</v>
      </c>
      <c r="B4394" s="3" t="s">
        <v>2584</v>
      </c>
      <c r="C4394" s="5">
        <v>45501</v>
      </c>
      <c r="D4394" s="3" t="s">
        <v>39</v>
      </c>
      <c r="E4394" s="4" t="s">
        <v>377</v>
      </c>
      <c r="F4394" s="9">
        <v>1</v>
      </c>
      <c r="G4394">
        <f>VLOOKUP(E4394,'Data Produk'!$A$2:$E$2517,5,FALSE)</f>
        <v>261000</v>
      </c>
      <c r="H4394">
        <f t="shared" si="137"/>
        <v>261000</v>
      </c>
      <c r="I4394" t="str">
        <f>VLOOKUP(E4394,'Data Produk'!$A$2:$E$2517,3,FALSE)</f>
        <v>BHINNEKA ALTO MH91 GAMING HEADSET BLACK</v>
      </c>
      <c r="J4394" t="str">
        <f>VLOOKUP(E4394,'Data Produk'!$A$2:$E$2517,4,FALSE)</f>
        <v>GAMING HEADSET</v>
      </c>
      <c r="K4394" t="str">
        <f>VLOOKUP(D4394,'Data Outlet'!$A$2:$D$17,4,FALSE)</f>
        <v>Eko Wijaya</v>
      </c>
      <c r="L4394" t="str">
        <f>VLOOKUP(D4394,'Data Outlet'!$A$2:$D$17,2,FALSE)</f>
        <v>KOTA KASABLANKA</v>
      </c>
    </row>
    <row r="4395" spans="1:12" x14ac:dyDescent="0.25">
      <c r="A4395" t="str">
        <f t="shared" si="138"/>
        <v>T-4394</v>
      </c>
      <c r="B4395" s="3" t="s">
        <v>2584</v>
      </c>
      <c r="C4395" s="5">
        <v>45485</v>
      </c>
      <c r="D4395" s="3" t="s">
        <v>39</v>
      </c>
      <c r="E4395" s="4" t="s">
        <v>1050</v>
      </c>
      <c r="F4395" s="9">
        <v>8</v>
      </c>
      <c r="G4395">
        <f>VLOOKUP(E4395,'Data Produk'!$A$2:$E$2517,5,FALSE)</f>
        <v>25200</v>
      </c>
      <c r="H4395">
        <f t="shared" si="137"/>
        <v>201600</v>
      </c>
      <c r="I4395" t="str">
        <f>VLOOKUP(E4395,'Data Produk'!$A$2:$E$2517,3,FALSE)</f>
        <v>KDC105 BHINNEKA USB CABLE TYPE C</v>
      </c>
      <c r="J4395" t="str">
        <f>VLOOKUP(E4395,'Data Produk'!$A$2:$E$2517,4,FALSE)</f>
        <v>CABLE</v>
      </c>
      <c r="K4395" t="str">
        <f>VLOOKUP(D4395,'Data Outlet'!$A$2:$D$17,4,FALSE)</f>
        <v>Eko Wijaya</v>
      </c>
      <c r="L4395" t="str">
        <f>VLOOKUP(D4395,'Data Outlet'!$A$2:$D$17,2,FALSE)</f>
        <v>KOTA KASABLANKA</v>
      </c>
    </row>
    <row r="4396" spans="1:12" x14ac:dyDescent="0.25">
      <c r="A4396" t="str">
        <f t="shared" si="138"/>
        <v>T-4395</v>
      </c>
      <c r="B4396" s="3" t="s">
        <v>2584</v>
      </c>
      <c r="C4396" s="5">
        <v>45475</v>
      </c>
      <c r="D4396" s="3" t="s">
        <v>39</v>
      </c>
      <c r="E4396" s="4" t="s">
        <v>1655</v>
      </c>
      <c r="F4396" s="9">
        <v>1</v>
      </c>
      <c r="G4396">
        <f>VLOOKUP(E4396,'Data Produk'!$A$2:$E$2517,5,FALSE)</f>
        <v>39600</v>
      </c>
      <c r="H4396">
        <f t="shared" si="137"/>
        <v>39600</v>
      </c>
      <c r="I4396" t="str">
        <f>VLOOKUP(E4396,'Data Produk'!$A$2:$E$2517,3,FALSE)</f>
        <v>BHINNEKA GO W607 OFFICE MOUSE BLUE</v>
      </c>
      <c r="J4396" t="str">
        <f>VLOOKUP(E4396,'Data Produk'!$A$2:$E$2517,4,FALSE)</f>
        <v>OFFICE MOUSE</v>
      </c>
      <c r="K4396" t="str">
        <f>VLOOKUP(D4396,'Data Outlet'!$A$2:$D$17,4,FALSE)</f>
        <v>Eko Wijaya</v>
      </c>
      <c r="L4396" t="str">
        <f>VLOOKUP(D4396,'Data Outlet'!$A$2:$D$17,2,FALSE)</f>
        <v>KOTA KASABLANKA</v>
      </c>
    </row>
    <row r="4397" spans="1:12" x14ac:dyDescent="0.25">
      <c r="A4397" t="str">
        <f t="shared" si="138"/>
        <v>T-4396</v>
      </c>
      <c r="B4397" s="3" t="s">
        <v>2584</v>
      </c>
      <c r="C4397" s="5">
        <v>45499</v>
      </c>
      <c r="D4397" s="3" t="s">
        <v>39</v>
      </c>
      <c r="E4397" s="4" t="s">
        <v>400</v>
      </c>
      <c r="F4397" s="9">
        <v>5</v>
      </c>
      <c r="G4397">
        <f>VLOOKUP(E4397,'Data Produk'!$A$2:$E$2517,5,FALSE)</f>
        <v>65700</v>
      </c>
      <c r="H4397">
        <f t="shared" si="137"/>
        <v>328500</v>
      </c>
      <c r="I4397" t="str">
        <f>VLOOKUP(E4397,'Data Produk'!$A$2:$E$2517,3,FALSE)</f>
        <v>BHINNEKA RAIGOR III WG12 GAMING MOUSE BLACK</v>
      </c>
      <c r="J4397" t="str">
        <f>VLOOKUP(E4397,'Data Produk'!$A$2:$E$2517,4,FALSE)</f>
        <v>MOUSE GAMING</v>
      </c>
      <c r="K4397" t="str">
        <f>VLOOKUP(D4397,'Data Outlet'!$A$2:$D$17,4,FALSE)</f>
        <v>Eko Wijaya</v>
      </c>
      <c r="L4397" t="str">
        <f>VLOOKUP(D4397,'Data Outlet'!$A$2:$D$17,2,FALSE)</f>
        <v>KOTA KASABLANKA</v>
      </c>
    </row>
    <row r="4398" spans="1:12" x14ac:dyDescent="0.25">
      <c r="A4398" t="str">
        <f t="shared" si="138"/>
        <v>T-4397</v>
      </c>
      <c r="B4398" s="3" t="s">
        <v>2584</v>
      </c>
      <c r="C4398" s="5">
        <v>45483</v>
      </c>
      <c r="D4398" s="3" t="s">
        <v>44</v>
      </c>
      <c r="E4398" s="4" t="s">
        <v>1649</v>
      </c>
      <c r="F4398" s="9">
        <v>1</v>
      </c>
      <c r="G4398">
        <f>VLOOKUP(E4398,'Data Produk'!$A$2:$E$2517,5,FALSE)</f>
        <v>49500</v>
      </c>
      <c r="H4398">
        <f t="shared" si="137"/>
        <v>49500</v>
      </c>
      <c r="I4398" t="str">
        <f>VLOOKUP(E4398,'Data Produk'!$A$2:$E$2517,3,FALSE)</f>
        <v>BHINNEKA POWER GO 20W 1-PORT TYPE-C USB CHARGER (PD+QC) BLACK</v>
      </c>
      <c r="J4398" t="str">
        <f>VLOOKUP(E4398,'Data Produk'!$A$2:$E$2517,4,FALSE)</f>
        <v>CHARGER</v>
      </c>
      <c r="K4398" t="str">
        <f>VLOOKUP(D4398,'Data Outlet'!$A$2:$D$17,4,FALSE)</f>
        <v>Gita Rahma</v>
      </c>
      <c r="L4398" t="str">
        <f>VLOOKUP(D4398,'Data Outlet'!$A$2:$D$17,2,FALSE)</f>
        <v>PAKUWON</v>
      </c>
    </row>
    <row r="4399" spans="1:12" x14ac:dyDescent="0.25">
      <c r="A4399" t="str">
        <f t="shared" si="138"/>
        <v>T-4398</v>
      </c>
      <c r="B4399" s="3" t="s">
        <v>2584</v>
      </c>
      <c r="C4399" s="5">
        <v>45496</v>
      </c>
      <c r="D4399" s="3" t="s">
        <v>39</v>
      </c>
      <c r="E4399" s="4" t="s">
        <v>403</v>
      </c>
      <c r="F4399" s="9">
        <v>1</v>
      </c>
      <c r="G4399">
        <f>VLOOKUP(E4399,'Data Produk'!$A$2:$E$2517,5,FALSE)</f>
        <v>162000</v>
      </c>
      <c r="H4399">
        <f t="shared" si="137"/>
        <v>162000</v>
      </c>
      <c r="I4399" t="str">
        <f>VLOOKUP(E4399,'Data Produk'!$A$2:$E$2517,3,FALSE)</f>
        <v>BHINNEKA POWER PACK T1 10.000 mAh 22,5W POWERBANK WHITE</v>
      </c>
      <c r="J4399" t="str">
        <f>VLOOKUP(E4399,'Data Produk'!$A$2:$E$2517,4,FALSE)</f>
        <v>POWERBANK</v>
      </c>
      <c r="K4399" t="str">
        <f>VLOOKUP(D4399,'Data Outlet'!$A$2:$D$17,4,FALSE)</f>
        <v>Eko Wijaya</v>
      </c>
      <c r="L4399" t="str">
        <f>VLOOKUP(D4399,'Data Outlet'!$A$2:$D$17,2,FALSE)</f>
        <v>KOTA KASABLANKA</v>
      </c>
    </row>
    <row r="4400" spans="1:12" x14ac:dyDescent="0.25">
      <c r="A4400" t="str">
        <f t="shared" si="138"/>
        <v>T-4399</v>
      </c>
      <c r="B4400" s="3" t="s">
        <v>2584</v>
      </c>
      <c r="C4400" s="5">
        <v>45474</v>
      </c>
      <c r="D4400" s="3" t="s">
        <v>36</v>
      </c>
      <c r="E4400" s="4" t="s">
        <v>1817</v>
      </c>
      <c r="F4400" s="9">
        <v>1</v>
      </c>
      <c r="G4400">
        <f>VLOOKUP(E4400,'Data Produk'!$A$2:$E$2517,5,FALSE)</f>
        <v>29700</v>
      </c>
      <c r="H4400">
        <f t="shared" si="137"/>
        <v>29700</v>
      </c>
      <c r="I4400" t="str">
        <f>VLOOKUP(E4400,'Data Produk'!$A$2:$E$2517,3,FALSE)</f>
        <v>KL201 BHINNEKA USB CABLE LIGHTNING</v>
      </c>
      <c r="J4400" t="str">
        <f>VLOOKUP(E4400,'Data Produk'!$A$2:$E$2517,4,FALSE)</f>
        <v>CABLE</v>
      </c>
      <c r="K4400" t="str">
        <f>VLOOKUP(D4400,'Data Outlet'!$A$2:$D$17,4,FALSE)</f>
        <v>Citra Dewi</v>
      </c>
      <c r="L4400" t="str">
        <f>VLOOKUP(D4400,'Data Outlet'!$A$2:$D$17,2,FALSE)</f>
        <v>CENTER POINT MEDAN</v>
      </c>
    </row>
    <row r="4401" spans="1:12" x14ac:dyDescent="0.25">
      <c r="A4401" t="str">
        <f t="shared" si="138"/>
        <v>T-4400</v>
      </c>
      <c r="B4401" s="3" t="s">
        <v>2584</v>
      </c>
      <c r="C4401" s="5">
        <v>45474</v>
      </c>
      <c r="D4401" s="3" t="s">
        <v>39</v>
      </c>
      <c r="E4401" s="4" t="s">
        <v>1282</v>
      </c>
      <c r="F4401" s="9">
        <v>1</v>
      </c>
      <c r="G4401">
        <f>VLOOKUP(E4401,'Data Produk'!$A$2:$E$2517,5,FALSE)</f>
        <v>32000</v>
      </c>
      <c r="H4401">
        <f t="shared" si="137"/>
        <v>32000</v>
      </c>
      <c r="I4401" t="str">
        <f>VLOOKUP(E4401,'Data Produk'!$A$2:$E$2517,3,FALSE)</f>
        <v>KL104 BHINNEKA USB CABLE LIGHTNING</v>
      </c>
      <c r="J4401" t="str">
        <f>VLOOKUP(E4401,'Data Produk'!$A$2:$E$2517,4,FALSE)</f>
        <v>CABLE</v>
      </c>
      <c r="K4401" t="str">
        <f>VLOOKUP(D4401,'Data Outlet'!$A$2:$D$17,4,FALSE)</f>
        <v>Eko Wijaya</v>
      </c>
      <c r="L4401" t="str">
        <f>VLOOKUP(D4401,'Data Outlet'!$A$2:$D$17,2,FALSE)</f>
        <v>KOTA KASABLANKA</v>
      </c>
    </row>
    <row r="4402" spans="1:12" x14ac:dyDescent="0.25">
      <c r="A4402" t="str">
        <f t="shared" si="138"/>
        <v>T-4401</v>
      </c>
      <c r="B4402" s="3" t="s">
        <v>2584</v>
      </c>
      <c r="C4402" s="5">
        <v>45494</v>
      </c>
      <c r="D4402" s="3" t="s">
        <v>39</v>
      </c>
      <c r="E4402" s="4" t="s">
        <v>1353</v>
      </c>
      <c r="F4402" s="9">
        <v>1</v>
      </c>
      <c r="G4402">
        <f>VLOOKUP(E4402,'Data Produk'!$A$2:$E$2517,5,FALSE)</f>
        <v>349300</v>
      </c>
      <c r="H4402">
        <f t="shared" si="137"/>
        <v>349300</v>
      </c>
      <c r="I4402" t="str">
        <f>VLOOKUP(E4402,'Data Produk'!$A$2:$E$2517,3,FALSE)</f>
        <v>BHINNEKA ATO MP905 DESKMAT ONE PIECE ZORO</v>
      </c>
      <c r="J4402" t="str">
        <f>VLOOKUP(E4402,'Data Produk'!$A$2:$E$2517,4,FALSE)</f>
        <v>DESKMAT</v>
      </c>
      <c r="K4402" t="str">
        <f>VLOOKUP(D4402,'Data Outlet'!$A$2:$D$17,4,FALSE)</f>
        <v>Eko Wijaya</v>
      </c>
      <c r="L4402" t="str">
        <f>VLOOKUP(D4402,'Data Outlet'!$A$2:$D$17,2,FALSE)</f>
        <v>KOTA KASABLANKA</v>
      </c>
    </row>
    <row r="4403" spans="1:12" x14ac:dyDescent="0.25">
      <c r="A4403" t="str">
        <f t="shared" si="138"/>
        <v>T-4402</v>
      </c>
      <c r="B4403" s="3" t="s">
        <v>2584</v>
      </c>
      <c r="C4403" s="5">
        <v>45487</v>
      </c>
      <c r="D4403" s="3" t="s">
        <v>39</v>
      </c>
      <c r="E4403" s="4" t="s">
        <v>399</v>
      </c>
      <c r="F4403" s="9">
        <v>9</v>
      </c>
      <c r="G4403">
        <f>VLOOKUP(E4403,'Data Produk'!$A$2:$E$2517,5,FALSE)</f>
        <v>27000</v>
      </c>
      <c r="H4403">
        <f t="shared" si="137"/>
        <v>243000</v>
      </c>
      <c r="I4403" t="str">
        <f>VLOOKUP(E4403,'Data Produk'!$A$2:$E$2517,3,FALSE)</f>
        <v>BHINNEKA DURALINK KCB2001 BLACK</v>
      </c>
      <c r="J4403" t="str">
        <f>VLOOKUP(E4403,'Data Produk'!$A$2:$E$2517,4,FALSE)</f>
        <v>CABLE</v>
      </c>
      <c r="K4403" t="str">
        <f>VLOOKUP(D4403,'Data Outlet'!$A$2:$D$17,4,FALSE)</f>
        <v>Eko Wijaya</v>
      </c>
      <c r="L4403" t="str">
        <f>VLOOKUP(D4403,'Data Outlet'!$A$2:$D$17,2,FALSE)</f>
        <v>KOTA KASABLANKA</v>
      </c>
    </row>
    <row r="4404" spans="1:12" x14ac:dyDescent="0.25">
      <c r="A4404" t="str">
        <f t="shared" si="138"/>
        <v>T-4403</v>
      </c>
      <c r="B4404" s="3" t="s">
        <v>2584</v>
      </c>
      <c r="C4404" s="5">
        <v>45503</v>
      </c>
      <c r="D4404" s="3" t="s">
        <v>36</v>
      </c>
      <c r="E4404" s="4" t="s">
        <v>951</v>
      </c>
      <c r="F4404" s="9">
        <v>1</v>
      </c>
      <c r="G4404">
        <f>VLOOKUP(E4404,'Data Produk'!$A$2:$E$2517,5,FALSE)</f>
        <v>57150</v>
      </c>
      <c r="H4404">
        <f t="shared" si="137"/>
        <v>57150</v>
      </c>
      <c r="I4404" t="str">
        <f>VLOOKUP(E4404,'Data Produk'!$A$2:$E$2517,3,FALSE)</f>
        <v>BHINNEKA AGILE MP353 GAMING MOUSEPAD BLACK</v>
      </c>
      <c r="J4404" t="str">
        <f>VLOOKUP(E4404,'Data Produk'!$A$2:$E$2517,4,FALSE)</f>
        <v>GAMING MOUSEPAD</v>
      </c>
      <c r="K4404" t="str">
        <f>VLOOKUP(D4404,'Data Outlet'!$A$2:$D$17,4,FALSE)</f>
        <v>Citra Dewi</v>
      </c>
      <c r="L4404" t="str">
        <f>VLOOKUP(D4404,'Data Outlet'!$A$2:$D$17,2,FALSE)</f>
        <v>CENTER POINT MEDAN</v>
      </c>
    </row>
    <row r="4405" spans="1:12" x14ac:dyDescent="0.25">
      <c r="A4405" t="str">
        <f t="shared" si="138"/>
        <v>T-4404</v>
      </c>
      <c r="B4405" s="3" t="s">
        <v>2584</v>
      </c>
      <c r="C4405" s="5">
        <v>45479</v>
      </c>
      <c r="D4405" s="3" t="s">
        <v>37</v>
      </c>
      <c r="E4405" s="4" t="s">
        <v>104</v>
      </c>
      <c r="F4405" s="9">
        <v>2</v>
      </c>
      <c r="G4405">
        <f>VLOOKUP(E4405,'Data Produk'!$A$2:$E$2517,5,FALSE)</f>
        <v>77350</v>
      </c>
      <c r="H4405">
        <f t="shared" si="137"/>
        <v>154700</v>
      </c>
      <c r="I4405" t="str">
        <f>VLOOKUP(E4405,'Data Produk'!$A$2:$E$2517,3,FALSE)</f>
        <v>BHINNEKA GO W193 OFFICE MOUSE GREY</v>
      </c>
      <c r="J4405" t="str">
        <f>VLOOKUP(E4405,'Data Produk'!$A$2:$E$2517,4,FALSE)</f>
        <v>OFFICE MOUSE</v>
      </c>
      <c r="K4405" t="str">
        <f>VLOOKUP(D4405,'Data Outlet'!$A$2:$D$17,4,FALSE)</f>
        <v>Dewi Lestari</v>
      </c>
      <c r="L4405" t="str">
        <f>VLOOKUP(D4405,'Data Outlet'!$A$2:$D$17,2,FALSE)</f>
        <v>CIBUBUR JUNCTION</v>
      </c>
    </row>
    <row r="4406" spans="1:12" x14ac:dyDescent="0.25">
      <c r="A4406" t="str">
        <f t="shared" si="138"/>
        <v>T-4405</v>
      </c>
      <c r="B4406" s="3" t="s">
        <v>2584</v>
      </c>
      <c r="C4406" s="5">
        <v>45499</v>
      </c>
      <c r="D4406" s="3" t="s">
        <v>36</v>
      </c>
      <c r="E4406" s="4" t="s">
        <v>965</v>
      </c>
      <c r="F4406" s="9">
        <v>2</v>
      </c>
      <c r="G4406">
        <f>VLOOKUP(E4406,'Data Produk'!$A$2:$E$2517,5,FALSE)</f>
        <v>60750</v>
      </c>
      <c r="H4406">
        <f t="shared" si="137"/>
        <v>121500</v>
      </c>
      <c r="I4406" t="str">
        <f>VLOOKUP(E4406,'Data Produk'!$A$2:$E$2517,3,FALSE)</f>
        <v>BHINNEKA RAIGOR II WG10 GAMING MOUSE RED</v>
      </c>
      <c r="J4406" t="str">
        <f>VLOOKUP(E4406,'Data Produk'!$A$2:$E$2517,4,FALSE)</f>
        <v>MOUSE GAMING</v>
      </c>
      <c r="K4406" t="str">
        <f>VLOOKUP(D4406,'Data Outlet'!$A$2:$D$17,4,FALSE)</f>
        <v>Citra Dewi</v>
      </c>
      <c r="L4406" t="str">
        <f>VLOOKUP(D4406,'Data Outlet'!$A$2:$D$17,2,FALSE)</f>
        <v>CENTER POINT MEDAN</v>
      </c>
    </row>
    <row r="4407" spans="1:12" x14ac:dyDescent="0.25">
      <c r="A4407" t="str">
        <f t="shared" si="138"/>
        <v>T-4406</v>
      </c>
      <c r="B4407" s="3" t="s">
        <v>2584</v>
      </c>
      <c r="C4407" s="5">
        <v>45477</v>
      </c>
      <c r="D4407" s="3" t="s">
        <v>37</v>
      </c>
      <c r="E4407" s="4" t="s">
        <v>1316</v>
      </c>
      <c r="F4407" s="9">
        <v>1</v>
      </c>
      <c r="G4407">
        <f>VLOOKUP(E4407,'Data Produk'!$A$2:$E$2517,5,FALSE)</f>
        <v>81000</v>
      </c>
      <c r="H4407">
        <f t="shared" si="137"/>
        <v>81000</v>
      </c>
      <c r="I4407" t="str">
        <f>VLOOKUP(E4407,'Data Produk'!$A$2:$E$2517,3,FALSE)</f>
        <v>BHINNEKA CRYTO VX7 GAMING MOUSE PINK</v>
      </c>
      <c r="J4407" t="str">
        <f>VLOOKUP(E4407,'Data Produk'!$A$2:$E$2517,4,FALSE)</f>
        <v>MOUSE GAMING</v>
      </c>
      <c r="K4407" t="str">
        <f>VLOOKUP(D4407,'Data Outlet'!$A$2:$D$17,4,FALSE)</f>
        <v>Dewi Lestari</v>
      </c>
      <c r="L4407" t="str">
        <f>VLOOKUP(D4407,'Data Outlet'!$A$2:$D$17,2,FALSE)</f>
        <v>CIBUBUR JUNCTION</v>
      </c>
    </row>
    <row r="4408" spans="1:12" x14ac:dyDescent="0.25">
      <c r="A4408" t="str">
        <f t="shared" si="138"/>
        <v>T-4407</v>
      </c>
      <c r="B4408" s="3" t="s">
        <v>2584</v>
      </c>
      <c r="C4408" s="5">
        <v>45498</v>
      </c>
      <c r="D4408" s="3" t="s">
        <v>37</v>
      </c>
      <c r="E4408" s="4" t="s">
        <v>1818</v>
      </c>
      <c r="F4408" s="9">
        <v>3</v>
      </c>
      <c r="G4408">
        <f>VLOOKUP(E4408,'Data Produk'!$A$2:$E$2517,5,FALSE)</f>
        <v>112500</v>
      </c>
      <c r="H4408">
        <f t="shared" si="137"/>
        <v>337500</v>
      </c>
      <c r="I4408" t="str">
        <f>VLOOKUP(E4408,'Data Produk'!$A$2:$E$2517,3,FALSE)</f>
        <v>BHINNEKA WAVE11 TW11 TRUE WIRELESS BLACK</v>
      </c>
      <c r="J4408" t="str">
        <f>VLOOKUP(E4408,'Data Produk'!$A$2:$E$2517,4,FALSE)</f>
        <v>TWS</v>
      </c>
      <c r="K4408" t="str">
        <f>VLOOKUP(D4408,'Data Outlet'!$A$2:$D$17,4,FALSE)</f>
        <v>Dewi Lestari</v>
      </c>
      <c r="L4408" t="str">
        <f>VLOOKUP(D4408,'Data Outlet'!$A$2:$D$17,2,FALSE)</f>
        <v>CIBUBUR JUNCTION</v>
      </c>
    </row>
    <row r="4409" spans="1:12" x14ac:dyDescent="0.25">
      <c r="A4409" t="str">
        <f t="shared" si="138"/>
        <v>T-4408</v>
      </c>
      <c r="B4409" s="3" t="s">
        <v>2584</v>
      </c>
      <c r="C4409" s="5">
        <v>45476</v>
      </c>
      <c r="D4409" s="3" t="s">
        <v>37</v>
      </c>
      <c r="E4409" s="4" t="s">
        <v>760</v>
      </c>
      <c r="F4409" s="9">
        <v>1</v>
      </c>
      <c r="G4409">
        <f>VLOOKUP(E4409,'Data Produk'!$A$2:$E$2517,5,FALSE)</f>
        <v>22500</v>
      </c>
      <c r="H4409">
        <f t="shared" si="137"/>
        <v>22500</v>
      </c>
      <c r="I4409" t="str">
        <f>VLOOKUP(E4409,'Data Produk'!$A$2:$E$2517,3,FALSE)</f>
        <v>BHINNEKA HYPERLINK KV65C1201 BLACK</v>
      </c>
      <c r="J4409" t="str">
        <f>VLOOKUP(E4409,'Data Produk'!$A$2:$E$2517,4,FALSE)</f>
        <v>CABLE</v>
      </c>
      <c r="K4409" t="str">
        <f>VLOOKUP(D4409,'Data Outlet'!$A$2:$D$17,4,FALSE)</f>
        <v>Dewi Lestari</v>
      </c>
      <c r="L4409" t="str">
        <f>VLOOKUP(D4409,'Data Outlet'!$A$2:$D$17,2,FALSE)</f>
        <v>CIBUBUR JUNCTION</v>
      </c>
    </row>
    <row r="4410" spans="1:12" x14ac:dyDescent="0.25">
      <c r="A4410" t="str">
        <f t="shared" si="138"/>
        <v>T-4409</v>
      </c>
      <c r="B4410" s="3" t="s">
        <v>2584</v>
      </c>
      <c r="C4410" s="5">
        <v>45476</v>
      </c>
      <c r="D4410" s="3" t="s">
        <v>44</v>
      </c>
      <c r="E4410" s="4" t="s">
        <v>1819</v>
      </c>
      <c r="F4410" s="9">
        <v>1</v>
      </c>
      <c r="G4410">
        <f>VLOOKUP(E4410,'Data Produk'!$A$2:$E$2517,5,FALSE)</f>
        <v>179100</v>
      </c>
      <c r="H4410">
        <f t="shared" si="137"/>
        <v>179100</v>
      </c>
      <c r="I4410" t="str">
        <f>VLOOKUP(E4410,'Data Produk'!$A$2:$E$2517,3,FALSE)</f>
        <v>BHINNEKA Gaming Mousepad MPC900</v>
      </c>
      <c r="J4410" t="str">
        <f>VLOOKUP(E4410,'Data Produk'!$A$2:$E$2517,4,FALSE)</f>
        <v>GAMING MOUSEPAD</v>
      </c>
      <c r="K4410" t="str">
        <f>VLOOKUP(D4410,'Data Outlet'!$A$2:$D$17,4,FALSE)</f>
        <v>Gita Rahma</v>
      </c>
      <c r="L4410" t="str">
        <f>VLOOKUP(D4410,'Data Outlet'!$A$2:$D$17,2,FALSE)</f>
        <v>PAKUWON</v>
      </c>
    </row>
    <row r="4411" spans="1:12" x14ac:dyDescent="0.25">
      <c r="A4411" t="str">
        <f t="shared" si="138"/>
        <v>T-4410</v>
      </c>
      <c r="B4411" s="3" t="s">
        <v>2584</v>
      </c>
      <c r="C4411" s="5">
        <v>45474</v>
      </c>
      <c r="D4411" s="3" t="s">
        <v>39</v>
      </c>
      <c r="E4411" s="4" t="s">
        <v>1653</v>
      </c>
      <c r="F4411" s="9">
        <v>2</v>
      </c>
      <c r="G4411">
        <f>VLOOKUP(E4411,'Data Produk'!$A$2:$E$2517,5,FALSE)</f>
        <v>261000</v>
      </c>
      <c r="H4411">
        <f t="shared" si="137"/>
        <v>522000</v>
      </c>
      <c r="I4411" t="str">
        <f>VLOOKUP(E4411,'Data Produk'!$A$2:$E$2517,3,FALSE)</f>
        <v>BHINNEKA BLAKE WGC5 GAMING MOUSE WHITE</v>
      </c>
      <c r="J4411" t="str">
        <f>VLOOKUP(E4411,'Data Produk'!$A$2:$E$2517,4,FALSE)</f>
        <v>MOUSE GAMING</v>
      </c>
      <c r="K4411" t="str">
        <f>VLOOKUP(D4411,'Data Outlet'!$A$2:$D$17,4,FALSE)</f>
        <v>Eko Wijaya</v>
      </c>
      <c r="L4411" t="str">
        <f>VLOOKUP(D4411,'Data Outlet'!$A$2:$D$17,2,FALSE)</f>
        <v>KOTA KASABLANKA</v>
      </c>
    </row>
    <row r="4412" spans="1:12" x14ac:dyDescent="0.25">
      <c r="A4412" t="str">
        <f t="shared" si="138"/>
        <v>T-4411</v>
      </c>
      <c r="B4412" s="3" t="s">
        <v>2584</v>
      </c>
      <c r="C4412" s="5">
        <v>45475</v>
      </c>
      <c r="D4412" s="3" t="s">
        <v>44</v>
      </c>
      <c r="E4412" s="4" t="s">
        <v>1820</v>
      </c>
      <c r="F4412" s="9">
        <v>4</v>
      </c>
      <c r="G4412">
        <f>VLOOKUP(E4412,'Data Produk'!$A$2:$E$2517,5,FALSE)</f>
        <v>11700</v>
      </c>
      <c r="H4412">
        <f t="shared" si="137"/>
        <v>46800</v>
      </c>
      <c r="I4412" t="str">
        <f>VLOOKUP(E4412,'Data Produk'!$A$2:$E$2517,3,FALSE)</f>
        <v>BHINNEKA Gaming Mousepad MP25</v>
      </c>
      <c r="J4412" t="str">
        <f>VLOOKUP(E4412,'Data Produk'!$A$2:$E$2517,4,FALSE)</f>
        <v>BASIC MOUSEPAD</v>
      </c>
      <c r="K4412" t="str">
        <f>VLOOKUP(D4412,'Data Outlet'!$A$2:$D$17,4,FALSE)</f>
        <v>Gita Rahma</v>
      </c>
      <c r="L4412" t="str">
        <f>VLOOKUP(D4412,'Data Outlet'!$A$2:$D$17,2,FALSE)</f>
        <v>PAKUWON</v>
      </c>
    </row>
    <row r="4413" spans="1:12" x14ac:dyDescent="0.25">
      <c r="A4413" t="str">
        <f t="shared" si="138"/>
        <v>T-4412</v>
      </c>
      <c r="B4413" s="3" t="s">
        <v>2584</v>
      </c>
      <c r="C4413" s="5">
        <v>45484</v>
      </c>
      <c r="D4413" s="3" t="s">
        <v>39</v>
      </c>
      <c r="E4413" s="4" t="s">
        <v>435</v>
      </c>
      <c r="F4413" s="9">
        <v>1</v>
      </c>
      <c r="G4413">
        <f>VLOOKUP(E4413,'Data Produk'!$A$2:$E$2517,5,FALSE)</f>
        <v>489300</v>
      </c>
      <c r="H4413">
        <f t="shared" si="137"/>
        <v>489300</v>
      </c>
      <c r="I4413" t="str">
        <f>VLOOKUP(E4413,'Data Produk'!$A$2:$E$2517,3,FALSE)</f>
        <v>ACK02 LUFFY Keycaps One Piece Original</v>
      </c>
      <c r="J4413" t="str">
        <f>VLOOKUP(E4413,'Data Produk'!$A$2:$E$2517,4,FALSE)</f>
        <v>OTHER ACCESSORIES</v>
      </c>
      <c r="K4413" t="str">
        <f>VLOOKUP(D4413,'Data Outlet'!$A$2:$D$17,4,FALSE)</f>
        <v>Eko Wijaya</v>
      </c>
      <c r="L4413" t="str">
        <f>VLOOKUP(D4413,'Data Outlet'!$A$2:$D$17,2,FALSE)</f>
        <v>KOTA KASABLANKA</v>
      </c>
    </row>
    <row r="4414" spans="1:12" x14ac:dyDescent="0.25">
      <c r="A4414" t="str">
        <f t="shared" si="138"/>
        <v>T-4413</v>
      </c>
      <c r="B4414" s="3" t="s">
        <v>2584</v>
      </c>
      <c r="C4414" s="5">
        <v>45477</v>
      </c>
      <c r="D4414" s="3" t="s">
        <v>44</v>
      </c>
      <c r="E4414" s="4" t="s">
        <v>1821</v>
      </c>
      <c r="F4414" s="9">
        <v>1</v>
      </c>
      <c r="G4414">
        <f>VLOOKUP(E4414,'Data Produk'!$A$2:$E$2517,5,FALSE)</f>
        <v>40500</v>
      </c>
      <c r="H4414">
        <f t="shared" si="137"/>
        <v>40500</v>
      </c>
      <c r="I4414" t="str">
        <f>VLOOKUP(E4414,'Data Produk'!$A$2:$E$2517,3,FALSE)</f>
        <v>BHINNEKA Mouse Wireless W188 WHITE</v>
      </c>
      <c r="J4414" t="str">
        <f>VLOOKUP(E4414,'Data Produk'!$A$2:$E$2517,4,FALSE)</f>
        <v>OFFICE MOUSE</v>
      </c>
      <c r="K4414" t="str">
        <f>VLOOKUP(D4414,'Data Outlet'!$A$2:$D$17,4,FALSE)</f>
        <v>Gita Rahma</v>
      </c>
      <c r="L4414" t="str">
        <f>VLOOKUP(D4414,'Data Outlet'!$A$2:$D$17,2,FALSE)</f>
        <v>PAKUWON</v>
      </c>
    </row>
    <row r="4415" spans="1:12" x14ac:dyDescent="0.25">
      <c r="A4415" t="str">
        <f t="shared" si="138"/>
        <v>T-4414</v>
      </c>
      <c r="B4415" s="3" t="s">
        <v>2584</v>
      </c>
      <c r="C4415" s="5">
        <v>45503</v>
      </c>
      <c r="D4415" s="3" t="s">
        <v>36</v>
      </c>
      <c r="E4415" s="4" t="s">
        <v>849</v>
      </c>
      <c r="F4415" s="9">
        <v>3</v>
      </c>
      <c r="G4415">
        <f>VLOOKUP(E4415,'Data Produk'!$A$2:$E$2517,5,FALSE)</f>
        <v>31500</v>
      </c>
      <c r="H4415">
        <f t="shared" si="137"/>
        <v>94500</v>
      </c>
      <c r="I4415" t="str">
        <f>VLOOKUP(E4415,'Data Produk'!$A$2:$E$2517,3,FALSE)</f>
        <v>BHINNEKA HYPERLINK KD60L1501 BLACK</v>
      </c>
      <c r="J4415" t="str">
        <f>VLOOKUP(E4415,'Data Produk'!$A$2:$E$2517,4,FALSE)</f>
        <v>CABLE</v>
      </c>
      <c r="K4415" t="str">
        <f>VLOOKUP(D4415,'Data Outlet'!$A$2:$D$17,4,FALSE)</f>
        <v>Citra Dewi</v>
      </c>
      <c r="L4415" t="str">
        <f>VLOOKUP(D4415,'Data Outlet'!$A$2:$D$17,2,FALSE)</f>
        <v>CENTER POINT MEDAN</v>
      </c>
    </row>
    <row r="4416" spans="1:12" x14ac:dyDescent="0.25">
      <c r="A4416" t="str">
        <f t="shared" si="138"/>
        <v>T-4415</v>
      </c>
      <c r="B4416" s="3" t="s">
        <v>2584</v>
      </c>
      <c r="C4416" s="5">
        <v>45503</v>
      </c>
      <c r="D4416" s="3" t="s">
        <v>36</v>
      </c>
      <c r="E4416" s="4" t="s">
        <v>1822</v>
      </c>
      <c r="F4416" s="9">
        <v>2</v>
      </c>
      <c r="G4416">
        <f>VLOOKUP(E4416,'Data Produk'!$A$2:$E$2517,5,FALSE)</f>
        <v>112500</v>
      </c>
      <c r="H4416">
        <f t="shared" si="137"/>
        <v>225000</v>
      </c>
      <c r="I4416" t="str">
        <f>VLOOKUP(E4416,'Data Produk'!$A$2:$E$2517,3,FALSE)</f>
        <v>BHINNEKA WAVE11 TW11 TRUE WIRELESS BLACK</v>
      </c>
      <c r="J4416" t="str">
        <f>VLOOKUP(E4416,'Data Produk'!$A$2:$E$2517,4,FALSE)</f>
        <v>TWS</v>
      </c>
      <c r="K4416" t="str">
        <f>VLOOKUP(D4416,'Data Outlet'!$A$2:$D$17,4,FALSE)</f>
        <v>Citra Dewi</v>
      </c>
      <c r="L4416" t="str">
        <f>VLOOKUP(D4416,'Data Outlet'!$A$2:$D$17,2,FALSE)</f>
        <v>CENTER POINT MEDAN</v>
      </c>
    </row>
    <row r="4417" spans="1:12" x14ac:dyDescent="0.25">
      <c r="A4417" t="str">
        <f t="shared" si="138"/>
        <v>T-4416</v>
      </c>
      <c r="B4417" s="3" t="s">
        <v>2584</v>
      </c>
      <c r="C4417" s="5">
        <v>45480</v>
      </c>
      <c r="D4417" s="3" t="s">
        <v>37</v>
      </c>
      <c r="E4417" s="4" t="s">
        <v>217</v>
      </c>
      <c r="F4417" s="9">
        <v>1</v>
      </c>
      <c r="G4417">
        <f>VLOOKUP(E4417,'Data Produk'!$A$2:$E$2517,5,FALSE)</f>
        <v>13500</v>
      </c>
      <c r="H4417">
        <f t="shared" si="137"/>
        <v>13500</v>
      </c>
      <c r="I4417" t="str">
        <f>VLOOKUP(E4417,'Data Produk'!$A$2:$E$2517,3,FALSE)</f>
        <v>BHINNEKA LINKBUDS ES2 WIRED EARBUDS BLACK</v>
      </c>
      <c r="J4417" t="str">
        <f>VLOOKUP(E4417,'Data Produk'!$A$2:$E$2517,4,FALSE)</f>
        <v>EARPHONE</v>
      </c>
      <c r="K4417" t="str">
        <f>VLOOKUP(D4417,'Data Outlet'!$A$2:$D$17,4,FALSE)</f>
        <v>Dewi Lestari</v>
      </c>
      <c r="L4417" t="str">
        <f>VLOOKUP(D4417,'Data Outlet'!$A$2:$D$17,2,FALSE)</f>
        <v>CIBUBUR JUNCTION</v>
      </c>
    </row>
    <row r="4418" spans="1:12" x14ac:dyDescent="0.25">
      <c r="A4418" t="str">
        <f t="shared" si="138"/>
        <v>T-4417</v>
      </c>
      <c r="B4418" s="3" t="s">
        <v>2584</v>
      </c>
      <c r="C4418" s="5">
        <v>45479</v>
      </c>
      <c r="D4418" s="3" t="s">
        <v>37</v>
      </c>
      <c r="E4418" s="4" t="s">
        <v>891</v>
      </c>
      <c r="F4418" s="9">
        <v>2</v>
      </c>
      <c r="G4418">
        <f>VLOOKUP(E4418,'Data Produk'!$A$2:$E$2517,5,FALSE)</f>
        <v>225000</v>
      </c>
      <c r="H4418">
        <f t="shared" si="137"/>
        <v>450000</v>
      </c>
      <c r="I4418" t="str">
        <f>VLOOKUP(E4418,'Data Produk'!$A$2:$E$2517,3,FALSE)</f>
        <v>BHINNEKA POWER CUBE 4 PLUG TYPE TRAVEL MULTI ADAPTER BLACK</v>
      </c>
      <c r="J4418" t="str">
        <f>VLOOKUP(E4418,'Data Produk'!$A$2:$E$2517,4,FALSE)</f>
        <v>CAR &amp; TRAVEL CHARGER</v>
      </c>
      <c r="K4418" t="str">
        <f>VLOOKUP(D4418,'Data Outlet'!$A$2:$D$17,4,FALSE)</f>
        <v>Dewi Lestari</v>
      </c>
      <c r="L4418" t="str">
        <f>VLOOKUP(D4418,'Data Outlet'!$A$2:$D$17,2,FALSE)</f>
        <v>CIBUBUR JUNCTION</v>
      </c>
    </row>
    <row r="4419" spans="1:12" x14ac:dyDescent="0.25">
      <c r="A4419" t="str">
        <f t="shared" si="138"/>
        <v>T-4418</v>
      </c>
      <c r="B4419" s="3" t="s">
        <v>2584</v>
      </c>
      <c r="C4419" s="5">
        <v>45492</v>
      </c>
      <c r="D4419" s="3" t="s">
        <v>36</v>
      </c>
      <c r="E4419" s="4" t="s">
        <v>289</v>
      </c>
      <c r="F4419" s="9">
        <v>1</v>
      </c>
      <c r="G4419">
        <f>VLOOKUP(E4419,'Data Produk'!$A$2:$E$2517,5,FALSE)</f>
        <v>34200</v>
      </c>
      <c r="H4419">
        <f t="shared" ref="H4419:H4482" si="139">G4419*F4419</f>
        <v>34200</v>
      </c>
      <c r="I4419" t="str">
        <f>VLOOKUP(E4419,'Data Produk'!$A$2:$E$2517,3,FALSE)</f>
        <v>KM106 BHINNEKA USB CABLE MICRO</v>
      </c>
      <c r="J4419" t="str">
        <f>VLOOKUP(E4419,'Data Produk'!$A$2:$E$2517,4,FALSE)</f>
        <v>CABLE</v>
      </c>
      <c r="K4419" t="str">
        <f>VLOOKUP(D4419,'Data Outlet'!$A$2:$D$17,4,FALSE)</f>
        <v>Citra Dewi</v>
      </c>
      <c r="L4419" t="str">
        <f>VLOOKUP(D4419,'Data Outlet'!$A$2:$D$17,2,FALSE)</f>
        <v>CENTER POINT MEDAN</v>
      </c>
    </row>
    <row r="4420" spans="1:12" x14ac:dyDescent="0.25">
      <c r="A4420" t="str">
        <f t="shared" si="138"/>
        <v>T-4419</v>
      </c>
      <c r="B4420" s="3" t="s">
        <v>2584</v>
      </c>
      <c r="C4420" s="5">
        <v>45502</v>
      </c>
      <c r="D4420" s="3" t="s">
        <v>37</v>
      </c>
      <c r="E4420" s="4" t="s">
        <v>267</v>
      </c>
      <c r="F4420" s="9">
        <v>4</v>
      </c>
      <c r="G4420">
        <f>VLOOKUP(E4420,'Data Produk'!$A$2:$E$2517,5,FALSE)</f>
        <v>13050</v>
      </c>
      <c r="H4420">
        <f t="shared" si="139"/>
        <v>52200</v>
      </c>
      <c r="I4420" t="str">
        <f>VLOOKUP(E4420,'Data Produk'!$A$2:$E$2517,3,FALSE)</f>
        <v>BHINNEKA DURALINK KCT1201 BLACK</v>
      </c>
      <c r="J4420" t="str">
        <f>VLOOKUP(E4420,'Data Produk'!$A$2:$E$2517,4,FALSE)</f>
        <v>CABLE</v>
      </c>
      <c r="K4420" t="str">
        <f>VLOOKUP(D4420,'Data Outlet'!$A$2:$D$17,4,FALSE)</f>
        <v>Dewi Lestari</v>
      </c>
      <c r="L4420" t="str">
        <f>VLOOKUP(D4420,'Data Outlet'!$A$2:$D$17,2,FALSE)</f>
        <v>CIBUBUR JUNCTION</v>
      </c>
    </row>
    <row r="4421" spans="1:12" x14ac:dyDescent="0.25">
      <c r="A4421" t="str">
        <f t="shared" si="138"/>
        <v>T-4420</v>
      </c>
      <c r="B4421" s="3" t="s">
        <v>2584</v>
      </c>
      <c r="C4421" s="5">
        <v>45487</v>
      </c>
      <c r="D4421" s="3" t="s">
        <v>37</v>
      </c>
      <c r="E4421" s="4" t="s">
        <v>1823</v>
      </c>
      <c r="F4421" s="9">
        <v>1</v>
      </c>
      <c r="G4421">
        <f>VLOOKUP(E4421,'Data Produk'!$A$2:$E$2517,5,FALSE)</f>
        <v>65700</v>
      </c>
      <c r="H4421">
        <f t="shared" si="139"/>
        <v>65700</v>
      </c>
      <c r="I4421" t="str">
        <f>VLOOKUP(E4421,'Data Produk'!$A$2:$E$2517,3,FALSE)</f>
        <v>BHINNEKA POWER GO 20W 1-PORT TYPE-C USB CHARGER (PD) WHITE</v>
      </c>
      <c r="J4421" t="str">
        <f>VLOOKUP(E4421,'Data Produk'!$A$2:$E$2517,4,FALSE)</f>
        <v>CHARGER</v>
      </c>
      <c r="K4421" t="str">
        <f>VLOOKUP(D4421,'Data Outlet'!$A$2:$D$17,4,FALSE)</f>
        <v>Dewi Lestari</v>
      </c>
      <c r="L4421" t="str">
        <f>VLOOKUP(D4421,'Data Outlet'!$A$2:$D$17,2,FALSE)</f>
        <v>CIBUBUR JUNCTION</v>
      </c>
    </row>
    <row r="4422" spans="1:12" x14ac:dyDescent="0.25">
      <c r="A4422" t="str">
        <f t="shared" si="138"/>
        <v>T-4421</v>
      </c>
      <c r="B4422" s="3" t="s">
        <v>2584</v>
      </c>
      <c r="C4422" s="5">
        <v>45498</v>
      </c>
      <c r="D4422" s="3" t="s">
        <v>39</v>
      </c>
      <c r="E4422" s="4" t="s">
        <v>417</v>
      </c>
      <c r="F4422" s="9">
        <v>2</v>
      </c>
      <c r="G4422">
        <f>VLOOKUP(E4422,'Data Produk'!$A$2:$E$2517,5,FALSE)</f>
        <v>247500</v>
      </c>
      <c r="H4422">
        <f t="shared" si="139"/>
        <v>495000</v>
      </c>
      <c r="I4422" t="str">
        <f>VLOOKUP(E4422,'Data Produk'!$A$2:$E$2517,3,FALSE)</f>
        <v>BHINNEKA SHOOTER II WGP13 GAMEPAD WHITE</v>
      </c>
      <c r="J4422" t="str">
        <f>VLOOKUP(E4422,'Data Produk'!$A$2:$E$2517,4,FALSE)</f>
        <v>GAMEPAD</v>
      </c>
      <c r="K4422" t="str">
        <f>VLOOKUP(D4422,'Data Outlet'!$A$2:$D$17,4,FALSE)</f>
        <v>Eko Wijaya</v>
      </c>
      <c r="L4422" t="str">
        <f>VLOOKUP(D4422,'Data Outlet'!$A$2:$D$17,2,FALSE)</f>
        <v>KOTA KASABLANKA</v>
      </c>
    </row>
    <row r="4423" spans="1:12" x14ac:dyDescent="0.25">
      <c r="A4423" t="str">
        <f t="shared" si="138"/>
        <v>T-4422</v>
      </c>
      <c r="B4423" s="3" t="s">
        <v>2584</v>
      </c>
      <c r="C4423" s="5">
        <v>45488</v>
      </c>
      <c r="D4423" s="3" t="s">
        <v>44</v>
      </c>
      <c r="E4423" s="4" t="s">
        <v>1824</v>
      </c>
      <c r="F4423" s="9">
        <v>1</v>
      </c>
      <c r="G4423">
        <f>VLOOKUP(E4423,'Data Produk'!$A$2:$E$2517,5,FALSE)</f>
        <v>247500</v>
      </c>
      <c r="H4423">
        <f t="shared" si="139"/>
        <v>247500</v>
      </c>
      <c r="I4423" t="str">
        <f>VLOOKUP(E4423,'Data Produk'!$A$2:$E$2517,3,FALSE)</f>
        <v>BHINNEKA SHOOTER II WGP13 GAMEPAD BLUE</v>
      </c>
      <c r="J4423" t="str">
        <f>VLOOKUP(E4423,'Data Produk'!$A$2:$E$2517,4,FALSE)</f>
        <v>GAMEPAD</v>
      </c>
      <c r="K4423" t="str">
        <f>VLOOKUP(D4423,'Data Outlet'!$A$2:$D$17,4,FALSE)</f>
        <v>Gita Rahma</v>
      </c>
      <c r="L4423" t="str">
        <f>VLOOKUP(D4423,'Data Outlet'!$A$2:$D$17,2,FALSE)</f>
        <v>PAKUWON</v>
      </c>
    </row>
    <row r="4424" spans="1:12" x14ac:dyDescent="0.25">
      <c r="A4424" t="str">
        <f t="shared" si="138"/>
        <v>T-4423</v>
      </c>
      <c r="B4424" s="3" t="s">
        <v>2584</v>
      </c>
      <c r="C4424" s="5">
        <v>45504</v>
      </c>
      <c r="D4424" s="3" t="s">
        <v>39</v>
      </c>
      <c r="E4424" s="4" t="s">
        <v>911</v>
      </c>
      <c r="F4424" s="9">
        <v>1</v>
      </c>
      <c r="G4424">
        <f>VLOOKUP(E4424,'Data Produk'!$A$2:$E$2517,5,FALSE)</f>
        <v>107100</v>
      </c>
      <c r="H4424">
        <f t="shared" si="139"/>
        <v>107100</v>
      </c>
      <c r="I4424" t="str">
        <f>VLOOKUP(E4424,'Data Produk'!$A$2:$E$2517,3,FALSE)</f>
        <v>BHINNEKA CW2-Q02 38W 2-PORTS CHARGER (QC) WHITE</v>
      </c>
      <c r="J4424" t="str">
        <f>VLOOKUP(E4424,'Data Produk'!$A$2:$E$2517,4,FALSE)</f>
        <v>CHARGER</v>
      </c>
      <c r="K4424" t="str">
        <f>VLOOKUP(D4424,'Data Outlet'!$A$2:$D$17,4,FALSE)</f>
        <v>Eko Wijaya</v>
      </c>
      <c r="L4424" t="str">
        <f>VLOOKUP(D4424,'Data Outlet'!$A$2:$D$17,2,FALSE)</f>
        <v>KOTA KASABLANKA</v>
      </c>
    </row>
    <row r="4425" spans="1:12" x14ac:dyDescent="0.25">
      <c r="A4425" t="str">
        <f t="shared" si="138"/>
        <v>T-4424</v>
      </c>
      <c r="B4425" s="3" t="s">
        <v>2584</v>
      </c>
      <c r="C4425" s="5">
        <v>45504</v>
      </c>
      <c r="D4425" s="3" t="s">
        <v>37</v>
      </c>
      <c r="E4425" s="4" t="s">
        <v>1329</v>
      </c>
      <c r="F4425" s="9">
        <v>1</v>
      </c>
      <c r="G4425">
        <f>VLOOKUP(E4425,'Data Produk'!$A$2:$E$2517,5,FALSE)</f>
        <v>36900</v>
      </c>
      <c r="H4425">
        <f t="shared" si="139"/>
        <v>36900</v>
      </c>
      <c r="I4425" t="str">
        <f>VLOOKUP(E4425,'Data Produk'!$A$2:$E$2517,3,FALSE)</f>
        <v>KL106 BHINNEKA USB CABLE LIGHTNING</v>
      </c>
      <c r="J4425" t="str">
        <f>VLOOKUP(E4425,'Data Produk'!$A$2:$E$2517,4,FALSE)</f>
        <v>CABLE</v>
      </c>
      <c r="K4425" t="str">
        <f>VLOOKUP(D4425,'Data Outlet'!$A$2:$D$17,4,FALSE)</f>
        <v>Dewi Lestari</v>
      </c>
      <c r="L4425" t="str">
        <f>VLOOKUP(D4425,'Data Outlet'!$A$2:$D$17,2,FALSE)</f>
        <v>CIBUBUR JUNCTION</v>
      </c>
    </row>
    <row r="4426" spans="1:12" x14ac:dyDescent="0.25">
      <c r="A4426" t="str">
        <f t="shared" si="138"/>
        <v>T-4425</v>
      </c>
      <c r="B4426" s="3" t="s">
        <v>2584</v>
      </c>
      <c r="C4426" s="5">
        <v>45483</v>
      </c>
      <c r="D4426" s="3" t="s">
        <v>39</v>
      </c>
      <c r="E4426" s="4" t="s">
        <v>632</v>
      </c>
      <c r="F4426" s="9">
        <v>2</v>
      </c>
      <c r="G4426">
        <f>VLOOKUP(E4426,'Data Produk'!$A$2:$E$2517,5,FALSE)</f>
        <v>82800</v>
      </c>
      <c r="H4426">
        <f t="shared" si="139"/>
        <v>165600</v>
      </c>
      <c r="I4426" t="str">
        <f>VLOOKUP(E4426,'Data Produk'!$A$2:$E$2517,3,FALSE)</f>
        <v>BHINNEKA GO W193 OFFICE MOUSE PINK</v>
      </c>
      <c r="J4426" t="str">
        <f>VLOOKUP(E4426,'Data Produk'!$A$2:$E$2517,4,FALSE)</f>
        <v>OFFICE MOUSE</v>
      </c>
      <c r="K4426" t="str">
        <f>VLOOKUP(D4426,'Data Outlet'!$A$2:$D$17,4,FALSE)</f>
        <v>Eko Wijaya</v>
      </c>
      <c r="L4426" t="str">
        <f>VLOOKUP(D4426,'Data Outlet'!$A$2:$D$17,2,FALSE)</f>
        <v>KOTA KASABLANKA</v>
      </c>
    </row>
    <row r="4427" spans="1:12" x14ac:dyDescent="0.25">
      <c r="A4427" t="str">
        <f t="shared" si="138"/>
        <v>T-4426</v>
      </c>
      <c r="B4427" s="3" t="s">
        <v>2584</v>
      </c>
      <c r="C4427" s="5">
        <v>45486</v>
      </c>
      <c r="D4427" s="3" t="s">
        <v>39</v>
      </c>
      <c r="E4427" s="4" t="s">
        <v>1825</v>
      </c>
      <c r="F4427" s="9">
        <v>1</v>
      </c>
      <c r="G4427">
        <f>VLOOKUP(E4427,'Data Produk'!$A$2:$E$2517,5,FALSE)</f>
        <v>349300</v>
      </c>
      <c r="H4427">
        <f t="shared" si="139"/>
        <v>349300</v>
      </c>
      <c r="I4427" t="str">
        <f>VLOOKUP(E4427,'Data Produk'!$A$2:$E$2517,3,FALSE)</f>
        <v>BHINNEKA ATO MP905 DESKMAT ONE PIECE ROBIN</v>
      </c>
      <c r="J4427" t="str">
        <f>VLOOKUP(E4427,'Data Produk'!$A$2:$E$2517,4,FALSE)</f>
        <v>DESKMAT</v>
      </c>
      <c r="K4427" t="str">
        <f>VLOOKUP(D4427,'Data Outlet'!$A$2:$D$17,4,FALSE)</f>
        <v>Eko Wijaya</v>
      </c>
      <c r="L4427" t="str">
        <f>VLOOKUP(D4427,'Data Outlet'!$A$2:$D$17,2,FALSE)</f>
        <v>KOTA KASABLANKA</v>
      </c>
    </row>
    <row r="4428" spans="1:12" x14ac:dyDescent="0.25">
      <c r="A4428" t="str">
        <f t="shared" ref="A4428:A4491" si="140">"T-"&amp;ROW()-1</f>
        <v>T-4427</v>
      </c>
      <c r="B4428" s="3" t="s">
        <v>2584</v>
      </c>
      <c r="C4428" s="5">
        <v>45503</v>
      </c>
      <c r="D4428" s="3" t="s">
        <v>36</v>
      </c>
      <c r="E4428" s="4" t="s">
        <v>114</v>
      </c>
      <c r="F4428" s="9">
        <v>1</v>
      </c>
      <c r="G4428">
        <f>VLOOKUP(E4428,'Data Produk'!$A$2:$E$2517,5,FALSE)</f>
        <v>22500</v>
      </c>
      <c r="H4428">
        <f t="shared" si="139"/>
        <v>22500</v>
      </c>
      <c r="I4428" t="str">
        <f>VLOOKUP(E4428,'Data Produk'!$A$2:$E$2517,3,FALSE)</f>
        <v>BHINNEKA HYPERLINK KV65C1201 BLACK</v>
      </c>
      <c r="J4428" t="str">
        <f>VLOOKUP(E4428,'Data Produk'!$A$2:$E$2517,4,FALSE)</f>
        <v>CABLE</v>
      </c>
      <c r="K4428" t="str">
        <f>VLOOKUP(D4428,'Data Outlet'!$A$2:$D$17,4,FALSE)</f>
        <v>Citra Dewi</v>
      </c>
      <c r="L4428" t="str">
        <f>VLOOKUP(D4428,'Data Outlet'!$A$2:$D$17,2,FALSE)</f>
        <v>CENTER POINT MEDAN</v>
      </c>
    </row>
    <row r="4429" spans="1:12" x14ac:dyDescent="0.25">
      <c r="A4429" t="str">
        <f t="shared" si="140"/>
        <v>T-4428</v>
      </c>
      <c r="B4429" s="3" t="s">
        <v>2584</v>
      </c>
      <c r="C4429" s="5">
        <v>45477</v>
      </c>
      <c r="D4429" s="3" t="s">
        <v>39</v>
      </c>
      <c r="E4429" s="4" t="s">
        <v>413</v>
      </c>
      <c r="F4429" s="9">
        <v>1</v>
      </c>
      <c r="G4429">
        <f>VLOOKUP(E4429,'Data Produk'!$A$2:$E$2517,5,FALSE)</f>
        <v>39600</v>
      </c>
      <c r="H4429">
        <f t="shared" si="139"/>
        <v>39600</v>
      </c>
      <c r="I4429" t="str">
        <f>VLOOKUP(E4429,'Data Produk'!$A$2:$E$2517,3,FALSE)</f>
        <v>BHINNEKA GO W605 OFFICE MOUSE BEIGE</v>
      </c>
      <c r="J4429" t="str">
        <f>VLOOKUP(E4429,'Data Produk'!$A$2:$E$2517,4,FALSE)</f>
        <v>OFFICE MOUSE</v>
      </c>
      <c r="K4429" t="str">
        <f>VLOOKUP(D4429,'Data Outlet'!$A$2:$D$17,4,FALSE)</f>
        <v>Eko Wijaya</v>
      </c>
      <c r="L4429" t="str">
        <f>VLOOKUP(D4429,'Data Outlet'!$A$2:$D$17,2,FALSE)</f>
        <v>KOTA KASABLANKA</v>
      </c>
    </row>
    <row r="4430" spans="1:12" x14ac:dyDescent="0.25">
      <c r="A4430" t="str">
        <f t="shared" si="140"/>
        <v>T-4429</v>
      </c>
      <c r="B4430" s="3" t="s">
        <v>2584</v>
      </c>
      <c r="C4430" s="5">
        <v>45481</v>
      </c>
      <c r="D4430" s="3" t="s">
        <v>39</v>
      </c>
      <c r="E4430" s="4" t="s">
        <v>1035</v>
      </c>
      <c r="F4430" s="9">
        <v>2</v>
      </c>
      <c r="G4430">
        <f>VLOOKUP(E4430,'Data Produk'!$A$2:$E$2517,5,FALSE)</f>
        <v>78750</v>
      </c>
      <c r="H4430">
        <f t="shared" si="139"/>
        <v>157500</v>
      </c>
      <c r="I4430" t="str">
        <f>VLOOKUP(E4430,'Data Produk'!$A$2:$E$2517,3,FALSE)</f>
        <v>BHINNEKA CRYTO VX7 GAMING MOUSE WHITE</v>
      </c>
      <c r="J4430" t="str">
        <f>VLOOKUP(E4430,'Data Produk'!$A$2:$E$2517,4,FALSE)</f>
        <v>MOUSE GAMING</v>
      </c>
      <c r="K4430" t="str">
        <f>VLOOKUP(D4430,'Data Outlet'!$A$2:$D$17,4,FALSE)</f>
        <v>Eko Wijaya</v>
      </c>
      <c r="L4430" t="str">
        <f>VLOOKUP(D4430,'Data Outlet'!$A$2:$D$17,2,FALSE)</f>
        <v>KOTA KASABLANKA</v>
      </c>
    </row>
    <row r="4431" spans="1:12" x14ac:dyDescent="0.25">
      <c r="A4431" t="str">
        <f t="shared" si="140"/>
        <v>T-4430</v>
      </c>
      <c r="B4431" s="3" t="s">
        <v>2584</v>
      </c>
      <c r="C4431" s="5">
        <v>45484</v>
      </c>
      <c r="D4431" s="3" t="s">
        <v>36</v>
      </c>
      <c r="E4431" s="4" t="s">
        <v>562</v>
      </c>
      <c r="F4431" s="9">
        <v>1</v>
      </c>
      <c r="G4431">
        <f>VLOOKUP(E4431,'Data Produk'!$A$2:$E$2517,5,FALSE)</f>
        <v>103500</v>
      </c>
      <c r="H4431">
        <f t="shared" si="139"/>
        <v>103500</v>
      </c>
      <c r="I4431" t="str">
        <f>VLOOKUP(E4431,'Data Produk'!$A$2:$E$2517,3,FALSE)</f>
        <v>BHINNEKA FLASH HQ53 GAMING HEADSET BLACK</v>
      </c>
      <c r="J4431" t="str">
        <f>VLOOKUP(E4431,'Data Produk'!$A$2:$E$2517,4,FALSE)</f>
        <v>GAMING HEADSET</v>
      </c>
      <c r="K4431" t="str">
        <f>VLOOKUP(D4431,'Data Outlet'!$A$2:$D$17,4,FALSE)</f>
        <v>Citra Dewi</v>
      </c>
      <c r="L4431" t="str">
        <f>VLOOKUP(D4431,'Data Outlet'!$A$2:$D$17,2,FALSE)</f>
        <v>CENTER POINT MEDAN</v>
      </c>
    </row>
    <row r="4432" spans="1:12" x14ac:dyDescent="0.25">
      <c r="A4432" t="str">
        <f t="shared" si="140"/>
        <v>T-4431</v>
      </c>
      <c r="B4432" s="3" t="s">
        <v>2584</v>
      </c>
      <c r="C4432" s="5">
        <v>45479</v>
      </c>
      <c r="D4432" s="3" t="s">
        <v>36</v>
      </c>
      <c r="E4432" s="4" t="s">
        <v>234</v>
      </c>
      <c r="F4432" s="9">
        <v>1</v>
      </c>
      <c r="G4432">
        <f>VLOOKUP(E4432,'Data Produk'!$A$2:$E$2517,5,FALSE)</f>
        <v>39600</v>
      </c>
      <c r="H4432">
        <f t="shared" si="139"/>
        <v>39600</v>
      </c>
      <c r="I4432" t="str">
        <f>VLOOKUP(E4432,'Data Produk'!$A$2:$E$2517,3,FALSE)</f>
        <v>BHINNEKA GO W605 OFFICE MOUSE PINK</v>
      </c>
      <c r="J4432" t="str">
        <f>VLOOKUP(E4432,'Data Produk'!$A$2:$E$2517,4,FALSE)</f>
        <v>OFFICE MOUSE</v>
      </c>
      <c r="K4432" t="str">
        <f>VLOOKUP(D4432,'Data Outlet'!$A$2:$D$17,4,FALSE)</f>
        <v>Citra Dewi</v>
      </c>
      <c r="L4432" t="str">
        <f>VLOOKUP(D4432,'Data Outlet'!$A$2:$D$17,2,FALSE)</f>
        <v>CENTER POINT MEDAN</v>
      </c>
    </row>
    <row r="4433" spans="1:12" x14ac:dyDescent="0.25">
      <c r="A4433" t="str">
        <f t="shared" si="140"/>
        <v>T-4432</v>
      </c>
      <c r="B4433" s="3" t="s">
        <v>2584</v>
      </c>
      <c r="C4433" s="5">
        <v>45478</v>
      </c>
      <c r="D4433" s="3" t="s">
        <v>36</v>
      </c>
      <c r="E4433" s="4" t="s">
        <v>1625</v>
      </c>
      <c r="F4433" s="9">
        <v>2</v>
      </c>
      <c r="G4433">
        <f>VLOOKUP(E4433,'Data Produk'!$A$2:$E$2517,5,FALSE)</f>
        <v>170100</v>
      </c>
      <c r="H4433">
        <f t="shared" si="139"/>
        <v>340200</v>
      </c>
      <c r="I4433" t="str">
        <f>VLOOKUP(E4433,'Data Produk'!$A$2:$E$2517,3,FALSE)</f>
        <v>BHINNEKA Gaming Deskmat ATO MP905 AQUA</v>
      </c>
      <c r="J4433" t="str">
        <f>VLOOKUP(E4433,'Data Produk'!$A$2:$E$2517,4,FALSE)</f>
        <v>DESKMAT</v>
      </c>
      <c r="K4433" t="str">
        <f>VLOOKUP(D4433,'Data Outlet'!$A$2:$D$17,4,FALSE)</f>
        <v>Citra Dewi</v>
      </c>
      <c r="L4433" t="str">
        <f>VLOOKUP(D4433,'Data Outlet'!$A$2:$D$17,2,FALSE)</f>
        <v>CENTER POINT MEDAN</v>
      </c>
    </row>
    <row r="4434" spans="1:12" x14ac:dyDescent="0.25">
      <c r="A4434" t="str">
        <f t="shared" si="140"/>
        <v>T-4433</v>
      </c>
      <c r="B4434" s="3" t="s">
        <v>2584</v>
      </c>
      <c r="C4434" s="5">
        <v>45486</v>
      </c>
      <c r="D4434" s="3" t="s">
        <v>39</v>
      </c>
      <c r="E4434" s="4" t="s">
        <v>1581</v>
      </c>
      <c r="F4434" s="9">
        <v>2</v>
      </c>
      <c r="G4434">
        <f>VLOOKUP(E4434,'Data Produk'!$A$2:$E$2517,5,FALSE)</f>
        <v>39600</v>
      </c>
      <c r="H4434">
        <f t="shared" si="139"/>
        <v>79200</v>
      </c>
      <c r="I4434" t="str">
        <f>VLOOKUP(E4434,'Data Produk'!$A$2:$E$2517,3,FALSE)</f>
        <v>BHINNEKA GO W606 OFFICE MOUSE WHITE</v>
      </c>
      <c r="J4434" t="str">
        <f>VLOOKUP(E4434,'Data Produk'!$A$2:$E$2517,4,FALSE)</f>
        <v>OFFICE MOUSE</v>
      </c>
      <c r="K4434" t="str">
        <f>VLOOKUP(D4434,'Data Outlet'!$A$2:$D$17,4,FALSE)</f>
        <v>Eko Wijaya</v>
      </c>
      <c r="L4434" t="str">
        <f>VLOOKUP(D4434,'Data Outlet'!$A$2:$D$17,2,FALSE)</f>
        <v>KOTA KASABLANKA</v>
      </c>
    </row>
    <row r="4435" spans="1:12" x14ac:dyDescent="0.25">
      <c r="A4435" t="str">
        <f t="shared" si="140"/>
        <v>T-4434</v>
      </c>
      <c r="B4435" s="3" t="s">
        <v>2584</v>
      </c>
      <c r="C4435" s="5">
        <v>45486</v>
      </c>
      <c r="D4435" s="3" t="s">
        <v>37</v>
      </c>
      <c r="E4435" s="4" t="s">
        <v>1063</v>
      </c>
      <c r="F4435" s="9">
        <v>1</v>
      </c>
      <c r="G4435">
        <f>VLOOKUP(E4435,'Data Produk'!$A$2:$E$2517,5,FALSE)</f>
        <v>138500</v>
      </c>
      <c r="H4435">
        <f t="shared" si="139"/>
        <v>138500</v>
      </c>
      <c r="I4435" t="str">
        <f>VLOOKUP(E4435,'Data Produk'!$A$2:$E$2517,3,FALSE)</f>
        <v>BHINNEKA REVOLVER GP12 GAMEPAD BLACK</v>
      </c>
      <c r="J4435" t="str">
        <f>VLOOKUP(E4435,'Data Produk'!$A$2:$E$2517,4,FALSE)</f>
        <v>GAMEPAD</v>
      </c>
      <c r="K4435" t="str">
        <f>VLOOKUP(D4435,'Data Outlet'!$A$2:$D$17,4,FALSE)</f>
        <v>Dewi Lestari</v>
      </c>
      <c r="L4435" t="str">
        <f>VLOOKUP(D4435,'Data Outlet'!$A$2:$D$17,2,FALSE)</f>
        <v>CIBUBUR JUNCTION</v>
      </c>
    </row>
    <row r="4436" spans="1:12" x14ac:dyDescent="0.25">
      <c r="A4436" t="str">
        <f t="shared" si="140"/>
        <v>T-4435</v>
      </c>
      <c r="B4436" s="3" t="s">
        <v>2584</v>
      </c>
      <c r="C4436" s="5">
        <v>45499</v>
      </c>
      <c r="D4436" s="3" t="s">
        <v>37</v>
      </c>
      <c r="E4436" s="4" t="s">
        <v>308</v>
      </c>
      <c r="F4436" s="9">
        <v>1</v>
      </c>
      <c r="G4436">
        <f>VLOOKUP(E4436,'Data Produk'!$A$2:$E$2517,5,FALSE)</f>
        <v>77350</v>
      </c>
      <c r="H4436">
        <f t="shared" si="139"/>
        <v>77350</v>
      </c>
      <c r="I4436" t="str">
        <f>VLOOKUP(E4436,'Data Produk'!$A$2:$E$2517,3,FALSE)</f>
        <v>BHINNEKA W190 OFFICE MOUSE BLACK</v>
      </c>
      <c r="J4436" t="str">
        <f>VLOOKUP(E4436,'Data Produk'!$A$2:$E$2517,4,FALSE)</f>
        <v>OFFICE MOUSE</v>
      </c>
      <c r="K4436" t="str">
        <f>VLOOKUP(D4436,'Data Outlet'!$A$2:$D$17,4,FALSE)</f>
        <v>Dewi Lestari</v>
      </c>
      <c r="L4436" t="str">
        <f>VLOOKUP(D4436,'Data Outlet'!$A$2:$D$17,2,FALSE)</f>
        <v>CIBUBUR JUNCTION</v>
      </c>
    </row>
    <row r="4437" spans="1:12" x14ac:dyDescent="0.25">
      <c r="A4437" t="str">
        <f t="shared" si="140"/>
        <v>T-4436</v>
      </c>
      <c r="B4437" s="3" t="s">
        <v>2584</v>
      </c>
      <c r="C4437" s="5">
        <v>45503</v>
      </c>
      <c r="D4437" s="3" t="s">
        <v>39</v>
      </c>
      <c r="E4437" s="4" t="s">
        <v>432</v>
      </c>
      <c r="F4437" s="9">
        <v>6</v>
      </c>
      <c r="G4437">
        <f>VLOOKUP(E4437,'Data Produk'!$A$2:$E$2517,5,FALSE)</f>
        <v>22500</v>
      </c>
      <c r="H4437">
        <f t="shared" si="139"/>
        <v>135000</v>
      </c>
      <c r="I4437" t="str">
        <f>VLOOKUP(E4437,'Data Produk'!$A$2:$E$2517,3,FALSE)</f>
        <v>BHINNEKA LINKBUDS ES4 WIRED EARBUDS BLACK</v>
      </c>
      <c r="J4437" t="str">
        <f>VLOOKUP(E4437,'Data Produk'!$A$2:$E$2517,4,FALSE)</f>
        <v>EARPHONE</v>
      </c>
      <c r="K4437" t="str">
        <f>VLOOKUP(D4437,'Data Outlet'!$A$2:$D$17,4,FALSE)</f>
        <v>Eko Wijaya</v>
      </c>
      <c r="L4437" t="str">
        <f>VLOOKUP(D4437,'Data Outlet'!$A$2:$D$17,2,FALSE)</f>
        <v>KOTA KASABLANKA</v>
      </c>
    </row>
    <row r="4438" spans="1:12" x14ac:dyDescent="0.25">
      <c r="A4438" t="str">
        <f t="shared" si="140"/>
        <v>T-4437</v>
      </c>
      <c r="B4438" s="3" t="s">
        <v>2584</v>
      </c>
      <c r="C4438" s="5">
        <v>45493</v>
      </c>
      <c r="D4438" s="3" t="s">
        <v>36</v>
      </c>
      <c r="E4438" s="4" t="s">
        <v>94</v>
      </c>
      <c r="F4438" s="9">
        <v>1</v>
      </c>
      <c r="G4438">
        <f>VLOOKUP(E4438,'Data Produk'!$A$2:$E$2517,5,FALSE)</f>
        <v>39600</v>
      </c>
      <c r="H4438">
        <f t="shared" si="139"/>
        <v>39600</v>
      </c>
      <c r="I4438" t="str">
        <f>VLOOKUP(E4438,'Data Produk'!$A$2:$E$2517,3,FALSE)</f>
        <v>BHINNEKA GO W606 OFFICE MOUSE BLACK</v>
      </c>
      <c r="J4438" t="str">
        <f>VLOOKUP(E4438,'Data Produk'!$A$2:$E$2517,4,FALSE)</f>
        <v>OFFICE MOUSE</v>
      </c>
      <c r="K4438" t="str">
        <f>VLOOKUP(D4438,'Data Outlet'!$A$2:$D$17,4,FALSE)</f>
        <v>Citra Dewi</v>
      </c>
      <c r="L4438" t="str">
        <f>VLOOKUP(D4438,'Data Outlet'!$A$2:$D$17,2,FALSE)</f>
        <v>CENTER POINT MEDAN</v>
      </c>
    </row>
    <row r="4439" spans="1:12" x14ac:dyDescent="0.25">
      <c r="A4439" t="str">
        <f t="shared" si="140"/>
        <v>T-4438</v>
      </c>
      <c r="B4439" s="3" t="s">
        <v>2584</v>
      </c>
      <c r="C4439" s="5">
        <v>45483</v>
      </c>
      <c r="D4439" s="3" t="s">
        <v>43</v>
      </c>
      <c r="E4439" s="4" t="s">
        <v>556</v>
      </c>
      <c r="F4439" s="9">
        <v>1</v>
      </c>
      <c r="G4439">
        <f>VLOOKUP(E4439,'Data Produk'!$A$2:$E$2517,5,FALSE)</f>
        <v>17100</v>
      </c>
      <c r="H4439">
        <f t="shared" si="139"/>
        <v>17100</v>
      </c>
      <c r="I4439" t="str">
        <f>VLOOKUP(E4439,'Data Produk'!$A$2:$E$2517,3,FALSE)</f>
        <v>BHINNEKA DURALINK KCB1201 BLACK</v>
      </c>
      <c r="J4439" t="str">
        <f>VLOOKUP(E4439,'Data Produk'!$A$2:$E$2517,4,FALSE)</f>
        <v>CABLE</v>
      </c>
      <c r="K4439" t="str">
        <f>VLOOKUP(D4439,'Data Outlet'!$A$2:$D$17,4,FALSE)</f>
        <v>Gita Rahma</v>
      </c>
      <c r="L4439" t="str">
        <f>VLOOKUP(D4439,'Data Outlet'!$A$2:$D$17,2,FALSE)</f>
        <v>MALL OF INDONESIA</v>
      </c>
    </row>
    <row r="4440" spans="1:12" x14ac:dyDescent="0.25">
      <c r="A4440" t="str">
        <f t="shared" si="140"/>
        <v>T-4439</v>
      </c>
      <c r="B4440" s="3" t="s">
        <v>2584</v>
      </c>
      <c r="C4440" s="5">
        <v>45493</v>
      </c>
      <c r="D4440" s="3" t="s">
        <v>43</v>
      </c>
      <c r="E4440" s="4" t="s">
        <v>1257</v>
      </c>
      <c r="F4440" s="9">
        <v>1</v>
      </c>
      <c r="G4440">
        <f>VLOOKUP(E4440,'Data Produk'!$A$2:$E$2517,5,FALSE)</f>
        <v>81000</v>
      </c>
      <c r="H4440">
        <f t="shared" si="139"/>
        <v>81000</v>
      </c>
      <c r="I4440" t="str">
        <f>VLOOKUP(E4440,'Data Produk'!$A$2:$E$2517,3,FALSE)</f>
        <v>BHINNEKA SCAR II EG5C WIRED EARBUDS BLACK</v>
      </c>
      <c r="J4440" t="str">
        <f>VLOOKUP(E4440,'Data Produk'!$A$2:$E$2517,4,FALSE)</f>
        <v>EARPHONE</v>
      </c>
      <c r="K4440" t="str">
        <f>VLOOKUP(D4440,'Data Outlet'!$A$2:$D$17,4,FALSE)</f>
        <v>Gita Rahma</v>
      </c>
      <c r="L4440" t="str">
        <f>VLOOKUP(D4440,'Data Outlet'!$A$2:$D$17,2,FALSE)</f>
        <v>MALL OF INDONESIA</v>
      </c>
    </row>
    <row r="4441" spans="1:12" x14ac:dyDescent="0.25">
      <c r="A4441" t="str">
        <f t="shared" si="140"/>
        <v>T-4440</v>
      </c>
      <c r="B4441" s="3" t="s">
        <v>2584</v>
      </c>
      <c r="C4441" s="5">
        <v>45497</v>
      </c>
      <c r="D4441" s="3" t="s">
        <v>43</v>
      </c>
      <c r="E4441" s="4" t="s">
        <v>1407</v>
      </c>
      <c r="F4441" s="9">
        <v>1</v>
      </c>
      <c r="G4441">
        <f>VLOOKUP(E4441,'Data Produk'!$A$2:$E$2517,5,FALSE)</f>
        <v>148500</v>
      </c>
      <c r="H4441">
        <f t="shared" si="139"/>
        <v>148500</v>
      </c>
      <c r="I4441" t="str">
        <f>VLOOKUP(E4441,'Data Produk'!$A$2:$E$2517,3,FALSE)</f>
        <v>BHINNEKA GO WK895 OFFICE COMBO BLACK</v>
      </c>
      <c r="J4441" t="str">
        <f>VLOOKUP(E4441,'Data Produk'!$A$2:$E$2517,4,FALSE)</f>
        <v>OFFICE COMBO</v>
      </c>
      <c r="K4441" t="str">
        <f>VLOOKUP(D4441,'Data Outlet'!$A$2:$D$17,4,FALSE)</f>
        <v>Gita Rahma</v>
      </c>
      <c r="L4441" t="str">
        <f>VLOOKUP(D4441,'Data Outlet'!$A$2:$D$17,2,FALSE)</f>
        <v>MALL OF INDONESIA</v>
      </c>
    </row>
    <row r="4442" spans="1:12" x14ac:dyDescent="0.25">
      <c r="A4442" t="str">
        <f t="shared" si="140"/>
        <v>T-4441</v>
      </c>
      <c r="B4442" s="3" t="s">
        <v>2584</v>
      </c>
      <c r="C4442" s="5">
        <v>45489</v>
      </c>
      <c r="D4442" s="3" t="s">
        <v>43</v>
      </c>
      <c r="E4442" s="4" t="s">
        <v>1614</v>
      </c>
      <c r="F4442" s="9">
        <v>1</v>
      </c>
      <c r="G4442">
        <f>VLOOKUP(E4442,'Data Produk'!$A$2:$E$2517,5,FALSE)</f>
        <v>360000</v>
      </c>
      <c r="H4442">
        <f t="shared" si="139"/>
        <v>360000</v>
      </c>
      <c r="I4442" t="str">
        <f>VLOOKUP(E4442,'Data Produk'!$A$2:$E$2517,3,FALSE)</f>
        <v>BHINNEKA Gaming Gamepad USB WGP14 PK</v>
      </c>
      <c r="J4442" t="str">
        <f>VLOOKUP(E4442,'Data Produk'!$A$2:$E$2517,4,FALSE)</f>
        <v>GAMEPAD</v>
      </c>
      <c r="K4442" t="str">
        <f>VLOOKUP(D4442,'Data Outlet'!$A$2:$D$17,4,FALSE)</f>
        <v>Gita Rahma</v>
      </c>
      <c r="L4442" t="str">
        <f>VLOOKUP(D4442,'Data Outlet'!$A$2:$D$17,2,FALSE)</f>
        <v>MALL OF INDONESIA</v>
      </c>
    </row>
    <row r="4443" spans="1:12" x14ac:dyDescent="0.25">
      <c r="A4443" t="str">
        <f t="shared" si="140"/>
        <v>T-4442</v>
      </c>
      <c r="B4443" s="3" t="s">
        <v>2584</v>
      </c>
      <c r="C4443" s="5">
        <v>45503</v>
      </c>
      <c r="D4443" s="3" t="s">
        <v>43</v>
      </c>
      <c r="E4443" s="4" t="s">
        <v>815</v>
      </c>
      <c r="F4443" s="9">
        <v>1</v>
      </c>
      <c r="G4443">
        <f>VLOOKUP(E4443,'Data Produk'!$A$2:$E$2517,5,FALSE)</f>
        <v>39600</v>
      </c>
      <c r="H4443">
        <f t="shared" si="139"/>
        <v>39600</v>
      </c>
      <c r="I4443" t="str">
        <f>VLOOKUP(E4443,'Data Produk'!$A$2:$E$2517,3,FALSE)</f>
        <v>BHINNEKA GO W608 OFFICE MOUSE PINK</v>
      </c>
      <c r="J4443" t="str">
        <f>VLOOKUP(E4443,'Data Produk'!$A$2:$E$2517,4,FALSE)</f>
        <v>OFFICE MOUSE</v>
      </c>
      <c r="K4443" t="str">
        <f>VLOOKUP(D4443,'Data Outlet'!$A$2:$D$17,4,FALSE)</f>
        <v>Gita Rahma</v>
      </c>
      <c r="L4443" t="str">
        <f>VLOOKUP(D4443,'Data Outlet'!$A$2:$D$17,2,FALSE)</f>
        <v>MALL OF INDONESIA</v>
      </c>
    </row>
    <row r="4444" spans="1:12" x14ac:dyDescent="0.25">
      <c r="A4444" t="str">
        <f t="shared" si="140"/>
        <v>T-4443</v>
      </c>
      <c r="B4444" s="3" t="s">
        <v>2584</v>
      </c>
      <c r="C4444" s="5">
        <v>45489</v>
      </c>
      <c r="D4444" s="3" t="s">
        <v>43</v>
      </c>
      <c r="E4444" s="4" t="s">
        <v>1302</v>
      </c>
      <c r="F4444" s="9">
        <v>1</v>
      </c>
      <c r="G4444">
        <f>VLOOKUP(E4444,'Data Produk'!$A$2:$E$2517,5,FALSE)</f>
        <v>39600</v>
      </c>
      <c r="H4444">
        <f t="shared" si="139"/>
        <v>39600</v>
      </c>
      <c r="I4444" t="str">
        <f>VLOOKUP(E4444,'Data Produk'!$A$2:$E$2517,3,FALSE)</f>
        <v>BHINNEKA GO W606 OFFICE MOUSE WHITE</v>
      </c>
      <c r="J4444" t="str">
        <f>VLOOKUP(E4444,'Data Produk'!$A$2:$E$2517,4,FALSE)</f>
        <v>OFFICE MOUSE</v>
      </c>
      <c r="K4444" t="str">
        <f>VLOOKUP(D4444,'Data Outlet'!$A$2:$D$17,4,FALSE)</f>
        <v>Gita Rahma</v>
      </c>
      <c r="L4444" t="str">
        <f>VLOOKUP(D4444,'Data Outlet'!$A$2:$D$17,2,FALSE)</f>
        <v>MALL OF INDONESIA</v>
      </c>
    </row>
    <row r="4445" spans="1:12" x14ac:dyDescent="0.25">
      <c r="A4445" t="str">
        <f t="shared" si="140"/>
        <v>T-4444</v>
      </c>
      <c r="B4445" s="3" t="s">
        <v>2584</v>
      </c>
      <c r="C4445" s="5">
        <v>45486</v>
      </c>
      <c r="D4445" s="3" t="s">
        <v>43</v>
      </c>
      <c r="E4445" s="4" t="s">
        <v>504</v>
      </c>
      <c r="F4445" s="9">
        <v>1</v>
      </c>
      <c r="G4445">
        <f>VLOOKUP(E4445,'Data Produk'!$A$2:$E$2517,5,FALSE)</f>
        <v>82800</v>
      </c>
      <c r="H4445">
        <f t="shared" si="139"/>
        <v>82800</v>
      </c>
      <c r="I4445" t="str">
        <f>VLOOKUP(E4445,'Data Produk'!$A$2:$E$2517,3,FALSE)</f>
        <v>BHINNEKA GO W193 OFFICE MOUSE GREY</v>
      </c>
      <c r="J4445" t="str">
        <f>VLOOKUP(E4445,'Data Produk'!$A$2:$E$2517,4,FALSE)</f>
        <v>OFFICE MOUSE</v>
      </c>
      <c r="K4445" t="str">
        <f>VLOOKUP(D4445,'Data Outlet'!$A$2:$D$17,4,FALSE)</f>
        <v>Gita Rahma</v>
      </c>
      <c r="L4445" t="str">
        <f>VLOOKUP(D4445,'Data Outlet'!$A$2:$D$17,2,FALSE)</f>
        <v>MALL OF INDONESIA</v>
      </c>
    </row>
    <row r="4446" spans="1:12" x14ac:dyDescent="0.25">
      <c r="A4446" t="str">
        <f t="shared" si="140"/>
        <v>T-4445</v>
      </c>
      <c r="B4446" s="3" t="s">
        <v>2584</v>
      </c>
      <c r="C4446" s="5">
        <v>45486</v>
      </c>
      <c r="D4446" s="3" t="s">
        <v>43</v>
      </c>
      <c r="E4446" s="4" t="s">
        <v>1394</v>
      </c>
      <c r="F4446" s="9">
        <v>1</v>
      </c>
      <c r="G4446">
        <f>VLOOKUP(E4446,'Data Produk'!$A$2:$E$2517,5,FALSE)</f>
        <v>112500</v>
      </c>
      <c r="H4446">
        <f t="shared" si="139"/>
        <v>112500</v>
      </c>
      <c r="I4446" t="str">
        <f>VLOOKUP(E4446,'Data Produk'!$A$2:$E$2517,3,FALSE)</f>
        <v>BHINNEKA WAVE11 TW11 TRUE WIRELESS BLACK</v>
      </c>
      <c r="J4446" t="str">
        <f>VLOOKUP(E4446,'Data Produk'!$A$2:$E$2517,4,FALSE)</f>
        <v>TWS</v>
      </c>
      <c r="K4446" t="str">
        <f>VLOOKUP(D4446,'Data Outlet'!$A$2:$D$17,4,FALSE)</f>
        <v>Gita Rahma</v>
      </c>
      <c r="L4446" t="str">
        <f>VLOOKUP(D4446,'Data Outlet'!$A$2:$D$17,2,FALSE)</f>
        <v>MALL OF INDONESIA</v>
      </c>
    </row>
    <row r="4447" spans="1:12" x14ac:dyDescent="0.25">
      <c r="A4447" t="str">
        <f t="shared" si="140"/>
        <v>T-4446</v>
      </c>
      <c r="B4447" s="3" t="s">
        <v>2584</v>
      </c>
      <c r="C4447" s="5">
        <v>45498</v>
      </c>
      <c r="D4447" s="3" t="s">
        <v>43</v>
      </c>
      <c r="E4447" s="4" t="s">
        <v>788</v>
      </c>
      <c r="F4447" s="9">
        <v>1</v>
      </c>
      <c r="G4447">
        <f>VLOOKUP(E4447,'Data Produk'!$A$2:$E$2517,5,FALSE)</f>
        <v>22500</v>
      </c>
      <c r="H4447">
        <f t="shared" si="139"/>
        <v>22500</v>
      </c>
      <c r="I4447" t="str">
        <f>VLOOKUP(E4447,'Data Produk'!$A$2:$E$2517,3,FALSE)</f>
        <v>BHINNEKA LINKBUDS ES4 WIRED EARBUDS BLACK</v>
      </c>
      <c r="J4447" t="str">
        <f>VLOOKUP(E4447,'Data Produk'!$A$2:$E$2517,4,FALSE)</f>
        <v>EARPHONE</v>
      </c>
      <c r="K4447" t="str">
        <f>VLOOKUP(D4447,'Data Outlet'!$A$2:$D$17,4,FALSE)</f>
        <v>Gita Rahma</v>
      </c>
      <c r="L4447" t="str">
        <f>VLOOKUP(D4447,'Data Outlet'!$A$2:$D$17,2,FALSE)</f>
        <v>MALL OF INDONESIA</v>
      </c>
    </row>
    <row r="4448" spans="1:12" x14ac:dyDescent="0.25">
      <c r="A4448" t="str">
        <f t="shared" si="140"/>
        <v>T-4447</v>
      </c>
      <c r="B4448" s="3" t="s">
        <v>2584</v>
      </c>
      <c r="C4448" s="5">
        <v>45484</v>
      </c>
      <c r="D4448" s="3" t="s">
        <v>43</v>
      </c>
      <c r="E4448" s="4" t="s">
        <v>1375</v>
      </c>
      <c r="F4448" s="9">
        <v>1</v>
      </c>
      <c r="G4448">
        <f>VLOOKUP(E4448,'Data Produk'!$A$2:$E$2517,5,FALSE)</f>
        <v>98100</v>
      </c>
      <c r="H4448">
        <f t="shared" si="139"/>
        <v>98100</v>
      </c>
      <c r="I4448" t="str">
        <f>VLOOKUP(E4448,'Data Produk'!$A$2:$E$2517,3,FALSE)</f>
        <v>BHINNEKA POWER PURE 30W 2-PORTS USB CHARGER (PD+QC) WHITE</v>
      </c>
      <c r="J4448" t="str">
        <f>VLOOKUP(E4448,'Data Produk'!$A$2:$E$2517,4,FALSE)</f>
        <v>CHARGER</v>
      </c>
      <c r="K4448" t="str">
        <f>VLOOKUP(D4448,'Data Outlet'!$A$2:$D$17,4,FALSE)</f>
        <v>Gita Rahma</v>
      </c>
      <c r="L4448" t="str">
        <f>VLOOKUP(D4448,'Data Outlet'!$A$2:$D$17,2,FALSE)</f>
        <v>MALL OF INDONESIA</v>
      </c>
    </row>
    <row r="4449" spans="1:12" x14ac:dyDescent="0.25">
      <c r="A4449" t="str">
        <f t="shared" si="140"/>
        <v>T-4448</v>
      </c>
      <c r="B4449" s="3" t="s">
        <v>2584</v>
      </c>
      <c r="C4449" s="5">
        <v>45489</v>
      </c>
      <c r="D4449" s="3" t="s">
        <v>43</v>
      </c>
      <c r="E4449" s="4" t="s">
        <v>511</v>
      </c>
      <c r="F4449" s="9">
        <v>1</v>
      </c>
      <c r="G4449">
        <f>VLOOKUP(E4449,'Data Produk'!$A$2:$E$2517,5,FALSE)</f>
        <v>88200</v>
      </c>
      <c r="H4449">
        <f t="shared" si="139"/>
        <v>88200</v>
      </c>
      <c r="I4449" t="str">
        <f>VLOOKUP(E4449,'Data Produk'!$A$2:$E$2517,3,FALSE)</f>
        <v>BHINNEKA POWER PACK S1 10.000 mAh POWERBANK WHITE</v>
      </c>
      <c r="J4449" t="str">
        <f>VLOOKUP(E4449,'Data Produk'!$A$2:$E$2517,4,FALSE)</f>
        <v>POWERBANK</v>
      </c>
      <c r="K4449" t="str">
        <f>VLOOKUP(D4449,'Data Outlet'!$A$2:$D$17,4,FALSE)</f>
        <v>Gita Rahma</v>
      </c>
      <c r="L4449" t="str">
        <f>VLOOKUP(D4449,'Data Outlet'!$A$2:$D$17,2,FALSE)</f>
        <v>MALL OF INDONESIA</v>
      </c>
    </row>
    <row r="4450" spans="1:12" x14ac:dyDescent="0.25">
      <c r="A4450" t="str">
        <f t="shared" si="140"/>
        <v>T-4449</v>
      </c>
      <c r="B4450" s="3" t="s">
        <v>2584</v>
      </c>
      <c r="C4450" s="5">
        <v>45480</v>
      </c>
      <c r="D4450" s="3" t="s">
        <v>43</v>
      </c>
      <c r="E4450" s="4" t="s">
        <v>538</v>
      </c>
      <c r="F4450" s="9">
        <v>2</v>
      </c>
      <c r="G4450">
        <f>VLOOKUP(E4450,'Data Produk'!$A$2:$E$2517,5,FALSE)</f>
        <v>25200</v>
      </c>
      <c r="H4450">
        <f t="shared" si="139"/>
        <v>50400</v>
      </c>
      <c r="I4450" t="str">
        <f>VLOOKUP(E4450,'Data Produk'!$A$2:$E$2517,3,FALSE)</f>
        <v>BHINNEKA HYPERLINK KD60C1501 BLACK</v>
      </c>
      <c r="J4450" t="str">
        <f>VLOOKUP(E4450,'Data Produk'!$A$2:$E$2517,4,FALSE)</f>
        <v>CABLE</v>
      </c>
      <c r="K4450" t="str">
        <f>VLOOKUP(D4450,'Data Outlet'!$A$2:$D$17,4,FALSE)</f>
        <v>Gita Rahma</v>
      </c>
      <c r="L4450" t="str">
        <f>VLOOKUP(D4450,'Data Outlet'!$A$2:$D$17,2,FALSE)</f>
        <v>MALL OF INDONESIA</v>
      </c>
    </row>
    <row r="4451" spans="1:12" x14ac:dyDescent="0.25">
      <c r="A4451" t="str">
        <f t="shared" si="140"/>
        <v>T-4450</v>
      </c>
      <c r="B4451" s="3" t="s">
        <v>2584</v>
      </c>
      <c r="C4451" s="5">
        <v>45479</v>
      </c>
      <c r="D4451" s="3" t="s">
        <v>43</v>
      </c>
      <c r="E4451" s="4" t="s">
        <v>536</v>
      </c>
      <c r="F4451" s="9">
        <v>2</v>
      </c>
      <c r="G4451">
        <f>VLOOKUP(E4451,'Data Produk'!$A$2:$E$2517,5,FALSE)</f>
        <v>27000</v>
      </c>
      <c r="H4451">
        <f t="shared" si="139"/>
        <v>54000</v>
      </c>
      <c r="I4451" t="str">
        <f>VLOOKUP(E4451,'Data Produk'!$A$2:$E$2517,3,FALSE)</f>
        <v>BHINNEKA DURALINK KLB2001 BLACK</v>
      </c>
      <c r="J4451" t="str">
        <f>VLOOKUP(E4451,'Data Produk'!$A$2:$E$2517,4,FALSE)</f>
        <v>CABLE</v>
      </c>
      <c r="K4451" t="str">
        <f>VLOOKUP(D4451,'Data Outlet'!$A$2:$D$17,4,FALSE)</f>
        <v>Gita Rahma</v>
      </c>
      <c r="L4451" t="str">
        <f>VLOOKUP(D4451,'Data Outlet'!$A$2:$D$17,2,FALSE)</f>
        <v>MALL OF INDONESIA</v>
      </c>
    </row>
    <row r="4452" spans="1:12" x14ac:dyDescent="0.25">
      <c r="A4452" t="str">
        <f t="shared" si="140"/>
        <v>T-4451</v>
      </c>
      <c r="B4452" s="3" t="s">
        <v>2584</v>
      </c>
      <c r="C4452" s="5">
        <v>45481</v>
      </c>
      <c r="D4452" s="3" t="s">
        <v>43</v>
      </c>
      <c r="E4452" s="4" t="s">
        <v>552</v>
      </c>
      <c r="F4452" s="9">
        <v>2</v>
      </c>
      <c r="G4452">
        <f>VLOOKUP(E4452,'Data Produk'!$A$2:$E$2517,5,FALSE)</f>
        <v>57600</v>
      </c>
      <c r="H4452">
        <f t="shared" si="139"/>
        <v>115200</v>
      </c>
      <c r="I4452" t="str">
        <f>VLOOKUP(E4452,'Data Produk'!$A$2:$E$2517,3,FALSE)</f>
        <v>BHINNEKA GO W192 OFFICE MOUSE BLACK</v>
      </c>
      <c r="J4452" t="str">
        <f>VLOOKUP(E4452,'Data Produk'!$A$2:$E$2517,4,FALSE)</f>
        <v>OFFICE MOUSE</v>
      </c>
      <c r="K4452" t="str">
        <f>VLOOKUP(D4452,'Data Outlet'!$A$2:$D$17,4,FALSE)</f>
        <v>Gita Rahma</v>
      </c>
      <c r="L4452" t="str">
        <f>VLOOKUP(D4452,'Data Outlet'!$A$2:$D$17,2,FALSE)</f>
        <v>MALL OF INDONESIA</v>
      </c>
    </row>
    <row r="4453" spans="1:12" x14ac:dyDescent="0.25">
      <c r="A4453" t="str">
        <f t="shared" si="140"/>
        <v>T-4452</v>
      </c>
      <c r="B4453" s="3" t="s">
        <v>2584</v>
      </c>
      <c r="C4453" s="5">
        <v>45502</v>
      </c>
      <c r="D4453" s="3" t="s">
        <v>43</v>
      </c>
      <c r="E4453" s="4" t="s">
        <v>1761</v>
      </c>
      <c r="F4453" s="9">
        <v>1</v>
      </c>
      <c r="G4453">
        <f>VLOOKUP(E4453,'Data Produk'!$A$2:$E$2517,5,FALSE)</f>
        <v>26100</v>
      </c>
      <c r="H4453">
        <f t="shared" si="139"/>
        <v>26100</v>
      </c>
      <c r="I4453" t="str">
        <f>VLOOKUP(E4453,'Data Produk'!$A$2:$E$2517,3,FALSE)</f>
        <v>KM102 BHINNEKA USB CABLE MICRO</v>
      </c>
      <c r="J4453" t="str">
        <f>VLOOKUP(E4453,'Data Produk'!$A$2:$E$2517,4,FALSE)</f>
        <v>CABLE</v>
      </c>
      <c r="K4453" t="str">
        <f>VLOOKUP(D4453,'Data Outlet'!$A$2:$D$17,4,FALSE)</f>
        <v>Gita Rahma</v>
      </c>
      <c r="L4453" t="str">
        <f>VLOOKUP(D4453,'Data Outlet'!$A$2:$D$17,2,FALSE)</f>
        <v>MALL OF INDONESIA</v>
      </c>
    </row>
    <row r="4454" spans="1:12" x14ac:dyDescent="0.25">
      <c r="A4454" t="str">
        <f t="shared" si="140"/>
        <v>T-4453</v>
      </c>
      <c r="B4454" s="3" t="s">
        <v>2584</v>
      </c>
      <c r="C4454" s="5">
        <v>45489</v>
      </c>
      <c r="D4454" s="3" t="s">
        <v>43</v>
      </c>
      <c r="E4454" s="4" t="s">
        <v>544</v>
      </c>
      <c r="F4454" s="9">
        <v>3</v>
      </c>
      <c r="G4454">
        <f>VLOOKUP(E4454,'Data Produk'!$A$2:$E$2517,5,FALSE)</f>
        <v>13050</v>
      </c>
      <c r="H4454">
        <f t="shared" si="139"/>
        <v>39150</v>
      </c>
      <c r="I4454" t="str">
        <f>VLOOKUP(E4454,'Data Produk'!$A$2:$E$2517,3,FALSE)</f>
        <v>BHINNEKA DURALINK KCT1201 BLACK</v>
      </c>
      <c r="J4454" t="str">
        <f>VLOOKUP(E4454,'Data Produk'!$A$2:$E$2517,4,FALSE)</f>
        <v>CABLE</v>
      </c>
      <c r="K4454" t="str">
        <f>VLOOKUP(D4454,'Data Outlet'!$A$2:$D$17,4,FALSE)</f>
        <v>Gita Rahma</v>
      </c>
      <c r="L4454" t="str">
        <f>VLOOKUP(D4454,'Data Outlet'!$A$2:$D$17,2,FALSE)</f>
        <v>MALL OF INDONESIA</v>
      </c>
    </row>
    <row r="4455" spans="1:12" x14ac:dyDescent="0.25">
      <c r="A4455" t="str">
        <f t="shared" si="140"/>
        <v>T-4454</v>
      </c>
      <c r="B4455" s="3" t="s">
        <v>2584</v>
      </c>
      <c r="C4455" s="5">
        <v>45479</v>
      </c>
      <c r="D4455" s="3" t="s">
        <v>43</v>
      </c>
      <c r="E4455" s="4" t="s">
        <v>1826</v>
      </c>
      <c r="F4455" s="9">
        <v>2</v>
      </c>
      <c r="G4455">
        <f>VLOOKUP(E4455,'Data Produk'!$A$2:$E$2517,5,FALSE)</f>
        <v>243000</v>
      </c>
      <c r="H4455">
        <f t="shared" si="139"/>
        <v>486000</v>
      </c>
      <c r="I4455" t="str">
        <f>VLOOKUP(E4455,'Data Produk'!$A$2:$E$2517,3,FALSE)</f>
        <v>BHINNEKA LUMINOUS C30 WEBCAM BLACK</v>
      </c>
      <c r="J4455" t="str">
        <f>VLOOKUP(E4455,'Data Produk'!$A$2:$E$2517,4,FALSE)</f>
        <v>STREAMING DEVICES</v>
      </c>
      <c r="K4455" t="str">
        <f>VLOOKUP(D4455,'Data Outlet'!$A$2:$D$17,4,FALSE)</f>
        <v>Gita Rahma</v>
      </c>
      <c r="L4455" t="str">
        <f>VLOOKUP(D4455,'Data Outlet'!$A$2:$D$17,2,FALSE)</f>
        <v>MALL OF INDONESIA</v>
      </c>
    </row>
    <row r="4456" spans="1:12" x14ac:dyDescent="0.25">
      <c r="A4456" t="str">
        <f t="shared" si="140"/>
        <v>T-4455</v>
      </c>
      <c r="B4456" s="3" t="s">
        <v>2584</v>
      </c>
      <c r="C4456" s="5">
        <v>45488</v>
      </c>
      <c r="D4456" s="3" t="s">
        <v>43</v>
      </c>
      <c r="E4456" s="4" t="s">
        <v>532</v>
      </c>
      <c r="F4456" s="9">
        <v>4</v>
      </c>
      <c r="G4456">
        <f>VLOOKUP(E4456,'Data Produk'!$A$2:$E$2517,5,FALSE)</f>
        <v>27000</v>
      </c>
      <c r="H4456">
        <f t="shared" si="139"/>
        <v>108000</v>
      </c>
      <c r="I4456" t="str">
        <f>VLOOKUP(E4456,'Data Produk'!$A$2:$E$2517,3,FALSE)</f>
        <v>BHINNEKA DURALINK KCB2001 BLACK</v>
      </c>
      <c r="J4456" t="str">
        <f>VLOOKUP(E4456,'Data Produk'!$A$2:$E$2517,4,FALSE)</f>
        <v>CABLE</v>
      </c>
      <c r="K4456" t="str">
        <f>VLOOKUP(D4456,'Data Outlet'!$A$2:$D$17,4,FALSE)</f>
        <v>Gita Rahma</v>
      </c>
      <c r="L4456" t="str">
        <f>VLOOKUP(D4456,'Data Outlet'!$A$2:$D$17,2,FALSE)</f>
        <v>MALL OF INDONESIA</v>
      </c>
    </row>
    <row r="4457" spans="1:12" x14ac:dyDescent="0.25">
      <c r="A4457" t="str">
        <f t="shared" si="140"/>
        <v>T-4456</v>
      </c>
      <c r="B4457" s="3" t="s">
        <v>2584</v>
      </c>
      <c r="C4457" s="5">
        <v>45501</v>
      </c>
      <c r="D4457" s="3" t="s">
        <v>43</v>
      </c>
      <c r="E4457" s="4" t="s">
        <v>1827</v>
      </c>
      <c r="F4457" s="9">
        <v>2</v>
      </c>
      <c r="G4457">
        <f>VLOOKUP(E4457,'Data Produk'!$A$2:$E$2517,5,FALSE)</f>
        <v>145800</v>
      </c>
      <c r="H4457">
        <f t="shared" si="139"/>
        <v>291600</v>
      </c>
      <c r="I4457" t="str">
        <f>VLOOKUP(E4457,'Data Produk'!$A$2:$E$2517,3,FALSE)</f>
        <v>BHINNEKA SHOOTER II GP13 GAMEPAD BLACK</v>
      </c>
      <c r="J4457" t="str">
        <f>VLOOKUP(E4457,'Data Produk'!$A$2:$E$2517,4,FALSE)</f>
        <v>GAMEPAD</v>
      </c>
      <c r="K4457" t="str">
        <f>VLOOKUP(D4457,'Data Outlet'!$A$2:$D$17,4,FALSE)</f>
        <v>Gita Rahma</v>
      </c>
      <c r="L4457" t="str">
        <f>VLOOKUP(D4457,'Data Outlet'!$A$2:$D$17,2,FALSE)</f>
        <v>MALL OF INDONESIA</v>
      </c>
    </row>
    <row r="4458" spans="1:12" x14ac:dyDescent="0.25">
      <c r="A4458" t="str">
        <f t="shared" si="140"/>
        <v>T-4457</v>
      </c>
      <c r="B4458" s="3" t="s">
        <v>2584</v>
      </c>
      <c r="C4458" s="5">
        <v>45489</v>
      </c>
      <c r="D4458" s="3" t="s">
        <v>43</v>
      </c>
      <c r="E4458" s="4" t="s">
        <v>542</v>
      </c>
      <c r="F4458" s="9">
        <v>1</v>
      </c>
      <c r="G4458">
        <f>VLOOKUP(E4458,'Data Produk'!$A$2:$E$2517,5,FALSE)</f>
        <v>14400</v>
      </c>
      <c r="H4458">
        <f t="shared" si="139"/>
        <v>14400</v>
      </c>
      <c r="I4458" t="str">
        <f>VLOOKUP(E4458,'Data Produk'!$A$2:$E$2517,3,FALSE)</f>
        <v>BHINNEKA DURALINK KLT1201 CABLE BLACK</v>
      </c>
      <c r="J4458" t="str">
        <f>VLOOKUP(E4458,'Data Produk'!$A$2:$E$2517,4,FALSE)</f>
        <v>CABLE</v>
      </c>
      <c r="K4458" t="str">
        <f>VLOOKUP(D4458,'Data Outlet'!$A$2:$D$17,4,FALSE)</f>
        <v>Gita Rahma</v>
      </c>
      <c r="L4458" t="str">
        <f>VLOOKUP(D4458,'Data Outlet'!$A$2:$D$17,2,FALSE)</f>
        <v>MALL OF INDONESIA</v>
      </c>
    </row>
    <row r="4459" spans="1:12" x14ac:dyDescent="0.25">
      <c r="A4459" t="str">
        <f t="shared" si="140"/>
        <v>T-4458</v>
      </c>
      <c r="B4459" s="3" t="s">
        <v>2584</v>
      </c>
      <c r="C4459" s="5">
        <v>45485</v>
      </c>
      <c r="D4459" s="3" t="s">
        <v>43</v>
      </c>
      <c r="E4459" s="4" t="s">
        <v>546</v>
      </c>
      <c r="F4459" s="9">
        <v>3</v>
      </c>
      <c r="G4459">
        <f>VLOOKUP(E4459,'Data Produk'!$A$2:$E$2517,5,FALSE)</f>
        <v>31500</v>
      </c>
      <c r="H4459">
        <f t="shared" si="139"/>
        <v>94500</v>
      </c>
      <c r="I4459" t="str">
        <f>VLOOKUP(E4459,'Data Produk'!$A$2:$E$2517,3,FALSE)</f>
        <v>BHINNEKA HYPERLINK KD60L1501 BLACK</v>
      </c>
      <c r="J4459" t="str">
        <f>VLOOKUP(E4459,'Data Produk'!$A$2:$E$2517,4,FALSE)</f>
        <v>CABLE</v>
      </c>
      <c r="K4459" t="str">
        <f>VLOOKUP(D4459,'Data Outlet'!$A$2:$D$17,4,FALSE)</f>
        <v>Gita Rahma</v>
      </c>
      <c r="L4459" t="str">
        <f>VLOOKUP(D4459,'Data Outlet'!$A$2:$D$17,2,FALSE)</f>
        <v>MALL OF INDONESIA</v>
      </c>
    </row>
    <row r="4460" spans="1:12" x14ac:dyDescent="0.25">
      <c r="A4460" t="str">
        <f t="shared" si="140"/>
        <v>T-4459</v>
      </c>
      <c r="B4460" s="3" t="s">
        <v>2584</v>
      </c>
      <c r="C4460" s="5">
        <v>45496</v>
      </c>
      <c r="D4460" s="3" t="s">
        <v>43</v>
      </c>
      <c r="E4460" s="4" t="s">
        <v>518</v>
      </c>
      <c r="F4460" s="9">
        <v>1</v>
      </c>
      <c r="G4460">
        <f>VLOOKUP(E4460,'Data Produk'!$A$2:$E$2517,5,FALSE)</f>
        <v>26100</v>
      </c>
      <c r="H4460">
        <f t="shared" si="139"/>
        <v>26100</v>
      </c>
      <c r="I4460" t="str">
        <f>VLOOKUP(E4460,'Data Produk'!$A$2:$E$2517,3,FALSE)</f>
        <v>BHINNEKA GO ES1 WIRED EARBUDS WHITE</v>
      </c>
      <c r="J4460" t="str">
        <f>VLOOKUP(E4460,'Data Produk'!$A$2:$E$2517,4,FALSE)</f>
        <v>EARPHONE</v>
      </c>
      <c r="K4460" t="str">
        <f>VLOOKUP(D4460,'Data Outlet'!$A$2:$D$17,4,FALSE)</f>
        <v>Gita Rahma</v>
      </c>
      <c r="L4460" t="str">
        <f>VLOOKUP(D4460,'Data Outlet'!$A$2:$D$17,2,FALSE)</f>
        <v>MALL OF INDONESIA</v>
      </c>
    </row>
    <row r="4461" spans="1:12" x14ac:dyDescent="0.25">
      <c r="A4461" t="str">
        <f t="shared" si="140"/>
        <v>T-4460</v>
      </c>
      <c r="B4461" s="3" t="s">
        <v>2584</v>
      </c>
      <c r="C4461" s="5">
        <v>45479</v>
      </c>
      <c r="D4461" s="3" t="s">
        <v>43</v>
      </c>
      <c r="E4461" s="4" t="s">
        <v>512</v>
      </c>
      <c r="F4461" s="9">
        <v>1</v>
      </c>
      <c r="G4461">
        <f>VLOOKUP(E4461,'Data Produk'!$A$2:$E$2517,5,FALSE)</f>
        <v>162000</v>
      </c>
      <c r="H4461">
        <f t="shared" si="139"/>
        <v>162000</v>
      </c>
      <c r="I4461" t="str">
        <f>VLOOKUP(E4461,'Data Produk'!$A$2:$E$2517,3,FALSE)</f>
        <v>BHINNEKA POWER PACK T1 10.000 mAh 22,5W POWERBANK BLACK</v>
      </c>
      <c r="J4461" t="str">
        <f>VLOOKUP(E4461,'Data Produk'!$A$2:$E$2517,4,FALSE)</f>
        <v>POWERBANK</v>
      </c>
      <c r="K4461" t="str">
        <f>VLOOKUP(D4461,'Data Outlet'!$A$2:$D$17,4,FALSE)</f>
        <v>Gita Rahma</v>
      </c>
      <c r="L4461" t="str">
        <f>VLOOKUP(D4461,'Data Outlet'!$A$2:$D$17,2,FALSE)</f>
        <v>MALL OF INDONESIA</v>
      </c>
    </row>
    <row r="4462" spans="1:12" x14ac:dyDescent="0.25">
      <c r="A4462" t="str">
        <f t="shared" si="140"/>
        <v>T-4461</v>
      </c>
      <c r="B4462" s="3" t="s">
        <v>2584</v>
      </c>
      <c r="C4462" s="5">
        <v>45487</v>
      </c>
      <c r="D4462" s="3" t="s">
        <v>43</v>
      </c>
      <c r="E4462" s="4" t="s">
        <v>1125</v>
      </c>
      <c r="F4462" s="9">
        <v>2</v>
      </c>
      <c r="G4462">
        <f>VLOOKUP(E4462,'Data Produk'!$A$2:$E$2517,5,FALSE)</f>
        <v>125100</v>
      </c>
      <c r="H4462">
        <f t="shared" si="139"/>
        <v>250200</v>
      </c>
      <c r="I4462" t="str">
        <f>VLOOKUP(E4462,'Data Produk'!$A$2:$E$2517,3,FALSE)</f>
        <v>BHINNEKA THOR II X16 GAMING MOUSE BLACK</v>
      </c>
      <c r="J4462" t="str">
        <f>VLOOKUP(E4462,'Data Produk'!$A$2:$E$2517,4,FALSE)</f>
        <v>MOUSE GAMING</v>
      </c>
      <c r="K4462" t="str">
        <f>VLOOKUP(D4462,'Data Outlet'!$A$2:$D$17,4,FALSE)</f>
        <v>Gita Rahma</v>
      </c>
      <c r="L4462" t="str">
        <f>VLOOKUP(D4462,'Data Outlet'!$A$2:$D$17,2,FALSE)</f>
        <v>MALL OF INDONESIA</v>
      </c>
    </row>
    <row r="4463" spans="1:12" x14ac:dyDescent="0.25">
      <c r="A4463" t="str">
        <f t="shared" si="140"/>
        <v>T-4462</v>
      </c>
      <c r="B4463" s="3" t="s">
        <v>2584</v>
      </c>
      <c r="C4463" s="5">
        <v>45475</v>
      </c>
      <c r="D4463" s="3" t="s">
        <v>43</v>
      </c>
      <c r="E4463" s="4" t="s">
        <v>526</v>
      </c>
      <c r="F4463" s="9">
        <v>7</v>
      </c>
      <c r="G4463">
        <f>VLOOKUP(E4463,'Data Produk'!$A$2:$E$2517,5,FALSE)</f>
        <v>22500</v>
      </c>
      <c r="H4463">
        <f t="shared" si="139"/>
        <v>157500</v>
      </c>
      <c r="I4463" t="str">
        <f>VLOOKUP(E4463,'Data Produk'!$A$2:$E$2517,3,FALSE)</f>
        <v>BHINNEKA HYPERLINK KV65C1201 BLACK</v>
      </c>
      <c r="J4463" t="str">
        <f>VLOOKUP(E4463,'Data Produk'!$A$2:$E$2517,4,FALSE)</f>
        <v>CABLE</v>
      </c>
      <c r="K4463" t="str">
        <f>VLOOKUP(D4463,'Data Outlet'!$A$2:$D$17,4,FALSE)</f>
        <v>Gita Rahma</v>
      </c>
      <c r="L4463" t="str">
        <f>VLOOKUP(D4463,'Data Outlet'!$A$2:$D$17,2,FALSE)</f>
        <v>MALL OF INDONESIA</v>
      </c>
    </row>
    <row r="4464" spans="1:12" x14ac:dyDescent="0.25">
      <c r="A4464" t="str">
        <f t="shared" si="140"/>
        <v>T-4463</v>
      </c>
      <c r="B4464" s="3" t="s">
        <v>2584</v>
      </c>
      <c r="C4464" s="5">
        <v>45482</v>
      </c>
      <c r="D4464" s="3" t="s">
        <v>43</v>
      </c>
      <c r="E4464" s="4" t="s">
        <v>531</v>
      </c>
      <c r="F4464" s="9">
        <v>3</v>
      </c>
      <c r="G4464">
        <f>VLOOKUP(E4464,'Data Produk'!$A$2:$E$2517,5,FALSE)</f>
        <v>15300</v>
      </c>
      <c r="H4464">
        <f t="shared" si="139"/>
        <v>45900</v>
      </c>
      <c r="I4464" t="str">
        <f>VLOOKUP(E4464,'Data Produk'!$A$2:$E$2517,3,FALSE)</f>
        <v>BHINNEKA LINKPODS ES3 WIRED EARBUDS BLACK</v>
      </c>
      <c r="J4464" t="str">
        <f>VLOOKUP(E4464,'Data Produk'!$A$2:$E$2517,4,FALSE)</f>
        <v>EARPHONE</v>
      </c>
      <c r="K4464" t="str">
        <f>VLOOKUP(D4464,'Data Outlet'!$A$2:$D$17,4,FALSE)</f>
        <v>Gita Rahma</v>
      </c>
      <c r="L4464" t="str">
        <f>VLOOKUP(D4464,'Data Outlet'!$A$2:$D$17,2,FALSE)</f>
        <v>MALL OF INDONESIA</v>
      </c>
    </row>
    <row r="4465" spans="1:12" x14ac:dyDescent="0.25">
      <c r="A4465" t="str">
        <f t="shared" si="140"/>
        <v>T-4464</v>
      </c>
      <c r="B4465" s="3" t="s">
        <v>2584</v>
      </c>
      <c r="C4465" s="5">
        <v>45493</v>
      </c>
      <c r="D4465" s="3" t="s">
        <v>43</v>
      </c>
      <c r="E4465" s="4" t="s">
        <v>1389</v>
      </c>
      <c r="F4465" s="9">
        <v>3</v>
      </c>
      <c r="G4465">
        <f>VLOOKUP(E4465,'Data Produk'!$A$2:$E$2517,5,FALSE)</f>
        <v>65700</v>
      </c>
      <c r="H4465">
        <f t="shared" si="139"/>
        <v>197100</v>
      </c>
      <c r="I4465" t="str">
        <f>VLOOKUP(E4465,'Data Produk'!$A$2:$E$2517,3,FALSE)</f>
        <v>BHINNEKA RAIGOR III WG12 GAMING MOUSE BLACK</v>
      </c>
      <c r="J4465" t="str">
        <f>VLOOKUP(E4465,'Data Produk'!$A$2:$E$2517,4,FALSE)</f>
        <v>MOUSE GAMING</v>
      </c>
      <c r="K4465" t="str">
        <f>VLOOKUP(D4465,'Data Outlet'!$A$2:$D$17,4,FALSE)</f>
        <v>Gita Rahma</v>
      </c>
      <c r="L4465" t="str">
        <f>VLOOKUP(D4465,'Data Outlet'!$A$2:$D$17,2,FALSE)</f>
        <v>MALL OF INDONESIA</v>
      </c>
    </row>
    <row r="4466" spans="1:12" x14ac:dyDescent="0.25">
      <c r="A4466" t="str">
        <f t="shared" si="140"/>
        <v>T-4465</v>
      </c>
      <c r="B4466" s="3" t="s">
        <v>2584</v>
      </c>
      <c r="C4466" s="5">
        <v>45498</v>
      </c>
      <c r="D4466" s="3" t="s">
        <v>43</v>
      </c>
      <c r="E4466" s="4" t="s">
        <v>744</v>
      </c>
      <c r="F4466" s="9">
        <v>1</v>
      </c>
      <c r="G4466">
        <f>VLOOKUP(E4466,'Data Produk'!$A$2:$E$2517,5,FALSE)</f>
        <v>81000</v>
      </c>
      <c r="H4466">
        <f t="shared" si="139"/>
        <v>81000</v>
      </c>
      <c r="I4466" t="str">
        <f>VLOOKUP(E4466,'Data Produk'!$A$2:$E$2517,3,FALSE)</f>
        <v>BHINNEKA THOR X9 GAMING MOUSE BLACK</v>
      </c>
      <c r="J4466" t="str">
        <f>VLOOKUP(E4466,'Data Produk'!$A$2:$E$2517,4,FALSE)</f>
        <v>MOUSE GAMING</v>
      </c>
      <c r="K4466" t="str">
        <f>VLOOKUP(D4466,'Data Outlet'!$A$2:$D$17,4,FALSE)</f>
        <v>Gita Rahma</v>
      </c>
      <c r="L4466" t="str">
        <f>VLOOKUP(D4466,'Data Outlet'!$A$2:$D$17,2,FALSE)</f>
        <v>MALL OF INDONESIA</v>
      </c>
    </row>
    <row r="4467" spans="1:12" x14ac:dyDescent="0.25">
      <c r="A4467" t="str">
        <f t="shared" si="140"/>
        <v>T-4466</v>
      </c>
      <c r="B4467" s="3" t="s">
        <v>2584</v>
      </c>
      <c r="C4467" s="5">
        <v>45493</v>
      </c>
      <c r="D4467" s="3" t="s">
        <v>43</v>
      </c>
      <c r="E4467" s="4" t="s">
        <v>1763</v>
      </c>
      <c r="F4467" s="9">
        <v>1</v>
      </c>
      <c r="G4467">
        <f>VLOOKUP(E4467,'Data Produk'!$A$2:$E$2517,5,FALSE)</f>
        <v>25200</v>
      </c>
      <c r="H4467">
        <f t="shared" si="139"/>
        <v>25200</v>
      </c>
      <c r="I4467" t="str">
        <f>VLOOKUP(E4467,'Data Produk'!$A$2:$E$2517,3,FALSE)</f>
        <v>KDC105 BHINNEKA USB CABLE TYPE C</v>
      </c>
      <c r="J4467" t="str">
        <f>VLOOKUP(E4467,'Data Produk'!$A$2:$E$2517,4,FALSE)</f>
        <v>CABLE</v>
      </c>
      <c r="K4467" t="str">
        <f>VLOOKUP(D4467,'Data Outlet'!$A$2:$D$17,4,FALSE)</f>
        <v>Gita Rahma</v>
      </c>
      <c r="L4467" t="str">
        <f>VLOOKUP(D4467,'Data Outlet'!$A$2:$D$17,2,FALSE)</f>
        <v>MALL OF INDONESIA</v>
      </c>
    </row>
    <row r="4468" spans="1:12" x14ac:dyDescent="0.25">
      <c r="A4468" t="str">
        <f t="shared" si="140"/>
        <v>T-4467</v>
      </c>
      <c r="B4468" s="3" t="s">
        <v>2584</v>
      </c>
      <c r="C4468" s="5">
        <v>45490</v>
      </c>
      <c r="D4468" s="3" t="s">
        <v>43</v>
      </c>
      <c r="E4468" s="4" t="s">
        <v>1828</v>
      </c>
      <c r="F4468" s="9">
        <v>1</v>
      </c>
      <c r="G4468">
        <f>VLOOKUP(E4468,'Data Produk'!$A$2:$E$2517,5,FALSE)</f>
        <v>116100</v>
      </c>
      <c r="H4468">
        <f t="shared" si="139"/>
        <v>116100</v>
      </c>
      <c r="I4468" t="str">
        <f>VLOOKUP(E4468,'Data Produk'!$A$2:$E$2517,3,FALSE)</f>
        <v>BHINNEKA SMART PLUG SP01</v>
      </c>
      <c r="J4468" t="str">
        <f>VLOOKUP(E4468,'Data Produk'!$A$2:$E$2517,4,FALSE)</f>
        <v>SMART LIFE</v>
      </c>
      <c r="K4468" t="str">
        <f>VLOOKUP(D4468,'Data Outlet'!$A$2:$D$17,4,FALSE)</f>
        <v>Gita Rahma</v>
      </c>
      <c r="L4468" t="str">
        <f>VLOOKUP(D4468,'Data Outlet'!$A$2:$D$17,2,FALSE)</f>
        <v>MALL OF INDONESIA</v>
      </c>
    </row>
    <row r="4469" spans="1:12" x14ac:dyDescent="0.25">
      <c r="A4469" t="str">
        <f t="shared" si="140"/>
        <v>T-4468</v>
      </c>
      <c r="B4469" s="3" t="s">
        <v>2584</v>
      </c>
      <c r="C4469" s="5">
        <v>45502</v>
      </c>
      <c r="D4469" s="3" t="s">
        <v>43</v>
      </c>
      <c r="E4469" s="4" t="s">
        <v>1002</v>
      </c>
      <c r="F4469" s="9">
        <v>3</v>
      </c>
      <c r="G4469">
        <f>VLOOKUP(E4469,'Data Produk'!$A$2:$E$2517,5,FALSE)</f>
        <v>27000</v>
      </c>
      <c r="H4469">
        <f t="shared" si="139"/>
        <v>81000</v>
      </c>
      <c r="I4469" t="str">
        <f>VLOOKUP(E4469,'Data Produk'!$A$2:$E$2517,3,FALSE)</f>
        <v>KM201 BHINNEKA USB CABLE MICRO</v>
      </c>
      <c r="J4469" t="str">
        <f>VLOOKUP(E4469,'Data Produk'!$A$2:$E$2517,4,FALSE)</f>
        <v>CABLE</v>
      </c>
      <c r="K4469" t="str">
        <f>VLOOKUP(D4469,'Data Outlet'!$A$2:$D$17,4,FALSE)</f>
        <v>Gita Rahma</v>
      </c>
      <c r="L4469" t="str">
        <f>VLOOKUP(D4469,'Data Outlet'!$A$2:$D$17,2,FALSE)</f>
        <v>MALL OF INDONESIA</v>
      </c>
    </row>
    <row r="4470" spans="1:12" x14ac:dyDescent="0.25">
      <c r="A4470" t="str">
        <f t="shared" si="140"/>
        <v>T-4469</v>
      </c>
      <c r="B4470" s="3" t="s">
        <v>2584</v>
      </c>
      <c r="C4470" s="5">
        <v>45487</v>
      </c>
      <c r="D4470" s="3" t="s">
        <v>43</v>
      </c>
      <c r="E4470" s="4" t="s">
        <v>515</v>
      </c>
      <c r="F4470" s="9">
        <v>2</v>
      </c>
      <c r="G4470">
        <f>VLOOKUP(E4470,'Data Produk'!$A$2:$E$2517,5,FALSE)</f>
        <v>47700</v>
      </c>
      <c r="H4470">
        <f t="shared" si="139"/>
        <v>95400</v>
      </c>
      <c r="I4470" t="str">
        <f>VLOOKUP(E4470,'Data Produk'!$A$2:$E$2517,3,FALSE)</f>
        <v>BHINNEKA POWER MOVE 30W 2-PORTS CAR CHARGER (PD+QC) BLACK</v>
      </c>
      <c r="J4470" t="str">
        <f>VLOOKUP(E4470,'Data Produk'!$A$2:$E$2517,4,FALSE)</f>
        <v>CAR &amp; TRAVEL CHARGER</v>
      </c>
      <c r="K4470" t="str">
        <f>VLOOKUP(D4470,'Data Outlet'!$A$2:$D$17,4,FALSE)</f>
        <v>Gita Rahma</v>
      </c>
      <c r="L4470" t="str">
        <f>VLOOKUP(D4470,'Data Outlet'!$A$2:$D$17,2,FALSE)</f>
        <v>MALL OF INDONESIA</v>
      </c>
    </row>
    <row r="4471" spans="1:12" x14ac:dyDescent="0.25">
      <c r="A4471" t="str">
        <f t="shared" si="140"/>
        <v>T-4470</v>
      </c>
      <c r="B4471" s="3" t="s">
        <v>2584</v>
      </c>
      <c r="C4471" s="5">
        <v>45479</v>
      </c>
      <c r="D4471" s="3" t="s">
        <v>43</v>
      </c>
      <c r="E4471" s="4" t="s">
        <v>909</v>
      </c>
      <c r="F4471" s="9">
        <v>2</v>
      </c>
      <c r="G4471">
        <f>VLOOKUP(E4471,'Data Produk'!$A$2:$E$2517,5,FALSE)</f>
        <v>112500</v>
      </c>
      <c r="H4471">
        <f t="shared" si="139"/>
        <v>225000</v>
      </c>
      <c r="I4471" t="str">
        <f>VLOOKUP(E4471,'Data Produk'!$A$2:$E$2517,3,FALSE)</f>
        <v>BHINNEKA GO WH02 WIRELESS HEADSET GREY</v>
      </c>
      <c r="J4471" t="str">
        <f>VLOOKUP(E4471,'Data Produk'!$A$2:$E$2517,4,FALSE)</f>
        <v>WIRELESS HEADSET</v>
      </c>
      <c r="K4471" t="str">
        <f>VLOOKUP(D4471,'Data Outlet'!$A$2:$D$17,4,FALSE)</f>
        <v>Gita Rahma</v>
      </c>
      <c r="L4471" t="str">
        <f>VLOOKUP(D4471,'Data Outlet'!$A$2:$D$17,2,FALSE)</f>
        <v>MALL OF INDONESIA</v>
      </c>
    </row>
    <row r="4472" spans="1:12" x14ac:dyDescent="0.25">
      <c r="A4472" t="str">
        <f t="shared" si="140"/>
        <v>T-4471</v>
      </c>
      <c r="B4472" s="3" t="s">
        <v>2584</v>
      </c>
      <c r="C4472" s="5">
        <v>45479</v>
      </c>
      <c r="D4472" s="3" t="s">
        <v>43</v>
      </c>
      <c r="E4472" s="4" t="s">
        <v>1829</v>
      </c>
      <c r="F4472" s="9">
        <v>1</v>
      </c>
      <c r="G4472">
        <f>VLOOKUP(E4472,'Data Produk'!$A$2:$E$2517,5,FALSE)</f>
        <v>41400</v>
      </c>
      <c r="H4472">
        <f t="shared" si="139"/>
        <v>41400</v>
      </c>
      <c r="I4472" t="str">
        <f>VLOOKUP(E4472,'Data Produk'!$A$2:$E$2517,3,FALSE)</f>
        <v>BHINNEKA CW1-Q03 18W 1-PORTS CHARGER (QC) WHITE</v>
      </c>
      <c r="J4472" t="str">
        <f>VLOOKUP(E4472,'Data Produk'!$A$2:$E$2517,4,FALSE)</f>
        <v>CHARGER</v>
      </c>
      <c r="K4472" t="str">
        <f>VLOOKUP(D4472,'Data Outlet'!$A$2:$D$17,4,FALSE)</f>
        <v>Gita Rahma</v>
      </c>
      <c r="L4472" t="str">
        <f>VLOOKUP(D4472,'Data Outlet'!$A$2:$D$17,2,FALSE)</f>
        <v>MALL OF INDONESIA</v>
      </c>
    </row>
    <row r="4473" spans="1:12" x14ac:dyDescent="0.25">
      <c r="A4473" t="str">
        <f t="shared" si="140"/>
        <v>T-4472</v>
      </c>
      <c r="B4473" s="3" t="s">
        <v>2584</v>
      </c>
      <c r="C4473" s="5">
        <v>45486</v>
      </c>
      <c r="D4473" s="3" t="s">
        <v>43</v>
      </c>
      <c r="E4473" s="4" t="s">
        <v>535</v>
      </c>
      <c r="F4473" s="9">
        <v>1</v>
      </c>
      <c r="G4473">
        <f>VLOOKUP(E4473,'Data Produk'!$A$2:$E$2517,5,FALSE)</f>
        <v>162000</v>
      </c>
      <c r="H4473">
        <f t="shared" si="139"/>
        <v>162000</v>
      </c>
      <c r="I4473" t="str">
        <f>VLOOKUP(E4473,'Data Produk'!$A$2:$E$2517,3,FALSE)</f>
        <v>BHINNEKA POWER PACK T1 10.000 mAh 22,5W POWERBANK WHITE</v>
      </c>
      <c r="J4473" t="str">
        <f>VLOOKUP(E4473,'Data Produk'!$A$2:$E$2517,4,FALSE)</f>
        <v>POWERBANK</v>
      </c>
      <c r="K4473" t="str">
        <f>VLOOKUP(D4473,'Data Outlet'!$A$2:$D$17,4,FALSE)</f>
        <v>Gita Rahma</v>
      </c>
      <c r="L4473" t="str">
        <f>VLOOKUP(D4473,'Data Outlet'!$A$2:$D$17,2,FALSE)</f>
        <v>MALL OF INDONESIA</v>
      </c>
    </row>
    <row r="4474" spans="1:12" x14ac:dyDescent="0.25">
      <c r="A4474" t="str">
        <f t="shared" si="140"/>
        <v>T-4473</v>
      </c>
      <c r="B4474" s="3" t="s">
        <v>2584</v>
      </c>
      <c r="C4474" s="5">
        <v>45499</v>
      </c>
      <c r="D4474" s="3" t="s">
        <v>43</v>
      </c>
      <c r="E4474" s="4" t="s">
        <v>1395</v>
      </c>
      <c r="F4474" s="9">
        <v>1</v>
      </c>
      <c r="G4474">
        <f>VLOOKUP(E4474,'Data Produk'!$A$2:$E$2517,5,FALSE)</f>
        <v>225000</v>
      </c>
      <c r="H4474">
        <f t="shared" si="139"/>
        <v>225000</v>
      </c>
      <c r="I4474" t="str">
        <f>VLOOKUP(E4474,'Data Produk'!$A$2:$E$2517,3,FALSE)</f>
        <v>BHINNEKA GROOVE AURORA TX3 TRUE WIRELESS BLACK</v>
      </c>
      <c r="J4474" t="str">
        <f>VLOOKUP(E4474,'Data Produk'!$A$2:$E$2517,4,FALSE)</f>
        <v>TWS</v>
      </c>
      <c r="K4474" t="str">
        <f>VLOOKUP(D4474,'Data Outlet'!$A$2:$D$17,4,FALSE)</f>
        <v>Gita Rahma</v>
      </c>
      <c r="L4474" t="str">
        <f>VLOOKUP(D4474,'Data Outlet'!$A$2:$D$17,2,FALSE)</f>
        <v>MALL OF INDONESIA</v>
      </c>
    </row>
    <row r="4475" spans="1:12" x14ac:dyDescent="0.25">
      <c r="A4475" t="str">
        <f t="shared" si="140"/>
        <v>T-4474</v>
      </c>
      <c r="B4475" s="3" t="s">
        <v>2584</v>
      </c>
      <c r="C4475" s="5">
        <v>45488</v>
      </c>
      <c r="D4475" s="3" t="s">
        <v>43</v>
      </c>
      <c r="E4475" s="4" t="s">
        <v>1083</v>
      </c>
      <c r="F4475" s="9">
        <v>1</v>
      </c>
      <c r="G4475">
        <f>VLOOKUP(E4475,'Data Produk'!$A$2:$E$2517,5,FALSE)</f>
        <v>78750</v>
      </c>
      <c r="H4475">
        <f t="shared" si="139"/>
        <v>78750</v>
      </c>
      <c r="I4475" t="str">
        <f>VLOOKUP(E4475,'Data Produk'!$A$2:$E$2517,3,FALSE)</f>
        <v>BHINNEKA CRYTO VX7 GAMING MOUSE PINK</v>
      </c>
      <c r="J4475" t="str">
        <f>VLOOKUP(E4475,'Data Produk'!$A$2:$E$2517,4,FALSE)</f>
        <v>MOUSE GAMING</v>
      </c>
      <c r="K4475" t="str">
        <f>VLOOKUP(D4475,'Data Outlet'!$A$2:$D$17,4,FALSE)</f>
        <v>Gita Rahma</v>
      </c>
      <c r="L4475" t="str">
        <f>VLOOKUP(D4475,'Data Outlet'!$A$2:$D$17,2,FALSE)</f>
        <v>MALL OF INDONESIA</v>
      </c>
    </row>
    <row r="4476" spans="1:12" x14ac:dyDescent="0.25">
      <c r="A4476" t="str">
        <f t="shared" si="140"/>
        <v>T-4475</v>
      </c>
      <c r="B4476" s="3" t="s">
        <v>2584</v>
      </c>
      <c r="C4476" s="5">
        <v>45476</v>
      </c>
      <c r="D4476" s="3" t="s">
        <v>43</v>
      </c>
      <c r="E4476" s="4" t="s">
        <v>1830</v>
      </c>
      <c r="F4476" s="9">
        <v>2</v>
      </c>
      <c r="G4476">
        <f>VLOOKUP(E4476,'Data Produk'!$A$2:$E$2517,5,FALSE)</f>
        <v>355500</v>
      </c>
      <c r="H4476">
        <f t="shared" si="139"/>
        <v>711000</v>
      </c>
      <c r="I4476" t="str">
        <f>VLOOKUP(E4476,'Data Produk'!$A$2:$E$2517,3,FALSE)</f>
        <v>BHINNEKA Gaming Gamepad USB WGP14 BK</v>
      </c>
      <c r="J4476" t="str">
        <f>VLOOKUP(E4476,'Data Produk'!$A$2:$E$2517,4,FALSE)</f>
        <v>GAMEPAD</v>
      </c>
      <c r="K4476" t="str">
        <f>VLOOKUP(D4476,'Data Outlet'!$A$2:$D$17,4,FALSE)</f>
        <v>Gita Rahma</v>
      </c>
      <c r="L4476" t="str">
        <f>VLOOKUP(D4476,'Data Outlet'!$A$2:$D$17,2,FALSE)</f>
        <v>MALL OF INDONESIA</v>
      </c>
    </row>
    <row r="4477" spans="1:12" x14ac:dyDescent="0.25">
      <c r="A4477" t="str">
        <f t="shared" si="140"/>
        <v>T-4476</v>
      </c>
      <c r="B4477" s="3" t="s">
        <v>2584</v>
      </c>
      <c r="C4477" s="5">
        <v>45504</v>
      </c>
      <c r="D4477" s="3" t="s">
        <v>43</v>
      </c>
      <c r="E4477" s="4" t="s">
        <v>554</v>
      </c>
      <c r="F4477" s="9">
        <v>3</v>
      </c>
      <c r="G4477">
        <f>VLOOKUP(E4477,'Data Produk'!$A$2:$E$2517,5,FALSE)</f>
        <v>18000</v>
      </c>
      <c r="H4477">
        <f t="shared" si="139"/>
        <v>54000</v>
      </c>
      <c r="I4477" t="str">
        <f>VLOOKUP(E4477,'Data Produk'!$A$2:$E$2517,3,FALSE)</f>
        <v>BHINNEKA DURALINK KLB1201 BLACK</v>
      </c>
      <c r="J4477" t="str">
        <f>VLOOKUP(E4477,'Data Produk'!$A$2:$E$2517,4,FALSE)</f>
        <v>CABLE</v>
      </c>
      <c r="K4477" t="str">
        <f>VLOOKUP(D4477,'Data Outlet'!$A$2:$D$17,4,FALSE)</f>
        <v>Gita Rahma</v>
      </c>
      <c r="L4477" t="str">
        <f>VLOOKUP(D4477,'Data Outlet'!$A$2:$D$17,2,FALSE)</f>
        <v>MALL OF INDONESIA</v>
      </c>
    </row>
    <row r="4478" spans="1:12" x14ac:dyDescent="0.25">
      <c r="A4478" t="str">
        <f t="shared" si="140"/>
        <v>T-4477</v>
      </c>
      <c r="B4478" s="3" t="s">
        <v>2584</v>
      </c>
      <c r="C4478" s="5">
        <v>45488</v>
      </c>
      <c r="D4478" s="3" t="s">
        <v>43</v>
      </c>
      <c r="E4478" s="4" t="s">
        <v>509</v>
      </c>
      <c r="F4478" s="9">
        <v>2</v>
      </c>
      <c r="G4478">
        <f>VLOOKUP(E4478,'Data Produk'!$A$2:$E$2517,5,FALSE)</f>
        <v>76500</v>
      </c>
      <c r="H4478">
        <f t="shared" si="139"/>
        <v>153000</v>
      </c>
      <c r="I4478" t="str">
        <f>VLOOKUP(E4478,'Data Produk'!$A$2:$E$2517,3,FALSE)</f>
        <v>BHINNEKA WAVE10 TW10 TRUE WIRELESS BEIGE</v>
      </c>
      <c r="J4478" t="str">
        <f>VLOOKUP(E4478,'Data Produk'!$A$2:$E$2517,4,FALSE)</f>
        <v>TWS</v>
      </c>
      <c r="K4478" t="str">
        <f>VLOOKUP(D4478,'Data Outlet'!$A$2:$D$17,4,FALSE)</f>
        <v>Gita Rahma</v>
      </c>
      <c r="L4478" t="str">
        <f>VLOOKUP(D4478,'Data Outlet'!$A$2:$D$17,2,FALSE)</f>
        <v>MALL OF INDONESIA</v>
      </c>
    </row>
    <row r="4479" spans="1:12" x14ac:dyDescent="0.25">
      <c r="A4479" t="str">
        <f t="shared" si="140"/>
        <v>T-4478</v>
      </c>
      <c r="B4479" s="3" t="s">
        <v>2584</v>
      </c>
      <c r="C4479" s="5">
        <v>45482</v>
      </c>
      <c r="D4479" s="3" t="s">
        <v>43</v>
      </c>
      <c r="E4479" s="4" t="s">
        <v>1255</v>
      </c>
      <c r="F4479" s="9">
        <v>1</v>
      </c>
      <c r="G4479">
        <f>VLOOKUP(E4479,'Data Produk'!$A$2:$E$2517,5,FALSE)</f>
        <v>94500</v>
      </c>
      <c r="H4479">
        <f t="shared" si="139"/>
        <v>94500</v>
      </c>
      <c r="I4479" t="str">
        <f>VLOOKUP(E4479,'Data Produk'!$A$2:$E$2517,3,FALSE)</f>
        <v>BHINNEKA SMART LIGHT BUB 12W SLB102</v>
      </c>
      <c r="J4479" t="str">
        <f>VLOOKUP(E4479,'Data Produk'!$A$2:$E$2517,4,FALSE)</f>
        <v>SMART LIFE</v>
      </c>
      <c r="K4479" t="str">
        <f>VLOOKUP(D4479,'Data Outlet'!$A$2:$D$17,4,FALSE)</f>
        <v>Gita Rahma</v>
      </c>
      <c r="L4479" t="str">
        <f>VLOOKUP(D4479,'Data Outlet'!$A$2:$D$17,2,FALSE)</f>
        <v>MALL OF INDONESIA</v>
      </c>
    </row>
    <row r="4480" spans="1:12" x14ac:dyDescent="0.25">
      <c r="A4480" t="str">
        <f t="shared" si="140"/>
        <v>T-4479</v>
      </c>
      <c r="B4480" s="3" t="s">
        <v>2584</v>
      </c>
      <c r="C4480" s="5">
        <v>45480</v>
      </c>
      <c r="D4480" s="3" t="s">
        <v>43</v>
      </c>
      <c r="E4480" s="4" t="s">
        <v>647</v>
      </c>
      <c r="F4480" s="9">
        <v>1</v>
      </c>
      <c r="G4480">
        <f>VLOOKUP(E4480,'Data Produk'!$A$2:$E$2517,5,FALSE)</f>
        <v>26100</v>
      </c>
      <c r="H4480">
        <f t="shared" si="139"/>
        <v>26100</v>
      </c>
      <c r="I4480" t="str">
        <f>VLOOKUP(E4480,'Data Produk'!$A$2:$E$2517,3,FALSE)</f>
        <v>BHINNEKA GO ES1 WIRED EARBUDS BLACK</v>
      </c>
      <c r="J4480" t="str">
        <f>VLOOKUP(E4480,'Data Produk'!$A$2:$E$2517,4,FALSE)</f>
        <v>EARPHONE</v>
      </c>
      <c r="K4480" t="str">
        <f>VLOOKUP(D4480,'Data Outlet'!$A$2:$D$17,4,FALSE)</f>
        <v>Gita Rahma</v>
      </c>
      <c r="L4480" t="str">
        <f>VLOOKUP(D4480,'Data Outlet'!$A$2:$D$17,2,FALSE)</f>
        <v>MALL OF INDONESIA</v>
      </c>
    </row>
    <row r="4481" spans="1:12" x14ac:dyDescent="0.25">
      <c r="A4481" t="str">
        <f t="shared" si="140"/>
        <v>T-4480</v>
      </c>
      <c r="B4481" s="3" t="s">
        <v>2584</v>
      </c>
      <c r="C4481" s="5">
        <v>45478</v>
      </c>
      <c r="D4481" s="3" t="s">
        <v>43</v>
      </c>
      <c r="E4481" s="4" t="s">
        <v>1338</v>
      </c>
      <c r="F4481" s="9">
        <v>1</v>
      </c>
      <c r="G4481">
        <f>VLOOKUP(E4481,'Data Produk'!$A$2:$E$2517,5,FALSE)</f>
        <v>243000</v>
      </c>
      <c r="H4481">
        <f t="shared" si="139"/>
        <v>243000</v>
      </c>
      <c r="I4481" t="str">
        <f>VLOOKUP(E4481,'Data Produk'!$A$2:$E$2517,3,FALSE)</f>
        <v>BHINNEKA POWER PLUS 65W 3-PORTS GAN CHARGER (PPS/PD+QC) BLACK</v>
      </c>
      <c r="J4481" t="str">
        <f>VLOOKUP(E4481,'Data Produk'!$A$2:$E$2517,4,FALSE)</f>
        <v>CHARGER</v>
      </c>
      <c r="K4481" t="str">
        <f>VLOOKUP(D4481,'Data Outlet'!$A$2:$D$17,4,FALSE)</f>
        <v>Gita Rahma</v>
      </c>
      <c r="L4481" t="str">
        <f>VLOOKUP(D4481,'Data Outlet'!$A$2:$D$17,2,FALSE)</f>
        <v>MALL OF INDONESIA</v>
      </c>
    </row>
    <row r="4482" spans="1:12" x14ac:dyDescent="0.25">
      <c r="A4482" t="str">
        <f t="shared" si="140"/>
        <v>T-4481</v>
      </c>
      <c r="B4482" s="3" t="s">
        <v>2584</v>
      </c>
      <c r="C4482" s="5">
        <v>45475</v>
      </c>
      <c r="D4482" s="3" t="s">
        <v>43</v>
      </c>
      <c r="E4482" s="4" t="s">
        <v>523</v>
      </c>
      <c r="F4482" s="9">
        <v>1</v>
      </c>
      <c r="G4482">
        <f>VLOOKUP(E4482,'Data Produk'!$A$2:$E$2517,5,FALSE)</f>
        <v>39600</v>
      </c>
      <c r="H4482">
        <f t="shared" si="139"/>
        <v>39600</v>
      </c>
      <c r="I4482" t="str">
        <f>VLOOKUP(E4482,'Data Produk'!$A$2:$E$2517,3,FALSE)</f>
        <v>BHINNEKA GO W608 OFFICE MOUSE BLACK</v>
      </c>
      <c r="J4482" t="str">
        <f>VLOOKUP(E4482,'Data Produk'!$A$2:$E$2517,4,FALSE)</f>
        <v>OFFICE MOUSE</v>
      </c>
      <c r="K4482" t="str">
        <f>VLOOKUP(D4482,'Data Outlet'!$A$2:$D$17,4,FALSE)</f>
        <v>Gita Rahma</v>
      </c>
      <c r="L4482" t="str">
        <f>VLOOKUP(D4482,'Data Outlet'!$A$2:$D$17,2,FALSE)</f>
        <v>MALL OF INDONESIA</v>
      </c>
    </row>
    <row r="4483" spans="1:12" x14ac:dyDescent="0.25">
      <c r="A4483" t="str">
        <f t="shared" si="140"/>
        <v>T-4482</v>
      </c>
      <c r="B4483" s="3" t="s">
        <v>2584</v>
      </c>
      <c r="C4483" s="5">
        <v>45477</v>
      </c>
      <c r="D4483" s="3" t="s">
        <v>43</v>
      </c>
      <c r="E4483" s="4" t="s">
        <v>510</v>
      </c>
      <c r="F4483" s="9">
        <v>1</v>
      </c>
      <c r="G4483">
        <f>VLOOKUP(E4483,'Data Produk'!$A$2:$E$2517,5,FALSE)</f>
        <v>103500</v>
      </c>
      <c r="H4483">
        <f t="shared" ref="H4483:H4546" si="141">G4483*F4483</f>
        <v>103500</v>
      </c>
      <c r="I4483" t="str">
        <f>VLOOKUP(E4483,'Data Produk'!$A$2:$E$2517,3,FALSE)</f>
        <v>BHINNEKA FLASH HQ53 GAMING HEADSET BLACK</v>
      </c>
      <c r="J4483" t="str">
        <f>VLOOKUP(E4483,'Data Produk'!$A$2:$E$2517,4,FALSE)</f>
        <v>GAMING HEADSET</v>
      </c>
      <c r="K4483" t="str">
        <f>VLOOKUP(D4483,'Data Outlet'!$A$2:$D$17,4,FALSE)</f>
        <v>Gita Rahma</v>
      </c>
      <c r="L4483" t="str">
        <f>VLOOKUP(D4483,'Data Outlet'!$A$2:$D$17,2,FALSE)</f>
        <v>MALL OF INDONESIA</v>
      </c>
    </row>
    <row r="4484" spans="1:12" x14ac:dyDescent="0.25">
      <c r="A4484" t="str">
        <f t="shared" si="140"/>
        <v>T-4483</v>
      </c>
      <c r="B4484" s="3" t="s">
        <v>2584</v>
      </c>
      <c r="C4484" s="5">
        <v>45476</v>
      </c>
      <c r="D4484" s="3" t="s">
        <v>43</v>
      </c>
      <c r="E4484" s="4" t="s">
        <v>846</v>
      </c>
      <c r="F4484" s="9">
        <v>1</v>
      </c>
      <c r="G4484">
        <f>VLOOKUP(E4484,'Data Produk'!$A$2:$E$2517,5,FALSE)</f>
        <v>13500</v>
      </c>
      <c r="H4484">
        <f t="shared" si="141"/>
        <v>13500</v>
      </c>
      <c r="I4484" t="str">
        <f>VLOOKUP(E4484,'Data Produk'!$A$2:$E$2517,3,FALSE)</f>
        <v>BHINNEKA LINKBUDS ES2 WIRED EARBUDS BLACK</v>
      </c>
      <c r="J4484" t="str">
        <f>VLOOKUP(E4484,'Data Produk'!$A$2:$E$2517,4,FALSE)</f>
        <v>EARPHONE</v>
      </c>
      <c r="K4484" t="str">
        <f>VLOOKUP(D4484,'Data Outlet'!$A$2:$D$17,4,FALSE)</f>
        <v>Gita Rahma</v>
      </c>
      <c r="L4484" t="str">
        <f>VLOOKUP(D4484,'Data Outlet'!$A$2:$D$17,2,FALSE)</f>
        <v>MALL OF INDONESIA</v>
      </c>
    </row>
    <row r="4485" spans="1:12" x14ac:dyDescent="0.25">
      <c r="A4485" t="str">
        <f t="shared" si="140"/>
        <v>T-4484</v>
      </c>
      <c r="B4485" s="3" t="s">
        <v>2584</v>
      </c>
      <c r="C4485" s="5">
        <v>45504</v>
      </c>
      <c r="D4485" s="3" t="s">
        <v>43</v>
      </c>
      <c r="E4485" s="4" t="s">
        <v>1612</v>
      </c>
      <c r="F4485" s="9">
        <v>1</v>
      </c>
      <c r="G4485">
        <f>VLOOKUP(E4485,'Data Produk'!$A$2:$E$2517,5,FALSE)</f>
        <v>40500</v>
      </c>
      <c r="H4485">
        <f t="shared" si="141"/>
        <v>40500</v>
      </c>
      <c r="I4485" t="str">
        <f>VLOOKUP(E4485,'Data Produk'!$A$2:$E$2517,3,FALSE)</f>
        <v>BHINNEKA MEOW AC5001 HEADSET ACCESSORIES PINK</v>
      </c>
      <c r="J4485" t="str">
        <f>VLOOKUP(E4485,'Data Produk'!$A$2:$E$2517,4,FALSE)</f>
        <v>OTHER ACCESSORIES</v>
      </c>
      <c r="K4485" t="str">
        <f>VLOOKUP(D4485,'Data Outlet'!$A$2:$D$17,4,FALSE)</f>
        <v>Gita Rahma</v>
      </c>
      <c r="L4485" t="str">
        <f>VLOOKUP(D4485,'Data Outlet'!$A$2:$D$17,2,FALSE)</f>
        <v>MALL OF INDONESIA</v>
      </c>
    </row>
    <row r="4486" spans="1:12" x14ac:dyDescent="0.25">
      <c r="A4486" t="str">
        <f t="shared" si="140"/>
        <v>T-4485</v>
      </c>
      <c r="B4486" s="3" t="s">
        <v>2584</v>
      </c>
      <c r="C4486" s="5">
        <v>45494</v>
      </c>
      <c r="D4486" s="3" t="s">
        <v>43</v>
      </c>
      <c r="E4486" s="4" t="s">
        <v>553</v>
      </c>
      <c r="F4486" s="9">
        <v>2</v>
      </c>
      <c r="G4486">
        <f>VLOOKUP(E4486,'Data Produk'!$A$2:$E$2517,5,FALSE)</f>
        <v>45000</v>
      </c>
      <c r="H4486">
        <f t="shared" si="141"/>
        <v>90000</v>
      </c>
      <c r="I4486" t="str">
        <f>VLOOKUP(E4486,'Data Produk'!$A$2:$E$2517,3,FALSE)</f>
        <v>BHINNEKA HYPERLINK KD10C2001 BLACK</v>
      </c>
      <c r="J4486" t="str">
        <f>VLOOKUP(E4486,'Data Produk'!$A$2:$E$2517,4,FALSE)</f>
        <v>CABLE</v>
      </c>
      <c r="K4486" t="str">
        <f>VLOOKUP(D4486,'Data Outlet'!$A$2:$D$17,4,FALSE)</f>
        <v>Gita Rahma</v>
      </c>
      <c r="L4486" t="str">
        <f>VLOOKUP(D4486,'Data Outlet'!$A$2:$D$17,2,FALSE)</f>
        <v>MALL OF INDONESIA</v>
      </c>
    </row>
    <row r="4487" spans="1:12" x14ac:dyDescent="0.25">
      <c r="A4487" t="str">
        <f t="shared" si="140"/>
        <v>T-4486</v>
      </c>
      <c r="B4487" s="3" t="s">
        <v>2584</v>
      </c>
      <c r="C4487" s="5">
        <v>45482</v>
      </c>
      <c r="D4487" s="3" t="s">
        <v>43</v>
      </c>
      <c r="E4487" s="4" t="s">
        <v>507</v>
      </c>
      <c r="F4487" s="9">
        <v>1</v>
      </c>
      <c r="G4487">
        <f>VLOOKUP(E4487,'Data Produk'!$A$2:$E$2517,5,FALSE)</f>
        <v>82800</v>
      </c>
      <c r="H4487">
        <f t="shared" si="141"/>
        <v>82800</v>
      </c>
      <c r="I4487" t="str">
        <f>VLOOKUP(E4487,'Data Produk'!$A$2:$E$2517,3,FALSE)</f>
        <v>BHINNEKA W190 OFFICE MOUSE BLACK</v>
      </c>
      <c r="J4487" t="str">
        <f>VLOOKUP(E4487,'Data Produk'!$A$2:$E$2517,4,FALSE)</f>
        <v>OFFICE MOUSE</v>
      </c>
      <c r="K4487" t="str">
        <f>VLOOKUP(D4487,'Data Outlet'!$A$2:$D$17,4,FALSE)</f>
        <v>Gita Rahma</v>
      </c>
      <c r="L4487" t="str">
        <f>VLOOKUP(D4487,'Data Outlet'!$A$2:$D$17,2,FALSE)</f>
        <v>MALL OF INDONESIA</v>
      </c>
    </row>
    <row r="4488" spans="1:12" x14ac:dyDescent="0.25">
      <c r="A4488" t="str">
        <f t="shared" si="140"/>
        <v>T-4487</v>
      </c>
      <c r="B4488" s="3" t="s">
        <v>2584</v>
      </c>
      <c r="C4488" s="5">
        <v>45485</v>
      </c>
      <c r="D4488" s="3" t="s">
        <v>43</v>
      </c>
      <c r="E4488" s="4" t="s">
        <v>1285</v>
      </c>
      <c r="F4488" s="9">
        <v>1</v>
      </c>
      <c r="G4488">
        <f>VLOOKUP(E4488,'Data Produk'!$A$2:$E$2517,5,FALSE)</f>
        <v>34200</v>
      </c>
      <c r="H4488">
        <f t="shared" si="141"/>
        <v>34200</v>
      </c>
      <c r="I4488" t="str">
        <f>VLOOKUP(E4488,'Data Produk'!$A$2:$E$2517,3,FALSE)</f>
        <v>KC104 BHINNEKA USB CABLE TYPE C</v>
      </c>
      <c r="J4488" t="str">
        <f>VLOOKUP(E4488,'Data Produk'!$A$2:$E$2517,4,FALSE)</f>
        <v>CABLE</v>
      </c>
      <c r="K4488" t="str">
        <f>VLOOKUP(D4488,'Data Outlet'!$A$2:$D$17,4,FALSE)</f>
        <v>Gita Rahma</v>
      </c>
      <c r="L4488" t="str">
        <f>VLOOKUP(D4488,'Data Outlet'!$A$2:$D$17,2,FALSE)</f>
        <v>MALL OF INDONESIA</v>
      </c>
    </row>
    <row r="4489" spans="1:12" x14ac:dyDescent="0.25">
      <c r="A4489" t="str">
        <f t="shared" si="140"/>
        <v>T-4488</v>
      </c>
      <c r="B4489" s="3" t="s">
        <v>2584</v>
      </c>
      <c r="C4489" s="5">
        <v>45493</v>
      </c>
      <c r="D4489" s="3" t="s">
        <v>43</v>
      </c>
      <c r="E4489" s="4" t="s">
        <v>1609</v>
      </c>
      <c r="F4489" s="9">
        <v>1</v>
      </c>
      <c r="G4489">
        <f>VLOOKUP(E4489,'Data Produk'!$A$2:$E$2517,5,FALSE)</f>
        <v>261000</v>
      </c>
      <c r="H4489">
        <f t="shared" si="141"/>
        <v>261000</v>
      </c>
      <c r="I4489" t="str">
        <f>VLOOKUP(E4489,'Data Produk'!$A$2:$E$2517,3,FALSE)</f>
        <v>BHINNEKA BLAKE WGC5 GAMING MOUSE WHITE</v>
      </c>
      <c r="J4489" t="str">
        <f>VLOOKUP(E4489,'Data Produk'!$A$2:$E$2517,4,FALSE)</f>
        <v>MOUSE GAMING</v>
      </c>
      <c r="K4489" t="str">
        <f>VLOOKUP(D4489,'Data Outlet'!$A$2:$D$17,4,FALSE)</f>
        <v>Gita Rahma</v>
      </c>
      <c r="L4489" t="str">
        <f>VLOOKUP(D4489,'Data Outlet'!$A$2:$D$17,2,FALSE)</f>
        <v>MALL OF INDONESIA</v>
      </c>
    </row>
    <row r="4490" spans="1:12" x14ac:dyDescent="0.25">
      <c r="A4490" t="str">
        <f t="shared" si="140"/>
        <v>T-4489</v>
      </c>
      <c r="B4490" s="3" t="s">
        <v>2584</v>
      </c>
      <c r="C4490" s="5">
        <v>45475</v>
      </c>
      <c r="D4490" s="3" t="s">
        <v>47</v>
      </c>
      <c r="E4490" s="4" t="s">
        <v>910</v>
      </c>
      <c r="F4490" s="9">
        <v>1</v>
      </c>
      <c r="G4490">
        <f>VLOOKUP(E4490,'Data Produk'!$A$2:$E$2517,5,FALSE)</f>
        <v>14400</v>
      </c>
      <c r="H4490">
        <f t="shared" si="141"/>
        <v>14400</v>
      </c>
      <c r="I4490" t="str">
        <f>VLOOKUP(E4490,'Data Produk'!$A$2:$E$2517,3,FALSE)</f>
        <v>BHINNEKA DURALINK KLT1201 CABLE BLACK</v>
      </c>
      <c r="J4490" t="str">
        <f>VLOOKUP(E4490,'Data Produk'!$A$2:$E$2517,4,FALSE)</f>
        <v>CABLE</v>
      </c>
      <c r="K4490" t="str">
        <f>VLOOKUP(D4490,'Data Outlet'!$A$2:$D$17,4,FALSE)</f>
        <v>Joko Susilo</v>
      </c>
      <c r="L4490" t="str">
        <f>VLOOKUP(D4490,'Data Outlet'!$A$2:$D$17,2,FALSE)</f>
        <v>SUMARECON MALL BEKASI</v>
      </c>
    </row>
    <row r="4491" spans="1:12" x14ac:dyDescent="0.25">
      <c r="A4491" t="str">
        <f t="shared" si="140"/>
        <v>T-4490</v>
      </c>
      <c r="B4491" s="3" t="s">
        <v>2584</v>
      </c>
      <c r="C4491" s="5">
        <v>45498</v>
      </c>
      <c r="D4491" s="3" t="s">
        <v>47</v>
      </c>
      <c r="E4491" s="4" t="s">
        <v>1831</v>
      </c>
      <c r="F4491" s="9">
        <v>1</v>
      </c>
      <c r="G4491">
        <f>VLOOKUP(E4491,'Data Produk'!$A$2:$E$2517,5,FALSE)</f>
        <v>440100</v>
      </c>
      <c r="H4491">
        <f t="shared" si="141"/>
        <v>440100</v>
      </c>
      <c r="I4491" t="str">
        <f>VLOOKUP(E4491,'Data Produk'!$A$2:$E$2517,3,FALSE)</f>
        <v>BHINNEKA Gaming Keyboard MAXFIT 61 MK-857 Black RED SWITCH</v>
      </c>
      <c r="J4491" t="str">
        <f>VLOOKUP(E4491,'Data Produk'!$A$2:$E$2517,4,FALSE)</f>
        <v>KEYBOARD GAMING</v>
      </c>
      <c r="K4491" t="str">
        <f>VLOOKUP(D4491,'Data Outlet'!$A$2:$D$17,4,FALSE)</f>
        <v>Joko Susilo</v>
      </c>
      <c r="L4491" t="str">
        <f>VLOOKUP(D4491,'Data Outlet'!$A$2:$D$17,2,FALSE)</f>
        <v>SUMARECON MALL BEKASI</v>
      </c>
    </row>
    <row r="4492" spans="1:12" x14ac:dyDescent="0.25">
      <c r="A4492" t="str">
        <f t="shared" ref="A4492:A4555" si="142">"T-"&amp;ROW()-1</f>
        <v>T-4491</v>
      </c>
      <c r="B4492" s="3" t="s">
        <v>2584</v>
      </c>
      <c r="C4492" s="5">
        <v>45493</v>
      </c>
      <c r="D4492" s="3" t="s">
        <v>41</v>
      </c>
      <c r="E4492" s="4" t="s">
        <v>1767</v>
      </c>
      <c r="F4492" s="9">
        <v>1</v>
      </c>
      <c r="G4492">
        <f>VLOOKUP(E4492,'Data Produk'!$A$2:$E$2517,5,FALSE)</f>
        <v>25200</v>
      </c>
      <c r="H4492">
        <f t="shared" si="141"/>
        <v>25200</v>
      </c>
      <c r="I4492" t="str">
        <f>VLOOKUP(E4492,'Data Produk'!$A$2:$E$2517,3,FALSE)</f>
        <v>KDC105 BHINNEKA USB CABLE TYPE C</v>
      </c>
      <c r="J4492" t="str">
        <f>VLOOKUP(E4492,'Data Produk'!$A$2:$E$2517,4,FALSE)</f>
        <v>CABLE</v>
      </c>
      <c r="K4492" t="str">
        <f>VLOOKUP(D4492,'Data Outlet'!$A$2:$D$17,4,FALSE)</f>
        <v>Gita Rahma</v>
      </c>
      <c r="L4492" t="str">
        <f>VLOOKUP(D4492,'Data Outlet'!$A$2:$D$17,2,FALSE)</f>
        <v>MALL GANDARIA CITY</v>
      </c>
    </row>
    <row r="4493" spans="1:12" x14ac:dyDescent="0.25">
      <c r="A4493" t="str">
        <f t="shared" si="142"/>
        <v>T-4492</v>
      </c>
      <c r="B4493" s="3" t="s">
        <v>2584</v>
      </c>
      <c r="C4493" s="5">
        <v>45497</v>
      </c>
      <c r="D4493" s="3" t="s">
        <v>42</v>
      </c>
      <c r="E4493" s="4" t="s">
        <v>1199</v>
      </c>
      <c r="F4493" s="9">
        <v>4</v>
      </c>
      <c r="G4493">
        <f>VLOOKUP(E4493,'Data Produk'!$A$2:$E$2517,5,FALSE)</f>
        <v>29700</v>
      </c>
      <c r="H4493">
        <f t="shared" si="141"/>
        <v>118800</v>
      </c>
      <c r="I4493" t="str">
        <f>VLOOKUP(E4493,'Data Produk'!$A$2:$E$2517,3,FALSE)</f>
        <v>KL201 BHINNEKA USB CABLE LIGHTNING</v>
      </c>
      <c r="J4493" t="str">
        <f>VLOOKUP(E4493,'Data Produk'!$A$2:$E$2517,4,FALSE)</f>
        <v>CABLE</v>
      </c>
      <c r="K4493" t="str">
        <f>VLOOKUP(D4493,'Data Outlet'!$A$2:$D$17,4,FALSE)</f>
        <v>Hadi Nugroho</v>
      </c>
      <c r="L4493" t="str">
        <f>VLOOKUP(D4493,'Data Outlet'!$A$2:$D$17,2,FALSE)</f>
        <v>MALL KELAPA GADING</v>
      </c>
    </row>
    <row r="4494" spans="1:12" x14ac:dyDescent="0.25">
      <c r="A4494" t="str">
        <f t="shared" si="142"/>
        <v>T-4493</v>
      </c>
      <c r="B4494" s="3" t="s">
        <v>2584</v>
      </c>
      <c r="C4494" s="5">
        <v>45486</v>
      </c>
      <c r="D4494" s="3" t="s">
        <v>41</v>
      </c>
      <c r="E4494" s="4" t="s">
        <v>1567</v>
      </c>
      <c r="F4494" s="9">
        <v>1</v>
      </c>
      <c r="G4494">
        <f>VLOOKUP(E4494,'Data Produk'!$A$2:$E$2517,5,FALSE)</f>
        <v>39600</v>
      </c>
      <c r="H4494">
        <f t="shared" si="141"/>
        <v>39600</v>
      </c>
      <c r="I4494" t="str">
        <f>VLOOKUP(E4494,'Data Produk'!$A$2:$E$2517,3,FALSE)</f>
        <v>BHINNEKA GO W607 OFFICE MOUSE PURPLE</v>
      </c>
      <c r="J4494" t="str">
        <f>VLOOKUP(E4494,'Data Produk'!$A$2:$E$2517,4,FALSE)</f>
        <v>OFFICE MOUSE</v>
      </c>
      <c r="K4494" t="str">
        <f>VLOOKUP(D4494,'Data Outlet'!$A$2:$D$17,4,FALSE)</f>
        <v>Gita Rahma</v>
      </c>
      <c r="L4494" t="str">
        <f>VLOOKUP(D4494,'Data Outlet'!$A$2:$D$17,2,FALSE)</f>
        <v>MALL GANDARIA CITY</v>
      </c>
    </row>
    <row r="4495" spans="1:12" x14ac:dyDescent="0.25">
      <c r="A4495" t="str">
        <f t="shared" si="142"/>
        <v>T-4494</v>
      </c>
      <c r="B4495" s="3" t="s">
        <v>2584</v>
      </c>
      <c r="C4495" s="5">
        <v>45479</v>
      </c>
      <c r="D4495" s="3" t="s">
        <v>42</v>
      </c>
      <c r="E4495" s="4" t="s">
        <v>74</v>
      </c>
      <c r="F4495" s="9">
        <v>4</v>
      </c>
      <c r="G4495">
        <f>VLOOKUP(E4495,'Data Produk'!$A$2:$E$2517,5,FALSE)</f>
        <v>15300</v>
      </c>
      <c r="H4495">
        <f t="shared" si="141"/>
        <v>61200</v>
      </c>
      <c r="I4495" t="str">
        <f>VLOOKUP(E4495,'Data Produk'!$A$2:$E$2517,3,FALSE)</f>
        <v>BHINNEKA LINKPODS ES3 WIRED EARBUDS BLACK</v>
      </c>
      <c r="J4495" t="str">
        <f>VLOOKUP(E4495,'Data Produk'!$A$2:$E$2517,4,FALSE)</f>
        <v>EARPHONE</v>
      </c>
      <c r="K4495" t="str">
        <f>VLOOKUP(D4495,'Data Outlet'!$A$2:$D$17,4,FALSE)</f>
        <v>Hadi Nugroho</v>
      </c>
      <c r="L4495" t="str">
        <f>VLOOKUP(D4495,'Data Outlet'!$A$2:$D$17,2,FALSE)</f>
        <v>MALL KELAPA GADING</v>
      </c>
    </row>
    <row r="4496" spans="1:12" x14ac:dyDescent="0.25">
      <c r="A4496" t="str">
        <f t="shared" si="142"/>
        <v>T-4495</v>
      </c>
      <c r="B4496" s="3" t="s">
        <v>2584</v>
      </c>
      <c r="C4496" s="5">
        <v>45481</v>
      </c>
      <c r="D4496" s="3" t="s">
        <v>42</v>
      </c>
      <c r="E4496" s="4" t="s">
        <v>152</v>
      </c>
      <c r="F4496" s="9">
        <v>1</v>
      </c>
      <c r="G4496">
        <f>VLOOKUP(E4496,'Data Produk'!$A$2:$E$2517,5,FALSE)</f>
        <v>18000</v>
      </c>
      <c r="H4496">
        <f t="shared" si="141"/>
        <v>18000</v>
      </c>
      <c r="I4496" t="str">
        <f>VLOOKUP(E4496,'Data Produk'!$A$2:$E$2517,3,FALSE)</f>
        <v>BHINNEKA DURALINK KLB1201 BLACK</v>
      </c>
      <c r="J4496" t="str">
        <f>VLOOKUP(E4496,'Data Produk'!$A$2:$E$2517,4,FALSE)</f>
        <v>CABLE</v>
      </c>
      <c r="K4496" t="str">
        <f>VLOOKUP(D4496,'Data Outlet'!$A$2:$D$17,4,FALSE)</f>
        <v>Hadi Nugroho</v>
      </c>
      <c r="L4496" t="str">
        <f>VLOOKUP(D4496,'Data Outlet'!$A$2:$D$17,2,FALSE)</f>
        <v>MALL KELAPA GADING</v>
      </c>
    </row>
    <row r="4497" spans="1:12" x14ac:dyDescent="0.25">
      <c r="A4497" t="str">
        <f t="shared" si="142"/>
        <v>T-4496</v>
      </c>
      <c r="B4497" s="3" t="s">
        <v>2584</v>
      </c>
      <c r="C4497" s="5">
        <v>45490</v>
      </c>
      <c r="D4497" s="3" t="s">
        <v>35</v>
      </c>
      <c r="E4497" s="4" t="s">
        <v>944</v>
      </c>
      <c r="F4497" s="9">
        <v>1</v>
      </c>
      <c r="G4497">
        <f>VLOOKUP(E4497,'Data Produk'!$A$2:$E$2517,5,FALSE)</f>
        <v>26100</v>
      </c>
      <c r="H4497">
        <f t="shared" si="141"/>
        <v>26100</v>
      </c>
      <c r="I4497" t="str">
        <f>VLOOKUP(E4497,'Data Produk'!$A$2:$E$2517,3,FALSE)</f>
        <v>BHINNEKA GO ES1 WIRED EARBUDS WHITE</v>
      </c>
      <c r="J4497" t="str">
        <f>VLOOKUP(E4497,'Data Produk'!$A$2:$E$2517,4,FALSE)</f>
        <v>EARPHONE</v>
      </c>
      <c r="K4497" t="str">
        <f>VLOOKUP(D4497,'Data Outlet'!$A$2:$D$17,4,FALSE)</f>
        <v>Budi Santoso</v>
      </c>
      <c r="L4497" t="str">
        <f>VLOOKUP(D4497,'Data Outlet'!$A$2:$D$17,2,FALSE)</f>
        <v>BINTARO EXCHANGE</v>
      </c>
    </row>
    <row r="4498" spans="1:12" x14ac:dyDescent="0.25">
      <c r="A4498" t="str">
        <f t="shared" si="142"/>
        <v>T-4497</v>
      </c>
      <c r="B4498" s="3" t="s">
        <v>2584</v>
      </c>
      <c r="C4498" s="5">
        <v>45504</v>
      </c>
      <c r="D4498" s="3" t="s">
        <v>41</v>
      </c>
      <c r="E4498" s="4" t="s">
        <v>1832</v>
      </c>
      <c r="F4498" s="9">
        <v>1</v>
      </c>
      <c r="G4498">
        <f>VLOOKUP(E4498,'Data Produk'!$A$2:$E$2517,5,FALSE)</f>
        <v>347000</v>
      </c>
      <c r="H4498">
        <f t="shared" si="141"/>
        <v>347000</v>
      </c>
      <c r="I4498" t="str">
        <f>VLOOKUP(E4498,'Data Produk'!$A$2:$E$2517,3,FALSE)</f>
        <v>BHINNEKA Gaming Mouse UX1</v>
      </c>
      <c r="J4498" t="str">
        <f>VLOOKUP(E4498,'Data Produk'!$A$2:$E$2517,4,FALSE)</f>
        <v>MOUSE GAMING</v>
      </c>
      <c r="K4498" t="str">
        <f>VLOOKUP(D4498,'Data Outlet'!$A$2:$D$17,4,FALSE)</f>
        <v>Gita Rahma</v>
      </c>
      <c r="L4498" t="str">
        <f>VLOOKUP(D4498,'Data Outlet'!$A$2:$D$17,2,FALSE)</f>
        <v>MALL GANDARIA CITY</v>
      </c>
    </row>
    <row r="4499" spans="1:12" x14ac:dyDescent="0.25">
      <c r="A4499" t="str">
        <f t="shared" si="142"/>
        <v>T-4498</v>
      </c>
      <c r="B4499" s="3" t="s">
        <v>2584</v>
      </c>
      <c r="C4499" s="5">
        <v>45487</v>
      </c>
      <c r="D4499" s="3" t="s">
        <v>42</v>
      </c>
      <c r="E4499" s="4" t="s">
        <v>1228</v>
      </c>
      <c r="F4499" s="9">
        <v>7</v>
      </c>
      <c r="G4499">
        <f>VLOOKUP(E4499,'Data Produk'!$A$2:$E$2517,5,FALSE)</f>
        <v>34200</v>
      </c>
      <c r="H4499">
        <f t="shared" si="141"/>
        <v>239400</v>
      </c>
      <c r="I4499" t="str">
        <f>VLOOKUP(E4499,'Data Produk'!$A$2:$E$2517,3,FALSE)</f>
        <v>KDL105 BHINNEKA USB CABLE LIGHTNING</v>
      </c>
      <c r="J4499" t="str">
        <f>VLOOKUP(E4499,'Data Produk'!$A$2:$E$2517,4,FALSE)</f>
        <v>CABLE</v>
      </c>
      <c r="K4499" t="str">
        <f>VLOOKUP(D4499,'Data Outlet'!$A$2:$D$17,4,FALSE)</f>
        <v>Hadi Nugroho</v>
      </c>
      <c r="L4499" t="str">
        <f>VLOOKUP(D4499,'Data Outlet'!$A$2:$D$17,2,FALSE)</f>
        <v>MALL KELAPA GADING</v>
      </c>
    </row>
    <row r="4500" spans="1:12" x14ac:dyDescent="0.25">
      <c r="A4500" t="str">
        <f t="shared" si="142"/>
        <v>T-4499</v>
      </c>
      <c r="B4500" s="3" t="s">
        <v>2584</v>
      </c>
      <c r="C4500" s="5">
        <v>45485</v>
      </c>
      <c r="D4500" s="3" t="s">
        <v>41</v>
      </c>
      <c r="E4500" s="4" t="s">
        <v>754</v>
      </c>
      <c r="F4500" s="9">
        <v>2</v>
      </c>
      <c r="G4500">
        <f>VLOOKUP(E4500,'Data Produk'!$A$2:$E$2517,5,FALSE)</f>
        <v>15300</v>
      </c>
      <c r="H4500">
        <f t="shared" si="141"/>
        <v>30600</v>
      </c>
      <c r="I4500" t="str">
        <f>VLOOKUP(E4500,'Data Produk'!$A$2:$E$2517,3,FALSE)</f>
        <v>BHINNEKA LINKPODS ES3 WIRED EARBUDS WHITE</v>
      </c>
      <c r="J4500" t="str">
        <f>VLOOKUP(E4500,'Data Produk'!$A$2:$E$2517,4,FALSE)</f>
        <v>EARPHONE</v>
      </c>
      <c r="K4500" t="str">
        <f>VLOOKUP(D4500,'Data Outlet'!$A$2:$D$17,4,FALSE)</f>
        <v>Gita Rahma</v>
      </c>
      <c r="L4500" t="str">
        <f>VLOOKUP(D4500,'Data Outlet'!$A$2:$D$17,2,FALSE)</f>
        <v>MALL GANDARIA CITY</v>
      </c>
    </row>
    <row r="4501" spans="1:12" x14ac:dyDescent="0.25">
      <c r="A4501" t="str">
        <f t="shared" si="142"/>
        <v>T-4500</v>
      </c>
      <c r="B4501" s="3" t="s">
        <v>2584</v>
      </c>
      <c r="C4501" s="5">
        <v>45484</v>
      </c>
      <c r="D4501" s="3" t="s">
        <v>42</v>
      </c>
      <c r="E4501" s="4" t="s">
        <v>1660</v>
      </c>
      <c r="F4501" s="9">
        <v>1</v>
      </c>
      <c r="G4501">
        <f>VLOOKUP(E4501,'Data Produk'!$A$2:$E$2517,5,FALSE)</f>
        <v>1169100</v>
      </c>
      <c r="H4501">
        <f t="shared" si="141"/>
        <v>1169100</v>
      </c>
      <c r="I4501" t="str">
        <f>VLOOKUP(E4501,'Data Produk'!$A$2:$E$2517,3,FALSE)</f>
        <v>BHINNEKA Gaming Keyboard MAXFIT 67 MK-858 White WHITE SWITCH</v>
      </c>
      <c r="J4501" t="str">
        <f>VLOOKUP(E4501,'Data Produk'!$A$2:$E$2517,4,FALSE)</f>
        <v>KEYBOARD GAMING</v>
      </c>
      <c r="K4501" t="str">
        <f>VLOOKUP(D4501,'Data Outlet'!$A$2:$D$17,4,FALSE)</f>
        <v>Hadi Nugroho</v>
      </c>
      <c r="L4501" t="str">
        <f>VLOOKUP(D4501,'Data Outlet'!$A$2:$D$17,2,FALSE)</f>
        <v>MALL KELAPA GADING</v>
      </c>
    </row>
    <row r="4502" spans="1:12" x14ac:dyDescent="0.25">
      <c r="A4502" t="str">
        <f t="shared" si="142"/>
        <v>T-4501</v>
      </c>
      <c r="B4502" s="3" t="s">
        <v>2584</v>
      </c>
      <c r="C4502" s="5">
        <v>45486</v>
      </c>
      <c r="D4502" s="3" t="s">
        <v>42</v>
      </c>
      <c r="E4502" s="4" t="s">
        <v>1558</v>
      </c>
      <c r="F4502" s="9">
        <v>1</v>
      </c>
      <c r="G4502">
        <f>VLOOKUP(E4502,'Data Produk'!$A$2:$E$2517,5,FALSE)</f>
        <v>112500</v>
      </c>
      <c r="H4502">
        <f t="shared" si="141"/>
        <v>112500</v>
      </c>
      <c r="I4502" t="str">
        <f>VLOOKUP(E4502,'Data Produk'!$A$2:$E$2517,3,FALSE)</f>
        <v>BHINNEKA WAVE11 TW11 TRUE WIRELESS BLACK</v>
      </c>
      <c r="J4502" t="str">
        <f>VLOOKUP(E4502,'Data Produk'!$A$2:$E$2517,4,FALSE)</f>
        <v>TWS</v>
      </c>
      <c r="K4502" t="str">
        <f>VLOOKUP(D4502,'Data Outlet'!$A$2:$D$17,4,FALSE)</f>
        <v>Hadi Nugroho</v>
      </c>
      <c r="L4502" t="str">
        <f>VLOOKUP(D4502,'Data Outlet'!$A$2:$D$17,2,FALSE)</f>
        <v>MALL KELAPA GADING</v>
      </c>
    </row>
    <row r="4503" spans="1:12" x14ac:dyDescent="0.25">
      <c r="A4503" t="str">
        <f t="shared" si="142"/>
        <v>T-4502</v>
      </c>
      <c r="B4503" s="3" t="s">
        <v>2584</v>
      </c>
      <c r="C4503" s="5">
        <v>45496</v>
      </c>
      <c r="D4503" s="3" t="s">
        <v>35</v>
      </c>
      <c r="E4503" s="4" t="s">
        <v>1544</v>
      </c>
      <c r="F4503" s="9">
        <v>1</v>
      </c>
      <c r="G4503">
        <f>VLOOKUP(E4503,'Data Produk'!$A$2:$E$2517,5,FALSE)</f>
        <v>39600</v>
      </c>
      <c r="H4503">
        <f t="shared" si="141"/>
        <v>39600</v>
      </c>
      <c r="I4503" t="str">
        <f>VLOOKUP(E4503,'Data Produk'!$A$2:$E$2517,3,FALSE)</f>
        <v>BHINNEKA GO W607 OFFICE MOUSE PURPLE</v>
      </c>
      <c r="J4503" t="str">
        <f>VLOOKUP(E4503,'Data Produk'!$A$2:$E$2517,4,FALSE)</f>
        <v>OFFICE MOUSE</v>
      </c>
      <c r="K4503" t="str">
        <f>VLOOKUP(D4503,'Data Outlet'!$A$2:$D$17,4,FALSE)</f>
        <v>Budi Santoso</v>
      </c>
      <c r="L4503" t="str">
        <f>VLOOKUP(D4503,'Data Outlet'!$A$2:$D$17,2,FALSE)</f>
        <v>BINTARO EXCHANGE</v>
      </c>
    </row>
    <row r="4504" spans="1:12" x14ac:dyDescent="0.25">
      <c r="A4504" t="str">
        <f t="shared" si="142"/>
        <v>T-4503</v>
      </c>
      <c r="B4504" s="3" t="s">
        <v>2584</v>
      </c>
      <c r="C4504" s="5">
        <v>45504</v>
      </c>
      <c r="D4504" s="3" t="s">
        <v>35</v>
      </c>
      <c r="E4504" s="4" t="s">
        <v>1534</v>
      </c>
      <c r="F4504" s="9">
        <v>1</v>
      </c>
      <c r="G4504">
        <f>VLOOKUP(E4504,'Data Produk'!$A$2:$E$2517,5,FALSE)</f>
        <v>26100</v>
      </c>
      <c r="H4504">
        <f t="shared" si="141"/>
        <v>26100</v>
      </c>
      <c r="I4504" t="str">
        <f>VLOOKUP(E4504,'Data Produk'!$A$2:$E$2517,3,FALSE)</f>
        <v>BHINNEKA GO ES1 WIRED EARBUDS BLACK</v>
      </c>
      <c r="J4504" t="str">
        <f>VLOOKUP(E4504,'Data Produk'!$A$2:$E$2517,4,FALSE)</f>
        <v>EARPHONE</v>
      </c>
      <c r="K4504" t="str">
        <f>VLOOKUP(D4504,'Data Outlet'!$A$2:$D$17,4,FALSE)</f>
        <v>Budi Santoso</v>
      </c>
      <c r="L4504" t="str">
        <f>VLOOKUP(D4504,'Data Outlet'!$A$2:$D$17,2,FALSE)</f>
        <v>BINTARO EXCHANGE</v>
      </c>
    </row>
    <row r="4505" spans="1:12" x14ac:dyDescent="0.25">
      <c r="A4505" t="str">
        <f t="shared" si="142"/>
        <v>T-4504</v>
      </c>
      <c r="B4505" s="3" t="s">
        <v>2584</v>
      </c>
      <c r="C4505" s="5">
        <v>45496</v>
      </c>
      <c r="D4505" s="3" t="s">
        <v>47</v>
      </c>
      <c r="E4505" s="4" t="s">
        <v>747</v>
      </c>
      <c r="F4505" s="9">
        <v>2</v>
      </c>
      <c r="G4505">
        <f>VLOOKUP(E4505,'Data Produk'!$A$2:$E$2517,5,FALSE)</f>
        <v>47700</v>
      </c>
      <c r="H4505">
        <f t="shared" si="141"/>
        <v>95400</v>
      </c>
      <c r="I4505" t="str">
        <f>VLOOKUP(E4505,'Data Produk'!$A$2:$E$2517,3,FALSE)</f>
        <v>BHINNEKA POWER MOVE 30W 2-PORTS CAR CHARGER (PD+QC) BLACK</v>
      </c>
      <c r="J4505" t="str">
        <f>VLOOKUP(E4505,'Data Produk'!$A$2:$E$2517,4,FALSE)</f>
        <v>CAR &amp; TRAVEL CHARGER</v>
      </c>
      <c r="K4505" t="str">
        <f>VLOOKUP(D4505,'Data Outlet'!$A$2:$D$17,4,FALSE)</f>
        <v>Joko Susilo</v>
      </c>
      <c r="L4505" t="str">
        <f>VLOOKUP(D4505,'Data Outlet'!$A$2:$D$17,2,FALSE)</f>
        <v>SUMARECON MALL BEKASI</v>
      </c>
    </row>
    <row r="4506" spans="1:12" x14ac:dyDescent="0.25">
      <c r="A4506" t="str">
        <f t="shared" si="142"/>
        <v>T-4505</v>
      </c>
      <c r="B4506" s="3" t="s">
        <v>2584</v>
      </c>
      <c r="C4506" s="5">
        <v>45500</v>
      </c>
      <c r="D4506" s="3" t="s">
        <v>35</v>
      </c>
      <c r="E4506" s="4" t="s">
        <v>350</v>
      </c>
      <c r="F4506" s="9">
        <v>1</v>
      </c>
      <c r="G4506">
        <f>VLOOKUP(E4506,'Data Produk'!$A$2:$E$2517,5,FALSE)</f>
        <v>15300</v>
      </c>
      <c r="H4506">
        <f t="shared" si="141"/>
        <v>15300</v>
      </c>
      <c r="I4506" t="str">
        <f>VLOOKUP(E4506,'Data Produk'!$A$2:$E$2517,3,FALSE)</f>
        <v>BHINNEKA LINKPODS ES3 WIRED EARBUDS WHITE</v>
      </c>
      <c r="J4506" t="str">
        <f>VLOOKUP(E4506,'Data Produk'!$A$2:$E$2517,4,FALSE)</f>
        <v>EARPHONE</v>
      </c>
      <c r="K4506" t="str">
        <f>VLOOKUP(D4506,'Data Outlet'!$A$2:$D$17,4,FALSE)</f>
        <v>Budi Santoso</v>
      </c>
      <c r="L4506" t="str">
        <f>VLOOKUP(D4506,'Data Outlet'!$A$2:$D$17,2,FALSE)</f>
        <v>BINTARO EXCHANGE</v>
      </c>
    </row>
    <row r="4507" spans="1:12" x14ac:dyDescent="0.25">
      <c r="A4507" t="str">
        <f t="shared" si="142"/>
        <v>T-4506</v>
      </c>
      <c r="B4507" s="3" t="s">
        <v>2584</v>
      </c>
      <c r="C4507" s="5">
        <v>45499</v>
      </c>
      <c r="D4507" s="3" t="s">
        <v>35</v>
      </c>
      <c r="E4507" s="4" t="s">
        <v>1531</v>
      </c>
      <c r="F4507" s="9">
        <v>2</v>
      </c>
      <c r="G4507">
        <f>VLOOKUP(E4507,'Data Produk'!$A$2:$E$2517,5,FALSE)</f>
        <v>41400</v>
      </c>
      <c r="H4507">
        <f t="shared" si="141"/>
        <v>82800</v>
      </c>
      <c r="I4507" t="str">
        <f>VLOOKUP(E4507,'Data Produk'!$A$2:$E$2517,3,FALSE)</f>
        <v>BHINNEKA CW1-Q03 18W 1-PORTS CHARGER (QC) WHITE</v>
      </c>
      <c r="J4507" t="str">
        <f>VLOOKUP(E4507,'Data Produk'!$A$2:$E$2517,4,FALSE)</f>
        <v>CHARGER</v>
      </c>
      <c r="K4507" t="str">
        <f>VLOOKUP(D4507,'Data Outlet'!$A$2:$D$17,4,FALSE)</f>
        <v>Budi Santoso</v>
      </c>
      <c r="L4507" t="str">
        <f>VLOOKUP(D4507,'Data Outlet'!$A$2:$D$17,2,FALSE)</f>
        <v>BINTARO EXCHANGE</v>
      </c>
    </row>
    <row r="4508" spans="1:12" x14ac:dyDescent="0.25">
      <c r="A4508" t="str">
        <f t="shared" si="142"/>
        <v>T-4507</v>
      </c>
      <c r="B4508" s="3" t="s">
        <v>2584</v>
      </c>
      <c r="C4508" s="5">
        <v>45496</v>
      </c>
      <c r="D4508" s="3" t="s">
        <v>47</v>
      </c>
      <c r="E4508" s="4" t="s">
        <v>1833</v>
      </c>
      <c r="F4508" s="9">
        <v>1</v>
      </c>
      <c r="G4508">
        <f>VLOOKUP(E4508,'Data Produk'!$A$2:$E$2517,5,FALSE)</f>
        <v>74700</v>
      </c>
      <c r="H4508">
        <f t="shared" si="141"/>
        <v>74700</v>
      </c>
      <c r="I4508" t="str">
        <f>VLOOKUP(E4508,'Data Produk'!$A$2:$E$2517,3,FALSE)</f>
        <v>BHINNEKA KM100 OFFICE COMBO BLACK</v>
      </c>
      <c r="J4508" t="str">
        <f>VLOOKUP(E4508,'Data Produk'!$A$2:$E$2517,4,FALSE)</f>
        <v>OFFICE COMBO</v>
      </c>
      <c r="K4508" t="str">
        <f>VLOOKUP(D4508,'Data Outlet'!$A$2:$D$17,4,FALSE)</f>
        <v>Joko Susilo</v>
      </c>
      <c r="L4508" t="str">
        <f>VLOOKUP(D4508,'Data Outlet'!$A$2:$D$17,2,FALSE)</f>
        <v>SUMARECON MALL BEKASI</v>
      </c>
    </row>
    <row r="4509" spans="1:12" x14ac:dyDescent="0.25">
      <c r="A4509" t="str">
        <f t="shared" si="142"/>
        <v>T-4508</v>
      </c>
      <c r="B4509" s="3" t="s">
        <v>2584</v>
      </c>
      <c r="C4509" s="5">
        <v>45495</v>
      </c>
      <c r="D4509" s="3" t="s">
        <v>35</v>
      </c>
      <c r="E4509" s="4" t="s">
        <v>1382</v>
      </c>
      <c r="F4509" s="9">
        <v>1</v>
      </c>
      <c r="G4509">
        <f>VLOOKUP(E4509,'Data Produk'!$A$2:$E$2517,5,FALSE)</f>
        <v>49500</v>
      </c>
      <c r="H4509">
        <f t="shared" si="141"/>
        <v>49500</v>
      </c>
      <c r="I4509" t="str">
        <f>VLOOKUP(E4509,'Data Produk'!$A$2:$E$2517,3,FALSE)</f>
        <v>BHINNEKA POWER GO 20W 1-PORT TYPE-C USB CHARGER (PD+QC) BLACK</v>
      </c>
      <c r="J4509" t="str">
        <f>VLOOKUP(E4509,'Data Produk'!$A$2:$E$2517,4,FALSE)</f>
        <v>CHARGER</v>
      </c>
      <c r="K4509" t="str">
        <f>VLOOKUP(D4509,'Data Outlet'!$A$2:$D$17,4,FALSE)</f>
        <v>Budi Santoso</v>
      </c>
      <c r="L4509" t="str">
        <f>VLOOKUP(D4509,'Data Outlet'!$A$2:$D$17,2,FALSE)</f>
        <v>BINTARO EXCHANGE</v>
      </c>
    </row>
    <row r="4510" spans="1:12" x14ac:dyDescent="0.25">
      <c r="A4510" t="str">
        <f t="shared" si="142"/>
        <v>T-4509</v>
      </c>
      <c r="B4510" s="3" t="s">
        <v>2584</v>
      </c>
      <c r="C4510" s="5">
        <v>45498</v>
      </c>
      <c r="D4510" s="3" t="s">
        <v>42</v>
      </c>
      <c r="E4510" s="4" t="s">
        <v>1557</v>
      </c>
      <c r="F4510" s="9">
        <v>1</v>
      </c>
      <c r="G4510">
        <f>VLOOKUP(E4510,'Data Produk'!$A$2:$E$2517,5,FALSE)</f>
        <v>112500</v>
      </c>
      <c r="H4510">
        <f t="shared" si="141"/>
        <v>112500</v>
      </c>
      <c r="I4510" t="str">
        <f>VLOOKUP(E4510,'Data Produk'!$A$2:$E$2517,3,FALSE)</f>
        <v>BHINNEKA WAVE11 TW11 TRUE WIRELESS WHITE</v>
      </c>
      <c r="J4510" t="str">
        <f>VLOOKUP(E4510,'Data Produk'!$A$2:$E$2517,4,FALSE)</f>
        <v>TWS</v>
      </c>
      <c r="K4510" t="str">
        <f>VLOOKUP(D4510,'Data Outlet'!$A$2:$D$17,4,FALSE)</f>
        <v>Hadi Nugroho</v>
      </c>
      <c r="L4510" t="str">
        <f>VLOOKUP(D4510,'Data Outlet'!$A$2:$D$17,2,FALSE)</f>
        <v>MALL KELAPA GADING</v>
      </c>
    </row>
    <row r="4511" spans="1:12" x14ac:dyDescent="0.25">
      <c r="A4511" t="str">
        <f t="shared" si="142"/>
        <v>T-4510</v>
      </c>
      <c r="B4511" s="3" t="s">
        <v>2584</v>
      </c>
      <c r="C4511" s="5">
        <v>45497</v>
      </c>
      <c r="D4511" s="3" t="s">
        <v>42</v>
      </c>
      <c r="E4511" s="4" t="s">
        <v>1287</v>
      </c>
      <c r="F4511" s="9">
        <v>2</v>
      </c>
      <c r="G4511">
        <f>VLOOKUP(E4511,'Data Produk'!$A$2:$E$2517,5,FALSE)</f>
        <v>25200</v>
      </c>
      <c r="H4511">
        <f t="shared" si="141"/>
        <v>50400</v>
      </c>
      <c r="I4511" t="str">
        <f>VLOOKUP(E4511,'Data Produk'!$A$2:$E$2517,3,FALSE)</f>
        <v>KDC105 BHINNEKA USB CABLE TYPE C</v>
      </c>
      <c r="J4511" t="str">
        <f>VLOOKUP(E4511,'Data Produk'!$A$2:$E$2517,4,FALSE)</f>
        <v>CABLE</v>
      </c>
      <c r="K4511" t="str">
        <f>VLOOKUP(D4511,'Data Outlet'!$A$2:$D$17,4,FALSE)</f>
        <v>Hadi Nugroho</v>
      </c>
      <c r="L4511" t="str">
        <f>VLOOKUP(D4511,'Data Outlet'!$A$2:$D$17,2,FALSE)</f>
        <v>MALL KELAPA GADING</v>
      </c>
    </row>
    <row r="4512" spans="1:12" x14ac:dyDescent="0.25">
      <c r="A4512" t="str">
        <f t="shared" si="142"/>
        <v>T-4511</v>
      </c>
      <c r="B4512" s="3" t="s">
        <v>2584</v>
      </c>
      <c r="C4512" s="5">
        <v>45502</v>
      </c>
      <c r="D4512" s="3" t="s">
        <v>47</v>
      </c>
      <c r="E4512" s="4" t="s">
        <v>1834</v>
      </c>
      <c r="F4512" s="9">
        <v>1</v>
      </c>
      <c r="G4512">
        <f>VLOOKUP(E4512,'Data Produk'!$A$2:$E$2517,5,FALSE)</f>
        <v>131850</v>
      </c>
      <c r="H4512">
        <f t="shared" si="141"/>
        <v>131850</v>
      </c>
      <c r="I4512" t="str">
        <f>VLOOKUP(E4512,'Data Produk'!$A$2:$E$2517,3,FALSE)</f>
        <v>BHINNEKA VENOM II WGC2 GAMING MOUSE MINT</v>
      </c>
      <c r="J4512" t="str">
        <f>VLOOKUP(E4512,'Data Produk'!$A$2:$E$2517,4,FALSE)</f>
        <v>MOUSE GAMING</v>
      </c>
      <c r="K4512" t="str">
        <f>VLOOKUP(D4512,'Data Outlet'!$A$2:$D$17,4,FALSE)</f>
        <v>Joko Susilo</v>
      </c>
      <c r="L4512" t="str">
        <f>VLOOKUP(D4512,'Data Outlet'!$A$2:$D$17,2,FALSE)</f>
        <v>SUMARECON MALL BEKASI</v>
      </c>
    </row>
    <row r="4513" spans="1:12" x14ac:dyDescent="0.25">
      <c r="A4513" t="str">
        <f t="shared" si="142"/>
        <v>T-4512</v>
      </c>
      <c r="B4513" s="3" t="s">
        <v>2584</v>
      </c>
      <c r="C4513" s="5">
        <v>45498</v>
      </c>
      <c r="D4513" s="3" t="s">
        <v>35</v>
      </c>
      <c r="E4513" s="4" t="s">
        <v>953</v>
      </c>
      <c r="F4513" s="9">
        <v>1</v>
      </c>
      <c r="G4513">
        <f>VLOOKUP(E4513,'Data Produk'!$A$2:$E$2517,5,FALSE)</f>
        <v>103500</v>
      </c>
      <c r="H4513">
        <f t="shared" si="141"/>
        <v>103500</v>
      </c>
      <c r="I4513" t="str">
        <f>VLOOKUP(E4513,'Data Produk'!$A$2:$E$2517,3,FALSE)</f>
        <v>BHINNEKA FLASH HQ53 GAMING HEADSET BLACK</v>
      </c>
      <c r="J4513" t="str">
        <f>VLOOKUP(E4513,'Data Produk'!$A$2:$E$2517,4,FALSE)</f>
        <v>GAMING HEADSET</v>
      </c>
      <c r="K4513" t="str">
        <f>VLOOKUP(D4513,'Data Outlet'!$A$2:$D$17,4,FALSE)</f>
        <v>Budi Santoso</v>
      </c>
      <c r="L4513" t="str">
        <f>VLOOKUP(D4513,'Data Outlet'!$A$2:$D$17,2,FALSE)</f>
        <v>BINTARO EXCHANGE</v>
      </c>
    </row>
    <row r="4514" spans="1:12" x14ac:dyDescent="0.25">
      <c r="A4514" t="str">
        <f t="shared" si="142"/>
        <v>T-4513</v>
      </c>
      <c r="B4514" s="3" t="s">
        <v>2584</v>
      </c>
      <c r="C4514" s="5">
        <v>45489</v>
      </c>
      <c r="D4514" s="3" t="s">
        <v>42</v>
      </c>
      <c r="E4514" s="4" t="s">
        <v>1163</v>
      </c>
      <c r="F4514" s="9">
        <v>1</v>
      </c>
      <c r="G4514">
        <f>VLOOKUP(E4514,'Data Produk'!$A$2:$E$2517,5,FALSE)</f>
        <v>130500</v>
      </c>
      <c r="H4514">
        <f t="shared" si="141"/>
        <v>130500</v>
      </c>
      <c r="I4514" t="str">
        <f>VLOOKUP(E4514,'Data Produk'!$A$2:$E$2517,3,FALSE)</f>
        <v>BHINNEKA TRINITY MH88 GAMING HEADSET WHITE</v>
      </c>
      <c r="J4514" t="str">
        <f>VLOOKUP(E4514,'Data Produk'!$A$2:$E$2517,4,FALSE)</f>
        <v>GAMING HEADSET</v>
      </c>
      <c r="K4514" t="str">
        <f>VLOOKUP(D4514,'Data Outlet'!$A$2:$D$17,4,FALSE)</f>
        <v>Hadi Nugroho</v>
      </c>
      <c r="L4514" t="str">
        <f>VLOOKUP(D4514,'Data Outlet'!$A$2:$D$17,2,FALSE)</f>
        <v>MALL KELAPA GADING</v>
      </c>
    </row>
    <row r="4515" spans="1:12" x14ac:dyDescent="0.25">
      <c r="A4515" t="str">
        <f t="shared" si="142"/>
        <v>T-4514</v>
      </c>
      <c r="B4515" s="3" t="s">
        <v>2584</v>
      </c>
      <c r="C4515" s="5">
        <v>45480</v>
      </c>
      <c r="D4515" s="3" t="s">
        <v>35</v>
      </c>
      <c r="E4515" s="4" t="s">
        <v>324</v>
      </c>
      <c r="F4515" s="9">
        <v>2</v>
      </c>
      <c r="G4515">
        <f>VLOOKUP(E4515,'Data Produk'!$A$2:$E$2517,5,FALSE)</f>
        <v>14400</v>
      </c>
      <c r="H4515">
        <f t="shared" si="141"/>
        <v>28800</v>
      </c>
      <c r="I4515" t="str">
        <f>VLOOKUP(E4515,'Data Produk'!$A$2:$E$2517,3,FALSE)</f>
        <v>BHINNEKA DURALINK KLT1201 CABLE BLACK</v>
      </c>
      <c r="J4515" t="str">
        <f>VLOOKUP(E4515,'Data Produk'!$A$2:$E$2517,4,FALSE)</f>
        <v>CABLE</v>
      </c>
      <c r="K4515" t="str">
        <f>VLOOKUP(D4515,'Data Outlet'!$A$2:$D$17,4,FALSE)</f>
        <v>Budi Santoso</v>
      </c>
      <c r="L4515" t="str">
        <f>VLOOKUP(D4515,'Data Outlet'!$A$2:$D$17,2,FALSE)</f>
        <v>BINTARO EXCHANGE</v>
      </c>
    </row>
    <row r="4516" spans="1:12" x14ac:dyDescent="0.25">
      <c r="A4516" t="str">
        <f t="shared" si="142"/>
        <v>T-4515</v>
      </c>
      <c r="B4516" s="3" t="s">
        <v>2584</v>
      </c>
      <c r="C4516" s="5">
        <v>45499</v>
      </c>
      <c r="D4516" s="3" t="s">
        <v>42</v>
      </c>
      <c r="E4516" s="4" t="s">
        <v>83</v>
      </c>
      <c r="F4516" s="9">
        <v>5</v>
      </c>
      <c r="G4516">
        <f>VLOOKUP(E4516,'Data Produk'!$A$2:$E$2517,5,FALSE)</f>
        <v>49500</v>
      </c>
      <c r="H4516">
        <f t="shared" si="141"/>
        <v>247500</v>
      </c>
      <c r="I4516" t="str">
        <f>VLOOKUP(E4516,'Data Produk'!$A$2:$E$2517,3,FALSE)</f>
        <v>BHINNEKA POWER GO 20W 1-PORT TYPE-C USB CHARGER (PD+QC) BLACK</v>
      </c>
      <c r="J4516" t="str">
        <f>VLOOKUP(E4516,'Data Produk'!$A$2:$E$2517,4,FALSE)</f>
        <v>CHARGER</v>
      </c>
      <c r="K4516" t="str">
        <f>VLOOKUP(D4516,'Data Outlet'!$A$2:$D$17,4,FALSE)</f>
        <v>Hadi Nugroho</v>
      </c>
      <c r="L4516" t="str">
        <f>VLOOKUP(D4516,'Data Outlet'!$A$2:$D$17,2,FALSE)</f>
        <v>MALL KELAPA GADING</v>
      </c>
    </row>
    <row r="4517" spans="1:12" x14ac:dyDescent="0.25">
      <c r="A4517" t="str">
        <f t="shared" si="142"/>
        <v>T-4516</v>
      </c>
      <c r="B4517" s="3" t="s">
        <v>2584</v>
      </c>
      <c r="C4517" s="5">
        <v>45474</v>
      </c>
      <c r="D4517" s="3" t="s">
        <v>41</v>
      </c>
      <c r="E4517" s="4" t="s">
        <v>1574</v>
      </c>
      <c r="F4517" s="9">
        <v>1</v>
      </c>
      <c r="G4517">
        <f>VLOOKUP(E4517,'Data Produk'!$A$2:$E$2517,5,FALSE)</f>
        <v>103500</v>
      </c>
      <c r="H4517">
        <f t="shared" si="141"/>
        <v>103500</v>
      </c>
      <c r="I4517" t="str">
        <f>VLOOKUP(E4517,'Data Produk'!$A$2:$E$2517,3,FALSE)</f>
        <v>BHINNEKA FLASH HQ53 GAMING HEADSET BLACK</v>
      </c>
      <c r="J4517" t="str">
        <f>VLOOKUP(E4517,'Data Produk'!$A$2:$E$2517,4,FALSE)</f>
        <v>GAMING HEADSET</v>
      </c>
      <c r="K4517" t="str">
        <f>VLOOKUP(D4517,'Data Outlet'!$A$2:$D$17,4,FALSE)</f>
        <v>Gita Rahma</v>
      </c>
      <c r="L4517" t="str">
        <f>VLOOKUP(D4517,'Data Outlet'!$A$2:$D$17,2,FALSE)</f>
        <v>MALL GANDARIA CITY</v>
      </c>
    </row>
    <row r="4518" spans="1:12" x14ac:dyDescent="0.25">
      <c r="A4518" t="str">
        <f t="shared" si="142"/>
        <v>T-4517</v>
      </c>
      <c r="B4518" s="3" t="s">
        <v>2584</v>
      </c>
      <c r="C4518" s="5">
        <v>45488</v>
      </c>
      <c r="D4518" s="3" t="s">
        <v>35</v>
      </c>
      <c r="E4518" s="4" t="s">
        <v>1519</v>
      </c>
      <c r="F4518" s="9">
        <v>2</v>
      </c>
      <c r="G4518">
        <f>VLOOKUP(E4518,'Data Produk'!$A$2:$E$2517,5,FALSE)</f>
        <v>81000</v>
      </c>
      <c r="H4518">
        <f t="shared" si="141"/>
        <v>162000</v>
      </c>
      <c r="I4518" t="str">
        <f>VLOOKUP(E4518,'Data Produk'!$A$2:$E$2517,3,FALSE)</f>
        <v>BHINNEKA CRYTO VX7 GAMING MOUSE WHITE</v>
      </c>
      <c r="J4518" t="str">
        <f>VLOOKUP(E4518,'Data Produk'!$A$2:$E$2517,4,FALSE)</f>
        <v>MOUSE GAMING</v>
      </c>
      <c r="K4518" t="str">
        <f>VLOOKUP(D4518,'Data Outlet'!$A$2:$D$17,4,FALSE)</f>
        <v>Budi Santoso</v>
      </c>
      <c r="L4518" t="str">
        <f>VLOOKUP(D4518,'Data Outlet'!$A$2:$D$17,2,FALSE)</f>
        <v>BINTARO EXCHANGE</v>
      </c>
    </row>
    <row r="4519" spans="1:12" x14ac:dyDescent="0.25">
      <c r="A4519" t="str">
        <f t="shared" si="142"/>
        <v>T-4518</v>
      </c>
      <c r="B4519" s="3" t="s">
        <v>2584</v>
      </c>
      <c r="C4519" s="5">
        <v>45485</v>
      </c>
      <c r="D4519" s="3" t="s">
        <v>35</v>
      </c>
      <c r="E4519" s="4" t="s">
        <v>1505</v>
      </c>
      <c r="F4519" s="9">
        <v>2</v>
      </c>
      <c r="G4519">
        <f>VLOOKUP(E4519,'Data Produk'!$A$2:$E$2517,5,FALSE)</f>
        <v>39600</v>
      </c>
      <c r="H4519">
        <f t="shared" si="141"/>
        <v>79200</v>
      </c>
      <c r="I4519" t="str">
        <f>VLOOKUP(E4519,'Data Produk'!$A$2:$E$2517,3,FALSE)</f>
        <v>BHINNEKA GO W606 OFFICE MOUSE WHITE</v>
      </c>
      <c r="J4519" t="str">
        <f>VLOOKUP(E4519,'Data Produk'!$A$2:$E$2517,4,FALSE)</f>
        <v>OFFICE MOUSE</v>
      </c>
      <c r="K4519" t="str">
        <f>VLOOKUP(D4519,'Data Outlet'!$A$2:$D$17,4,FALSE)</f>
        <v>Budi Santoso</v>
      </c>
      <c r="L4519" t="str">
        <f>VLOOKUP(D4519,'Data Outlet'!$A$2:$D$17,2,FALSE)</f>
        <v>BINTARO EXCHANGE</v>
      </c>
    </row>
    <row r="4520" spans="1:12" x14ac:dyDescent="0.25">
      <c r="A4520" t="str">
        <f t="shared" si="142"/>
        <v>T-4519</v>
      </c>
      <c r="B4520" s="3" t="s">
        <v>2584</v>
      </c>
      <c r="C4520" s="5">
        <v>45480</v>
      </c>
      <c r="D4520" s="3" t="s">
        <v>35</v>
      </c>
      <c r="E4520" s="4" t="s">
        <v>1835</v>
      </c>
      <c r="F4520" s="9">
        <v>2</v>
      </c>
      <c r="G4520">
        <f>VLOOKUP(E4520,'Data Produk'!$A$2:$E$2517,5,FALSE)</f>
        <v>36900</v>
      </c>
      <c r="H4520">
        <f t="shared" si="141"/>
        <v>73800</v>
      </c>
      <c r="I4520" t="str">
        <f>VLOOKUP(E4520,'Data Produk'!$A$2:$E$2517,3,FALSE)</f>
        <v>KC106 BHINNEKA USB CABLE TYPE C</v>
      </c>
      <c r="J4520" t="str">
        <f>VLOOKUP(E4520,'Data Produk'!$A$2:$E$2517,4,FALSE)</f>
        <v>CABLE</v>
      </c>
      <c r="K4520" t="str">
        <f>VLOOKUP(D4520,'Data Outlet'!$A$2:$D$17,4,FALSE)</f>
        <v>Budi Santoso</v>
      </c>
      <c r="L4520" t="str">
        <f>VLOOKUP(D4520,'Data Outlet'!$A$2:$D$17,2,FALSE)</f>
        <v>BINTARO EXCHANGE</v>
      </c>
    </row>
    <row r="4521" spans="1:12" x14ac:dyDescent="0.25">
      <c r="A4521" t="str">
        <f t="shared" si="142"/>
        <v>T-4520</v>
      </c>
      <c r="B4521" s="3" t="s">
        <v>2584</v>
      </c>
      <c r="C4521" s="5">
        <v>45491</v>
      </c>
      <c r="D4521" s="3" t="s">
        <v>42</v>
      </c>
      <c r="E4521" s="4" t="s">
        <v>989</v>
      </c>
      <c r="F4521" s="9">
        <v>1</v>
      </c>
      <c r="G4521">
        <f>VLOOKUP(E4521,'Data Produk'!$A$2:$E$2517,5,FALSE)</f>
        <v>144000</v>
      </c>
      <c r="H4521">
        <f t="shared" si="141"/>
        <v>144000</v>
      </c>
      <c r="I4521" t="str">
        <f>VLOOKUP(E4521,'Data Produk'!$A$2:$E$2517,3,FALSE)</f>
        <v>BHINNEKA CHIEF II HG20 GAMING HEADSET PINK</v>
      </c>
      <c r="J4521" t="str">
        <f>VLOOKUP(E4521,'Data Produk'!$A$2:$E$2517,4,FALSE)</f>
        <v>GAMING HEADSET</v>
      </c>
      <c r="K4521" t="str">
        <f>VLOOKUP(D4521,'Data Outlet'!$A$2:$D$17,4,FALSE)</f>
        <v>Hadi Nugroho</v>
      </c>
      <c r="L4521" t="str">
        <f>VLOOKUP(D4521,'Data Outlet'!$A$2:$D$17,2,FALSE)</f>
        <v>MALL KELAPA GADING</v>
      </c>
    </row>
    <row r="4522" spans="1:12" x14ac:dyDescent="0.25">
      <c r="A4522" t="str">
        <f t="shared" si="142"/>
        <v>T-4521</v>
      </c>
      <c r="B4522" s="3" t="s">
        <v>2584</v>
      </c>
      <c r="C4522" s="5">
        <v>45498</v>
      </c>
      <c r="D4522" s="3" t="s">
        <v>35</v>
      </c>
      <c r="E4522" s="4" t="s">
        <v>1698</v>
      </c>
      <c r="F4522" s="9">
        <v>1</v>
      </c>
      <c r="G4522">
        <f>VLOOKUP(E4522,'Data Produk'!$A$2:$E$2517,5,FALSE)</f>
        <v>360000</v>
      </c>
      <c r="H4522">
        <f t="shared" si="141"/>
        <v>360000</v>
      </c>
      <c r="I4522" t="str">
        <f>VLOOKUP(E4522,'Data Produk'!$A$2:$E$2517,3,FALSE)</f>
        <v>BHINNEKA Gaming Gamepad USB WGP14 PK</v>
      </c>
      <c r="J4522" t="str">
        <f>VLOOKUP(E4522,'Data Produk'!$A$2:$E$2517,4,FALSE)</f>
        <v>GAMEPAD</v>
      </c>
      <c r="K4522" t="str">
        <f>VLOOKUP(D4522,'Data Outlet'!$A$2:$D$17,4,FALSE)</f>
        <v>Budi Santoso</v>
      </c>
      <c r="L4522" t="str">
        <f>VLOOKUP(D4522,'Data Outlet'!$A$2:$D$17,2,FALSE)</f>
        <v>BINTARO EXCHANGE</v>
      </c>
    </row>
    <row r="4523" spans="1:12" x14ac:dyDescent="0.25">
      <c r="A4523" t="str">
        <f t="shared" si="142"/>
        <v>T-4522</v>
      </c>
      <c r="B4523" s="3" t="s">
        <v>2584</v>
      </c>
      <c r="C4523" s="5">
        <v>45497</v>
      </c>
      <c r="D4523" s="3" t="s">
        <v>35</v>
      </c>
      <c r="E4523" s="4" t="s">
        <v>320</v>
      </c>
      <c r="F4523" s="9">
        <v>3</v>
      </c>
      <c r="G4523">
        <f>VLOOKUP(E4523,'Data Produk'!$A$2:$E$2517,5,FALSE)</f>
        <v>13050</v>
      </c>
      <c r="H4523">
        <f t="shared" si="141"/>
        <v>39150</v>
      </c>
      <c r="I4523" t="str">
        <f>VLOOKUP(E4523,'Data Produk'!$A$2:$E$2517,3,FALSE)</f>
        <v>BHINNEKA DURALINK KCT1201 BLACK</v>
      </c>
      <c r="J4523" t="str">
        <f>VLOOKUP(E4523,'Data Produk'!$A$2:$E$2517,4,FALSE)</f>
        <v>CABLE</v>
      </c>
      <c r="K4523" t="str">
        <f>VLOOKUP(D4523,'Data Outlet'!$A$2:$D$17,4,FALSE)</f>
        <v>Budi Santoso</v>
      </c>
      <c r="L4523" t="str">
        <f>VLOOKUP(D4523,'Data Outlet'!$A$2:$D$17,2,FALSE)</f>
        <v>BINTARO EXCHANGE</v>
      </c>
    </row>
    <row r="4524" spans="1:12" x14ac:dyDescent="0.25">
      <c r="A4524" t="str">
        <f t="shared" si="142"/>
        <v>T-4523</v>
      </c>
      <c r="B4524" s="3" t="s">
        <v>2584</v>
      </c>
      <c r="C4524" s="5">
        <v>45478</v>
      </c>
      <c r="D4524" s="3" t="s">
        <v>47</v>
      </c>
      <c r="E4524" s="4" t="s">
        <v>1133</v>
      </c>
      <c r="F4524" s="9">
        <v>1</v>
      </c>
      <c r="G4524">
        <f>VLOOKUP(E4524,'Data Produk'!$A$2:$E$2517,5,FALSE)</f>
        <v>39600</v>
      </c>
      <c r="H4524">
        <f t="shared" si="141"/>
        <v>39600</v>
      </c>
      <c r="I4524" t="str">
        <f>VLOOKUP(E4524,'Data Produk'!$A$2:$E$2517,3,FALSE)</f>
        <v>BHINNEKA GO W606 OFFICE MOUSE BLACK</v>
      </c>
      <c r="J4524" t="str">
        <f>VLOOKUP(E4524,'Data Produk'!$A$2:$E$2517,4,FALSE)</f>
        <v>OFFICE MOUSE</v>
      </c>
      <c r="K4524" t="str">
        <f>VLOOKUP(D4524,'Data Outlet'!$A$2:$D$17,4,FALSE)</f>
        <v>Joko Susilo</v>
      </c>
      <c r="L4524" t="str">
        <f>VLOOKUP(D4524,'Data Outlet'!$A$2:$D$17,2,FALSE)</f>
        <v>SUMARECON MALL BEKASI</v>
      </c>
    </row>
    <row r="4525" spans="1:12" x14ac:dyDescent="0.25">
      <c r="A4525" t="str">
        <f t="shared" si="142"/>
        <v>T-4524</v>
      </c>
      <c r="B4525" s="3" t="s">
        <v>2584</v>
      </c>
      <c r="C4525" s="5">
        <v>45475</v>
      </c>
      <c r="D4525" s="3" t="s">
        <v>41</v>
      </c>
      <c r="E4525" s="4" t="s">
        <v>1437</v>
      </c>
      <c r="F4525" s="9">
        <v>1</v>
      </c>
      <c r="G4525">
        <f>VLOOKUP(E4525,'Data Produk'!$A$2:$E$2517,5,FALSE)</f>
        <v>81000</v>
      </c>
      <c r="H4525">
        <f t="shared" si="141"/>
        <v>81000</v>
      </c>
      <c r="I4525" t="str">
        <f>VLOOKUP(E4525,'Data Produk'!$A$2:$E$2517,3,FALSE)</f>
        <v>BHINNEKA THOR X9 GAMING MOUSE BLACK</v>
      </c>
      <c r="J4525" t="str">
        <f>VLOOKUP(E4525,'Data Produk'!$A$2:$E$2517,4,FALSE)</f>
        <v>MOUSE GAMING</v>
      </c>
      <c r="K4525" t="str">
        <f>VLOOKUP(D4525,'Data Outlet'!$A$2:$D$17,4,FALSE)</f>
        <v>Gita Rahma</v>
      </c>
      <c r="L4525" t="str">
        <f>VLOOKUP(D4525,'Data Outlet'!$A$2:$D$17,2,FALSE)</f>
        <v>MALL GANDARIA CITY</v>
      </c>
    </row>
    <row r="4526" spans="1:12" x14ac:dyDescent="0.25">
      <c r="A4526" t="str">
        <f t="shared" si="142"/>
        <v>T-4525</v>
      </c>
      <c r="B4526" s="3" t="s">
        <v>2584</v>
      </c>
      <c r="C4526" s="5">
        <v>45497</v>
      </c>
      <c r="D4526" s="3" t="s">
        <v>47</v>
      </c>
      <c r="E4526" s="4" t="s">
        <v>1713</v>
      </c>
      <c r="F4526" s="9">
        <v>1</v>
      </c>
      <c r="G4526">
        <f>VLOOKUP(E4526,'Data Produk'!$A$2:$E$2517,5,FALSE)</f>
        <v>112500</v>
      </c>
      <c r="H4526">
        <f t="shared" si="141"/>
        <v>112500</v>
      </c>
      <c r="I4526" t="str">
        <f>VLOOKUP(E4526,'Data Produk'!$A$2:$E$2517,3,FALSE)</f>
        <v>BHINNEKA WAVE11 TW11 TRUE WIRELESS BLACK</v>
      </c>
      <c r="J4526" t="str">
        <f>VLOOKUP(E4526,'Data Produk'!$A$2:$E$2517,4,FALSE)</f>
        <v>TWS</v>
      </c>
      <c r="K4526" t="str">
        <f>VLOOKUP(D4526,'Data Outlet'!$A$2:$D$17,4,FALSE)</f>
        <v>Joko Susilo</v>
      </c>
      <c r="L4526" t="str">
        <f>VLOOKUP(D4526,'Data Outlet'!$A$2:$D$17,2,FALSE)</f>
        <v>SUMARECON MALL BEKASI</v>
      </c>
    </row>
    <row r="4527" spans="1:12" x14ac:dyDescent="0.25">
      <c r="A4527" t="str">
        <f t="shared" si="142"/>
        <v>T-4526</v>
      </c>
      <c r="B4527" s="3" t="s">
        <v>2584</v>
      </c>
      <c r="C4527" s="5">
        <v>45481</v>
      </c>
      <c r="D4527" s="3" t="s">
        <v>35</v>
      </c>
      <c r="E4527" s="4" t="s">
        <v>949</v>
      </c>
      <c r="F4527" s="9">
        <v>2</v>
      </c>
      <c r="G4527">
        <f>VLOOKUP(E4527,'Data Produk'!$A$2:$E$2517,5,FALSE)</f>
        <v>22500</v>
      </c>
      <c r="H4527">
        <f t="shared" si="141"/>
        <v>45000</v>
      </c>
      <c r="I4527" t="str">
        <f>VLOOKUP(E4527,'Data Produk'!$A$2:$E$2517,3,FALSE)</f>
        <v>BHINNEKA LINKBUDS ES4 WIRED EARBUDS WHITE</v>
      </c>
      <c r="J4527" t="str">
        <f>VLOOKUP(E4527,'Data Produk'!$A$2:$E$2517,4,FALSE)</f>
        <v>EARPHONE</v>
      </c>
      <c r="K4527" t="str">
        <f>VLOOKUP(D4527,'Data Outlet'!$A$2:$D$17,4,FALSE)</f>
        <v>Budi Santoso</v>
      </c>
      <c r="L4527" t="str">
        <f>VLOOKUP(D4527,'Data Outlet'!$A$2:$D$17,2,FALSE)</f>
        <v>BINTARO EXCHANGE</v>
      </c>
    </row>
    <row r="4528" spans="1:12" x14ac:dyDescent="0.25">
      <c r="A4528" t="str">
        <f t="shared" si="142"/>
        <v>T-4527</v>
      </c>
      <c r="B4528" s="3" t="s">
        <v>2584</v>
      </c>
      <c r="C4528" s="5">
        <v>45492</v>
      </c>
      <c r="D4528" s="3" t="s">
        <v>41</v>
      </c>
      <c r="E4528" s="4" t="s">
        <v>837</v>
      </c>
      <c r="F4528" s="9">
        <v>1</v>
      </c>
      <c r="G4528">
        <f>VLOOKUP(E4528,'Data Produk'!$A$2:$E$2517,5,FALSE)</f>
        <v>27000</v>
      </c>
      <c r="H4528">
        <f t="shared" si="141"/>
        <v>27000</v>
      </c>
      <c r="I4528" t="str">
        <f>VLOOKUP(E4528,'Data Produk'!$A$2:$E$2517,3,FALSE)</f>
        <v>BHINNEKA DURALINK KCB2001 BLACK</v>
      </c>
      <c r="J4528" t="str">
        <f>VLOOKUP(E4528,'Data Produk'!$A$2:$E$2517,4,FALSE)</f>
        <v>CABLE</v>
      </c>
      <c r="K4528" t="str">
        <f>VLOOKUP(D4528,'Data Outlet'!$A$2:$D$17,4,FALSE)</f>
        <v>Gita Rahma</v>
      </c>
      <c r="L4528" t="str">
        <f>VLOOKUP(D4528,'Data Outlet'!$A$2:$D$17,2,FALSE)</f>
        <v>MALL GANDARIA CITY</v>
      </c>
    </row>
    <row r="4529" spans="1:12" x14ac:dyDescent="0.25">
      <c r="A4529" t="str">
        <f t="shared" si="142"/>
        <v>T-4528</v>
      </c>
      <c r="B4529" s="3" t="s">
        <v>2584</v>
      </c>
      <c r="C4529" s="5">
        <v>45496</v>
      </c>
      <c r="D4529" s="3" t="s">
        <v>35</v>
      </c>
      <c r="E4529" s="4" t="s">
        <v>966</v>
      </c>
      <c r="F4529" s="9">
        <v>1</v>
      </c>
      <c r="G4529">
        <f>VLOOKUP(E4529,'Data Produk'!$A$2:$E$2517,5,FALSE)</f>
        <v>90000</v>
      </c>
      <c r="H4529">
        <f t="shared" si="141"/>
        <v>90000</v>
      </c>
      <c r="I4529" t="str">
        <f>VLOOKUP(E4529,'Data Produk'!$A$2:$E$2517,3,FALSE)</f>
        <v>BHINNEKA POWER PURE 33W 2-PORTS USB CHARGER (PD+QC) BLACK</v>
      </c>
      <c r="J4529" t="str">
        <f>VLOOKUP(E4529,'Data Produk'!$A$2:$E$2517,4,FALSE)</f>
        <v>CHARGER</v>
      </c>
      <c r="K4529" t="str">
        <f>VLOOKUP(D4529,'Data Outlet'!$A$2:$D$17,4,FALSE)</f>
        <v>Budi Santoso</v>
      </c>
      <c r="L4529" t="str">
        <f>VLOOKUP(D4529,'Data Outlet'!$A$2:$D$17,2,FALSE)</f>
        <v>BINTARO EXCHANGE</v>
      </c>
    </row>
    <row r="4530" spans="1:12" x14ac:dyDescent="0.25">
      <c r="A4530" t="str">
        <f t="shared" si="142"/>
        <v>T-4529</v>
      </c>
      <c r="B4530" s="3" t="s">
        <v>2584</v>
      </c>
      <c r="C4530" s="5">
        <v>45491</v>
      </c>
      <c r="D4530" s="3" t="s">
        <v>35</v>
      </c>
      <c r="E4530" s="4" t="s">
        <v>1836</v>
      </c>
      <c r="F4530" s="9">
        <v>3</v>
      </c>
      <c r="G4530">
        <f>VLOOKUP(E4530,'Data Produk'!$A$2:$E$2517,5,FALSE)</f>
        <v>107100</v>
      </c>
      <c r="H4530">
        <f t="shared" si="141"/>
        <v>321300</v>
      </c>
      <c r="I4530" t="str">
        <f>VLOOKUP(E4530,'Data Produk'!$A$2:$E$2517,3,FALSE)</f>
        <v>BHINNEKA CW2-Q02 38W 2-PORTS CHARGER (QC) WHITE</v>
      </c>
      <c r="J4530" t="str">
        <f>VLOOKUP(E4530,'Data Produk'!$A$2:$E$2517,4,FALSE)</f>
        <v>CHARGER</v>
      </c>
      <c r="K4530" t="str">
        <f>VLOOKUP(D4530,'Data Outlet'!$A$2:$D$17,4,FALSE)</f>
        <v>Budi Santoso</v>
      </c>
      <c r="L4530" t="str">
        <f>VLOOKUP(D4530,'Data Outlet'!$A$2:$D$17,2,FALSE)</f>
        <v>BINTARO EXCHANGE</v>
      </c>
    </row>
    <row r="4531" spans="1:12" x14ac:dyDescent="0.25">
      <c r="A4531" t="str">
        <f t="shared" si="142"/>
        <v>T-4530</v>
      </c>
      <c r="B4531" s="3" t="s">
        <v>2584</v>
      </c>
      <c r="C4531" s="5">
        <v>45497</v>
      </c>
      <c r="D4531" s="3" t="s">
        <v>47</v>
      </c>
      <c r="E4531" s="4" t="s">
        <v>575</v>
      </c>
      <c r="F4531" s="9">
        <v>1</v>
      </c>
      <c r="G4531">
        <f>VLOOKUP(E4531,'Data Produk'!$A$2:$E$2517,5,FALSE)</f>
        <v>37350</v>
      </c>
      <c r="H4531">
        <f t="shared" si="141"/>
        <v>37350</v>
      </c>
      <c r="I4531" t="str">
        <f>VLOOKUP(E4531,'Data Produk'!$A$2:$E$2517,3,FALSE)</f>
        <v>BHINNEKA LAVALIER MV01 MICROPHONE BLACK</v>
      </c>
      <c r="J4531" t="str">
        <f>VLOOKUP(E4531,'Data Produk'!$A$2:$E$2517,4,FALSE)</f>
        <v>STREAMING DEVICES</v>
      </c>
      <c r="K4531" t="str">
        <f>VLOOKUP(D4531,'Data Outlet'!$A$2:$D$17,4,FALSE)</f>
        <v>Joko Susilo</v>
      </c>
      <c r="L4531" t="str">
        <f>VLOOKUP(D4531,'Data Outlet'!$A$2:$D$17,2,FALSE)</f>
        <v>SUMARECON MALL BEKASI</v>
      </c>
    </row>
    <row r="4532" spans="1:12" x14ac:dyDescent="0.25">
      <c r="A4532" t="str">
        <f t="shared" si="142"/>
        <v>T-4531</v>
      </c>
      <c r="B4532" s="3" t="s">
        <v>2584</v>
      </c>
      <c r="C4532" s="5">
        <v>45491</v>
      </c>
      <c r="D4532" s="3" t="s">
        <v>35</v>
      </c>
      <c r="E4532" s="4" t="s">
        <v>365</v>
      </c>
      <c r="F4532" s="9">
        <v>1</v>
      </c>
      <c r="G4532">
        <f>VLOOKUP(E4532,'Data Produk'!$A$2:$E$2517,5,FALSE)</f>
        <v>25200</v>
      </c>
      <c r="H4532">
        <f t="shared" si="141"/>
        <v>25200</v>
      </c>
      <c r="I4532" t="str">
        <f>VLOOKUP(E4532,'Data Produk'!$A$2:$E$2517,3,FALSE)</f>
        <v>BHINNEKA HYPERLINK KD60C1501 BLACK</v>
      </c>
      <c r="J4532" t="str">
        <f>VLOOKUP(E4532,'Data Produk'!$A$2:$E$2517,4,FALSE)</f>
        <v>CABLE</v>
      </c>
      <c r="K4532" t="str">
        <f>VLOOKUP(D4532,'Data Outlet'!$A$2:$D$17,4,FALSE)</f>
        <v>Budi Santoso</v>
      </c>
      <c r="L4532" t="str">
        <f>VLOOKUP(D4532,'Data Outlet'!$A$2:$D$17,2,FALSE)</f>
        <v>BINTARO EXCHANGE</v>
      </c>
    </row>
    <row r="4533" spans="1:12" x14ac:dyDescent="0.25">
      <c r="A4533" t="str">
        <f t="shared" si="142"/>
        <v>T-4532</v>
      </c>
      <c r="B4533" s="3" t="s">
        <v>2584</v>
      </c>
      <c r="C4533" s="5">
        <v>45503</v>
      </c>
      <c r="D4533" s="3" t="s">
        <v>47</v>
      </c>
      <c r="E4533" s="4" t="s">
        <v>792</v>
      </c>
      <c r="F4533" s="9">
        <v>1</v>
      </c>
      <c r="G4533">
        <f>VLOOKUP(E4533,'Data Produk'!$A$2:$E$2517,5,FALSE)</f>
        <v>27000</v>
      </c>
      <c r="H4533">
        <f t="shared" si="141"/>
        <v>27000</v>
      </c>
      <c r="I4533" t="str">
        <f>VLOOKUP(E4533,'Data Produk'!$A$2:$E$2517,3,FALSE)</f>
        <v>BHINNEKA DURALINK KCB2001 BLACK</v>
      </c>
      <c r="J4533" t="str">
        <f>VLOOKUP(E4533,'Data Produk'!$A$2:$E$2517,4,FALSE)</f>
        <v>CABLE</v>
      </c>
      <c r="K4533" t="str">
        <f>VLOOKUP(D4533,'Data Outlet'!$A$2:$D$17,4,FALSE)</f>
        <v>Joko Susilo</v>
      </c>
      <c r="L4533" t="str">
        <f>VLOOKUP(D4533,'Data Outlet'!$A$2:$D$17,2,FALSE)</f>
        <v>SUMARECON MALL BEKASI</v>
      </c>
    </row>
    <row r="4534" spans="1:12" x14ac:dyDescent="0.25">
      <c r="A4534" t="str">
        <f t="shared" si="142"/>
        <v>T-4533</v>
      </c>
      <c r="B4534" s="3" t="s">
        <v>2584</v>
      </c>
      <c r="C4534" s="5">
        <v>45498</v>
      </c>
      <c r="D4534" s="3" t="s">
        <v>42</v>
      </c>
      <c r="E4534" s="4" t="s">
        <v>302</v>
      </c>
      <c r="F4534" s="9">
        <v>2</v>
      </c>
      <c r="G4534">
        <f>VLOOKUP(E4534,'Data Produk'!$A$2:$E$2517,5,FALSE)</f>
        <v>22500</v>
      </c>
      <c r="H4534">
        <f t="shared" si="141"/>
        <v>45000</v>
      </c>
      <c r="I4534" t="str">
        <f>VLOOKUP(E4534,'Data Produk'!$A$2:$E$2517,3,FALSE)</f>
        <v>BHINNEKA LINKBUDS ES4 WIRED EARBUDS WHITE</v>
      </c>
      <c r="J4534" t="str">
        <f>VLOOKUP(E4534,'Data Produk'!$A$2:$E$2517,4,FALSE)</f>
        <v>EARPHONE</v>
      </c>
      <c r="K4534" t="str">
        <f>VLOOKUP(D4534,'Data Outlet'!$A$2:$D$17,4,FALSE)</f>
        <v>Hadi Nugroho</v>
      </c>
      <c r="L4534" t="str">
        <f>VLOOKUP(D4534,'Data Outlet'!$A$2:$D$17,2,FALSE)</f>
        <v>MALL KELAPA GADING</v>
      </c>
    </row>
    <row r="4535" spans="1:12" x14ac:dyDescent="0.25">
      <c r="A4535" t="str">
        <f t="shared" si="142"/>
        <v>T-4534</v>
      </c>
      <c r="B4535" s="3" t="s">
        <v>2584</v>
      </c>
      <c r="C4535" s="5">
        <v>45481</v>
      </c>
      <c r="D4535" s="3" t="s">
        <v>35</v>
      </c>
      <c r="E4535" s="4" t="s">
        <v>330</v>
      </c>
      <c r="F4535" s="9">
        <v>2</v>
      </c>
      <c r="G4535">
        <f>VLOOKUP(E4535,'Data Produk'!$A$2:$E$2517,5,FALSE)</f>
        <v>29700</v>
      </c>
      <c r="H4535">
        <f t="shared" si="141"/>
        <v>59400</v>
      </c>
      <c r="I4535" t="str">
        <f>VLOOKUP(E4535,'Data Produk'!$A$2:$E$2517,3,FALSE)</f>
        <v>KL201 BHINNEKA USB CABLE LIGHTNING</v>
      </c>
      <c r="J4535" t="str">
        <f>VLOOKUP(E4535,'Data Produk'!$A$2:$E$2517,4,FALSE)</f>
        <v>CABLE</v>
      </c>
      <c r="K4535" t="str">
        <f>VLOOKUP(D4535,'Data Outlet'!$A$2:$D$17,4,FALSE)</f>
        <v>Budi Santoso</v>
      </c>
      <c r="L4535" t="str">
        <f>VLOOKUP(D4535,'Data Outlet'!$A$2:$D$17,2,FALSE)</f>
        <v>BINTARO EXCHANGE</v>
      </c>
    </row>
    <row r="4536" spans="1:12" x14ac:dyDescent="0.25">
      <c r="A4536" t="str">
        <f t="shared" si="142"/>
        <v>T-4535</v>
      </c>
      <c r="B4536" s="3" t="s">
        <v>2584</v>
      </c>
      <c r="C4536" s="5">
        <v>45500</v>
      </c>
      <c r="D4536" s="3" t="s">
        <v>35</v>
      </c>
      <c r="E4536" s="4" t="s">
        <v>1703</v>
      </c>
      <c r="F4536" s="9">
        <v>2</v>
      </c>
      <c r="G4536">
        <f>VLOOKUP(E4536,'Data Produk'!$A$2:$E$2517,5,FALSE)</f>
        <v>162000</v>
      </c>
      <c r="H4536">
        <f t="shared" si="141"/>
        <v>324000</v>
      </c>
      <c r="I4536" t="str">
        <f>VLOOKUP(E4536,'Data Produk'!$A$2:$E$2517,3,FALSE)</f>
        <v>BHINNEKA GO WH03 WIRELESS HEADSET BEIGE</v>
      </c>
      <c r="J4536" t="str">
        <f>VLOOKUP(E4536,'Data Produk'!$A$2:$E$2517,4,FALSE)</f>
        <v>WIRELESS HEADSET</v>
      </c>
      <c r="K4536" t="str">
        <f>VLOOKUP(D4536,'Data Outlet'!$A$2:$D$17,4,FALSE)</f>
        <v>Budi Santoso</v>
      </c>
      <c r="L4536" t="str">
        <f>VLOOKUP(D4536,'Data Outlet'!$A$2:$D$17,2,FALSE)</f>
        <v>BINTARO EXCHANGE</v>
      </c>
    </row>
    <row r="4537" spans="1:12" x14ac:dyDescent="0.25">
      <c r="A4537" t="str">
        <f t="shared" si="142"/>
        <v>T-4536</v>
      </c>
      <c r="B4537" s="3" t="s">
        <v>2584</v>
      </c>
      <c r="C4537" s="5">
        <v>45494</v>
      </c>
      <c r="D4537" s="3" t="s">
        <v>42</v>
      </c>
      <c r="E4537" s="4" t="s">
        <v>1120</v>
      </c>
      <c r="F4537" s="9">
        <v>1</v>
      </c>
      <c r="G4537">
        <f>VLOOKUP(E4537,'Data Produk'!$A$2:$E$2517,5,FALSE)</f>
        <v>98100</v>
      </c>
      <c r="H4537">
        <f t="shared" si="141"/>
        <v>98100</v>
      </c>
      <c r="I4537" t="str">
        <f>VLOOKUP(E4537,'Data Produk'!$A$2:$E$2517,3,FALSE)</f>
        <v>BHINNEKA POWER PURE 30W 2-PORTS USB CHARGER (PD+QC) WHITE</v>
      </c>
      <c r="J4537" t="str">
        <f>VLOOKUP(E4537,'Data Produk'!$A$2:$E$2517,4,FALSE)</f>
        <v>CHARGER</v>
      </c>
      <c r="K4537" t="str">
        <f>VLOOKUP(D4537,'Data Outlet'!$A$2:$D$17,4,FALSE)</f>
        <v>Hadi Nugroho</v>
      </c>
      <c r="L4537" t="str">
        <f>VLOOKUP(D4537,'Data Outlet'!$A$2:$D$17,2,FALSE)</f>
        <v>MALL KELAPA GADING</v>
      </c>
    </row>
    <row r="4538" spans="1:12" x14ac:dyDescent="0.25">
      <c r="A4538" t="str">
        <f t="shared" si="142"/>
        <v>T-4537</v>
      </c>
      <c r="B4538" s="3" t="s">
        <v>2584</v>
      </c>
      <c r="C4538" s="5">
        <v>45500</v>
      </c>
      <c r="D4538" s="3" t="s">
        <v>42</v>
      </c>
      <c r="E4538" s="4" t="s">
        <v>157</v>
      </c>
      <c r="F4538" s="9">
        <v>2</v>
      </c>
      <c r="G4538">
        <f>VLOOKUP(E4538,'Data Produk'!$A$2:$E$2517,5,FALSE)</f>
        <v>15300</v>
      </c>
      <c r="H4538">
        <f t="shared" si="141"/>
        <v>30600</v>
      </c>
      <c r="I4538" t="str">
        <f>VLOOKUP(E4538,'Data Produk'!$A$2:$E$2517,3,FALSE)</f>
        <v>BHINNEKA LINKPODS ES3 WIRED EARBUDS WHITE</v>
      </c>
      <c r="J4538" t="str">
        <f>VLOOKUP(E4538,'Data Produk'!$A$2:$E$2517,4,FALSE)</f>
        <v>EARPHONE</v>
      </c>
      <c r="K4538" t="str">
        <f>VLOOKUP(D4538,'Data Outlet'!$A$2:$D$17,4,FALSE)</f>
        <v>Hadi Nugroho</v>
      </c>
      <c r="L4538" t="str">
        <f>VLOOKUP(D4538,'Data Outlet'!$A$2:$D$17,2,FALSE)</f>
        <v>MALL KELAPA GADING</v>
      </c>
    </row>
    <row r="4539" spans="1:12" x14ac:dyDescent="0.25">
      <c r="A4539" t="str">
        <f t="shared" si="142"/>
        <v>T-4538</v>
      </c>
      <c r="B4539" s="3" t="s">
        <v>2584</v>
      </c>
      <c r="C4539" s="5">
        <v>45480</v>
      </c>
      <c r="D4539" s="3" t="s">
        <v>42</v>
      </c>
      <c r="E4539" s="4" t="s">
        <v>303</v>
      </c>
      <c r="F4539" s="9">
        <v>3</v>
      </c>
      <c r="G4539">
        <f>VLOOKUP(E4539,'Data Produk'!$A$2:$E$2517,5,FALSE)</f>
        <v>14400</v>
      </c>
      <c r="H4539">
        <f t="shared" si="141"/>
        <v>43200</v>
      </c>
      <c r="I4539" t="str">
        <f>VLOOKUP(E4539,'Data Produk'!$A$2:$E$2517,3,FALSE)</f>
        <v>BHINNEKA DURALINK KLT1201 CABLE BLACK</v>
      </c>
      <c r="J4539" t="str">
        <f>VLOOKUP(E4539,'Data Produk'!$A$2:$E$2517,4,FALSE)</f>
        <v>CABLE</v>
      </c>
      <c r="K4539" t="str">
        <f>VLOOKUP(D4539,'Data Outlet'!$A$2:$D$17,4,FALSE)</f>
        <v>Hadi Nugroho</v>
      </c>
      <c r="L4539" t="str">
        <f>VLOOKUP(D4539,'Data Outlet'!$A$2:$D$17,2,FALSE)</f>
        <v>MALL KELAPA GADING</v>
      </c>
    </row>
    <row r="4540" spans="1:12" x14ac:dyDescent="0.25">
      <c r="A4540" t="str">
        <f t="shared" si="142"/>
        <v>T-4539</v>
      </c>
      <c r="B4540" s="3" t="s">
        <v>2584</v>
      </c>
      <c r="C4540" s="5">
        <v>45478</v>
      </c>
      <c r="D4540" s="3" t="s">
        <v>42</v>
      </c>
      <c r="E4540" s="4" t="s">
        <v>1346</v>
      </c>
      <c r="F4540" s="9">
        <v>1</v>
      </c>
      <c r="G4540">
        <f>VLOOKUP(E4540,'Data Produk'!$A$2:$E$2517,5,FALSE)</f>
        <v>170100</v>
      </c>
      <c r="H4540">
        <f t="shared" si="141"/>
        <v>170100</v>
      </c>
      <c r="I4540" t="str">
        <f>VLOOKUP(E4540,'Data Produk'!$A$2:$E$2517,3,FALSE)</f>
        <v>BHINNEKA Gaming Deskmat ATO MP905 MARBLE</v>
      </c>
      <c r="J4540" t="str">
        <f>VLOOKUP(E4540,'Data Produk'!$A$2:$E$2517,4,FALSE)</f>
        <v>DESKMAT</v>
      </c>
      <c r="K4540" t="str">
        <f>VLOOKUP(D4540,'Data Outlet'!$A$2:$D$17,4,FALSE)</f>
        <v>Hadi Nugroho</v>
      </c>
      <c r="L4540" t="str">
        <f>VLOOKUP(D4540,'Data Outlet'!$A$2:$D$17,2,FALSE)</f>
        <v>MALL KELAPA GADING</v>
      </c>
    </row>
    <row r="4541" spans="1:12" x14ac:dyDescent="0.25">
      <c r="A4541" t="str">
        <f t="shared" si="142"/>
        <v>T-4540</v>
      </c>
      <c r="B4541" s="3" t="s">
        <v>2584</v>
      </c>
      <c r="C4541" s="5">
        <v>45497</v>
      </c>
      <c r="D4541" s="3" t="s">
        <v>42</v>
      </c>
      <c r="E4541" s="4" t="s">
        <v>245</v>
      </c>
      <c r="F4541" s="9">
        <v>1</v>
      </c>
      <c r="G4541">
        <f>VLOOKUP(E4541,'Data Produk'!$A$2:$E$2517,5,FALSE)</f>
        <v>88200</v>
      </c>
      <c r="H4541">
        <f t="shared" si="141"/>
        <v>88200</v>
      </c>
      <c r="I4541" t="str">
        <f>VLOOKUP(E4541,'Data Produk'!$A$2:$E$2517,3,FALSE)</f>
        <v>BHINNEKA POWER PACK S1 10.000 mAh POWERBANK WHITE</v>
      </c>
      <c r="J4541" t="str">
        <f>VLOOKUP(E4541,'Data Produk'!$A$2:$E$2517,4,FALSE)</f>
        <v>POWERBANK</v>
      </c>
      <c r="K4541" t="str">
        <f>VLOOKUP(D4541,'Data Outlet'!$A$2:$D$17,4,FALSE)</f>
        <v>Hadi Nugroho</v>
      </c>
      <c r="L4541" t="str">
        <f>VLOOKUP(D4541,'Data Outlet'!$A$2:$D$17,2,FALSE)</f>
        <v>MALL KELAPA GADING</v>
      </c>
    </row>
    <row r="4542" spans="1:12" x14ac:dyDescent="0.25">
      <c r="A4542" t="str">
        <f t="shared" si="142"/>
        <v>T-4541</v>
      </c>
      <c r="B4542" s="3" t="s">
        <v>2584</v>
      </c>
      <c r="C4542" s="5">
        <v>45498</v>
      </c>
      <c r="D4542" s="3" t="s">
        <v>47</v>
      </c>
      <c r="E4542" s="4" t="s">
        <v>1456</v>
      </c>
      <c r="F4542" s="9">
        <v>2</v>
      </c>
      <c r="G4542">
        <f>VLOOKUP(E4542,'Data Produk'!$A$2:$E$2517,5,FALSE)</f>
        <v>13500</v>
      </c>
      <c r="H4542">
        <f t="shared" si="141"/>
        <v>27000</v>
      </c>
      <c r="I4542" t="str">
        <f>VLOOKUP(E4542,'Data Produk'!$A$2:$E$2517,3,FALSE)</f>
        <v>BHINNEKA LINKBUDS ES2 WIRED EARBUDS BLACK</v>
      </c>
      <c r="J4542" t="str">
        <f>VLOOKUP(E4542,'Data Produk'!$A$2:$E$2517,4,FALSE)</f>
        <v>EARPHONE</v>
      </c>
      <c r="K4542" t="str">
        <f>VLOOKUP(D4542,'Data Outlet'!$A$2:$D$17,4,FALSE)</f>
        <v>Joko Susilo</v>
      </c>
      <c r="L4542" t="str">
        <f>VLOOKUP(D4542,'Data Outlet'!$A$2:$D$17,2,FALSE)</f>
        <v>SUMARECON MALL BEKASI</v>
      </c>
    </row>
    <row r="4543" spans="1:12" x14ac:dyDescent="0.25">
      <c r="A4543" t="str">
        <f t="shared" si="142"/>
        <v>T-4542</v>
      </c>
      <c r="B4543" s="3" t="s">
        <v>2584</v>
      </c>
      <c r="C4543" s="5">
        <v>45486</v>
      </c>
      <c r="D4543" s="3" t="s">
        <v>42</v>
      </c>
      <c r="E4543" s="4" t="s">
        <v>171</v>
      </c>
      <c r="F4543" s="9">
        <v>5</v>
      </c>
      <c r="G4543">
        <f>VLOOKUP(E4543,'Data Produk'!$A$2:$E$2517,5,FALSE)</f>
        <v>13050</v>
      </c>
      <c r="H4543">
        <f t="shared" si="141"/>
        <v>65250</v>
      </c>
      <c r="I4543" t="str">
        <f>VLOOKUP(E4543,'Data Produk'!$A$2:$E$2517,3,FALSE)</f>
        <v>BHINNEKA DURALINK KCT1201 BLACK</v>
      </c>
      <c r="J4543" t="str">
        <f>VLOOKUP(E4543,'Data Produk'!$A$2:$E$2517,4,FALSE)</f>
        <v>CABLE</v>
      </c>
      <c r="K4543" t="str">
        <f>VLOOKUP(D4543,'Data Outlet'!$A$2:$D$17,4,FALSE)</f>
        <v>Hadi Nugroho</v>
      </c>
      <c r="L4543" t="str">
        <f>VLOOKUP(D4543,'Data Outlet'!$A$2:$D$17,2,FALSE)</f>
        <v>MALL KELAPA GADING</v>
      </c>
    </row>
    <row r="4544" spans="1:12" x14ac:dyDescent="0.25">
      <c r="A4544" t="str">
        <f t="shared" si="142"/>
        <v>T-4543</v>
      </c>
      <c r="B4544" s="3" t="s">
        <v>2584</v>
      </c>
      <c r="C4544" s="5">
        <v>45475</v>
      </c>
      <c r="D4544" s="3" t="s">
        <v>42</v>
      </c>
      <c r="E4544" s="4" t="s">
        <v>1147</v>
      </c>
      <c r="F4544" s="9">
        <v>4</v>
      </c>
      <c r="G4544">
        <f>VLOOKUP(E4544,'Data Produk'!$A$2:$E$2517,5,FALSE)</f>
        <v>32000</v>
      </c>
      <c r="H4544">
        <f t="shared" si="141"/>
        <v>128000</v>
      </c>
      <c r="I4544" t="str">
        <f>VLOOKUP(E4544,'Data Produk'!$A$2:$E$2517,3,FALSE)</f>
        <v>KC104 BHINNEKA USB CABLE TYPE C</v>
      </c>
      <c r="J4544" t="str">
        <f>VLOOKUP(E4544,'Data Produk'!$A$2:$E$2517,4,FALSE)</f>
        <v>CABLE</v>
      </c>
      <c r="K4544" t="str">
        <f>VLOOKUP(D4544,'Data Outlet'!$A$2:$D$17,4,FALSE)</f>
        <v>Hadi Nugroho</v>
      </c>
      <c r="L4544" t="str">
        <f>VLOOKUP(D4544,'Data Outlet'!$A$2:$D$17,2,FALSE)</f>
        <v>MALL KELAPA GADING</v>
      </c>
    </row>
    <row r="4545" spans="1:12" x14ac:dyDescent="0.25">
      <c r="A4545" t="str">
        <f t="shared" si="142"/>
        <v>T-4544</v>
      </c>
      <c r="B4545" s="3" t="s">
        <v>2584</v>
      </c>
      <c r="C4545" s="5">
        <v>45482</v>
      </c>
      <c r="D4545" s="3" t="s">
        <v>41</v>
      </c>
      <c r="E4545" s="4" t="s">
        <v>798</v>
      </c>
      <c r="F4545" s="9">
        <v>3</v>
      </c>
      <c r="G4545">
        <f>VLOOKUP(E4545,'Data Produk'!$A$2:$E$2517,5,FALSE)</f>
        <v>14400</v>
      </c>
      <c r="H4545">
        <f t="shared" si="141"/>
        <v>43200</v>
      </c>
      <c r="I4545" t="str">
        <f>VLOOKUP(E4545,'Data Produk'!$A$2:$E$2517,3,FALSE)</f>
        <v>BHINNEKA DURALINK KLT1201 CABLE BLACK</v>
      </c>
      <c r="J4545" t="str">
        <f>VLOOKUP(E4545,'Data Produk'!$A$2:$E$2517,4,FALSE)</f>
        <v>CABLE</v>
      </c>
      <c r="K4545" t="str">
        <f>VLOOKUP(D4545,'Data Outlet'!$A$2:$D$17,4,FALSE)</f>
        <v>Gita Rahma</v>
      </c>
      <c r="L4545" t="str">
        <f>VLOOKUP(D4545,'Data Outlet'!$A$2:$D$17,2,FALSE)</f>
        <v>MALL GANDARIA CITY</v>
      </c>
    </row>
    <row r="4546" spans="1:12" x14ac:dyDescent="0.25">
      <c r="A4546" t="str">
        <f t="shared" si="142"/>
        <v>T-4545</v>
      </c>
      <c r="B4546" s="3" t="s">
        <v>2584</v>
      </c>
      <c r="C4546" s="5">
        <v>45504</v>
      </c>
      <c r="D4546" s="3" t="s">
        <v>41</v>
      </c>
      <c r="E4546" s="4" t="s">
        <v>1026</v>
      </c>
      <c r="F4546" s="9">
        <v>1</v>
      </c>
      <c r="G4546">
        <f>VLOOKUP(E4546,'Data Produk'!$A$2:$E$2517,5,FALSE)</f>
        <v>29700</v>
      </c>
      <c r="H4546">
        <f t="shared" si="141"/>
        <v>29700</v>
      </c>
      <c r="I4546" t="str">
        <f>VLOOKUP(E4546,'Data Produk'!$A$2:$E$2517,3,FALSE)</f>
        <v>KC201 BHINNEKA USB CABLE TYPE C</v>
      </c>
      <c r="J4546" t="str">
        <f>VLOOKUP(E4546,'Data Produk'!$A$2:$E$2517,4,FALSE)</f>
        <v>CABLE</v>
      </c>
      <c r="K4546" t="str">
        <f>VLOOKUP(D4546,'Data Outlet'!$A$2:$D$17,4,FALSE)</f>
        <v>Gita Rahma</v>
      </c>
      <c r="L4546" t="str">
        <f>VLOOKUP(D4546,'Data Outlet'!$A$2:$D$17,2,FALSE)</f>
        <v>MALL GANDARIA CITY</v>
      </c>
    </row>
    <row r="4547" spans="1:12" x14ac:dyDescent="0.25">
      <c r="A4547" t="str">
        <f t="shared" si="142"/>
        <v>T-4546</v>
      </c>
      <c r="B4547" s="3" t="s">
        <v>2584</v>
      </c>
      <c r="C4547" s="5">
        <v>45493</v>
      </c>
      <c r="D4547" s="3" t="s">
        <v>41</v>
      </c>
      <c r="E4547" s="4" t="s">
        <v>746</v>
      </c>
      <c r="F4547" s="9">
        <v>2</v>
      </c>
      <c r="G4547">
        <f>VLOOKUP(E4547,'Data Produk'!$A$2:$E$2517,5,FALSE)</f>
        <v>13500</v>
      </c>
      <c r="H4547">
        <f t="shared" ref="H4547:H4610" si="143">G4547*F4547</f>
        <v>27000</v>
      </c>
      <c r="I4547" t="str">
        <f>VLOOKUP(E4547,'Data Produk'!$A$2:$E$2517,3,FALSE)</f>
        <v>BHINNEKA LINKBUDS ES2 WIRED EARBUDS WHITE</v>
      </c>
      <c r="J4547" t="str">
        <f>VLOOKUP(E4547,'Data Produk'!$A$2:$E$2517,4,FALSE)</f>
        <v>EARPHONE</v>
      </c>
      <c r="K4547" t="str">
        <f>VLOOKUP(D4547,'Data Outlet'!$A$2:$D$17,4,FALSE)</f>
        <v>Gita Rahma</v>
      </c>
      <c r="L4547" t="str">
        <f>VLOOKUP(D4547,'Data Outlet'!$A$2:$D$17,2,FALSE)</f>
        <v>MALL GANDARIA CITY</v>
      </c>
    </row>
    <row r="4548" spans="1:12" x14ac:dyDescent="0.25">
      <c r="A4548" t="str">
        <f t="shared" si="142"/>
        <v>T-4547</v>
      </c>
      <c r="B4548" s="3" t="s">
        <v>2584</v>
      </c>
      <c r="C4548" s="5">
        <v>45479</v>
      </c>
      <c r="D4548" s="3" t="s">
        <v>47</v>
      </c>
      <c r="E4548" s="4" t="s">
        <v>859</v>
      </c>
      <c r="F4548" s="9">
        <v>1</v>
      </c>
      <c r="G4548">
        <f>VLOOKUP(E4548,'Data Produk'!$A$2:$E$2517,5,FALSE)</f>
        <v>13050</v>
      </c>
      <c r="H4548">
        <f t="shared" si="143"/>
        <v>13050</v>
      </c>
      <c r="I4548" t="str">
        <f>VLOOKUP(E4548,'Data Produk'!$A$2:$E$2517,3,FALSE)</f>
        <v>BHINNEKA DURALINK KCT1201 BLACK</v>
      </c>
      <c r="J4548" t="str">
        <f>VLOOKUP(E4548,'Data Produk'!$A$2:$E$2517,4,FALSE)</f>
        <v>CABLE</v>
      </c>
      <c r="K4548" t="str">
        <f>VLOOKUP(D4548,'Data Outlet'!$A$2:$D$17,4,FALSE)</f>
        <v>Joko Susilo</v>
      </c>
      <c r="L4548" t="str">
        <f>VLOOKUP(D4548,'Data Outlet'!$A$2:$D$17,2,FALSE)</f>
        <v>SUMARECON MALL BEKASI</v>
      </c>
    </row>
    <row r="4549" spans="1:12" x14ac:dyDescent="0.25">
      <c r="A4549" t="str">
        <f t="shared" si="142"/>
        <v>T-4548</v>
      </c>
      <c r="B4549" s="3" t="s">
        <v>2584</v>
      </c>
      <c r="C4549" s="5">
        <v>45502</v>
      </c>
      <c r="D4549" s="3" t="s">
        <v>41</v>
      </c>
      <c r="E4549" s="4" t="s">
        <v>875</v>
      </c>
      <c r="F4549" s="9">
        <v>1</v>
      </c>
      <c r="G4549">
        <f>VLOOKUP(E4549,'Data Produk'!$A$2:$E$2517,5,FALSE)</f>
        <v>22500</v>
      </c>
      <c r="H4549">
        <f t="shared" si="143"/>
        <v>22500</v>
      </c>
      <c r="I4549" t="str">
        <f>VLOOKUP(E4549,'Data Produk'!$A$2:$E$2517,3,FALSE)</f>
        <v>BHINNEKA HYPERLINK KV65C1201 BLACK</v>
      </c>
      <c r="J4549" t="str">
        <f>VLOOKUP(E4549,'Data Produk'!$A$2:$E$2517,4,FALSE)</f>
        <v>CABLE</v>
      </c>
      <c r="K4549" t="str">
        <f>VLOOKUP(D4549,'Data Outlet'!$A$2:$D$17,4,FALSE)</f>
        <v>Gita Rahma</v>
      </c>
      <c r="L4549" t="str">
        <f>VLOOKUP(D4549,'Data Outlet'!$A$2:$D$17,2,FALSE)</f>
        <v>MALL GANDARIA CITY</v>
      </c>
    </row>
    <row r="4550" spans="1:12" x14ac:dyDescent="0.25">
      <c r="A4550" t="str">
        <f t="shared" si="142"/>
        <v>T-4549</v>
      </c>
      <c r="B4550" s="3" t="s">
        <v>2584</v>
      </c>
      <c r="C4550" s="5">
        <v>45501</v>
      </c>
      <c r="D4550" s="3" t="s">
        <v>35</v>
      </c>
      <c r="E4550" s="4" t="s">
        <v>342</v>
      </c>
      <c r="F4550" s="9">
        <v>3</v>
      </c>
      <c r="G4550">
        <f>VLOOKUP(E4550,'Data Produk'!$A$2:$E$2517,5,FALSE)</f>
        <v>60750</v>
      </c>
      <c r="H4550">
        <f t="shared" si="143"/>
        <v>182250</v>
      </c>
      <c r="I4550" t="str">
        <f>VLOOKUP(E4550,'Data Produk'!$A$2:$E$2517,3,FALSE)</f>
        <v>BHINNEKA RAIGOR II WG10 GAMING MOUSE BLACK</v>
      </c>
      <c r="J4550" t="str">
        <f>VLOOKUP(E4550,'Data Produk'!$A$2:$E$2517,4,FALSE)</f>
        <v>MOUSE GAMING</v>
      </c>
      <c r="K4550" t="str">
        <f>VLOOKUP(D4550,'Data Outlet'!$A$2:$D$17,4,FALSE)</f>
        <v>Budi Santoso</v>
      </c>
      <c r="L4550" t="str">
        <f>VLOOKUP(D4550,'Data Outlet'!$A$2:$D$17,2,FALSE)</f>
        <v>BINTARO EXCHANGE</v>
      </c>
    </row>
    <row r="4551" spans="1:12" x14ac:dyDescent="0.25">
      <c r="A4551" t="str">
        <f t="shared" si="142"/>
        <v>T-4550</v>
      </c>
      <c r="B4551" s="3" t="s">
        <v>2584</v>
      </c>
      <c r="C4551" s="5">
        <v>45477</v>
      </c>
      <c r="D4551" s="3" t="s">
        <v>35</v>
      </c>
      <c r="E4551" s="4" t="s">
        <v>1518</v>
      </c>
      <c r="F4551" s="9">
        <v>1</v>
      </c>
      <c r="G4551">
        <f>VLOOKUP(E4551,'Data Produk'!$A$2:$E$2517,5,FALSE)</f>
        <v>39600</v>
      </c>
      <c r="H4551">
        <f t="shared" si="143"/>
        <v>39600</v>
      </c>
      <c r="I4551" t="str">
        <f>VLOOKUP(E4551,'Data Produk'!$A$2:$E$2517,3,FALSE)</f>
        <v>BHINNEKA GO W608 OFFICE MOUSE BLACK</v>
      </c>
      <c r="J4551" t="str">
        <f>VLOOKUP(E4551,'Data Produk'!$A$2:$E$2517,4,FALSE)</f>
        <v>OFFICE MOUSE</v>
      </c>
      <c r="K4551" t="str">
        <f>VLOOKUP(D4551,'Data Outlet'!$A$2:$D$17,4,FALSE)</f>
        <v>Budi Santoso</v>
      </c>
      <c r="L4551" t="str">
        <f>VLOOKUP(D4551,'Data Outlet'!$A$2:$D$17,2,FALSE)</f>
        <v>BINTARO EXCHANGE</v>
      </c>
    </row>
    <row r="4552" spans="1:12" x14ac:dyDescent="0.25">
      <c r="A4552" t="str">
        <f t="shared" si="142"/>
        <v>T-4551</v>
      </c>
      <c r="B4552" s="3" t="s">
        <v>2584</v>
      </c>
      <c r="C4552" s="5">
        <v>45498</v>
      </c>
      <c r="D4552" s="3" t="s">
        <v>42</v>
      </c>
      <c r="E4552" s="4" t="s">
        <v>1168</v>
      </c>
      <c r="F4552" s="9">
        <v>1</v>
      </c>
      <c r="G4552">
        <f>VLOOKUP(E4552,'Data Produk'!$A$2:$E$2517,5,FALSE)</f>
        <v>82800</v>
      </c>
      <c r="H4552">
        <f t="shared" si="143"/>
        <v>82800</v>
      </c>
      <c r="I4552" t="str">
        <f>VLOOKUP(E4552,'Data Produk'!$A$2:$E$2517,3,FALSE)</f>
        <v>BHINNEKA W190 OFFICE MOUSE BLACK</v>
      </c>
      <c r="J4552" t="str">
        <f>VLOOKUP(E4552,'Data Produk'!$A$2:$E$2517,4,FALSE)</f>
        <v>OFFICE MOUSE</v>
      </c>
      <c r="K4552" t="str">
        <f>VLOOKUP(D4552,'Data Outlet'!$A$2:$D$17,4,FALSE)</f>
        <v>Hadi Nugroho</v>
      </c>
      <c r="L4552" t="str">
        <f>VLOOKUP(D4552,'Data Outlet'!$A$2:$D$17,2,FALSE)</f>
        <v>MALL KELAPA GADING</v>
      </c>
    </row>
    <row r="4553" spans="1:12" x14ac:dyDescent="0.25">
      <c r="A4553" t="str">
        <f t="shared" si="142"/>
        <v>T-4552</v>
      </c>
      <c r="B4553" s="3" t="s">
        <v>2584</v>
      </c>
      <c r="C4553" s="5">
        <v>45503</v>
      </c>
      <c r="D4553" s="3" t="s">
        <v>47</v>
      </c>
      <c r="E4553" s="4" t="s">
        <v>1250</v>
      </c>
      <c r="F4553" s="9">
        <v>1</v>
      </c>
      <c r="G4553">
        <f>VLOOKUP(E4553,'Data Produk'!$A$2:$E$2517,5,FALSE)</f>
        <v>73800</v>
      </c>
      <c r="H4553">
        <f t="shared" si="143"/>
        <v>73800</v>
      </c>
      <c r="I4553" t="str">
        <f>VLOOKUP(E4553,'Data Produk'!$A$2:$E$2517,3,FALSE)</f>
        <v>BHINNEKA SMART LIGHT BUB 9W SLB101</v>
      </c>
      <c r="J4553" t="str">
        <f>VLOOKUP(E4553,'Data Produk'!$A$2:$E$2517,4,FALSE)</f>
        <v>SMART LIFE</v>
      </c>
      <c r="K4553" t="str">
        <f>VLOOKUP(D4553,'Data Outlet'!$A$2:$D$17,4,FALSE)</f>
        <v>Joko Susilo</v>
      </c>
      <c r="L4553" t="str">
        <f>VLOOKUP(D4553,'Data Outlet'!$A$2:$D$17,2,FALSE)</f>
        <v>SUMARECON MALL BEKASI</v>
      </c>
    </row>
    <row r="4554" spans="1:12" x14ac:dyDescent="0.25">
      <c r="A4554" t="str">
        <f t="shared" si="142"/>
        <v>T-4553</v>
      </c>
      <c r="B4554" s="3" t="s">
        <v>2584</v>
      </c>
      <c r="C4554" s="5">
        <v>45496</v>
      </c>
      <c r="D4554" s="3" t="s">
        <v>42</v>
      </c>
      <c r="E4554" s="4" t="s">
        <v>254</v>
      </c>
      <c r="F4554" s="9">
        <v>3</v>
      </c>
      <c r="G4554">
        <f>VLOOKUP(E4554,'Data Produk'!$A$2:$E$2517,5,FALSE)</f>
        <v>45000</v>
      </c>
      <c r="H4554">
        <f t="shared" si="143"/>
        <v>135000</v>
      </c>
      <c r="I4554" t="str">
        <f>VLOOKUP(E4554,'Data Produk'!$A$2:$E$2517,3,FALSE)</f>
        <v>BHINNEKA HYPERLINK KD10C2001 BLACK</v>
      </c>
      <c r="J4554" t="str">
        <f>VLOOKUP(E4554,'Data Produk'!$A$2:$E$2517,4,FALSE)</f>
        <v>CABLE</v>
      </c>
      <c r="K4554" t="str">
        <f>VLOOKUP(D4554,'Data Outlet'!$A$2:$D$17,4,FALSE)</f>
        <v>Hadi Nugroho</v>
      </c>
      <c r="L4554" t="str">
        <f>VLOOKUP(D4554,'Data Outlet'!$A$2:$D$17,2,FALSE)</f>
        <v>MALL KELAPA GADING</v>
      </c>
    </row>
    <row r="4555" spans="1:12" x14ac:dyDescent="0.25">
      <c r="A4555" t="str">
        <f t="shared" si="142"/>
        <v>T-4554</v>
      </c>
      <c r="B4555" s="3" t="s">
        <v>2584</v>
      </c>
      <c r="C4555" s="5">
        <v>45489</v>
      </c>
      <c r="D4555" s="3" t="s">
        <v>42</v>
      </c>
      <c r="E4555" s="4" t="s">
        <v>1776</v>
      </c>
      <c r="F4555" s="9">
        <v>1</v>
      </c>
      <c r="G4555">
        <f>VLOOKUP(E4555,'Data Produk'!$A$2:$E$2517,5,FALSE)</f>
        <v>81000</v>
      </c>
      <c r="H4555">
        <f t="shared" si="143"/>
        <v>81000</v>
      </c>
      <c r="I4555" t="str">
        <f>VLOOKUP(E4555,'Data Produk'!$A$2:$E$2517,3,FALSE)</f>
        <v>BHINNEKA SCAR II EG5C WIRED EARBUDS BLACK</v>
      </c>
      <c r="J4555" t="str">
        <f>VLOOKUP(E4555,'Data Produk'!$A$2:$E$2517,4,FALSE)</f>
        <v>EARPHONE</v>
      </c>
      <c r="K4555" t="str">
        <f>VLOOKUP(D4555,'Data Outlet'!$A$2:$D$17,4,FALSE)</f>
        <v>Hadi Nugroho</v>
      </c>
      <c r="L4555" t="str">
        <f>VLOOKUP(D4555,'Data Outlet'!$A$2:$D$17,2,FALSE)</f>
        <v>MALL KELAPA GADING</v>
      </c>
    </row>
    <row r="4556" spans="1:12" x14ac:dyDescent="0.25">
      <c r="A4556" t="str">
        <f t="shared" ref="A4556:A4619" si="144">"T-"&amp;ROW()-1</f>
        <v>T-4555</v>
      </c>
      <c r="B4556" s="3" t="s">
        <v>2584</v>
      </c>
      <c r="C4556" s="5">
        <v>45483</v>
      </c>
      <c r="D4556" s="3" t="s">
        <v>47</v>
      </c>
      <c r="E4556" s="4" t="s">
        <v>627</v>
      </c>
      <c r="F4556" s="9">
        <v>1</v>
      </c>
      <c r="G4556">
        <f>VLOOKUP(E4556,'Data Produk'!$A$2:$E$2517,5,FALSE)</f>
        <v>12600</v>
      </c>
      <c r="H4556">
        <f t="shared" si="143"/>
        <v>12600</v>
      </c>
      <c r="I4556" t="str">
        <f>VLOOKUP(E4556,'Data Produk'!$A$2:$E$2517,3,FALSE)</f>
        <v>BHINNEKA BASIC XL MP64 BASIC MOUSEPAD BLACK</v>
      </c>
      <c r="J4556" t="str">
        <f>VLOOKUP(E4556,'Data Produk'!$A$2:$E$2517,4,FALSE)</f>
        <v>BASIC MOUSEPAD</v>
      </c>
      <c r="K4556" t="str">
        <f>VLOOKUP(D4556,'Data Outlet'!$A$2:$D$17,4,FALSE)</f>
        <v>Joko Susilo</v>
      </c>
      <c r="L4556" t="str">
        <f>VLOOKUP(D4556,'Data Outlet'!$A$2:$D$17,2,FALSE)</f>
        <v>SUMARECON MALL BEKASI</v>
      </c>
    </row>
    <row r="4557" spans="1:12" x14ac:dyDescent="0.25">
      <c r="A4557" t="str">
        <f t="shared" si="144"/>
        <v>T-4556</v>
      </c>
      <c r="B4557" s="3" t="s">
        <v>2584</v>
      </c>
      <c r="C4557" s="5">
        <v>45498</v>
      </c>
      <c r="D4557" s="3" t="s">
        <v>47</v>
      </c>
      <c r="E4557" s="4" t="s">
        <v>613</v>
      </c>
      <c r="F4557" s="9">
        <v>2</v>
      </c>
      <c r="G4557">
        <f>VLOOKUP(E4557,'Data Produk'!$A$2:$E$2517,5,FALSE)</f>
        <v>41400</v>
      </c>
      <c r="H4557">
        <f t="shared" si="143"/>
        <v>82800</v>
      </c>
      <c r="I4557" t="str">
        <f>VLOOKUP(E4557,'Data Produk'!$A$2:$E$2517,3,FALSE)</f>
        <v>BHINNEKA CW1-Q03 18W 1-PORTS CHARGER (QC) WHITE</v>
      </c>
      <c r="J4557" t="str">
        <f>VLOOKUP(E4557,'Data Produk'!$A$2:$E$2517,4,FALSE)</f>
        <v>CHARGER</v>
      </c>
      <c r="K4557" t="str">
        <f>VLOOKUP(D4557,'Data Outlet'!$A$2:$D$17,4,FALSE)</f>
        <v>Joko Susilo</v>
      </c>
      <c r="L4557" t="str">
        <f>VLOOKUP(D4557,'Data Outlet'!$A$2:$D$17,2,FALSE)</f>
        <v>SUMARECON MALL BEKASI</v>
      </c>
    </row>
    <row r="4558" spans="1:12" x14ac:dyDescent="0.25">
      <c r="A4558" t="str">
        <f t="shared" si="144"/>
        <v>T-4557</v>
      </c>
      <c r="B4558" s="3" t="s">
        <v>2584</v>
      </c>
      <c r="C4558" s="5">
        <v>45485</v>
      </c>
      <c r="D4558" s="3" t="s">
        <v>41</v>
      </c>
      <c r="E4558" s="4" t="s">
        <v>924</v>
      </c>
      <c r="F4558" s="9">
        <v>1</v>
      </c>
      <c r="G4558">
        <f>VLOOKUP(E4558,'Data Produk'!$A$2:$E$2517,5,FALSE)</f>
        <v>47700</v>
      </c>
      <c r="H4558">
        <f t="shared" si="143"/>
        <v>47700</v>
      </c>
      <c r="I4558" t="str">
        <f>VLOOKUP(E4558,'Data Produk'!$A$2:$E$2517,3,FALSE)</f>
        <v>BHINNEKA POWER MOVE 30W 2-PORTS CAR CHARGER (PD+QC) BLACK</v>
      </c>
      <c r="J4558" t="str">
        <f>VLOOKUP(E4558,'Data Produk'!$A$2:$E$2517,4,FALSE)</f>
        <v>CAR &amp; TRAVEL CHARGER</v>
      </c>
      <c r="K4558" t="str">
        <f>VLOOKUP(D4558,'Data Outlet'!$A$2:$D$17,4,FALSE)</f>
        <v>Gita Rahma</v>
      </c>
      <c r="L4558" t="str">
        <f>VLOOKUP(D4558,'Data Outlet'!$A$2:$D$17,2,FALSE)</f>
        <v>MALL GANDARIA CITY</v>
      </c>
    </row>
    <row r="4559" spans="1:12" x14ac:dyDescent="0.25">
      <c r="A4559" t="str">
        <f t="shared" si="144"/>
        <v>T-4558</v>
      </c>
      <c r="B4559" s="3" t="s">
        <v>2584</v>
      </c>
      <c r="C4559" s="5">
        <v>45498</v>
      </c>
      <c r="D4559" s="3" t="s">
        <v>35</v>
      </c>
      <c r="E4559" s="4" t="s">
        <v>361</v>
      </c>
      <c r="F4559" s="9">
        <v>2</v>
      </c>
      <c r="G4559">
        <f>VLOOKUP(E4559,'Data Produk'!$A$2:$E$2517,5,FALSE)</f>
        <v>31500</v>
      </c>
      <c r="H4559">
        <f t="shared" si="143"/>
        <v>63000</v>
      </c>
      <c r="I4559" t="str">
        <f>VLOOKUP(E4559,'Data Produk'!$A$2:$E$2517,3,FALSE)</f>
        <v>BHINNEKA HYPERLINK KD60L1501 BLACK</v>
      </c>
      <c r="J4559" t="str">
        <f>VLOOKUP(E4559,'Data Produk'!$A$2:$E$2517,4,FALSE)</f>
        <v>CABLE</v>
      </c>
      <c r="K4559" t="str">
        <f>VLOOKUP(D4559,'Data Outlet'!$A$2:$D$17,4,FALSE)</f>
        <v>Budi Santoso</v>
      </c>
      <c r="L4559" t="str">
        <f>VLOOKUP(D4559,'Data Outlet'!$A$2:$D$17,2,FALSE)</f>
        <v>BINTARO EXCHANGE</v>
      </c>
    </row>
    <row r="4560" spans="1:12" x14ac:dyDescent="0.25">
      <c r="A4560" t="str">
        <f t="shared" si="144"/>
        <v>T-4559</v>
      </c>
      <c r="B4560" s="3" t="s">
        <v>2584</v>
      </c>
      <c r="C4560" s="5">
        <v>45480</v>
      </c>
      <c r="D4560" s="3" t="s">
        <v>41</v>
      </c>
      <c r="E4560" s="4" t="s">
        <v>700</v>
      </c>
      <c r="F4560" s="9">
        <v>2</v>
      </c>
      <c r="G4560">
        <f>VLOOKUP(E4560,'Data Produk'!$A$2:$E$2517,5,FALSE)</f>
        <v>27000</v>
      </c>
      <c r="H4560">
        <f t="shared" si="143"/>
        <v>54000</v>
      </c>
      <c r="I4560" t="str">
        <f>VLOOKUP(E4560,'Data Produk'!$A$2:$E$2517,3,FALSE)</f>
        <v>BHINNEKA DURALINK KLB2001 BLACK</v>
      </c>
      <c r="J4560" t="str">
        <f>VLOOKUP(E4560,'Data Produk'!$A$2:$E$2517,4,FALSE)</f>
        <v>CABLE</v>
      </c>
      <c r="K4560" t="str">
        <f>VLOOKUP(D4560,'Data Outlet'!$A$2:$D$17,4,FALSE)</f>
        <v>Gita Rahma</v>
      </c>
      <c r="L4560" t="str">
        <f>VLOOKUP(D4560,'Data Outlet'!$A$2:$D$17,2,FALSE)</f>
        <v>MALL GANDARIA CITY</v>
      </c>
    </row>
    <row r="4561" spans="1:12" x14ac:dyDescent="0.25">
      <c r="A4561" t="str">
        <f t="shared" si="144"/>
        <v>T-4560</v>
      </c>
      <c r="B4561" s="3" t="s">
        <v>2584</v>
      </c>
      <c r="C4561" s="5">
        <v>45500</v>
      </c>
      <c r="D4561" s="3" t="s">
        <v>42</v>
      </c>
      <c r="E4561" s="4" t="s">
        <v>883</v>
      </c>
      <c r="F4561" s="9">
        <v>1</v>
      </c>
      <c r="G4561">
        <f>VLOOKUP(E4561,'Data Produk'!$A$2:$E$2517,5,FALSE)</f>
        <v>225000</v>
      </c>
      <c r="H4561">
        <f t="shared" si="143"/>
        <v>225000</v>
      </c>
      <c r="I4561" t="str">
        <f>VLOOKUP(E4561,'Data Produk'!$A$2:$E$2517,3,FALSE)</f>
        <v>BHINNEKA Gaming Keyboard MK-890 ATOM96 Black Blue Switch</v>
      </c>
      <c r="J4561" t="str">
        <f>VLOOKUP(E4561,'Data Produk'!$A$2:$E$2517,4,FALSE)</f>
        <v>KEYBOARD GAMING</v>
      </c>
      <c r="K4561" t="str">
        <f>VLOOKUP(D4561,'Data Outlet'!$A$2:$D$17,4,FALSE)</f>
        <v>Hadi Nugroho</v>
      </c>
      <c r="L4561" t="str">
        <f>VLOOKUP(D4561,'Data Outlet'!$A$2:$D$17,2,FALSE)</f>
        <v>MALL KELAPA GADING</v>
      </c>
    </row>
    <row r="4562" spans="1:12" x14ac:dyDescent="0.25">
      <c r="A4562" t="str">
        <f t="shared" si="144"/>
        <v>T-4561</v>
      </c>
      <c r="B4562" s="3" t="s">
        <v>2584</v>
      </c>
      <c r="C4562" s="5">
        <v>45494</v>
      </c>
      <c r="D4562" s="3" t="s">
        <v>47</v>
      </c>
      <c r="E4562" s="4" t="s">
        <v>1837</v>
      </c>
      <c r="F4562" s="9">
        <v>1</v>
      </c>
      <c r="G4562">
        <f>VLOOKUP(E4562,'Data Produk'!$A$2:$E$2517,5,FALSE)</f>
        <v>145800</v>
      </c>
      <c r="H4562">
        <f t="shared" si="143"/>
        <v>145800</v>
      </c>
      <c r="I4562" t="str">
        <f>VLOOKUP(E4562,'Data Produk'!$A$2:$E$2517,3,FALSE)</f>
        <v>BHINNEKA SHOOTER II GP13 GAMEPAD BLACK</v>
      </c>
      <c r="J4562" t="str">
        <f>VLOOKUP(E4562,'Data Produk'!$A$2:$E$2517,4,FALSE)</f>
        <v>GAMEPAD</v>
      </c>
      <c r="K4562" t="str">
        <f>VLOOKUP(D4562,'Data Outlet'!$A$2:$D$17,4,FALSE)</f>
        <v>Joko Susilo</v>
      </c>
      <c r="L4562" t="str">
        <f>VLOOKUP(D4562,'Data Outlet'!$A$2:$D$17,2,FALSE)</f>
        <v>SUMARECON MALL BEKASI</v>
      </c>
    </row>
    <row r="4563" spans="1:12" x14ac:dyDescent="0.25">
      <c r="A4563" t="str">
        <f t="shared" si="144"/>
        <v>T-4562</v>
      </c>
      <c r="B4563" s="3" t="s">
        <v>2584</v>
      </c>
      <c r="C4563" s="5">
        <v>45491</v>
      </c>
      <c r="D4563" s="3" t="s">
        <v>47</v>
      </c>
      <c r="E4563" s="4" t="s">
        <v>603</v>
      </c>
      <c r="F4563" s="9">
        <v>1</v>
      </c>
      <c r="G4563">
        <f>VLOOKUP(E4563,'Data Produk'!$A$2:$E$2517,5,FALSE)</f>
        <v>22500</v>
      </c>
      <c r="H4563">
        <f t="shared" si="143"/>
        <v>22500</v>
      </c>
      <c r="I4563" t="str">
        <f>VLOOKUP(E4563,'Data Produk'!$A$2:$E$2517,3,FALSE)</f>
        <v>BHINNEKA HYPERLINK KV65C1201 BLACK</v>
      </c>
      <c r="J4563" t="str">
        <f>VLOOKUP(E4563,'Data Produk'!$A$2:$E$2517,4,FALSE)</f>
        <v>CABLE</v>
      </c>
      <c r="K4563" t="str">
        <f>VLOOKUP(D4563,'Data Outlet'!$A$2:$D$17,4,FALSE)</f>
        <v>Joko Susilo</v>
      </c>
      <c r="L4563" t="str">
        <f>VLOOKUP(D4563,'Data Outlet'!$A$2:$D$17,2,FALSE)</f>
        <v>SUMARECON MALL BEKASI</v>
      </c>
    </row>
    <row r="4564" spans="1:12" x14ac:dyDescent="0.25">
      <c r="A4564" t="str">
        <f t="shared" si="144"/>
        <v>T-4563</v>
      </c>
      <c r="B4564" s="3" t="s">
        <v>2584</v>
      </c>
      <c r="C4564" s="5">
        <v>45499</v>
      </c>
      <c r="D4564" s="3" t="s">
        <v>42</v>
      </c>
      <c r="E4564" s="4" t="s">
        <v>1266</v>
      </c>
      <c r="F4564" s="9">
        <v>1</v>
      </c>
      <c r="G4564">
        <f>VLOOKUP(E4564,'Data Produk'!$A$2:$E$2517,5,FALSE)</f>
        <v>138000</v>
      </c>
      <c r="H4564">
        <f t="shared" si="143"/>
        <v>138000</v>
      </c>
      <c r="I4564" t="str">
        <f>VLOOKUP(E4564,'Data Produk'!$A$2:$E$2517,3,FALSE)</f>
        <v>BHINNEKA GO Keyboard Mouse Wireless Office WK893</v>
      </c>
      <c r="J4564" t="str">
        <f>VLOOKUP(E4564,'Data Produk'!$A$2:$E$2517,4,FALSE)</f>
        <v>OFFICE COMBO</v>
      </c>
      <c r="K4564" t="str">
        <f>VLOOKUP(D4564,'Data Outlet'!$A$2:$D$17,4,FALSE)</f>
        <v>Hadi Nugroho</v>
      </c>
      <c r="L4564" t="str">
        <f>VLOOKUP(D4564,'Data Outlet'!$A$2:$D$17,2,FALSE)</f>
        <v>MALL KELAPA GADING</v>
      </c>
    </row>
    <row r="4565" spans="1:12" x14ac:dyDescent="0.25">
      <c r="A4565" t="str">
        <f t="shared" si="144"/>
        <v>T-4564</v>
      </c>
      <c r="B4565" s="3" t="s">
        <v>2584</v>
      </c>
      <c r="C4565" s="5">
        <v>45488</v>
      </c>
      <c r="D4565" s="3" t="s">
        <v>42</v>
      </c>
      <c r="E4565" s="4" t="s">
        <v>1281</v>
      </c>
      <c r="F4565" s="9">
        <v>1</v>
      </c>
      <c r="G4565">
        <f>VLOOKUP(E4565,'Data Produk'!$A$2:$E$2517,5,FALSE)</f>
        <v>508500</v>
      </c>
      <c r="H4565">
        <f t="shared" si="143"/>
        <v>508500</v>
      </c>
      <c r="I4565" t="str">
        <f>VLOOKUP(E4565,'Data Produk'!$A$2:$E$2517,3,FALSE)</f>
        <v>BHINNEKA POWER PLUS 120W 4-PORTS GAN CHARGER (PPS/PD+QC) BLACK</v>
      </c>
      <c r="J4565" t="str">
        <f>VLOOKUP(E4565,'Data Produk'!$A$2:$E$2517,4,FALSE)</f>
        <v>CHARGER</v>
      </c>
      <c r="K4565" t="str">
        <f>VLOOKUP(D4565,'Data Outlet'!$A$2:$D$17,4,FALSE)</f>
        <v>Hadi Nugroho</v>
      </c>
      <c r="L4565" t="str">
        <f>VLOOKUP(D4565,'Data Outlet'!$A$2:$D$17,2,FALSE)</f>
        <v>MALL KELAPA GADING</v>
      </c>
    </row>
    <row r="4566" spans="1:12" x14ac:dyDescent="0.25">
      <c r="A4566" t="str">
        <f t="shared" si="144"/>
        <v>T-4565</v>
      </c>
      <c r="B4566" s="3" t="s">
        <v>2584</v>
      </c>
      <c r="C4566" s="5">
        <v>45495</v>
      </c>
      <c r="D4566" s="3" t="s">
        <v>41</v>
      </c>
      <c r="E4566" s="4" t="s">
        <v>1288</v>
      </c>
      <c r="F4566" s="9">
        <v>1</v>
      </c>
      <c r="G4566">
        <f>VLOOKUP(E4566,'Data Produk'!$A$2:$E$2517,5,FALSE)</f>
        <v>22500</v>
      </c>
      <c r="H4566">
        <f t="shared" si="143"/>
        <v>22500</v>
      </c>
      <c r="I4566" t="str">
        <f>VLOOKUP(E4566,'Data Produk'!$A$2:$E$2517,3,FALSE)</f>
        <v>BHINNEKA LINKBUDS ES4 WIRED EARBUDS WHITE</v>
      </c>
      <c r="J4566" t="str">
        <f>VLOOKUP(E4566,'Data Produk'!$A$2:$E$2517,4,FALSE)</f>
        <v>EARPHONE</v>
      </c>
      <c r="K4566" t="str">
        <f>VLOOKUP(D4566,'Data Outlet'!$A$2:$D$17,4,FALSE)</f>
        <v>Gita Rahma</v>
      </c>
      <c r="L4566" t="str">
        <f>VLOOKUP(D4566,'Data Outlet'!$A$2:$D$17,2,FALSE)</f>
        <v>MALL GANDARIA CITY</v>
      </c>
    </row>
    <row r="4567" spans="1:12" x14ac:dyDescent="0.25">
      <c r="A4567" t="str">
        <f t="shared" si="144"/>
        <v>T-4566</v>
      </c>
      <c r="B4567" s="3" t="s">
        <v>2584</v>
      </c>
      <c r="C4567" s="5">
        <v>45500</v>
      </c>
      <c r="D4567" s="3" t="s">
        <v>35</v>
      </c>
      <c r="E4567" s="4" t="s">
        <v>1838</v>
      </c>
      <c r="F4567" s="9">
        <v>3</v>
      </c>
      <c r="G4567">
        <f>VLOOKUP(E4567,'Data Produk'!$A$2:$E$2517,5,FALSE)</f>
        <v>13500</v>
      </c>
      <c r="H4567">
        <f t="shared" si="143"/>
        <v>40500</v>
      </c>
      <c r="I4567" t="str">
        <f>VLOOKUP(E4567,'Data Produk'!$A$2:$E$2517,3,FALSE)</f>
        <v>BHINNEKA LINKBUDS ES2 WIRED EARBUDS BLACK</v>
      </c>
      <c r="J4567" t="str">
        <f>VLOOKUP(E4567,'Data Produk'!$A$2:$E$2517,4,FALSE)</f>
        <v>EARPHONE</v>
      </c>
      <c r="K4567" t="str">
        <f>VLOOKUP(D4567,'Data Outlet'!$A$2:$D$17,4,FALSE)</f>
        <v>Budi Santoso</v>
      </c>
      <c r="L4567" t="str">
        <f>VLOOKUP(D4567,'Data Outlet'!$A$2:$D$17,2,FALSE)</f>
        <v>BINTARO EXCHANGE</v>
      </c>
    </row>
    <row r="4568" spans="1:12" x14ac:dyDescent="0.25">
      <c r="A4568" t="str">
        <f t="shared" si="144"/>
        <v>T-4567</v>
      </c>
      <c r="B4568" s="3" t="s">
        <v>2584</v>
      </c>
      <c r="C4568" s="5">
        <v>45489</v>
      </c>
      <c r="D4568" s="3" t="s">
        <v>42</v>
      </c>
      <c r="E4568" s="4" t="s">
        <v>1122</v>
      </c>
      <c r="F4568" s="9">
        <v>1</v>
      </c>
      <c r="G4568">
        <f>VLOOKUP(E4568,'Data Produk'!$A$2:$E$2517,5,FALSE)</f>
        <v>354000</v>
      </c>
      <c r="H4568">
        <f t="shared" si="143"/>
        <v>354000</v>
      </c>
      <c r="I4568" t="str">
        <f>VLOOKUP(E4568,'Data Produk'!$A$2:$E$2517,3,FALSE)</f>
        <v>BHINNEKA Gaming Keyboard MK-853 V2 BLUE SWITCH (BLACK)</v>
      </c>
      <c r="J4568" t="str">
        <f>VLOOKUP(E4568,'Data Produk'!$A$2:$E$2517,4,FALSE)</f>
        <v>KEYBOARD GAMING</v>
      </c>
      <c r="K4568" t="str">
        <f>VLOOKUP(D4568,'Data Outlet'!$A$2:$D$17,4,FALSE)</f>
        <v>Hadi Nugroho</v>
      </c>
      <c r="L4568" t="str">
        <f>VLOOKUP(D4568,'Data Outlet'!$A$2:$D$17,2,FALSE)</f>
        <v>MALL KELAPA GADING</v>
      </c>
    </row>
    <row r="4569" spans="1:12" x14ac:dyDescent="0.25">
      <c r="A4569" t="str">
        <f t="shared" si="144"/>
        <v>T-4568</v>
      </c>
      <c r="B4569" s="3" t="s">
        <v>2584</v>
      </c>
      <c r="C4569" s="5">
        <v>45484</v>
      </c>
      <c r="D4569" s="3" t="s">
        <v>41</v>
      </c>
      <c r="E4569" s="4" t="s">
        <v>1447</v>
      </c>
      <c r="F4569" s="9">
        <v>1</v>
      </c>
      <c r="G4569">
        <f>VLOOKUP(E4569,'Data Produk'!$A$2:$E$2517,5,FALSE)</f>
        <v>90000</v>
      </c>
      <c r="H4569">
        <f t="shared" si="143"/>
        <v>90000</v>
      </c>
      <c r="I4569" t="str">
        <f>VLOOKUP(E4569,'Data Produk'!$A$2:$E$2517,3,FALSE)</f>
        <v>BHINNEKA POWER PURE 33W 2-PORTS USB CHARGER (PD+QC) BLACK</v>
      </c>
      <c r="J4569" t="str">
        <f>VLOOKUP(E4569,'Data Produk'!$A$2:$E$2517,4,FALSE)</f>
        <v>CHARGER</v>
      </c>
      <c r="K4569" t="str">
        <f>VLOOKUP(D4569,'Data Outlet'!$A$2:$D$17,4,FALSE)</f>
        <v>Gita Rahma</v>
      </c>
      <c r="L4569" t="str">
        <f>VLOOKUP(D4569,'Data Outlet'!$A$2:$D$17,2,FALSE)</f>
        <v>MALL GANDARIA CITY</v>
      </c>
    </row>
    <row r="4570" spans="1:12" x14ac:dyDescent="0.25">
      <c r="A4570" t="str">
        <f t="shared" si="144"/>
        <v>T-4569</v>
      </c>
      <c r="B4570" s="3" t="s">
        <v>2584</v>
      </c>
      <c r="C4570" s="5">
        <v>45486</v>
      </c>
      <c r="D4570" s="3" t="s">
        <v>47</v>
      </c>
      <c r="E4570" s="4" t="s">
        <v>757</v>
      </c>
      <c r="F4570" s="9">
        <v>1</v>
      </c>
      <c r="G4570">
        <f>VLOOKUP(E4570,'Data Produk'!$A$2:$E$2517,5,FALSE)</f>
        <v>22500</v>
      </c>
      <c r="H4570">
        <f t="shared" si="143"/>
        <v>22500</v>
      </c>
      <c r="I4570" t="str">
        <f>VLOOKUP(E4570,'Data Produk'!$A$2:$E$2517,3,FALSE)</f>
        <v>BHINNEKA LINKBUDS ES4 WIRED EARBUDS WHITE</v>
      </c>
      <c r="J4570" t="str">
        <f>VLOOKUP(E4570,'Data Produk'!$A$2:$E$2517,4,FALSE)</f>
        <v>EARPHONE</v>
      </c>
      <c r="K4570" t="str">
        <f>VLOOKUP(D4570,'Data Outlet'!$A$2:$D$17,4,FALSE)</f>
        <v>Joko Susilo</v>
      </c>
      <c r="L4570" t="str">
        <f>VLOOKUP(D4570,'Data Outlet'!$A$2:$D$17,2,FALSE)</f>
        <v>SUMARECON MALL BEKASI</v>
      </c>
    </row>
    <row r="4571" spans="1:12" x14ac:dyDescent="0.25">
      <c r="A4571" t="str">
        <f t="shared" si="144"/>
        <v>T-4570</v>
      </c>
      <c r="B4571" s="3" t="s">
        <v>2584</v>
      </c>
      <c r="C4571" s="5">
        <v>45499</v>
      </c>
      <c r="D4571" s="3" t="s">
        <v>35</v>
      </c>
      <c r="E4571" s="4" t="s">
        <v>1700</v>
      </c>
      <c r="F4571" s="9">
        <v>1</v>
      </c>
      <c r="G4571">
        <f>VLOOKUP(E4571,'Data Produk'!$A$2:$E$2517,5,FALSE)</f>
        <v>112500</v>
      </c>
      <c r="H4571">
        <f t="shared" si="143"/>
        <v>112500</v>
      </c>
      <c r="I4571" t="str">
        <f>VLOOKUP(E4571,'Data Produk'!$A$2:$E$2517,3,FALSE)</f>
        <v>BHINNEKA WAVE11 TW11 TRUE WIRELESS WHITE</v>
      </c>
      <c r="J4571" t="str">
        <f>VLOOKUP(E4571,'Data Produk'!$A$2:$E$2517,4,FALSE)</f>
        <v>TWS</v>
      </c>
      <c r="K4571" t="str">
        <f>VLOOKUP(D4571,'Data Outlet'!$A$2:$D$17,4,FALSE)</f>
        <v>Budi Santoso</v>
      </c>
      <c r="L4571" t="str">
        <f>VLOOKUP(D4571,'Data Outlet'!$A$2:$D$17,2,FALSE)</f>
        <v>BINTARO EXCHANGE</v>
      </c>
    </row>
    <row r="4572" spans="1:12" x14ac:dyDescent="0.25">
      <c r="A4572" t="str">
        <f t="shared" si="144"/>
        <v>T-4571</v>
      </c>
      <c r="B4572" s="3" t="s">
        <v>2584</v>
      </c>
      <c r="C4572" s="5">
        <v>45480</v>
      </c>
      <c r="D4572" s="3" t="s">
        <v>42</v>
      </c>
      <c r="E4572" s="4" t="s">
        <v>70</v>
      </c>
      <c r="F4572" s="9">
        <v>1</v>
      </c>
      <c r="G4572">
        <f>VLOOKUP(E4572,'Data Produk'!$A$2:$E$2517,5,FALSE)</f>
        <v>243000</v>
      </c>
      <c r="H4572">
        <f t="shared" si="143"/>
        <v>243000</v>
      </c>
      <c r="I4572" t="str">
        <f>VLOOKUP(E4572,'Data Produk'!$A$2:$E$2517,3,FALSE)</f>
        <v>BHINNEKA POWER PLUS 65W 3-PORTS GAN CHARGER (PPS/PD+QC) BLACK</v>
      </c>
      <c r="J4572" t="str">
        <f>VLOOKUP(E4572,'Data Produk'!$A$2:$E$2517,4,FALSE)</f>
        <v>CHARGER</v>
      </c>
      <c r="K4572" t="str">
        <f>VLOOKUP(D4572,'Data Outlet'!$A$2:$D$17,4,FALSE)</f>
        <v>Hadi Nugroho</v>
      </c>
      <c r="L4572" t="str">
        <f>VLOOKUP(D4572,'Data Outlet'!$A$2:$D$17,2,FALSE)</f>
        <v>MALL KELAPA GADING</v>
      </c>
    </row>
    <row r="4573" spans="1:12" x14ac:dyDescent="0.25">
      <c r="A4573" t="str">
        <f t="shared" si="144"/>
        <v>T-4572</v>
      </c>
      <c r="B4573" s="3" t="s">
        <v>2584</v>
      </c>
      <c r="C4573" s="5">
        <v>45495</v>
      </c>
      <c r="D4573" s="3" t="s">
        <v>35</v>
      </c>
      <c r="E4573" s="4" t="s">
        <v>1486</v>
      </c>
      <c r="F4573" s="9">
        <v>1</v>
      </c>
      <c r="G4573">
        <f>VLOOKUP(E4573,'Data Produk'!$A$2:$E$2517,5,FALSE)</f>
        <v>130000</v>
      </c>
      <c r="H4573">
        <f t="shared" si="143"/>
        <v>130000</v>
      </c>
      <c r="I4573" t="str">
        <f>VLOOKUP(E4573,'Data Produk'!$A$2:$E$2517,3,FALSE)</f>
        <v>BHINNEKA TRINITY MH88 GAMING HEADSET WHITE</v>
      </c>
      <c r="J4573" t="str">
        <f>VLOOKUP(E4573,'Data Produk'!$A$2:$E$2517,4,FALSE)</f>
        <v>GAMING HEADSET</v>
      </c>
      <c r="K4573" t="str">
        <f>VLOOKUP(D4573,'Data Outlet'!$A$2:$D$17,4,FALSE)</f>
        <v>Budi Santoso</v>
      </c>
      <c r="L4573" t="str">
        <f>VLOOKUP(D4573,'Data Outlet'!$A$2:$D$17,2,FALSE)</f>
        <v>BINTARO EXCHANGE</v>
      </c>
    </row>
    <row r="4574" spans="1:12" x14ac:dyDescent="0.25">
      <c r="A4574" t="str">
        <f t="shared" si="144"/>
        <v>T-4573</v>
      </c>
      <c r="B4574" s="3" t="s">
        <v>2584</v>
      </c>
      <c r="C4574" s="5">
        <v>45480</v>
      </c>
      <c r="D4574" s="3" t="s">
        <v>47</v>
      </c>
      <c r="E4574" s="4" t="s">
        <v>1839</v>
      </c>
      <c r="F4574" s="9">
        <v>1</v>
      </c>
      <c r="G4574">
        <f>VLOOKUP(E4574,'Data Produk'!$A$2:$E$2517,5,FALSE)</f>
        <v>57150</v>
      </c>
      <c r="H4574">
        <f t="shared" si="143"/>
        <v>57150</v>
      </c>
      <c r="I4574" t="str">
        <f>VLOOKUP(E4574,'Data Produk'!$A$2:$E$2517,3,FALSE)</f>
        <v>BHINNEKA AGILE MP353 GAMING MOUSEPAD BLACK</v>
      </c>
      <c r="J4574" t="str">
        <f>VLOOKUP(E4574,'Data Produk'!$A$2:$E$2517,4,FALSE)</f>
        <v>GAMING MOUSEPAD</v>
      </c>
      <c r="K4574" t="str">
        <f>VLOOKUP(D4574,'Data Outlet'!$A$2:$D$17,4,FALSE)</f>
        <v>Joko Susilo</v>
      </c>
      <c r="L4574" t="str">
        <f>VLOOKUP(D4574,'Data Outlet'!$A$2:$D$17,2,FALSE)</f>
        <v>SUMARECON MALL BEKASI</v>
      </c>
    </row>
    <row r="4575" spans="1:12" x14ac:dyDescent="0.25">
      <c r="A4575" t="str">
        <f t="shared" si="144"/>
        <v>T-4574</v>
      </c>
      <c r="B4575" s="3" t="s">
        <v>2584</v>
      </c>
      <c r="C4575" s="5">
        <v>45496</v>
      </c>
      <c r="D4575" s="3" t="s">
        <v>35</v>
      </c>
      <c r="E4575" s="4" t="s">
        <v>334</v>
      </c>
      <c r="F4575" s="9">
        <v>2</v>
      </c>
      <c r="G4575">
        <f>VLOOKUP(E4575,'Data Produk'!$A$2:$E$2517,5,FALSE)</f>
        <v>22500</v>
      </c>
      <c r="H4575">
        <f t="shared" si="143"/>
        <v>45000</v>
      </c>
      <c r="I4575" t="str">
        <f>VLOOKUP(E4575,'Data Produk'!$A$2:$E$2517,3,FALSE)</f>
        <v>BHINNEKA LINKBUDS ES4 WIRED EARBUDS BLACK</v>
      </c>
      <c r="J4575" t="str">
        <f>VLOOKUP(E4575,'Data Produk'!$A$2:$E$2517,4,FALSE)</f>
        <v>EARPHONE</v>
      </c>
      <c r="K4575" t="str">
        <f>VLOOKUP(D4575,'Data Outlet'!$A$2:$D$17,4,FALSE)</f>
        <v>Budi Santoso</v>
      </c>
      <c r="L4575" t="str">
        <f>VLOOKUP(D4575,'Data Outlet'!$A$2:$D$17,2,FALSE)</f>
        <v>BINTARO EXCHANGE</v>
      </c>
    </row>
    <row r="4576" spans="1:12" x14ac:dyDescent="0.25">
      <c r="A4576" t="str">
        <f t="shared" si="144"/>
        <v>T-4575</v>
      </c>
      <c r="B4576" s="3" t="s">
        <v>2584</v>
      </c>
      <c r="C4576" s="5">
        <v>45491</v>
      </c>
      <c r="D4576" s="3" t="s">
        <v>42</v>
      </c>
      <c r="E4576" s="4" t="s">
        <v>995</v>
      </c>
      <c r="F4576" s="9">
        <v>1</v>
      </c>
      <c r="G4576">
        <f>VLOOKUP(E4576,'Data Produk'!$A$2:$E$2517,5,FALSE)</f>
        <v>134100</v>
      </c>
      <c r="H4576">
        <f t="shared" si="143"/>
        <v>134100</v>
      </c>
      <c r="I4576" t="str">
        <f>VLOOKUP(E4576,'Data Produk'!$A$2:$E$2517,3,FALSE)</f>
        <v>BHINNEKA Gaming Mousepad MP904 MINT</v>
      </c>
      <c r="J4576" t="str">
        <f>VLOOKUP(E4576,'Data Produk'!$A$2:$E$2517,4,FALSE)</f>
        <v>DESKMAT</v>
      </c>
      <c r="K4576" t="str">
        <f>VLOOKUP(D4576,'Data Outlet'!$A$2:$D$17,4,FALSE)</f>
        <v>Hadi Nugroho</v>
      </c>
      <c r="L4576" t="str">
        <f>VLOOKUP(D4576,'Data Outlet'!$A$2:$D$17,2,FALSE)</f>
        <v>MALL KELAPA GADING</v>
      </c>
    </row>
    <row r="4577" spans="1:12" x14ac:dyDescent="0.25">
      <c r="A4577" t="str">
        <f t="shared" si="144"/>
        <v>T-4576</v>
      </c>
      <c r="B4577" s="3" t="s">
        <v>2584</v>
      </c>
      <c r="C4577" s="5">
        <v>45498</v>
      </c>
      <c r="D4577" s="3" t="s">
        <v>41</v>
      </c>
      <c r="E4577" s="4" t="s">
        <v>1840</v>
      </c>
      <c r="F4577" s="9">
        <v>1</v>
      </c>
      <c r="G4577">
        <f>VLOOKUP(E4577,'Data Produk'!$A$2:$E$2517,5,FALSE)</f>
        <v>130500</v>
      </c>
      <c r="H4577">
        <f t="shared" si="143"/>
        <v>130500</v>
      </c>
      <c r="I4577" t="str">
        <f>VLOOKUP(E4577,'Data Produk'!$A$2:$E$2517,3,FALSE)</f>
        <v>BHINNEKA TRINITY MH88 GAMING HEADSET BLACK</v>
      </c>
      <c r="J4577" t="str">
        <f>VLOOKUP(E4577,'Data Produk'!$A$2:$E$2517,4,FALSE)</f>
        <v>GAMING HEADSET</v>
      </c>
      <c r="K4577" t="str">
        <f>VLOOKUP(D4577,'Data Outlet'!$A$2:$D$17,4,FALSE)</f>
        <v>Gita Rahma</v>
      </c>
      <c r="L4577" t="str">
        <f>VLOOKUP(D4577,'Data Outlet'!$A$2:$D$17,2,FALSE)</f>
        <v>MALL GANDARIA CITY</v>
      </c>
    </row>
    <row r="4578" spans="1:12" x14ac:dyDescent="0.25">
      <c r="A4578" t="str">
        <f t="shared" si="144"/>
        <v>T-4577</v>
      </c>
      <c r="B4578" s="3" t="s">
        <v>2584</v>
      </c>
      <c r="C4578" s="5">
        <v>45492</v>
      </c>
      <c r="D4578" s="3" t="s">
        <v>42</v>
      </c>
      <c r="E4578" s="4" t="s">
        <v>1663</v>
      </c>
      <c r="F4578" s="9">
        <v>1</v>
      </c>
      <c r="G4578">
        <f>VLOOKUP(E4578,'Data Produk'!$A$2:$E$2517,5,FALSE)</f>
        <v>39600</v>
      </c>
      <c r="H4578">
        <f t="shared" si="143"/>
        <v>39600</v>
      </c>
      <c r="I4578" t="str">
        <f>VLOOKUP(E4578,'Data Produk'!$A$2:$E$2517,3,FALSE)</f>
        <v>BHINNEKA GO W607 OFFICE MOUSE BLUE</v>
      </c>
      <c r="J4578" t="str">
        <f>VLOOKUP(E4578,'Data Produk'!$A$2:$E$2517,4,FALSE)</f>
        <v>OFFICE MOUSE</v>
      </c>
      <c r="K4578" t="str">
        <f>VLOOKUP(D4578,'Data Outlet'!$A$2:$D$17,4,FALSE)</f>
        <v>Hadi Nugroho</v>
      </c>
      <c r="L4578" t="str">
        <f>VLOOKUP(D4578,'Data Outlet'!$A$2:$D$17,2,FALSE)</f>
        <v>MALL KELAPA GADING</v>
      </c>
    </row>
    <row r="4579" spans="1:12" x14ac:dyDescent="0.25">
      <c r="A4579" t="str">
        <f t="shared" si="144"/>
        <v>T-4578</v>
      </c>
      <c r="B4579" s="3" t="s">
        <v>2584</v>
      </c>
      <c r="C4579" s="5">
        <v>45478</v>
      </c>
      <c r="D4579" s="3" t="s">
        <v>42</v>
      </c>
      <c r="E4579" s="4" t="s">
        <v>1006</v>
      </c>
      <c r="F4579" s="9">
        <v>2</v>
      </c>
      <c r="G4579">
        <f>VLOOKUP(E4579,'Data Produk'!$A$2:$E$2517,5,FALSE)</f>
        <v>80100</v>
      </c>
      <c r="H4579">
        <f t="shared" si="143"/>
        <v>160200</v>
      </c>
      <c r="I4579" t="str">
        <f>VLOOKUP(E4579,'Data Produk'!$A$2:$E$2517,3,FALSE)</f>
        <v>BHINNEKA AGILE MP903 GAMING MOUSEPAD BLACK</v>
      </c>
      <c r="J4579" t="str">
        <f>VLOOKUP(E4579,'Data Produk'!$A$2:$E$2517,4,FALSE)</f>
        <v>GAMING MOUSEPAD</v>
      </c>
      <c r="K4579" t="str">
        <f>VLOOKUP(D4579,'Data Outlet'!$A$2:$D$17,4,FALSE)</f>
        <v>Hadi Nugroho</v>
      </c>
      <c r="L4579" t="str">
        <f>VLOOKUP(D4579,'Data Outlet'!$A$2:$D$17,2,FALSE)</f>
        <v>MALL KELAPA GADING</v>
      </c>
    </row>
    <row r="4580" spans="1:12" x14ac:dyDescent="0.25">
      <c r="A4580" t="str">
        <f t="shared" si="144"/>
        <v>T-4579</v>
      </c>
      <c r="B4580" s="3" t="s">
        <v>2584</v>
      </c>
      <c r="C4580" s="5">
        <v>45476</v>
      </c>
      <c r="D4580" s="3" t="s">
        <v>35</v>
      </c>
      <c r="E4580" s="4" t="s">
        <v>1705</v>
      </c>
      <c r="F4580" s="9">
        <v>2</v>
      </c>
      <c r="G4580">
        <f>VLOOKUP(E4580,'Data Produk'!$A$2:$E$2517,5,FALSE)</f>
        <v>130000</v>
      </c>
      <c r="H4580">
        <f t="shared" si="143"/>
        <v>260000</v>
      </c>
      <c r="I4580" t="str">
        <f>VLOOKUP(E4580,'Data Produk'!$A$2:$E$2517,3,FALSE)</f>
        <v>BHINNEKA TRINITY MH88 GAMING HEADSET BLACK</v>
      </c>
      <c r="J4580" t="str">
        <f>VLOOKUP(E4580,'Data Produk'!$A$2:$E$2517,4,FALSE)</f>
        <v>GAMING HEADSET</v>
      </c>
      <c r="K4580" t="str">
        <f>VLOOKUP(D4580,'Data Outlet'!$A$2:$D$17,4,FALSE)</f>
        <v>Budi Santoso</v>
      </c>
      <c r="L4580" t="str">
        <f>VLOOKUP(D4580,'Data Outlet'!$A$2:$D$17,2,FALSE)</f>
        <v>BINTARO EXCHANGE</v>
      </c>
    </row>
    <row r="4581" spans="1:12" x14ac:dyDescent="0.25">
      <c r="A4581" t="str">
        <f t="shared" si="144"/>
        <v>T-4580</v>
      </c>
      <c r="B4581" s="3" t="s">
        <v>2584</v>
      </c>
      <c r="C4581" s="5">
        <v>45490</v>
      </c>
      <c r="D4581" s="3" t="s">
        <v>42</v>
      </c>
      <c r="E4581" s="4" t="s">
        <v>1841</v>
      </c>
      <c r="F4581" s="9">
        <v>1</v>
      </c>
      <c r="G4581">
        <f>VLOOKUP(E4581,'Data Produk'!$A$2:$E$2517,5,FALSE)</f>
        <v>503100</v>
      </c>
      <c r="H4581">
        <f t="shared" si="143"/>
        <v>503100</v>
      </c>
      <c r="I4581" t="str">
        <f>VLOOKUP(E4581,'Data Produk'!$A$2:$E$2517,3,FALSE)</f>
        <v>BHINNEKA Gaming Mouse Wireless XD3 BLACK</v>
      </c>
      <c r="J4581" t="str">
        <f>VLOOKUP(E4581,'Data Produk'!$A$2:$E$2517,4,FALSE)</f>
        <v>MOUSE GAMING</v>
      </c>
      <c r="K4581" t="str">
        <f>VLOOKUP(D4581,'Data Outlet'!$A$2:$D$17,4,FALSE)</f>
        <v>Hadi Nugroho</v>
      </c>
      <c r="L4581" t="str">
        <f>VLOOKUP(D4581,'Data Outlet'!$A$2:$D$17,2,FALSE)</f>
        <v>MALL KELAPA GADING</v>
      </c>
    </row>
    <row r="4582" spans="1:12" x14ac:dyDescent="0.25">
      <c r="A4582" t="str">
        <f t="shared" si="144"/>
        <v>T-4581</v>
      </c>
      <c r="B4582" s="3" t="s">
        <v>2584</v>
      </c>
      <c r="C4582" s="5">
        <v>45499</v>
      </c>
      <c r="D4582" s="3" t="s">
        <v>42</v>
      </c>
      <c r="E4582" s="4" t="s">
        <v>1068</v>
      </c>
      <c r="F4582" s="9">
        <v>3</v>
      </c>
      <c r="G4582">
        <f>VLOOKUP(E4582,'Data Produk'!$A$2:$E$2517,5,FALSE)</f>
        <v>10000</v>
      </c>
      <c r="H4582">
        <f t="shared" si="143"/>
        <v>30000</v>
      </c>
      <c r="I4582" t="str">
        <f>VLOOKUP(E4582,'Data Produk'!$A$2:$E$2517,3,FALSE)</f>
        <v>KM104 BHINNEKA USB CABLE MICRO</v>
      </c>
      <c r="J4582" t="str">
        <f>VLOOKUP(E4582,'Data Produk'!$A$2:$E$2517,4,FALSE)</f>
        <v>CABLE</v>
      </c>
      <c r="K4582" t="str">
        <f>VLOOKUP(D4582,'Data Outlet'!$A$2:$D$17,4,FALSE)</f>
        <v>Hadi Nugroho</v>
      </c>
      <c r="L4582" t="str">
        <f>VLOOKUP(D4582,'Data Outlet'!$A$2:$D$17,2,FALSE)</f>
        <v>MALL KELAPA GADING</v>
      </c>
    </row>
    <row r="4583" spans="1:12" x14ac:dyDescent="0.25">
      <c r="A4583" t="str">
        <f t="shared" si="144"/>
        <v>T-4582</v>
      </c>
      <c r="B4583" s="3" t="s">
        <v>2584</v>
      </c>
      <c r="C4583" s="5">
        <v>45475</v>
      </c>
      <c r="D4583" s="3" t="s">
        <v>47</v>
      </c>
      <c r="E4583" s="4" t="s">
        <v>1842</v>
      </c>
      <c r="F4583" s="9">
        <v>1</v>
      </c>
      <c r="G4583">
        <f>VLOOKUP(E4583,'Data Produk'!$A$2:$E$2517,5,FALSE)</f>
        <v>80000</v>
      </c>
      <c r="H4583">
        <f t="shared" si="143"/>
        <v>80000</v>
      </c>
      <c r="I4583" t="str">
        <f>VLOOKUP(E4583,'Data Produk'!$A$2:$E$2517,3,FALSE)</f>
        <v>BHINNEKA Gaming WristPad AC4101L (PILO FULL SIZE)</v>
      </c>
      <c r="J4583" t="str">
        <f>VLOOKUP(E4583,'Data Produk'!$A$2:$E$2517,4,FALSE)</f>
        <v>OTHER ACCESSORIES</v>
      </c>
      <c r="K4583" t="str">
        <f>VLOOKUP(D4583,'Data Outlet'!$A$2:$D$17,4,FALSE)</f>
        <v>Joko Susilo</v>
      </c>
      <c r="L4583" t="str">
        <f>VLOOKUP(D4583,'Data Outlet'!$A$2:$D$17,2,FALSE)</f>
        <v>SUMARECON MALL BEKASI</v>
      </c>
    </row>
    <row r="4584" spans="1:12" x14ac:dyDescent="0.25">
      <c r="A4584" t="str">
        <f t="shared" si="144"/>
        <v>T-4583</v>
      </c>
      <c r="B4584" s="3" t="s">
        <v>2584</v>
      </c>
      <c r="C4584" s="5">
        <v>45502</v>
      </c>
      <c r="D4584" s="3" t="s">
        <v>47</v>
      </c>
      <c r="E4584" s="4" t="s">
        <v>926</v>
      </c>
      <c r="F4584" s="9">
        <v>1</v>
      </c>
      <c r="G4584">
        <f>VLOOKUP(E4584,'Data Produk'!$A$2:$E$2517,5,FALSE)</f>
        <v>82800</v>
      </c>
      <c r="H4584">
        <f t="shared" si="143"/>
        <v>82800</v>
      </c>
      <c r="I4584" t="str">
        <f>VLOOKUP(E4584,'Data Produk'!$A$2:$E$2517,3,FALSE)</f>
        <v>BHINNEKA GO W193 OFFICE MOUSE BLUE</v>
      </c>
      <c r="J4584" t="str">
        <f>VLOOKUP(E4584,'Data Produk'!$A$2:$E$2517,4,FALSE)</f>
        <v>OFFICE MOUSE</v>
      </c>
      <c r="K4584" t="str">
        <f>VLOOKUP(D4584,'Data Outlet'!$A$2:$D$17,4,FALSE)</f>
        <v>Joko Susilo</v>
      </c>
      <c r="L4584" t="str">
        <f>VLOOKUP(D4584,'Data Outlet'!$A$2:$D$17,2,FALSE)</f>
        <v>SUMARECON MALL BEKASI</v>
      </c>
    </row>
    <row r="4585" spans="1:12" x14ac:dyDescent="0.25">
      <c r="A4585" t="str">
        <f t="shared" si="144"/>
        <v>T-4584</v>
      </c>
      <c r="B4585" s="3" t="s">
        <v>2584</v>
      </c>
      <c r="C4585" s="5">
        <v>45495</v>
      </c>
      <c r="D4585" s="3" t="s">
        <v>41</v>
      </c>
      <c r="E4585" s="4" t="s">
        <v>1843</v>
      </c>
      <c r="F4585" s="9">
        <v>1</v>
      </c>
      <c r="G4585">
        <f>VLOOKUP(E4585,'Data Produk'!$A$2:$E$2517,5,FALSE)</f>
        <v>247500</v>
      </c>
      <c r="H4585">
        <f t="shared" si="143"/>
        <v>247500</v>
      </c>
      <c r="I4585" t="str">
        <f>VLOOKUP(E4585,'Data Produk'!$A$2:$E$2517,3,FALSE)</f>
        <v>BHINNEKA SHOOTER II WGP13 GAMEPAD WHITE</v>
      </c>
      <c r="J4585" t="str">
        <f>VLOOKUP(E4585,'Data Produk'!$A$2:$E$2517,4,FALSE)</f>
        <v>GAMEPAD</v>
      </c>
      <c r="K4585" t="str">
        <f>VLOOKUP(D4585,'Data Outlet'!$A$2:$D$17,4,FALSE)</f>
        <v>Gita Rahma</v>
      </c>
      <c r="L4585" t="str">
        <f>VLOOKUP(D4585,'Data Outlet'!$A$2:$D$17,2,FALSE)</f>
        <v>MALL GANDARIA CITY</v>
      </c>
    </row>
    <row r="4586" spans="1:12" x14ac:dyDescent="0.25">
      <c r="A4586" t="str">
        <f t="shared" si="144"/>
        <v>T-4585</v>
      </c>
      <c r="B4586" s="3" t="s">
        <v>2584</v>
      </c>
      <c r="C4586" s="5">
        <v>45486</v>
      </c>
      <c r="D4586" s="3" t="s">
        <v>41</v>
      </c>
      <c r="E4586" s="4" t="s">
        <v>630</v>
      </c>
      <c r="F4586" s="9">
        <v>1</v>
      </c>
      <c r="G4586">
        <f>VLOOKUP(E4586,'Data Produk'!$A$2:$E$2517,5,FALSE)</f>
        <v>76500</v>
      </c>
      <c r="H4586">
        <f t="shared" si="143"/>
        <v>76500</v>
      </c>
      <c r="I4586" t="str">
        <f>VLOOKUP(E4586,'Data Produk'!$A$2:$E$2517,3,FALSE)</f>
        <v>BHINNEKA WAVE10 TW10 TRUE WIRELESS BEIGE</v>
      </c>
      <c r="J4586" t="str">
        <f>VLOOKUP(E4586,'Data Produk'!$A$2:$E$2517,4,FALSE)</f>
        <v>TWS</v>
      </c>
      <c r="K4586" t="str">
        <f>VLOOKUP(D4586,'Data Outlet'!$A$2:$D$17,4,FALSE)</f>
        <v>Gita Rahma</v>
      </c>
      <c r="L4586" t="str">
        <f>VLOOKUP(D4586,'Data Outlet'!$A$2:$D$17,2,FALSE)</f>
        <v>MALL GANDARIA CITY</v>
      </c>
    </row>
    <row r="4587" spans="1:12" x14ac:dyDescent="0.25">
      <c r="A4587" t="str">
        <f t="shared" si="144"/>
        <v>T-4586</v>
      </c>
      <c r="B4587" s="3" t="s">
        <v>2584</v>
      </c>
      <c r="C4587" s="5">
        <v>45502</v>
      </c>
      <c r="D4587" s="3" t="s">
        <v>35</v>
      </c>
      <c r="E4587" s="4" t="s">
        <v>1491</v>
      </c>
      <c r="F4587" s="9">
        <v>1</v>
      </c>
      <c r="G4587">
        <f>VLOOKUP(E4587,'Data Produk'!$A$2:$E$2517,5,FALSE)</f>
        <v>73800</v>
      </c>
      <c r="H4587">
        <f t="shared" si="143"/>
        <v>73800</v>
      </c>
      <c r="I4587" t="str">
        <f>VLOOKUP(E4587,'Data Produk'!$A$2:$E$2517,3,FALSE)</f>
        <v>BHINNEKA SMART LIGHT BUB 9W SLB101</v>
      </c>
      <c r="J4587" t="str">
        <f>VLOOKUP(E4587,'Data Produk'!$A$2:$E$2517,4,FALSE)</f>
        <v>SMART LIFE</v>
      </c>
      <c r="K4587" t="str">
        <f>VLOOKUP(D4587,'Data Outlet'!$A$2:$D$17,4,FALSE)</f>
        <v>Budi Santoso</v>
      </c>
      <c r="L4587" t="str">
        <f>VLOOKUP(D4587,'Data Outlet'!$A$2:$D$17,2,FALSE)</f>
        <v>BINTARO EXCHANGE</v>
      </c>
    </row>
    <row r="4588" spans="1:12" x14ac:dyDescent="0.25">
      <c r="A4588" t="str">
        <f t="shared" si="144"/>
        <v>T-4587</v>
      </c>
      <c r="B4588" s="3" t="s">
        <v>2584</v>
      </c>
      <c r="C4588" s="5">
        <v>45486</v>
      </c>
      <c r="D4588" s="3" t="s">
        <v>35</v>
      </c>
      <c r="E4588" s="4" t="s">
        <v>1530</v>
      </c>
      <c r="F4588" s="9">
        <v>2</v>
      </c>
      <c r="G4588">
        <f>VLOOKUP(E4588,'Data Produk'!$A$2:$E$2517,5,FALSE)</f>
        <v>396000</v>
      </c>
      <c r="H4588">
        <f t="shared" si="143"/>
        <v>792000</v>
      </c>
      <c r="I4588" t="str">
        <f>VLOOKUP(E4588,'Data Produk'!$A$2:$E$2517,3,FALSE)</f>
        <v>BHINNEKA LEVIOSA MCX01 CONDENSER MICROPHONE BLACK</v>
      </c>
      <c r="J4588" t="str">
        <f>VLOOKUP(E4588,'Data Produk'!$A$2:$E$2517,4,FALSE)</f>
        <v>STREAMING DEVICES</v>
      </c>
      <c r="K4588" t="str">
        <f>VLOOKUP(D4588,'Data Outlet'!$A$2:$D$17,4,FALSE)</f>
        <v>Budi Santoso</v>
      </c>
      <c r="L4588" t="str">
        <f>VLOOKUP(D4588,'Data Outlet'!$A$2:$D$17,2,FALSE)</f>
        <v>BINTARO EXCHANGE</v>
      </c>
    </row>
    <row r="4589" spans="1:12" x14ac:dyDescent="0.25">
      <c r="A4589" t="str">
        <f t="shared" si="144"/>
        <v>T-4588</v>
      </c>
      <c r="B4589" s="3" t="s">
        <v>2584</v>
      </c>
      <c r="C4589" s="5">
        <v>45493</v>
      </c>
      <c r="D4589" s="3" t="s">
        <v>42</v>
      </c>
      <c r="E4589" s="4" t="s">
        <v>1132</v>
      </c>
      <c r="F4589" s="9">
        <v>1</v>
      </c>
      <c r="G4589">
        <f>VLOOKUP(E4589,'Data Produk'!$A$2:$E$2517,5,FALSE)</f>
        <v>65700</v>
      </c>
      <c r="H4589">
        <f t="shared" si="143"/>
        <v>65700</v>
      </c>
      <c r="I4589" t="str">
        <f>VLOOKUP(E4589,'Data Produk'!$A$2:$E$2517,3,FALSE)</f>
        <v>BHINNEKA AGILE MP453 GAMING MOUSEPAD BLACK</v>
      </c>
      <c r="J4589" t="str">
        <f>VLOOKUP(E4589,'Data Produk'!$A$2:$E$2517,4,FALSE)</f>
        <v>GAMING MOUSEPAD</v>
      </c>
      <c r="K4589" t="str">
        <f>VLOOKUP(D4589,'Data Outlet'!$A$2:$D$17,4,FALSE)</f>
        <v>Hadi Nugroho</v>
      </c>
      <c r="L4589" t="str">
        <f>VLOOKUP(D4589,'Data Outlet'!$A$2:$D$17,2,FALSE)</f>
        <v>MALL KELAPA GADING</v>
      </c>
    </row>
    <row r="4590" spans="1:12" x14ac:dyDescent="0.25">
      <c r="A4590" t="str">
        <f t="shared" si="144"/>
        <v>T-4589</v>
      </c>
      <c r="B4590" s="3" t="s">
        <v>2584</v>
      </c>
      <c r="C4590" s="5">
        <v>45496</v>
      </c>
      <c r="D4590" s="3" t="s">
        <v>41</v>
      </c>
      <c r="E4590" s="4" t="s">
        <v>1460</v>
      </c>
      <c r="F4590" s="9">
        <v>1</v>
      </c>
      <c r="G4590">
        <f>VLOOKUP(E4590,'Data Produk'!$A$2:$E$2517,5,FALSE)</f>
        <v>94500</v>
      </c>
      <c r="H4590">
        <f t="shared" si="143"/>
        <v>94500</v>
      </c>
      <c r="I4590" t="str">
        <f>VLOOKUP(E4590,'Data Produk'!$A$2:$E$2517,3,FALSE)</f>
        <v>BHINNEKA POWER GO 25W 1-PORT TYPE-C USB CHARGER (PD/PPS) WHITE</v>
      </c>
      <c r="J4590" t="str">
        <f>VLOOKUP(E4590,'Data Produk'!$A$2:$E$2517,4,FALSE)</f>
        <v>CHARGER</v>
      </c>
      <c r="K4590" t="str">
        <f>VLOOKUP(D4590,'Data Outlet'!$A$2:$D$17,4,FALSE)</f>
        <v>Gita Rahma</v>
      </c>
      <c r="L4590" t="str">
        <f>VLOOKUP(D4590,'Data Outlet'!$A$2:$D$17,2,FALSE)</f>
        <v>MALL GANDARIA CITY</v>
      </c>
    </row>
    <row r="4591" spans="1:12" x14ac:dyDescent="0.25">
      <c r="A4591" t="str">
        <f t="shared" si="144"/>
        <v>T-4590</v>
      </c>
      <c r="B4591" s="3" t="s">
        <v>2584</v>
      </c>
      <c r="C4591" s="5">
        <v>45493</v>
      </c>
      <c r="D4591" s="3" t="s">
        <v>42</v>
      </c>
      <c r="E4591" s="4" t="s">
        <v>1256</v>
      </c>
      <c r="F4591" s="9">
        <v>2</v>
      </c>
      <c r="G4591">
        <f>VLOOKUP(E4591,'Data Produk'!$A$2:$E$2517,5,FALSE)</f>
        <v>143100</v>
      </c>
      <c r="H4591">
        <f t="shared" si="143"/>
        <v>286200</v>
      </c>
      <c r="I4591" t="str">
        <f>VLOOKUP(E4591,'Data Produk'!$A$2:$E$2517,3,FALSE)</f>
        <v>BHINNEKA VENOM II WGC2 GAMING MOUSE MINT</v>
      </c>
      <c r="J4591" t="str">
        <f>VLOOKUP(E4591,'Data Produk'!$A$2:$E$2517,4,FALSE)</f>
        <v>MOUSE GAMING</v>
      </c>
      <c r="K4591" t="str">
        <f>VLOOKUP(D4591,'Data Outlet'!$A$2:$D$17,4,FALSE)</f>
        <v>Hadi Nugroho</v>
      </c>
      <c r="L4591" t="str">
        <f>VLOOKUP(D4591,'Data Outlet'!$A$2:$D$17,2,FALSE)</f>
        <v>MALL KELAPA GADING</v>
      </c>
    </row>
    <row r="4592" spans="1:12" x14ac:dyDescent="0.25">
      <c r="A4592" t="str">
        <f t="shared" si="144"/>
        <v>T-4591</v>
      </c>
      <c r="B4592" s="3" t="s">
        <v>2584</v>
      </c>
      <c r="C4592" s="5">
        <v>45482</v>
      </c>
      <c r="D4592" s="3" t="s">
        <v>47</v>
      </c>
      <c r="E4592" s="4" t="s">
        <v>1452</v>
      </c>
      <c r="F4592" s="9">
        <v>1</v>
      </c>
      <c r="G4592">
        <f>VLOOKUP(E4592,'Data Produk'!$A$2:$E$2517,5,FALSE)</f>
        <v>39600</v>
      </c>
      <c r="H4592">
        <f t="shared" si="143"/>
        <v>39600</v>
      </c>
      <c r="I4592" t="str">
        <f>VLOOKUP(E4592,'Data Produk'!$A$2:$E$2517,3,FALSE)</f>
        <v>BHINNEKA GO W606 OFFICE MOUSE BLUE</v>
      </c>
      <c r="J4592" t="str">
        <f>VLOOKUP(E4592,'Data Produk'!$A$2:$E$2517,4,FALSE)</f>
        <v>OFFICE MOUSE</v>
      </c>
      <c r="K4592" t="str">
        <f>VLOOKUP(D4592,'Data Outlet'!$A$2:$D$17,4,FALSE)</f>
        <v>Joko Susilo</v>
      </c>
      <c r="L4592" t="str">
        <f>VLOOKUP(D4592,'Data Outlet'!$A$2:$D$17,2,FALSE)</f>
        <v>SUMARECON MALL BEKASI</v>
      </c>
    </row>
    <row r="4593" spans="1:12" x14ac:dyDescent="0.25">
      <c r="A4593" t="str">
        <f t="shared" si="144"/>
        <v>T-4592</v>
      </c>
      <c r="B4593" s="3" t="s">
        <v>2584</v>
      </c>
      <c r="C4593" s="5">
        <v>45483</v>
      </c>
      <c r="D4593" s="3" t="s">
        <v>47</v>
      </c>
      <c r="E4593" s="4" t="s">
        <v>923</v>
      </c>
      <c r="F4593" s="9">
        <v>2</v>
      </c>
      <c r="G4593">
        <f>VLOOKUP(E4593,'Data Produk'!$A$2:$E$2517,5,FALSE)</f>
        <v>65700</v>
      </c>
      <c r="H4593">
        <f t="shared" si="143"/>
        <v>131400</v>
      </c>
      <c r="I4593" t="str">
        <f>VLOOKUP(E4593,'Data Produk'!$A$2:$E$2517,3,FALSE)</f>
        <v>BHINNEKA RAIGOR III WG12 GAMING MOUSE BLACK</v>
      </c>
      <c r="J4593" t="str">
        <f>VLOOKUP(E4593,'Data Produk'!$A$2:$E$2517,4,FALSE)</f>
        <v>MOUSE GAMING</v>
      </c>
      <c r="K4593" t="str">
        <f>VLOOKUP(D4593,'Data Outlet'!$A$2:$D$17,4,FALSE)</f>
        <v>Joko Susilo</v>
      </c>
      <c r="L4593" t="str">
        <f>VLOOKUP(D4593,'Data Outlet'!$A$2:$D$17,2,FALSE)</f>
        <v>SUMARECON MALL BEKASI</v>
      </c>
    </row>
    <row r="4594" spans="1:12" x14ac:dyDescent="0.25">
      <c r="A4594" t="str">
        <f t="shared" si="144"/>
        <v>T-4593</v>
      </c>
      <c r="B4594" s="3" t="s">
        <v>2584</v>
      </c>
      <c r="C4594" s="5">
        <v>45503</v>
      </c>
      <c r="D4594" s="3" t="s">
        <v>41</v>
      </c>
      <c r="E4594" s="4" t="s">
        <v>1440</v>
      </c>
      <c r="F4594" s="9">
        <v>1</v>
      </c>
      <c r="G4594">
        <f>VLOOKUP(E4594,'Data Produk'!$A$2:$E$2517,5,FALSE)</f>
        <v>98100</v>
      </c>
      <c r="H4594">
        <f t="shared" si="143"/>
        <v>98100</v>
      </c>
      <c r="I4594" t="str">
        <f>VLOOKUP(E4594,'Data Produk'!$A$2:$E$2517,3,FALSE)</f>
        <v>BHINNEKA CW2-Q01 30W 2-PORTS CHARGER (QC) WHITE</v>
      </c>
      <c r="J4594" t="str">
        <f>VLOOKUP(E4594,'Data Produk'!$A$2:$E$2517,4,FALSE)</f>
        <v>CHARGER</v>
      </c>
      <c r="K4594" t="str">
        <f>VLOOKUP(D4594,'Data Outlet'!$A$2:$D$17,4,FALSE)</f>
        <v>Gita Rahma</v>
      </c>
      <c r="L4594" t="str">
        <f>VLOOKUP(D4594,'Data Outlet'!$A$2:$D$17,2,FALSE)</f>
        <v>MALL GANDARIA CITY</v>
      </c>
    </row>
    <row r="4595" spans="1:12" x14ac:dyDescent="0.25">
      <c r="A4595" t="str">
        <f t="shared" si="144"/>
        <v>T-4594</v>
      </c>
      <c r="B4595" s="3" t="s">
        <v>2584</v>
      </c>
      <c r="C4595" s="5">
        <v>45489</v>
      </c>
      <c r="D4595" s="3" t="s">
        <v>41</v>
      </c>
      <c r="E4595" s="4" t="s">
        <v>649</v>
      </c>
      <c r="F4595" s="9">
        <v>1</v>
      </c>
      <c r="G4595">
        <f>VLOOKUP(E4595,'Data Produk'!$A$2:$E$2517,5,FALSE)</f>
        <v>65700</v>
      </c>
      <c r="H4595">
        <f t="shared" si="143"/>
        <v>65700</v>
      </c>
      <c r="I4595" t="str">
        <f>VLOOKUP(E4595,'Data Produk'!$A$2:$E$2517,3,FALSE)</f>
        <v>BHINNEKA RAIGOR III WG12 GAMING MOUSE BLACK</v>
      </c>
      <c r="J4595" t="str">
        <f>VLOOKUP(E4595,'Data Produk'!$A$2:$E$2517,4,FALSE)</f>
        <v>MOUSE GAMING</v>
      </c>
      <c r="K4595" t="str">
        <f>VLOOKUP(D4595,'Data Outlet'!$A$2:$D$17,4,FALSE)</f>
        <v>Gita Rahma</v>
      </c>
      <c r="L4595" t="str">
        <f>VLOOKUP(D4595,'Data Outlet'!$A$2:$D$17,2,FALSE)</f>
        <v>MALL GANDARIA CITY</v>
      </c>
    </row>
    <row r="4596" spans="1:12" x14ac:dyDescent="0.25">
      <c r="A4596" t="str">
        <f t="shared" si="144"/>
        <v>T-4595</v>
      </c>
      <c r="B4596" s="3" t="s">
        <v>2584</v>
      </c>
      <c r="C4596" s="5">
        <v>45477</v>
      </c>
      <c r="D4596" s="3" t="s">
        <v>41</v>
      </c>
      <c r="E4596" s="4" t="s">
        <v>1328</v>
      </c>
      <c r="F4596" s="9">
        <v>1</v>
      </c>
      <c r="G4596">
        <f>VLOOKUP(E4596,'Data Produk'!$A$2:$E$2517,5,FALSE)</f>
        <v>29700</v>
      </c>
      <c r="H4596">
        <f t="shared" si="143"/>
        <v>29700</v>
      </c>
      <c r="I4596" t="str">
        <f>VLOOKUP(E4596,'Data Produk'!$A$2:$E$2517,3,FALSE)</f>
        <v>KM104 BHINNEKA USB CABLE MICRO</v>
      </c>
      <c r="J4596" t="str">
        <f>VLOOKUP(E4596,'Data Produk'!$A$2:$E$2517,4,FALSE)</f>
        <v>CABLE</v>
      </c>
      <c r="K4596" t="str">
        <f>VLOOKUP(D4596,'Data Outlet'!$A$2:$D$17,4,FALSE)</f>
        <v>Gita Rahma</v>
      </c>
      <c r="L4596" t="str">
        <f>VLOOKUP(D4596,'Data Outlet'!$A$2:$D$17,2,FALSE)</f>
        <v>MALL GANDARIA CITY</v>
      </c>
    </row>
    <row r="4597" spans="1:12" x14ac:dyDescent="0.25">
      <c r="A4597" t="str">
        <f t="shared" si="144"/>
        <v>T-4596</v>
      </c>
      <c r="B4597" s="3" t="s">
        <v>2584</v>
      </c>
      <c r="C4597" s="5">
        <v>45484</v>
      </c>
      <c r="D4597" s="3" t="s">
        <v>41</v>
      </c>
      <c r="E4597" s="4" t="s">
        <v>899</v>
      </c>
      <c r="F4597" s="9">
        <v>1</v>
      </c>
      <c r="G4597">
        <f>VLOOKUP(E4597,'Data Produk'!$A$2:$E$2517,5,FALSE)</f>
        <v>31500</v>
      </c>
      <c r="H4597">
        <f t="shared" si="143"/>
        <v>31500</v>
      </c>
      <c r="I4597" t="str">
        <f>VLOOKUP(E4597,'Data Produk'!$A$2:$E$2517,3,FALSE)</f>
        <v>BHINNEKA HYPERLINK KD60L1501 BLACK</v>
      </c>
      <c r="J4597" t="str">
        <f>VLOOKUP(E4597,'Data Produk'!$A$2:$E$2517,4,FALSE)</f>
        <v>CABLE</v>
      </c>
      <c r="K4597" t="str">
        <f>VLOOKUP(D4597,'Data Outlet'!$A$2:$D$17,4,FALSE)</f>
        <v>Gita Rahma</v>
      </c>
      <c r="L4597" t="str">
        <f>VLOOKUP(D4597,'Data Outlet'!$A$2:$D$17,2,FALSE)</f>
        <v>MALL GANDARIA CITY</v>
      </c>
    </row>
    <row r="4598" spans="1:12" x14ac:dyDescent="0.25">
      <c r="A4598" t="str">
        <f t="shared" si="144"/>
        <v>T-4597</v>
      </c>
      <c r="B4598" s="3" t="s">
        <v>2584</v>
      </c>
      <c r="C4598" s="5">
        <v>45503</v>
      </c>
      <c r="D4598" s="3" t="s">
        <v>42</v>
      </c>
      <c r="E4598" s="4" t="s">
        <v>84</v>
      </c>
      <c r="F4598" s="9">
        <v>3</v>
      </c>
      <c r="G4598">
        <f>VLOOKUP(E4598,'Data Produk'!$A$2:$E$2517,5,FALSE)</f>
        <v>31500</v>
      </c>
      <c r="H4598">
        <f t="shared" si="143"/>
        <v>94500</v>
      </c>
      <c r="I4598" t="str">
        <f>VLOOKUP(E4598,'Data Produk'!$A$2:$E$2517,3,FALSE)</f>
        <v>BHINNEKA HYPERLINK KD60L1501 BLACK</v>
      </c>
      <c r="J4598" t="str">
        <f>VLOOKUP(E4598,'Data Produk'!$A$2:$E$2517,4,FALSE)</f>
        <v>CABLE</v>
      </c>
      <c r="K4598" t="str">
        <f>VLOOKUP(D4598,'Data Outlet'!$A$2:$D$17,4,FALSE)</f>
        <v>Hadi Nugroho</v>
      </c>
      <c r="L4598" t="str">
        <f>VLOOKUP(D4598,'Data Outlet'!$A$2:$D$17,2,FALSE)</f>
        <v>MALL KELAPA GADING</v>
      </c>
    </row>
    <row r="4599" spans="1:12" x14ac:dyDescent="0.25">
      <c r="A4599" t="str">
        <f t="shared" si="144"/>
        <v>T-4598</v>
      </c>
      <c r="B4599" s="3" t="s">
        <v>2584</v>
      </c>
      <c r="C4599" s="5">
        <v>45484</v>
      </c>
      <c r="D4599" s="3" t="s">
        <v>42</v>
      </c>
      <c r="E4599" s="4" t="s">
        <v>739</v>
      </c>
      <c r="F4599" s="9">
        <v>1</v>
      </c>
      <c r="G4599">
        <f>VLOOKUP(E4599,'Data Produk'!$A$2:$E$2517,5,FALSE)</f>
        <v>65700</v>
      </c>
      <c r="H4599">
        <f t="shared" si="143"/>
        <v>65700</v>
      </c>
      <c r="I4599" t="str">
        <f>VLOOKUP(E4599,'Data Produk'!$A$2:$E$2517,3,FALSE)</f>
        <v>BHINNEKA POWER GO 20W 1-PORT TYPE-C USB CHARGER (PD) WHITE</v>
      </c>
      <c r="J4599" t="str">
        <f>VLOOKUP(E4599,'Data Produk'!$A$2:$E$2517,4,FALSE)</f>
        <v>CHARGER</v>
      </c>
      <c r="K4599" t="str">
        <f>VLOOKUP(D4599,'Data Outlet'!$A$2:$D$17,4,FALSE)</f>
        <v>Hadi Nugroho</v>
      </c>
      <c r="L4599" t="str">
        <f>VLOOKUP(D4599,'Data Outlet'!$A$2:$D$17,2,FALSE)</f>
        <v>MALL KELAPA GADING</v>
      </c>
    </row>
    <row r="4600" spans="1:12" x14ac:dyDescent="0.25">
      <c r="A4600" t="str">
        <f t="shared" si="144"/>
        <v>T-4599</v>
      </c>
      <c r="B4600" s="3" t="s">
        <v>2584</v>
      </c>
      <c r="C4600" s="5">
        <v>45488</v>
      </c>
      <c r="D4600" s="3" t="s">
        <v>42</v>
      </c>
      <c r="E4600" s="4" t="s">
        <v>892</v>
      </c>
      <c r="F4600" s="9">
        <v>4</v>
      </c>
      <c r="G4600">
        <f>VLOOKUP(E4600,'Data Produk'!$A$2:$E$2517,5,FALSE)</f>
        <v>36900</v>
      </c>
      <c r="H4600">
        <f t="shared" si="143"/>
        <v>147600</v>
      </c>
      <c r="I4600" t="str">
        <f>VLOOKUP(E4600,'Data Produk'!$A$2:$E$2517,3,FALSE)</f>
        <v>KL106 BHINNEKA USB CABLE LIGHTNING</v>
      </c>
      <c r="J4600" t="str">
        <f>VLOOKUP(E4600,'Data Produk'!$A$2:$E$2517,4,FALSE)</f>
        <v>CABLE</v>
      </c>
      <c r="K4600" t="str">
        <f>VLOOKUP(D4600,'Data Outlet'!$A$2:$D$17,4,FALSE)</f>
        <v>Hadi Nugroho</v>
      </c>
      <c r="L4600" t="str">
        <f>VLOOKUP(D4600,'Data Outlet'!$A$2:$D$17,2,FALSE)</f>
        <v>MALL KELAPA GADING</v>
      </c>
    </row>
    <row r="4601" spans="1:12" x14ac:dyDescent="0.25">
      <c r="A4601" t="str">
        <f t="shared" si="144"/>
        <v>T-4600</v>
      </c>
      <c r="B4601" s="3" t="s">
        <v>2584</v>
      </c>
      <c r="C4601" s="5">
        <v>45486</v>
      </c>
      <c r="D4601" s="3" t="s">
        <v>35</v>
      </c>
      <c r="E4601" s="4" t="s">
        <v>337</v>
      </c>
      <c r="F4601" s="9">
        <v>1</v>
      </c>
      <c r="G4601">
        <f>VLOOKUP(E4601,'Data Produk'!$A$2:$E$2517,5,FALSE)</f>
        <v>34200</v>
      </c>
      <c r="H4601">
        <f t="shared" si="143"/>
        <v>34200</v>
      </c>
      <c r="I4601" t="str">
        <f>VLOOKUP(E4601,'Data Produk'!$A$2:$E$2517,3,FALSE)</f>
        <v>BHINNEKA VIGIL MP452 BASIC MOUSEPAD BLACK</v>
      </c>
      <c r="J4601" t="str">
        <f>VLOOKUP(E4601,'Data Produk'!$A$2:$E$2517,4,FALSE)</f>
        <v>BASIC MOUSEPAD</v>
      </c>
      <c r="K4601" t="str">
        <f>VLOOKUP(D4601,'Data Outlet'!$A$2:$D$17,4,FALSE)</f>
        <v>Budi Santoso</v>
      </c>
      <c r="L4601" t="str">
        <f>VLOOKUP(D4601,'Data Outlet'!$A$2:$D$17,2,FALSE)</f>
        <v>BINTARO EXCHANGE</v>
      </c>
    </row>
    <row r="4602" spans="1:12" x14ac:dyDescent="0.25">
      <c r="A4602" t="str">
        <f t="shared" si="144"/>
        <v>T-4601</v>
      </c>
      <c r="B4602" s="3" t="s">
        <v>2584</v>
      </c>
      <c r="C4602" s="5">
        <v>45480</v>
      </c>
      <c r="D4602" s="3" t="s">
        <v>42</v>
      </c>
      <c r="E4602" s="4" t="s">
        <v>294</v>
      </c>
      <c r="F4602" s="9">
        <v>2</v>
      </c>
      <c r="G4602">
        <f>VLOOKUP(E4602,'Data Produk'!$A$2:$E$2517,5,FALSE)</f>
        <v>47700</v>
      </c>
      <c r="H4602">
        <f t="shared" si="143"/>
        <v>95400</v>
      </c>
      <c r="I4602" t="str">
        <f>VLOOKUP(E4602,'Data Produk'!$A$2:$E$2517,3,FALSE)</f>
        <v>BHINNEKA POWER MOVE 30W 2-PORTS CAR CHARGER (PD+QC) BLACK</v>
      </c>
      <c r="J4602" t="str">
        <f>VLOOKUP(E4602,'Data Produk'!$A$2:$E$2517,4,FALSE)</f>
        <v>CAR &amp; TRAVEL CHARGER</v>
      </c>
      <c r="K4602" t="str">
        <f>VLOOKUP(D4602,'Data Outlet'!$A$2:$D$17,4,FALSE)</f>
        <v>Hadi Nugroho</v>
      </c>
      <c r="L4602" t="str">
        <f>VLOOKUP(D4602,'Data Outlet'!$A$2:$D$17,2,FALSE)</f>
        <v>MALL KELAPA GADING</v>
      </c>
    </row>
    <row r="4603" spans="1:12" x14ac:dyDescent="0.25">
      <c r="A4603" t="str">
        <f t="shared" si="144"/>
        <v>T-4602</v>
      </c>
      <c r="B4603" s="3" t="s">
        <v>2584</v>
      </c>
      <c r="C4603" s="5">
        <v>45501</v>
      </c>
      <c r="D4603" s="3" t="s">
        <v>41</v>
      </c>
      <c r="E4603" s="4" t="s">
        <v>845</v>
      </c>
      <c r="F4603" s="9">
        <v>1</v>
      </c>
      <c r="G4603">
        <f>VLOOKUP(E4603,'Data Produk'!$A$2:$E$2517,5,FALSE)</f>
        <v>26100</v>
      </c>
      <c r="H4603">
        <f t="shared" si="143"/>
        <v>26100</v>
      </c>
      <c r="I4603" t="str">
        <f>VLOOKUP(E4603,'Data Produk'!$A$2:$E$2517,3,FALSE)</f>
        <v>BHINNEKA GO ES1 WIRED EARBUDS BLACK</v>
      </c>
      <c r="J4603" t="str">
        <f>VLOOKUP(E4603,'Data Produk'!$A$2:$E$2517,4,FALSE)</f>
        <v>EARPHONE</v>
      </c>
      <c r="K4603" t="str">
        <f>VLOOKUP(D4603,'Data Outlet'!$A$2:$D$17,4,FALSE)</f>
        <v>Gita Rahma</v>
      </c>
      <c r="L4603" t="str">
        <f>VLOOKUP(D4603,'Data Outlet'!$A$2:$D$17,2,FALSE)</f>
        <v>MALL GANDARIA CITY</v>
      </c>
    </row>
    <row r="4604" spans="1:12" x14ac:dyDescent="0.25">
      <c r="A4604" t="str">
        <f t="shared" si="144"/>
        <v>T-4603</v>
      </c>
      <c r="B4604" s="3" t="s">
        <v>2584</v>
      </c>
      <c r="C4604" s="5">
        <v>45489</v>
      </c>
      <c r="D4604" s="3" t="s">
        <v>41</v>
      </c>
      <c r="E4604" s="4" t="s">
        <v>588</v>
      </c>
      <c r="F4604" s="9">
        <v>2</v>
      </c>
      <c r="G4604">
        <f>VLOOKUP(E4604,'Data Produk'!$A$2:$E$2517,5,FALSE)</f>
        <v>82800</v>
      </c>
      <c r="H4604">
        <f t="shared" si="143"/>
        <v>165600</v>
      </c>
      <c r="I4604" t="str">
        <f>VLOOKUP(E4604,'Data Produk'!$A$2:$E$2517,3,FALSE)</f>
        <v>BHINNEKA W190 OFFICE MOUSE BLACK</v>
      </c>
      <c r="J4604" t="str">
        <f>VLOOKUP(E4604,'Data Produk'!$A$2:$E$2517,4,FALSE)</f>
        <v>OFFICE MOUSE</v>
      </c>
      <c r="K4604" t="str">
        <f>VLOOKUP(D4604,'Data Outlet'!$A$2:$D$17,4,FALSE)</f>
        <v>Gita Rahma</v>
      </c>
      <c r="L4604" t="str">
        <f>VLOOKUP(D4604,'Data Outlet'!$A$2:$D$17,2,FALSE)</f>
        <v>MALL GANDARIA CITY</v>
      </c>
    </row>
    <row r="4605" spans="1:12" x14ac:dyDescent="0.25">
      <c r="A4605" t="str">
        <f t="shared" si="144"/>
        <v>T-4604</v>
      </c>
      <c r="B4605" s="3" t="s">
        <v>2584</v>
      </c>
      <c r="C4605" s="5">
        <v>45500</v>
      </c>
      <c r="D4605" s="3" t="s">
        <v>42</v>
      </c>
      <c r="E4605" s="4" t="s">
        <v>773</v>
      </c>
      <c r="F4605" s="9">
        <v>1</v>
      </c>
      <c r="G4605">
        <f>VLOOKUP(E4605,'Data Produk'!$A$2:$E$2517,5,FALSE)</f>
        <v>73800</v>
      </c>
      <c r="H4605">
        <f t="shared" si="143"/>
        <v>73800</v>
      </c>
      <c r="I4605" t="str">
        <f>VLOOKUP(E4605,'Data Produk'!$A$2:$E$2517,3,FALSE)</f>
        <v>BHINNEKA RAIGOR III WG12R GAMING MOUSE BLACK</v>
      </c>
      <c r="J4605" t="str">
        <f>VLOOKUP(E4605,'Data Produk'!$A$2:$E$2517,4,FALSE)</f>
        <v>MOUSE GAMING</v>
      </c>
      <c r="K4605" t="str">
        <f>VLOOKUP(D4605,'Data Outlet'!$A$2:$D$17,4,FALSE)</f>
        <v>Hadi Nugroho</v>
      </c>
      <c r="L4605" t="str">
        <f>VLOOKUP(D4605,'Data Outlet'!$A$2:$D$17,2,FALSE)</f>
        <v>MALL KELAPA GADING</v>
      </c>
    </row>
    <row r="4606" spans="1:12" x14ac:dyDescent="0.25">
      <c r="A4606" t="str">
        <f t="shared" si="144"/>
        <v>T-4605</v>
      </c>
      <c r="B4606" s="3" t="s">
        <v>2584</v>
      </c>
      <c r="C4606" s="5">
        <v>45489</v>
      </c>
      <c r="D4606" s="3" t="s">
        <v>35</v>
      </c>
      <c r="E4606" s="4" t="s">
        <v>934</v>
      </c>
      <c r="F4606" s="9">
        <v>2</v>
      </c>
      <c r="G4606">
        <f>VLOOKUP(E4606,'Data Produk'!$A$2:$E$2517,5,FALSE)</f>
        <v>47700</v>
      </c>
      <c r="H4606">
        <f t="shared" si="143"/>
        <v>95400</v>
      </c>
      <c r="I4606" t="str">
        <f>VLOOKUP(E4606,'Data Produk'!$A$2:$E$2517,3,FALSE)</f>
        <v>BHINNEKA POWER MOVE 30W 2-PORTS CAR CHARGER (PD+QC) BLACK</v>
      </c>
      <c r="J4606" t="str">
        <f>VLOOKUP(E4606,'Data Produk'!$A$2:$E$2517,4,FALSE)</f>
        <v>CAR &amp; TRAVEL CHARGER</v>
      </c>
      <c r="K4606" t="str">
        <f>VLOOKUP(D4606,'Data Outlet'!$A$2:$D$17,4,FALSE)</f>
        <v>Budi Santoso</v>
      </c>
      <c r="L4606" t="str">
        <f>VLOOKUP(D4606,'Data Outlet'!$A$2:$D$17,2,FALSE)</f>
        <v>BINTARO EXCHANGE</v>
      </c>
    </row>
    <row r="4607" spans="1:12" x14ac:dyDescent="0.25">
      <c r="A4607" t="str">
        <f t="shared" si="144"/>
        <v>T-4606</v>
      </c>
      <c r="B4607" s="3" t="s">
        <v>2584</v>
      </c>
      <c r="C4607" s="5">
        <v>45504</v>
      </c>
      <c r="D4607" s="3" t="s">
        <v>42</v>
      </c>
      <c r="E4607" s="4" t="s">
        <v>73</v>
      </c>
      <c r="F4607" s="9">
        <v>7</v>
      </c>
      <c r="G4607">
        <f>VLOOKUP(E4607,'Data Produk'!$A$2:$E$2517,5,FALSE)</f>
        <v>27000</v>
      </c>
      <c r="H4607">
        <f t="shared" si="143"/>
        <v>189000</v>
      </c>
      <c r="I4607" t="str">
        <f>VLOOKUP(E4607,'Data Produk'!$A$2:$E$2517,3,FALSE)</f>
        <v>BHINNEKA DURALINK KCB2001 BLACK</v>
      </c>
      <c r="J4607" t="str">
        <f>VLOOKUP(E4607,'Data Produk'!$A$2:$E$2517,4,FALSE)</f>
        <v>CABLE</v>
      </c>
      <c r="K4607" t="str">
        <f>VLOOKUP(D4607,'Data Outlet'!$A$2:$D$17,4,FALSE)</f>
        <v>Hadi Nugroho</v>
      </c>
      <c r="L4607" t="str">
        <f>VLOOKUP(D4607,'Data Outlet'!$A$2:$D$17,2,FALSE)</f>
        <v>MALL KELAPA GADING</v>
      </c>
    </row>
    <row r="4608" spans="1:12" x14ac:dyDescent="0.25">
      <c r="A4608" t="str">
        <f t="shared" si="144"/>
        <v>T-4607</v>
      </c>
      <c r="B4608" s="3" t="s">
        <v>2584</v>
      </c>
      <c r="C4608" s="5">
        <v>45479</v>
      </c>
      <c r="D4608" s="3" t="s">
        <v>35</v>
      </c>
      <c r="E4608" s="4" t="s">
        <v>326</v>
      </c>
      <c r="F4608" s="9">
        <v>5</v>
      </c>
      <c r="G4608">
        <f>VLOOKUP(E4608,'Data Produk'!$A$2:$E$2517,5,FALSE)</f>
        <v>22500</v>
      </c>
      <c r="H4608">
        <f t="shared" si="143"/>
        <v>112500</v>
      </c>
      <c r="I4608" t="str">
        <f>VLOOKUP(E4608,'Data Produk'!$A$2:$E$2517,3,FALSE)</f>
        <v>BHINNEKA HYPERLINK KV65C1201 BLACK</v>
      </c>
      <c r="J4608" t="str">
        <f>VLOOKUP(E4608,'Data Produk'!$A$2:$E$2517,4,FALSE)</f>
        <v>CABLE</v>
      </c>
      <c r="K4608" t="str">
        <f>VLOOKUP(D4608,'Data Outlet'!$A$2:$D$17,4,FALSE)</f>
        <v>Budi Santoso</v>
      </c>
      <c r="L4608" t="str">
        <f>VLOOKUP(D4608,'Data Outlet'!$A$2:$D$17,2,FALSE)</f>
        <v>BINTARO EXCHANGE</v>
      </c>
    </row>
    <row r="4609" spans="1:12" x14ac:dyDescent="0.25">
      <c r="A4609" t="str">
        <f t="shared" si="144"/>
        <v>T-4608</v>
      </c>
      <c r="B4609" s="3" t="s">
        <v>2584</v>
      </c>
      <c r="C4609" s="5">
        <v>45491</v>
      </c>
      <c r="D4609" s="3" t="s">
        <v>42</v>
      </c>
      <c r="E4609" s="4" t="s">
        <v>229</v>
      </c>
      <c r="F4609" s="9">
        <v>2</v>
      </c>
      <c r="G4609">
        <f>VLOOKUP(E4609,'Data Produk'!$A$2:$E$2517,5,FALSE)</f>
        <v>112500</v>
      </c>
      <c r="H4609">
        <f t="shared" si="143"/>
        <v>225000</v>
      </c>
      <c r="I4609" t="str">
        <f>VLOOKUP(E4609,'Data Produk'!$A$2:$E$2517,3,FALSE)</f>
        <v>BHINNEKA WAVE11 TW11 TRUE WIRELESS PINK</v>
      </c>
      <c r="J4609" t="str">
        <f>VLOOKUP(E4609,'Data Produk'!$A$2:$E$2517,4,FALSE)</f>
        <v>TWS</v>
      </c>
      <c r="K4609" t="str">
        <f>VLOOKUP(D4609,'Data Outlet'!$A$2:$D$17,4,FALSE)</f>
        <v>Hadi Nugroho</v>
      </c>
      <c r="L4609" t="str">
        <f>VLOOKUP(D4609,'Data Outlet'!$A$2:$D$17,2,FALSE)</f>
        <v>MALL KELAPA GADING</v>
      </c>
    </row>
    <row r="4610" spans="1:12" x14ac:dyDescent="0.25">
      <c r="A4610" t="str">
        <f t="shared" si="144"/>
        <v>T-4609</v>
      </c>
      <c r="B4610" s="3" t="s">
        <v>2584</v>
      </c>
      <c r="C4610" s="5">
        <v>45476</v>
      </c>
      <c r="D4610" s="3" t="s">
        <v>42</v>
      </c>
      <c r="E4610" s="4" t="s">
        <v>1323</v>
      </c>
      <c r="F4610" s="9">
        <v>1</v>
      </c>
      <c r="G4610">
        <f>VLOOKUP(E4610,'Data Produk'!$A$2:$E$2517,5,FALSE)</f>
        <v>81000</v>
      </c>
      <c r="H4610">
        <f t="shared" si="143"/>
        <v>81000</v>
      </c>
      <c r="I4610" t="str">
        <f>VLOOKUP(E4610,'Data Produk'!$A$2:$E$2517,3,FALSE)</f>
        <v>BHINNEKA CRYTO VX7 GAMING MOUSE PINK</v>
      </c>
      <c r="J4610" t="str">
        <f>VLOOKUP(E4610,'Data Produk'!$A$2:$E$2517,4,FALSE)</f>
        <v>MOUSE GAMING</v>
      </c>
      <c r="K4610" t="str">
        <f>VLOOKUP(D4610,'Data Outlet'!$A$2:$D$17,4,FALSE)</f>
        <v>Hadi Nugroho</v>
      </c>
      <c r="L4610" t="str">
        <f>VLOOKUP(D4610,'Data Outlet'!$A$2:$D$17,2,FALSE)</f>
        <v>MALL KELAPA GADING</v>
      </c>
    </row>
    <row r="4611" spans="1:12" x14ac:dyDescent="0.25">
      <c r="A4611" t="str">
        <f t="shared" si="144"/>
        <v>T-4610</v>
      </c>
      <c r="B4611" s="3" t="s">
        <v>2584</v>
      </c>
      <c r="C4611" s="5">
        <v>45497</v>
      </c>
      <c r="D4611" s="3" t="s">
        <v>47</v>
      </c>
      <c r="E4611" s="4" t="s">
        <v>917</v>
      </c>
      <c r="F4611" s="9">
        <v>2</v>
      </c>
      <c r="G4611">
        <f>VLOOKUP(E4611,'Data Produk'!$A$2:$E$2517,5,FALSE)</f>
        <v>17100</v>
      </c>
      <c r="H4611">
        <f t="shared" ref="H4611:H4674" si="145">G4611*F4611</f>
        <v>34200</v>
      </c>
      <c r="I4611" t="str">
        <f>VLOOKUP(E4611,'Data Produk'!$A$2:$E$2517,3,FALSE)</f>
        <v>BHINNEKA DURALINK KCB1201 BLACK</v>
      </c>
      <c r="J4611" t="str">
        <f>VLOOKUP(E4611,'Data Produk'!$A$2:$E$2517,4,FALSE)</f>
        <v>CABLE</v>
      </c>
      <c r="K4611" t="str">
        <f>VLOOKUP(D4611,'Data Outlet'!$A$2:$D$17,4,FALSE)</f>
        <v>Joko Susilo</v>
      </c>
      <c r="L4611" t="str">
        <f>VLOOKUP(D4611,'Data Outlet'!$A$2:$D$17,2,FALSE)</f>
        <v>SUMARECON MALL BEKASI</v>
      </c>
    </row>
    <row r="4612" spans="1:12" x14ac:dyDescent="0.25">
      <c r="A4612" t="str">
        <f t="shared" si="144"/>
        <v>T-4611</v>
      </c>
      <c r="B4612" s="3" t="s">
        <v>2584</v>
      </c>
      <c r="C4612" s="5">
        <v>45493</v>
      </c>
      <c r="D4612" s="3" t="s">
        <v>47</v>
      </c>
      <c r="E4612" s="4" t="s">
        <v>1712</v>
      </c>
      <c r="F4612" s="9">
        <v>3</v>
      </c>
      <c r="G4612">
        <f>VLOOKUP(E4612,'Data Produk'!$A$2:$E$2517,5,FALSE)</f>
        <v>13500</v>
      </c>
      <c r="H4612">
        <f t="shared" si="145"/>
        <v>40500</v>
      </c>
      <c r="I4612" t="str">
        <f>VLOOKUP(E4612,'Data Produk'!$A$2:$E$2517,3,FALSE)</f>
        <v>BHINNEKA LINKBUDS ES2 WIRED EARBUDS WHITE</v>
      </c>
      <c r="J4612" t="str">
        <f>VLOOKUP(E4612,'Data Produk'!$A$2:$E$2517,4,FALSE)</f>
        <v>EARPHONE</v>
      </c>
      <c r="K4612" t="str">
        <f>VLOOKUP(D4612,'Data Outlet'!$A$2:$D$17,4,FALSE)</f>
        <v>Joko Susilo</v>
      </c>
      <c r="L4612" t="str">
        <f>VLOOKUP(D4612,'Data Outlet'!$A$2:$D$17,2,FALSE)</f>
        <v>SUMARECON MALL BEKASI</v>
      </c>
    </row>
    <row r="4613" spans="1:12" x14ac:dyDescent="0.25">
      <c r="A4613" t="str">
        <f t="shared" si="144"/>
        <v>T-4612</v>
      </c>
      <c r="B4613" s="3" t="s">
        <v>2584</v>
      </c>
      <c r="C4613" s="5">
        <v>45502</v>
      </c>
      <c r="D4613" s="3" t="s">
        <v>41</v>
      </c>
      <c r="E4613" s="4" t="s">
        <v>1047</v>
      </c>
      <c r="F4613" s="9">
        <v>2</v>
      </c>
      <c r="G4613">
        <f>VLOOKUP(E4613,'Data Produk'!$A$2:$E$2517,5,FALSE)</f>
        <v>29700</v>
      </c>
      <c r="H4613">
        <f t="shared" si="145"/>
        <v>59400</v>
      </c>
      <c r="I4613" t="str">
        <f>VLOOKUP(E4613,'Data Produk'!$A$2:$E$2517,3,FALSE)</f>
        <v>KL201 BHINNEKA USB CABLE LIGHTNING</v>
      </c>
      <c r="J4613" t="str">
        <f>VLOOKUP(E4613,'Data Produk'!$A$2:$E$2517,4,FALSE)</f>
        <v>CABLE</v>
      </c>
      <c r="K4613" t="str">
        <f>VLOOKUP(D4613,'Data Outlet'!$A$2:$D$17,4,FALSE)</f>
        <v>Gita Rahma</v>
      </c>
      <c r="L4613" t="str">
        <f>VLOOKUP(D4613,'Data Outlet'!$A$2:$D$17,2,FALSE)</f>
        <v>MALL GANDARIA CITY</v>
      </c>
    </row>
    <row r="4614" spans="1:12" x14ac:dyDescent="0.25">
      <c r="A4614" t="str">
        <f t="shared" si="144"/>
        <v>T-4613</v>
      </c>
      <c r="B4614" s="3" t="s">
        <v>2584</v>
      </c>
      <c r="C4614" s="5">
        <v>45502</v>
      </c>
      <c r="D4614" s="3" t="s">
        <v>35</v>
      </c>
      <c r="E4614" s="4" t="s">
        <v>336</v>
      </c>
      <c r="F4614" s="9">
        <v>1</v>
      </c>
      <c r="G4614">
        <f>VLOOKUP(E4614,'Data Produk'!$A$2:$E$2517,5,FALSE)</f>
        <v>34200</v>
      </c>
      <c r="H4614">
        <f t="shared" si="145"/>
        <v>34200</v>
      </c>
      <c r="I4614" t="str">
        <f>VLOOKUP(E4614,'Data Produk'!$A$2:$E$2517,3,FALSE)</f>
        <v>KM106 BHINNEKA USB CABLE MICRO</v>
      </c>
      <c r="J4614" t="str">
        <f>VLOOKUP(E4614,'Data Produk'!$A$2:$E$2517,4,FALSE)</f>
        <v>CABLE</v>
      </c>
      <c r="K4614" t="str">
        <f>VLOOKUP(D4614,'Data Outlet'!$A$2:$D$17,4,FALSE)</f>
        <v>Budi Santoso</v>
      </c>
      <c r="L4614" t="str">
        <f>VLOOKUP(D4614,'Data Outlet'!$A$2:$D$17,2,FALSE)</f>
        <v>BINTARO EXCHANGE</v>
      </c>
    </row>
    <row r="4615" spans="1:12" x14ac:dyDescent="0.25">
      <c r="A4615" t="str">
        <f t="shared" si="144"/>
        <v>T-4614</v>
      </c>
      <c r="B4615" s="3" t="s">
        <v>2584</v>
      </c>
      <c r="C4615" s="5">
        <v>45476</v>
      </c>
      <c r="D4615" s="3" t="s">
        <v>41</v>
      </c>
      <c r="E4615" s="4" t="s">
        <v>1844</v>
      </c>
      <c r="F4615" s="9">
        <v>1</v>
      </c>
      <c r="G4615">
        <f>VLOOKUP(E4615,'Data Produk'!$A$2:$E$2517,5,FALSE)</f>
        <v>130500</v>
      </c>
      <c r="H4615">
        <f t="shared" si="145"/>
        <v>130500</v>
      </c>
      <c r="I4615" t="str">
        <f>VLOOKUP(E4615,'Data Produk'!$A$2:$E$2517,3,FALSE)</f>
        <v>BHINNEKA TRINITY MH88 GAMING HEADSET PINK</v>
      </c>
      <c r="J4615" t="str">
        <f>VLOOKUP(E4615,'Data Produk'!$A$2:$E$2517,4,FALSE)</f>
        <v>GAMING HEADSET</v>
      </c>
      <c r="K4615" t="str">
        <f>VLOOKUP(D4615,'Data Outlet'!$A$2:$D$17,4,FALSE)</f>
        <v>Gita Rahma</v>
      </c>
      <c r="L4615" t="str">
        <f>VLOOKUP(D4615,'Data Outlet'!$A$2:$D$17,2,FALSE)</f>
        <v>MALL GANDARIA CITY</v>
      </c>
    </row>
    <row r="4616" spans="1:12" x14ac:dyDescent="0.25">
      <c r="A4616" t="str">
        <f t="shared" si="144"/>
        <v>T-4615</v>
      </c>
      <c r="B4616" s="3" t="s">
        <v>2584</v>
      </c>
      <c r="C4616" s="5">
        <v>45490</v>
      </c>
      <c r="D4616" s="3" t="s">
        <v>35</v>
      </c>
      <c r="E4616" s="4" t="s">
        <v>1327</v>
      </c>
      <c r="F4616" s="9">
        <v>3</v>
      </c>
      <c r="G4616">
        <f>VLOOKUP(E4616,'Data Produk'!$A$2:$E$2517,5,FALSE)</f>
        <v>29700</v>
      </c>
      <c r="H4616">
        <f t="shared" si="145"/>
        <v>89100</v>
      </c>
      <c r="I4616" t="str">
        <f>VLOOKUP(E4616,'Data Produk'!$A$2:$E$2517,3,FALSE)</f>
        <v>KC201 BHINNEKA USB CABLE TYPE C</v>
      </c>
      <c r="J4616" t="str">
        <f>VLOOKUP(E4616,'Data Produk'!$A$2:$E$2517,4,FALSE)</f>
        <v>CABLE</v>
      </c>
      <c r="K4616" t="str">
        <f>VLOOKUP(D4616,'Data Outlet'!$A$2:$D$17,4,FALSE)</f>
        <v>Budi Santoso</v>
      </c>
      <c r="L4616" t="str">
        <f>VLOOKUP(D4616,'Data Outlet'!$A$2:$D$17,2,FALSE)</f>
        <v>BINTARO EXCHANGE</v>
      </c>
    </row>
    <row r="4617" spans="1:12" x14ac:dyDescent="0.25">
      <c r="A4617" t="str">
        <f t="shared" si="144"/>
        <v>T-4616</v>
      </c>
      <c r="B4617" s="3" t="s">
        <v>2584</v>
      </c>
      <c r="C4617" s="5">
        <v>45482</v>
      </c>
      <c r="D4617" s="3" t="s">
        <v>42</v>
      </c>
      <c r="E4617" s="4" t="s">
        <v>687</v>
      </c>
      <c r="F4617" s="9">
        <v>3</v>
      </c>
      <c r="G4617">
        <f>VLOOKUP(E4617,'Data Produk'!$A$2:$E$2517,5,FALSE)</f>
        <v>94500</v>
      </c>
      <c r="H4617">
        <f t="shared" si="145"/>
        <v>283500</v>
      </c>
      <c r="I4617" t="str">
        <f>VLOOKUP(E4617,'Data Produk'!$A$2:$E$2517,3,FALSE)</f>
        <v>BHINNEKA SMART LIGHT BUB 12W SLB102</v>
      </c>
      <c r="J4617" t="str">
        <f>VLOOKUP(E4617,'Data Produk'!$A$2:$E$2517,4,FALSE)</f>
        <v>SMART LIFE</v>
      </c>
      <c r="K4617" t="str">
        <f>VLOOKUP(D4617,'Data Outlet'!$A$2:$D$17,4,FALSE)</f>
        <v>Hadi Nugroho</v>
      </c>
      <c r="L4617" t="str">
        <f>VLOOKUP(D4617,'Data Outlet'!$A$2:$D$17,2,FALSE)</f>
        <v>MALL KELAPA GADING</v>
      </c>
    </row>
    <row r="4618" spans="1:12" x14ac:dyDescent="0.25">
      <c r="A4618" t="str">
        <f t="shared" si="144"/>
        <v>T-4617</v>
      </c>
      <c r="B4618" s="3" t="s">
        <v>2584</v>
      </c>
      <c r="C4618" s="5">
        <v>45503</v>
      </c>
      <c r="D4618" s="3" t="s">
        <v>42</v>
      </c>
      <c r="E4618" s="4" t="s">
        <v>1198</v>
      </c>
      <c r="F4618" s="9">
        <v>1</v>
      </c>
      <c r="G4618">
        <f>VLOOKUP(E4618,'Data Produk'!$A$2:$E$2517,5,FALSE)</f>
        <v>73800</v>
      </c>
      <c r="H4618">
        <f t="shared" si="145"/>
        <v>73800</v>
      </c>
      <c r="I4618" t="str">
        <f>VLOOKUP(E4618,'Data Produk'!$A$2:$E$2517,3,FALSE)</f>
        <v>BHINNEKA SMART LIGHT BUB 9W SLB101</v>
      </c>
      <c r="J4618" t="str">
        <f>VLOOKUP(E4618,'Data Produk'!$A$2:$E$2517,4,FALSE)</f>
        <v>SMART LIFE</v>
      </c>
      <c r="K4618" t="str">
        <f>VLOOKUP(D4618,'Data Outlet'!$A$2:$D$17,4,FALSE)</f>
        <v>Hadi Nugroho</v>
      </c>
      <c r="L4618" t="str">
        <f>VLOOKUP(D4618,'Data Outlet'!$A$2:$D$17,2,FALSE)</f>
        <v>MALL KELAPA GADING</v>
      </c>
    </row>
    <row r="4619" spans="1:12" x14ac:dyDescent="0.25">
      <c r="A4619" t="str">
        <f t="shared" si="144"/>
        <v>T-4618</v>
      </c>
      <c r="B4619" s="3" t="s">
        <v>2584</v>
      </c>
      <c r="C4619" s="5">
        <v>45478</v>
      </c>
      <c r="D4619" s="3" t="s">
        <v>35</v>
      </c>
      <c r="E4619" s="4" t="s">
        <v>1350</v>
      </c>
      <c r="F4619" s="9">
        <v>1</v>
      </c>
      <c r="G4619">
        <f>VLOOKUP(E4619,'Data Produk'!$A$2:$E$2517,5,FALSE)</f>
        <v>116100</v>
      </c>
      <c r="H4619">
        <f t="shared" si="145"/>
        <v>116100</v>
      </c>
      <c r="I4619" t="str">
        <f>VLOOKUP(E4619,'Data Produk'!$A$2:$E$2517,3,FALSE)</f>
        <v>BHINNEKA SMART LED STRIP SL0103</v>
      </c>
      <c r="J4619" t="str">
        <f>VLOOKUP(E4619,'Data Produk'!$A$2:$E$2517,4,FALSE)</f>
        <v>SMART LIFE</v>
      </c>
      <c r="K4619" t="str">
        <f>VLOOKUP(D4619,'Data Outlet'!$A$2:$D$17,4,FALSE)</f>
        <v>Budi Santoso</v>
      </c>
      <c r="L4619" t="str">
        <f>VLOOKUP(D4619,'Data Outlet'!$A$2:$D$17,2,FALSE)</f>
        <v>BINTARO EXCHANGE</v>
      </c>
    </row>
    <row r="4620" spans="1:12" x14ac:dyDescent="0.25">
      <c r="A4620" t="str">
        <f t="shared" ref="A4620:A4683" si="146">"T-"&amp;ROW()-1</f>
        <v>T-4619</v>
      </c>
      <c r="B4620" s="3" t="s">
        <v>2584</v>
      </c>
      <c r="C4620" s="5">
        <v>45502</v>
      </c>
      <c r="D4620" s="3" t="s">
        <v>41</v>
      </c>
      <c r="E4620" s="4" t="s">
        <v>767</v>
      </c>
      <c r="F4620" s="9">
        <v>1</v>
      </c>
      <c r="G4620">
        <f>VLOOKUP(E4620,'Data Produk'!$A$2:$E$2517,5,FALSE)</f>
        <v>49500</v>
      </c>
      <c r="H4620">
        <f t="shared" si="145"/>
        <v>49500</v>
      </c>
      <c r="I4620" t="str">
        <f>VLOOKUP(E4620,'Data Produk'!$A$2:$E$2517,3,FALSE)</f>
        <v>BHINNEKA POWER PURE 20W 1-PORT TYPE-A USB CHARGER (QC) BLACK</v>
      </c>
      <c r="J4620" t="str">
        <f>VLOOKUP(E4620,'Data Produk'!$A$2:$E$2517,4,FALSE)</f>
        <v>CHARGER</v>
      </c>
      <c r="K4620" t="str">
        <f>VLOOKUP(D4620,'Data Outlet'!$A$2:$D$17,4,FALSE)</f>
        <v>Gita Rahma</v>
      </c>
      <c r="L4620" t="str">
        <f>VLOOKUP(D4620,'Data Outlet'!$A$2:$D$17,2,FALSE)</f>
        <v>MALL GANDARIA CITY</v>
      </c>
    </row>
    <row r="4621" spans="1:12" x14ac:dyDescent="0.25">
      <c r="A4621" t="str">
        <f t="shared" si="146"/>
        <v>T-4620</v>
      </c>
      <c r="B4621" s="3" t="s">
        <v>2584</v>
      </c>
      <c r="C4621" s="5">
        <v>45498</v>
      </c>
      <c r="D4621" s="3" t="s">
        <v>47</v>
      </c>
      <c r="E4621" s="4" t="s">
        <v>1078</v>
      </c>
      <c r="F4621" s="9">
        <v>1</v>
      </c>
      <c r="G4621">
        <f>VLOOKUP(E4621,'Data Produk'!$A$2:$E$2517,5,FALSE)</f>
        <v>81000</v>
      </c>
      <c r="H4621">
        <f t="shared" si="145"/>
        <v>81000</v>
      </c>
      <c r="I4621" t="str">
        <f>VLOOKUP(E4621,'Data Produk'!$A$2:$E$2517,3,FALSE)</f>
        <v>BHINNEKA THOR X9 GAMING MOUSE BLACK</v>
      </c>
      <c r="J4621" t="str">
        <f>VLOOKUP(E4621,'Data Produk'!$A$2:$E$2517,4,FALSE)</f>
        <v>MOUSE GAMING</v>
      </c>
      <c r="K4621" t="str">
        <f>VLOOKUP(D4621,'Data Outlet'!$A$2:$D$17,4,FALSE)</f>
        <v>Joko Susilo</v>
      </c>
      <c r="L4621" t="str">
        <f>VLOOKUP(D4621,'Data Outlet'!$A$2:$D$17,2,FALSE)</f>
        <v>SUMARECON MALL BEKASI</v>
      </c>
    </row>
    <row r="4622" spans="1:12" x14ac:dyDescent="0.25">
      <c r="A4622" t="str">
        <f t="shared" si="146"/>
        <v>T-4621</v>
      </c>
      <c r="B4622" s="3" t="s">
        <v>2584</v>
      </c>
      <c r="C4622" s="5">
        <v>45483</v>
      </c>
      <c r="D4622" s="3" t="s">
        <v>41</v>
      </c>
      <c r="E4622" s="4" t="s">
        <v>1691</v>
      </c>
      <c r="F4622" s="9">
        <v>1</v>
      </c>
      <c r="G4622">
        <f>VLOOKUP(E4622,'Data Produk'!$A$2:$E$2517,5,FALSE)</f>
        <v>73800</v>
      </c>
      <c r="H4622">
        <f t="shared" si="145"/>
        <v>73800</v>
      </c>
      <c r="I4622" t="str">
        <f>VLOOKUP(E4622,'Data Produk'!$A$2:$E$2517,3,FALSE)</f>
        <v>BHINNEKA RAIGOR III WG12R GAMING MOUSE BEIGE</v>
      </c>
      <c r="J4622" t="str">
        <f>VLOOKUP(E4622,'Data Produk'!$A$2:$E$2517,4,FALSE)</f>
        <v>MOUSE GAMING</v>
      </c>
      <c r="K4622" t="str">
        <f>VLOOKUP(D4622,'Data Outlet'!$A$2:$D$17,4,FALSE)</f>
        <v>Gita Rahma</v>
      </c>
      <c r="L4622" t="str">
        <f>VLOOKUP(D4622,'Data Outlet'!$A$2:$D$17,2,FALSE)</f>
        <v>MALL GANDARIA CITY</v>
      </c>
    </row>
    <row r="4623" spans="1:12" x14ac:dyDescent="0.25">
      <c r="A4623" t="str">
        <f t="shared" si="146"/>
        <v>T-4622</v>
      </c>
      <c r="B4623" s="3" t="s">
        <v>2584</v>
      </c>
      <c r="C4623" s="5">
        <v>45487</v>
      </c>
      <c r="D4623" s="3" t="s">
        <v>42</v>
      </c>
      <c r="E4623" s="4" t="s">
        <v>822</v>
      </c>
      <c r="F4623" s="9">
        <v>1</v>
      </c>
      <c r="G4623">
        <f>VLOOKUP(E4623,'Data Produk'!$A$2:$E$2517,5,FALSE)</f>
        <v>0</v>
      </c>
      <c r="H4623">
        <f t="shared" si="145"/>
        <v>0</v>
      </c>
      <c r="I4623" t="str">
        <f>VLOOKUP(E4623,'Data Produk'!$A$2:$E$2517,3,FALSE)</f>
        <v>BHINNEKA SMART ADAPTOR LA1A01</v>
      </c>
      <c r="J4623" t="str">
        <f>VLOOKUP(E4623,'Data Produk'!$A$2:$E$2517,4,FALSE)</f>
        <v>SMART LIFE</v>
      </c>
      <c r="K4623" t="str">
        <f>VLOOKUP(D4623,'Data Outlet'!$A$2:$D$17,4,FALSE)</f>
        <v>Hadi Nugroho</v>
      </c>
      <c r="L4623" t="str">
        <f>VLOOKUP(D4623,'Data Outlet'!$A$2:$D$17,2,FALSE)</f>
        <v>MALL KELAPA GADING</v>
      </c>
    </row>
    <row r="4624" spans="1:12" x14ac:dyDescent="0.25">
      <c r="A4624" t="str">
        <f t="shared" si="146"/>
        <v>T-4623</v>
      </c>
      <c r="B4624" s="3" t="s">
        <v>2584</v>
      </c>
      <c r="C4624" s="5">
        <v>45476</v>
      </c>
      <c r="D4624" s="3" t="s">
        <v>42</v>
      </c>
      <c r="E4624" s="4" t="s">
        <v>163</v>
      </c>
      <c r="F4624" s="9">
        <v>2</v>
      </c>
      <c r="G4624">
        <f>VLOOKUP(E4624,'Data Produk'!$A$2:$E$2517,5,FALSE)</f>
        <v>49500</v>
      </c>
      <c r="H4624">
        <f t="shared" si="145"/>
        <v>99000</v>
      </c>
      <c r="I4624" t="str">
        <f>VLOOKUP(E4624,'Data Produk'!$A$2:$E$2517,3,FALSE)</f>
        <v>BHINNEKA POWER PURE 20W 1-PORT TYPE-A USB CHARGER (QC) BLACK</v>
      </c>
      <c r="J4624" t="str">
        <f>VLOOKUP(E4624,'Data Produk'!$A$2:$E$2517,4,FALSE)</f>
        <v>CHARGER</v>
      </c>
      <c r="K4624" t="str">
        <f>VLOOKUP(D4624,'Data Outlet'!$A$2:$D$17,4,FALSE)</f>
        <v>Hadi Nugroho</v>
      </c>
      <c r="L4624" t="str">
        <f>VLOOKUP(D4624,'Data Outlet'!$A$2:$D$17,2,FALSE)</f>
        <v>MALL KELAPA GADING</v>
      </c>
    </row>
    <row r="4625" spans="1:12" x14ac:dyDescent="0.25">
      <c r="A4625" t="str">
        <f t="shared" si="146"/>
        <v>T-4624</v>
      </c>
      <c r="B4625" s="3" t="s">
        <v>2584</v>
      </c>
      <c r="C4625" s="5">
        <v>45495</v>
      </c>
      <c r="D4625" s="3" t="s">
        <v>42</v>
      </c>
      <c r="E4625" s="4" t="s">
        <v>1553</v>
      </c>
      <c r="F4625" s="9">
        <v>1</v>
      </c>
      <c r="G4625">
        <f>VLOOKUP(E4625,'Data Produk'!$A$2:$E$2517,5,FALSE)</f>
        <v>261000</v>
      </c>
      <c r="H4625">
        <f t="shared" si="145"/>
        <v>261000</v>
      </c>
      <c r="I4625" t="str">
        <f>VLOOKUP(E4625,'Data Produk'!$A$2:$E$2517,3,FALSE)</f>
        <v>BHINNEKA BLAKE WGC5 GAMING MOUSE BLACK</v>
      </c>
      <c r="J4625" t="str">
        <f>VLOOKUP(E4625,'Data Produk'!$A$2:$E$2517,4,FALSE)</f>
        <v>MOUSE GAMING</v>
      </c>
      <c r="K4625" t="str">
        <f>VLOOKUP(D4625,'Data Outlet'!$A$2:$D$17,4,FALSE)</f>
        <v>Hadi Nugroho</v>
      </c>
      <c r="L4625" t="str">
        <f>VLOOKUP(D4625,'Data Outlet'!$A$2:$D$17,2,FALSE)</f>
        <v>MALL KELAPA GADING</v>
      </c>
    </row>
    <row r="4626" spans="1:12" x14ac:dyDescent="0.25">
      <c r="A4626" t="str">
        <f t="shared" si="146"/>
        <v>T-4625</v>
      </c>
      <c r="B4626" s="3" t="s">
        <v>2584</v>
      </c>
      <c r="C4626" s="5">
        <v>45502</v>
      </c>
      <c r="D4626" s="3" t="s">
        <v>42</v>
      </c>
      <c r="E4626" s="4" t="s">
        <v>292</v>
      </c>
      <c r="F4626" s="9">
        <v>2</v>
      </c>
      <c r="G4626">
        <f>VLOOKUP(E4626,'Data Produk'!$A$2:$E$2517,5,FALSE)</f>
        <v>240000</v>
      </c>
      <c r="H4626">
        <f t="shared" si="145"/>
        <v>480000</v>
      </c>
      <c r="I4626" t="str">
        <f>VLOOKUP(E4626,'Data Produk'!$A$2:$E$2517,3,FALSE)</f>
        <v>BHINNEKA LUMINOUS C30 WEBCAM BLACK</v>
      </c>
      <c r="J4626" t="str">
        <f>VLOOKUP(E4626,'Data Produk'!$A$2:$E$2517,4,FALSE)</f>
        <v>STREAMING DEVICES</v>
      </c>
      <c r="K4626" t="str">
        <f>VLOOKUP(D4626,'Data Outlet'!$A$2:$D$17,4,FALSE)</f>
        <v>Hadi Nugroho</v>
      </c>
      <c r="L4626" t="str">
        <f>VLOOKUP(D4626,'Data Outlet'!$A$2:$D$17,2,FALSE)</f>
        <v>MALL KELAPA GADING</v>
      </c>
    </row>
    <row r="4627" spans="1:12" x14ac:dyDescent="0.25">
      <c r="A4627" t="str">
        <f t="shared" si="146"/>
        <v>T-4626</v>
      </c>
      <c r="B4627" s="3" t="s">
        <v>2584</v>
      </c>
      <c r="C4627" s="5">
        <v>45478</v>
      </c>
      <c r="D4627" s="3" t="s">
        <v>42</v>
      </c>
      <c r="E4627" s="4" t="s">
        <v>76</v>
      </c>
      <c r="F4627" s="9">
        <v>1</v>
      </c>
      <c r="G4627">
        <f>VLOOKUP(E4627,'Data Produk'!$A$2:$E$2517,5,FALSE)</f>
        <v>40500</v>
      </c>
      <c r="H4627">
        <f t="shared" si="145"/>
        <v>40500</v>
      </c>
      <c r="I4627" t="str">
        <f>VLOOKUP(E4627,'Data Produk'!$A$2:$E$2517,3,FALSE)</f>
        <v>BHINNEKA MEOW AC5001 HEADSET ACCESSORIES WHITE</v>
      </c>
      <c r="J4627" t="str">
        <f>VLOOKUP(E4627,'Data Produk'!$A$2:$E$2517,4,FALSE)</f>
        <v>OTHER ACCESSORIES</v>
      </c>
      <c r="K4627" t="str">
        <f>VLOOKUP(D4627,'Data Outlet'!$A$2:$D$17,4,FALSE)</f>
        <v>Hadi Nugroho</v>
      </c>
      <c r="L4627" t="str">
        <f>VLOOKUP(D4627,'Data Outlet'!$A$2:$D$17,2,FALSE)</f>
        <v>MALL KELAPA GADING</v>
      </c>
    </row>
    <row r="4628" spans="1:12" x14ac:dyDescent="0.25">
      <c r="A4628" t="str">
        <f t="shared" si="146"/>
        <v>T-4627</v>
      </c>
      <c r="B4628" s="3" t="s">
        <v>2584</v>
      </c>
      <c r="C4628" s="5">
        <v>45497</v>
      </c>
      <c r="D4628" s="3" t="s">
        <v>41</v>
      </c>
      <c r="E4628" s="4" t="s">
        <v>884</v>
      </c>
      <c r="F4628" s="9">
        <v>2</v>
      </c>
      <c r="G4628">
        <f>VLOOKUP(E4628,'Data Produk'!$A$2:$E$2517,5,FALSE)</f>
        <v>57600</v>
      </c>
      <c r="H4628">
        <f t="shared" si="145"/>
        <v>115200</v>
      </c>
      <c r="I4628" t="str">
        <f>VLOOKUP(E4628,'Data Produk'!$A$2:$E$2517,3,FALSE)</f>
        <v>BHINNEKA GO W192 OFFICE MOUSE BLACK</v>
      </c>
      <c r="J4628" t="str">
        <f>VLOOKUP(E4628,'Data Produk'!$A$2:$E$2517,4,FALSE)</f>
        <v>OFFICE MOUSE</v>
      </c>
      <c r="K4628" t="str">
        <f>VLOOKUP(D4628,'Data Outlet'!$A$2:$D$17,4,FALSE)</f>
        <v>Gita Rahma</v>
      </c>
      <c r="L4628" t="str">
        <f>VLOOKUP(D4628,'Data Outlet'!$A$2:$D$17,2,FALSE)</f>
        <v>MALL GANDARIA CITY</v>
      </c>
    </row>
    <row r="4629" spans="1:12" x14ac:dyDescent="0.25">
      <c r="A4629" t="str">
        <f t="shared" si="146"/>
        <v>T-4628</v>
      </c>
      <c r="B4629" s="3" t="s">
        <v>2584</v>
      </c>
      <c r="C4629" s="5">
        <v>45502</v>
      </c>
      <c r="D4629" s="3" t="s">
        <v>47</v>
      </c>
      <c r="E4629" s="4" t="s">
        <v>624</v>
      </c>
      <c r="F4629" s="9">
        <v>1</v>
      </c>
      <c r="G4629">
        <f>VLOOKUP(E4629,'Data Produk'!$A$2:$E$2517,5,FALSE)</f>
        <v>39600</v>
      </c>
      <c r="H4629">
        <f t="shared" si="145"/>
        <v>39600</v>
      </c>
      <c r="I4629" t="str">
        <f>VLOOKUP(E4629,'Data Produk'!$A$2:$E$2517,3,FALSE)</f>
        <v>BHINNEKA GO W607 OFFICE MOUSE GREEN</v>
      </c>
      <c r="J4629" t="str">
        <f>VLOOKUP(E4629,'Data Produk'!$A$2:$E$2517,4,FALSE)</f>
        <v>OFFICE MOUSE</v>
      </c>
      <c r="K4629" t="str">
        <f>VLOOKUP(D4629,'Data Outlet'!$A$2:$D$17,4,FALSE)</f>
        <v>Joko Susilo</v>
      </c>
      <c r="L4629" t="str">
        <f>VLOOKUP(D4629,'Data Outlet'!$A$2:$D$17,2,FALSE)</f>
        <v>SUMARECON MALL BEKASI</v>
      </c>
    </row>
    <row r="4630" spans="1:12" x14ac:dyDescent="0.25">
      <c r="A4630" t="str">
        <f t="shared" si="146"/>
        <v>T-4629</v>
      </c>
      <c r="B4630" s="3" t="s">
        <v>2584</v>
      </c>
      <c r="C4630" s="5">
        <v>45504</v>
      </c>
      <c r="D4630" s="3" t="s">
        <v>47</v>
      </c>
      <c r="E4630" s="4" t="s">
        <v>1227</v>
      </c>
      <c r="F4630" s="9">
        <v>2</v>
      </c>
      <c r="G4630">
        <f>VLOOKUP(E4630,'Data Produk'!$A$2:$E$2517,5,FALSE)</f>
        <v>15300</v>
      </c>
      <c r="H4630">
        <f t="shared" si="145"/>
        <v>30600</v>
      </c>
      <c r="I4630" t="str">
        <f>VLOOKUP(E4630,'Data Produk'!$A$2:$E$2517,3,FALSE)</f>
        <v>BHINNEKA LINKPODS ES3 WIRED EARBUDS WHITE</v>
      </c>
      <c r="J4630" t="str">
        <f>VLOOKUP(E4630,'Data Produk'!$A$2:$E$2517,4,FALSE)</f>
        <v>EARPHONE</v>
      </c>
      <c r="K4630" t="str">
        <f>VLOOKUP(D4630,'Data Outlet'!$A$2:$D$17,4,FALSE)</f>
        <v>Joko Susilo</v>
      </c>
      <c r="L4630" t="str">
        <f>VLOOKUP(D4630,'Data Outlet'!$A$2:$D$17,2,FALSE)</f>
        <v>SUMARECON MALL BEKASI</v>
      </c>
    </row>
    <row r="4631" spans="1:12" x14ac:dyDescent="0.25">
      <c r="A4631" t="str">
        <f t="shared" si="146"/>
        <v>T-4630</v>
      </c>
      <c r="B4631" s="3" t="s">
        <v>2584</v>
      </c>
      <c r="C4631" s="5">
        <v>45480</v>
      </c>
      <c r="D4631" s="3" t="s">
        <v>41</v>
      </c>
      <c r="E4631" s="4" t="s">
        <v>1769</v>
      </c>
      <c r="F4631" s="9">
        <v>1</v>
      </c>
      <c r="G4631">
        <f>VLOOKUP(E4631,'Data Produk'!$A$2:$E$2517,5,FALSE)</f>
        <v>247500</v>
      </c>
      <c r="H4631">
        <f t="shared" si="145"/>
        <v>247500</v>
      </c>
      <c r="I4631" t="str">
        <f>VLOOKUP(E4631,'Data Produk'!$A$2:$E$2517,3,FALSE)</f>
        <v>BHINNEKA SHOOTER II WGP13 GAMEPAD BLUE</v>
      </c>
      <c r="J4631" t="str">
        <f>VLOOKUP(E4631,'Data Produk'!$A$2:$E$2517,4,FALSE)</f>
        <v>GAMEPAD</v>
      </c>
      <c r="K4631" t="str">
        <f>VLOOKUP(D4631,'Data Outlet'!$A$2:$D$17,4,FALSE)</f>
        <v>Gita Rahma</v>
      </c>
      <c r="L4631" t="str">
        <f>VLOOKUP(D4631,'Data Outlet'!$A$2:$D$17,2,FALSE)</f>
        <v>MALL GANDARIA CITY</v>
      </c>
    </row>
    <row r="4632" spans="1:12" x14ac:dyDescent="0.25">
      <c r="A4632" t="str">
        <f t="shared" si="146"/>
        <v>T-4631</v>
      </c>
      <c r="B4632" s="3" t="s">
        <v>2584</v>
      </c>
      <c r="C4632" s="5">
        <v>45486</v>
      </c>
      <c r="D4632" s="3" t="s">
        <v>47</v>
      </c>
      <c r="E4632" s="4" t="s">
        <v>1845</v>
      </c>
      <c r="F4632" s="9">
        <v>1</v>
      </c>
      <c r="G4632">
        <f>VLOOKUP(E4632,'Data Produk'!$A$2:$E$2517,5,FALSE)</f>
        <v>34200</v>
      </c>
      <c r="H4632">
        <f t="shared" si="145"/>
        <v>34200</v>
      </c>
      <c r="I4632" t="str">
        <f>VLOOKUP(E4632,'Data Produk'!$A$2:$E$2517,3,FALSE)</f>
        <v>KM106 BHINNEKA USB CABLE MICRO</v>
      </c>
      <c r="J4632" t="str">
        <f>VLOOKUP(E4632,'Data Produk'!$A$2:$E$2517,4,FALSE)</f>
        <v>CABLE</v>
      </c>
      <c r="K4632" t="str">
        <f>VLOOKUP(D4632,'Data Outlet'!$A$2:$D$17,4,FALSE)</f>
        <v>Joko Susilo</v>
      </c>
      <c r="L4632" t="str">
        <f>VLOOKUP(D4632,'Data Outlet'!$A$2:$D$17,2,FALSE)</f>
        <v>SUMARECON MALL BEKASI</v>
      </c>
    </row>
    <row r="4633" spans="1:12" x14ac:dyDescent="0.25">
      <c r="A4633" t="str">
        <f t="shared" si="146"/>
        <v>T-4632</v>
      </c>
      <c r="B4633" s="3" t="s">
        <v>2584</v>
      </c>
      <c r="C4633" s="5">
        <v>45486</v>
      </c>
      <c r="D4633" s="3" t="s">
        <v>35</v>
      </c>
      <c r="E4633" s="4" t="s">
        <v>322</v>
      </c>
      <c r="F4633" s="9">
        <v>1</v>
      </c>
      <c r="G4633">
        <f>VLOOKUP(E4633,'Data Produk'!$A$2:$E$2517,5,FALSE)</f>
        <v>27000</v>
      </c>
      <c r="H4633">
        <f t="shared" si="145"/>
        <v>27000</v>
      </c>
      <c r="I4633" t="str">
        <f>VLOOKUP(E4633,'Data Produk'!$A$2:$E$2517,3,FALSE)</f>
        <v>BHINNEKA DURALINK KCB2001 BLACK</v>
      </c>
      <c r="J4633" t="str">
        <f>VLOOKUP(E4633,'Data Produk'!$A$2:$E$2517,4,FALSE)</f>
        <v>CABLE</v>
      </c>
      <c r="K4633" t="str">
        <f>VLOOKUP(D4633,'Data Outlet'!$A$2:$D$17,4,FALSE)</f>
        <v>Budi Santoso</v>
      </c>
      <c r="L4633" t="str">
        <f>VLOOKUP(D4633,'Data Outlet'!$A$2:$D$17,2,FALSE)</f>
        <v>BINTARO EXCHANGE</v>
      </c>
    </row>
    <row r="4634" spans="1:12" x14ac:dyDescent="0.25">
      <c r="A4634" t="str">
        <f t="shared" si="146"/>
        <v>T-4633</v>
      </c>
      <c r="B4634" s="3" t="s">
        <v>2584</v>
      </c>
      <c r="C4634" s="5">
        <v>45492</v>
      </c>
      <c r="D4634" s="3" t="s">
        <v>42</v>
      </c>
      <c r="E4634" s="4" t="s">
        <v>1322</v>
      </c>
      <c r="F4634" s="9">
        <v>1</v>
      </c>
      <c r="G4634">
        <f>VLOOKUP(E4634,'Data Produk'!$A$2:$E$2517,5,FALSE)</f>
        <v>34200</v>
      </c>
      <c r="H4634">
        <f t="shared" si="145"/>
        <v>34200</v>
      </c>
      <c r="I4634" t="str">
        <f>VLOOKUP(E4634,'Data Produk'!$A$2:$E$2517,3,FALSE)</f>
        <v>BHINNEKA VIGIL MP452 BASIC MOUSEPAD BLACK</v>
      </c>
      <c r="J4634" t="str">
        <f>VLOOKUP(E4634,'Data Produk'!$A$2:$E$2517,4,FALSE)</f>
        <v>BASIC MOUSEPAD</v>
      </c>
      <c r="K4634" t="str">
        <f>VLOOKUP(D4634,'Data Outlet'!$A$2:$D$17,4,FALSE)</f>
        <v>Hadi Nugroho</v>
      </c>
      <c r="L4634" t="str">
        <f>VLOOKUP(D4634,'Data Outlet'!$A$2:$D$17,2,FALSE)</f>
        <v>MALL KELAPA GADING</v>
      </c>
    </row>
    <row r="4635" spans="1:12" x14ac:dyDescent="0.25">
      <c r="A4635" t="str">
        <f t="shared" si="146"/>
        <v>T-4634</v>
      </c>
      <c r="B4635" s="3" t="s">
        <v>2584</v>
      </c>
      <c r="C4635" s="5">
        <v>45481</v>
      </c>
      <c r="D4635" s="3" t="s">
        <v>47</v>
      </c>
      <c r="E4635" s="4" t="s">
        <v>1846</v>
      </c>
      <c r="F4635" s="9">
        <v>1</v>
      </c>
      <c r="G4635">
        <f>VLOOKUP(E4635,'Data Produk'!$A$2:$E$2517,5,FALSE)</f>
        <v>216000</v>
      </c>
      <c r="H4635">
        <f t="shared" si="145"/>
        <v>216000</v>
      </c>
      <c r="I4635" t="str">
        <f>VLOOKUP(E4635,'Data Produk'!$A$2:$E$2517,3,FALSE)</f>
        <v>BHINNEKA Gaming Headset MH86 WHITE</v>
      </c>
      <c r="J4635" t="str">
        <f>VLOOKUP(E4635,'Data Produk'!$A$2:$E$2517,4,FALSE)</f>
        <v>GAMING HEADSET</v>
      </c>
      <c r="K4635" t="str">
        <f>VLOOKUP(D4635,'Data Outlet'!$A$2:$D$17,4,FALSE)</f>
        <v>Joko Susilo</v>
      </c>
      <c r="L4635" t="str">
        <f>VLOOKUP(D4635,'Data Outlet'!$A$2:$D$17,2,FALSE)</f>
        <v>SUMARECON MALL BEKASI</v>
      </c>
    </row>
    <row r="4636" spans="1:12" x14ac:dyDescent="0.25">
      <c r="A4636" t="str">
        <f t="shared" si="146"/>
        <v>T-4635</v>
      </c>
      <c r="B4636" s="3" t="s">
        <v>2584</v>
      </c>
      <c r="C4636" s="5">
        <v>45491</v>
      </c>
      <c r="D4636" s="3" t="s">
        <v>35</v>
      </c>
      <c r="E4636" s="4" t="s">
        <v>933</v>
      </c>
      <c r="F4636" s="9">
        <v>2</v>
      </c>
      <c r="G4636">
        <f>VLOOKUP(E4636,'Data Produk'!$A$2:$E$2517,5,FALSE)</f>
        <v>27000</v>
      </c>
      <c r="H4636">
        <f t="shared" si="145"/>
        <v>54000</v>
      </c>
      <c r="I4636" t="str">
        <f>VLOOKUP(E4636,'Data Produk'!$A$2:$E$2517,3,FALSE)</f>
        <v>BHINNEKA DURALINK KLB2001 BLACK</v>
      </c>
      <c r="J4636" t="str">
        <f>VLOOKUP(E4636,'Data Produk'!$A$2:$E$2517,4,FALSE)</f>
        <v>CABLE</v>
      </c>
      <c r="K4636" t="str">
        <f>VLOOKUP(D4636,'Data Outlet'!$A$2:$D$17,4,FALSE)</f>
        <v>Budi Santoso</v>
      </c>
      <c r="L4636" t="str">
        <f>VLOOKUP(D4636,'Data Outlet'!$A$2:$D$17,2,FALSE)</f>
        <v>BINTARO EXCHANGE</v>
      </c>
    </row>
    <row r="4637" spans="1:12" x14ac:dyDescent="0.25">
      <c r="A4637" t="str">
        <f t="shared" si="146"/>
        <v>T-4636</v>
      </c>
      <c r="B4637" s="3" t="s">
        <v>2584</v>
      </c>
      <c r="C4637" s="5">
        <v>45474</v>
      </c>
      <c r="D4637" s="3" t="s">
        <v>42</v>
      </c>
      <c r="E4637" s="4" t="s">
        <v>207</v>
      </c>
      <c r="F4637" s="9">
        <v>2</v>
      </c>
      <c r="G4637">
        <f>VLOOKUP(E4637,'Data Produk'!$A$2:$E$2517,5,FALSE)</f>
        <v>13500</v>
      </c>
      <c r="H4637">
        <f t="shared" si="145"/>
        <v>27000</v>
      </c>
      <c r="I4637" t="str">
        <f>VLOOKUP(E4637,'Data Produk'!$A$2:$E$2517,3,FALSE)</f>
        <v>BHINNEKA LINKBUDS ES2 WIRED EARBUDS WHITE</v>
      </c>
      <c r="J4637" t="str">
        <f>VLOOKUP(E4637,'Data Produk'!$A$2:$E$2517,4,FALSE)</f>
        <v>EARPHONE</v>
      </c>
      <c r="K4637" t="str">
        <f>VLOOKUP(D4637,'Data Outlet'!$A$2:$D$17,4,FALSE)</f>
        <v>Hadi Nugroho</v>
      </c>
      <c r="L4637" t="str">
        <f>VLOOKUP(D4637,'Data Outlet'!$A$2:$D$17,2,FALSE)</f>
        <v>MALL KELAPA GADING</v>
      </c>
    </row>
    <row r="4638" spans="1:12" x14ac:dyDescent="0.25">
      <c r="A4638" t="str">
        <f t="shared" si="146"/>
        <v>T-4637</v>
      </c>
      <c r="B4638" s="3" t="s">
        <v>2584</v>
      </c>
      <c r="C4638" s="5">
        <v>45494</v>
      </c>
      <c r="D4638" s="3" t="s">
        <v>41</v>
      </c>
      <c r="E4638" s="4" t="s">
        <v>1297</v>
      </c>
      <c r="F4638" s="9">
        <v>3</v>
      </c>
      <c r="G4638">
        <f>VLOOKUP(E4638,'Data Produk'!$A$2:$E$2517,5,FALSE)</f>
        <v>76500</v>
      </c>
      <c r="H4638">
        <f t="shared" si="145"/>
        <v>229500</v>
      </c>
      <c r="I4638" t="str">
        <f>VLOOKUP(E4638,'Data Produk'!$A$2:$E$2517,3,FALSE)</f>
        <v>BHINNEKA WAVE10 TW10 TRUE WIRELESS WHITE</v>
      </c>
      <c r="J4638" t="str">
        <f>VLOOKUP(E4638,'Data Produk'!$A$2:$E$2517,4,FALSE)</f>
        <v>TWS</v>
      </c>
      <c r="K4638" t="str">
        <f>VLOOKUP(D4638,'Data Outlet'!$A$2:$D$17,4,FALSE)</f>
        <v>Gita Rahma</v>
      </c>
      <c r="L4638" t="str">
        <f>VLOOKUP(D4638,'Data Outlet'!$A$2:$D$17,2,FALSE)</f>
        <v>MALL GANDARIA CITY</v>
      </c>
    </row>
    <row r="4639" spans="1:12" x14ac:dyDescent="0.25">
      <c r="A4639" t="str">
        <f t="shared" si="146"/>
        <v>T-4638</v>
      </c>
      <c r="B4639" s="3" t="s">
        <v>2584</v>
      </c>
      <c r="C4639" s="5">
        <v>45500</v>
      </c>
      <c r="D4639" s="3" t="s">
        <v>35</v>
      </c>
      <c r="E4639" s="4" t="s">
        <v>1847</v>
      </c>
      <c r="F4639" s="9">
        <v>1</v>
      </c>
      <c r="G4639">
        <f>VLOOKUP(E4639,'Data Produk'!$A$2:$E$2517,5,FALSE)</f>
        <v>82800</v>
      </c>
      <c r="H4639">
        <f t="shared" si="145"/>
        <v>82800</v>
      </c>
      <c r="I4639" t="str">
        <f>VLOOKUP(E4639,'Data Produk'!$A$2:$E$2517,3,FALSE)</f>
        <v>BHINNEKA GO W193 OFFICE MOUSE BLUE</v>
      </c>
      <c r="J4639" t="str">
        <f>VLOOKUP(E4639,'Data Produk'!$A$2:$E$2517,4,FALSE)</f>
        <v>OFFICE MOUSE</v>
      </c>
      <c r="K4639" t="str">
        <f>VLOOKUP(D4639,'Data Outlet'!$A$2:$D$17,4,FALSE)</f>
        <v>Budi Santoso</v>
      </c>
      <c r="L4639" t="str">
        <f>VLOOKUP(D4639,'Data Outlet'!$A$2:$D$17,2,FALSE)</f>
        <v>BINTARO EXCHANGE</v>
      </c>
    </row>
    <row r="4640" spans="1:12" x14ac:dyDescent="0.25">
      <c r="A4640" t="str">
        <f t="shared" si="146"/>
        <v>T-4639</v>
      </c>
      <c r="B4640" s="3" t="s">
        <v>2584</v>
      </c>
      <c r="C4640" s="5">
        <v>45481</v>
      </c>
      <c r="D4640" s="3" t="s">
        <v>42</v>
      </c>
      <c r="E4640" s="4" t="s">
        <v>1471</v>
      </c>
      <c r="F4640" s="9">
        <v>2</v>
      </c>
      <c r="G4640">
        <f>VLOOKUP(E4640,'Data Produk'!$A$2:$E$2517,5,FALSE)</f>
        <v>152100</v>
      </c>
      <c r="H4640">
        <f t="shared" si="145"/>
        <v>304200</v>
      </c>
      <c r="I4640" t="str">
        <f>VLOOKUP(E4640,'Data Produk'!$A$2:$E$2517,3,FALSE)</f>
        <v>BHINNEKA SMART WALL SWITCH 2 GANG SWS02</v>
      </c>
      <c r="J4640" t="str">
        <f>VLOOKUP(E4640,'Data Produk'!$A$2:$E$2517,4,FALSE)</f>
        <v>SMART LIFE</v>
      </c>
      <c r="K4640" t="str">
        <f>VLOOKUP(D4640,'Data Outlet'!$A$2:$D$17,4,FALSE)</f>
        <v>Hadi Nugroho</v>
      </c>
      <c r="L4640" t="str">
        <f>VLOOKUP(D4640,'Data Outlet'!$A$2:$D$17,2,FALSE)</f>
        <v>MALL KELAPA GADING</v>
      </c>
    </row>
    <row r="4641" spans="1:12" x14ac:dyDescent="0.25">
      <c r="A4641" t="str">
        <f t="shared" si="146"/>
        <v>T-4640</v>
      </c>
      <c r="B4641" s="3" t="s">
        <v>2584</v>
      </c>
      <c r="C4641" s="5">
        <v>45496</v>
      </c>
      <c r="D4641" s="3" t="s">
        <v>35</v>
      </c>
      <c r="E4641" s="4" t="s">
        <v>340</v>
      </c>
      <c r="F4641" s="9">
        <v>1</v>
      </c>
      <c r="G4641">
        <f>VLOOKUP(E4641,'Data Produk'!$A$2:$E$2517,5,FALSE)</f>
        <v>17100</v>
      </c>
      <c r="H4641">
        <f t="shared" si="145"/>
        <v>17100</v>
      </c>
      <c r="I4641" t="str">
        <f>VLOOKUP(E4641,'Data Produk'!$A$2:$E$2517,3,FALSE)</f>
        <v>BHINNEKA DURALINK KCB1201 BLACK</v>
      </c>
      <c r="J4641" t="str">
        <f>VLOOKUP(E4641,'Data Produk'!$A$2:$E$2517,4,FALSE)</f>
        <v>CABLE</v>
      </c>
      <c r="K4641" t="str">
        <f>VLOOKUP(D4641,'Data Outlet'!$A$2:$D$17,4,FALSE)</f>
        <v>Budi Santoso</v>
      </c>
      <c r="L4641" t="str">
        <f>VLOOKUP(D4641,'Data Outlet'!$A$2:$D$17,2,FALSE)</f>
        <v>BINTARO EXCHANGE</v>
      </c>
    </row>
    <row r="4642" spans="1:12" x14ac:dyDescent="0.25">
      <c r="A4642" t="str">
        <f t="shared" si="146"/>
        <v>T-4641</v>
      </c>
      <c r="B4642" s="3" t="s">
        <v>2584</v>
      </c>
      <c r="C4642" s="5">
        <v>45481</v>
      </c>
      <c r="D4642" s="3" t="s">
        <v>42</v>
      </c>
      <c r="E4642" s="4" t="s">
        <v>219</v>
      </c>
      <c r="F4642" s="9">
        <v>2</v>
      </c>
      <c r="G4642">
        <f>VLOOKUP(E4642,'Data Produk'!$A$2:$E$2517,5,FALSE)</f>
        <v>25200</v>
      </c>
      <c r="H4642">
        <f t="shared" si="145"/>
        <v>50400</v>
      </c>
      <c r="I4642" t="str">
        <f>VLOOKUP(E4642,'Data Produk'!$A$2:$E$2517,3,FALSE)</f>
        <v>BHINNEKA HYPERLINK KD60C1501 BLACK</v>
      </c>
      <c r="J4642" t="str">
        <f>VLOOKUP(E4642,'Data Produk'!$A$2:$E$2517,4,FALSE)</f>
        <v>CABLE</v>
      </c>
      <c r="K4642" t="str">
        <f>VLOOKUP(D4642,'Data Outlet'!$A$2:$D$17,4,FALSE)</f>
        <v>Hadi Nugroho</v>
      </c>
      <c r="L4642" t="str">
        <f>VLOOKUP(D4642,'Data Outlet'!$A$2:$D$17,2,FALSE)</f>
        <v>MALL KELAPA GADING</v>
      </c>
    </row>
    <row r="4643" spans="1:12" x14ac:dyDescent="0.25">
      <c r="A4643" t="str">
        <f t="shared" si="146"/>
        <v>T-4642</v>
      </c>
      <c r="B4643" s="3" t="s">
        <v>2584</v>
      </c>
      <c r="C4643" s="5">
        <v>45503</v>
      </c>
      <c r="D4643" s="3" t="s">
        <v>35</v>
      </c>
      <c r="E4643" s="4" t="s">
        <v>1490</v>
      </c>
      <c r="F4643" s="9">
        <v>1</v>
      </c>
      <c r="G4643">
        <f>VLOOKUP(E4643,'Data Produk'!$A$2:$E$2517,5,FALSE)</f>
        <v>81000</v>
      </c>
      <c r="H4643">
        <f t="shared" si="145"/>
        <v>81000</v>
      </c>
      <c r="I4643" t="str">
        <f>VLOOKUP(E4643,'Data Produk'!$A$2:$E$2517,3,FALSE)</f>
        <v>BHINNEKA CRYTO VX7 GAMING MOUSE PINK</v>
      </c>
      <c r="J4643" t="str">
        <f>VLOOKUP(E4643,'Data Produk'!$A$2:$E$2517,4,FALSE)</f>
        <v>MOUSE GAMING</v>
      </c>
      <c r="K4643" t="str">
        <f>VLOOKUP(D4643,'Data Outlet'!$A$2:$D$17,4,FALSE)</f>
        <v>Budi Santoso</v>
      </c>
      <c r="L4643" t="str">
        <f>VLOOKUP(D4643,'Data Outlet'!$A$2:$D$17,2,FALSE)</f>
        <v>BINTARO EXCHANGE</v>
      </c>
    </row>
    <row r="4644" spans="1:12" x14ac:dyDescent="0.25">
      <c r="A4644" t="str">
        <f t="shared" si="146"/>
        <v>T-4643</v>
      </c>
      <c r="B4644" s="3" t="s">
        <v>2584</v>
      </c>
      <c r="C4644" s="5">
        <v>45477</v>
      </c>
      <c r="D4644" s="3" t="s">
        <v>41</v>
      </c>
      <c r="E4644" s="4" t="s">
        <v>1335</v>
      </c>
      <c r="F4644" s="9">
        <v>1</v>
      </c>
      <c r="G4644">
        <f>VLOOKUP(E4644,'Data Produk'!$A$2:$E$2517,5,FALSE)</f>
        <v>25200</v>
      </c>
      <c r="H4644">
        <f t="shared" si="145"/>
        <v>25200</v>
      </c>
      <c r="I4644" t="str">
        <f>VLOOKUP(E4644,'Data Produk'!$A$2:$E$2517,3,FALSE)</f>
        <v>BHINNEKA HYPERLINK KD60C1501 BLACK</v>
      </c>
      <c r="J4644" t="str">
        <f>VLOOKUP(E4644,'Data Produk'!$A$2:$E$2517,4,FALSE)</f>
        <v>CABLE</v>
      </c>
      <c r="K4644" t="str">
        <f>VLOOKUP(D4644,'Data Outlet'!$A$2:$D$17,4,FALSE)</f>
        <v>Gita Rahma</v>
      </c>
      <c r="L4644" t="str">
        <f>VLOOKUP(D4644,'Data Outlet'!$A$2:$D$17,2,FALSE)</f>
        <v>MALL GANDARIA CITY</v>
      </c>
    </row>
    <row r="4645" spans="1:12" x14ac:dyDescent="0.25">
      <c r="A4645" t="str">
        <f t="shared" si="146"/>
        <v>T-4644</v>
      </c>
      <c r="B4645" s="3" t="s">
        <v>2584</v>
      </c>
      <c r="C4645" s="5">
        <v>45483</v>
      </c>
      <c r="D4645" s="3" t="s">
        <v>41</v>
      </c>
      <c r="E4645" s="4" t="s">
        <v>697</v>
      </c>
      <c r="F4645" s="9">
        <v>1</v>
      </c>
      <c r="G4645">
        <f>VLOOKUP(E4645,'Data Produk'!$A$2:$E$2517,5,FALSE)</f>
        <v>60750</v>
      </c>
      <c r="H4645">
        <f t="shared" si="145"/>
        <v>60750</v>
      </c>
      <c r="I4645" t="str">
        <f>VLOOKUP(E4645,'Data Produk'!$A$2:$E$2517,3,FALSE)</f>
        <v>BHINNEKA RAIGOR II WG10 GAMING MOUSE BLACK</v>
      </c>
      <c r="J4645" t="str">
        <f>VLOOKUP(E4645,'Data Produk'!$A$2:$E$2517,4,FALSE)</f>
        <v>MOUSE GAMING</v>
      </c>
      <c r="K4645" t="str">
        <f>VLOOKUP(D4645,'Data Outlet'!$A$2:$D$17,4,FALSE)</f>
        <v>Gita Rahma</v>
      </c>
      <c r="L4645" t="str">
        <f>VLOOKUP(D4645,'Data Outlet'!$A$2:$D$17,2,FALSE)</f>
        <v>MALL GANDARIA CITY</v>
      </c>
    </row>
    <row r="4646" spans="1:12" x14ac:dyDescent="0.25">
      <c r="A4646" t="str">
        <f t="shared" si="146"/>
        <v>T-4645</v>
      </c>
      <c r="B4646" s="3" t="s">
        <v>2584</v>
      </c>
      <c r="C4646" s="5">
        <v>45489</v>
      </c>
      <c r="D4646" s="3" t="s">
        <v>47</v>
      </c>
      <c r="E4646" s="4" t="s">
        <v>1259</v>
      </c>
      <c r="F4646" s="9">
        <v>1</v>
      </c>
      <c r="G4646">
        <f>VLOOKUP(E4646,'Data Produk'!$A$2:$E$2517,5,FALSE)</f>
        <v>27000</v>
      </c>
      <c r="H4646">
        <f t="shared" si="145"/>
        <v>27000</v>
      </c>
      <c r="I4646" t="str">
        <f>VLOOKUP(E4646,'Data Produk'!$A$2:$E$2517,3,FALSE)</f>
        <v>BHINNEKA DURALINK KLB2001 BLACK</v>
      </c>
      <c r="J4646" t="str">
        <f>VLOOKUP(E4646,'Data Produk'!$A$2:$E$2517,4,FALSE)</f>
        <v>CABLE</v>
      </c>
      <c r="K4646" t="str">
        <f>VLOOKUP(D4646,'Data Outlet'!$A$2:$D$17,4,FALSE)</f>
        <v>Joko Susilo</v>
      </c>
      <c r="L4646" t="str">
        <f>VLOOKUP(D4646,'Data Outlet'!$A$2:$D$17,2,FALSE)</f>
        <v>SUMARECON MALL BEKASI</v>
      </c>
    </row>
    <row r="4647" spans="1:12" x14ac:dyDescent="0.25">
      <c r="A4647" t="str">
        <f t="shared" si="146"/>
        <v>T-4646</v>
      </c>
      <c r="B4647" s="3" t="s">
        <v>2584</v>
      </c>
      <c r="C4647" s="5">
        <v>45491</v>
      </c>
      <c r="D4647" s="3" t="s">
        <v>35</v>
      </c>
      <c r="E4647" s="4" t="s">
        <v>1497</v>
      </c>
      <c r="F4647" s="9">
        <v>1</v>
      </c>
      <c r="G4647">
        <f>VLOOKUP(E4647,'Data Produk'!$A$2:$E$2517,5,FALSE)</f>
        <v>82800</v>
      </c>
      <c r="H4647">
        <f t="shared" si="145"/>
        <v>82800</v>
      </c>
      <c r="I4647" t="str">
        <f>VLOOKUP(E4647,'Data Produk'!$A$2:$E$2517,3,FALSE)</f>
        <v>BHINNEKA GO W193 OFFICE MOUSE BEIGE</v>
      </c>
      <c r="J4647" t="str">
        <f>VLOOKUP(E4647,'Data Produk'!$A$2:$E$2517,4,FALSE)</f>
        <v>OFFICE MOUSE</v>
      </c>
      <c r="K4647" t="str">
        <f>VLOOKUP(D4647,'Data Outlet'!$A$2:$D$17,4,FALSE)</f>
        <v>Budi Santoso</v>
      </c>
      <c r="L4647" t="str">
        <f>VLOOKUP(D4647,'Data Outlet'!$A$2:$D$17,2,FALSE)</f>
        <v>BINTARO EXCHANGE</v>
      </c>
    </row>
    <row r="4648" spans="1:12" x14ac:dyDescent="0.25">
      <c r="A4648" t="str">
        <f t="shared" si="146"/>
        <v>T-4647</v>
      </c>
      <c r="B4648" s="3" t="s">
        <v>2584</v>
      </c>
      <c r="C4648" s="5">
        <v>45503</v>
      </c>
      <c r="D4648" s="3" t="s">
        <v>42</v>
      </c>
      <c r="E4648" s="4" t="s">
        <v>288</v>
      </c>
      <c r="F4648" s="9">
        <v>2</v>
      </c>
      <c r="G4648">
        <f>VLOOKUP(E4648,'Data Produk'!$A$2:$E$2517,5,FALSE)</f>
        <v>17100</v>
      </c>
      <c r="H4648">
        <f t="shared" si="145"/>
        <v>34200</v>
      </c>
      <c r="I4648" t="str">
        <f>VLOOKUP(E4648,'Data Produk'!$A$2:$E$2517,3,FALSE)</f>
        <v>BHINNEKA DURALINK KCB1201 BLACK</v>
      </c>
      <c r="J4648" t="str">
        <f>VLOOKUP(E4648,'Data Produk'!$A$2:$E$2517,4,FALSE)</f>
        <v>CABLE</v>
      </c>
      <c r="K4648" t="str">
        <f>VLOOKUP(D4648,'Data Outlet'!$A$2:$D$17,4,FALSE)</f>
        <v>Hadi Nugroho</v>
      </c>
      <c r="L4648" t="str">
        <f>VLOOKUP(D4648,'Data Outlet'!$A$2:$D$17,2,FALSE)</f>
        <v>MALL KELAPA GADING</v>
      </c>
    </row>
    <row r="4649" spans="1:12" x14ac:dyDescent="0.25">
      <c r="A4649" t="str">
        <f t="shared" si="146"/>
        <v>T-4648</v>
      </c>
      <c r="B4649" s="3" t="s">
        <v>2584</v>
      </c>
      <c r="C4649" s="5">
        <v>45485</v>
      </c>
      <c r="D4649" s="3" t="s">
        <v>42</v>
      </c>
      <c r="E4649" s="4" t="s">
        <v>869</v>
      </c>
      <c r="F4649" s="9">
        <v>4</v>
      </c>
      <c r="G4649">
        <f>VLOOKUP(E4649,'Data Produk'!$A$2:$E$2517,5,FALSE)</f>
        <v>26100</v>
      </c>
      <c r="H4649">
        <f t="shared" si="145"/>
        <v>104400</v>
      </c>
      <c r="I4649" t="str">
        <f>VLOOKUP(E4649,'Data Produk'!$A$2:$E$2517,3,FALSE)</f>
        <v>BHINNEKA GO ES1 WIRED EARBUDS BLACK</v>
      </c>
      <c r="J4649" t="str">
        <f>VLOOKUP(E4649,'Data Produk'!$A$2:$E$2517,4,FALSE)</f>
        <v>EARPHONE</v>
      </c>
      <c r="K4649" t="str">
        <f>VLOOKUP(D4649,'Data Outlet'!$A$2:$D$17,4,FALSE)</f>
        <v>Hadi Nugroho</v>
      </c>
      <c r="L4649" t="str">
        <f>VLOOKUP(D4649,'Data Outlet'!$A$2:$D$17,2,FALSE)</f>
        <v>MALL KELAPA GADING</v>
      </c>
    </row>
    <row r="4650" spans="1:12" x14ac:dyDescent="0.25">
      <c r="A4650" t="str">
        <f t="shared" si="146"/>
        <v>T-4649</v>
      </c>
      <c r="B4650" s="3" t="s">
        <v>2584</v>
      </c>
      <c r="C4650" s="5">
        <v>45477</v>
      </c>
      <c r="D4650" s="3" t="s">
        <v>47</v>
      </c>
      <c r="E4650" s="4" t="s">
        <v>654</v>
      </c>
      <c r="F4650" s="9">
        <v>1</v>
      </c>
      <c r="G4650">
        <f>VLOOKUP(E4650,'Data Produk'!$A$2:$E$2517,5,FALSE)</f>
        <v>162000</v>
      </c>
      <c r="H4650">
        <f t="shared" si="145"/>
        <v>162000</v>
      </c>
      <c r="I4650" t="str">
        <f>VLOOKUP(E4650,'Data Produk'!$A$2:$E$2517,3,FALSE)</f>
        <v>BHINNEKA POWER PACK T1 10.000 mAh 22,5W POWERBANK WHITE</v>
      </c>
      <c r="J4650" t="str">
        <f>VLOOKUP(E4650,'Data Produk'!$A$2:$E$2517,4,FALSE)</f>
        <v>POWERBANK</v>
      </c>
      <c r="K4650" t="str">
        <f>VLOOKUP(D4650,'Data Outlet'!$A$2:$D$17,4,FALSE)</f>
        <v>Joko Susilo</v>
      </c>
      <c r="L4650" t="str">
        <f>VLOOKUP(D4650,'Data Outlet'!$A$2:$D$17,2,FALSE)</f>
        <v>SUMARECON MALL BEKASI</v>
      </c>
    </row>
    <row r="4651" spans="1:12" x14ac:dyDescent="0.25">
      <c r="A4651" t="str">
        <f t="shared" si="146"/>
        <v>T-4650</v>
      </c>
      <c r="B4651" s="3" t="s">
        <v>2584</v>
      </c>
      <c r="C4651" s="5">
        <v>45498</v>
      </c>
      <c r="D4651" s="3" t="s">
        <v>47</v>
      </c>
      <c r="E4651" s="4" t="s">
        <v>1455</v>
      </c>
      <c r="F4651" s="9">
        <v>1</v>
      </c>
      <c r="G4651">
        <f>VLOOKUP(E4651,'Data Produk'!$A$2:$E$2517,5,FALSE)</f>
        <v>261000</v>
      </c>
      <c r="H4651">
        <f t="shared" si="145"/>
        <v>261000</v>
      </c>
      <c r="I4651" t="str">
        <f>VLOOKUP(E4651,'Data Produk'!$A$2:$E$2517,3,FALSE)</f>
        <v>BHINNEKA BLAKE WGC5 GAMING MOUSE WHITE</v>
      </c>
      <c r="J4651" t="str">
        <f>VLOOKUP(E4651,'Data Produk'!$A$2:$E$2517,4,FALSE)</f>
        <v>MOUSE GAMING</v>
      </c>
      <c r="K4651" t="str">
        <f>VLOOKUP(D4651,'Data Outlet'!$A$2:$D$17,4,FALSE)</f>
        <v>Joko Susilo</v>
      </c>
      <c r="L4651" t="str">
        <f>VLOOKUP(D4651,'Data Outlet'!$A$2:$D$17,2,FALSE)</f>
        <v>SUMARECON MALL BEKASI</v>
      </c>
    </row>
    <row r="4652" spans="1:12" x14ac:dyDescent="0.25">
      <c r="A4652" t="str">
        <f t="shared" si="146"/>
        <v>T-4651</v>
      </c>
      <c r="B4652" s="3" t="s">
        <v>2584</v>
      </c>
      <c r="C4652" s="5">
        <v>45475</v>
      </c>
      <c r="D4652" s="3" t="s">
        <v>42</v>
      </c>
      <c r="E4652" s="4" t="s">
        <v>1472</v>
      </c>
      <c r="F4652" s="9">
        <v>2</v>
      </c>
      <c r="G4652">
        <f>VLOOKUP(E4652,'Data Produk'!$A$2:$E$2517,5,FALSE)</f>
        <v>130500</v>
      </c>
      <c r="H4652">
        <f t="shared" si="145"/>
        <v>261000</v>
      </c>
      <c r="I4652" t="str">
        <f>VLOOKUP(E4652,'Data Produk'!$A$2:$E$2517,3,FALSE)</f>
        <v>BHINNEKA TRINITY MH88 GAMING HEADSET BLACK</v>
      </c>
      <c r="J4652" t="str">
        <f>VLOOKUP(E4652,'Data Produk'!$A$2:$E$2517,4,FALSE)</f>
        <v>GAMING HEADSET</v>
      </c>
      <c r="K4652" t="str">
        <f>VLOOKUP(D4652,'Data Outlet'!$A$2:$D$17,4,FALSE)</f>
        <v>Hadi Nugroho</v>
      </c>
      <c r="L4652" t="str">
        <f>VLOOKUP(D4652,'Data Outlet'!$A$2:$D$17,2,FALSE)</f>
        <v>MALL KELAPA GADING</v>
      </c>
    </row>
    <row r="4653" spans="1:12" x14ac:dyDescent="0.25">
      <c r="A4653" t="str">
        <f t="shared" si="146"/>
        <v>T-4652</v>
      </c>
      <c r="B4653" s="3" t="s">
        <v>2584</v>
      </c>
      <c r="C4653" s="5">
        <v>45478</v>
      </c>
      <c r="D4653" s="3" t="s">
        <v>42</v>
      </c>
      <c r="E4653" s="4" t="s">
        <v>565</v>
      </c>
      <c r="F4653" s="9">
        <v>2</v>
      </c>
      <c r="G4653">
        <f>VLOOKUP(E4653,'Data Produk'!$A$2:$E$2517,5,FALSE)</f>
        <v>144000</v>
      </c>
      <c r="H4653">
        <f t="shared" si="145"/>
        <v>288000</v>
      </c>
      <c r="I4653" t="str">
        <f>VLOOKUP(E4653,'Data Produk'!$A$2:$E$2517,3,FALSE)</f>
        <v>BHINNEKA CHIEF II HG20 GAMING HEADSET BLACK</v>
      </c>
      <c r="J4653" t="str">
        <f>VLOOKUP(E4653,'Data Produk'!$A$2:$E$2517,4,FALSE)</f>
        <v>GAMING HEADSET</v>
      </c>
      <c r="K4653" t="str">
        <f>VLOOKUP(D4653,'Data Outlet'!$A$2:$D$17,4,FALSE)</f>
        <v>Hadi Nugroho</v>
      </c>
      <c r="L4653" t="str">
        <f>VLOOKUP(D4653,'Data Outlet'!$A$2:$D$17,2,FALSE)</f>
        <v>MALL KELAPA GADING</v>
      </c>
    </row>
    <row r="4654" spans="1:12" x14ac:dyDescent="0.25">
      <c r="A4654" t="str">
        <f t="shared" si="146"/>
        <v>T-4653</v>
      </c>
      <c r="B4654" s="3" t="s">
        <v>2584</v>
      </c>
      <c r="C4654" s="5">
        <v>45489</v>
      </c>
      <c r="D4654" s="3" t="s">
        <v>41</v>
      </c>
      <c r="E4654" s="4" t="s">
        <v>870</v>
      </c>
      <c r="F4654" s="9">
        <v>1</v>
      </c>
      <c r="G4654">
        <f>VLOOKUP(E4654,'Data Produk'!$A$2:$E$2517,5,FALSE)</f>
        <v>39600</v>
      </c>
      <c r="H4654">
        <f t="shared" si="145"/>
        <v>39600</v>
      </c>
      <c r="I4654" t="str">
        <f>VLOOKUP(E4654,'Data Produk'!$A$2:$E$2517,3,FALSE)</f>
        <v>BHINNEKA GO W608 OFFICE MOUSE GREEN</v>
      </c>
      <c r="J4654" t="str">
        <f>VLOOKUP(E4654,'Data Produk'!$A$2:$E$2517,4,FALSE)</f>
        <v>OFFICE MOUSE</v>
      </c>
      <c r="K4654" t="str">
        <f>VLOOKUP(D4654,'Data Outlet'!$A$2:$D$17,4,FALSE)</f>
        <v>Gita Rahma</v>
      </c>
      <c r="L4654" t="str">
        <f>VLOOKUP(D4654,'Data Outlet'!$A$2:$D$17,2,FALSE)</f>
        <v>MALL GANDARIA CITY</v>
      </c>
    </row>
    <row r="4655" spans="1:12" x14ac:dyDescent="0.25">
      <c r="A4655" t="str">
        <f t="shared" si="146"/>
        <v>T-4654</v>
      </c>
      <c r="B4655" s="3" t="s">
        <v>2584</v>
      </c>
      <c r="C4655" s="5">
        <v>45503</v>
      </c>
      <c r="D4655" s="3" t="s">
        <v>35</v>
      </c>
      <c r="E4655" s="4" t="s">
        <v>1695</v>
      </c>
      <c r="F4655" s="9">
        <v>1</v>
      </c>
      <c r="G4655">
        <f>VLOOKUP(E4655,'Data Produk'!$A$2:$E$2517,5,FALSE)</f>
        <v>202500</v>
      </c>
      <c r="H4655">
        <f t="shared" si="145"/>
        <v>202500</v>
      </c>
      <c r="I4655" t="str">
        <f>VLOOKUP(E4655,'Data Produk'!$A$2:$E$2517,3,FALSE)</f>
        <v>BHINNEKA ATOM FULL SIZE MECHANICAL KEYBOARD BLACK BLUE SWITCH</v>
      </c>
      <c r="J4655" t="str">
        <f>VLOOKUP(E4655,'Data Produk'!$A$2:$E$2517,4,FALSE)</f>
        <v>KEYBOARD GAMING</v>
      </c>
      <c r="K4655" t="str">
        <f>VLOOKUP(D4655,'Data Outlet'!$A$2:$D$17,4,FALSE)</f>
        <v>Budi Santoso</v>
      </c>
      <c r="L4655" t="str">
        <f>VLOOKUP(D4655,'Data Outlet'!$A$2:$D$17,2,FALSE)</f>
        <v>BINTARO EXCHANGE</v>
      </c>
    </row>
    <row r="4656" spans="1:12" x14ac:dyDescent="0.25">
      <c r="A4656" t="str">
        <f t="shared" si="146"/>
        <v>T-4655</v>
      </c>
      <c r="B4656" s="3" t="s">
        <v>2584</v>
      </c>
      <c r="C4656" s="5">
        <v>45485</v>
      </c>
      <c r="D4656" s="3" t="s">
        <v>47</v>
      </c>
      <c r="E4656" s="4" t="s">
        <v>1442</v>
      </c>
      <c r="F4656" s="9">
        <v>3</v>
      </c>
      <c r="G4656">
        <f>VLOOKUP(E4656,'Data Produk'!$A$2:$E$2517,5,FALSE)</f>
        <v>27000</v>
      </c>
      <c r="H4656">
        <f t="shared" si="145"/>
        <v>81000</v>
      </c>
      <c r="I4656" t="str">
        <f>VLOOKUP(E4656,'Data Produk'!$A$2:$E$2517,3,FALSE)</f>
        <v>KM201 BHINNEKA USB CABLE MICRO</v>
      </c>
      <c r="J4656" t="str">
        <f>VLOOKUP(E4656,'Data Produk'!$A$2:$E$2517,4,FALSE)</f>
        <v>CABLE</v>
      </c>
      <c r="K4656" t="str">
        <f>VLOOKUP(D4656,'Data Outlet'!$A$2:$D$17,4,FALSE)</f>
        <v>Joko Susilo</v>
      </c>
      <c r="L4656" t="str">
        <f>VLOOKUP(D4656,'Data Outlet'!$A$2:$D$17,2,FALSE)</f>
        <v>SUMARECON MALL BEKASI</v>
      </c>
    </row>
    <row r="4657" spans="1:12" x14ac:dyDescent="0.25">
      <c r="A4657" t="str">
        <f t="shared" si="146"/>
        <v>T-4656</v>
      </c>
      <c r="B4657" s="3" t="s">
        <v>2584</v>
      </c>
      <c r="C4657" s="5">
        <v>45481</v>
      </c>
      <c r="D4657" s="3" t="s">
        <v>41</v>
      </c>
      <c r="E4657" s="4" t="s">
        <v>1445</v>
      </c>
      <c r="F4657" s="9">
        <v>1</v>
      </c>
      <c r="G4657">
        <f>VLOOKUP(E4657,'Data Produk'!$A$2:$E$2517,5,FALSE)</f>
        <v>81000</v>
      </c>
      <c r="H4657">
        <f t="shared" si="145"/>
        <v>81000</v>
      </c>
      <c r="I4657" t="str">
        <f>VLOOKUP(E4657,'Data Produk'!$A$2:$E$2517,3,FALSE)</f>
        <v>BHINNEKA SCAR II EG5C WIRED EARBUDS BLACK</v>
      </c>
      <c r="J4657" t="str">
        <f>VLOOKUP(E4657,'Data Produk'!$A$2:$E$2517,4,FALSE)</f>
        <v>EARPHONE</v>
      </c>
      <c r="K4657" t="str">
        <f>VLOOKUP(D4657,'Data Outlet'!$A$2:$D$17,4,FALSE)</f>
        <v>Gita Rahma</v>
      </c>
      <c r="L4657" t="str">
        <f>VLOOKUP(D4657,'Data Outlet'!$A$2:$D$17,2,FALSE)</f>
        <v>MALL GANDARIA CITY</v>
      </c>
    </row>
    <row r="4658" spans="1:12" x14ac:dyDescent="0.25">
      <c r="A4658" t="str">
        <f t="shared" si="146"/>
        <v>T-4657</v>
      </c>
      <c r="B4658" s="3" t="s">
        <v>2584</v>
      </c>
      <c r="C4658" s="5">
        <v>45491</v>
      </c>
      <c r="D4658" s="3" t="s">
        <v>35</v>
      </c>
      <c r="E4658" s="4" t="s">
        <v>1699</v>
      </c>
      <c r="F4658" s="9">
        <v>1</v>
      </c>
      <c r="G4658">
        <f>VLOOKUP(E4658,'Data Produk'!$A$2:$E$2517,5,FALSE)</f>
        <v>65700</v>
      </c>
      <c r="H4658">
        <f t="shared" si="145"/>
        <v>65700</v>
      </c>
      <c r="I4658" t="str">
        <f>VLOOKUP(E4658,'Data Produk'!$A$2:$E$2517,3,FALSE)</f>
        <v>BHINNEKA AGILE MP453 GAMING MOUSEPAD BLACK</v>
      </c>
      <c r="J4658" t="str">
        <f>VLOOKUP(E4658,'Data Produk'!$A$2:$E$2517,4,FALSE)</f>
        <v>GAMING MOUSEPAD</v>
      </c>
      <c r="K4658" t="str">
        <f>VLOOKUP(D4658,'Data Outlet'!$A$2:$D$17,4,FALSE)</f>
        <v>Budi Santoso</v>
      </c>
      <c r="L4658" t="str">
        <f>VLOOKUP(D4658,'Data Outlet'!$A$2:$D$17,2,FALSE)</f>
        <v>BINTARO EXCHANGE</v>
      </c>
    </row>
    <row r="4659" spans="1:12" x14ac:dyDescent="0.25">
      <c r="A4659" t="str">
        <f t="shared" si="146"/>
        <v>T-4658</v>
      </c>
      <c r="B4659" s="3" t="s">
        <v>2584</v>
      </c>
      <c r="C4659" s="5">
        <v>45490</v>
      </c>
      <c r="D4659" s="3" t="s">
        <v>42</v>
      </c>
      <c r="E4659" s="4" t="s">
        <v>150</v>
      </c>
      <c r="F4659" s="9">
        <v>1</v>
      </c>
      <c r="G4659">
        <f>VLOOKUP(E4659,'Data Produk'!$A$2:$E$2517,5,FALSE)</f>
        <v>103500</v>
      </c>
      <c r="H4659">
        <f t="shared" si="145"/>
        <v>103500</v>
      </c>
      <c r="I4659" t="str">
        <f>VLOOKUP(E4659,'Data Produk'!$A$2:$E$2517,3,FALSE)</f>
        <v>BHINNEKA FLASH HQ53 GAMING HEADSET BLACK</v>
      </c>
      <c r="J4659" t="str">
        <f>VLOOKUP(E4659,'Data Produk'!$A$2:$E$2517,4,FALSE)</f>
        <v>GAMING HEADSET</v>
      </c>
      <c r="K4659" t="str">
        <f>VLOOKUP(D4659,'Data Outlet'!$A$2:$D$17,4,FALSE)</f>
        <v>Hadi Nugroho</v>
      </c>
      <c r="L4659" t="str">
        <f>VLOOKUP(D4659,'Data Outlet'!$A$2:$D$17,2,FALSE)</f>
        <v>MALL KELAPA GADING</v>
      </c>
    </row>
    <row r="4660" spans="1:12" x14ac:dyDescent="0.25">
      <c r="A4660" t="str">
        <f t="shared" si="146"/>
        <v>T-4659</v>
      </c>
      <c r="B4660" s="3" t="s">
        <v>2584</v>
      </c>
      <c r="C4660" s="5">
        <v>45482</v>
      </c>
      <c r="D4660" s="3" t="s">
        <v>35</v>
      </c>
      <c r="E4660" s="4" t="s">
        <v>1326</v>
      </c>
      <c r="F4660" s="9">
        <v>1</v>
      </c>
      <c r="G4660">
        <f>VLOOKUP(E4660,'Data Produk'!$A$2:$E$2517,5,FALSE)</f>
        <v>39600</v>
      </c>
      <c r="H4660">
        <f t="shared" si="145"/>
        <v>39600</v>
      </c>
      <c r="I4660" t="str">
        <f>VLOOKUP(E4660,'Data Produk'!$A$2:$E$2517,3,FALSE)</f>
        <v>BHINNEKA GO W606 OFFICE MOUSE BLACK</v>
      </c>
      <c r="J4660" t="str">
        <f>VLOOKUP(E4660,'Data Produk'!$A$2:$E$2517,4,FALSE)</f>
        <v>OFFICE MOUSE</v>
      </c>
      <c r="K4660" t="str">
        <f>VLOOKUP(D4660,'Data Outlet'!$A$2:$D$17,4,FALSE)</f>
        <v>Budi Santoso</v>
      </c>
      <c r="L4660" t="str">
        <f>VLOOKUP(D4660,'Data Outlet'!$A$2:$D$17,2,FALSE)</f>
        <v>BINTARO EXCHANGE</v>
      </c>
    </row>
    <row r="4661" spans="1:12" x14ac:dyDescent="0.25">
      <c r="A4661" t="str">
        <f t="shared" si="146"/>
        <v>T-4660</v>
      </c>
      <c r="B4661" s="3" t="s">
        <v>2584</v>
      </c>
      <c r="C4661" s="5">
        <v>45487</v>
      </c>
      <c r="D4661" s="3" t="s">
        <v>41</v>
      </c>
      <c r="E4661" s="4" t="s">
        <v>1848</v>
      </c>
      <c r="F4661" s="9">
        <v>1</v>
      </c>
      <c r="G4661">
        <f>VLOOKUP(E4661,'Data Produk'!$A$2:$E$2517,5,FALSE)</f>
        <v>82800</v>
      </c>
      <c r="H4661">
        <f t="shared" si="145"/>
        <v>82800</v>
      </c>
      <c r="I4661" t="str">
        <f>VLOOKUP(E4661,'Data Produk'!$A$2:$E$2517,3,FALSE)</f>
        <v>BHINNEKA GO W193 OFFICE MOUSE BEIGE</v>
      </c>
      <c r="J4661" t="str">
        <f>VLOOKUP(E4661,'Data Produk'!$A$2:$E$2517,4,FALSE)</f>
        <v>OFFICE MOUSE</v>
      </c>
      <c r="K4661" t="str">
        <f>VLOOKUP(D4661,'Data Outlet'!$A$2:$D$17,4,FALSE)</f>
        <v>Gita Rahma</v>
      </c>
      <c r="L4661" t="str">
        <f>VLOOKUP(D4661,'Data Outlet'!$A$2:$D$17,2,FALSE)</f>
        <v>MALL GANDARIA CITY</v>
      </c>
    </row>
    <row r="4662" spans="1:12" x14ac:dyDescent="0.25">
      <c r="A4662" t="str">
        <f t="shared" si="146"/>
        <v>T-4661</v>
      </c>
      <c r="B4662" s="3" t="s">
        <v>2584</v>
      </c>
      <c r="C4662" s="5">
        <v>45498</v>
      </c>
      <c r="D4662" s="3" t="s">
        <v>41</v>
      </c>
      <c r="E4662" s="4" t="s">
        <v>1341</v>
      </c>
      <c r="F4662" s="9">
        <v>1</v>
      </c>
      <c r="G4662">
        <f>VLOOKUP(E4662,'Data Produk'!$A$2:$E$2517,5,FALSE)</f>
        <v>40500</v>
      </c>
      <c r="H4662">
        <f t="shared" si="145"/>
        <v>40500</v>
      </c>
      <c r="I4662" t="str">
        <f>VLOOKUP(E4662,'Data Produk'!$A$2:$E$2517,3,FALSE)</f>
        <v>BHINNEKA MEOW AC5001 HEADSET ACCESSORIES PINK</v>
      </c>
      <c r="J4662" t="str">
        <f>VLOOKUP(E4662,'Data Produk'!$A$2:$E$2517,4,FALSE)</f>
        <v>OTHER ACCESSORIES</v>
      </c>
      <c r="K4662" t="str">
        <f>VLOOKUP(D4662,'Data Outlet'!$A$2:$D$17,4,FALSE)</f>
        <v>Gita Rahma</v>
      </c>
      <c r="L4662" t="str">
        <f>VLOOKUP(D4662,'Data Outlet'!$A$2:$D$17,2,FALSE)</f>
        <v>MALL GANDARIA CITY</v>
      </c>
    </row>
    <row r="4663" spans="1:12" x14ac:dyDescent="0.25">
      <c r="A4663" t="str">
        <f t="shared" si="146"/>
        <v>T-4662</v>
      </c>
      <c r="B4663" s="3" t="s">
        <v>2584</v>
      </c>
      <c r="C4663" s="5">
        <v>45475</v>
      </c>
      <c r="D4663" s="3" t="s">
        <v>42</v>
      </c>
      <c r="E4663" s="4" t="s">
        <v>282</v>
      </c>
      <c r="F4663" s="9">
        <v>1</v>
      </c>
      <c r="G4663">
        <f>VLOOKUP(E4663,'Data Produk'!$A$2:$E$2517,5,FALSE)</f>
        <v>107100</v>
      </c>
      <c r="H4663">
        <f t="shared" si="145"/>
        <v>107100</v>
      </c>
      <c r="I4663" t="str">
        <f>VLOOKUP(E4663,'Data Produk'!$A$2:$E$2517,3,FALSE)</f>
        <v>BHINNEKA CW2-Q02 38W 2-PORTS CHARGER (QC) WHITE</v>
      </c>
      <c r="J4663" t="str">
        <f>VLOOKUP(E4663,'Data Produk'!$A$2:$E$2517,4,FALSE)</f>
        <v>CHARGER</v>
      </c>
      <c r="K4663" t="str">
        <f>VLOOKUP(D4663,'Data Outlet'!$A$2:$D$17,4,FALSE)</f>
        <v>Hadi Nugroho</v>
      </c>
      <c r="L4663" t="str">
        <f>VLOOKUP(D4663,'Data Outlet'!$A$2:$D$17,2,FALSE)</f>
        <v>MALL KELAPA GADING</v>
      </c>
    </row>
    <row r="4664" spans="1:12" x14ac:dyDescent="0.25">
      <c r="A4664" t="str">
        <f t="shared" si="146"/>
        <v>T-4663</v>
      </c>
      <c r="B4664" s="3" t="s">
        <v>2584</v>
      </c>
      <c r="C4664" s="5">
        <v>45485</v>
      </c>
      <c r="D4664" s="3" t="s">
        <v>47</v>
      </c>
      <c r="E4664" s="4" t="s">
        <v>1439</v>
      </c>
      <c r="F4664" s="9">
        <v>3</v>
      </c>
      <c r="G4664">
        <f>VLOOKUP(E4664,'Data Produk'!$A$2:$E$2517,5,FALSE)</f>
        <v>60750</v>
      </c>
      <c r="H4664">
        <f t="shared" si="145"/>
        <v>182250</v>
      </c>
      <c r="I4664" t="str">
        <f>VLOOKUP(E4664,'Data Produk'!$A$2:$E$2517,3,FALSE)</f>
        <v>BHINNEKA RAIGOR II WG10 GAMING MOUSE BLACK</v>
      </c>
      <c r="J4664" t="str">
        <f>VLOOKUP(E4664,'Data Produk'!$A$2:$E$2517,4,FALSE)</f>
        <v>MOUSE GAMING</v>
      </c>
      <c r="K4664" t="str">
        <f>VLOOKUP(D4664,'Data Outlet'!$A$2:$D$17,4,FALSE)</f>
        <v>Joko Susilo</v>
      </c>
      <c r="L4664" t="str">
        <f>VLOOKUP(D4664,'Data Outlet'!$A$2:$D$17,2,FALSE)</f>
        <v>SUMARECON MALL BEKASI</v>
      </c>
    </row>
    <row r="4665" spans="1:12" x14ac:dyDescent="0.25">
      <c r="A4665" t="str">
        <f t="shared" si="146"/>
        <v>T-4664</v>
      </c>
      <c r="B4665" s="3" t="s">
        <v>2584</v>
      </c>
      <c r="C4665" s="5">
        <v>45483</v>
      </c>
      <c r="D4665" s="3" t="s">
        <v>41</v>
      </c>
      <c r="E4665" s="4" t="s">
        <v>770</v>
      </c>
      <c r="F4665" s="9">
        <v>1</v>
      </c>
      <c r="G4665">
        <f>VLOOKUP(E4665,'Data Produk'!$A$2:$E$2517,5,FALSE)</f>
        <v>18000</v>
      </c>
      <c r="H4665">
        <f t="shared" si="145"/>
        <v>18000</v>
      </c>
      <c r="I4665" t="str">
        <f>VLOOKUP(E4665,'Data Produk'!$A$2:$E$2517,3,FALSE)</f>
        <v>BHINNEKA DURALINK KLB1201 BLACK</v>
      </c>
      <c r="J4665" t="str">
        <f>VLOOKUP(E4665,'Data Produk'!$A$2:$E$2517,4,FALSE)</f>
        <v>CABLE</v>
      </c>
      <c r="K4665" t="str">
        <f>VLOOKUP(D4665,'Data Outlet'!$A$2:$D$17,4,FALSE)</f>
        <v>Gita Rahma</v>
      </c>
      <c r="L4665" t="str">
        <f>VLOOKUP(D4665,'Data Outlet'!$A$2:$D$17,2,FALSE)</f>
        <v>MALL GANDARIA CITY</v>
      </c>
    </row>
    <row r="4666" spans="1:12" x14ac:dyDescent="0.25">
      <c r="A4666" t="str">
        <f t="shared" si="146"/>
        <v>T-4665</v>
      </c>
      <c r="B4666" s="3" t="s">
        <v>2584</v>
      </c>
      <c r="C4666" s="5">
        <v>45477</v>
      </c>
      <c r="D4666" s="3" t="s">
        <v>35</v>
      </c>
      <c r="E4666" s="4" t="s">
        <v>1757</v>
      </c>
      <c r="F4666" s="9">
        <v>2</v>
      </c>
      <c r="G4666">
        <f>VLOOKUP(E4666,'Data Produk'!$A$2:$E$2517,5,FALSE)</f>
        <v>27000</v>
      </c>
      <c r="H4666">
        <f t="shared" si="145"/>
        <v>54000</v>
      </c>
      <c r="I4666" t="str">
        <f>VLOOKUP(E4666,'Data Produk'!$A$2:$E$2517,3,FALSE)</f>
        <v>KM201 BHINNEKA USB CABLE MICRO</v>
      </c>
      <c r="J4666" t="str">
        <f>VLOOKUP(E4666,'Data Produk'!$A$2:$E$2517,4,FALSE)</f>
        <v>CABLE</v>
      </c>
      <c r="K4666" t="str">
        <f>VLOOKUP(D4666,'Data Outlet'!$A$2:$D$17,4,FALSE)</f>
        <v>Budi Santoso</v>
      </c>
      <c r="L4666" t="str">
        <f>VLOOKUP(D4666,'Data Outlet'!$A$2:$D$17,2,FALSE)</f>
        <v>BINTARO EXCHANGE</v>
      </c>
    </row>
    <row r="4667" spans="1:12" x14ac:dyDescent="0.25">
      <c r="A4667" t="str">
        <f t="shared" si="146"/>
        <v>T-4666</v>
      </c>
      <c r="B4667" s="3" t="s">
        <v>2584</v>
      </c>
      <c r="C4667" s="5">
        <v>45491</v>
      </c>
      <c r="D4667" s="3" t="s">
        <v>42</v>
      </c>
      <c r="E4667" s="4" t="s">
        <v>110</v>
      </c>
      <c r="F4667" s="9">
        <v>1</v>
      </c>
      <c r="G4667">
        <f>VLOOKUP(E4667,'Data Produk'!$A$2:$E$2517,5,FALSE)</f>
        <v>81000</v>
      </c>
      <c r="H4667">
        <f t="shared" si="145"/>
        <v>81000</v>
      </c>
      <c r="I4667" t="str">
        <f>VLOOKUP(E4667,'Data Produk'!$A$2:$E$2517,3,FALSE)</f>
        <v>BHINNEKA THOR X9 GAMING MOUSE BLACK</v>
      </c>
      <c r="J4667" t="str">
        <f>VLOOKUP(E4667,'Data Produk'!$A$2:$E$2517,4,FALSE)</f>
        <v>MOUSE GAMING</v>
      </c>
      <c r="K4667" t="str">
        <f>VLOOKUP(D4667,'Data Outlet'!$A$2:$D$17,4,FALSE)</f>
        <v>Hadi Nugroho</v>
      </c>
      <c r="L4667" t="str">
        <f>VLOOKUP(D4667,'Data Outlet'!$A$2:$D$17,2,FALSE)</f>
        <v>MALL KELAPA GADING</v>
      </c>
    </row>
    <row r="4668" spans="1:12" x14ac:dyDescent="0.25">
      <c r="A4668" t="str">
        <f t="shared" si="146"/>
        <v>T-4667</v>
      </c>
      <c r="B4668" s="3" t="s">
        <v>2584</v>
      </c>
      <c r="C4668" s="5">
        <v>45485</v>
      </c>
      <c r="D4668" s="3" t="s">
        <v>47</v>
      </c>
      <c r="E4668" s="4" t="s">
        <v>659</v>
      </c>
      <c r="F4668" s="9">
        <v>2</v>
      </c>
      <c r="G4668">
        <f>VLOOKUP(E4668,'Data Produk'!$A$2:$E$2517,5,FALSE)</f>
        <v>65700</v>
      </c>
      <c r="H4668">
        <f t="shared" si="145"/>
        <v>131400</v>
      </c>
      <c r="I4668" t="str">
        <f>VLOOKUP(E4668,'Data Produk'!$A$2:$E$2517,3,FALSE)</f>
        <v>BHINNEKA POWER GO 20W 1-PORT TYPE-C USB CHARGER (PD) WHITE</v>
      </c>
      <c r="J4668" t="str">
        <f>VLOOKUP(E4668,'Data Produk'!$A$2:$E$2517,4,FALSE)</f>
        <v>CHARGER</v>
      </c>
      <c r="K4668" t="str">
        <f>VLOOKUP(D4668,'Data Outlet'!$A$2:$D$17,4,FALSE)</f>
        <v>Joko Susilo</v>
      </c>
      <c r="L4668" t="str">
        <f>VLOOKUP(D4668,'Data Outlet'!$A$2:$D$17,2,FALSE)</f>
        <v>SUMARECON MALL BEKASI</v>
      </c>
    </row>
    <row r="4669" spans="1:12" x14ac:dyDescent="0.25">
      <c r="A4669" t="str">
        <f t="shared" si="146"/>
        <v>T-4668</v>
      </c>
      <c r="B4669" s="3" t="s">
        <v>2584</v>
      </c>
      <c r="C4669" s="5">
        <v>45476</v>
      </c>
      <c r="D4669" s="3" t="s">
        <v>47</v>
      </c>
      <c r="E4669" s="4" t="s">
        <v>597</v>
      </c>
      <c r="F4669" s="9">
        <v>3</v>
      </c>
      <c r="G4669">
        <f>VLOOKUP(E4669,'Data Produk'!$A$2:$E$2517,5,FALSE)</f>
        <v>25200</v>
      </c>
      <c r="H4669">
        <f t="shared" si="145"/>
        <v>75600</v>
      </c>
      <c r="I4669" t="str">
        <f>VLOOKUP(E4669,'Data Produk'!$A$2:$E$2517,3,FALSE)</f>
        <v>BHINNEKA HYPERLINK KD60C1501 BLACK</v>
      </c>
      <c r="J4669" t="str">
        <f>VLOOKUP(E4669,'Data Produk'!$A$2:$E$2517,4,FALSE)</f>
        <v>CABLE</v>
      </c>
      <c r="K4669" t="str">
        <f>VLOOKUP(D4669,'Data Outlet'!$A$2:$D$17,4,FALSE)</f>
        <v>Joko Susilo</v>
      </c>
      <c r="L4669" t="str">
        <f>VLOOKUP(D4669,'Data Outlet'!$A$2:$D$17,2,FALSE)</f>
        <v>SUMARECON MALL BEKASI</v>
      </c>
    </row>
    <row r="4670" spans="1:12" x14ac:dyDescent="0.25">
      <c r="A4670" t="str">
        <f t="shared" si="146"/>
        <v>T-4669</v>
      </c>
      <c r="B4670" s="3" t="s">
        <v>2584</v>
      </c>
      <c r="C4670" s="5">
        <v>45489</v>
      </c>
      <c r="D4670" s="3" t="s">
        <v>42</v>
      </c>
      <c r="E4670" s="4" t="s">
        <v>182</v>
      </c>
      <c r="F4670" s="9">
        <v>1</v>
      </c>
      <c r="G4670">
        <f>VLOOKUP(E4670,'Data Produk'!$A$2:$E$2517,5,FALSE)</f>
        <v>22500</v>
      </c>
      <c r="H4670">
        <f t="shared" si="145"/>
        <v>22500</v>
      </c>
      <c r="I4670" t="str">
        <f>VLOOKUP(E4670,'Data Produk'!$A$2:$E$2517,3,FALSE)</f>
        <v>BHINNEKA HYPERLINK KV65C1201 BLACK</v>
      </c>
      <c r="J4670" t="str">
        <f>VLOOKUP(E4670,'Data Produk'!$A$2:$E$2517,4,FALSE)</f>
        <v>CABLE</v>
      </c>
      <c r="K4670" t="str">
        <f>VLOOKUP(D4670,'Data Outlet'!$A$2:$D$17,4,FALSE)</f>
        <v>Hadi Nugroho</v>
      </c>
      <c r="L4670" t="str">
        <f>VLOOKUP(D4670,'Data Outlet'!$A$2:$D$17,2,FALSE)</f>
        <v>MALL KELAPA GADING</v>
      </c>
    </row>
    <row r="4671" spans="1:12" x14ac:dyDescent="0.25">
      <c r="A4671" t="str">
        <f t="shared" si="146"/>
        <v>T-4670</v>
      </c>
      <c r="B4671" s="3" t="s">
        <v>2584</v>
      </c>
      <c r="C4671" s="5">
        <v>45497</v>
      </c>
      <c r="D4671" s="3" t="s">
        <v>35</v>
      </c>
      <c r="E4671" s="4" t="s">
        <v>368</v>
      </c>
      <c r="F4671" s="9">
        <v>1</v>
      </c>
      <c r="G4671">
        <f>VLOOKUP(E4671,'Data Produk'!$A$2:$E$2517,5,FALSE)</f>
        <v>76500</v>
      </c>
      <c r="H4671">
        <f t="shared" si="145"/>
        <v>76500</v>
      </c>
      <c r="I4671" t="str">
        <f>VLOOKUP(E4671,'Data Produk'!$A$2:$E$2517,3,FALSE)</f>
        <v>BHINNEKA WAVE10 TW10 TRUE WIRELESS WHITE</v>
      </c>
      <c r="J4671" t="str">
        <f>VLOOKUP(E4671,'Data Produk'!$A$2:$E$2517,4,FALSE)</f>
        <v>TWS</v>
      </c>
      <c r="K4671" t="str">
        <f>VLOOKUP(D4671,'Data Outlet'!$A$2:$D$17,4,FALSE)</f>
        <v>Budi Santoso</v>
      </c>
      <c r="L4671" t="str">
        <f>VLOOKUP(D4671,'Data Outlet'!$A$2:$D$17,2,FALSE)</f>
        <v>BINTARO EXCHANGE</v>
      </c>
    </row>
    <row r="4672" spans="1:12" x14ac:dyDescent="0.25">
      <c r="A4672" t="str">
        <f t="shared" si="146"/>
        <v>T-4671</v>
      </c>
      <c r="B4672" s="3" t="s">
        <v>2584</v>
      </c>
      <c r="C4672" s="5">
        <v>45497</v>
      </c>
      <c r="D4672" s="3" t="s">
        <v>47</v>
      </c>
      <c r="E4672" s="4" t="s">
        <v>839</v>
      </c>
      <c r="F4672" s="9">
        <v>1</v>
      </c>
      <c r="G4672">
        <f>VLOOKUP(E4672,'Data Produk'!$A$2:$E$2517,5,FALSE)</f>
        <v>76500</v>
      </c>
      <c r="H4672">
        <f t="shared" si="145"/>
        <v>76500</v>
      </c>
      <c r="I4672" t="str">
        <f>VLOOKUP(E4672,'Data Produk'!$A$2:$E$2517,3,FALSE)</f>
        <v>BHINNEKA WAVE10 TW10 TRUE WIRELESS BEIGE</v>
      </c>
      <c r="J4672" t="str">
        <f>VLOOKUP(E4672,'Data Produk'!$A$2:$E$2517,4,FALSE)</f>
        <v>TWS</v>
      </c>
      <c r="K4672" t="str">
        <f>VLOOKUP(D4672,'Data Outlet'!$A$2:$D$17,4,FALSE)</f>
        <v>Joko Susilo</v>
      </c>
      <c r="L4672" t="str">
        <f>VLOOKUP(D4672,'Data Outlet'!$A$2:$D$17,2,FALSE)</f>
        <v>SUMARECON MALL BEKASI</v>
      </c>
    </row>
    <row r="4673" spans="1:12" x14ac:dyDescent="0.25">
      <c r="A4673" t="str">
        <f t="shared" si="146"/>
        <v>T-4672</v>
      </c>
      <c r="B4673" s="3" t="s">
        <v>2584</v>
      </c>
      <c r="C4673" s="5">
        <v>45495</v>
      </c>
      <c r="D4673" s="3" t="s">
        <v>41</v>
      </c>
      <c r="E4673" s="4" t="s">
        <v>1849</v>
      </c>
      <c r="F4673" s="9">
        <v>1</v>
      </c>
      <c r="G4673">
        <f>VLOOKUP(E4673,'Data Produk'!$A$2:$E$2517,5,FALSE)</f>
        <v>360000</v>
      </c>
      <c r="H4673">
        <f t="shared" si="145"/>
        <v>360000</v>
      </c>
      <c r="I4673" t="str">
        <f>VLOOKUP(E4673,'Data Produk'!$A$2:$E$2517,3,FALSE)</f>
        <v>BHINNEKA Gaming Gamepad USB WGP14 PK</v>
      </c>
      <c r="J4673" t="str">
        <f>VLOOKUP(E4673,'Data Produk'!$A$2:$E$2517,4,FALSE)</f>
        <v>GAMEPAD</v>
      </c>
      <c r="K4673" t="str">
        <f>VLOOKUP(D4673,'Data Outlet'!$A$2:$D$17,4,FALSE)</f>
        <v>Gita Rahma</v>
      </c>
      <c r="L4673" t="str">
        <f>VLOOKUP(D4673,'Data Outlet'!$A$2:$D$17,2,FALSE)</f>
        <v>MALL GANDARIA CITY</v>
      </c>
    </row>
    <row r="4674" spans="1:12" x14ac:dyDescent="0.25">
      <c r="A4674" t="str">
        <f t="shared" si="146"/>
        <v>T-4673</v>
      </c>
      <c r="B4674" s="3" t="s">
        <v>2584</v>
      </c>
      <c r="C4674" s="5">
        <v>45483</v>
      </c>
      <c r="D4674" s="3" t="s">
        <v>35</v>
      </c>
      <c r="E4674" s="4" t="s">
        <v>341</v>
      </c>
      <c r="F4674" s="9">
        <v>3</v>
      </c>
      <c r="G4674">
        <f>VLOOKUP(E4674,'Data Produk'!$A$2:$E$2517,5,FALSE)</f>
        <v>49500</v>
      </c>
      <c r="H4674">
        <f t="shared" si="145"/>
        <v>148500</v>
      </c>
      <c r="I4674" t="str">
        <f>VLOOKUP(E4674,'Data Produk'!$A$2:$E$2517,3,FALSE)</f>
        <v>BHINNEKA POWER PURE 20W 1-PORT TYPE-A USB CHARGER (QC) BLACK</v>
      </c>
      <c r="J4674" t="str">
        <f>VLOOKUP(E4674,'Data Produk'!$A$2:$E$2517,4,FALSE)</f>
        <v>CHARGER</v>
      </c>
      <c r="K4674" t="str">
        <f>VLOOKUP(D4674,'Data Outlet'!$A$2:$D$17,4,FALSE)</f>
        <v>Budi Santoso</v>
      </c>
      <c r="L4674" t="str">
        <f>VLOOKUP(D4674,'Data Outlet'!$A$2:$D$17,2,FALSE)</f>
        <v>BINTARO EXCHANGE</v>
      </c>
    </row>
    <row r="4675" spans="1:12" x14ac:dyDescent="0.25">
      <c r="A4675" t="str">
        <f t="shared" si="146"/>
        <v>T-4674</v>
      </c>
      <c r="B4675" s="3" t="s">
        <v>2584</v>
      </c>
      <c r="C4675" s="5">
        <v>45499</v>
      </c>
      <c r="D4675" s="3" t="s">
        <v>47</v>
      </c>
      <c r="E4675" s="4" t="s">
        <v>1718</v>
      </c>
      <c r="F4675" s="9">
        <v>1</v>
      </c>
      <c r="G4675">
        <f>VLOOKUP(E4675,'Data Produk'!$A$2:$E$2517,5,FALSE)</f>
        <v>78750</v>
      </c>
      <c r="H4675">
        <f t="shared" ref="H4675:H4738" si="147">G4675*F4675</f>
        <v>78750</v>
      </c>
      <c r="I4675" t="str">
        <f>VLOOKUP(E4675,'Data Produk'!$A$2:$E$2517,3,FALSE)</f>
        <v>BHINNEKA CRYTO VX7 GAMING MOUSE PINK</v>
      </c>
      <c r="J4675" t="str">
        <f>VLOOKUP(E4675,'Data Produk'!$A$2:$E$2517,4,FALSE)</f>
        <v>MOUSE GAMING</v>
      </c>
      <c r="K4675" t="str">
        <f>VLOOKUP(D4675,'Data Outlet'!$A$2:$D$17,4,FALSE)</f>
        <v>Joko Susilo</v>
      </c>
      <c r="L4675" t="str">
        <f>VLOOKUP(D4675,'Data Outlet'!$A$2:$D$17,2,FALSE)</f>
        <v>SUMARECON MALL BEKASI</v>
      </c>
    </row>
    <row r="4676" spans="1:12" x14ac:dyDescent="0.25">
      <c r="A4676" t="str">
        <f t="shared" si="146"/>
        <v>T-4675</v>
      </c>
      <c r="B4676" s="3" t="s">
        <v>2584</v>
      </c>
      <c r="C4676" s="5">
        <v>45480</v>
      </c>
      <c r="D4676" s="3" t="s">
        <v>35</v>
      </c>
      <c r="E4676" s="4" t="s">
        <v>1850</v>
      </c>
      <c r="F4676" s="9">
        <v>1</v>
      </c>
      <c r="G4676">
        <f>VLOOKUP(E4676,'Data Produk'!$A$2:$E$2517,5,FALSE)</f>
        <v>73800</v>
      </c>
      <c r="H4676">
        <f t="shared" si="147"/>
        <v>73800</v>
      </c>
      <c r="I4676" t="str">
        <f>VLOOKUP(E4676,'Data Produk'!$A$2:$E$2517,3,FALSE)</f>
        <v>BHINNEKA RAIGOR III WG12R GAMING MOUSE BEIGE</v>
      </c>
      <c r="J4676" t="str">
        <f>VLOOKUP(E4676,'Data Produk'!$A$2:$E$2517,4,FALSE)</f>
        <v>MOUSE GAMING</v>
      </c>
      <c r="K4676" t="str">
        <f>VLOOKUP(D4676,'Data Outlet'!$A$2:$D$17,4,FALSE)</f>
        <v>Budi Santoso</v>
      </c>
      <c r="L4676" t="str">
        <f>VLOOKUP(D4676,'Data Outlet'!$A$2:$D$17,2,FALSE)</f>
        <v>BINTARO EXCHANGE</v>
      </c>
    </row>
    <row r="4677" spans="1:12" x14ac:dyDescent="0.25">
      <c r="A4677" t="str">
        <f t="shared" si="146"/>
        <v>T-4676</v>
      </c>
      <c r="B4677" s="3" t="s">
        <v>2584</v>
      </c>
      <c r="C4677" s="5">
        <v>45489</v>
      </c>
      <c r="D4677" s="3" t="s">
        <v>35</v>
      </c>
      <c r="E4677" s="4" t="s">
        <v>358</v>
      </c>
      <c r="F4677" s="9">
        <v>1</v>
      </c>
      <c r="G4677">
        <f>VLOOKUP(E4677,'Data Produk'!$A$2:$E$2517,5,FALSE)</f>
        <v>76500</v>
      </c>
      <c r="H4677">
        <f t="shared" si="147"/>
        <v>76500</v>
      </c>
      <c r="I4677" t="str">
        <f>VLOOKUP(E4677,'Data Produk'!$A$2:$E$2517,3,FALSE)</f>
        <v>BHINNEKA WAVE10 TW10 TRUE WIRELESS BEIGE</v>
      </c>
      <c r="J4677" t="str">
        <f>VLOOKUP(E4677,'Data Produk'!$A$2:$E$2517,4,FALSE)</f>
        <v>TWS</v>
      </c>
      <c r="K4677" t="str">
        <f>VLOOKUP(D4677,'Data Outlet'!$A$2:$D$17,4,FALSE)</f>
        <v>Budi Santoso</v>
      </c>
      <c r="L4677" t="str">
        <f>VLOOKUP(D4677,'Data Outlet'!$A$2:$D$17,2,FALSE)</f>
        <v>BINTARO EXCHANGE</v>
      </c>
    </row>
    <row r="4678" spans="1:12" x14ac:dyDescent="0.25">
      <c r="A4678" t="str">
        <f t="shared" si="146"/>
        <v>T-4677</v>
      </c>
      <c r="B4678" s="3" t="s">
        <v>2584</v>
      </c>
      <c r="C4678" s="5">
        <v>45475</v>
      </c>
      <c r="D4678" s="3" t="s">
        <v>35</v>
      </c>
      <c r="E4678" s="4" t="s">
        <v>1516</v>
      </c>
      <c r="F4678" s="9">
        <v>1</v>
      </c>
      <c r="G4678">
        <f>VLOOKUP(E4678,'Data Produk'!$A$2:$E$2517,5,FALSE)</f>
        <v>148500</v>
      </c>
      <c r="H4678">
        <f t="shared" si="147"/>
        <v>148500</v>
      </c>
      <c r="I4678" t="str">
        <f>VLOOKUP(E4678,'Data Produk'!$A$2:$E$2517,3,FALSE)</f>
        <v>BHINNEKA GO WK895 OFFICE COMBO BLACK</v>
      </c>
      <c r="J4678" t="str">
        <f>VLOOKUP(E4678,'Data Produk'!$A$2:$E$2517,4,FALSE)</f>
        <v>OFFICE COMBO</v>
      </c>
      <c r="K4678" t="str">
        <f>VLOOKUP(D4678,'Data Outlet'!$A$2:$D$17,4,FALSE)</f>
        <v>Budi Santoso</v>
      </c>
      <c r="L4678" t="str">
        <f>VLOOKUP(D4678,'Data Outlet'!$A$2:$D$17,2,FALSE)</f>
        <v>BINTARO EXCHANGE</v>
      </c>
    </row>
    <row r="4679" spans="1:12" x14ac:dyDescent="0.25">
      <c r="A4679" t="str">
        <f t="shared" si="146"/>
        <v>T-4678</v>
      </c>
      <c r="B4679" s="3" t="s">
        <v>2584</v>
      </c>
      <c r="C4679" s="5">
        <v>45496</v>
      </c>
      <c r="D4679" s="3" t="s">
        <v>42</v>
      </c>
      <c r="E4679" s="4" t="s">
        <v>117</v>
      </c>
      <c r="F4679" s="9">
        <v>1</v>
      </c>
      <c r="G4679">
        <f>VLOOKUP(E4679,'Data Produk'!$A$2:$E$2517,5,FALSE)</f>
        <v>39600</v>
      </c>
      <c r="H4679">
        <f t="shared" si="147"/>
        <v>39600</v>
      </c>
      <c r="I4679" t="str">
        <f>VLOOKUP(E4679,'Data Produk'!$A$2:$E$2517,3,FALSE)</f>
        <v>BHINNEKA GO W608 OFFICE MOUSE PINK</v>
      </c>
      <c r="J4679" t="str">
        <f>VLOOKUP(E4679,'Data Produk'!$A$2:$E$2517,4,FALSE)</f>
        <v>OFFICE MOUSE</v>
      </c>
      <c r="K4679" t="str">
        <f>VLOOKUP(D4679,'Data Outlet'!$A$2:$D$17,4,FALSE)</f>
        <v>Hadi Nugroho</v>
      </c>
      <c r="L4679" t="str">
        <f>VLOOKUP(D4679,'Data Outlet'!$A$2:$D$17,2,FALSE)</f>
        <v>MALL KELAPA GADING</v>
      </c>
    </row>
    <row r="4680" spans="1:12" x14ac:dyDescent="0.25">
      <c r="A4680" t="str">
        <f t="shared" si="146"/>
        <v>T-4679</v>
      </c>
      <c r="B4680" s="3" t="s">
        <v>2584</v>
      </c>
      <c r="C4680" s="5">
        <v>45503</v>
      </c>
      <c r="D4680" s="3" t="s">
        <v>42</v>
      </c>
      <c r="E4680" s="4" t="s">
        <v>1046</v>
      </c>
      <c r="F4680" s="9">
        <v>1</v>
      </c>
      <c r="G4680">
        <f>VLOOKUP(E4680,'Data Produk'!$A$2:$E$2517,5,FALSE)</f>
        <v>138500</v>
      </c>
      <c r="H4680">
        <f t="shared" si="147"/>
        <v>138500</v>
      </c>
      <c r="I4680" t="str">
        <f>VLOOKUP(E4680,'Data Produk'!$A$2:$E$2517,3,FALSE)</f>
        <v>BHINNEKA REVOLVER GP12 GAMEPAD BLACK</v>
      </c>
      <c r="J4680" t="str">
        <f>VLOOKUP(E4680,'Data Produk'!$A$2:$E$2517,4,FALSE)</f>
        <v>GAMEPAD</v>
      </c>
      <c r="K4680" t="str">
        <f>VLOOKUP(D4680,'Data Outlet'!$A$2:$D$17,4,FALSE)</f>
        <v>Hadi Nugroho</v>
      </c>
      <c r="L4680" t="str">
        <f>VLOOKUP(D4680,'Data Outlet'!$A$2:$D$17,2,FALSE)</f>
        <v>MALL KELAPA GADING</v>
      </c>
    </row>
    <row r="4681" spans="1:12" x14ac:dyDescent="0.25">
      <c r="A4681" t="str">
        <f t="shared" si="146"/>
        <v>T-4680</v>
      </c>
      <c r="B4681" s="3" t="s">
        <v>2584</v>
      </c>
      <c r="C4681" s="5">
        <v>45494</v>
      </c>
      <c r="D4681" s="3" t="s">
        <v>35</v>
      </c>
      <c r="E4681" s="4" t="s">
        <v>362</v>
      </c>
      <c r="F4681" s="9">
        <v>3</v>
      </c>
      <c r="G4681">
        <f>VLOOKUP(E4681,'Data Produk'!$A$2:$E$2517,5,FALSE)</f>
        <v>13500</v>
      </c>
      <c r="H4681">
        <f t="shared" si="147"/>
        <v>40500</v>
      </c>
      <c r="I4681" t="str">
        <f>VLOOKUP(E4681,'Data Produk'!$A$2:$E$2517,3,FALSE)</f>
        <v>BHINNEKA LINKBUDS ES2 WIRED EARBUDS WHITE</v>
      </c>
      <c r="J4681" t="str">
        <f>VLOOKUP(E4681,'Data Produk'!$A$2:$E$2517,4,FALSE)</f>
        <v>EARPHONE</v>
      </c>
      <c r="K4681" t="str">
        <f>VLOOKUP(D4681,'Data Outlet'!$A$2:$D$17,4,FALSE)</f>
        <v>Budi Santoso</v>
      </c>
      <c r="L4681" t="str">
        <f>VLOOKUP(D4681,'Data Outlet'!$A$2:$D$17,2,FALSE)</f>
        <v>BINTARO EXCHANGE</v>
      </c>
    </row>
    <row r="4682" spans="1:12" x14ac:dyDescent="0.25">
      <c r="A4682" t="str">
        <f t="shared" si="146"/>
        <v>T-4681</v>
      </c>
      <c r="B4682" s="3" t="s">
        <v>2584</v>
      </c>
      <c r="C4682" s="5">
        <v>45491</v>
      </c>
      <c r="D4682" s="3" t="s">
        <v>42</v>
      </c>
      <c r="E4682" s="4" t="s">
        <v>274</v>
      </c>
      <c r="F4682" s="9">
        <v>1</v>
      </c>
      <c r="G4682">
        <f>VLOOKUP(E4682,'Data Produk'!$A$2:$E$2517,5,FALSE)</f>
        <v>78750</v>
      </c>
      <c r="H4682">
        <f t="shared" si="147"/>
        <v>78750</v>
      </c>
      <c r="I4682" t="str">
        <f>VLOOKUP(E4682,'Data Produk'!$A$2:$E$2517,3,FALSE)</f>
        <v>BHINNEKA CRYTO VX7 GAMING MOUSE WHITE</v>
      </c>
      <c r="J4682" t="str">
        <f>VLOOKUP(E4682,'Data Produk'!$A$2:$E$2517,4,FALSE)</f>
        <v>MOUSE GAMING</v>
      </c>
      <c r="K4682" t="str">
        <f>VLOOKUP(D4682,'Data Outlet'!$A$2:$D$17,4,FALSE)</f>
        <v>Hadi Nugroho</v>
      </c>
      <c r="L4682" t="str">
        <f>VLOOKUP(D4682,'Data Outlet'!$A$2:$D$17,2,FALSE)</f>
        <v>MALL KELAPA GADING</v>
      </c>
    </row>
    <row r="4683" spans="1:12" x14ac:dyDescent="0.25">
      <c r="A4683" t="str">
        <f t="shared" si="146"/>
        <v>T-4682</v>
      </c>
      <c r="B4683" s="3" t="s">
        <v>2584</v>
      </c>
      <c r="C4683" s="5">
        <v>45491</v>
      </c>
      <c r="D4683" s="3" t="s">
        <v>42</v>
      </c>
      <c r="E4683" s="4" t="s">
        <v>1176</v>
      </c>
      <c r="F4683" s="9">
        <v>2</v>
      </c>
      <c r="G4683">
        <f>VLOOKUP(E4683,'Data Produk'!$A$2:$E$2517,5,FALSE)</f>
        <v>29700</v>
      </c>
      <c r="H4683">
        <f t="shared" si="147"/>
        <v>59400</v>
      </c>
      <c r="I4683" t="str">
        <f>VLOOKUP(E4683,'Data Produk'!$A$2:$E$2517,3,FALSE)</f>
        <v>KC201 BHINNEKA USB CABLE TYPE C</v>
      </c>
      <c r="J4683" t="str">
        <f>VLOOKUP(E4683,'Data Produk'!$A$2:$E$2517,4,FALSE)</f>
        <v>CABLE</v>
      </c>
      <c r="K4683" t="str">
        <f>VLOOKUP(D4683,'Data Outlet'!$A$2:$D$17,4,FALSE)</f>
        <v>Hadi Nugroho</v>
      </c>
      <c r="L4683" t="str">
        <f>VLOOKUP(D4683,'Data Outlet'!$A$2:$D$17,2,FALSE)</f>
        <v>MALL KELAPA GADING</v>
      </c>
    </row>
    <row r="4684" spans="1:12" x14ac:dyDescent="0.25">
      <c r="A4684" t="str">
        <f t="shared" ref="A4684:A4747" si="148">"T-"&amp;ROW()-1</f>
        <v>T-4683</v>
      </c>
      <c r="B4684" s="3" t="s">
        <v>2584</v>
      </c>
      <c r="C4684" s="5">
        <v>45500</v>
      </c>
      <c r="D4684" s="3" t="s">
        <v>42</v>
      </c>
      <c r="E4684" s="4" t="s">
        <v>201</v>
      </c>
      <c r="F4684" s="9">
        <v>4</v>
      </c>
      <c r="G4684">
        <f>VLOOKUP(E4684,'Data Produk'!$A$2:$E$2517,5,FALSE)</f>
        <v>37350</v>
      </c>
      <c r="H4684">
        <f t="shared" si="147"/>
        <v>149400</v>
      </c>
      <c r="I4684" t="str">
        <f>VLOOKUP(E4684,'Data Produk'!$A$2:$E$2517,3,FALSE)</f>
        <v>BHINNEKA LAVALIER MV01 MICROPHONE BLACK</v>
      </c>
      <c r="J4684" t="str">
        <f>VLOOKUP(E4684,'Data Produk'!$A$2:$E$2517,4,FALSE)</f>
        <v>STREAMING DEVICES</v>
      </c>
      <c r="K4684" t="str">
        <f>VLOOKUP(D4684,'Data Outlet'!$A$2:$D$17,4,FALSE)</f>
        <v>Hadi Nugroho</v>
      </c>
      <c r="L4684" t="str">
        <f>VLOOKUP(D4684,'Data Outlet'!$A$2:$D$17,2,FALSE)</f>
        <v>MALL KELAPA GADING</v>
      </c>
    </row>
    <row r="4685" spans="1:12" x14ac:dyDescent="0.25">
      <c r="A4685" t="str">
        <f t="shared" si="148"/>
        <v>T-4684</v>
      </c>
      <c r="B4685" s="3" t="s">
        <v>2584</v>
      </c>
      <c r="C4685" s="5">
        <v>45500</v>
      </c>
      <c r="D4685" s="3" t="s">
        <v>47</v>
      </c>
      <c r="E4685" s="4" t="s">
        <v>1461</v>
      </c>
      <c r="F4685" s="9">
        <v>1</v>
      </c>
      <c r="G4685">
        <f>VLOOKUP(E4685,'Data Produk'!$A$2:$E$2517,5,FALSE)</f>
        <v>39600</v>
      </c>
      <c r="H4685">
        <f t="shared" si="147"/>
        <v>39600</v>
      </c>
      <c r="I4685" t="str">
        <f>VLOOKUP(E4685,'Data Produk'!$A$2:$E$2517,3,FALSE)</f>
        <v>BHINNEKA GO W608 OFFICE MOUSE PINK</v>
      </c>
      <c r="J4685" t="str">
        <f>VLOOKUP(E4685,'Data Produk'!$A$2:$E$2517,4,FALSE)</f>
        <v>OFFICE MOUSE</v>
      </c>
      <c r="K4685" t="str">
        <f>VLOOKUP(D4685,'Data Outlet'!$A$2:$D$17,4,FALSE)</f>
        <v>Joko Susilo</v>
      </c>
      <c r="L4685" t="str">
        <f>VLOOKUP(D4685,'Data Outlet'!$A$2:$D$17,2,FALSE)</f>
        <v>SUMARECON MALL BEKASI</v>
      </c>
    </row>
    <row r="4686" spans="1:12" x14ac:dyDescent="0.25">
      <c r="A4686" t="str">
        <f t="shared" si="148"/>
        <v>T-4685</v>
      </c>
      <c r="B4686" s="3" t="s">
        <v>2584</v>
      </c>
      <c r="C4686" s="5">
        <v>45479</v>
      </c>
      <c r="D4686" s="3" t="s">
        <v>42</v>
      </c>
      <c r="E4686" s="4" t="s">
        <v>715</v>
      </c>
      <c r="F4686" s="9">
        <v>2</v>
      </c>
      <c r="G4686">
        <f>VLOOKUP(E4686,'Data Produk'!$A$2:$E$2517,5,FALSE)</f>
        <v>57600</v>
      </c>
      <c r="H4686">
        <f t="shared" si="147"/>
        <v>115200</v>
      </c>
      <c r="I4686" t="str">
        <f>VLOOKUP(E4686,'Data Produk'!$A$2:$E$2517,3,FALSE)</f>
        <v>BHINNEKA GO W192 OFFICE MOUSE BLACK</v>
      </c>
      <c r="J4686" t="str">
        <f>VLOOKUP(E4686,'Data Produk'!$A$2:$E$2517,4,FALSE)</f>
        <v>OFFICE MOUSE</v>
      </c>
      <c r="K4686" t="str">
        <f>VLOOKUP(D4686,'Data Outlet'!$A$2:$D$17,4,FALSE)</f>
        <v>Hadi Nugroho</v>
      </c>
      <c r="L4686" t="str">
        <f>VLOOKUP(D4686,'Data Outlet'!$A$2:$D$17,2,FALSE)</f>
        <v>MALL KELAPA GADING</v>
      </c>
    </row>
    <row r="4687" spans="1:12" x14ac:dyDescent="0.25">
      <c r="A4687" t="str">
        <f t="shared" si="148"/>
        <v>T-4686</v>
      </c>
      <c r="B4687" s="3" t="s">
        <v>2584</v>
      </c>
      <c r="C4687" s="5">
        <v>45485</v>
      </c>
      <c r="D4687" s="3" t="s">
        <v>41</v>
      </c>
      <c r="E4687" s="4" t="s">
        <v>1363</v>
      </c>
      <c r="F4687" s="9">
        <v>2</v>
      </c>
      <c r="G4687">
        <f>VLOOKUP(E4687,'Data Produk'!$A$2:$E$2517,5,FALSE)</f>
        <v>98100</v>
      </c>
      <c r="H4687">
        <f t="shared" si="147"/>
        <v>196200</v>
      </c>
      <c r="I4687" t="str">
        <f>VLOOKUP(E4687,'Data Produk'!$A$2:$E$2517,3,FALSE)</f>
        <v>BHINNEKA POWER PURE 30W 2-PORTS USB CHARGER (PD+QC) WHITE</v>
      </c>
      <c r="J4687" t="str">
        <f>VLOOKUP(E4687,'Data Produk'!$A$2:$E$2517,4,FALSE)</f>
        <v>CHARGER</v>
      </c>
      <c r="K4687" t="str">
        <f>VLOOKUP(D4687,'Data Outlet'!$A$2:$D$17,4,FALSE)</f>
        <v>Gita Rahma</v>
      </c>
      <c r="L4687" t="str">
        <f>VLOOKUP(D4687,'Data Outlet'!$A$2:$D$17,2,FALSE)</f>
        <v>MALL GANDARIA CITY</v>
      </c>
    </row>
    <row r="4688" spans="1:12" x14ac:dyDescent="0.25">
      <c r="A4688" t="str">
        <f t="shared" si="148"/>
        <v>T-4687</v>
      </c>
      <c r="B4688" s="3" t="s">
        <v>2584</v>
      </c>
      <c r="C4688" s="5">
        <v>45496</v>
      </c>
      <c r="D4688" s="3" t="s">
        <v>42</v>
      </c>
      <c r="E4688" s="4" t="s">
        <v>82</v>
      </c>
      <c r="F4688" s="9">
        <v>1</v>
      </c>
      <c r="G4688">
        <f>VLOOKUP(E4688,'Data Produk'!$A$2:$E$2517,5,FALSE)</f>
        <v>26100</v>
      </c>
      <c r="H4688">
        <f t="shared" si="147"/>
        <v>26100</v>
      </c>
      <c r="I4688" t="str">
        <f>VLOOKUP(E4688,'Data Produk'!$A$2:$E$2517,3,FALSE)</f>
        <v>BHINNEKA GO ES1 WIRED EARBUDS WHITE</v>
      </c>
      <c r="J4688" t="str">
        <f>VLOOKUP(E4688,'Data Produk'!$A$2:$E$2517,4,FALSE)</f>
        <v>EARPHONE</v>
      </c>
      <c r="K4688" t="str">
        <f>VLOOKUP(D4688,'Data Outlet'!$A$2:$D$17,4,FALSE)</f>
        <v>Hadi Nugroho</v>
      </c>
      <c r="L4688" t="str">
        <f>VLOOKUP(D4688,'Data Outlet'!$A$2:$D$17,2,FALSE)</f>
        <v>MALL KELAPA GADING</v>
      </c>
    </row>
    <row r="4689" spans="1:12" x14ac:dyDescent="0.25">
      <c r="A4689" t="str">
        <f t="shared" si="148"/>
        <v>T-4688</v>
      </c>
      <c r="B4689" s="3" t="s">
        <v>2584</v>
      </c>
      <c r="C4689" s="5">
        <v>45501</v>
      </c>
      <c r="D4689" s="3" t="s">
        <v>41</v>
      </c>
      <c r="E4689" s="4" t="s">
        <v>856</v>
      </c>
      <c r="F4689" s="9">
        <v>6</v>
      </c>
      <c r="G4689">
        <f>VLOOKUP(E4689,'Data Produk'!$A$2:$E$2517,5,FALSE)</f>
        <v>17100</v>
      </c>
      <c r="H4689">
        <f t="shared" si="147"/>
        <v>102600</v>
      </c>
      <c r="I4689" t="str">
        <f>VLOOKUP(E4689,'Data Produk'!$A$2:$E$2517,3,FALSE)</f>
        <v>BHINNEKA DURALINK KCB1201 BLACK</v>
      </c>
      <c r="J4689" t="str">
        <f>VLOOKUP(E4689,'Data Produk'!$A$2:$E$2517,4,FALSE)</f>
        <v>CABLE</v>
      </c>
      <c r="K4689" t="str">
        <f>VLOOKUP(D4689,'Data Outlet'!$A$2:$D$17,4,FALSE)</f>
        <v>Gita Rahma</v>
      </c>
      <c r="L4689" t="str">
        <f>VLOOKUP(D4689,'Data Outlet'!$A$2:$D$17,2,FALSE)</f>
        <v>MALL GANDARIA CITY</v>
      </c>
    </row>
    <row r="4690" spans="1:12" x14ac:dyDescent="0.25">
      <c r="A4690" t="str">
        <f t="shared" si="148"/>
        <v>T-4689</v>
      </c>
      <c r="B4690" s="3" t="s">
        <v>2584</v>
      </c>
      <c r="C4690" s="5">
        <v>45474</v>
      </c>
      <c r="D4690" s="3" t="s">
        <v>41</v>
      </c>
      <c r="E4690" s="4" t="s">
        <v>1292</v>
      </c>
      <c r="F4690" s="9">
        <v>2</v>
      </c>
      <c r="G4690">
        <f>VLOOKUP(E4690,'Data Produk'!$A$2:$E$2517,5,FALSE)</f>
        <v>76500</v>
      </c>
      <c r="H4690">
        <f t="shared" si="147"/>
        <v>153000</v>
      </c>
      <c r="I4690" t="str">
        <f>VLOOKUP(E4690,'Data Produk'!$A$2:$E$2517,3,FALSE)</f>
        <v>BHINNEKA WAVE10 TW10 TRUE WIRELESS BLACK</v>
      </c>
      <c r="J4690" t="str">
        <f>VLOOKUP(E4690,'Data Produk'!$A$2:$E$2517,4,FALSE)</f>
        <v>TWS</v>
      </c>
      <c r="K4690" t="str">
        <f>VLOOKUP(D4690,'Data Outlet'!$A$2:$D$17,4,FALSE)</f>
        <v>Gita Rahma</v>
      </c>
      <c r="L4690" t="str">
        <f>VLOOKUP(D4690,'Data Outlet'!$A$2:$D$17,2,FALSE)</f>
        <v>MALL GANDARIA CITY</v>
      </c>
    </row>
    <row r="4691" spans="1:12" x14ac:dyDescent="0.25">
      <c r="A4691" t="str">
        <f t="shared" si="148"/>
        <v>T-4690</v>
      </c>
      <c r="B4691" s="3" t="s">
        <v>2584</v>
      </c>
      <c r="C4691" s="5">
        <v>45491</v>
      </c>
      <c r="D4691" s="3" t="s">
        <v>41</v>
      </c>
      <c r="E4691" s="4" t="s">
        <v>563</v>
      </c>
      <c r="F4691" s="9">
        <v>1</v>
      </c>
      <c r="G4691">
        <f>VLOOKUP(E4691,'Data Produk'!$A$2:$E$2517,5,FALSE)</f>
        <v>13050</v>
      </c>
      <c r="H4691">
        <f t="shared" si="147"/>
        <v>13050</v>
      </c>
      <c r="I4691" t="str">
        <f>VLOOKUP(E4691,'Data Produk'!$A$2:$E$2517,3,FALSE)</f>
        <v>BHINNEKA DURALINK KCT1201 BLACK</v>
      </c>
      <c r="J4691" t="str">
        <f>VLOOKUP(E4691,'Data Produk'!$A$2:$E$2517,4,FALSE)</f>
        <v>CABLE</v>
      </c>
      <c r="K4691" t="str">
        <f>VLOOKUP(D4691,'Data Outlet'!$A$2:$D$17,4,FALSE)</f>
        <v>Gita Rahma</v>
      </c>
      <c r="L4691" t="str">
        <f>VLOOKUP(D4691,'Data Outlet'!$A$2:$D$17,2,FALSE)</f>
        <v>MALL GANDARIA CITY</v>
      </c>
    </row>
    <row r="4692" spans="1:12" x14ac:dyDescent="0.25">
      <c r="A4692" t="str">
        <f t="shared" si="148"/>
        <v>T-4691</v>
      </c>
      <c r="B4692" s="3" t="s">
        <v>2584</v>
      </c>
      <c r="C4692" s="5">
        <v>45503</v>
      </c>
      <c r="D4692" s="3" t="s">
        <v>41</v>
      </c>
      <c r="E4692" s="4" t="s">
        <v>1112</v>
      </c>
      <c r="F4692" s="9">
        <v>1</v>
      </c>
      <c r="G4692">
        <f>VLOOKUP(E4692,'Data Produk'!$A$2:$E$2517,5,FALSE)</f>
        <v>78750</v>
      </c>
      <c r="H4692">
        <f t="shared" si="147"/>
        <v>78750</v>
      </c>
      <c r="I4692" t="str">
        <f>VLOOKUP(E4692,'Data Produk'!$A$2:$E$2517,3,FALSE)</f>
        <v>BHINNEKA CRYTO VX7 GAMING MOUSE PINK</v>
      </c>
      <c r="J4692" t="str">
        <f>VLOOKUP(E4692,'Data Produk'!$A$2:$E$2517,4,FALSE)</f>
        <v>MOUSE GAMING</v>
      </c>
      <c r="K4692" t="str">
        <f>VLOOKUP(D4692,'Data Outlet'!$A$2:$D$17,4,FALSE)</f>
        <v>Gita Rahma</v>
      </c>
      <c r="L4692" t="str">
        <f>VLOOKUP(D4692,'Data Outlet'!$A$2:$D$17,2,FALSE)</f>
        <v>MALL GANDARIA CITY</v>
      </c>
    </row>
    <row r="4693" spans="1:12" x14ac:dyDescent="0.25">
      <c r="A4693" t="str">
        <f t="shared" si="148"/>
        <v>T-4692</v>
      </c>
      <c r="B4693" s="3" t="s">
        <v>2584</v>
      </c>
      <c r="C4693" s="5">
        <v>45480</v>
      </c>
      <c r="D4693" s="3" t="s">
        <v>41</v>
      </c>
      <c r="E4693" s="4" t="s">
        <v>1693</v>
      </c>
      <c r="F4693" s="9">
        <v>1</v>
      </c>
      <c r="G4693">
        <f>VLOOKUP(E4693,'Data Produk'!$A$2:$E$2517,5,FALSE)</f>
        <v>82800</v>
      </c>
      <c r="H4693">
        <f t="shared" si="147"/>
        <v>82800</v>
      </c>
      <c r="I4693" t="str">
        <f>VLOOKUP(E4693,'Data Produk'!$A$2:$E$2517,3,FALSE)</f>
        <v>BHINNEKA GO W193 OFFICE MOUSE PINK</v>
      </c>
      <c r="J4693" t="str">
        <f>VLOOKUP(E4693,'Data Produk'!$A$2:$E$2517,4,FALSE)</f>
        <v>OFFICE MOUSE</v>
      </c>
      <c r="K4693" t="str">
        <f>VLOOKUP(D4693,'Data Outlet'!$A$2:$D$17,4,FALSE)</f>
        <v>Gita Rahma</v>
      </c>
      <c r="L4693" t="str">
        <f>VLOOKUP(D4693,'Data Outlet'!$A$2:$D$17,2,FALSE)</f>
        <v>MALL GANDARIA CITY</v>
      </c>
    </row>
    <row r="4694" spans="1:12" x14ac:dyDescent="0.25">
      <c r="A4694" t="str">
        <f t="shared" si="148"/>
        <v>T-4693</v>
      </c>
      <c r="B4694" s="3" t="s">
        <v>2584</v>
      </c>
      <c r="C4694" s="5">
        <v>45477</v>
      </c>
      <c r="D4694" s="3" t="s">
        <v>41</v>
      </c>
      <c r="E4694" s="4" t="s">
        <v>1383</v>
      </c>
      <c r="F4694" s="9">
        <v>1</v>
      </c>
      <c r="G4694">
        <f>VLOOKUP(E4694,'Data Produk'!$A$2:$E$2517,5,FALSE)</f>
        <v>81000</v>
      </c>
      <c r="H4694">
        <f t="shared" si="147"/>
        <v>81000</v>
      </c>
      <c r="I4694" t="str">
        <f>VLOOKUP(E4694,'Data Produk'!$A$2:$E$2517,3,FALSE)</f>
        <v>BHINNEKA CRYTO VX7 GAMING MOUSE WHITE</v>
      </c>
      <c r="J4694" t="str">
        <f>VLOOKUP(E4694,'Data Produk'!$A$2:$E$2517,4,FALSE)</f>
        <v>MOUSE GAMING</v>
      </c>
      <c r="K4694" t="str">
        <f>VLOOKUP(D4694,'Data Outlet'!$A$2:$D$17,4,FALSE)</f>
        <v>Gita Rahma</v>
      </c>
      <c r="L4694" t="str">
        <f>VLOOKUP(D4694,'Data Outlet'!$A$2:$D$17,2,FALSE)</f>
        <v>MALL GANDARIA CITY</v>
      </c>
    </row>
    <row r="4695" spans="1:12" x14ac:dyDescent="0.25">
      <c r="A4695" t="str">
        <f t="shared" si="148"/>
        <v>T-4694</v>
      </c>
      <c r="B4695" s="3" t="s">
        <v>2584</v>
      </c>
      <c r="C4695" s="5">
        <v>45496</v>
      </c>
      <c r="D4695" s="3" t="s">
        <v>35</v>
      </c>
      <c r="E4695" s="4" t="s">
        <v>1301</v>
      </c>
      <c r="F4695" s="9">
        <v>3</v>
      </c>
      <c r="G4695">
        <f>VLOOKUP(E4695,'Data Produk'!$A$2:$E$2517,5,FALSE)</f>
        <v>15000</v>
      </c>
      <c r="H4695">
        <f t="shared" si="147"/>
        <v>45000</v>
      </c>
      <c r="I4695" t="str">
        <f>VLOOKUP(E4695,'Data Produk'!$A$2:$E$2517,3,FALSE)</f>
        <v>KC103 BHINNEKA USB CABLE TYPE C</v>
      </c>
      <c r="J4695" t="str">
        <f>VLOOKUP(E4695,'Data Produk'!$A$2:$E$2517,4,FALSE)</f>
        <v>CABLE</v>
      </c>
      <c r="K4695" t="str">
        <f>VLOOKUP(D4695,'Data Outlet'!$A$2:$D$17,4,FALSE)</f>
        <v>Budi Santoso</v>
      </c>
      <c r="L4695" t="str">
        <f>VLOOKUP(D4695,'Data Outlet'!$A$2:$D$17,2,FALSE)</f>
        <v>BINTARO EXCHANGE</v>
      </c>
    </row>
    <row r="4696" spans="1:12" x14ac:dyDescent="0.25">
      <c r="A4696" t="str">
        <f t="shared" si="148"/>
        <v>T-4695</v>
      </c>
      <c r="B4696" s="3" t="s">
        <v>2584</v>
      </c>
      <c r="C4696" s="5">
        <v>45475</v>
      </c>
      <c r="D4696" s="3" t="s">
        <v>35</v>
      </c>
      <c r="E4696" s="4" t="s">
        <v>969</v>
      </c>
      <c r="F4696" s="9">
        <v>1</v>
      </c>
      <c r="G4696">
        <f>VLOOKUP(E4696,'Data Produk'!$A$2:$E$2517,5,FALSE)</f>
        <v>247500</v>
      </c>
      <c r="H4696">
        <f t="shared" si="147"/>
        <v>247500</v>
      </c>
      <c r="I4696" t="str">
        <f>VLOOKUP(E4696,'Data Produk'!$A$2:$E$2517,3,FALSE)</f>
        <v>BHINNEKA SHOOTER II WGP13 GAMEPAD BLUE</v>
      </c>
      <c r="J4696" t="str">
        <f>VLOOKUP(E4696,'Data Produk'!$A$2:$E$2517,4,FALSE)</f>
        <v>GAMEPAD</v>
      </c>
      <c r="K4696" t="str">
        <f>VLOOKUP(D4696,'Data Outlet'!$A$2:$D$17,4,FALSE)</f>
        <v>Budi Santoso</v>
      </c>
      <c r="L4696" t="str">
        <f>VLOOKUP(D4696,'Data Outlet'!$A$2:$D$17,2,FALSE)</f>
        <v>BINTARO EXCHANGE</v>
      </c>
    </row>
    <row r="4697" spans="1:12" x14ac:dyDescent="0.25">
      <c r="A4697" t="str">
        <f t="shared" si="148"/>
        <v>T-4696</v>
      </c>
      <c r="B4697" s="3" t="s">
        <v>2584</v>
      </c>
      <c r="C4697" s="5">
        <v>45479</v>
      </c>
      <c r="D4697" s="3" t="s">
        <v>41</v>
      </c>
      <c r="E4697" s="4" t="s">
        <v>1572</v>
      </c>
      <c r="F4697" s="9">
        <v>1</v>
      </c>
      <c r="G4697">
        <f>VLOOKUP(E4697,'Data Produk'!$A$2:$E$2517,5,FALSE)</f>
        <v>65700</v>
      </c>
      <c r="H4697">
        <f t="shared" si="147"/>
        <v>65700</v>
      </c>
      <c r="I4697" t="str">
        <f>VLOOKUP(E4697,'Data Produk'!$A$2:$E$2517,3,FALSE)</f>
        <v>BHINNEKA POWER GO 20W 1-PORT TYPE-C USB CHARGER (PD) WHITE</v>
      </c>
      <c r="J4697" t="str">
        <f>VLOOKUP(E4697,'Data Produk'!$A$2:$E$2517,4,FALSE)</f>
        <v>CHARGER</v>
      </c>
      <c r="K4697" t="str">
        <f>VLOOKUP(D4697,'Data Outlet'!$A$2:$D$17,4,FALSE)</f>
        <v>Gita Rahma</v>
      </c>
      <c r="L4697" t="str">
        <f>VLOOKUP(D4697,'Data Outlet'!$A$2:$D$17,2,FALSE)</f>
        <v>MALL GANDARIA CITY</v>
      </c>
    </row>
    <row r="4698" spans="1:12" x14ac:dyDescent="0.25">
      <c r="A4698" t="str">
        <f t="shared" si="148"/>
        <v>T-4697</v>
      </c>
      <c r="B4698" s="3" t="s">
        <v>2584</v>
      </c>
      <c r="C4698" s="5">
        <v>45498</v>
      </c>
      <c r="D4698" s="3" t="s">
        <v>35</v>
      </c>
      <c r="E4698" s="4" t="s">
        <v>346</v>
      </c>
      <c r="F4698" s="9">
        <v>2</v>
      </c>
      <c r="G4698">
        <f>VLOOKUP(E4698,'Data Produk'!$A$2:$E$2517,5,FALSE)</f>
        <v>18000</v>
      </c>
      <c r="H4698">
        <f t="shared" si="147"/>
        <v>36000</v>
      </c>
      <c r="I4698" t="str">
        <f>VLOOKUP(E4698,'Data Produk'!$A$2:$E$2517,3,FALSE)</f>
        <v>BHINNEKA DURALINK KLB1201 BLACK</v>
      </c>
      <c r="J4698" t="str">
        <f>VLOOKUP(E4698,'Data Produk'!$A$2:$E$2517,4,FALSE)</f>
        <v>CABLE</v>
      </c>
      <c r="K4698" t="str">
        <f>VLOOKUP(D4698,'Data Outlet'!$A$2:$D$17,4,FALSE)</f>
        <v>Budi Santoso</v>
      </c>
      <c r="L4698" t="str">
        <f>VLOOKUP(D4698,'Data Outlet'!$A$2:$D$17,2,FALSE)</f>
        <v>BINTARO EXCHANGE</v>
      </c>
    </row>
    <row r="4699" spans="1:12" x14ac:dyDescent="0.25">
      <c r="A4699" t="str">
        <f t="shared" si="148"/>
        <v>T-4698</v>
      </c>
      <c r="B4699" s="3" t="s">
        <v>2584</v>
      </c>
      <c r="C4699" s="5">
        <v>45489</v>
      </c>
      <c r="D4699" s="3" t="s">
        <v>42</v>
      </c>
      <c r="E4699" s="4" t="s">
        <v>1024</v>
      </c>
      <c r="F4699" s="9">
        <v>3</v>
      </c>
      <c r="G4699">
        <f>VLOOKUP(E4699,'Data Produk'!$A$2:$E$2517,5,FALSE)</f>
        <v>32000</v>
      </c>
      <c r="H4699">
        <f t="shared" si="147"/>
        <v>96000</v>
      </c>
      <c r="I4699" t="str">
        <f>VLOOKUP(E4699,'Data Produk'!$A$2:$E$2517,3,FALSE)</f>
        <v>KL104 BHINNEKA USB CABLE LIGHTNING</v>
      </c>
      <c r="J4699" t="str">
        <f>VLOOKUP(E4699,'Data Produk'!$A$2:$E$2517,4,FALSE)</f>
        <v>CABLE</v>
      </c>
      <c r="K4699" t="str">
        <f>VLOOKUP(D4699,'Data Outlet'!$A$2:$D$17,4,FALSE)</f>
        <v>Hadi Nugroho</v>
      </c>
      <c r="L4699" t="str">
        <f>VLOOKUP(D4699,'Data Outlet'!$A$2:$D$17,2,FALSE)</f>
        <v>MALL KELAPA GADING</v>
      </c>
    </row>
    <row r="4700" spans="1:12" x14ac:dyDescent="0.25">
      <c r="A4700" t="str">
        <f t="shared" si="148"/>
        <v>T-4699</v>
      </c>
      <c r="B4700" s="3" t="s">
        <v>2584</v>
      </c>
      <c r="C4700" s="5">
        <v>45476</v>
      </c>
      <c r="D4700" s="3" t="s">
        <v>42</v>
      </c>
      <c r="E4700" s="4" t="s">
        <v>1029</v>
      </c>
      <c r="F4700" s="9">
        <v>1</v>
      </c>
      <c r="G4700">
        <f>VLOOKUP(E4700,'Data Produk'!$A$2:$E$2517,5,FALSE)</f>
        <v>22500</v>
      </c>
      <c r="H4700">
        <f t="shared" si="147"/>
        <v>22500</v>
      </c>
      <c r="I4700" t="str">
        <f>VLOOKUP(E4700,'Data Produk'!$A$2:$E$2517,3,FALSE)</f>
        <v>BHINNEKA LINKBUDS ES4 WIRED EARBUDS BLACK</v>
      </c>
      <c r="J4700" t="str">
        <f>VLOOKUP(E4700,'Data Produk'!$A$2:$E$2517,4,FALSE)</f>
        <v>EARPHONE</v>
      </c>
      <c r="K4700" t="str">
        <f>VLOOKUP(D4700,'Data Outlet'!$A$2:$D$17,4,FALSE)</f>
        <v>Hadi Nugroho</v>
      </c>
      <c r="L4700" t="str">
        <f>VLOOKUP(D4700,'Data Outlet'!$A$2:$D$17,2,FALSE)</f>
        <v>MALL KELAPA GADING</v>
      </c>
    </row>
    <row r="4701" spans="1:12" x14ac:dyDescent="0.25">
      <c r="A4701" t="str">
        <f t="shared" si="148"/>
        <v>T-4700</v>
      </c>
      <c r="B4701" s="3" t="s">
        <v>2584</v>
      </c>
      <c r="C4701" s="5">
        <v>45475</v>
      </c>
      <c r="D4701" s="3" t="s">
        <v>42</v>
      </c>
      <c r="E4701" s="4" t="s">
        <v>1204</v>
      </c>
      <c r="F4701" s="9">
        <v>2</v>
      </c>
      <c r="G4701">
        <f>VLOOKUP(E4701,'Data Produk'!$A$2:$E$2517,5,FALSE)</f>
        <v>98100</v>
      </c>
      <c r="H4701">
        <f t="shared" si="147"/>
        <v>196200</v>
      </c>
      <c r="I4701" t="str">
        <f>VLOOKUP(E4701,'Data Produk'!$A$2:$E$2517,3,FALSE)</f>
        <v>BHINNEKA POWER PURE 38W 2-PORTS USB CHARGER (PD+QC) WHITE</v>
      </c>
      <c r="J4701" t="str">
        <f>VLOOKUP(E4701,'Data Produk'!$A$2:$E$2517,4,FALSE)</f>
        <v>CHARGER</v>
      </c>
      <c r="K4701" t="str">
        <f>VLOOKUP(D4701,'Data Outlet'!$A$2:$D$17,4,FALSE)</f>
        <v>Hadi Nugroho</v>
      </c>
      <c r="L4701" t="str">
        <f>VLOOKUP(D4701,'Data Outlet'!$A$2:$D$17,2,FALSE)</f>
        <v>MALL KELAPA GADING</v>
      </c>
    </row>
    <row r="4702" spans="1:12" x14ac:dyDescent="0.25">
      <c r="A4702" t="str">
        <f t="shared" si="148"/>
        <v>T-4701</v>
      </c>
      <c r="B4702" s="3" t="s">
        <v>2584</v>
      </c>
      <c r="C4702" s="5">
        <v>45475</v>
      </c>
      <c r="D4702" s="3" t="s">
        <v>35</v>
      </c>
      <c r="E4702" s="4" t="s">
        <v>955</v>
      </c>
      <c r="F4702" s="9">
        <v>2</v>
      </c>
      <c r="G4702">
        <f>VLOOKUP(E4702,'Data Produk'!$A$2:$E$2517,5,FALSE)</f>
        <v>82800</v>
      </c>
      <c r="H4702">
        <f t="shared" si="147"/>
        <v>165600</v>
      </c>
      <c r="I4702" t="str">
        <f>VLOOKUP(E4702,'Data Produk'!$A$2:$E$2517,3,FALSE)</f>
        <v>BHINNEKA GO W193 OFFICE MOUSE GREY</v>
      </c>
      <c r="J4702" t="str">
        <f>VLOOKUP(E4702,'Data Produk'!$A$2:$E$2517,4,FALSE)</f>
        <v>OFFICE MOUSE</v>
      </c>
      <c r="K4702" t="str">
        <f>VLOOKUP(D4702,'Data Outlet'!$A$2:$D$17,4,FALSE)</f>
        <v>Budi Santoso</v>
      </c>
      <c r="L4702" t="str">
        <f>VLOOKUP(D4702,'Data Outlet'!$A$2:$D$17,2,FALSE)</f>
        <v>BINTARO EXCHANGE</v>
      </c>
    </row>
    <row r="4703" spans="1:12" x14ac:dyDescent="0.25">
      <c r="A4703" t="str">
        <f t="shared" si="148"/>
        <v>T-4702</v>
      </c>
      <c r="B4703" s="3" t="s">
        <v>2584</v>
      </c>
      <c r="C4703" s="5">
        <v>45482</v>
      </c>
      <c r="D4703" s="3" t="s">
        <v>41</v>
      </c>
      <c r="E4703" s="4" t="s">
        <v>1605</v>
      </c>
      <c r="F4703" s="9">
        <v>1</v>
      </c>
      <c r="G4703">
        <f>VLOOKUP(E4703,'Data Produk'!$A$2:$E$2517,5,FALSE)</f>
        <v>34200</v>
      </c>
      <c r="H4703">
        <f t="shared" si="147"/>
        <v>34200</v>
      </c>
      <c r="I4703" t="str">
        <f>VLOOKUP(E4703,'Data Produk'!$A$2:$E$2517,3,FALSE)</f>
        <v>KM106 BHINNEKA USB CABLE MICRO</v>
      </c>
      <c r="J4703" t="str">
        <f>VLOOKUP(E4703,'Data Produk'!$A$2:$E$2517,4,FALSE)</f>
        <v>CABLE</v>
      </c>
      <c r="K4703" t="str">
        <f>VLOOKUP(D4703,'Data Outlet'!$A$2:$D$17,4,FALSE)</f>
        <v>Gita Rahma</v>
      </c>
      <c r="L4703" t="str">
        <f>VLOOKUP(D4703,'Data Outlet'!$A$2:$D$17,2,FALSE)</f>
        <v>MALL GANDARIA CITY</v>
      </c>
    </row>
    <row r="4704" spans="1:12" x14ac:dyDescent="0.25">
      <c r="A4704" t="str">
        <f t="shared" si="148"/>
        <v>T-4703</v>
      </c>
      <c r="B4704" s="3" t="s">
        <v>2584</v>
      </c>
      <c r="C4704" s="5">
        <v>45479</v>
      </c>
      <c r="D4704" s="3" t="s">
        <v>37</v>
      </c>
      <c r="E4704" s="4" t="s">
        <v>1316</v>
      </c>
      <c r="F4704" s="9">
        <v>2</v>
      </c>
      <c r="G4704">
        <f>VLOOKUP(E4704,'Data Produk'!$A$2:$E$2517,5,FALSE)</f>
        <v>81000</v>
      </c>
      <c r="H4704">
        <f t="shared" si="147"/>
        <v>162000</v>
      </c>
      <c r="I4704" t="str">
        <f>VLOOKUP(E4704,'Data Produk'!$A$2:$E$2517,3,FALSE)</f>
        <v>BHINNEKA CRYTO VX7 GAMING MOUSE PINK</v>
      </c>
      <c r="J4704" t="str">
        <f>VLOOKUP(E4704,'Data Produk'!$A$2:$E$2517,4,FALSE)</f>
        <v>MOUSE GAMING</v>
      </c>
      <c r="K4704" t="str">
        <f>VLOOKUP(D4704,'Data Outlet'!$A$2:$D$17,4,FALSE)</f>
        <v>Dewi Lestari</v>
      </c>
      <c r="L4704" t="str">
        <f>VLOOKUP(D4704,'Data Outlet'!$A$2:$D$17,2,FALSE)</f>
        <v>CIBUBUR JUNCTION</v>
      </c>
    </row>
    <row r="4705" spans="1:12" x14ac:dyDescent="0.25">
      <c r="A4705" t="str">
        <f t="shared" si="148"/>
        <v>T-4704</v>
      </c>
      <c r="B4705" s="3" t="s">
        <v>2584</v>
      </c>
      <c r="C4705" s="5">
        <v>45487</v>
      </c>
      <c r="D4705" s="3" t="s">
        <v>37</v>
      </c>
      <c r="E4705" s="4" t="s">
        <v>1851</v>
      </c>
      <c r="F4705" s="9">
        <v>1</v>
      </c>
      <c r="G4705">
        <f>VLOOKUP(E4705,'Data Produk'!$A$2:$E$2517,5,FALSE)</f>
        <v>50000</v>
      </c>
      <c r="H4705">
        <f t="shared" si="147"/>
        <v>50000</v>
      </c>
      <c r="I4705" t="str">
        <f>VLOOKUP(E4705,'Data Produk'!$A$2:$E$2517,3,FALSE)</f>
        <v>BHINNEKA Gaming Headset Stand Model Y</v>
      </c>
      <c r="J4705" t="str">
        <f>VLOOKUP(E4705,'Data Produk'!$A$2:$E$2517,4,FALSE)</f>
        <v>OTHER ACCESSORIES</v>
      </c>
      <c r="K4705" t="str">
        <f>VLOOKUP(D4705,'Data Outlet'!$A$2:$D$17,4,FALSE)</f>
        <v>Dewi Lestari</v>
      </c>
      <c r="L4705" t="str">
        <f>VLOOKUP(D4705,'Data Outlet'!$A$2:$D$17,2,FALSE)</f>
        <v>CIBUBUR JUNCTION</v>
      </c>
    </row>
    <row r="4706" spans="1:12" x14ac:dyDescent="0.25">
      <c r="A4706" t="str">
        <f t="shared" si="148"/>
        <v>T-4705</v>
      </c>
      <c r="B4706" s="3" t="s">
        <v>2584</v>
      </c>
      <c r="C4706" s="5">
        <v>45477</v>
      </c>
      <c r="D4706" s="3" t="s">
        <v>39</v>
      </c>
      <c r="E4706" s="4" t="s">
        <v>412</v>
      </c>
      <c r="F4706" s="9">
        <v>8</v>
      </c>
      <c r="G4706">
        <f>VLOOKUP(E4706,'Data Produk'!$A$2:$E$2517,5,FALSE)</f>
        <v>25200</v>
      </c>
      <c r="H4706">
        <f t="shared" si="147"/>
        <v>201600</v>
      </c>
      <c r="I4706" t="str">
        <f>VLOOKUP(E4706,'Data Produk'!$A$2:$E$2517,3,FALSE)</f>
        <v>BHINNEKA HYPERLINK KD60C1501 BLACK</v>
      </c>
      <c r="J4706" t="str">
        <f>VLOOKUP(E4706,'Data Produk'!$A$2:$E$2517,4,FALSE)</f>
        <v>CABLE</v>
      </c>
      <c r="K4706" t="str">
        <f>VLOOKUP(D4706,'Data Outlet'!$A$2:$D$17,4,FALSE)</f>
        <v>Eko Wijaya</v>
      </c>
      <c r="L4706" t="str">
        <f>VLOOKUP(D4706,'Data Outlet'!$A$2:$D$17,2,FALSE)</f>
        <v>KOTA KASABLANKA</v>
      </c>
    </row>
    <row r="4707" spans="1:12" x14ac:dyDescent="0.25">
      <c r="A4707" t="str">
        <f t="shared" si="148"/>
        <v>T-4706</v>
      </c>
      <c r="B4707" s="3" t="s">
        <v>2584</v>
      </c>
      <c r="C4707" s="5">
        <v>45487</v>
      </c>
      <c r="D4707" s="3" t="s">
        <v>37</v>
      </c>
      <c r="E4707" s="4" t="s">
        <v>1380</v>
      </c>
      <c r="F4707" s="9">
        <v>1</v>
      </c>
      <c r="G4707">
        <f>VLOOKUP(E4707,'Data Produk'!$A$2:$E$2517,5,FALSE)</f>
        <v>80100</v>
      </c>
      <c r="H4707">
        <f t="shared" si="147"/>
        <v>80100</v>
      </c>
      <c r="I4707" t="str">
        <f>VLOOKUP(E4707,'Data Produk'!$A$2:$E$2517,3,FALSE)</f>
        <v>BHINNEKA AGILE MP903 GAMING MOUSEPAD BLACK</v>
      </c>
      <c r="J4707" t="str">
        <f>VLOOKUP(E4707,'Data Produk'!$A$2:$E$2517,4,FALSE)</f>
        <v>GAMING MOUSEPAD</v>
      </c>
      <c r="K4707" t="str">
        <f>VLOOKUP(D4707,'Data Outlet'!$A$2:$D$17,4,FALSE)</f>
        <v>Dewi Lestari</v>
      </c>
      <c r="L4707" t="str">
        <f>VLOOKUP(D4707,'Data Outlet'!$A$2:$D$17,2,FALSE)</f>
        <v>CIBUBUR JUNCTION</v>
      </c>
    </row>
    <row r="4708" spans="1:12" x14ac:dyDescent="0.25">
      <c r="A4708" t="str">
        <f t="shared" si="148"/>
        <v>T-4707</v>
      </c>
      <c r="B4708" s="3" t="s">
        <v>2584</v>
      </c>
      <c r="C4708" s="5">
        <v>45502</v>
      </c>
      <c r="D4708" s="3" t="s">
        <v>39</v>
      </c>
      <c r="E4708" s="4" t="s">
        <v>391</v>
      </c>
      <c r="F4708" s="9">
        <v>2</v>
      </c>
      <c r="G4708">
        <f>VLOOKUP(E4708,'Data Produk'!$A$2:$E$2517,5,FALSE)</f>
        <v>57150</v>
      </c>
      <c r="H4708">
        <f t="shared" si="147"/>
        <v>114300</v>
      </c>
      <c r="I4708" t="str">
        <f>VLOOKUP(E4708,'Data Produk'!$A$2:$E$2517,3,FALSE)</f>
        <v>BHINNEKA AGILE MP353 GAMING MOUSEPAD BLACK</v>
      </c>
      <c r="J4708" t="str">
        <f>VLOOKUP(E4708,'Data Produk'!$A$2:$E$2517,4,FALSE)</f>
        <v>GAMING MOUSEPAD</v>
      </c>
      <c r="K4708" t="str">
        <f>VLOOKUP(D4708,'Data Outlet'!$A$2:$D$17,4,FALSE)</f>
        <v>Eko Wijaya</v>
      </c>
      <c r="L4708" t="str">
        <f>VLOOKUP(D4708,'Data Outlet'!$A$2:$D$17,2,FALSE)</f>
        <v>KOTA KASABLANKA</v>
      </c>
    </row>
    <row r="4709" spans="1:12" x14ac:dyDescent="0.25">
      <c r="A4709" t="str">
        <f t="shared" si="148"/>
        <v>T-4708</v>
      </c>
      <c r="B4709" s="3" t="s">
        <v>2584</v>
      </c>
      <c r="C4709" s="5">
        <v>45496</v>
      </c>
      <c r="D4709" s="3" t="s">
        <v>37</v>
      </c>
      <c r="E4709" s="4" t="s">
        <v>717</v>
      </c>
      <c r="F4709" s="9">
        <v>1</v>
      </c>
      <c r="G4709">
        <f>VLOOKUP(E4709,'Data Produk'!$A$2:$E$2517,5,FALSE)</f>
        <v>107100</v>
      </c>
      <c r="H4709">
        <f t="shared" si="147"/>
        <v>107100</v>
      </c>
      <c r="I4709" t="str">
        <f>VLOOKUP(E4709,'Data Produk'!$A$2:$E$2517,3,FALSE)</f>
        <v>BHINNEKA CW2-Q02 38W 2-PORTS CHARGER (QC) WHITE</v>
      </c>
      <c r="J4709" t="str">
        <f>VLOOKUP(E4709,'Data Produk'!$A$2:$E$2517,4,FALSE)</f>
        <v>CHARGER</v>
      </c>
      <c r="K4709" t="str">
        <f>VLOOKUP(D4709,'Data Outlet'!$A$2:$D$17,4,FALSE)</f>
        <v>Dewi Lestari</v>
      </c>
      <c r="L4709" t="str">
        <f>VLOOKUP(D4709,'Data Outlet'!$A$2:$D$17,2,FALSE)</f>
        <v>CIBUBUR JUNCTION</v>
      </c>
    </row>
    <row r="4710" spans="1:12" x14ac:dyDescent="0.25">
      <c r="A4710" t="str">
        <f t="shared" si="148"/>
        <v>T-4709</v>
      </c>
      <c r="B4710" s="3" t="s">
        <v>2584</v>
      </c>
      <c r="C4710" s="5">
        <v>45501</v>
      </c>
      <c r="D4710" s="3" t="s">
        <v>39</v>
      </c>
      <c r="E4710" s="4" t="s">
        <v>791</v>
      </c>
      <c r="F4710" s="9">
        <v>2</v>
      </c>
      <c r="G4710">
        <f>VLOOKUP(E4710,'Data Produk'!$A$2:$E$2517,5,FALSE)</f>
        <v>144000</v>
      </c>
      <c r="H4710">
        <f t="shared" si="147"/>
        <v>288000</v>
      </c>
      <c r="I4710" t="str">
        <f>VLOOKUP(E4710,'Data Produk'!$A$2:$E$2517,3,FALSE)</f>
        <v>BHINNEKA CHIEF II HG20 GAMING HEADSET BLACK</v>
      </c>
      <c r="J4710" t="str">
        <f>VLOOKUP(E4710,'Data Produk'!$A$2:$E$2517,4,FALSE)</f>
        <v>GAMING HEADSET</v>
      </c>
      <c r="K4710" t="str">
        <f>VLOOKUP(D4710,'Data Outlet'!$A$2:$D$17,4,FALSE)</f>
        <v>Eko Wijaya</v>
      </c>
      <c r="L4710" t="str">
        <f>VLOOKUP(D4710,'Data Outlet'!$A$2:$D$17,2,FALSE)</f>
        <v>KOTA KASABLANKA</v>
      </c>
    </row>
    <row r="4711" spans="1:12" x14ac:dyDescent="0.25">
      <c r="A4711" t="str">
        <f t="shared" si="148"/>
        <v>T-4710</v>
      </c>
      <c r="B4711" s="3" t="s">
        <v>2584</v>
      </c>
      <c r="C4711" s="5">
        <v>45479</v>
      </c>
      <c r="D4711" s="3" t="s">
        <v>37</v>
      </c>
      <c r="E4711" s="4" t="s">
        <v>1095</v>
      </c>
      <c r="F4711" s="9">
        <v>1</v>
      </c>
      <c r="G4711">
        <f>VLOOKUP(E4711,'Data Produk'!$A$2:$E$2517,5,FALSE)</f>
        <v>15300</v>
      </c>
      <c r="H4711">
        <f t="shared" si="147"/>
        <v>15300</v>
      </c>
      <c r="I4711" t="str">
        <f>VLOOKUP(E4711,'Data Produk'!$A$2:$E$2517,3,FALSE)</f>
        <v>BHINNEKA LINKPODS ES3 WIRED EARBUDS WHITE</v>
      </c>
      <c r="J4711" t="str">
        <f>VLOOKUP(E4711,'Data Produk'!$A$2:$E$2517,4,FALSE)</f>
        <v>EARPHONE</v>
      </c>
      <c r="K4711" t="str">
        <f>VLOOKUP(D4711,'Data Outlet'!$A$2:$D$17,4,FALSE)</f>
        <v>Dewi Lestari</v>
      </c>
      <c r="L4711" t="str">
        <f>VLOOKUP(D4711,'Data Outlet'!$A$2:$D$17,2,FALSE)</f>
        <v>CIBUBUR JUNCTION</v>
      </c>
    </row>
    <row r="4712" spans="1:12" x14ac:dyDescent="0.25">
      <c r="A4712" t="str">
        <f t="shared" si="148"/>
        <v>T-4711</v>
      </c>
      <c r="B4712" s="3" t="s">
        <v>2584</v>
      </c>
      <c r="C4712" s="5">
        <v>45481</v>
      </c>
      <c r="D4712" s="3" t="s">
        <v>37</v>
      </c>
      <c r="E4712" s="4" t="s">
        <v>1673</v>
      </c>
      <c r="F4712" s="9">
        <v>1</v>
      </c>
      <c r="G4712">
        <f>VLOOKUP(E4712,'Data Produk'!$A$2:$E$2517,5,FALSE)</f>
        <v>90000</v>
      </c>
      <c r="H4712">
        <f t="shared" si="147"/>
        <v>90000</v>
      </c>
      <c r="I4712" t="str">
        <f>VLOOKUP(E4712,'Data Produk'!$A$2:$E$2517,3,FALSE)</f>
        <v>BHINNEKA POWER PURE 33W 2-PORTS USB CHARGER (PD+QC) BLACK</v>
      </c>
      <c r="J4712" t="str">
        <f>VLOOKUP(E4712,'Data Produk'!$A$2:$E$2517,4,FALSE)</f>
        <v>CHARGER</v>
      </c>
      <c r="K4712" t="str">
        <f>VLOOKUP(D4712,'Data Outlet'!$A$2:$D$17,4,FALSE)</f>
        <v>Dewi Lestari</v>
      </c>
      <c r="L4712" t="str">
        <f>VLOOKUP(D4712,'Data Outlet'!$A$2:$D$17,2,FALSE)</f>
        <v>CIBUBUR JUNCTION</v>
      </c>
    </row>
    <row r="4713" spans="1:12" x14ac:dyDescent="0.25">
      <c r="A4713" t="str">
        <f t="shared" si="148"/>
        <v>T-4712</v>
      </c>
      <c r="B4713" s="3" t="s">
        <v>2584</v>
      </c>
      <c r="C4713" s="5">
        <v>45495</v>
      </c>
      <c r="D4713" s="3" t="s">
        <v>37</v>
      </c>
      <c r="E4713" s="4" t="s">
        <v>1852</v>
      </c>
      <c r="F4713" s="9">
        <v>1</v>
      </c>
      <c r="G4713">
        <f>VLOOKUP(E4713,'Data Produk'!$A$2:$E$2517,5,FALSE)</f>
        <v>29700</v>
      </c>
      <c r="H4713">
        <f t="shared" si="147"/>
        <v>29700</v>
      </c>
      <c r="I4713" t="str">
        <f>VLOOKUP(E4713,'Data Produk'!$A$2:$E$2517,3,FALSE)</f>
        <v>KM104 BHINNEKA USB CABLE MICRO</v>
      </c>
      <c r="J4713" t="str">
        <f>VLOOKUP(E4713,'Data Produk'!$A$2:$E$2517,4,FALSE)</f>
        <v>CABLE</v>
      </c>
      <c r="K4713" t="str">
        <f>VLOOKUP(D4713,'Data Outlet'!$A$2:$D$17,4,FALSE)</f>
        <v>Dewi Lestari</v>
      </c>
      <c r="L4713" t="str">
        <f>VLOOKUP(D4713,'Data Outlet'!$A$2:$D$17,2,FALSE)</f>
        <v>CIBUBUR JUNCTION</v>
      </c>
    </row>
    <row r="4714" spans="1:12" x14ac:dyDescent="0.25">
      <c r="A4714" t="str">
        <f t="shared" si="148"/>
        <v>T-4713</v>
      </c>
      <c r="B4714" s="3" t="s">
        <v>2584</v>
      </c>
      <c r="C4714" s="5">
        <v>45479</v>
      </c>
      <c r="D4714" s="3" t="s">
        <v>37</v>
      </c>
      <c r="E4714" s="4" t="s">
        <v>760</v>
      </c>
      <c r="F4714" s="9">
        <v>3</v>
      </c>
      <c r="G4714">
        <f>VLOOKUP(E4714,'Data Produk'!$A$2:$E$2517,5,FALSE)</f>
        <v>22500</v>
      </c>
      <c r="H4714">
        <f t="shared" si="147"/>
        <v>67500</v>
      </c>
      <c r="I4714" t="str">
        <f>VLOOKUP(E4714,'Data Produk'!$A$2:$E$2517,3,FALSE)</f>
        <v>BHINNEKA HYPERLINK KV65C1201 BLACK</v>
      </c>
      <c r="J4714" t="str">
        <f>VLOOKUP(E4714,'Data Produk'!$A$2:$E$2517,4,FALSE)</f>
        <v>CABLE</v>
      </c>
      <c r="K4714" t="str">
        <f>VLOOKUP(D4714,'Data Outlet'!$A$2:$D$17,4,FALSE)</f>
        <v>Dewi Lestari</v>
      </c>
      <c r="L4714" t="str">
        <f>VLOOKUP(D4714,'Data Outlet'!$A$2:$D$17,2,FALSE)</f>
        <v>CIBUBUR JUNCTION</v>
      </c>
    </row>
    <row r="4715" spans="1:12" x14ac:dyDescent="0.25">
      <c r="A4715" t="str">
        <f t="shared" si="148"/>
        <v>T-4714</v>
      </c>
      <c r="B4715" s="3" t="s">
        <v>2584</v>
      </c>
      <c r="C4715" s="5">
        <v>45477</v>
      </c>
      <c r="D4715" s="3" t="s">
        <v>37</v>
      </c>
      <c r="E4715" s="4" t="s">
        <v>1853</v>
      </c>
      <c r="F4715" s="9">
        <v>2</v>
      </c>
      <c r="G4715">
        <f>VLOOKUP(E4715,'Data Produk'!$A$2:$E$2517,5,FALSE)</f>
        <v>162000</v>
      </c>
      <c r="H4715">
        <f t="shared" si="147"/>
        <v>324000</v>
      </c>
      <c r="I4715" t="str">
        <f>VLOOKUP(E4715,'Data Produk'!$A$2:$E$2517,3,FALSE)</f>
        <v>BHINNEKA POWER PACK T1 10.000 mAh 22,5W POWERBANK WHITE</v>
      </c>
      <c r="J4715" t="str">
        <f>VLOOKUP(E4715,'Data Produk'!$A$2:$E$2517,4,FALSE)</f>
        <v>POWERBANK</v>
      </c>
      <c r="K4715" t="str">
        <f>VLOOKUP(D4715,'Data Outlet'!$A$2:$D$17,4,FALSE)</f>
        <v>Dewi Lestari</v>
      </c>
      <c r="L4715" t="str">
        <f>VLOOKUP(D4715,'Data Outlet'!$A$2:$D$17,2,FALSE)</f>
        <v>CIBUBUR JUNCTION</v>
      </c>
    </row>
    <row r="4716" spans="1:12" x14ac:dyDescent="0.25">
      <c r="A4716" t="str">
        <f t="shared" si="148"/>
        <v>T-4715</v>
      </c>
      <c r="B4716" s="3" t="s">
        <v>2584</v>
      </c>
      <c r="C4716" s="5">
        <v>45489</v>
      </c>
      <c r="D4716" s="3" t="s">
        <v>37</v>
      </c>
      <c r="E4716" s="4" t="s">
        <v>1619</v>
      </c>
      <c r="F4716" s="9">
        <v>2</v>
      </c>
      <c r="G4716">
        <f>VLOOKUP(E4716,'Data Produk'!$A$2:$E$2517,5,FALSE)</f>
        <v>39600</v>
      </c>
      <c r="H4716">
        <f t="shared" si="147"/>
        <v>79200</v>
      </c>
      <c r="I4716" t="str">
        <f>VLOOKUP(E4716,'Data Produk'!$A$2:$E$2517,3,FALSE)</f>
        <v>BHINNEKA GO W606 OFFICE MOUSE BLUE</v>
      </c>
      <c r="J4716" t="str">
        <f>VLOOKUP(E4716,'Data Produk'!$A$2:$E$2517,4,FALSE)</f>
        <v>OFFICE MOUSE</v>
      </c>
      <c r="K4716" t="str">
        <f>VLOOKUP(D4716,'Data Outlet'!$A$2:$D$17,4,FALSE)</f>
        <v>Dewi Lestari</v>
      </c>
      <c r="L4716" t="str">
        <f>VLOOKUP(D4716,'Data Outlet'!$A$2:$D$17,2,FALSE)</f>
        <v>CIBUBUR JUNCTION</v>
      </c>
    </row>
    <row r="4717" spans="1:12" x14ac:dyDescent="0.25">
      <c r="A4717" t="str">
        <f t="shared" si="148"/>
        <v>T-4716</v>
      </c>
      <c r="B4717" s="3" t="s">
        <v>2584</v>
      </c>
      <c r="C4717" s="5">
        <v>45502</v>
      </c>
      <c r="D4717" s="3" t="s">
        <v>39</v>
      </c>
      <c r="E4717" s="4" t="s">
        <v>814</v>
      </c>
      <c r="F4717" s="9">
        <v>3</v>
      </c>
      <c r="G4717">
        <f>VLOOKUP(E4717,'Data Produk'!$A$2:$E$2517,5,FALSE)</f>
        <v>112500</v>
      </c>
      <c r="H4717">
        <f t="shared" si="147"/>
        <v>337500</v>
      </c>
      <c r="I4717" t="str">
        <f>VLOOKUP(E4717,'Data Produk'!$A$2:$E$2517,3,FALSE)</f>
        <v>BHINNEKA WAVE11 TW11 TRUE WIRELESS WHITE</v>
      </c>
      <c r="J4717" t="str">
        <f>VLOOKUP(E4717,'Data Produk'!$A$2:$E$2517,4,FALSE)</f>
        <v>TWS</v>
      </c>
      <c r="K4717" t="str">
        <f>VLOOKUP(D4717,'Data Outlet'!$A$2:$D$17,4,FALSE)</f>
        <v>Eko Wijaya</v>
      </c>
      <c r="L4717" t="str">
        <f>VLOOKUP(D4717,'Data Outlet'!$A$2:$D$17,2,FALSE)</f>
        <v>KOTA KASABLANKA</v>
      </c>
    </row>
    <row r="4718" spans="1:12" x14ac:dyDescent="0.25">
      <c r="A4718" t="str">
        <f t="shared" si="148"/>
        <v>T-4717</v>
      </c>
      <c r="B4718" s="3" t="s">
        <v>2584</v>
      </c>
      <c r="C4718" s="5">
        <v>45491</v>
      </c>
      <c r="D4718" s="3" t="s">
        <v>39</v>
      </c>
      <c r="E4718" s="4" t="s">
        <v>1465</v>
      </c>
      <c r="F4718" s="9">
        <v>2</v>
      </c>
      <c r="G4718">
        <f>VLOOKUP(E4718,'Data Produk'!$A$2:$E$2517,5,FALSE)</f>
        <v>629300</v>
      </c>
      <c r="H4718">
        <f t="shared" si="147"/>
        <v>1258600</v>
      </c>
      <c r="I4718" t="str">
        <f>VLOOKUP(E4718,'Data Produk'!$A$2:$E$2517,3,FALSE)</f>
        <v>BHINNEKA ARIA XD7 GAMING MOUSE LUFFY</v>
      </c>
      <c r="J4718" t="str">
        <f>VLOOKUP(E4718,'Data Produk'!$A$2:$E$2517,4,FALSE)</f>
        <v>MOUSE GAMING</v>
      </c>
      <c r="K4718" t="str">
        <f>VLOOKUP(D4718,'Data Outlet'!$A$2:$D$17,4,FALSE)</f>
        <v>Eko Wijaya</v>
      </c>
      <c r="L4718" t="str">
        <f>VLOOKUP(D4718,'Data Outlet'!$A$2:$D$17,2,FALSE)</f>
        <v>KOTA KASABLANKA</v>
      </c>
    </row>
    <row r="4719" spans="1:12" x14ac:dyDescent="0.25">
      <c r="A4719" t="str">
        <f t="shared" si="148"/>
        <v>T-4718</v>
      </c>
      <c r="B4719" s="3" t="s">
        <v>2584</v>
      </c>
      <c r="C4719" s="5">
        <v>45503</v>
      </c>
      <c r="D4719" s="3" t="s">
        <v>37</v>
      </c>
      <c r="E4719" s="4" t="s">
        <v>786</v>
      </c>
      <c r="F4719" s="9">
        <v>1</v>
      </c>
      <c r="G4719">
        <f>VLOOKUP(E4719,'Data Produk'!$A$2:$E$2517,5,FALSE)</f>
        <v>243000</v>
      </c>
      <c r="H4719">
        <f t="shared" si="147"/>
        <v>243000</v>
      </c>
      <c r="I4719" t="str">
        <f>VLOOKUP(E4719,'Data Produk'!$A$2:$E$2517,3,FALSE)</f>
        <v>BHINNEKA LUMINOUS C30 WEBCAM BLACK</v>
      </c>
      <c r="J4719" t="str">
        <f>VLOOKUP(E4719,'Data Produk'!$A$2:$E$2517,4,FALSE)</f>
        <v>STREAMING DEVICES</v>
      </c>
      <c r="K4719" t="str">
        <f>VLOOKUP(D4719,'Data Outlet'!$A$2:$D$17,4,FALSE)</f>
        <v>Dewi Lestari</v>
      </c>
      <c r="L4719" t="str">
        <f>VLOOKUP(D4719,'Data Outlet'!$A$2:$D$17,2,FALSE)</f>
        <v>CIBUBUR JUNCTION</v>
      </c>
    </row>
    <row r="4720" spans="1:12" x14ac:dyDescent="0.25">
      <c r="A4720" t="str">
        <f t="shared" si="148"/>
        <v>T-4719</v>
      </c>
      <c r="B4720" s="3" t="s">
        <v>2584</v>
      </c>
      <c r="C4720" s="5">
        <v>45493</v>
      </c>
      <c r="D4720" s="3" t="s">
        <v>37</v>
      </c>
      <c r="E4720" s="4" t="s">
        <v>1275</v>
      </c>
      <c r="F4720" s="9">
        <v>1</v>
      </c>
      <c r="G4720">
        <f>VLOOKUP(E4720,'Data Produk'!$A$2:$E$2517,5,FALSE)</f>
        <v>25200</v>
      </c>
      <c r="H4720">
        <f t="shared" si="147"/>
        <v>25200</v>
      </c>
      <c r="I4720" t="str">
        <f>VLOOKUP(E4720,'Data Produk'!$A$2:$E$2517,3,FALSE)</f>
        <v>KDC105 BHINNEKA USB CABLE TYPE C</v>
      </c>
      <c r="J4720" t="str">
        <f>VLOOKUP(E4720,'Data Produk'!$A$2:$E$2517,4,FALSE)</f>
        <v>CABLE</v>
      </c>
      <c r="K4720" t="str">
        <f>VLOOKUP(D4720,'Data Outlet'!$A$2:$D$17,4,FALSE)</f>
        <v>Dewi Lestari</v>
      </c>
      <c r="L4720" t="str">
        <f>VLOOKUP(D4720,'Data Outlet'!$A$2:$D$17,2,FALSE)</f>
        <v>CIBUBUR JUNCTION</v>
      </c>
    </row>
    <row r="4721" spans="1:12" x14ac:dyDescent="0.25">
      <c r="A4721" t="str">
        <f t="shared" si="148"/>
        <v>T-4720</v>
      </c>
      <c r="B4721" s="3" t="s">
        <v>2584</v>
      </c>
      <c r="C4721" s="5">
        <v>45494</v>
      </c>
      <c r="D4721" s="3" t="s">
        <v>39</v>
      </c>
      <c r="E4721" s="4" t="s">
        <v>432</v>
      </c>
      <c r="F4721" s="9">
        <v>3</v>
      </c>
      <c r="G4721">
        <f>VLOOKUP(E4721,'Data Produk'!$A$2:$E$2517,5,FALSE)</f>
        <v>22500</v>
      </c>
      <c r="H4721">
        <f t="shared" si="147"/>
        <v>67500</v>
      </c>
      <c r="I4721" t="str">
        <f>VLOOKUP(E4721,'Data Produk'!$A$2:$E$2517,3,FALSE)</f>
        <v>BHINNEKA LINKBUDS ES4 WIRED EARBUDS BLACK</v>
      </c>
      <c r="J4721" t="str">
        <f>VLOOKUP(E4721,'Data Produk'!$A$2:$E$2517,4,FALSE)</f>
        <v>EARPHONE</v>
      </c>
      <c r="K4721" t="str">
        <f>VLOOKUP(D4721,'Data Outlet'!$A$2:$D$17,4,FALSE)</f>
        <v>Eko Wijaya</v>
      </c>
      <c r="L4721" t="str">
        <f>VLOOKUP(D4721,'Data Outlet'!$A$2:$D$17,2,FALSE)</f>
        <v>KOTA KASABLANKA</v>
      </c>
    </row>
    <row r="4722" spans="1:12" x14ac:dyDescent="0.25">
      <c r="A4722" t="str">
        <f t="shared" si="148"/>
        <v>T-4721</v>
      </c>
      <c r="B4722" s="3" t="s">
        <v>2584</v>
      </c>
      <c r="C4722" s="5">
        <v>45475</v>
      </c>
      <c r="D4722" s="3" t="s">
        <v>39</v>
      </c>
      <c r="E4722" s="4" t="s">
        <v>769</v>
      </c>
      <c r="F4722" s="9">
        <v>2</v>
      </c>
      <c r="G4722">
        <f>VLOOKUP(E4722,'Data Produk'!$A$2:$E$2517,5,FALSE)</f>
        <v>82800</v>
      </c>
      <c r="H4722">
        <f t="shared" si="147"/>
        <v>165600</v>
      </c>
      <c r="I4722" t="str">
        <f>VLOOKUP(E4722,'Data Produk'!$A$2:$E$2517,3,FALSE)</f>
        <v>BHINNEKA GO W193 OFFICE MOUSE BEIGE</v>
      </c>
      <c r="J4722" t="str">
        <f>VLOOKUP(E4722,'Data Produk'!$A$2:$E$2517,4,FALSE)</f>
        <v>OFFICE MOUSE</v>
      </c>
      <c r="K4722" t="str">
        <f>VLOOKUP(D4722,'Data Outlet'!$A$2:$D$17,4,FALSE)</f>
        <v>Eko Wijaya</v>
      </c>
      <c r="L4722" t="str">
        <f>VLOOKUP(D4722,'Data Outlet'!$A$2:$D$17,2,FALSE)</f>
        <v>KOTA KASABLANKA</v>
      </c>
    </row>
    <row r="4723" spans="1:12" x14ac:dyDescent="0.25">
      <c r="A4723" t="str">
        <f t="shared" si="148"/>
        <v>T-4722</v>
      </c>
      <c r="B4723" s="3" t="s">
        <v>2584</v>
      </c>
      <c r="C4723" s="5">
        <v>45491</v>
      </c>
      <c r="D4723" s="3" t="s">
        <v>39</v>
      </c>
      <c r="E4723" s="4" t="s">
        <v>725</v>
      </c>
      <c r="F4723" s="9">
        <v>2</v>
      </c>
      <c r="G4723">
        <f>VLOOKUP(E4723,'Data Produk'!$A$2:$E$2517,5,FALSE)</f>
        <v>81000</v>
      </c>
      <c r="H4723">
        <f t="shared" si="147"/>
        <v>162000</v>
      </c>
      <c r="I4723" t="str">
        <f>VLOOKUP(E4723,'Data Produk'!$A$2:$E$2517,3,FALSE)</f>
        <v>BHINNEKA THOR X9 GAMING MOUSE BLACK</v>
      </c>
      <c r="J4723" t="str">
        <f>VLOOKUP(E4723,'Data Produk'!$A$2:$E$2517,4,FALSE)</f>
        <v>MOUSE GAMING</v>
      </c>
      <c r="K4723" t="str">
        <f>VLOOKUP(D4723,'Data Outlet'!$A$2:$D$17,4,FALSE)</f>
        <v>Eko Wijaya</v>
      </c>
      <c r="L4723" t="str">
        <f>VLOOKUP(D4723,'Data Outlet'!$A$2:$D$17,2,FALSE)</f>
        <v>KOTA KASABLANKA</v>
      </c>
    </row>
    <row r="4724" spans="1:12" x14ac:dyDescent="0.25">
      <c r="A4724" t="str">
        <f t="shared" si="148"/>
        <v>T-4723</v>
      </c>
      <c r="B4724" s="3" t="s">
        <v>2584</v>
      </c>
      <c r="C4724" s="5">
        <v>45497</v>
      </c>
      <c r="D4724" s="3" t="s">
        <v>39</v>
      </c>
      <c r="E4724" s="4" t="s">
        <v>392</v>
      </c>
      <c r="F4724" s="9">
        <v>14</v>
      </c>
      <c r="G4724">
        <f>VLOOKUP(E4724,'Data Produk'!$A$2:$E$2517,5,FALSE)</f>
        <v>31500</v>
      </c>
      <c r="H4724">
        <f t="shared" si="147"/>
        <v>441000</v>
      </c>
      <c r="I4724" t="str">
        <f>VLOOKUP(E4724,'Data Produk'!$A$2:$E$2517,3,FALSE)</f>
        <v>BHINNEKA HYPERLINK KD60L1501 BLACK</v>
      </c>
      <c r="J4724" t="str">
        <f>VLOOKUP(E4724,'Data Produk'!$A$2:$E$2517,4,FALSE)</f>
        <v>CABLE</v>
      </c>
      <c r="K4724" t="str">
        <f>VLOOKUP(D4724,'Data Outlet'!$A$2:$D$17,4,FALSE)</f>
        <v>Eko Wijaya</v>
      </c>
      <c r="L4724" t="str">
        <f>VLOOKUP(D4724,'Data Outlet'!$A$2:$D$17,2,FALSE)</f>
        <v>KOTA KASABLANKA</v>
      </c>
    </row>
    <row r="4725" spans="1:12" x14ac:dyDescent="0.25">
      <c r="A4725" t="str">
        <f t="shared" si="148"/>
        <v>T-4724</v>
      </c>
      <c r="B4725" s="3" t="s">
        <v>2584</v>
      </c>
      <c r="C4725" s="5">
        <v>45474</v>
      </c>
      <c r="D4725" s="3" t="s">
        <v>39</v>
      </c>
      <c r="E4725" s="4" t="s">
        <v>1651</v>
      </c>
      <c r="F4725" s="9">
        <v>1</v>
      </c>
      <c r="G4725">
        <f>VLOOKUP(E4725,'Data Produk'!$A$2:$E$2517,5,FALSE)</f>
        <v>355500</v>
      </c>
      <c r="H4725">
        <f t="shared" si="147"/>
        <v>355500</v>
      </c>
      <c r="I4725" t="str">
        <f>VLOOKUP(E4725,'Data Produk'!$A$2:$E$2517,3,FALSE)</f>
        <v>BHINNEKA Gaming Gamepad USB WGP14 BK</v>
      </c>
      <c r="J4725" t="str">
        <f>VLOOKUP(E4725,'Data Produk'!$A$2:$E$2517,4,FALSE)</f>
        <v>GAMEPAD</v>
      </c>
      <c r="K4725" t="str">
        <f>VLOOKUP(D4725,'Data Outlet'!$A$2:$D$17,4,FALSE)</f>
        <v>Eko Wijaya</v>
      </c>
      <c r="L4725" t="str">
        <f>VLOOKUP(D4725,'Data Outlet'!$A$2:$D$17,2,FALSE)</f>
        <v>KOTA KASABLANKA</v>
      </c>
    </row>
    <row r="4726" spans="1:12" x14ac:dyDescent="0.25">
      <c r="A4726" t="str">
        <f t="shared" si="148"/>
        <v>T-4725</v>
      </c>
      <c r="B4726" s="3" t="s">
        <v>2584</v>
      </c>
      <c r="C4726" s="5">
        <v>45487</v>
      </c>
      <c r="D4726" s="3" t="s">
        <v>39</v>
      </c>
      <c r="E4726" s="4" t="s">
        <v>1282</v>
      </c>
      <c r="F4726" s="9">
        <v>4</v>
      </c>
      <c r="G4726">
        <f>VLOOKUP(E4726,'Data Produk'!$A$2:$E$2517,5,FALSE)</f>
        <v>32000</v>
      </c>
      <c r="H4726">
        <f t="shared" si="147"/>
        <v>128000</v>
      </c>
      <c r="I4726" t="str">
        <f>VLOOKUP(E4726,'Data Produk'!$A$2:$E$2517,3,FALSE)</f>
        <v>KL104 BHINNEKA USB CABLE LIGHTNING</v>
      </c>
      <c r="J4726" t="str">
        <f>VLOOKUP(E4726,'Data Produk'!$A$2:$E$2517,4,FALSE)</f>
        <v>CABLE</v>
      </c>
      <c r="K4726" t="str">
        <f>VLOOKUP(D4726,'Data Outlet'!$A$2:$D$17,4,FALSE)</f>
        <v>Eko Wijaya</v>
      </c>
      <c r="L4726" t="str">
        <f>VLOOKUP(D4726,'Data Outlet'!$A$2:$D$17,2,FALSE)</f>
        <v>KOTA KASABLANKA</v>
      </c>
    </row>
    <row r="4727" spans="1:12" x14ac:dyDescent="0.25">
      <c r="A4727" t="str">
        <f t="shared" si="148"/>
        <v>T-4726</v>
      </c>
      <c r="B4727" s="3" t="s">
        <v>2584</v>
      </c>
      <c r="C4727" s="5">
        <v>45490</v>
      </c>
      <c r="D4727" s="3" t="s">
        <v>39</v>
      </c>
      <c r="E4727" s="4" t="s">
        <v>1468</v>
      </c>
      <c r="F4727" s="9">
        <v>1</v>
      </c>
      <c r="G4727">
        <f>VLOOKUP(E4727,'Data Produk'!$A$2:$E$2517,5,FALSE)</f>
        <v>162000</v>
      </c>
      <c r="H4727">
        <f t="shared" si="147"/>
        <v>162000</v>
      </c>
      <c r="I4727" t="str">
        <f>VLOOKUP(E4727,'Data Produk'!$A$2:$E$2517,3,FALSE)</f>
        <v>BHINNEKA GO WH03 WIRELESS HEADSET BEIGE</v>
      </c>
      <c r="J4727" t="str">
        <f>VLOOKUP(E4727,'Data Produk'!$A$2:$E$2517,4,FALSE)</f>
        <v>WIRELESS HEADSET</v>
      </c>
      <c r="K4727" t="str">
        <f>VLOOKUP(D4727,'Data Outlet'!$A$2:$D$17,4,FALSE)</f>
        <v>Eko Wijaya</v>
      </c>
      <c r="L4727" t="str">
        <f>VLOOKUP(D4727,'Data Outlet'!$A$2:$D$17,2,FALSE)</f>
        <v>KOTA KASABLANKA</v>
      </c>
    </row>
    <row r="4728" spans="1:12" x14ac:dyDescent="0.25">
      <c r="A4728" t="str">
        <f t="shared" si="148"/>
        <v>T-4727</v>
      </c>
      <c r="B4728" s="3" t="s">
        <v>2584</v>
      </c>
      <c r="C4728" s="5">
        <v>45485</v>
      </c>
      <c r="D4728" s="3" t="s">
        <v>37</v>
      </c>
      <c r="E4728" s="4" t="s">
        <v>611</v>
      </c>
      <c r="F4728" s="9">
        <v>2</v>
      </c>
      <c r="G4728">
        <f>VLOOKUP(E4728,'Data Produk'!$A$2:$E$2517,5,FALSE)</f>
        <v>57600</v>
      </c>
      <c r="H4728">
        <f t="shared" si="147"/>
        <v>115200</v>
      </c>
      <c r="I4728" t="str">
        <f>VLOOKUP(E4728,'Data Produk'!$A$2:$E$2517,3,FALSE)</f>
        <v>BHINNEKA GO W192 OFFICE MOUSE BLACK</v>
      </c>
      <c r="J4728" t="str">
        <f>VLOOKUP(E4728,'Data Produk'!$A$2:$E$2517,4,FALSE)</f>
        <v>OFFICE MOUSE</v>
      </c>
      <c r="K4728" t="str">
        <f>VLOOKUP(D4728,'Data Outlet'!$A$2:$D$17,4,FALSE)</f>
        <v>Dewi Lestari</v>
      </c>
      <c r="L4728" t="str">
        <f>VLOOKUP(D4728,'Data Outlet'!$A$2:$D$17,2,FALSE)</f>
        <v>CIBUBUR JUNCTION</v>
      </c>
    </row>
    <row r="4729" spans="1:12" x14ac:dyDescent="0.25">
      <c r="A4729" t="str">
        <f t="shared" si="148"/>
        <v>T-4728</v>
      </c>
      <c r="B4729" s="3" t="s">
        <v>2584</v>
      </c>
      <c r="C4729" s="5">
        <v>45501</v>
      </c>
      <c r="D4729" s="3" t="s">
        <v>39</v>
      </c>
      <c r="E4729" s="4" t="s">
        <v>623</v>
      </c>
      <c r="F4729" s="9">
        <v>2</v>
      </c>
      <c r="G4729">
        <f>VLOOKUP(E4729,'Data Produk'!$A$2:$E$2517,5,FALSE)</f>
        <v>144000</v>
      </c>
      <c r="H4729">
        <f t="shared" si="147"/>
        <v>288000</v>
      </c>
      <c r="I4729" t="str">
        <f>VLOOKUP(E4729,'Data Produk'!$A$2:$E$2517,3,FALSE)</f>
        <v>BHINNEKA CHIEF II HG20 GAMING HEADSET PINK</v>
      </c>
      <c r="J4729" t="str">
        <f>VLOOKUP(E4729,'Data Produk'!$A$2:$E$2517,4,FALSE)</f>
        <v>GAMING HEADSET</v>
      </c>
      <c r="K4729" t="str">
        <f>VLOOKUP(D4729,'Data Outlet'!$A$2:$D$17,4,FALSE)</f>
        <v>Eko Wijaya</v>
      </c>
      <c r="L4729" t="str">
        <f>VLOOKUP(D4729,'Data Outlet'!$A$2:$D$17,2,FALSE)</f>
        <v>KOTA KASABLANKA</v>
      </c>
    </row>
    <row r="4730" spans="1:12" x14ac:dyDescent="0.25">
      <c r="A4730" t="str">
        <f t="shared" si="148"/>
        <v>T-4729</v>
      </c>
      <c r="B4730" s="3" t="s">
        <v>2584</v>
      </c>
      <c r="C4730" s="5">
        <v>45491</v>
      </c>
      <c r="D4730" s="3" t="s">
        <v>37</v>
      </c>
      <c r="E4730" s="4" t="s">
        <v>1854</v>
      </c>
      <c r="F4730" s="9">
        <v>1</v>
      </c>
      <c r="G4730">
        <f>VLOOKUP(E4730,'Data Produk'!$A$2:$E$2517,5,FALSE)</f>
        <v>73800</v>
      </c>
      <c r="H4730">
        <f t="shared" si="147"/>
        <v>73800</v>
      </c>
      <c r="I4730" t="str">
        <f>VLOOKUP(E4730,'Data Produk'!$A$2:$E$2517,3,FALSE)</f>
        <v>BHINNEKA RAIGOR III WG12R GAMING MOUSE BEIGE</v>
      </c>
      <c r="J4730" t="str">
        <f>VLOOKUP(E4730,'Data Produk'!$A$2:$E$2517,4,FALSE)</f>
        <v>MOUSE GAMING</v>
      </c>
      <c r="K4730" t="str">
        <f>VLOOKUP(D4730,'Data Outlet'!$A$2:$D$17,4,FALSE)</f>
        <v>Dewi Lestari</v>
      </c>
      <c r="L4730" t="str">
        <f>VLOOKUP(D4730,'Data Outlet'!$A$2:$D$17,2,FALSE)</f>
        <v>CIBUBUR JUNCTION</v>
      </c>
    </row>
    <row r="4731" spans="1:12" x14ac:dyDescent="0.25">
      <c r="A4731" t="str">
        <f t="shared" si="148"/>
        <v>T-4730</v>
      </c>
      <c r="B4731" s="3" t="s">
        <v>2584</v>
      </c>
      <c r="C4731" s="5">
        <v>45502</v>
      </c>
      <c r="D4731" s="3" t="s">
        <v>39</v>
      </c>
      <c r="E4731" s="4" t="s">
        <v>408</v>
      </c>
      <c r="F4731" s="9">
        <v>2</v>
      </c>
      <c r="G4731">
        <f>VLOOKUP(E4731,'Data Produk'!$A$2:$E$2517,5,FALSE)</f>
        <v>27000</v>
      </c>
      <c r="H4731">
        <f t="shared" si="147"/>
        <v>54000</v>
      </c>
      <c r="I4731" t="str">
        <f>VLOOKUP(E4731,'Data Produk'!$A$2:$E$2517,3,FALSE)</f>
        <v>BHINNEKA DURALINK KLB2001 BLACK</v>
      </c>
      <c r="J4731" t="str">
        <f>VLOOKUP(E4731,'Data Produk'!$A$2:$E$2517,4,FALSE)</f>
        <v>CABLE</v>
      </c>
      <c r="K4731" t="str">
        <f>VLOOKUP(D4731,'Data Outlet'!$A$2:$D$17,4,FALSE)</f>
        <v>Eko Wijaya</v>
      </c>
      <c r="L4731" t="str">
        <f>VLOOKUP(D4731,'Data Outlet'!$A$2:$D$17,2,FALSE)</f>
        <v>KOTA KASABLANKA</v>
      </c>
    </row>
    <row r="4732" spans="1:12" x14ac:dyDescent="0.25">
      <c r="A4732" t="str">
        <f t="shared" si="148"/>
        <v>T-4731</v>
      </c>
      <c r="B4732" s="3" t="s">
        <v>2584</v>
      </c>
      <c r="C4732" s="5">
        <v>45474</v>
      </c>
      <c r="D4732" s="3" t="s">
        <v>37</v>
      </c>
      <c r="E4732" s="4" t="s">
        <v>752</v>
      </c>
      <c r="F4732" s="9">
        <v>2</v>
      </c>
      <c r="G4732">
        <f>VLOOKUP(E4732,'Data Produk'!$A$2:$E$2517,5,FALSE)</f>
        <v>17100</v>
      </c>
      <c r="H4732">
        <f t="shared" si="147"/>
        <v>34200</v>
      </c>
      <c r="I4732" t="str">
        <f>VLOOKUP(E4732,'Data Produk'!$A$2:$E$2517,3,FALSE)</f>
        <v>BHINNEKA DURALINK KCB1201 BLACK</v>
      </c>
      <c r="J4732" t="str">
        <f>VLOOKUP(E4732,'Data Produk'!$A$2:$E$2517,4,FALSE)</f>
        <v>CABLE</v>
      </c>
      <c r="K4732" t="str">
        <f>VLOOKUP(D4732,'Data Outlet'!$A$2:$D$17,4,FALSE)</f>
        <v>Dewi Lestari</v>
      </c>
      <c r="L4732" t="str">
        <f>VLOOKUP(D4732,'Data Outlet'!$A$2:$D$17,2,FALSE)</f>
        <v>CIBUBUR JUNCTION</v>
      </c>
    </row>
    <row r="4733" spans="1:12" x14ac:dyDescent="0.25">
      <c r="A4733" t="str">
        <f t="shared" si="148"/>
        <v>T-4732</v>
      </c>
      <c r="B4733" s="3" t="s">
        <v>2584</v>
      </c>
      <c r="C4733" s="5">
        <v>45479</v>
      </c>
      <c r="D4733" s="3" t="s">
        <v>37</v>
      </c>
      <c r="E4733" s="4" t="s">
        <v>1329</v>
      </c>
      <c r="F4733" s="9">
        <v>1</v>
      </c>
      <c r="G4733">
        <f>VLOOKUP(E4733,'Data Produk'!$A$2:$E$2517,5,FALSE)</f>
        <v>36900</v>
      </c>
      <c r="H4733">
        <f t="shared" si="147"/>
        <v>36900</v>
      </c>
      <c r="I4733" t="str">
        <f>VLOOKUP(E4733,'Data Produk'!$A$2:$E$2517,3,FALSE)</f>
        <v>KL106 BHINNEKA USB CABLE LIGHTNING</v>
      </c>
      <c r="J4733" t="str">
        <f>VLOOKUP(E4733,'Data Produk'!$A$2:$E$2517,4,FALSE)</f>
        <v>CABLE</v>
      </c>
      <c r="K4733" t="str">
        <f>VLOOKUP(D4733,'Data Outlet'!$A$2:$D$17,4,FALSE)</f>
        <v>Dewi Lestari</v>
      </c>
      <c r="L4733" t="str">
        <f>VLOOKUP(D4733,'Data Outlet'!$A$2:$D$17,2,FALSE)</f>
        <v>CIBUBUR JUNCTION</v>
      </c>
    </row>
    <row r="4734" spans="1:12" x14ac:dyDescent="0.25">
      <c r="A4734" t="str">
        <f t="shared" si="148"/>
        <v>T-4733</v>
      </c>
      <c r="B4734" s="3" t="s">
        <v>2584</v>
      </c>
      <c r="C4734" s="5">
        <v>45498</v>
      </c>
      <c r="D4734" s="3" t="s">
        <v>37</v>
      </c>
      <c r="E4734" s="4" t="s">
        <v>96</v>
      </c>
      <c r="F4734" s="9">
        <v>1</v>
      </c>
      <c r="G4734">
        <f>VLOOKUP(E4734,'Data Produk'!$A$2:$E$2517,5,FALSE)</f>
        <v>44850</v>
      </c>
      <c r="H4734">
        <f t="shared" si="147"/>
        <v>44850</v>
      </c>
      <c r="I4734" t="str">
        <f>VLOOKUP(E4734,'Data Produk'!$A$2:$E$2517,3,FALSE)</f>
        <v>BHINNEKA HYPERLINK KD10C2001 BLACK</v>
      </c>
      <c r="J4734" t="str">
        <f>VLOOKUP(E4734,'Data Produk'!$A$2:$E$2517,4,FALSE)</f>
        <v>CABLE</v>
      </c>
      <c r="K4734" t="str">
        <f>VLOOKUP(D4734,'Data Outlet'!$A$2:$D$17,4,FALSE)</f>
        <v>Dewi Lestari</v>
      </c>
      <c r="L4734" t="str">
        <f>VLOOKUP(D4734,'Data Outlet'!$A$2:$D$17,2,FALSE)</f>
        <v>CIBUBUR JUNCTION</v>
      </c>
    </row>
    <row r="4735" spans="1:12" x14ac:dyDescent="0.25">
      <c r="A4735" t="str">
        <f t="shared" si="148"/>
        <v>T-4734</v>
      </c>
      <c r="B4735" s="3" t="s">
        <v>2584</v>
      </c>
      <c r="C4735" s="5">
        <v>45495</v>
      </c>
      <c r="D4735" s="3" t="s">
        <v>39</v>
      </c>
      <c r="E4735" s="4" t="s">
        <v>732</v>
      </c>
      <c r="F4735" s="9">
        <v>7</v>
      </c>
      <c r="G4735">
        <f>VLOOKUP(E4735,'Data Produk'!$A$2:$E$2517,5,FALSE)</f>
        <v>13500</v>
      </c>
      <c r="H4735">
        <f t="shared" si="147"/>
        <v>94500</v>
      </c>
      <c r="I4735" t="str">
        <f>VLOOKUP(E4735,'Data Produk'!$A$2:$E$2517,3,FALSE)</f>
        <v>BHINNEKA LINKBUDS ES2 WIRED EARBUDS BLACK</v>
      </c>
      <c r="J4735" t="str">
        <f>VLOOKUP(E4735,'Data Produk'!$A$2:$E$2517,4,FALSE)</f>
        <v>EARPHONE</v>
      </c>
      <c r="K4735" t="str">
        <f>VLOOKUP(D4735,'Data Outlet'!$A$2:$D$17,4,FALSE)</f>
        <v>Eko Wijaya</v>
      </c>
      <c r="L4735" t="str">
        <f>VLOOKUP(D4735,'Data Outlet'!$A$2:$D$17,2,FALSE)</f>
        <v>KOTA KASABLANKA</v>
      </c>
    </row>
    <row r="4736" spans="1:12" x14ac:dyDescent="0.25">
      <c r="A4736" t="str">
        <f t="shared" si="148"/>
        <v>T-4735</v>
      </c>
      <c r="B4736" s="3" t="s">
        <v>2584</v>
      </c>
      <c r="C4736" s="5">
        <v>45480</v>
      </c>
      <c r="D4736" s="3" t="s">
        <v>37</v>
      </c>
      <c r="E4736" s="4" t="s">
        <v>93</v>
      </c>
      <c r="F4736" s="9">
        <v>3</v>
      </c>
      <c r="G4736">
        <f>VLOOKUP(E4736,'Data Produk'!$A$2:$E$2517,5,FALSE)</f>
        <v>18000</v>
      </c>
      <c r="H4736">
        <f t="shared" si="147"/>
        <v>54000</v>
      </c>
      <c r="I4736" t="str">
        <f>VLOOKUP(E4736,'Data Produk'!$A$2:$E$2517,3,FALSE)</f>
        <v>BHINNEKA DURALINK KLB1201 BLACK</v>
      </c>
      <c r="J4736" t="str">
        <f>VLOOKUP(E4736,'Data Produk'!$A$2:$E$2517,4,FALSE)</f>
        <v>CABLE</v>
      </c>
      <c r="K4736" t="str">
        <f>VLOOKUP(D4736,'Data Outlet'!$A$2:$D$17,4,FALSE)</f>
        <v>Dewi Lestari</v>
      </c>
      <c r="L4736" t="str">
        <f>VLOOKUP(D4736,'Data Outlet'!$A$2:$D$17,2,FALSE)</f>
        <v>CIBUBUR JUNCTION</v>
      </c>
    </row>
    <row r="4737" spans="1:12" x14ac:dyDescent="0.25">
      <c r="A4737" t="str">
        <f t="shared" si="148"/>
        <v>T-4736</v>
      </c>
      <c r="B4737" s="3" t="s">
        <v>2584</v>
      </c>
      <c r="C4737" s="5">
        <v>45481</v>
      </c>
      <c r="D4737" s="3" t="s">
        <v>39</v>
      </c>
      <c r="E4737" s="4" t="s">
        <v>843</v>
      </c>
      <c r="F4737" s="9">
        <v>9</v>
      </c>
      <c r="G4737">
        <f>VLOOKUP(E4737,'Data Produk'!$A$2:$E$2517,5,FALSE)</f>
        <v>26100</v>
      </c>
      <c r="H4737">
        <f t="shared" si="147"/>
        <v>234900</v>
      </c>
      <c r="I4737" t="str">
        <f>VLOOKUP(E4737,'Data Produk'!$A$2:$E$2517,3,FALSE)</f>
        <v>BHINNEKA GO ES1 WIRED EARBUDS BLACK</v>
      </c>
      <c r="J4737" t="str">
        <f>VLOOKUP(E4737,'Data Produk'!$A$2:$E$2517,4,FALSE)</f>
        <v>EARPHONE</v>
      </c>
      <c r="K4737" t="str">
        <f>VLOOKUP(D4737,'Data Outlet'!$A$2:$D$17,4,FALSE)</f>
        <v>Eko Wijaya</v>
      </c>
      <c r="L4737" t="str">
        <f>VLOOKUP(D4737,'Data Outlet'!$A$2:$D$17,2,FALSE)</f>
        <v>KOTA KASABLANKA</v>
      </c>
    </row>
    <row r="4738" spans="1:12" x14ac:dyDescent="0.25">
      <c r="A4738" t="str">
        <f t="shared" si="148"/>
        <v>T-4737</v>
      </c>
      <c r="B4738" s="3" t="s">
        <v>2584</v>
      </c>
      <c r="C4738" s="5">
        <v>45478</v>
      </c>
      <c r="D4738" s="3" t="s">
        <v>39</v>
      </c>
      <c r="E4738" s="4" t="s">
        <v>1214</v>
      </c>
      <c r="F4738" s="9">
        <v>2</v>
      </c>
      <c r="G4738">
        <f>VLOOKUP(E4738,'Data Produk'!$A$2:$E$2517,5,FALSE)</f>
        <v>65700</v>
      </c>
      <c r="H4738">
        <f t="shared" si="147"/>
        <v>131400</v>
      </c>
      <c r="I4738" t="str">
        <f>VLOOKUP(E4738,'Data Produk'!$A$2:$E$2517,3,FALSE)</f>
        <v>BHINNEKA POWER GO 20W 1-PORT TYPE-C USB CHARGER (PD) WHITE</v>
      </c>
      <c r="J4738" t="str">
        <f>VLOOKUP(E4738,'Data Produk'!$A$2:$E$2517,4,FALSE)</f>
        <v>CHARGER</v>
      </c>
      <c r="K4738" t="str">
        <f>VLOOKUP(D4738,'Data Outlet'!$A$2:$D$17,4,FALSE)</f>
        <v>Eko Wijaya</v>
      </c>
      <c r="L4738" t="str">
        <f>VLOOKUP(D4738,'Data Outlet'!$A$2:$D$17,2,FALSE)</f>
        <v>KOTA KASABLANKA</v>
      </c>
    </row>
    <row r="4739" spans="1:12" x14ac:dyDescent="0.25">
      <c r="A4739" t="str">
        <f t="shared" si="148"/>
        <v>T-4738</v>
      </c>
      <c r="B4739" s="3" t="s">
        <v>2584</v>
      </c>
      <c r="C4739" s="5">
        <v>45486</v>
      </c>
      <c r="D4739" s="3" t="s">
        <v>39</v>
      </c>
      <c r="E4739" s="4" t="s">
        <v>373</v>
      </c>
      <c r="F4739" s="9">
        <v>4</v>
      </c>
      <c r="G4739">
        <f>VLOOKUP(E4739,'Data Produk'!$A$2:$E$2517,5,FALSE)</f>
        <v>82800</v>
      </c>
      <c r="H4739">
        <f t="shared" ref="H4739:H4802" si="149">G4739*F4739</f>
        <v>331200</v>
      </c>
      <c r="I4739" t="str">
        <f>VLOOKUP(E4739,'Data Produk'!$A$2:$E$2517,3,FALSE)</f>
        <v>BHINNEKA GO W193 OFFICE MOUSE GREY</v>
      </c>
      <c r="J4739" t="str">
        <f>VLOOKUP(E4739,'Data Produk'!$A$2:$E$2517,4,FALSE)</f>
        <v>OFFICE MOUSE</v>
      </c>
      <c r="K4739" t="str">
        <f>VLOOKUP(D4739,'Data Outlet'!$A$2:$D$17,4,FALSE)</f>
        <v>Eko Wijaya</v>
      </c>
      <c r="L4739" t="str">
        <f>VLOOKUP(D4739,'Data Outlet'!$A$2:$D$17,2,FALSE)</f>
        <v>KOTA KASABLANKA</v>
      </c>
    </row>
    <row r="4740" spans="1:12" x14ac:dyDescent="0.25">
      <c r="A4740" t="str">
        <f t="shared" si="148"/>
        <v>T-4739</v>
      </c>
      <c r="B4740" s="3" t="s">
        <v>2584</v>
      </c>
      <c r="C4740" s="5">
        <v>45489</v>
      </c>
      <c r="D4740" s="3" t="s">
        <v>39</v>
      </c>
      <c r="E4740" s="4" t="s">
        <v>440</v>
      </c>
      <c r="F4740" s="9">
        <v>1</v>
      </c>
      <c r="G4740">
        <f>VLOOKUP(E4740,'Data Produk'!$A$2:$E$2517,5,FALSE)</f>
        <v>82800</v>
      </c>
      <c r="H4740">
        <f t="shared" si="149"/>
        <v>82800</v>
      </c>
      <c r="I4740" t="str">
        <f>VLOOKUP(E4740,'Data Produk'!$A$2:$E$2517,3,FALSE)</f>
        <v>BHINNEKA W190 OFFICE MOUSE WHITE</v>
      </c>
      <c r="J4740" t="str">
        <f>VLOOKUP(E4740,'Data Produk'!$A$2:$E$2517,4,FALSE)</f>
        <v>OFFICE MOUSE</v>
      </c>
      <c r="K4740" t="str">
        <f>VLOOKUP(D4740,'Data Outlet'!$A$2:$D$17,4,FALSE)</f>
        <v>Eko Wijaya</v>
      </c>
      <c r="L4740" t="str">
        <f>VLOOKUP(D4740,'Data Outlet'!$A$2:$D$17,2,FALSE)</f>
        <v>KOTA KASABLANKA</v>
      </c>
    </row>
    <row r="4741" spans="1:12" x14ac:dyDescent="0.25">
      <c r="A4741" t="str">
        <f t="shared" si="148"/>
        <v>T-4740</v>
      </c>
      <c r="B4741" s="3" t="s">
        <v>2584</v>
      </c>
      <c r="C4741" s="5">
        <v>45499</v>
      </c>
      <c r="D4741" s="3" t="s">
        <v>39</v>
      </c>
      <c r="E4741" s="4" t="s">
        <v>437</v>
      </c>
      <c r="F4741" s="9">
        <v>2</v>
      </c>
      <c r="G4741">
        <f>VLOOKUP(E4741,'Data Produk'!$A$2:$E$2517,5,FALSE)</f>
        <v>39600</v>
      </c>
      <c r="H4741">
        <f t="shared" si="149"/>
        <v>79200</v>
      </c>
      <c r="I4741" t="str">
        <f>VLOOKUP(E4741,'Data Produk'!$A$2:$E$2517,3,FALSE)</f>
        <v>BHINNEKA GO W608 OFFICE MOUSE PINK</v>
      </c>
      <c r="J4741" t="str">
        <f>VLOOKUP(E4741,'Data Produk'!$A$2:$E$2517,4,FALSE)</f>
        <v>OFFICE MOUSE</v>
      </c>
      <c r="K4741" t="str">
        <f>VLOOKUP(D4741,'Data Outlet'!$A$2:$D$17,4,FALSE)</f>
        <v>Eko Wijaya</v>
      </c>
      <c r="L4741" t="str">
        <f>VLOOKUP(D4741,'Data Outlet'!$A$2:$D$17,2,FALSE)</f>
        <v>KOTA KASABLANKA</v>
      </c>
    </row>
    <row r="4742" spans="1:12" x14ac:dyDescent="0.25">
      <c r="A4742" t="str">
        <f t="shared" si="148"/>
        <v>T-4741</v>
      </c>
      <c r="B4742" s="3" t="s">
        <v>2584</v>
      </c>
      <c r="C4742" s="5">
        <v>45484</v>
      </c>
      <c r="D4742" s="3" t="s">
        <v>37</v>
      </c>
      <c r="E4742" s="4" t="s">
        <v>231</v>
      </c>
      <c r="F4742" s="9">
        <v>1</v>
      </c>
      <c r="G4742">
        <f>VLOOKUP(E4742,'Data Produk'!$A$2:$E$2517,5,FALSE)</f>
        <v>83850</v>
      </c>
      <c r="H4742">
        <f t="shared" si="149"/>
        <v>83850</v>
      </c>
      <c r="I4742" t="str">
        <f>VLOOKUP(E4742,'Data Produk'!$A$2:$E$2517,3,FALSE)</f>
        <v>BHINNEKA POWER PACK S1 10.000 mAh POWERBANK BLACK</v>
      </c>
      <c r="J4742" t="str">
        <f>VLOOKUP(E4742,'Data Produk'!$A$2:$E$2517,4,FALSE)</f>
        <v>POWERBANK</v>
      </c>
      <c r="K4742" t="str">
        <f>VLOOKUP(D4742,'Data Outlet'!$A$2:$D$17,4,FALSE)</f>
        <v>Dewi Lestari</v>
      </c>
      <c r="L4742" t="str">
        <f>VLOOKUP(D4742,'Data Outlet'!$A$2:$D$17,2,FALSE)</f>
        <v>CIBUBUR JUNCTION</v>
      </c>
    </row>
    <row r="4743" spans="1:12" x14ac:dyDescent="0.25">
      <c r="A4743" t="str">
        <f t="shared" si="148"/>
        <v>T-4742</v>
      </c>
      <c r="B4743" s="3" t="s">
        <v>2584</v>
      </c>
      <c r="C4743" s="5">
        <v>45475</v>
      </c>
      <c r="D4743" s="3" t="s">
        <v>37</v>
      </c>
      <c r="E4743" s="4" t="s">
        <v>148</v>
      </c>
      <c r="F4743" s="9">
        <v>2</v>
      </c>
      <c r="G4743">
        <f>VLOOKUP(E4743,'Data Produk'!$A$2:$E$2517,5,FALSE)</f>
        <v>14400</v>
      </c>
      <c r="H4743">
        <f t="shared" si="149"/>
        <v>28800</v>
      </c>
      <c r="I4743" t="str">
        <f>VLOOKUP(E4743,'Data Produk'!$A$2:$E$2517,3,FALSE)</f>
        <v>BHINNEKA DURALINK KLT1201 CABLE BLACK</v>
      </c>
      <c r="J4743" t="str">
        <f>VLOOKUP(E4743,'Data Produk'!$A$2:$E$2517,4,FALSE)</f>
        <v>CABLE</v>
      </c>
      <c r="K4743" t="str">
        <f>VLOOKUP(D4743,'Data Outlet'!$A$2:$D$17,4,FALSE)</f>
        <v>Dewi Lestari</v>
      </c>
      <c r="L4743" t="str">
        <f>VLOOKUP(D4743,'Data Outlet'!$A$2:$D$17,2,FALSE)</f>
        <v>CIBUBUR JUNCTION</v>
      </c>
    </row>
    <row r="4744" spans="1:12" x14ac:dyDescent="0.25">
      <c r="A4744" t="str">
        <f t="shared" si="148"/>
        <v>T-4743</v>
      </c>
      <c r="B4744" s="3" t="s">
        <v>2584</v>
      </c>
      <c r="C4744" s="5">
        <v>45500</v>
      </c>
      <c r="D4744" s="3" t="s">
        <v>39</v>
      </c>
      <c r="E4744" s="4" t="s">
        <v>425</v>
      </c>
      <c r="F4744" s="9">
        <v>7</v>
      </c>
      <c r="G4744">
        <f>VLOOKUP(E4744,'Data Produk'!$A$2:$E$2517,5,FALSE)</f>
        <v>90000</v>
      </c>
      <c r="H4744">
        <f t="shared" si="149"/>
        <v>630000</v>
      </c>
      <c r="I4744" t="str">
        <f>VLOOKUP(E4744,'Data Produk'!$A$2:$E$2517,3,FALSE)</f>
        <v>BHINNEKA POWER PURE 33W 2-PORTS USB CHARGER (PD+QC) BLACK</v>
      </c>
      <c r="J4744" t="str">
        <f>VLOOKUP(E4744,'Data Produk'!$A$2:$E$2517,4,FALSE)</f>
        <v>CHARGER</v>
      </c>
      <c r="K4744" t="str">
        <f>VLOOKUP(D4744,'Data Outlet'!$A$2:$D$17,4,FALSE)</f>
        <v>Eko Wijaya</v>
      </c>
      <c r="L4744" t="str">
        <f>VLOOKUP(D4744,'Data Outlet'!$A$2:$D$17,2,FALSE)</f>
        <v>KOTA KASABLANKA</v>
      </c>
    </row>
    <row r="4745" spans="1:12" x14ac:dyDescent="0.25">
      <c r="A4745" t="str">
        <f t="shared" si="148"/>
        <v>T-4744</v>
      </c>
      <c r="B4745" s="3" t="s">
        <v>2584</v>
      </c>
      <c r="C4745" s="5">
        <v>45490</v>
      </c>
      <c r="D4745" s="3" t="s">
        <v>39</v>
      </c>
      <c r="E4745" s="4" t="s">
        <v>389</v>
      </c>
      <c r="F4745" s="9">
        <v>9</v>
      </c>
      <c r="G4745">
        <f>VLOOKUP(E4745,'Data Produk'!$A$2:$E$2517,5,FALSE)</f>
        <v>17100</v>
      </c>
      <c r="H4745">
        <f t="shared" si="149"/>
        <v>153900</v>
      </c>
      <c r="I4745" t="str">
        <f>VLOOKUP(E4745,'Data Produk'!$A$2:$E$2517,3,FALSE)</f>
        <v>BHINNEKA DURALINK KCB1201 BLACK</v>
      </c>
      <c r="J4745" t="str">
        <f>VLOOKUP(E4745,'Data Produk'!$A$2:$E$2517,4,FALSE)</f>
        <v>CABLE</v>
      </c>
      <c r="K4745" t="str">
        <f>VLOOKUP(D4745,'Data Outlet'!$A$2:$D$17,4,FALSE)</f>
        <v>Eko Wijaya</v>
      </c>
      <c r="L4745" t="str">
        <f>VLOOKUP(D4745,'Data Outlet'!$A$2:$D$17,2,FALSE)</f>
        <v>KOTA KASABLANKA</v>
      </c>
    </row>
    <row r="4746" spans="1:12" x14ac:dyDescent="0.25">
      <c r="A4746" t="str">
        <f t="shared" si="148"/>
        <v>T-4745</v>
      </c>
      <c r="B4746" s="3" t="s">
        <v>2584</v>
      </c>
      <c r="C4746" s="5">
        <v>45496</v>
      </c>
      <c r="D4746" s="3" t="s">
        <v>37</v>
      </c>
      <c r="E4746" s="4" t="s">
        <v>250</v>
      </c>
      <c r="F4746" s="9">
        <v>3</v>
      </c>
      <c r="G4746">
        <f>VLOOKUP(E4746,'Data Produk'!$A$2:$E$2517,5,FALSE)</f>
        <v>47700</v>
      </c>
      <c r="H4746">
        <f t="shared" si="149"/>
        <v>143100</v>
      </c>
      <c r="I4746" t="str">
        <f>VLOOKUP(E4746,'Data Produk'!$A$2:$E$2517,3,FALSE)</f>
        <v>BHINNEKA POWER MOVE 30W 2-PORTS CAR CHARGER (PD+QC) BLACK</v>
      </c>
      <c r="J4746" t="str">
        <f>VLOOKUP(E4746,'Data Produk'!$A$2:$E$2517,4,FALSE)</f>
        <v>CAR &amp; TRAVEL CHARGER</v>
      </c>
      <c r="K4746" t="str">
        <f>VLOOKUP(D4746,'Data Outlet'!$A$2:$D$17,4,FALSE)</f>
        <v>Dewi Lestari</v>
      </c>
      <c r="L4746" t="str">
        <f>VLOOKUP(D4746,'Data Outlet'!$A$2:$D$17,2,FALSE)</f>
        <v>CIBUBUR JUNCTION</v>
      </c>
    </row>
    <row r="4747" spans="1:12" x14ac:dyDescent="0.25">
      <c r="A4747" t="str">
        <f t="shared" si="148"/>
        <v>T-4746</v>
      </c>
      <c r="B4747" s="3" t="s">
        <v>2584</v>
      </c>
      <c r="C4747" s="5">
        <v>45500</v>
      </c>
      <c r="D4747" s="3" t="s">
        <v>39</v>
      </c>
      <c r="E4747" s="4" t="s">
        <v>422</v>
      </c>
      <c r="F4747" s="9">
        <v>1</v>
      </c>
      <c r="G4747">
        <f>VLOOKUP(E4747,'Data Produk'!$A$2:$E$2517,5,FALSE)</f>
        <v>30333.333333333332</v>
      </c>
      <c r="H4747">
        <f t="shared" si="149"/>
        <v>30333.333333333332</v>
      </c>
      <c r="I4747" t="str">
        <f>VLOOKUP(E4747,'Data Produk'!$A$2:$E$2517,3,FALSE)</f>
        <v>KM106 BHINNEKA USB CABLE MICRO</v>
      </c>
      <c r="J4747" t="str">
        <f>VLOOKUP(E4747,'Data Produk'!$A$2:$E$2517,4,FALSE)</f>
        <v>CABLE</v>
      </c>
      <c r="K4747" t="str">
        <f>VLOOKUP(D4747,'Data Outlet'!$A$2:$D$17,4,FALSE)</f>
        <v>Eko Wijaya</v>
      </c>
      <c r="L4747" t="str">
        <f>VLOOKUP(D4747,'Data Outlet'!$A$2:$D$17,2,FALSE)</f>
        <v>KOTA KASABLANKA</v>
      </c>
    </row>
    <row r="4748" spans="1:12" x14ac:dyDescent="0.25">
      <c r="A4748" t="str">
        <f t="shared" ref="A4748:A4811" si="150">"T-"&amp;ROW()-1</f>
        <v>T-4747</v>
      </c>
      <c r="B4748" s="3" t="s">
        <v>2584</v>
      </c>
      <c r="C4748" s="5">
        <v>45478</v>
      </c>
      <c r="D4748" s="3" t="s">
        <v>39</v>
      </c>
      <c r="E4748" s="4" t="s">
        <v>380</v>
      </c>
      <c r="F4748" s="9">
        <v>1</v>
      </c>
      <c r="G4748">
        <f>VLOOKUP(E4748,'Data Produk'!$A$2:$E$2517,5,FALSE)</f>
        <v>83100</v>
      </c>
      <c r="H4748">
        <f t="shared" si="149"/>
        <v>83100</v>
      </c>
      <c r="I4748" t="str">
        <f>VLOOKUP(E4748,'Data Produk'!$A$2:$E$2517,3,FALSE)</f>
        <v>BHINNEKA Gaming Headset Stand Tower AC3004 MINT</v>
      </c>
      <c r="J4748" t="str">
        <f>VLOOKUP(E4748,'Data Produk'!$A$2:$E$2517,4,FALSE)</f>
        <v>OTHER ACCESSORIES</v>
      </c>
      <c r="K4748" t="str">
        <f>VLOOKUP(D4748,'Data Outlet'!$A$2:$D$17,4,FALSE)</f>
        <v>Eko Wijaya</v>
      </c>
      <c r="L4748" t="str">
        <f>VLOOKUP(D4748,'Data Outlet'!$A$2:$D$17,2,FALSE)</f>
        <v>KOTA KASABLANKA</v>
      </c>
    </row>
    <row r="4749" spans="1:12" x14ac:dyDescent="0.25">
      <c r="A4749" t="str">
        <f t="shared" si="150"/>
        <v>T-4748</v>
      </c>
      <c r="B4749" s="3" t="s">
        <v>2584</v>
      </c>
      <c r="C4749" s="5">
        <v>45494</v>
      </c>
      <c r="D4749" s="3" t="s">
        <v>39</v>
      </c>
      <c r="E4749" s="4" t="s">
        <v>442</v>
      </c>
      <c r="F4749" s="9">
        <v>10</v>
      </c>
      <c r="G4749">
        <f>VLOOKUP(E4749,'Data Produk'!$A$2:$E$2517,5,FALSE)</f>
        <v>18000</v>
      </c>
      <c r="H4749">
        <f t="shared" si="149"/>
        <v>180000</v>
      </c>
      <c r="I4749" t="str">
        <f>VLOOKUP(E4749,'Data Produk'!$A$2:$E$2517,3,FALSE)</f>
        <v>BHINNEKA DURALINK KLB1201 BLACK</v>
      </c>
      <c r="J4749" t="str">
        <f>VLOOKUP(E4749,'Data Produk'!$A$2:$E$2517,4,FALSE)</f>
        <v>CABLE</v>
      </c>
      <c r="K4749" t="str">
        <f>VLOOKUP(D4749,'Data Outlet'!$A$2:$D$17,4,FALSE)</f>
        <v>Eko Wijaya</v>
      </c>
      <c r="L4749" t="str">
        <f>VLOOKUP(D4749,'Data Outlet'!$A$2:$D$17,2,FALSE)</f>
        <v>KOTA KASABLANKA</v>
      </c>
    </row>
    <row r="4750" spans="1:12" x14ac:dyDescent="0.25">
      <c r="A4750" t="str">
        <f t="shared" si="150"/>
        <v>T-4749</v>
      </c>
      <c r="B4750" s="3" t="s">
        <v>2584</v>
      </c>
      <c r="C4750" s="5">
        <v>45498</v>
      </c>
      <c r="D4750" s="3" t="s">
        <v>37</v>
      </c>
      <c r="E4750" s="4" t="s">
        <v>1209</v>
      </c>
      <c r="F4750" s="9">
        <v>1</v>
      </c>
      <c r="G4750">
        <f>VLOOKUP(E4750,'Data Produk'!$A$2:$E$2517,5,FALSE)</f>
        <v>32000</v>
      </c>
      <c r="H4750">
        <f t="shared" si="149"/>
        <v>32000</v>
      </c>
      <c r="I4750" t="str">
        <f>VLOOKUP(E4750,'Data Produk'!$A$2:$E$2517,3,FALSE)</f>
        <v>KC104 BHINNEKA USB CABLE TYPE C</v>
      </c>
      <c r="J4750" t="str">
        <f>VLOOKUP(E4750,'Data Produk'!$A$2:$E$2517,4,FALSE)</f>
        <v>CABLE</v>
      </c>
      <c r="K4750" t="str">
        <f>VLOOKUP(D4750,'Data Outlet'!$A$2:$D$17,4,FALSE)</f>
        <v>Dewi Lestari</v>
      </c>
      <c r="L4750" t="str">
        <f>VLOOKUP(D4750,'Data Outlet'!$A$2:$D$17,2,FALSE)</f>
        <v>CIBUBUR JUNCTION</v>
      </c>
    </row>
    <row r="4751" spans="1:12" x14ac:dyDescent="0.25">
      <c r="A4751" t="str">
        <f t="shared" si="150"/>
        <v>T-4750</v>
      </c>
      <c r="B4751" s="3" t="s">
        <v>2584</v>
      </c>
      <c r="C4751" s="5">
        <v>45497</v>
      </c>
      <c r="D4751" s="3" t="s">
        <v>39</v>
      </c>
      <c r="E4751" s="4" t="s">
        <v>1799</v>
      </c>
      <c r="F4751" s="9">
        <v>2</v>
      </c>
      <c r="G4751">
        <f>VLOOKUP(E4751,'Data Produk'!$A$2:$E$2517,5,FALSE)</f>
        <v>81000</v>
      </c>
      <c r="H4751">
        <f t="shared" si="149"/>
        <v>162000</v>
      </c>
      <c r="I4751" t="str">
        <f>VLOOKUP(E4751,'Data Produk'!$A$2:$E$2517,3,FALSE)</f>
        <v>BHINNEKA SCAR II EG5C WIRED EARBUDS BLACK</v>
      </c>
      <c r="J4751" t="str">
        <f>VLOOKUP(E4751,'Data Produk'!$A$2:$E$2517,4,FALSE)</f>
        <v>EARPHONE</v>
      </c>
      <c r="K4751" t="str">
        <f>VLOOKUP(D4751,'Data Outlet'!$A$2:$D$17,4,FALSE)</f>
        <v>Eko Wijaya</v>
      </c>
      <c r="L4751" t="str">
        <f>VLOOKUP(D4751,'Data Outlet'!$A$2:$D$17,2,FALSE)</f>
        <v>KOTA KASABLANKA</v>
      </c>
    </row>
    <row r="4752" spans="1:12" x14ac:dyDescent="0.25">
      <c r="A4752" t="str">
        <f t="shared" si="150"/>
        <v>T-4751</v>
      </c>
      <c r="B4752" s="3" t="s">
        <v>2584</v>
      </c>
      <c r="C4752" s="5">
        <v>45501</v>
      </c>
      <c r="D4752" s="3" t="s">
        <v>37</v>
      </c>
      <c r="E4752" s="4" t="s">
        <v>1810</v>
      </c>
      <c r="F4752" s="9">
        <v>1</v>
      </c>
      <c r="G4752">
        <f>VLOOKUP(E4752,'Data Produk'!$A$2:$E$2517,5,FALSE)</f>
        <v>34200</v>
      </c>
      <c r="H4752">
        <f t="shared" si="149"/>
        <v>34200</v>
      </c>
      <c r="I4752" t="str">
        <f>VLOOKUP(E4752,'Data Produk'!$A$2:$E$2517,3,FALSE)</f>
        <v>BHINNEKA VIGIL MP452 BASIC MOUSEPAD BLACK</v>
      </c>
      <c r="J4752" t="str">
        <f>VLOOKUP(E4752,'Data Produk'!$A$2:$E$2517,4,FALSE)</f>
        <v>BASIC MOUSEPAD</v>
      </c>
      <c r="K4752" t="str">
        <f>VLOOKUP(D4752,'Data Outlet'!$A$2:$D$17,4,FALSE)</f>
        <v>Dewi Lestari</v>
      </c>
      <c r="L4752" t="str">
        <f>VLOOKUP(D4752,'Data Outlet'!$A$2:$D$17,2,FALSE)</f>
        <v>CIBUBUR JUNCTION</v>
      </c>
    </row>
    <row r="4753" spans="1:12" x14ac:dyDescent="0.25">
      <c r="A4753" t="str">
        <f t="shared" si="150"/>
        <v>T-4752</v>
      </c>
      <c r="B4753" s="3" t="s">
        <v>2584</v>
      </c>
      <c r="C4753" s="5">
        <v>45501</v>
      </c>
      <c r="D4753" s="3" t="s">
        <v>37</v>
      </c>
      <c r="E4753" s="4" t="s">
        <v>1809</v>
      </c>
      <c r="F4753" s="9">
        <v>1</v>
      </c>
      <c r="G4753">
        <f>VLOOKUP(E4753,'Data Produk'!$A$2:$E$2517,5,FALSE)</f>
        <v>39600</v>
      </c>
      <c r="H4753">
        <f t="shared" si="149"/>
        <v>39600</v>
      </c>
      <c r="I4753" t="str">
        <f>VLOOKUP(E4753,'Data Produk'!$A$2:$E$2517,3,FALSE)</f>
        <v>BHINNEKA GO W607 OFFICE MOUSE BLACK</v>
      </c>
      <c r="J4753" t="str">
        <f>VLOOKUP(E4753,'Data Produk'!$A$2:$E$2517,4,FALSE)</f>
        <v>OFFICE MOUSE</v>
      </c>
      <c r="K4753" t="str">
        <f>VLOOKUP(D4753,'Data Outlet'!$A$2:$D$17,4,FALSE)</f>
        <v>Dewi Lestari</v>
      </c>
      <c r="L4753" t="str">
        <f>VLOOKUP(D4753,'Data Outlet'!$A$2:$D$17,2,FALSE)</f>
        <v>CIBUBUR JUNCTION</v>
      </c>
    </row>
    <row r="4754" spans="1:12" x14ac:dyDescent="0.25">
      <c r="A4754" t="str">
        <f t="shared" si="150"/>
        <v>T-4753</v>
      </c>
      <c r="B4754" s="3" t="s">
        <v>2584</v>
      </c>
      <c r="C4754" s="5">
        <v>45482</v>
      </c>
      <c r="D4754" s="3" t="s">
        <v>37</v>
      </c>
      <c r="E4754" s="4" t="s">
        <v>1113</v>
      </c>
      <c r="F4754" s="9">
        <v>1</v>
      </c>
      <c r="G4754">
        <f>VLOOKUP(E4754,'Data Produk'!$A$2:$E$2517,5,FALSE)</f>
        <v>13500</v>
      </c>
      <c r="H4754">
        <f t="shared" si="149"/>
        <v>13500</v>
      </c>
      <c r="I4754" t="str">
        <f>VLOOKUP(E4754,'Data Produk'!$A$2:$E$2517,3,FALSE)</f>
        <v>BHINNEKA BASIC XL MP64 BASIC MOUSEPAD BLACK</v>
      </c>
      <c r="J4754" t="str">
        <f>VLOOKUP(E4754,'Data Produk'!$A$2:$E$2517,4,FALSE)</f>
        <v>BASIC MOUSEPAD</v>
      </c>
      <c r="K4754" t="str">
        <f>VLOOKUP(D4754,'Data Outlet'!$A$2:$D$17,4,FALSE)</f>
        <v>Dewi Lestari</v>
      </c>
      <c r="L4754" t="str">
        <f>VLOOKUP(D4754,'Data Outlet'!$A$2:$D$17,2,FALSE)</f>
        <v>CIBUBUR JUNCTION</v>
      </c>
    </row>
    <row r="4755" spans="1:12" x14ac:dyDescent="0.25">
      <c r="A4755" t="str">
        <f t="shared" si="150"/>
        <v>T-4754</v>
      </c>
      <c r="B4755" s="3" t="s">
        <v>2584</v>
      </c>
      <c r="C4755" s="5">
        <v>45481</v>
      </c>
      <c r="D4755" s="3" t="s">
        <v>39</v>
      </c>
      <c r="E4755" s="4" t="s">
        <v>1054</v>
      </c>
      <c r="F4755" s="9">
        <v>1</v>
      </c>
      <c r="G4755">
        <f>VLOOKUP(E4755,'Data Produk'!$A$2:$E$2517,5,FALSE)</f>
        <v>40500</v>
      </c>
      <c r="H4755">
        <f t="shared" si="149"/>
        <v>40500</v>
      </c>
      <c r="I4755" t="str">
        <f>VLOOKUP(E4755,'Data Produk'!$A$2:$E$2517,3,FALSE)</f>
        <v>BHINNEKA MEOW AC5001 HEADSET ACCESSORIES PINK</v>
      </c>
      <c r="J4755" t="str">
        <f>VLOOKUP(E4755,'Data Produk'!$A$2:$E$2517,4,FALSE)</f>
        <v>OTHER ACCESSORIES</v>
      </c>
      <c r="K4755" t="str">
        <f>VLOOKUP(D4755,'Data Outlet'!$A$2:$D$17,4,FALSE)</f>
        <v>Eko Wijaya</v>
      </c>
      <c r="L4755" t="str">
        <f>VLOOKUP(D4755,'Data Outlet'!$A$2:$D$17,2,FALSE)</f>
        <v>KOTA KASABLANKA</v>
      </c>
    </row>
    <row r="4756" spans="1:12" x14ac:dyDescent="0.25">
      <c r="A4756" t="str">
        <f t="shared" si="150"/>
        <v>T-4755</v>
      </c>
      <c r="B4756" s="3" t="s">
        <v>2584</v>
      </c>
      <c r="C4756" s="5">
        <v>45498</v>
      </c>
      <c r="D4756" s="3" t="s">
        <v>39</v>
      </c>
      <c r="E4756" s="4" t="s">
        <v>896</v>
      </c>
      <c r="F4756" s="9">
        <v>3</v>
      </c>
      <c r="G4756">
        <f>VLOOKUP(E4756,'Data Produk'!$A$2:$E$2517,5,FALSE)</f>
        <v>225000</v>
      </c>
      <c r="H4756">
        <f t="shared" si="149"/>
        <v>675000</v>
      </c>
      <c r="I4756" t="str">
        <f>VLOOKUP(E4756,'Data Produk'!$A$2:$E$2517,3,FALSE)</f>
        <v>BHINNEKA POWER CUBE 4 PLUG TYPE TRAVEL MULTI ADAPTER BLACK</v>
      </c>
      <c r="J4756" t="str">
        <f>VLOOKUP(E4756,'Data Produk'!$A$2:$E$2517,4,FALSE)</f>
        <v>CAR &amp; TRAVEL CHARGER</v>
      </c>
      <c r="K4756" t="str">
        <f>VLOOKUP(D4756,'Data Outlet'!$A$2:$D$17,4,FALSE)</f>
        <v>Eko Wijaya</v>
      </c>
      <c r="L4756" t="str">
        <f>VLOOKUP(D4756,'Data Outlet'!$A$2:$D$17,2,FALSE)</f>
        <v>KOTA KASABLANKA</v>
      </c>
    </row>
    <row r="4757" spans="1:12" x14ac:dyDescent="0.25">
      <c r="A4757" t="str">
        <f t="shared" si="150"/>
        <v>T-4756</v>
      </c>
      <c r="B4757" s="3" t="s">
        <v>2584</v>
      </c>
      <c r="C4757" s="5">
        <v>45482</v>
      </c>
      <c r="D4757" s="3" t="s">
        <v>37</v>
      </c>
      <c r="E4757" s="4" t="s">
        <v>236</v>
      </c>
      <c r="F4757" s="9">
        <v>2</v>
      </c>
      <c r="G4757">
        <f>VLOOKUP(E4757,'Data Produk'!$A$2:$E$2517,5,FALSE)</f>
        <v>25200</v>
      </c>
      <c r="H4757">
        <f t="shared" si="149"/>
        <v>50400</v>
      </c>
      <c r="I4757" t="str">
        <f>VLOOKUP(E4757,'Data Produk'!$A$2:$E$2517,3,FALSE)</f>
        <v>BHINNEKA HYPERLINK KD60C1501 BLACK</v>
      </c>
      <c r="J4757" t="str">
        <f>VLOOKUP(E4757,'Data Produk'!$A$2:$E$2517,4,FALSE)</f>
        <v>CABLE</v>
      </c>
      <c r="K4757" t="str">
        <f>VLOOKUP(D4757,'Data Outlet'!$A$2:$D$17,4,FALSE)</f>
        <v>Dewi Lestari</v>
      </c>
      <c r="L4757" t="str">
        <f>VLOOKUP(D4757,'Data Outlet'!$A$2:$D$17,2,FALSE)</f>
        <v>CIBUBUR JUNCTION</v>
      </c>
    </row>
    <row r="4758" spans="1:12" x14ac:dyDescent="0.25">
      <c r="A4758" t="str">
        <f t="shared" si="150"/>
        <v>T-4757</v>
      </c>
      <c r="B4758" s="3" t="s">
        <v>2584</v>
      </c>
      <c r="C4758" s="5">
        <v>45498</v>
      </c>
      <c r="D4758" s="3" t="s">
        <v>39</v>
      </c>
      <c r="E4758" s="4" t="s">
        <v>1581</v>
      </c>
      <c r="F4758" s="9">
        <v>2</v>
      </c>
      <c r="G4758">
        <f>VLOOKUP(E4758,'Data Produk'!$A$2:$E$2517,5,FALSE)</f>
        <v>39600</v>
      </c>
      <c r="H4758">
        <f t="shared" si="149"/>
        <v>79200</v>
      </c>
      <c r="I4758" t="str">
        <f>VLOOKUP(E4758,'Data Produk'!$A$2:$E$2517,3,FALSE)</f>
        <v>BHINNEKA GO W606 OFFICE MOUSE WHITE</v>
      </c>
      <c r="J4758" t="str">
        <f>VLOOKUP(E4758,'Data Produk'!$A$2:$E$2517,4,FALSE)</f>
        <v>OFFICE MOUSE</v>
      </c>
      <c r="K4758" t="str">
        <f>VLOOKUP(D4758,'Data Outlet'!$A$2:$D$17,4,FALSE)</f>
        <v>Eko Wijaya</v>
      </c>
      <c r="L4758" t="str">
        <f>VLOOKUP(D4758,'Data Outlet'!$A$2:$D$17,2,FALSE)</f>
        <v>KOTA KASABLANKA</v>
      </c>
    </row>
    <row r="4759" spans="1:12" x14ac:dyDescent="0.25">
      <c r="A4759" t="str">
        <f t="shared" si="150"/>
        <v>T-4758</v>
      </c>
      <c r="B4759" s="3" t="s">
        <v>2584</v>
      </c>
      <c r="C4759" s="5">
        <v>45503</v>
      </c>
      <c r="D4759" s="3" t="s">
        <v>39</v>
      </c>
      <c r="E4759" s="4" t="s">
        <v>560</v>
      </c>
      <c r="F4759" s="9">
        <v>2</v>
      </c>
      <c r="G4759">
        <f>VLOOKUP(E4759,'Data Produk'!$A$2:$E$2517,5,FALSE)</f>
        <v>93150</v>
      </c>
      <c r="H4759">
        <f t="shared" si="149"/>
        <v>186300</v>
      </c>
      <c r="I4759" t="str">
        <f>VLOOKUP(E4759,'Data Produk'!$A$2:$E$2517,3,FALSE)</f>
        <v>BHINNEKA POWER GO 25W 1-PORT TYPE-C USB CHARGER (PD/PPS) WHITE</v>
      </c>
      <c r="J4759" t="str">
        <f>VLOOKUP(E4759,'Data Produk'!$A$2:$E$2517,4,FALSE)</f>
        <v>CHARGER</v>
      </c>
      <c r="K4759" t="str">
        <f>VLOOKUP(D4759,'Data Outlet'!$A$2:$D$17,4,FALSE)</f>
        <v>Eko Wijaya</v>
      </c>
      <c r="L4759" t="str">
        <f>VLOOKUP(D4759,'Data Outlet'!$A$2:$D$17,2,FALSE)</f>
        <v>KOTA KASABLANKA</v>
      </c>
    </row>
    <row r="4760" spans="1:12" x14ac:dyDescent="0.25">
      <c r="A4760" t="str">
        <f t="shared" si="150"/>
        <v>T-4759</v>
      </c>
      <c r="B4760" s="3" t="s">
        <v>2584</v>
      </c>
      <c r="C4760" s="5">
        <v>45482</v>
      </c>
      <c r="D4760" s="3" t="s">
        <v>37</v>
      </c>
      <c r="E4760" s="4" t="s">
        <v>1628</v>
      </c>
      <c r="F4760" s="9">
        <v>1</v>
      </c>
      <c r="G4760">
        <f>VLOOKUP(E4760,'Data Produk'!$A$2:$E$2517,5,FALSE)</f>
        <v>41400</v>
      </c>
      <c r="H4760">
        <f t="shared" si="149"/>
        <v>41400</v>
      </c>
      <c r="I4760" t="str">
        <f>VLOOKUP(E4760,'Data Produk'!$A$2:$E$2517,3,FALSE)</f>
        <v>BHINNEKA CW1-Q03 18W 1-PORTS CHARGER (QC) WHITE</v>
      </c>
      <c r="J4760" t="str">
        <f>VLOOKUP(E4760,'Data Produk'!$A$2:$E$2517,4,FALSE)</f>
        <v>CHARGER</v>
      </c>
      <c r="K4760" t="str">
        <f>VLOOKUP(D4760,'Data Outlet'!$A$2:$D$17,4,FALSE)</f>
        <v>Dewi Lestari</v>
      </c>
      <c r="L4760" t="str">
        <f>VLOOKUP(D4760,'Data Outlet'!$A$2:$D$17,2,FALSE)</f>
        <v>CIBUBUR JUNCTION</v>
      </c>
    </row>
    <row r="4761" spans="1:12" x14ac:dyDescent="0.25">
      <c r="A4761" t="str">
        <f t="shared" si="150"/>
        <v>T-4760</v>
      </c>
      <c r="B4761" s="3" t="s">
        <v>2584</v>
      </c>
      <c r="C4761" s="5">
        <v>45496</v>
      </c>
      <c r="D4761" s="3" t="s">
        <v>37</v>
      </c>
      <c r="E4761" s="4" t="s">
        <v>1855</v>
      </c>
      <c r="F4761" s="9">
        <v>1</v>
      </c>
      <c r="G4761">
        <f>VLOOKUP(E4761,'Data Produk'!$A$2:$E$2517,5,FALSE)</f>
        <v>162000</v>
      </c>
      <c r="H4761">
        <f t="shared" si="149"/>
        <v>162000</v>
      </c>
      <c r="I4761" t="str">
        <f>VLOOKUP(E4761,'Data Produk'!$A$2:$E$2517,3,FALSE)</f>
        <v>BHINNEKA GO WH03 WIRELESS HEADSET BEIGE</v>
      </c>
      <c r="J4761" t="str">
        <f>VLOOKUP(E4761,'Data Produk'!$A$2:$E$2517,4,FALSE)</f>
        <v>WIRELESS HEADSET</v>
      </c>
      <c r="K4761" t="str">
        <f>VLOOKUP(D4761,'Data Outlet'!$A$2:$D$17,4,FALSE)</f>
        <v>Dewi Lestari</v>
      </c>
      <c r="L4761" t="str">
        <f>VLOOKUP(D4761,'Data Outlet'!$A$2:$D$17,2,FALSE)</f>
        <v>CIBUBUR JUNCTION</v>
      </c>
    </row>
    <row r="4762" spans="1:12" x14ac:dyDescent="0.25">
      <c r="A4762" t="str">
        <f t="shared" si="150"/>
        <v>T-4761</v>
      </c>
      <c r="B4762" s="3" t="s">
        <v>2584</v>
      </c>
      <c r="C4762" s="5">
        <v>45478</v>
      </c>
      <c r="D4762" s="3" t="s">
        <v>37</v>
      </c>
      <c r="E4762" s="4" t="s">
        <v>1183</v>
      </c>
      <c r="F4762" s="9">
        <v>1</v>
      </c>
      <c r="G4762">
        <f>VLOOKUP(E4762,'Data Produk'!$A$2:$E$2517,5,FALSE)</f>
        <v>34200</v>
      </c>
      <c r="H4762">
        <f t="shared" si="149"/>
        <v>34200</v>
      </c>
      <c r="I4762" t="str">
        <f>VLOOKUP(E4762,'Data Produk'!$A$2:$E$2517,3,FALSE)</f>
        <v>KDL105 BHINNEKA USB CABLE LIGHTNING</v>
      </c>
      <c r="J4762" t="str">
        <f>VLOOKUP(E4762,'Data Produk'!$A$2:$E$2517,4,FALSE)</f>
        <v>CABLE</v>
      </c>
      <c r="K4762" t="str">
        <f>VLOOKUP(D4762,'Data Outlet'!$A$2:$D$17,4,FALSE)</f>
        <v>Dewi Lestari</v>
      </c>
      <c r="L4762" t="str">
        <f>VLOOKUP(D4762,'Data Outlet'!$A$2:$D$17,2,FALSE)</f>
        <v>CIBUBUR JUNCTION</v>
      </c>
    </row>
    <row r="4763" spans="1:12" x14ac:dyDescent="0.25">
      <c r="A4763" t="str">
        <f t="shared" si="150"/>
        <v>T-4762</v>
      </c>
      <c r="B4763" s="3" t="s">
        <v>2584</v>
      </c>
      <c r="C4763" s="5">
        <v>45487</v>
      </c>
      <c r="D4763" s="3" t="s">
        <v>37</v>
      </c>
      <c r="E4763" s="4" t="s">
        <v>168</v>
      </c>
      <c r="F4763" s="9">
        <v>2</v>
      </c>
      <c r="G4763">
        <f>VLOOKUP(E4763,'Data Produk'!$A$2:$E$2517,5,FALSE)</f>
        <v>15300</v>
      </c>
      <c r="H4763">
        <f t="shared" si="149"/>
        <v>30600</v>
      </c>
      <c r="I4763" t="str">
        <f>VLOOKUP(E4763,'Data Produk'!$A$2:$E$2517,3,FALSE)</f>
        <v>BHINNEKA LINKPODS ES3 WIRED EARBUDS BLACK</v>
      </c>
      <c r="J4763" t="str">
        <f>VLOOKUP(E4763,'Data Produk'!$A$2:$E$2517,4,FALSE)</f>
        <v>EARPHONE</v>
      </c>
      <c r="K4763" t="str">
        <f>VLOOKUP(D4763,'Data Outlet'!$A$2:$D$17,4,FALSE)</f>
        <v>Dewi Lestari</v>
      </c>
      <c r="L4763" t="str">
        <f>VLOOKUP(D4763,'Data Outlet'!$A$2:$D$17,2,FALSE)</f>
        <v>CIBUBUR JUNCTION</v>
      </c>
    </row>
    <row r="4764" spans="1:12" x14ac:dyDescent="0.25">
      <c r="A4764" t="str">
        <f t="shared" si="150"/>
        <v>T-4763</v>
      </c>
      <c r="B4764" s="3" t="s">
        <v>2584</v>
      </c>
      <c r="C4764" s="5">
        <v>45480</v>
      </c>
      <c r="D4764" s="3" t="s">
        <v>39</v>
      </c>
      <c r="E4764" s="4" t="s">
        <v>632</v>
      </c>
      <c r="F4764" s="9">
        <v>3</v>
      </c>
      <c r="G4764">
        <f>VLOOKUP(E4764,'Data Produk'!$A$2:$E$2517,5,FALSE)</f>
        <v>82800</v>
      </c>
      <c r="H4764">
        <f t="shared" si="149"/>
        <v>248400</v>
      </c>
      <c r="I4764" t="str">
        <f>VLOOKUP(E4764,'Data Produk'!$A$2:$E$2517,3,FALSE)</f>
        <v>BHINNEKA GO W193 OFFICE MOUSE PINK</v>
      </c>
      <c r="J4764" t="str">
        <f>VLOOKUP(E4764,'Data Produk'!$A$2:$E$2517,4,FALSE)</f>
        <v>OFFICE MOUSE</v>
      </c>
      <c r="K4764" t="str">
        <f>VLOOKUP(D4764,'Data Outlet'!$A$2:$D$17,4,FALSE)</f>
        <v>Eko Wijaya</v>
      </c>
      <c r="L4764" t="str">
        <f>VLOOKUP(D4764,'Data Outlet'!$A$2:$D$17,2,FALSE)</f>
        <v>KOTA KASABLANKA</v>
      </c>
    </row>
    <row r="4765" spans="1:12" x14ac:dyDescent="0.25">
      <c r="A4765" t="str">
        <f t="shared" si="150"/>
        <v>T-4764</v>
      </c>
      <c r="B4765" s="3" t="s">
        <v>2584</v>
      </c>
      <c r="C4765" s="5">
        <v>45474</v>
      </c>
      <c r="D4765" s="3" t="s">
        <v>39</v>
      </c>
      <c r="E4765" s="4" t="s">
        <v>446</v>
      </c>
      <c r="F4765" s="9">
        <v>1</v>
      </c>
      <c r="G4765">
        <f>VLOOKUP(E4765,'Data Produk'!$A$2:$E$2517,5,FALSE)</f>
        <v>39600</v>
      </c>
      <c r="H4765">
        <f t="shared" si="149"/>
        <v>39600</v>
      </c>
      <c r="I4765" t="str">
        <f>VLOOKUP(E4765,'Data Produk'!$A$2:$E$2517,3,FALSE)</f>
        <v>BHINNEKA GO W608 OFFICE MOUSE GREEN</v>
      </c>
      <c r="J4765" t="str">
        <f>VLOOKUP(E4765,'Data Produk'!$A$2:$E$2517,4,FALSE)</f>
        <v>OFFICE MOUSE</v>
      </c>
      <c r="K4765" t="str">
        <f>VLOOKUP(D4765,'Data Outlet'!$A$2:$D$17,4,FALSE)</f>
        <v>Eko Wijaya</v>
      </c>
      <c r="L4765" t="str">
        <f>VLOOKUP(D4765,'Data Outlet'!$A$2:$D$17,2,FALSE)</f>
        <v>KOTA KASABLANKA</v>
      </c>
    </row>
    <row r="4766" spans="1:12" x14ac:dyDescent="0.25">
      <c r="A4766" t="str">
        <f t="shared" si="150"/>
        <v>T-4765</v>
      </c>
      <c r="B4766" s="3" t="s">
        <v>2584</v>
      </c>
      <c r="C4766" s="5">
        <v>45502</v>
      </c>
      <c r="D4766" s="3" t="s">
        <v>37</v>
      </c>
      <c r="E4766" s="4" t="s">
        <v>92</v>
      </c>
      <c r="F4766" s="9">
        <v>1</v>
      </c>
      <c r="G4766">
        <f>VLOOKUP(E4766,'Data Produk'!$A$2:$E$2517,5,FALSE)</f>
        <v>148850</v>
      </c>
      <c r="H4766">
        <f t="shared" si="149"/>
        <v>148850</v>
      </c>
      <c r="I4766" t="str">
        <f>VLOOKUP(E4766,'Data Produk'!$A$2:$E$2517,3,FALSE)</f>
        <v>BHINNEKA POWER PACK T1 10.000 mAh 22,5W POWERBANK BLACK</v>
      </c>
      <c r="J4766" t="str">
        <f>VLOOKUP(E4766,'Data Produk'!$A$2:$E$2517,4,FALSE)</f>
        <v>POWERBANK</v>
      </c>
      <c r="K4766" t="str">
        <f>VLOOKUP(D4766,'Data Outlet'!$A$2:$D$17,4,FALSE)</f>
        <v>Dewi Lestari</v>
      </c>
      <c r="L4766" t="str">
        <f>VLOOKUP(D4766,'Data Outlet'!$A$2:$D$17,2,FALSE)</f>
        <v>CIBUBUR JUNCTION</v>
      </c>
    </row>
    <row r="4767" spans="1:12" x14ac:dyDescent="0.25">
      <c r="A4767" t="str">
        <f t="shared" si="150"/>
        <v>T-4766</v>
      </c>
      <c r="B4767" s="3" t="s">
        <v>2584</v>
      </c>
      <c r="C4767" s="5">
        <v>45478</v>
      </c>
      <c r="D4767" s="3" t="s">
        <v>39</v>
      </c>
      <c r="E4767" s="4" t="s">
        <v>386</v>
      </c>
      <c r="F4767" s="9">
        <v>12</v>
      </c>
      <c r="G4767">
        <f>VLOOKUP(E4767,'Data Produk'!$A$2:$E$2517,5,FALSE)</f>
        <v>22500</v>
      </c>
      <c r="H4767">
        <f t="shared" si="149"/>
        <v>270000</v>
      </c>
      <c r="I4767" t="str">
        <f>VLOOKUP(E4767,'Data Produk'!$A$2:$E$2517,3,FALSE)</f>
        <v>BHINNEKA HYPERLINK KV65C1201 BLACK</v>
      </c>
      <c r="J4767" t="str">
        <f>VLOOKUP(E4767,'Data Produk'!$A$2:$E$2517,4,FALSE)</f>
        <v>CABLE</v>
      </c>
      <c r="K4767" t="str">
        <f>VLOOKUP(D4767,'Data Outlet'!$A$2:$D$17,4,FALSE)</f>
        <v>Eko Wijaya</v>
      </c>
      <c r="L4767" t="str">
        <f>VLOOKUP(D4767,'Data Outlet'!$A$2:$D$17,2,FALSE)</f>
        <v>KOTA KASABLANKA</v>
      </c>
    </row>
    <row r="4768" spans="1:12" x14ac:dyDescent="0.25">
      <c r="A4768" t="str">
        <f t="shared" si="150"/>
        <v>T-4767</v>
      </c>
      <c r="B4768" s="3" t="s">
        <v>2584</v>
      </c>
      <c r="C4768" s="5">
        <v>45475</v>
      </c>
      <c r="D4768" s="3" t="s">
        <v>39</v>
      </c>
      <c r="E4768" s="4" t="s">
        <v>823</v>
      </c>
      <c r="F4768" s="9">
        <v>1</v>
      </c>
      <c r="G4768">
        <f>VLOOKUP(E4768,'Data Produk'!$A$2:$E$2517,5,FALSE)</f>
        <v>145800</v>
      </c>
      <c r="H4768">
        <f t="shared" si="149"/>
        <v>145800</v>
      </c>
      <c r="I4768" t="str">
        <f>VLOOKUP(E4768,'Data Produk'!$A$2:$E$2517,3,FALSE)</f>
        <v>BHINNEKA SHOOTER II GP13 GAMEPAD BLACK</v>
      </c>
      <c r="J4768" t="str">
        <f>VLOOKUP(E4768,'Data Produk'!$A$2:$E$2517,4,FALSE)</f>
        <v>GAMEPAD</v>
      </c>
      <c r="K4768" t="str">
        <f>VLOOKUP(D4768,'Data Outlet'!$A$2:$D$17,4,FALSE)</f>
        <v>Eko Wijaya</v>
      </c>
      <c r="L4768" t="str">
        <f>VLOOKUP(D4768,'Data Outlet'!$A$2:$D$17,2,FALSE)</f>
        <v>KOTA KASABLANKA</v>
      </c>
    </row>
    <row r="4769" spans="1:12" x14ac:dyDescent="0.25">
      <c r="A4769" t="str">
        <f t="shared" si="150"/>
        <v>T-4768</v>
      </c>
      <c r="B4769" s="3" t="s">
        <v>2584</v>
      </c>
      <c r="C4769" s="5">
        <v>45474</v>
      </c>
      <c r="D4769" s="3" t="s">
        <v>37</v>
      </c>
      <c r="E4769" s="4" t="s">
        <v>1856</v>
      </c>
      <c r="F4769" s="9">
        <v>1</v>
      </c>
      <c r="G4769">
        <f>VLOOKUP(E4769,'Data Produk'!$A$2:$E$2517,5,FALSE)</f>
        <v>62100</v>
      </c>
      <c r="H4769">
        <f t="shared" si="149"/>
        <v>62100</v>
      </c>
      <c r="I4769" t="str">
        <f>VLOOKUP(E4769,'Data Produk'!$A$2:$E$2517,3,FALSE)</f>
        <v>BHINNEKA Numeric Keyboard Office K801</v>
      </c>
      <c r="J4769" t="str">
        <f>VLOOKUP(E4769,'Data Produk'!$A$2:$E$2517,4,FALSE)</f>
        <v>OFFICE COMBO</v>
      </c>
      <c r="K4769" t="str">
        <f>VLOOKUP(D4769,'Data Outlet'!$A$2:$D$17,4,FALSE)</f>
        <v>Dewi Lestari</v>
      </c>
      <c r="L4769" t="str">
        <f>VLOOKUP(D4769,'Data Outlet'!$A$2:$D$17,2,FALSE)</f>
        <v>CIBUBUR JUNCTION</v>
      </c>
    </row>
    <row r="4770" spans="1:12" x14ac:dyDescent="0.25">
      <c r="A4770" t="str">
        <f t="shared" si="150"/>
        <v>T-4769</v>
      </c>
      <c r="B4770" s="3" t="s">
        <v>2584</v>
      </c>
      <c r="C4770" s="5">
        <v>45499</v>
      </c>
      <c r="D4770" s="3" t="s">
        <v>39</v>
      </c>
      <c r="E4770" s="4" t="s">
        <v>1795</v>
      </c>
      <c r="F4770" s="9">
        <v>1</v>
      </c>
      <c r="G4770">
        <f>VLOOKUP(E4770,'Data Produk'!$A$2:$E$2517,5,FALSE)</f>
        <v>39600</v>
      </c>
      <c r="H4770">
        <f t="shared" si="149"/>
        <v>39600</v>
      </c>
      <c r="I4770" t="str">
        <f>VLOOKUP(E4770,'Data Produk'!$A$2:$E$2517,3,FALSE)</f>
        <v>BHINNEKA GO W607 OFFICE MOUSE PURPLE</v>
      </c>
      <c r="J4770" t="str">
        <f>VLOOKUP(E4770,'Data Produk'!$A$2:$E$2517,4,FALSE)</f>
        <v>OFFICE MOUSE</v>
      </c>
      <c r="K4770" t="str">
        <f>VLOOKUP(D4770,'Data Outlet'!$A$2:$D$17,4,FALSE)</f>
        <v>Eko Wijaya</v>
      </c>
      <c r="L4770" t="str">
        <f>VLOOKUP(D4770,'Data Outlet'!$A$2:$D$17,2,FALSE)</f>
        <v>KOTA KASABLANKA</v>
      </c>
    </row>
    <row r="4771" spans="1:12" x14ac:dyDescent="0.25">
      <c r="A4771" t="str">
        <f t="shared" si="150"/>
        <v>T-4770</v>
      </c>
      <c r="B4771" s="3" t="s">
        <v>2584</v>
      </c>
      <c r="C4771" s="5">
        <v>45481</v>
      </c>
      <c r="D4771" s="3" t="s">
        <v>37</v>
      </c>
      <c r="E4771" s="4" t="s">
        <v>175</v>
      </c>
      <c r="F4771" s="9">
        <v>1</v>
      </c>
      <c r="G4771">
        <f>VLOOKUP(E4771,'Data Produk'!$A$2:$E$2517,5,FALSE)</f>
        <v>31500</v>
      </c>
      <c r="H4771">
        <f t="shared" si="149"/>
        <v>31500</v>
      </c>
      <c r="I4771" t="str">
        <f>VLOOKUP(E4771,'Data Produk'!$A$2:$E$2517,3,FALSE)</f>
        <v>BHINNEKA HYPERLINK KD60L1501 BLACK</v>
      </c>
      <c r="J4771" t="str">
        <f>VLOOKUP(E4771,'Data Produk'!$A$2:$E$2517,4,FALSE)</f>
        <v>CABLE</v>
      </c>
      <c r="K4771" t="str">
        <f>VLOOKUP(D4771,'Data Outlet'!$A$2:$D$17,4,FALSE)</f>
        <v>Dewi Lestari</v>
      </c>
      <c r="L4771" t="str">
        <f>VLOOKUP(D4771,'Data Outlet'!$A$2:$D$17,2,FALSE)</f>
        <v>CIBUBUR JUNCTION</v>
      </c>
    </row>
    <row r="4772" spans="1:12" x14ac:dyDescent="0.25">
      <c r="A4772" t="str">
        <f t="shared" si="150"/>
        <v>T-4771</v>
      </c>
      <c r="B4772" s="3" t="s">
        <v>2584</v>
      </c>
      <c r="C4772" s="5">
        <v>45496</v>
      </c>
      <c r="D4772" s="3" t="s">
        <v>37</v>
      </c>
      <c r="E4772" s="4" t="s">
        <v>1642</v>
      </c>
      <c r="F4772" s="9">
        <v>1</v>
      </c>
      <c r="G4772">
        <f>VLOOKUP(E4772,'Data Produk'!$A$2:$E$2517,5,FALSE)</f>
        <v>38700</v>
      </c>
      <c r="H4772">
        <f t="shared" si="149"/>
        <v>38700</v>
      </c>
      <c r="I4772" t="str">
        <f>VLOOKUP(E4772,'Data Produk'!$A$2:$E$2517,3,FALSE)</f>
        <v>BHINNEKA EG3 WIRED EARBUDS BLACK</v>
      </c>
      <c r="J4772" t="str">
        <f>VLOOKUP(E4772,'Data Produk'!$A$2:$E$2517,4,FALSE)</f>
        <v>EARPHONE</v>
      </c>
      <c r="K4772" t="str">
        <f>VLOOKUP(D4772,'Data Outlet'!$A$2:$D$17,4,FALSE)</f>
        <v>Dewi Lestari</v>
      </c>
      <c r="L4772" t="str">
        <f>VLOOKUP(D4772,'Data Outlet'!$A$2:$D$17,2,FALSE)</f>
        <v>CIBUBUR JUNCTION</v>
      </c>
    </row>
    <row r="4773" spans="1:12" x14ac:dyDescent="0.25">
      <c r="A4773" t="str">
        <f t="shared" si="150"/>
        <v>T-4772</v>
      </c>
      <c r="B4773" s="3" t="s">
        <v>2584</v>
      </c>
      <c r="C4773" s="5">
        <v>45487</v>
      </c>
      <c r="D4773" s="3" t="s">
        <v>39</v>
      </c>
      <c r="E4773" s="4" t="s">
        <v>443</v>
      </c>
      <c r="F4773" s="9">
        <v>10</v>
      </c>
      <c r="G4773">
        <f>VLOOKUP(E4773,'Data Produk'!$A$2:$E$2517,5,FALSE)</f>
        <v>49500</v>
      </c>
      <c r="H4773">
        <f t="shared" si="149"/>
        <v>495000</v>
      </c>
      <c r="I4773" t="str">
        <f>VLOOKUP(E4773,'Data Produk'!$A$2:$E$2517,3,FALSE)</f>
        <v>BHINNEKA POWER PURE 20W 1-PORT TYPE-A USB CHARGER (QC) BLACK</v>
      </c>
      <c r="J4773" t="str">
        <f>VLOOKUP(E4773,'Data Produk'!$A$2:$E$2517,4,FALSE)</f>
        <v>CHARGER</v>
      </c>
      <c r="K4773" t="str">
        <f>VLOOKUP(D4773,'Data Outlet'!$A$2:$D$17,4,FALSE)</f>
        <v>Eko Wijaya</v>
      </c>
      <c r="L4773" t="str">
        <f>VLOOKUP(D4773,'Data Outlet'!$A$2:$D$17,2,FALSE)</f>
        <v>KOTA KASABLANKA</v>
      </c>
    </row>
    <row r="4774" spans="1:12" x14ac:dyDescent="0.25">
      <c r="A4774" t="str">
        <f t="shared" si="150"/>
        <v>T-4773</v>
      </c>
      <c r="B4774" s="3" t="s">
        <v>2584</v>
      </c>
      <c r="C4774" s="5">
        <v>45500</v>
      </c>
      <c r="D4774" s="3" t="s">
        <v>39</v>
      </c>
      <c r="E4774" s="4" t="s">
        <v>720</v>
      </c>
      <c r="F4774" s="9">
        <v>4</v>
      </c>
      <c r="G4774">
        <f>VLOOKUP(E4774,'Data Produk'!$A$2:$E$2517,5,FALSE)</f>
        <v>60750</v>
      </c>
      <c r="H4774">
        <f t="shared" si="149"/>
        <v>243000</v>
      </c>
      <c r="I4774" t="str">
        <f>VLOOKUP(E4774,'Data Produk'!$A$2:$E$2517,3,FALSE)</f>
        <v>BHINNEKA RAIGOR II WG10 GAMING MOUSE BLACK</v>
      </c>
      <c r="J4774" t="str">
        <f>VLOOKUP(E4774,'Data Produk'!$A$2:$E$2517,4,FALSE)</f>
        <v>MOUSE GAMING</v>
      </c>
      <c r="K4774" t="str">
        <f>VLOOKUP(D4774,'Data Outlet'!$A$2:$D$17,4,FALSE)</f>
        <v>Eko Wijaya</v>
      </c>
      <c r="L4774" t="str">
        <f>VLOOKUP(D4774,'Data Outlet'!$A$2:$D$17,2,FALSE)</f>
        <v>KOTA KASABLANKA</v>
      </c>
    </row>
    <row r="4775" spans="1:12" x14ac:dyDescent="0.25">
      <c r="A4775" t="str">
        <f t="shared" si="150"/>
        <v>T-4774</v>
      </c>
      <c r="B4775" s="3" t="s">
        <v>2584</v>
      </c>
      <c r="C4775" s="5">
        <v>45488</v>
      </c>
      <c r="D4775" s="3" t="s">
        <v>39</v>
      </c>
      <c r="E4775" s="4" t="s">
        <v>420</v>
      </c>
      <c r="F4775" s="9">
        <v>1</v>
      </c>
      <c r="G4775">
        <f>VLOOKUP(E4775,'Data Produk'!$A$2:$E$2517,5,FALSE)</f>
        <v>82800</v>
      </c>
      <c r="H4775">
        <f t="shared" si="149"/>
        <v>82800</v>
      </c>
      <c r="I4775" t="str">
        <f>VLOOKUP(E4775,'Data Produk'!$A$2:$E$2517,3,FALSE)</f>
        <v>BHINNEKA W190 OFFICE MOUSE BLACK</v>
      </c>
      <c r="J4775" t="str">
        <f>VLOOKUP(E4775,'Data Produk'!$A$2:$E$2517,4,FALSE)</f>
        <v>OFFICE MOUSE</v>
      </c>
      <c r="K4775" t="str">
        <f>VLOOKUP(D4775,'Data Outlet'!$A$2:$D$17,4,FALSE)</f>
        <v>Eko Wijaya</v>
      </c>
      <c r="L4775" t="str">
        <f>VLOOKUP(D4775,'Data Outlet'!$A$2:$D$17,2,FALSE)</f>
        <v>KOTA KASABLANKA</v>
      </c>
    </row>
    <row r="4776" spans="1:12" x14ac:dyDescent="0.25">
      <c r="A4776" t="str">
        <f t="shared" si="150"/>
        <v>T-4775</v>
      </c>
      <c r="B4776" s="3" t="s">
        <v>2584</v>
      </c>
      <c r="C4776" s="5">
        <v>45480</v>
      </c>
      <c r="D4776" s="3" t="s">
        <v>39</v>
      </c>
      <c r="E4776" s="4" t="s">
        <v>1035</v>
      </c>
      <c r="F4776" s="9">
        <v>1</v>
      </c>
      <c r="G4776">
        <f>VLOOKUP(E4776,'Data Produk'!$A$2:$E$2517,5,FALSE)</f>
        <v>78750</v>
      </c>
      <c r="H4776">
        <f t="shared" si="149"/>
        <v>78750</v>
      </c>
      <c r="I4776" t="str">
        <f>VLOOKUP(E4776,'Data Produk'!$A$2:$E$2517,3,FALSE)</f>
        <v>BHINNEKA CRYTO VX7 GAMING MOUSE WHITE</v>
      </c>
      <c r="J4776" t="str">
        <f>VLOOKUP(E4776,'Data Produk'!$A$2:$E$2517,4,FALSE)</f>
        <v>MOUSE GAMING</v>
      </c>
      <c r="K4776" t="str">
        <f>VLOOKUP(D4776,'Data Outlet'!$A$2:$D$17,4,FALSE)</f>
        <v>Eko Wijaya</v>
      </c>
      <c r="L4776" t="str">
        <f>VLOOKUP(D4776,'Data Outlet'!$A$2:$D$17,2,FALSE)</f>
        <v>KOTA KASABLANKA</v>
      </c>
    </row>
    <row r="4777" spans="1:12" x14ac:dyDescent="0.25">
      <c r="A4777" t="str">
        <f t="shared" si="150"/>
        <v>T-4776</v>
      </c>
      <c r="B4777" s="3" t="s">
        <v>2584</v>
      </c>
      <c r="C4777" s="5">
        <v>45491</v>
      </c>
      <c r="D4777" s="3" t="s">
        <v>39</v>
      </c>
      <c r="E4777" s="4" t="s">
        <v>434</v>
      </c>
      <c r="F4777" s="9">
        <v>4</v>
      </c>
      <c r="G4777">
        <f>VLOOKUP(E4777,'Data Produk'!$A$2:$E$2517,5,FALSE)</f>
        <v>49500</v>
      </c>
      <c r="H4777">
        <f t="shared" si="149"/>
        <v>198000</v>
      </c>
      <c r="I4777" t="str">
        <f>VLOOKUP(E4777,'Data Produk'!$A$2:$E$2517,3,FALSE)</f>
        <v>BHINNEKA POWER GO 20W 1-PORT TYPE-C USB CHARGER (PD+QC) BLACK</v>
      </c>
      <c r="J4777" t="str">
        <f>VLOOKUP(E4777,'Data Produk'!$A$2:$E$2517,4,FALSE)</f>
        <v>CHARGER</v>
      </c>
      <c r="K4777" t="str">
        <f>VLOOKUP(D4777,'Data Outlet'!$A$2:$D$17,4,FALSE)</f>
        <v>Eko Wijaya</v>
      </c>
      <c r="L4777" t="str">
        <f>VLOOKUP(D4777,'Data Outlet'!$A$2:$D$17,2,FALSE)</f>
        <v>KOTA KASABLANKA</v>
      </c>
    </row>
    <row r="4778" spans="1:12" x14ac:dyDescent="0.25">
      <c r="A4778" t="str">
        <f t="shared" si="150"/>
        <v>T-4777</v>
      </c>
      <c r="B4778" s="3" t="s">
        <v>2584</v>
      </c>
      <c r="C4778" s="5">
        <v>45494</v>
      </c>
      <c r="D4778" s="3" t="s">
        <v>37</v>
      </c>
      <c r="E4778" s="4" t="s">
        <v>1240</v>
      </c>
      <c r="F4778" s="9">
        <v>1</v>
      </c>
      <c r="G4778">
        <f>VLOOKUP(E4778,'Data Produk'!$A$2:$E$2517,5,FALSE)</f>
        <v>81000</v>
      </c>
      <c r="H4778">
        <f t="shared" si="149"/>
        <v>81000</v>
      </c>
      <c r="I4778" t="str">
        <f>VLOOKUP(E4778,'Data Produk'!$A$2:$E$2517,3,FALSE)</f>
        <v>BHINNEKA THOR X9 GAMING MOUSE BLACK</v>
      </c>
      <c r="J4778" t="str">
        <f>VLOOKUP(E4778,'Data Produk'!$A$2:$E$2517,4,FALSE)</f>
        <v>MOUSE GAMING</v>
      </c>
      <c r="K4778" t="str">
        <f>VLOOKUP(D4778,'Data Outlet'!$A$2:$D$17,4,FALSE)</f>
        <v>Dewi Lestari</v>
      </c>
      <c r="L4778" t="str">
        <f>VLOOKUP(D4778,'Data Outlet'!$A$2:$D$17,2,FALSE)</f>
        <v>CIBUBUR JUNCTION</v>
      </c>
    </row>
    <row r="4779" spans="1:12" x14ac:dyDescent="0.25">
      <c r="A4779" t="str">
        <f t="shared" si="150"/>
        <v>T-4778</v>
      </c>
      <c r="B4779" s="3" t="s">
        <v>2584</v>
      </c>
      <c r="C4779" s="5">
        <v>45483</v>
      </c>
      <c r="D4779" s="3" t="s">
        <v>39</v>
      </c>
      <c r="E4779" s="4" t="s">
        <v>398</v>
      </c>
      <c r="F4779" s="9">
        <v>7</v>
      </c>
      <c r="G4779">
        <f>VLOOKUP(E4779,'Data Produk'!$A$2:$E$2517,5,FALSE)</f>
        <v>15300</v>
      </c>
      <c r="H4779">
        <f t="shared" si="149"/>
        <v>107100</v>
      </c>
      <c r="I4779" t="str">
        <f>VLOOKUP(E4779,'Data Produk'!$A$2:$E$2517,3,FALSE)</f>
        <v>BHINNEKA LINKPODS ES3 WIRED EARBUDS WHITE</v>
      </c>
      <c r="J4779" t="str">
        <f>VLOOKUP(E4779,'Data Produk'!$A$2:$E$2517,4,FALSE)</f>
        <v>EARPHONE</v>
      </c>
      <c r="K4779" t="str">
        <f>VLOOKUP(D4779,'Data Outlet'!$A$2:$D$17,4,FALSE)</f>
        <v>Eko Wijaya</v>
      </c>
      <c r="L4779" t="str">
        <f>VLOOKUP(D4779,'Data Outlet'!$A$2:$D$17,2,FALSE)</f>
        <v>KOTA KASABLANKA</v>
      </c>
    </row>
    <row r="4780" spans="1:12" x14ac:dyDescent="0.25">
      <c r="A4780" t="str">
        <f t="shared" si="150"/>
        <v>T-4779</v>
      </c>
      <c r="B4780" s="3" t="s">
        <v>2584</v>
      </c>
      <c r="C4780" s="5">
        <v>45480</v>
      </c>
      <c r="D4780" s="3" t="s">
        <v>39</v>
      </c>
      <c r="E4780" s="4" t="s">
        <v>1220</v>
      </c>
      <c r="F4780" s="9">
        <v>1</v>
      </c>
      <c r="G4780">
        <f>VLOOKUP(E4780,'Data Produk'!$A$2:$E$2517,5,FALSE)</f>
        <v>153000</v>
      </c>
      <c r="H4780">
        <f t="shared" si="149"/>
        <v>153000</v>
      </c>
      <c r="I4780" t="str">
        <f>VLOOKUP(E4780,'Data Produk'!$A$2:$E$2517,3,FALSE)</f>
        <v>BHINNEKA ATO MP905 DESKMAT GEO2</v>
      </c>
      <c r="J4780" t="str">
        <f>VLOOKUP(E4780,'Data Produk'!$A$2:$E$2517,4,FALSE)</f>
        <v>DESKMAT</v>
      </c>
      <c r="K4780" t="str">
        <f>VLOOKUP(D4780,'Data Outlet'!$A$2:$D$17,4,FALSE)</f>
        <v>Eko Wijaya</v>
      </c>
      <c r="L4780" t="str">
        <f>VLOOKUP(D4780,'Data Outlet'!$A$2:$D$17,2,FALSE)</f>
        <v>KOTA KASABLANKA</v>
      </c>
    </row>
    <row r="4781" spans="1:12" x14ac:dyDescent="0.25">
      <c r="A4781" t="str">
        <f t="shared" si="150"/>
        <v>T-4780</v>
      </c>
      <c r="B4781" s="3" t="s">
        <v>2584</v>
      </c>
      <c r="C4781" s="5">
        <v>45501</v>
      </c>
      <c r="D4781" s="3" t="s">
        <v>37</v>
      </c>
      <c r="E4781" s="4" t="s">
        <v>113</v>
      </c>
      <c r="F4781" s="9">
        <v>1</v>
      </c>
      <c r="G4781">
        <f>VLOOKUP(E4781,'Data Produk'!$A$2:$E$2517,5,FALSE)</f>
        <v>230750</v>
      </c>
      <c r="H4781">
        <f t="shared" si="149"/>
        <v>230750</v>
      </c>
      <c r="I4781" t="str">
        <f>VLOOKUP(E4781,'Data Produk'!$A$2:$E$2517,3,FALSE)</f>
        <v>BHINNEKA POWER PLUS 65W 3-PORTS GAN CHARGER (PPS/PD+QC) BLACK</v>
      </c>
      <c r="J4781" t="str">
        <f>VLOOKUP(E4781,'Data Produk'!$A$2:$E$2517,4,FALSE)</f>
        <v>CHARGER</v>
      </c>
      <c r="K4781" t="str">
        <f>VLOOKUP(D4781,'Data Outlet'!$A$2:$D$17,4,FALSE)</f>
        <v>Dewi Lestari</v>
      </c>
      <c r="L4781" t="str">
        <f>VLOOKUP(D4781,'Data Outlet'!$A$2:$D$17,2,FALSE)</f>
        <v>CIBUBUR JUNCTION</v>
      </c>
    </row>
    <row r="4782" spans="1:12" x14ac:dyDescent="0.25">
      <c r="A4782" t="str">
        <f t="shared" si="150"/>
        <v>T-4781</v>
      </c>
      <c r="B4782" s="3" t="s">
        <v>2584</v>
      </c>
      <c r="C4782" s="5">
        <v>45487</v>
      </c>
      <c r="D4782" s="3" t="s">
        <v>39</v>
      </c>
      <c r="E4782" s="4" t="s">
        <v>395</v>
      </c>
      <c r="F4782" s="9">
        <v>5</v>
      </c>
      <c r="G4782">
        <f>VLOOKUP(E4782,'Data Produk'!$A$2:$E$2517,5,FALSE)</f>
        <v>26100</v>
      </c>
      <c r="H4782">
        <f t="shared" si="149"/>
        <v>130500</v>
      </c>
      <c r="I4782" t="str">
        <f>VLOOKUP(E4782,'Data Produk'!$A$2:$E$2517,3,FALSE)</f>
        <v>BHINNEKA GO ES1 WIRED EARBUDS WHITE</v>
      </c>
      <c r="J4782" t="str">
        <f>VLOOKUP(E4782,'Data Produk'!$A$2:$E$2517,4,FALSE)</f>
        <v>EARPHONE</v>
      </c>
      <c r="K4782" t="str">
        <f>VLOOKUP(D4782,'Data Outlet'!$A$2:$D$17,4,FALSE)</f>
        <v>Eko Wijaya</v>
      </c>
      <c r="L4782" t="str">
        <f>VLOOKUP(D4782,'Data Outlet'!$A$2:$D$17,2,FALSE)</f>
        <v>KOTA KASABLANKA</v>
      </c>
    </row>
    <row r="4783" spans="1:12" x14ac:dyDescent="0.25">
      <c r="A4783" t="str">
        <f t="shared" si="150"/>
        <v>T-4782</v>
      </c>
      <c r="B4783" s="3" t="s">
        <v>2584</v>
      </c>
      <c r="C4783" s="5">
        <v>45493</v>
      </c>
      <c r="D4783" s="3" t="s">
        <v>39</v>
      </c>
      <c r="E4783" s="4" t="s">
        <v>387</v>
      </c>
      <c r="F4783" s="9">
        <v>4</v>
      </c>
      <c r="G4783">
        <f>VLOOKUP(E4783,'Data Produk'!$A$2:$E$2517,5,FALSE)</f>
        <v>45000</v>
      </c>
      <c r="H4783">
        <f t="shared" si="149"/>
        <v>180000</v>
      </c>
      <c r="I4783" t="str">
        <f>VLOOKUP(E4783,'Data Produk'!$A$2:$E$2517,3,FALSE)</f>
        <v>BHINNEKA HYPERLINK KD10C2001 BLACK</v>
      </c>
      <c r="J4783" t="str">
        <f>VLOOKUP(E4783,'Data Produk'!$A$2:$E$2517,4,FALSE)</f>
        <v>CABLE</v>
      </c>
      <c r="K4783" t="str">
        <f>VLOOKUP(D4783,'Data Outlet'!$A$2:$D$17,4,FALSE)</f>
        <v>Eko Wijaya</v>
      </c>
      <c r="L4783" t="str">
        <f>VLOOKUP(D4783,'Data Outlet'!$A$2:$D$17,2,FALSE)</f>
        <v>KOTA KASABLANKA</v>
      </c>
    </row>
    <row r="4784" spans="1:12" x14ac:dyDescent="0.25">
      <c r="A4784" t="str">
        <f t="shared" si="150"/>
        <v>T-4783</v>
      </c>
      <c r="B4784" s="3" t="s">
        <v>2584</v>
      </c>
      <c r="C4784" s="5">
        <v>45476</v>
      </c>
      <c r="D4784" s="3" t="s">
        <v>39</v>
      </c>
      <c r="E4784" s="4" t="s">
        <v>571</v>
      </c>
      <c r="F4784" s="9">
        <v>1</v>
      </c>
      <c r="G4784">
        <f>VLOOKUP(E4784,'Data Produk'!$A$2:$E$2517,5,FALSE)</f>
        <v>73800</v>
      </c>
      <c r="H4784">
        <f t="shared" si="149"/>
        <v>73800</v>
      </c>
      <c r="I4784" t="str">
        <f>VLOOKUP(E4784,'Data Produk'!$A$2:$E$2517,3,FALSE)</f>
        <v>BHINNEKA RAIGOR III WG12R GAMING MOUSE BLACK</v>
      </c>
      <c r="J4784" t="str">
        <f>VLOOKUP(E4784,'Data Produk'!$A$2:$E$2517,4,FALSE)</f>
        <v>MOUSE GAMING</v>
      </c>
      <c r="K4784" t="str">
        <f>VLOOKUP(D4784,'Data Outlet'!$A$2:$D$17,4,FALSE)</f>
        <v>Eko Wijaya</v>
      </c>
      <c r="L4784" t="str">
        <f>VLOOKUP(D4784,'Data Outlet'!$A$2:$D$17,2,FALSE)</f>
        <v>KOTA KASABLANKA</v>
      </c>
    </row>
    <row r="4785" spans="1:12" x14ac:dyDescent="0.25">
      <c r="A4785" t="str">
        <f t="shared" si="150"/>
        <v>T-4784</v>
      </c>
      <c r="B4785" s="3" t="s">
        <v>2584</v>
      </c>
      <c r="C4785" s="5">
        <v>45492</v>
      </c>
      <c r="D4785" s="3" t="s">
        <v>37</v>
      </c>
      <c r="E4785" s="4" t="s">
        <v>244</v>
      </c>
      <c r="F4785" s="9">
        <v>2</v>
      </c>
      <c r="G4785">
        <f>VLOOKUP(E4785,'Data Produk'!$A$2:$E$2517,5,FALSE)</f>
        <v>26000</v>
      </c>
      <c r="H4785">
        <f t="shared" si="149"/>
        <v>52000</v>
      </c>
      <c r="I4785" t="str">
        <f>VLOOKUP(E4785,'Data Produk'!$A$2:$E$2517,3,FALSE)</f>
        <v>KM201 BHINNEKA USB CABLE MICRO</v>
      </c>
      <c r="J4785" t="str">
        <f>VLOOKUP(E4785,'Data Produk'!$A$2:$E$2517,4,FALSE)</f>
        <v>CABLE</v>
      </c>
      <c r="K4785" t="str">
        <f>VLOOKUP(D4785,'Data Outlet'!$A$2:$D$17,4,FALSE)</f>
        <v>Dewi Lestari</v>
      </c>
      <c r="L4785" t="str">
        <f>VLOOKUP(D4785,'Data Outlet'!$A$2:$D$17,2,FALSE)</f>
        <v>CIBUBUR JUNCTION</v>
      </c>
    </row>
    <row r="4786" spans="1:12" x14ac:dyDescent="0.25">
      <c r="A4786" t="str">
        <f t="shared" si="150"/>
        <v>T-4785</v>
      </c>
      <c r="B4786" s="3" t="s">
        <v>2584</v>
      </c>
      <c r="C4786" s="5">
        <v>45489</v>
      </c>
      <c r="D4786" s="3" t="s">
        <v>37</v>
      </c>
      <c r="E4786" s="4" t="s">
        <v>975</v>
      </c>
      <c r="F4786" s="9">
        <v>2</v>
      </c>
      <c r="G4786">
        <f>VLOOKUP(E4786,'Data Produk'!$A$2:$E$2517,5,FALSE)</f>
        <v>98100</v>
      </c>
      <c r="H4786">
        <f t="shared" si="149"/>
        <v>196200</v>
      </c>
      <c r="I4786" t="str">
        <f>VLOOKUP(E4786,'Data Produk'!$A$2:$E$2517,3,FALSE)</f>
        <v>BHINNEKA CW2-Q01 30W 2-PORTS CHARGER (QC) WHITE</v>
      </c>
      <c r="J4786" t="str">
        <f>VLOOKUP(E4786,'Data Produk'!$A$2:$E$2517,4,FALSE)</f>
        <v>CHARGER</v>
      </c>
      <c r="K4786" t="str">
        <f>VLOOKUP(D4786,'Data Outlet'!$A$2:$D$17,4,FALSE)</f>
        <v>Dewi Lestari</v>
      </c>
      <c r="L4786" t="str">
        <f>VLOOKUP(D4786,'Data Outlet'!$A$2:$D$17,2,FALSE)</f>
        <v>CIBUBUR JUNCTION</v>
      </c>
    </row>
    <row r="4787" spans="1:12" x14ac:dyDescent="0.25">
      <c r="A4787" t="str">
        <f t="shared" si="150"/>
        <v>T-4786</v>
      </c>
      <c r="B4787" s="3" t="s">
        <v>2584</v>
      </c>
      <c r="C4787" s="5">
        <v>45496</v>
      </c>
      <c r="D4787" s="3" t="s">
        <v>39</v>
      </c>
      <c r="E4787" s="4" t="s">
        <v>694</v>
      </c>
      <c r="F4787" s="9">
        <v>3</v>
      </c>
      <c r="G4787">
        <f>VLOOKUP(E4787,'Data Produk'!$A$2:$E$2517,5,FALSE)</f>
        <v>130000</v>
      </c>
      <c r="H4787">
        <f t="shared" si="149"/>
        <v>390000</v>
      </c>
      <c r="I4787" t="str">
        <f>VLOOKUP(E4787,'Data Produk'!$A$2:$E$2517,3,FALSE)</f>
        <v>BHINNEKA TRINITY MH88 GAMING HEADSET PINK</v>
      </c>
      <c r="J4787" t="str">
        <f>VLOOKUP(E4787,'Data Produk'!$A$2:$E$2517,4,FALSE)</f>
        <v>GAMING HEADSET</v>
      </c>
      <c r="K4787" t="str">
        <f>VLOOKUP(D4787,'Data Outlet'!$A$2:$D$17,4,FALSE)</f>
        <v>Eko Wijaya</v>
      </c>
      <c r="L4787" t="str">
        <f>VLOOKUP(D4787,'Data Outlet'!$A$2:$D$17,2,FALSE)</f>
        <v>KOTA KASABLANKA</v>
      </c>
    </row>
    <row r="4788" spans="1:12" x14ac:dyDescent="0.25">
      <c r="A4788" t="str">
        <f t="shared" si="150"/>
        <v>T-4787</v>
      </c>
      <c r="B4788" s="3" t="s">
        <v>2584</v>
      </c>
      <c r="C4788" s="5">
        <v>45483</v>
      </c>
      <c r="D4788" s="3" t="s">
        <v>39</v>
      </c>
      <c r="E4788" s="4" t="s">
        <v>605</v>
      </c>
      <c r="F4788" s="9">
        <v>2</v>
      </c>
      <c r="G4788">
        <f>VLOOKUP(E4788,'Data Produk'!$A$2:$E$2517,5,FALSE)</f>
        <v>207000</v>
      </c>
      <c r="H4788">
        <f t="shared" si="149"/>
        <v>414000</v>
      </c>
      <c r="I4788" t="str">
        <f>VLOOKUP(E4788,'Data Produk'!$A$2:$E$2517,3,FALSE)</f>
        <v>WN01 BHINNEKA EARPHONE WIRELESS</v>
      </c>
      <c r="J4788" t="str">
        <f>VLOOKUP(E4788,'Data Produk'!$A$2:$E$2517,4,FALSE)</f>
        <v>EARPHONE</v>
      </c>
      <c r="K4788" t="str">
        <f>VLOOKUP(D4788,'Data Outlet'!$A$2:$D$17,4,FALSE)</f>
        <v>Eko Wijaya</v>
      </c>
      <c r="L4788" t="str">
        <f>VLOOKUP(D4788,'Data Outlet'!$A$2:$D$17,2,FALSE)</f>
        <v>KOTA KASABLANKA</v>
      </c>
    </row>
    <row r="4789" spans="1:12" x14ac:dyDescent="0.25">
      <c r="A4789" t="str">
        <f t="shared" si="150"/>
        <v>T-4788</v>
      </c>
      <c r="B4789" s="3" t="s">
        <v>2584</v>
      </c>
      <c r="C4789" s="5">
        <v>45493</v>
      </c>
      <c r="D4789" s="3" t="s">
        <v>39</v>
      </c>
      <c r="E4789" s="4" t="s">
        <v>1466</v>
      </c>
      <c r="F4789" s="9">
        <v>1</v>
      </c>
      <c r="G4789">
        <f>VLOOKUP(E4789,'Data Produk'!$A$2:$E$2517,5,FALSE)</f>
        <v>125100</v>
      </c>
      <c r="H4789">
        <f t="shared" si="149"/>
        <v>125100</v>
      </c>
      <c r="I4789" t="str">
        <f>VLOOKUP(E4789,'Data Produk'!$A$2:$E$2517,3,FALSE)</f>
        <v>BHINNEKA THOR II X16 GAMING MOUSE BLACK</v>
      </c>
      <c r="J4789" t="str">
        <f>VLOOKUP(E4789,'Data Produk'!$A$2:$E$2517,4,FALSE)</f>
        <v>MOUSE GAMING</v>
      </c>
      <c r="K4789" t="str">
        <f>VLOOKUP(D4789,'Data Outlet'!$A$2:$D$17,4,FALSE)</f>
        <v>Eko Wijaya</v>
      </c>
      <c r="L4789" t="str">
        <f>VLOOKUP(D4789,'Data Outlet'!$A$2:$D$17,2,FALSE)</f>
        <v>KOTA KASABLANKA</v>
      </c>
    </row>
    <row r="4790" spans="1:12" x14ac:dyDescent="0.25">
      <c r="A4790" t="str">
        <f t="shared" si="150"/>
        <v>T-4789</v>
      </c>
      <c r="B4790" s="3" t="s">
        <v>2584</v>
      </c>
      <c r="C4790" s="5">
        <v>45486</v>
      </c>
      <c r="D4790" s="3" t="s">
        <v>37</v>
      </c>
      <c r="E4790" s="4" t="s">
        <v>87</v>
      </c>
      <c r="F4790" s="9">
        <v>1</v>
      </c>
      <c r="G4790">
        <f>VLOOKUP(E4790,'Data Produk'!$A$2:$E$2517,5,FALSE)</f>
        <v>89100</v>
      </c>
      <c r="H4790">
        <f t="shared" si="149"/>
        <v>89100</v>
      </c>
      <c r="I4790" t="str">
        <f>VLOOKUP(E4790,'Data Produk'!$A$2:$E$2517,3,FALSE)</f>
        <v>BHINNEKA Gaming Headset Stand Tower AC3004 MINT</v>
      </c>
      <c r="J4790" t="str">
        <f>VLOOKUP(E4790,'Data Produk'!$A$2:$E$2517,4,FALSE)</f>
        <v>OTHER ACCESSORIES</v>
      </c>
      <c r="K4790" t="str">
        <f>VLOOKUP(D4790,'Data Outlet'!$A$2:$D$17,4,FALSE)</f>
        <v>Dewi Lestari</v>
      </c>
      <c r="L4790" t="str">
        <f>VLOOKUP(D4790,'Data Outlet'!$A$2:$D$17,2,FALSE)</f>
        <v>CIBUBUR JUNCTION</v>
      </c>
    </row>
    <row r="4791" spans="1:12" x14ac:dyDescent="0.25">
      <c r="A4791" t="str">
        <f t="shared" si="150"/>
        <v>T-4790</v>
      </c>
      <c r="B4791" s="3" t="s">
        <v>2584</v>
      </c>
      <c r="C4791" s="5">
        <v>45484</v>
      </c>
      <c r="D4791" s="3" t="s">
        <v>39</v>
      </c>
      <c r="E4791" s="4" t="s">
        <v>399</v>
      </c>
      <c r="F4791" s="9">
        <v>11</v>
      </c>
      <c r="G4791">
        <f>VLOOKUP(E4791,'Data Produk'!$A$2:$E$2517,5,FALSE)</f>
        <v>27000</v>
      </c>
      <c r="H4791">
        <f t="shared" si="149"/>
        <v>297000</v>
      </c>
      <c r="I4791" t="str">
        <f>VLOOKUP(E4791,'Data Produk'!$A$2:$E$2517,3,FALSE)</f>
        <v>BHINNEKA DURALINK KCB2001 BLACK</v>
      </c>
      <c r="J4791" t="str">
        <f>VLOOKUP(E4791,'Data Produk'!$A$2:$E$2517,4,FALSE)</f>
        <v>CABLE</v>
      </c>
      <c r="K4791" t="str">
        <f>VLOOKUP(D4791,'Data Outlet'!$A$2:$D$17,4,FALSE)</f>
        <v>Eko Wijaya</v>
      </c>
      <c r="L4791" t="str">
        <f>VLOOKUP(D4791,'Data Outlet'!$A$2:$D$17,2,FALSE)</f>
        <v>KOTA KASABLANKA</v>
      </c>
    </row>
    <row r="4792" spans="1:12" x14ac:dyDescent="0.25">
      <c r="A4792" t="str">
        <f t="shared" si="150"/>
        <v>T-4791</v>
      </c>
      <c r="B4792" s="3" t="s">
        <v>2584</v>
      </c>
      <c r="C4792" s="5">
        <v>45478</v>
      </c>
      <c r="D4792" s="3" t="s">
        <v>39</v>
      </c>
      <c r="E4792" s="4" t="s">
        <v>409</v>
      </c>
      <c r="F4792" s="9">
        <v>10</v>
      </c>
      <c r="G4792">
        <f>VLOOKUP(E4792,'Data Produk'!$A$2:$E$2517,5,FALSE)</f>
        <v>14400</v>
      </c>
      <c r="H4792">
        <f t="shared" si="149"/>
        <v>144000</v>
      </c>
      <c r="I4792" t="str">
        <f>VLOOKUP(E4792,'Data Produk'!$A$2:$E$2517,3,FALSE)</f>
        <v>BHINNEKA DURALINK KLT1201 CABLE BLACK</v>
      </c>
      <c r="J4792" t="str">
        <f>VLOOKUP(E4792,'Data Produk'!$A$2:$E$2517,4,FALSE)</f>
        <v>CABLE</v>
      </c>
      <c r="K4792" t="str">
        <f>VLOOKUP(D4792,'Data Outlet'!$A$2:$D$17,4,FALSE)</f>
        <v>Eko Wijaya</v>
      </c>
      <c r="L4792" t="str">
        <f>VLOOKUP(D4792,'Data Outlet'!$A$2:$D$17,2,FALSE)</f>
        <v>KOTA KASABLANKA</v>
      </c>
    </row>
    <row r="4793" spans="1:12" x14ac:dyDescent="0.25">
      <c r="A4793" t="str">
        <f t="shared" si="150"/>
        <v>T-4792</v>
      </c>
      <c r="B4793" s="3" t="s">
        <v>2584</v>
      </c>
      <c r="C4793" s="5">
        <v>45504</v>
      </c>
      <c r="D4793" s="3" t="s">
        <v>39</v>
      </c>
      <c r="E4793" s="4" t="s">
        <v>433</v>
      </c>
      <c r="F4793" s="9">
        <v>2</v>
      </c>
      <c r="G4793">
        <f>VLOOKUP(E4793,'Data Produk'!$A$2:$E$2517,5,FALSE)</f>
        <v>112500</v>
      </c>
      <c r="H4793">
        <f t="shared" si="149"/>
        <v>225000</v>
      </c>
      <c r="I4793" t="str">
        <f>VLOOKUP(E4793,'Data Produk'!$A$2:$E$2517,3,FALSE)</f>
        <v>BHINNEKA GO WH02 WIRELESS HEADSET GREY</v>
      </c>
      <c r="J4793" t="str">
        <f>VLOOKUP(E4793,'Data Produk'!$A$2:$E$2517,4,FALSE)</f>
        <v>WIRELESS HEADSET</v>
      </c>
      <c r="K4793" t="str">
        <f>VLOOKUP(D4793,'Data Outlet'!$A$2:$D$17,4,FALSE)</f>
        <v>Eko Wijaya</v>
      </c>
      <c r="L4793" t="str">
        <f>VLOOKUP(D4793,'Data Outlet'!$A$2:$D$17,2,FALSE)</f>
        <v>KOTA KASABLANKA</v>
      </c>
    </row>
    <row r="4794" spans="1:12" x14ac:dyDescent="0.25">
      <c r="A4794" t="str">
        <f t="shared" si="150"/>
        <v>T-4793</v>
      </c>
      <c r="B4794" s="3" t="s">
        <v>2584</v>
      </c>
      <c r="C4794" s="5">
        <v>45474</v>
      </c>
      <c r="D4794" s="3" t="s">
        <v>39</v>
      </c>
      <c r="E4794" s="4" t="s">
        <v>410</v>
      </c>
      <c r="F4794" s="9">
        <v>3</v>
      </c>
      <c r="G4794">
        <f>VLOOKUP(E4794,'Data Produk'!$A$2:$E$2517,5,FALSE)</f>
        <v>10000</v>
      </c>
      <c r="H4794">
        <f t="shared" si="149"/>
        <v>30000</v>
      </c>
      <c r="I4794" t="str">
        <f>VLOOKUP(E4794,'Data Produk'!$A$2:$E$2517,3,FALSE)</f>
        <v>KM104 BHINNEKA USB CABLE MICRO</v>
      </c>
      <c r="J4794" t="str">
        <f>VLOOKUP(E4794,'Data Produk'!$A$2:$E$2517,4,FALSE)</f>
        <v>CABLE</v>
      </c>
      <c r="K4794" t="str">
        <f>VLOOKUP(D4794,'Data Outlet'!$A$2:$D$17,4,FALSE)</f>
        <v>Eko Wijaya</v>
      </c>
      <c r="L4794" t="str">
        <f>VLOOKUP(D4794,'Data Outlet'!$A$2:$D$17,2,FALSE)</f>
        <v>KOTA KASABLANKA</v>
      </c>
    </row>
    <row r="4795" spans="1:12" x14ac:dyDescent="0.25">
      <c r="A4795" t="str">
        <f t="shared" si="150"/>
        <v>T-4794</v>
      </c>
      <c r="B4795" s="3" t="s">
        <v>2584</v>
      </c>
      <c r="C4795" s="5">
        <v>45484</v>
      </c>
      <c r="D4795" s="3" t="s">
        <v>37</v>
      </c>
      <c r="E4795" s="4" t="s">
        <v>267</v>
      </c>
      <c r="F4795" s="9">
        <v>2</v>
      </c>
      <c r="G4795">
        <f>VLOOKUP(E4795,'Data Produk'!$A$2:$E$2517,5,FALSE)</f>
        <v>13050</v>
      </c>
      <c r="H4795">
        <f t="shared" si="149"/>
        <v>26100</v>
      </c>
      <c r="I4795" t="str">
        <f>VLOOKUP(E4795,'Data Produk'!$A$2:$E$2517,3,FALSE)</f>
        <v>BHINNEKA DURALINK KCT1201 BLACK</v>
      </c>
      <c r="J4795" t="str">
        <f>VLOOKUP(E4795,'Data Produk'!$A$2:$E$2517,4,FALSE)</f>
        <v>CABLE</v>
      </c>
      <c r="K4795" t="str">
        <f>VLOOKUP(D4795,'Data Outlet'!$A$2:$D$17,4,FALSE)</f>
        <v>Dewi Lestari</v>
      </c>
      <c r="L4795" t="str">
        <f>VLOOKUP(D4795,'Data Outlet'!$A$2:$D$17,2,FALSE)</f>
        <v>CIBUBUR JUNCTION</v>
      </c>
    </row>
    <row r="4796" spans="1:12" x14ac:dyDescent="0.25">
      <c r="A4796" t="str">
        <f t="shared" si="150"/>
        <v>T-4795</v>
      </c>
      <c r="B4796" s="3" t="s">
        <v>2584</v>
      </c>
      <c r="C4796" s="5">
        <v>45490</v>
      </c>
      <c r="D4796" s="3" t="s">
        <v>37</v>
      </c>
      <c r="E4796" s="4" t="s">
        <v>1272</v>
      </c>
      <c r="F4796" s="9">
        <v>2</v>
      </c>
      <c r="G4796">
        <f>VLOOKUP(E4796,'Data Produk'!$A$2:$E$2517,5,FALSE)</f>
        <v>82800</v>
      </c>
      <c r="H4796">
        <f t="shared" si="149"/>
        <v>165600</v>
      </c>
      <c r="I4796" t="str">
        <f>VLOOKUP(E4796,'Data Produk'!$A$2:$E$2517,3,FALSE)</f>
        <v>BHINNEKA GO W193 OFFICE MOUSE BLUE</v>
      </c>
      <c r="J4796" t="str">
        <f>VLOOKUP(E4796,'Data Produk'!$A$2:$E$2517,4,FALSE)</f>
        <v>OFFICE MOUSE</v>
      </c>
      <c r="K4796" t="str">
        <f>VLOOKUP(D4796,'Data Outlet'!$A$2:$D$17,4,FALSE)</f>
        <v>Dewi Lestari</v>
      </c>
      <c r="L4796" t="str">
        <f>VLOOKUP(D4796,'Data Outlet'!$A$2:$D$17,2,FALSE)</f>
        <v>CIBUBUR JUNCTION</v>
      </c>
    </row>
    <row r="4797" spans="1:12" x14ac:dyDescent="0.25">
      <c r="A4797" t="str">
        <f t="shared" si="150"/>
        <v>T-4796</v>
      </c>
      <c r="B4797" s="3" t="s">
        <v>2584</v>
      </c>
      <c r="C4797" s="5">
        <v>45484</v>
      </c>
      <c r="D4797" s="3" t="s">
        <v>37</v>
      </c>
      <c r="E4797" s="4" t="s">
        <v>1160</v>
      </c>
      <c r="F4797" s="9">
        <v>2</v>
      </c>
      <c r="G4797">
        <f>VLOOKUP(E4797,'Data Produk'!$A$2:$E$2517,5,FALSE)</f>
        <v>225000</v>
      </c>
      <c r="H4797">
        <f t="shared" si="149"/>
        <v>450000</v>
      </c>
      <c r="I4797" t="str">
        <f>VLOOKUP(E4797,'Data Produk'!$A$2:$E$2517,3,FALSE)</f>
        <v>BHINNEKA GROOVE AURORA TX3 TRUE WIRELESS BLACK</v>
      </c>
      <c r="J4797" t="str">
        <f>VLOOKUP(E4797,'Data Produk'!$A$2:$E$2517,4,FALSE)</f>
        <v>TWS</v>
      </c>
      <c r="K4797" t="str">
        <f>VLOOKUP(D4797,'Data Outlet'!$A$2:$D$17,4,FALSE)</f>
        <v>Dewi Lestari</v>
      </c>
      <c r="L4797" t="str">
        <f>VLOOKUP(D4797,'Data Outlet'!$A$2:$D$17,2,FALSE)</f>
        <v>CIBUBUR JUNCTION</v>
      </c>
    </row>
    <row r="4798" spans="1:12" x14ac:dyDescent="0.25">
      <c r="A4798" t="str">
        <f t="shared" si="150"/>
        <v>T-4797</v>
      </c>
      <c r="B4798" s="3" t="s">
        <v>2584</v>
      </c>
      <c r="C4798" s="5">
        <v>45478</v>
      </c>
      <c r="D4798" s="3" t="s">
        <v>37</v>
      </c>
      <c r="E4798" s="4" t="s">
        <v>733</v>
      </c>
      <c r="F4798" s="9">
        <v>1</v>
      </c>
      <c r="G4798">
        <f>VLOOKUP(E4798,'Data Produk'!$A$2:$E$2517,5,FALSE)</f>
        <v>39600</v>
      </c>
      <c r="H4798">
        <f t="shared" si="149"/>
        <v>39600</v>
      </c>
      <c r="I4798" t="str">
        <f>VLOOKUP(E4798,'Data Produk'!$A$2:$E$2517,3,FALSE)</f>
        <v>BHINNEKA GO W605 OFFICE MOUSE BEIGE</v>
      </c>
      <c r="J4798" t="str">
        <f>VLOOKUP(E4798,'Data Produk'!$A$2:$E$2517,4,FALSE)</f>
        <v>OFFICE MOUSE</v>
      </c>
      <c r="K4798" t="str">
        <f>VLOOKUP(D4798,'Data Outlet'!$A$2:$D$17,4,FALSE)</f>
        <v>Dewi Lestari</v>
      </c>
      <c r="L4798" t="str">
        <f>VLOOKUP(D4798,'Data Outlet'!$A$2:$D$17,2,FALSE)</f>
        <v>CIBUBUR JUNCTION</v>
      </c>
    </row>
    <row r="4799" spans="1:12" x14ac:dyDescent="0.25">
      <c r="A4799" t="str">
        <f t="shared" si="150"/>
        <v>T-4798</v>
      </c>
      <c r="B4799" s="3" t="s">
        <v>2584</v>
      </c>
      <c r="C4799" s="5">
        <v>45477</v>
      </c>
      <c r="D4799" s="3" t="s">
        <v>37</v>
      </c>
      <c r="E4799" s="4" t="s">
        <v>276</v>
      </c>
      <c r="F4799" s="9">
        <v>3</v>
      </c>
      <c r="G4799">
        <f>VLOOKUP(E4799,'Data Produk'!$A$2:$E$2517,5,FALSE)</f>
        <v>27000</v>
      </c>
      <c r="H4799">
        <f t="shared" si="149"/>
        <v>81000</v>
      </c>
      <c r="I4799" t="str">
        <f>VLOOKUP(E4799,'Data Produk'!$A$2:$E$2517,3,FALSE)</f>
        <v>BHINNEKA DURALINK KCB2001 BLACK</v>
      </c>
      <c r="J4799" t="str">
        <f>VLOOKUP(E4799,'Data Produk'!$A$2:$E$2517,4,FALSE)</f>
        <v>CABLE</v>
      </c>
      <c r="K4799" t="str">
        <f>VLOOKUP(D4799,'Data Outlet'!$A$2:$D$17,4,FALSE)</f>
        <v>Dewi Lestari</v>
      </c>
      <c r="L4799" t="str">
        <f>VLOOKUP(D4799,'Data Outlet'!$A$2:$D$17,2,FALSE)</f>
        <v>CIBUBUR JUNCTION</v>
      </c>
    </row>
    <row r="4800" spans="1:12" x14ac:dyDescent="0.25">
      <c r="A4800" t="str">
        <f t="shared" si="150"/>
        <v>T-4799</v>
      </c>
      <c r="B4800" s="3" t="s">
        <v>2584</v>
      </c>
      <c r="C4800" s="5">
        <v>45494</v>
      </c>
      <c r="D4800" s="3" t="s">
        <v>39</v>
      </c>
      <c r="E4800" s="4" t="s">
        <v>376</v>
      </c>
      <c r="F4800" s="9">
        <v>1</v>
      </c>
      <c r="G4800">
        <f>VLOOKUP(E4800,'Data Produk'!$A$2:$E$2517,5,FALSE)</f>
        <v>112500</v>
      </c>
      <c r="H4800">
        <f t="shared" si="149"/>
        <v>112500</v>
      </c>
      <c r="I4800" t="str">
        <f>VLOOKUP(E4800,'Data Produk'!$A$2:$E$2517,3,FALSE)</f>
        <v>BHINNEKA WAVE11 TW11 TRUE WIRELESS PINK</v>
      </c>
      <c r="J4800" t="str">
        <f>VLOOKUP(E4800,'Data Produk'!$A$2:$E$2517,4,FALSE)</f>
        <v>TWS</v>
      </c>
      <c r="K4800" t="str">
        <f>VLOOKUP(D4800,'Data Outlet'!$A$2:$D$17,4,FALSE)</f>
        <v>Eko Wijaya</v>
      </c>
      <c r="L4800" t="str">
        <f>VLOOKUP(D4800,'Data Outlet'!$A$2:$D$17,2,FALSE)</f>
        <v>KOTA KASABLANKA</v>
      </c>
    </row>
    <row r="4801" spans="1:12" x14ac:dyDescent="0.25">
      <c r="A4801" t="str">
        <f t="shared" si="150"/>
        <v>T-4800</v>
      </c>
      <c r="B4801" s="3" t="s">
        <v>2584</v>
      </c>
      <c r="C4801" s="5">
        <v>45493</v>
      </c>
      <c r="D4801" s="3" t="s">
        <v>37</v>
      </c>
      <c r="E4801" s="4" t="s">
        <v>876</v>
      </c>
      <c r="F4801" s="9">
        <v>1</v>
      </c>
      <c r="G4801">
        <f>VLOOKUP(E4801,'Data Produk'!$A$2:$E$2517,5,FALSE)</f>
        <v>81000</v>
      </c>
      <c r="H4801">
        <f t="shared" si="149"/>
        <v>81000</v>
      </c>
      <c r="I4801" t="str">
        <f>VLOOKUP(E4801,'Data Produk'!$A$2:$E$2517,3,FALSE)</f>
        <v>BHINNEKA CRYTO VX7 GAMING MOUSE WHITE</v>
      </c>
      <c r="J4801" t="str">
        <f>VLOOKUP(E4801,'Data Produk'!$A$2:$E$2517,4,FALSE)</f>
        <v>MOUSE GAMING</v>
      </c>
      <c r="K4801" t="str">
        <f>VLOOKUP(D4801,'Data Outlet'!$A$2:$D$17,4,FALSE)</f>
        <v>Dewi Lestari</v>
      </c>
      <c r="L4801" t="str">
        <f>VLOOKUP(D4801,'Data Outlet'!$A$2:$D$17,2,FALSE)</f>
        <v>CIBUBUR JUNCTION</v>
      </c>
    </row>
    <row r="4802" spans="1:12" x14ac:dyDescent="0.25">
      <c r="A4802" t="str">
        <f t="shared" si="150"/>
        <v>T-4801</v>
      </c>
      <c r="B4802" s="3" t="s">
        <v>2584</v>
      </c>
      <c r="C4802" s="5">
        <v>45474</v>
      </c>
      <c r="D4802" s="3" t="s">
        <v>39</v>
      </c>
      <c r="E4802" s="4" t="s">
        <v>441</v>
      </c>
      <c r="F4802" s="9">
        <v>3</v>
      </c>
      <c r="G4802">
        <f>VLOOKUP(E4802,'Data Produk'!$A$2:$E$2517,5,FALSE)</f>
        <v>15300</v>
      </c>
      <c r="H4802">
        <f t="shared" si="149"/>
        <v>45900</v>
      </c>
      <c r="I4802" t="str">
        <f>VLOOKUP(E4802,'Data Produk'!$A$2:$E$2517,3,FALSE)</f>
        <v>BHINNEKA LINKPODS ES3 WIRED EARBUDS BLACK</v>
      </c>
      <c r="J4802" t="str">
        <f>VLOOKUP(E4802,'Data Produk'!$A$2:$E$2517,4,FALSE)</f>
        <v>EARPHONE</v>
      </c>
      <c r="K4802" t="str">
        <f>VLOOKUP(D4802,'Data Outlet'!$A$2:$D$17,4,FALSE)</f>
        <v>Eko Wijaya</v>
      </c>
      <c r="L4802" t="str">
        <f>VLOOKUP(D4802,'Data Outlet'!$A$2:$D$17,2,FALSE)</f>
        <v>KOTA KASABLANKA</v>
      </c>
    </row>
    <row r="4803" spans="1:12" x14ac:dyDescent="0.25">
      <c r="A4803" t="str">
        <f t="shared" si="150"/>
        <v>T-4802</v>
      </c>
      <c r="B4803" s="3" t="s">
        <v>2584</v>
      </c>
      <c r="C4803" s="5">
        <v>45491</v>
      </c>
      <c r="D4803" s="3" t="s">
        <v>39</v>
      </c>
      <c r="E4803" s="4" t="s">
        <v>1464</v>
      </c>
      <c r="F4803" s="9">
        <v>1</v>
      </c>
      <c r="G4803">
        <f>VLOOKUP(E4803,'Data Produk'!$A$2:$E$2517,5,FALSE)</f>
        <v>148500</v>
      </c>
      <c r="H4803">
        <f t="shared" ref="H4803:H4866" si="151">G4803*F4803</f>
        <v>148500</v>
      </c>
      <c r="I4803" t="str">
        <f>VLOOKUP(E4803,'Data Produk'!$A$2:$E$2517,3,FALSE)</f>
        <v>BHINNEKA GO WK895 OFFICE COMBO BLACK</v>
      </c>
      <c r="J4803" t="str">
        <f>VLOOKUP(E4803,'Data Produk'!$A$2:$E$2517,4,FALSE)</f>
        <v>OFFICE COMBO</v>
      </c>
      <c r="K4803" t="str">
        <f>VLOOKUP(D4803,'Data Outlet'!$A$2:$D$17,4,FALSE)</f>
        <v>Eko Wijaya</v>
      </c>
      <c r="L4803" t="str">
        <f>VLOOKUP(D4803,'Data Outlet'!$A$2:$D$17,2,FALSE)</f>
        <v>KOTA KASABLANKA</v>
      </c>
    </row>
    <row r="4804" spans="1:12" x14ac:dyDescent="0.25">
      <c r="A4804" t="str">
        <f t="shared" si="150"/>
        <v>T-4803</v>
      </c>
      <c r="B4804" s="3" t="s">
        <v>2584</v>
      </c>
      <c r="C4804" s="5">
        <v>45484</v>
      </c>
      <c r="D4804" s="3" t="s">
        <v>37</v>
      </c>
      <c r="E4804" s="4" t="s">
        <v>105</v>
      </c>
      <c r="F4804" s="9">
        <v>2</v>
      </c>
      <c r="G4804">
        <f>VLOOKUP(E4804,'Data Produk'!$A$2:$E$2517,5,FALSE)</f>
        <v>83850</v>
      </c>
      <c r="H4804">
        <f t="shared" si="151"/>
        <v>167700</v>
      </c>
      <c r="I4804" t="str">
        <f>VLOOKUP(E4804,'Data Produk'!$A$2:$E$2517,3,FALSE)</f>
        <v>BHINNEKA POWER PACK S1 10.000 mAh POWERBANK WHITE</v>
      </c>
      <c r="J4804" t="str">
        <f>VLOOKUP(E4804,'Data Produk'!$A$2:$E$2517,4,FALSE)</f>
        <v>POWERBANK</v>
      </c>
      <c r="K4804" t="str">
        <f>VLOOKUP(D4804,'Data Outlet'!$A$2:$D$17,4,FALSE)</f>
        <v>Dewi Lestari</v>
      </c>
      <c r="L4804" t="str">
        <f>VLOOKUP(D4804,'Data Outlet'!$A$2:$D$17,2,FALSE)</f>
        <v>CIBUBUR JUNCTION</v>
      </c>
    </row>
    <row r="4805" spans="1:12" x14ac:dyDescent="0.25">
      <c r="A4805" t="str">
        <f t="shared" si="150"/>
        <v>T-4804</v>
      </c>
      <c r="B4805" s="3" t="s">
        <v>2584</v>
      </c>
      <c r="C4805" s="5">
        <v>45488</v>
      </c>
      <c r="D4805" s="3" t="s">
        <v>37</v>
      </c>
      <c r="E4805" s="4" t="s">
        <v>183</v>
      </c>
      <c r="F4805" s="9">
        <v>3</v>
      </c>
      <c r="G4805">
        <f>VLOOKUP(E4805,'Data Produk'!$A$2:$E$2517,5,FALSE)</f>
        <v>71500</v>
      </c>
      <c r="H4805">
        <f t="shared" si="151"/>
        <v>214500</v>
      </c>
      <c r="I4805" t="str">
        <f>VLOOKUP(E4805,'Data Produk'!$A$2:$E$2517,3,FALSE)</f>
        <v>BHINNEKA WAVE10 TW10 TRUE WIRELESS BLACK</v>
      </c>
      <c r="J4805" t="str">
        <f>VLOOKUP(E4805,'Data Produk'!$A$2:$E$2517,4,FALSE)</f>
        <v>TWS</v>
      </c>
      <c r="K4805" t="str">
        <f>VLOOKUP(D4805,'Data Outlet'!$A$2:$D$17,4,FALSE)</f>
        <v>Dewi Lestari</v>
      </c>
      <c r="L4805" t="str">
        <f>VLOOKUP(D4805,'Data Outlet'!$A$2:$D$17,2,FALSE)</f>
        <v>CIBUBUR JUNCTION</v>
      </c>
    </row>
    <row r="4806" spans="1:12" x14ac:dyDescent="0.25">
      <c r="A4806" t="str">
        <f t="shared" si="150"/>
        <v>T-4805</v>
      </c>
      <c r="B4806" s="3" t="s">
        <v>2584</v>
      </c>
      <c r="C4806" s="5">
        <v>45501</v>
      </c>
      <c r="D4806" s="3" t="s">
        <v>39</v>
      </c>
      <c r="E4806" s="4" t="s">
        <v>419</v>
      </c>
      <c r="F4806" s="9">
        <v>9</v>
      </c>
      <c r="G4806">
        <f>VLOOKUP(E4806,'Data Produk'!$A$2:$E$2517,5,FALSE)</f>
        <v>13050</v>
      </c>
      <c r="H4806">
        <f t="shared" si="151"/>
        <v>117450</v>
      </c>
      <c r="I4806" t="str">
        <f>VLOOKUP(E4806,'Data Produk'!$A$2:$E$2517,3,FALSE)</f>
        <v>BHINNEKA DURALINK KCT1201 BLACK</v>
      </c>
      <c r="J4806" t="str">
        <f>VLOOKUP(E4806,'Data Produk'!$A$2:$E$2517,4,FALSE)</f>
        <v>CABLE</v>
      </c>
      <c r="K4806" t="str">
        <f>VLOOKUP(D4806,'Data Outlet'!$A$2:$D$17,4,FALSE)</f>
        <v>Eko Wijaya</v>
      </c>
      <c r="L4806" t="str">
        <f>VLOOKUP(D4806,'Data Outlet'!$A$2:$D$17,2,FALSE)</f>
        <v>KOTA KASABLANKA</v>
      </c>
    </row>
    <row r="4807" spans="1:12" x14ac:dyDescent="0.25">
      <c r="A4807" t="str">
        <f t="shared" si="150"/>
        <v>T-4806</v>
      </c>
      <c r="B4807" s="3" t="s">
        <v>2584</v>
      </c>
      <c r="C4807" s="5">
        <v>45486</v>
      </c>
      <c r="D4807" s="3" t="s">
        <v>37</v>
      </c>
      <c r="E4807" s="4" t="s">
        <v>1857</v>
      </c>
      <c r="F4807" s="9">
        <v>1</v>
      </c>
      <c r="G4807">
        <f>VLOOKUP(E4807,'Data Produk'!$A$2:$E$2517,5,FALSE)</f>
        <v>40500</v>
      </c>
      <c r="H4807">
        <f t="shared" si="151"/>
        <v>40500</v>
      </c>
      <c r="I4807" t="str">
        <f>VLOOKUP(E4807,'Data Produk'!$A$2:$E$2517,3,FALSE)</f>
        <v>BHINNEKA RHASTA II G13 GAMING MOUSE BLACK</v>
      </c>
      <c r="J4807" t="str">
        <f>VLOOKUP(E4807,'Data Produk'!$A$2:$E$2517,4,FALSE)</f>
        <v>MOUSE GAMING</v>
      </c>
      <c r="K4807" t="str">
        <f>VLOOKUP(D4807,'Data Outlet'!$A$2:$D$17,4,FALSE)</f>
        <v>Dewi Lestari</v>
      </c>
      <c r="L4807" t="str">
        <f>VLOOKUP(D4807,'Data Outlet'!$A$2:$D$17,2,FALSE)</f>
        <v>CIBUBUR JUNCTION</v>
      </c>
    </row>
    <row r="4808" spans="1:12" x14ac:dyDescent="0.25">
      <c r="A4808" t="str">
        <f t="shared" si="150"/>
        <v>T-4807</v>
      </c>
      <c r="B4808" s="3" t="s">
        <v>2584</v>
      </c>
      <c r="C4808" s="5">
        <v>45495</v>
      </c>
      <c r="D4808" s="3" t="s">
        <v>39</v>
      </c>
      <c r="E4808" s="4" t="s">
        <v>1324</v>
      </c>
      <c r="F4808" s="9">
        <v>2</v>
      </c>
      <c r="G4808">
        <f>VLOOKUP(E4808,'Data Produk'!$A$2:$E$2517,5,FALSE)</f>
        <v>76500</v>
      </c>
      <c r="H4808">
        <f t="shared" si="151"/>
        <v>153000</v>
      </c>
      <c r="I4808" t="str">
        <f>VLOOKUP(E4808,'Data Produk'!$A$2:$E$2517,3,FALSE)</f>
        <v>BHINNEKA WAVE10 TW10 TRUE WIRELESS BEIGE</v>
      </c>
      <c r="J4808" t="str">
        <f>VLOOKUP(E4808,'Data Produk'!$A$2:$E$2517,4,FALSE)</f>
        <v>TWS</v>
      </c>
      <c r="K4808" t="str">
        <f>VLOOKUP(D4808,'Data Outlet'!$A$2:$D$17,4,FALSE)</f>
        <v>Eko Wijaya</v>
      </c>
      <c r="L4808" t="str">
        <f>VLOOKUP(D4808,'Data Outlet'!$A$2:$D$17,2,FALSE)</f>
        <v>KOTA KASABLANKA</v>
      </c>
    </row>
    <row r="4809" spans="1:12" x14ac:dyDescent="0.25">
      <c r="A4809" t="str">
        <f t="shared" si="150"/>
        <v>T-4808</v>
      </c>
      <c r="B4809" s="3" t="s">
        <v>2584</v>
      </c>
      <c r="C4809" s="5">
        <v>45499</v>
      </c>
      <c r="D4809" s="3" t="s">
        <v>37</v>
      </c>
      <c r="E4809" s="4" t="s">
        <v>918</v>
      </c>
      <c r="F4809" s="9">
        <v>1</v>
      </c>
      <c r="G4809">
        <f>VLOOKUP(E4809,'Data Produk'!$A$2:$E$2517,5,FALSE)</f>
        <v>65700</v>
      </c>
      <c r="H4809">
        <f t="shared" si="151"/>
        <v>65700</v>
      </c>
      <c r="I4809" t="str">
        <f>VLOOKUP(E4809,'Data Produk'!$A$2:$E$2517,3,FALSE)</f>
        <v>BHINNEKA RAIGOR III WG12 GAMING MOUSE BLACK</v>
      </c>
      <c r="J4809" t="str">
        <f>VLOOKUP(E4809,'Data Produk'!$A$2:$E$2517,4,FALSE)</f>
        <v>MOUSE GAMING</v>
      </c>
      <c r="K4809" t="str">
        <f>VLOOKUP(D4809,'Data Outlet'!$A$2:$D$17,4,FALSE)</f>
        <v>Dewi Lestari</v>
      </c>
      <c r="L4809" t="str">
        <f>VLOOKUP(D4809,'Data Outlet'!$A$2:$D$17,2,FALSE)</f>
        <v>CIBUBUR JUNCTION</v>
      </c>
    </row>
    <row r="4810" spans="1:12" x14ac:dyDescent="0.25">
      <c r="A4810" t="str">
        <f t="shared" si="150"/>
        <v>T-4809</v>
      </c>
      <c r="B4810" s="3" t="s">
        <v>2584</v>
      </c>
      <c r="C4810" s="5">
        <v>45503</v>
      </c>
      <c r="D4810" s="3" t="s">
        <v>37</v>
      </c>
      <c r="E4810" s="4" t="s">
        <v>1623</v>
      </c>
      <c r="F4810" s="9">
        <v>1</v>
      </c>
      <c r="G4810">
        <f>VLOOKUP(E4810,'Data Produk'!$A$2:$E$2517,5,FALSE)</f>
        <v>39600</v>
      </c>
      <c r="H4810">
        <f t="shared" si="151"/>
        <v>39600</v>
      </c>
      <c r="I4810" t="str">
        <f>VLOOKUP(E4810,'Data Produk'!$A$2:$E$2517,3,FALSE)</f>
        <v>BHINNEKA GO W608 OFFICE MOUSE BLACK</v>
      </c>
      <c r="J4810" t="str">
        <f>VLOOKUP(E4810,'Data Produk'!$A$2:$E$2517,4,FALSE)</f>
        <v>OFFICE MOUSE</v>
      </c>
      <c r="K4810" t="str">
        <f>VLOOKUP(D4810,'Data Outlet'!$A$2:$D$17,4,FALSE)</f>
        <v>Dewi Lestari</v>
      </c>
      <c r="L4810" t="str">
        <f>VLOOKUP(D4810,'Data Outlet'!$A$2:$D$17,2,FALSE)</f>
        <v>CIBUBUR JUNCTION</v>
      </c>
    </row>
    <row r="4811" spans="1:12" x14ac:dyDescent="0.25">
      <c r="A4811" t="str">
        <f t="shared" si="150"/>
        <v>T-4810</v>
      </c>
      <c r="B4811" s="3" t="s">
        <v>2584</v>
      </c>
      <c r="C4811" s="5">
        <v>45503</v>
      </c>
      <c r="D4811" s="3" t="s">
        <v>39</v>
      </c>
      <c r="E4811" s="4" t="s">
        <v>374</v>
      </c>
      <c r="F4811" s="9">
        <v>1</v>
      </c>
      <c r="G4811">
        <f>VLOOKUP(E4811,'Data Produk'!$A$2:$E$2517,5,FALSE)</f>
        <v>225000</v>
      </c>
      <c r="H4811">
        <f t="shared" si="151"/>
        <v>225000</v>
      </c>
      <c r="I4811" t="str">
        <f>VLOOKUP(E4811,'Data Produk'!$A$2:$E$2517,3,FALSE)</f>
        <v>BHINNEKA GROOVE AURORA TX3 TRUE WIRELESS WHITE</v>
      </c>
      <c r="J4811" t="str">
        <f>VLOOKUP(E4811,'Data Produk'!$A$2:$E$2517,4,FALSE)</f>
        <v>TWS</v>
      </c>
      <c r="K4811" t="str">
        <f>VLOOKUP(D4811,'Data Outlet'!$A$2:$D$17,4,FALSE)</f>
        <v>Eko Wijaya</v>
      </c>
      <c r="L4811" t="str">
        <f>VLOOKUP(D4811,'Data Outlet'!$A$2:$D$17,2,FALSE)</f>
        <v>KOTA KASABLANKA</v>
      </c>
    </row>
    <row r="4812" spans="1:12" x14ac:dyDescent="0.25">
      <c r="A4812" t="str">
        <f t="shared" ref="A4812:A4875" si="152">"T-"&amp;ROW()-1</f>
        <v>T-4811</v>
      </c>
      <c r="B4812" s="3" t="s">
        <v>2584</v>
      </c>
      <c r="C4812" s="5">
        <v>45481</v>
      </c>
      <c r="D4812" s="3" t="s">
        <v>37</v>
      </c>
      <c r="E4812" s="4" t="s">
        <v>618</v>
      </c>
      <c r="F4812" s="9">
        <v>1</v>
      </c>
      <c r="G4812">
        <f>VLOOKUP(E4812,'Data Produk'!$A$2:$E$2517,5,FALSE)</f>
        <v>94500</v>
      </c>
      <c r="H4812">
        <f t="shared" si="151"/>
        <v>94500</v>
      </c>
      <c r="I4812" t="str">
        <f>VLOOKUP(E4812,'Data Produk'!$A$2:$E$2517,3,FALSE)</f>
        <v>BHINNEKA SMART LIGHT BUB 12W SLB102</v>
      </c>
      <c r="J4812" t="str">
        <f>VLOOKUP(E4812,'Data Produk'!$A$2:$E$2517,4,FALSE)</f>
        <v>SMART LIFE</v>
      </c>
      <c r="K4812" t="str">
        <f>VLOOKUP(D4812,'Data Outlet'!$A$2:$D$17,4,FALSE)</f>
        <v>Dewi Lestari</v>
      </c>
      <c r="L4812" t="str">
        <f>VLOOKUP(D4812,'Data Outlet'!$A$2:$D$17,2,FALSE)</f>
        <v>CIBUBUR JUNCTION</v>
      </c>
    </row>
    <row r="4813" spans="1:12" x14ac:dyDescent="0.25">
      <c r="A4813" t="str">
        <f t="shared" si="152"/>
        <v>T-4812</v>
      </c>
      <c r="B4813" s="3" t="s">
        <v>2584</v>
      </c>
      <c r="C4813" s="5">
        <v>45498</v>
      </c>
      <c r="D4813" s="3" t="s">
        <v>39</v>
      </c>
      <c r="E4813" s="4" t="s">
        <v>403</v>
      </c>
      <c r="F4813" s="9">
        <v>1</v>
      </c>
      <c r="G4813">
        <f>VLOOKUP(E4813,'Data Produk'!$A$2:$E$2517,5,FALSE)</f>
        <v>162000</v>
      </c>
      <c r="H4813">
        <f t="shared" si="151"/>
        <v>162000</v>
      </c>
      <c r="I4813" t="str">
        <f>VLOOKUP(E4813,'Data Produk'!$A$2:$E$2517,3,FALSE)</f>
        <v>BHINNEKA POWER PACK T1 10.000 mAh 22,5W POWERBANK WHITE</v>
      </c>
      <c r="J4813" t="str">
        <f>VLOOKUP(E4813,'Data Produk'!$A$2:$E$2517,4,FALSE)</f>
        <v>POWERBANK</v>
      </c>
      <c r="K4813" t="str">
        <f>VLOOKUP(D4813,'Data Outlet'!$A$2:$D$17,4,FALSE)</f>
        <v>Eko Wijaya</v>
      </c>
      <c r="L4813" t="str">
        <f>VLOOKUP(D4813,'Data Outlet'!$A$2:$D$17,2,FALSE)</f>
        <v>KOTA KASABLANKA</v>
      </c>
    </row>
    <row r="4814" spans="1:12" x14ac:dyDescent="0.25">
      <c r="A4814" t="str">
        <f t="shared" si="152"/>
        <v>T-4813</v>
      </c>
      <c r="B4814" s="3" t="s">
        <v>2584</v>
      </c>
      <c r="C4814" s="5">
        <v>45484</v>
      </c>
      <c r="D4814" s="3" t="s">
        <v>37</v>
      </c>
      <c r="E4814" s="4" t="s">
        <v>154</v>
      </c>
      <c r="F4814" s="9">
        <v>1</v>
      </c>
      <c r="G4814">
        <f>VLOOKUP(E4814,'Data Produk'!$A$2:$E$2517,5,FALSE)</f>
        <v>103500</v>
      </c>
      <c r="H4814">
        <f t="shared" si="151"/>
        <v>103500</v>
      </c>
      <c r="I4814" t="str">
        <f>VLOOKUP(E4814,'Data Produk'!$A$2:$E$2517,3,FALSE)</f>
        <v>BHINNEKA FLASH HQ53 GAMING HEADSET BLACK</v>
      </c>
      <c r="J4814" t="str">
        <f>VLOOKUP(E4814,'Data Produk'!$A$2:$E$2517,4,FALSE)</f>
        <v>GAMING HEADSET</v>
      </c>
      <c r="K4814" t="str">
        <f>VLOOKUP(D4814,'Data Outlet'!$A$2:$D$17,4,FALSE)</f>
        <v>Dewi Lestari</v>
      </c>
      <c r="L4814" t="str">
        <f>VLOOKUP(D4814,'Data Outlet'!$A$2:$D$17,2,FALSE)</f>
        <v>CIBUBUR JUNCTION</v>
      </c>
    </row>
    <row r="4815" spans="1:12" x14ac:dyDescent="0.25">
      <c r="A4815" t="str">
        <f t="shared" si="152"/>
        <v>T-4814</v>
      </c>
      <c r="B4815" s="3" t="s">
        <v>2584</v>
      </c>
      <c r="C4815" s="5">
        <v>45496</v>
      </c>
      <c r="D4815" s="3" t="s">
        <v>39</v>
      </c>
      <c r="E4815" s="4" t="s">
        <v>1230</v>
      </c>
      <c r="F4815" s="9">
        <v>5</v>
      </c>
      <c r="G4815">
        <f>VLOOKUP(E4815,'Data Produk'!$A$2:$E$2517,5,FALSE)</f>
        <v>34200</v>
      </c>
      <c r="H4815">
        <f t="shared" si="151"/>
        <v>171000</v>
      </c>
      <c r="I4815" t="str">
        <f>VLOOKUP(E4815,'Data Produk'!$A$2:$E$2517,3,FALSE)</f>
        <v>KDL105 BHINNEKA USB CABLE LIGHTNING</v>
      </c>
      <c r="J4815" t="str">
        <f>VLOOKUP(E4815,'Data Produk'!$A$2:$E$2517,4,FALSE)</f>
        <v>CABLE</v>
      </c>
      <c r="K4815" t="str">
        <f>VLOOKUP(D4815,'Data Outlet'!$A$2:$D$17,4,FALSE)</f>
        <v>Eko Wijaya</v>
      </c>
      <c r="L4815" t="str">
        <f>VLOOKUP(D4815,'Data Outlet'!$A$2:$D$17,2,FALSE)</f>
        <v>KOTA KASABLANKA</v>
      </c>
    </row>
    <row r="4816" spans="1:12" x14ac:dyDescent="0.25">
      <c r="A4816" t="str">
        <f t="shared" si="152"/>
        <v>T-4815</v>
      </c>
      <c r="B4816" s="3" t="s">
        <v>2584</v>
      </c>
      <c r="C4816" s="5">
        <v>45484</v>
      </c>
      <c r="D4816" s="3" t="s">
        <v>39</v>
      </c>
      <c r="E4816" s="4" t="s">
        <v>997</v>
      </c>
      <c r="F4816" s="9">
        <v>1</v>
      </c>
      <c r="G4816">
        <f>VLOOKUP(E4816,'Data Produk'!$A$2:$E$2517,5,FALSE)</f>
        <v>74700</v>
      </c>
      <c r="H4816">
        <f t="shared" si="151"/>
        <v>74700</v>
      </c>
      <c r="I4816" t="str">
        <f>VLOOKUP(E4816,'Data Produk'!$A$2:$E$2517,3,FALSE)</f>
        <v>BHINNEKA KM100 OFFICE COMBO BLACK</v>
      </c>
      <c r="J4816" t="str">
        <f>VLOOKUP(E4816,'Data Produk'!$A$2:$E$2517,4,FALSE)</f>
        <v>OFFICE COMBO</v>
      </c>
      <c r="K4816" t="str">
        <f>VLOOKUP(D4816,'Data Outlet'!$A$2:$D$17,4,FALSE)</f>
        <v>Eko Wijaya</v>
      </c>
      <c r="L4816" t="str">
        <f>VLOOKUP(D4816,'Data Outlet'!$A$2:$D$17,2,FALSE)</f>
        <v>KOTA KASABLANKA</v>
      </c>
    </row>
    <row r="4817" spans="1:12" x14ac:dyDescent="0.25">
      <c r="A4817" t="str">
        <f t="shared" si="152"/>
        <v>T-4816</v>
      </c>
      <c r="B4817" s="3" t="s">
        <v>2584</v>
      </c>
      <c r="C4817" s="5">
        <v>45488</v>
      </c>
      <c r="D4817" s="3" t="s">
        <v>39</v>
      </c>
      <c r="E4817" s="4" t="s">
        <v>1793</v>
      </c>
      <c r="F4817" s="9">
        <v>2</v>
      </c>
      <c r="G4817">
        <f>VLOOKUP(E4817,'Data Produk'!$A$2:$E$2517,5,FALSE)</f>
        <v>198000</v>
      </c>
      <c r="H4817">
        <f t="shared" si="151"/>
        <v>396000</v>
      </c>
      <c r="I4817" t="str">
        <f>VLOOKUP(E4817,'Data Produk'!$A$2:$E$2517,3,FALSE)</f>
        <v>BHINNEKA ATOM TKL MECHANICAL KEYBOARD BLACK BLUE SWITCH</v>
      </c>
      <c r="J4817" t="str">
        <f>VLOOKUP(E4817,'Data Produk'!$A$2:$E$2517,4,FALSE)</f>
        <v>KEYBOARD GAMING</v>
      </c>
      <c r="K4817" t="str">
        <f>VLOOKUP(D4817,'Data Outlet'!$A$2:$D$17,4,FALSE)</f>
        <v>Eko Wijaya</v>
      </c>
      <c r="L4817" t="str">
        <f>VLOOKUP(D4817,'Data Outlet'!$A$2:$D$17,2,FALSE)</f>
        <v>KOTA KASABLANKA</v>
      </c>
    </row>
    <row r="4818" spans="1:12" x14ac:dyDescent="0.25">
      <c r="A4818" t="str">
        <f t="shared" si="152"/>
        <v>T-4817</v>
      </c>
      <c r="B4818" s="3" t="s">
        <v>2584</v>
      </c>
      <c r="C4818" s="5">
        <v>45490</v>
      </c>
      <c r="D4818" s="3" t="s">
        <v>37</v>
      </c>
      <c r="E4818" s="4" t="s">
        <v>217</v>
      </c>
      <c r="F4818" s="9">
        <v>3</v>
      </c>
      <c r="G4818">
        <f>VLOOKUP(E4818,'Data Produk'!$A$2:$E$2517,5,FALSE)</f>
        <v>13500</v>
      </c>
      <c r="H4818">
        <f t="shared" si="151"/>
        <v>40500</v>
      </c>
      <c r="I4818" t="str">
        <f>VLOOKUP(E4818,'Data Produk'!$A$2:$E$2517,3,FALSE)</f>
        <v>BHINNEKA LINKBUDS ES2 WIRED EARBUDS BLACK</v>
      </c>
      <c r="J4818" t="str">
        <f>VLOOKUP(E4818,'Data Produk'!$A$2:$E$2517,4,FALSE)</f>
        <v>EARPHONE</v>
      </c>
      <c r="K4818" t="str">
        <f>VLOOKUP(D4818,'Data Outlet'!$A$2:$D$17,4,FALSE)</f>
        <v>Dewi Lestari</v>
      </c>
      <c r="L4818" t="str">
        <f>VLOOKUP(D4818,'Data Outlet'!$A$2:$D$17,2,FALSE)</f>
        <v>CIBUBUR JUNCTION</v>
      </c>
    </row>
    <row r="4819" spans="1:12" x14ac:dyDescent="0.25">
      <c r="A4819" t="str">
        <f t="shared" si="152"/>
        <v>T-4818</v>
      </c>
      <c r="B4819" s="3" t="s">
        <v>2584</v>
      </c>
      <c r="C4819" s="5">
        <v>45485</v>
      </c>
      <c r="D4819" s="3" t="s">
        <v>39</v>
      </c>
      <c r="E4819" s="4" t="s">
        <v>719</v>
      </c>
      <c r="F4819" s="9">
        <v>3</v>
      </c>
      <c r="G4819">
        <f>VLOOKUP(E4819,'Data Produk'!$A$2:$E$2517,5,FALSE)</f>
        <v>82800</v>
      </c>
      <c r="H4819">
        <f t="shared" si="151"/>
        <v>248400</v>
      </c>
      <c r="I4819" t="str">
        <f>VLOOKUP(E4819,'Data Produk'!$A$2:$E$2517,3,FALSE)</f>
        <v>BHINNEKA GO W193 OFFICE MOUSE BLUE</v>
      </c>
      <c r="J4819" t="str">
        <f>VLOOKUP(E4819,'Data Produk'!$A$2:$E$2517,4,FALSE)</f>
        <v>OFFICE MOUSE</v>
      </c>
      <c r="K4819" t="str">
        <f>VLOOKUP(D4819,'Data Outlet'!$A$2:$D$17,4,FALSE)</f>
        <v>Eko Wijaya</v>
      </c>
      <c r="L4819" t="str">
        <f>VLOOKUP(D4819,'Data Outlet'!$A$2:$D$17,2,FALSE)</f>
        <v>KOTA KASABLANKA</v>
      </c>
    </row>
    <row r="4820" spans="1:12" x14ac:dyDescent="0.25">
      <c r="A4820" t="str">
        <f t="shared" si="152"/>
        <v>T-4819</v>
      </c>
      <c r="B4820" s="3" t="s">
        <v>2584</v>
      </c>
      <c r="C4820" s="5">
        <v>45481</v>
      </c>
      <c r="D4820" s="3" t="s">
        <v>37</v>
      </c>
      <c r="E4820" s="4" t="s">
        <v>981</v>
      </c>
      <c r="F4820" s="9">
        <v>2</v>
      </c>
      <c r="G4820">
        <f>VLOOKUP(E4820,'Data Produk'!$A$2:$E$2517,5,FALSE)</f>
        <v>49500</v>
      </c>
      <c r="H4820">
        <f t="shared" si="151"/>
        <v>99000</v>
      </c>
      <c r="I4820" t="str">
        <f>VLOOKUP(E4820,'Data Produk'!$A$2:$E$2517,3,FALSE)</f>
        <v>BHINNEKA POWER PURE 20W 1-PORT TYPE-A USB CHARGER (QC) BLACK</v>
      </c>
      <c r="J4820" t="str">
        <f>VLOOKUP(E4820,'Data Produk'!$A$2:$E$2517,4,FALSE)</f>
        <v>CHARGER</v>
      </c>
      <c r="K4820" t="str">
        <f>VLOOKUP(D4820,'Data Outlet'!$A$2:$D$17,4,FALSE)</f>
        <v>Dewi Lestari</v>
      </c>
      <c r="L4820" t="str">
        <f>VLOOKUP(D4820,'Data Outlet'!$A$2:$D$17,2,FALSE)</f>
        <v>CIBUBUR JUNCTION</v>
      </c>
    </row>
    <row r="4821" spans="1:12" x14ac:dyDescent="0.25">
      <c r="A4821" t="str">
        <f t="shared" si="152"/>
        <v>T-4820</v>
      </c>
      <c r="B4821" s="3" t="s">
        <v>2584</v>
      </c>
      <c r="C4821" s="5">
        <v>45487</v>
      </c>
      <c r="D4821" s="3" t="s">
        <v>37</v>
      </c>
      <c r="E4821" s="4" t="s">
        <v>1362</v>
      </c>
      <c r="F4821" s="9">
        <v>2</v>
      </c>
      <c r="G4821">
        <f>VLOOKUP(E4821,'Data Produk'!$A$2:$E$2517,5,FALSE)</f>
        <v>29700</v>
      </c>
      <c r="H4821">
        <f t="shared" si="151"/>
        <v>59400</v>
      </c>
      <c r="I4821" t="str">
        <f>VLOOKUP(E4821,'Data Produk'!$A$2:$E$2517,3,FALSE)</f>
        <v>KC201 BHINNEKA USB CABLE TYPE C</v>
      </c>
      <c r="J4821" t="str">
        <f>VLOOKUP(E4821,'Data Produk'!$A$2:$E$2517,4,FALSE)</f>
        <v>CABLE</v>
      </c>
      <c r="K4821" t="str">
        <f>VLOOKUP(D4821,'Data Outlet'!$A$2:$D$17,4,FALSE)</f>
        <v>Dewi Lestari</v>
      </c>
      <c r="L4821" t="str">
        <f>VLOOKUP(D4821,'Data Outlet'!$A$2:$D$17,2,FALSE)</f>
        <v>CIBUBUR JUNCTION</v>
      </c>
    </row>
    <row r="4822" spans="1:12" x14ac:dyDescent="0.25">
      <c r="A4822" t="str">
        <f t="shared" si="152"/>
        <v>T-4821</v>
      </c>
      <c r="B4822" s="3" t="s">
        <v>2584</v>
      </c>
      <c r="C4822" s="5">
        <v>45492</v>
      </c>
      <c r="D4822" s="3" t="s">
        <v>39</v>
      </c>
      <c r="E4822" s="4" t="s">
        <v>438</v>
      </c>
      <c r="F4822" s="9">
        <v>1</v>
      </c>
      <c r="G4822">
        <f>VLOOKUP(E4822,'Data Produk'!$A$2:$E$2517,5,FALSE)</f>
        <v>37350</v>
      </c>
      <c r="H4822">
        <f t="shared" si="151"/>
        <v>37350</v>
      </c>
      <c r="I4822" t="str">
        <f>VLOOKUP(E4822,'Data Produk'!$A$2:$E$2517,3,FALSE)</f>
        <v>BHINNEKA LAVALIER MV01 MICROPHONE BLACK</v>
      </c>
      <c r="J4822" t="str">
        <f>VLOOKUP(E4822,'Data Produk'!$A$2:$E$2517,4,FALSE)</f>
        <v>STREAMING DEVICES</v>
      </c>
      <c r="K4822" t="str">
        <f>VLOOKUP(D4822,'Data Outlet'!$A$2:$D$17,4,FALSE)</f>
        <v>Eko Wijaya</v>
      </c>
      <c r="L4822" t="str">
        <f>VLOOKUP(D4822,'Data Outlet'!$A$2:$D$17,2,FALSE)</f>
        <v>KOTA KASABLANKA</v>
      </c>
    </row>
    <row r="4823" spans="1:12" x14ac:dyDescent="0.25">
      <c r="A4823" t="str">
        <f t="shared" si="152"/>
        <v>T-4822</v>
      </c>
      <c r="B4823" s="3" t="s">
        <v>2584</v>
      </c>
      <c r="C4823" s="5">
        <v>45483</v>
      </c>
      <c r="D4823" s="3" t="s">
        <v>37</v>
      </c>
      <c r="E4823" s="4" t="s">
        <v>1212</v>
      </c>
      <c r="F4823" s="9">
        <v>2</v>
      </c>
      <c r="G4823">
        <f>VLOOKUP(E4823,'Data Produk'!$A$2:$E$2517,5,FALSE)</f>
        <v>76500</v>
      </c>
      <c r="H4823">
        <f t="shared" si="151"/>
        <v>153000</v>
      </c>
      <c r="I4823" t="str">
        <f>VLOOKUP(E4823,'Data Produk'!$A$2:$E$2517,3,FALSE)</f>
        <v>BHINNEKA WAVE10 TW10 TRUE WIRELESS BEIGE</v>
      </c>
      <c r="J4823" t="str">
        <f>VLOOKUP(E4823,'Data Produk'!$A$2:$E$2517,4,FALSE)</f>
        <v>TWS</v>
      </c>
      <c r="K4823" t="str">
        <f>VLOOKUP(D4823,'Data Outlet'!$A$2:$D$17,4,FALSE)</f>
        <v>Dewi Lestari</v>
      </c>
      <c r="L4823" t="str">
        <f>VLOOKUP(D4823,'Data Outlet'!$A$2:$D$17,2,FALSE)</f>
        <v>CIBUBUR JUNCTION</v>
      </c>
    </row>
    <row r="4824" spans="1:12" x14ac:dyDescent="0.25">
      <c r="A4824" t="str">
        <f t="shared" si="152"/>
        <v>T-4823</v>
      </c>
      <c r="B4824" s="3" t="s">
        <v>2584</v>
      </c>
      <c r="C4824" s="5">
        <v>45486</v>
      </c>
      <c r="D4824" s="3" t="s">
        <v>39</v>
      </c>
      <c r="E4824" s="4" t="s">
        <v>429</v>
      </c>
      <c r="F4824" s="9">
        <v>2</v>
      </c>
      <c r="G4824">
        <f>VLOOKUP(E4824,'Data Produk'!$A$2:$E$2517,5,FALSE)</f>
        <v>22500</v>
      </c>
      <c r="H4824">
        <f t="shared" si="151"/>
        <v>45000</v>
      </c>
      <c r="I4824" t="str">
        <f>VLOOKUP(E4824,'Data Produk'!$A$2:$E$2517,3,FALSE)</f>
        <v>BHINNEKA LINKBUDS ES4 WIRED EARBUDS WHITE</v>
      </c>
      <c r="J4824" t="str">
        <f>VLOOKUP(E4824,'Data Produk'!$A$2:$E$2517,4,FALSE)</f>
        <v>EARPHONE</v>
      </c>
      <c r="K4824" t="str">
        <f>VLOOKUP(D4824,'Data Outlet'!$A$2:$D$17,4,FALSE)</f>
        <v>Eko Wijaya</v>
      </c>
      <c r="L4824" t="str">
        <f>VLOOKUP(D4824,'Data Outlet'!$A$2:$D$17,2,FALSE)</f>
        <v>KOTA KASABLANKA</v>
      </c>
    </row>
    <row r="4825" spans="1:12" x14ac:dyDescent="0.25">
      <c r="A4825" t="str">
        <f t="shared" si="152"/>
        <v>T-4824</v>
      </c>
      <c r="B4825" s="3" t="s">
        <v>2584</v>
      </c>
      <c r="C4825" s="5">
        <v>45499</v>
      </c>
      <c r="D4825" s="3" t="s">
        <v>37</v>
      </c>
      <c r="E4825" s="4" t="s">
        <v>1358</v>
      </c>
      <c r="F4825" s="9">
        <v>1</v>
      </c>
      <c r="G4825">
        <f>VLOOKUP(E4825,'Data Produk'!$A$2:$E$2517,5,FALSE)</f>
        <v>144000</v>
      </c>
      <c r="H4825">
        <f t="shared" si="151"/>
        <v>144000</v>
      </c>
      <c r="I4825" t="str">
        <f>VLOOKUP(E4825,'Data Produk'!$A$2:$E$2517,3,FALSE)</f>
        <v>BHINNEKA CHIEF II HG20 GAMING HEADSET PINK</v>
      </c>
      <c r="J4825" t="str">
        <f>VLOOKUP(E4825,'Data Produk'!$A$2:$E$2517,4,FALSE)</f>
        <v>GAMING HEADSET</v>
      </c>
      <c r="K4825" t="str">
        <f>VLOOKUP(D4825,'Data Outlet'!$A$2:$D$17,4,FALSE)</f>
        <v>Dewi Lestari</v>
      </c>
      <c r="L4825" t="str">
        <f>VLOOKUP(D4825,'Data Outlet'!$A$2:$D$17,2,FALSE)</f>
        <v>CIBUBUR JUNCTION</v>
      </c>
    </row>
    <row r="4826" spans="1:12" x14ac:dyDescent="0.25">
      <c r="A4826" t="str">
        <f t="shared" si="152"/>
        <v>T-4825</v>
      </c>
      <c r="B4826" s="3" t="s">
        <v>2584</v>
      </c>
      <c r="C4826" s="5">
        <v>45498</v>
      </c>
      <c r="D4826" s="3" t="s">
        <v>39</v>
      </c>
      <c r="E4826" s="4" t="s">
        <v>428</v>
      </c>
      <c r="F4826" s="9">
        <v>4</v>
      </c>
      <c r="G4826">
        <f>VLOOKUP(E4826,'Data Produk'!$A$2:$E$2517,5,FALSE)</f>
        <v>47700</v>
      </c>
      <c r="H4826">
        <f t="shared" si="151"/>
        <v>190800</v>
      </c>
      <c r="I4826" t="str">
        <f>VLOOKUP(E4826,'Data Produk'!$A$2:$E$2517,3,FALSE)</f>
        <v>BHINNEKA POWER MOVE 30W 2-PORTS CAR CHARGER (PD+QC) BLACK</v>
      </c>
      <c r="J4826" t="str">
        <f>VLOOKUP(E4826,'Data Produk'!$A$2:$E$2517,4,FALSE)</f>
        <v>CAR &amp; TRAVEL CHARGER</v>
      </c>
      <c r="K4826" t="str">
        <f>VLOOKUP(D4826,'Data Outlet'!$A$2:$D$17,4,FALSE)</f>
        <v>Eko Wijaya</v>
      </c>
      <c r="L4826" t="str">
        <f>VLOOKUP(D4826,'Data Outlet'!$A$2:$D$17,2,FALSE)</f>
        <v>KOTA KASABLANKA</v>
      </c>
    </row>
    <row r="4827" spans="1:12" x14ac:dyDescent="0.25">
      <c r="A4827" t="str">
        <f t="shared" si="152"/>
        <v>T-4826</v>
      </c>
      <c r="B4827" s="3" t="s">
        <v>2584</v>
      </c>
      <c r="C4827" s="5">
        <v>45479</v>
      </c>
      <c r="D4827" s="3" t="s">
        <v>39</v>
      </c>
      <c r="E4827" s="4" t="s">
        <v>1290</v>
      </c>
      <c r="F4827" s="9">
        <v>1</v>
      </c>
      <c r="G4827">
        <f>VLOOKUP(E4827,'Data Produk'!$A$2:$E$2517,5,FALSE)</f>
        <v>39600</v>
      </c>
      <c r="H4827">
        <f t="shared" si="151"/>
        <v>39600</v>
      </c>
      <c r="I4827" t="str">
        <f>VLOOKUP(E4827,'Data Produk'!$A$2:$E$2517,3,FALSE)</f>
        <v>BHINNEKA GO W606 OFFICE MOUSE BLACK</v>
      </c>
      <c r="J4827" t="str">
        <f>VLOOKUP(E4827,'Data Produk'!$A$2:$E$2517,4,FALSE)</f>
        <v>OFFICE MOUSE</v>
      </c>
      <c r="K4827" t="str">
        <f>VLOOKUP(D4827,'Data Outlet'!$A$2:$D$17,4,FALSE)</f>
        <v>Eko Wijaya</v>
      </c>
      <c r="L4827" t="str">
        <f>VLOOKUP(D4827,'Data Outlet'!$A$2:$D$17,2,FALSE)</f>
        <v>KOTA KASABLANKA</v>
      </c>
    </row>
    <row r="4828" spans="1:12" x14ac:dyDescent="0.25">
      <c r="A4828" t="str">
        <f t="shared" si="152"/>
        <v>T-4827</v>
      </c>
      <c r="B4828" s="3" t="s">
        <v>2584</v>
      </c>
      <c r="C4828" s="5">
        <v>45489</v>
      </c>
      <c r="D4828" s="3" t="s">
        <v>39</v>
      </c>
      <c r="E4828" s="4" t="s">
        <v>383</v>
      </c>
      <c r="F4828" s="9">
        <v>7</v>
      </c>
      <c r="G4828">
        <f>VLOOKUP(E4828,'Data Produk'!$A$2:$E$2517,5,FALSE)</f>
        <v>57600</v>
      </c>
      <c r="H4828">
        <f t="shared" si="151"/>
        <v>403200</v>
      </c>
      <c r="I4828" t="str">
        <f>VLOOKUP(E4828,'Data Produk'!$A$2:$E$2517,3,FALSE)</f>
        <v>BHINNEKA GO W192 OFFICE MOUSE BLACK</v>
      </c>
      <c r="J4828" t="str">
        <f>VLOOKUP(E4828,'Data Produk'!$A$2:$E$2517,4,FALSE)</f>
        <v>OFFICE MOUSE</v>
      </c>
      <c r="K4828" t="str">
        <f>VLOOKUP(D4828,'Data Outlet'!$A$2:$D$17,4,FALSE)</f>
        <v>Eko Wijaya</v>
      </c>
      <c r="L4828" t="str">
        <f>VLOOKUP(D4828,'Data Outlet'!$A$2:$D$17,2,FALSE)</f>
        <v>KOTA KASABLANKA</v>
      </c>
    </row>
    <row r="4829" spans="1:12" x14ac:dyDescent="0.25">
      <c r="A4829" t="str">
        <f t="shared" si="152"/>
        <v>T-4828</v>
      </c>
      <c r="B4829" s="3" t="s">
        <v>2584</v>
      </c>
      <c r="C4829" s="5">
        <v>45504</v>
      </c>
      <c r="D4829" s="3" t="s">
        <v>39</v>
      </c>
      <c r="E4829" s="4" t="s">
        <v>686</v>
      </c>
      <c r="F4829" s="9">
        <v>2</v>
      </c>
      <c r="G4829">
        <f>VLOOKUP(E4829,'Data Produk'!$A$2:$E$2517,5,FALSE)</f>
        <v>103500</v>
      </c>
      <c r="H4829">
        <f t="shared" si="151"/>
        <v>207000</v>
      </c>
      <c r="I4829" t="str">
        <f>VLOOKUP(E4829,'Data Produk'!$A$2:$E$2517,3,FALSE)</f>
        <v>BHINNEKA FLASH HQ53 GAMING HEADSET BLACK</v>
      </c>
      <c r="J4829" t="str">
        <f>VLOOKUP(E4829,'Data Produk'!$A$2:$E$2517,4,FALSE)</f>
        <v>GAMING HEADSET</v>
      </c>
      <c r="K4829" t="str">
        <f>VLOOKUP(D4829,'Data Outlet'!$A$2:$D$17,4,FALSE)</f>
        <v>Eko Wijaya</v>
      </c>
      <c r="L4829" t="str">
        <f>VLOOKUP(D4829,'Data Outlet'!$A$2:$D$17,2,FALSE)</f>
        <v>KOTA KASABLANKA</v>
      </c>
    </row>
    <row r="4830" spans="1:12" x14ac:dyDescent="0.25">
      <c r="A4830" t="str">
        <f t="shared" si="152"/>
        <v>T-4829</v>
      </c>
      <c r="B4830" s="3" t="s">
        <v>2584</v>
      </c>
      <c r="C4830" s="5">
        <v>45492</v>
      </c>
      <c r="D4830" s="3" t="s">
        <v>36</v>
      </c>
      <c r="E4830" s="4" t="s">
        <v>945</v>
      </c>
      <c r="F4830" s="9">
        <v>1</v>
      </c>
      <c r="G4830">
        <f>VLOOKUP(E4830,'Data Produk'!$A$2:$E$2517,5,FALSE)</f>
        <v>57600</v>
      </c>
      <c r="H4830">
        <f t="shared" si="151"/>
        <v>57600</v>
      </c>
      <c r="I4830" t="str">
        <f>VLOOKUP(E4830,'Data Produk'!$A$2:$E$2517,3,FALSE)</f>
        <v>BHINNEKA GO W192 OFFICE MOUSE BLACK</v>
      </c>
      <c r="J4830" t="str">
        <f>VLOOKUP(E4830,'Data Produk'!$A$2:$E$2517,4,FALSE)</f>
        <v>OFFICE MOUSE</v>
      </c>
      <c r="K4830" t="str">
        <f>VLOOKUP(D4830,'Data Outlet'!$A$2:$D$17,4,FALSE)</f>
        <v>Citra Dewi</v>
      </c>
      <c r="L4830" t="str">
        <f>VLOOKUP(D4830,'Data Outlet'!$A$2:$D$17,2,FALSE)</f>
        <v>CENTER POINT MEDAN</v>
      </c>
    </row>
    <row r="4831" spans="1:12" x14ac:dyDescent="0.25">
      <c r="A4831" t="str">
        <f t="shared" si="152"/>
        <v>T-4830</v>
      </c>
      <c r="B4831" s="3" t="s">
        <v>2584</v>
      </c>
      <c r="C4831" s="5">
        <v>45482</v>
      </c>
      <c r="D4831" s="3" t="s">
        <v>36</v>
      </c>
      <c r="E4831" s="4" t="s">
        <v>716</v>
      </c>
      <c r="F4831" s="9">
        <v>2</v>
      </c>
      <c r="G4831">
        <f>VLOOKUP(E4831,'Data Produk'!$A$2:$E$2517,5,FALSE)</f>
        <v>22500</v>
      </c>
      <c r="H4831">
        <f t="shared" si="151"/>
        <v>45000</v>
      </c>
      <c r="I4831" t="str">
        <f>VLOOKUP(E4831,'Data Produk'!$A$2:$E$2517,3,FALSE)</f>
        <v>BHINNEKA LINKBUDS ES4 WIRED EARBUDS BLACK</v>
      </c>
      <c r="J4831" t="str">
        <f>VLOOKUP(E4831,'Data Produk'!$A$2:$E$2517,4,FALSE)</f>
        <v>EARPHONE</v>
      </c>
      <c r="K4831" t="str">
        <f>VLOOKUP(D4831,'Data Outlet'!$A$2:$D$17,4,FALSE)</f>
        <v>Citra Dewi</v>
      </c>
      <c r="L4831" t="str">
        <f>VLOOKUP(D4831,'Data Outlet'!$A$2:$D$17,2,FALSE)</f>
        <v>CENTER POINT MEDAN</v>
      </c>
    </row>
    <row r="4832" spans="1:12" x14ac:dyDescent="0.25">
      <c r="A4832" t="str">
        <f t="shared" si="152"/>
        <v>T-4831</v>
      </c>
      <c r="B4832" s="3" t="s">
        <v>2584</v>
      </c>
      <c r="C4832" s="5">
        <v>45483</v>
      </c>
      <c r="D4832" s="3" t="s">
        <v>36</v>
      </c>
      <c r="E4832" s="4" t="s">
        <v>1744</v>
      </c>
      <c r="F4832" s="9">
        <v>1</v>
      </c>
      <c r="G4832">
        <f>VLOOKUP(E4832,'Data Produk'!$A$2:$E$2517,5,FALSE)</f>
        <v>116100</v>
      </c>
      <c r="H4832">
        <f t="shared" si="151"/>
        <v>116100</v>
      </c>
      <c r="I4832" t="str">
        <f>VLOOKUP(E4832,'Data Produk'!$A$2:$E$2517,3,FALSE)</f>
        <v>BHINNEKA SMART LED STRIP SL0103</v>
      </c>
      <c r="J4832" t="str">
        <f>VLOOKUP(E4832,'Data Produk'!$A$2:$E$2517,4,FALSE)</f>
        <v>SMART LIFE</v>
      </c>
      <c r="K4832" t="str">
        <f>VLOOKUP(D4832,'Data Outlet'!$A$2:$D$17,4,FALSE)</f>
        <v>Citra Dewi</v>
      </c>
      <c r="L4832" t="str">
        <f>VLOOKUP(D4832,'Data Outlet'!$A$2:$D$17,2,FALSE)</f>
        <v>CENTER POINT MEDAN</v>
      </c>
    </row>
    <row r="4833" spans="1:12" x14ac:dyDescent="0.25">
      <c r="A4833" t="str">
        <f t="shared" si="152"/>
        <v>T-4832</v>
      </c>
      <c r="B4833" s="3" t="s">
        <v>2584</v>
      </c>
      <c r="C4833" s="5">
        <v>45474</v>
      </c>
      <c r="D4833" s="3" t="s">
        <v>36</v>
      </c>
      <c r="E4833" s="4" t="s">
        <v>108</v>
      </c>
      <c r="F4833" s="9">
        <v>1</v>
      </c>
      <c r="G4833">
        <f>VLOOKUP(E4833,'Data Produk'!$A$2:$E$2517,5,FALSE)</f>
        <v>81000</v>
      </c>
      <c r="H4833">
        <f t="shared" si="151"/>
        <v>81000</v>
      </c>
      <c r="I4833" t="str">
        <f>VLOOKUP(E4833,'Data Produk'!$A$2:$E$2517,3,FALSE)</f>
        <v>BHINNEKA CRYTO VX7 GAMING MOUSE PINK</v>
      </c>
      <c r="J4833" t="str">
        <f>VLOOKUP(E4833,'Data Produk'!$A$2:$E$2517,4,FALSE)</f>
        <v>MOUSE GAMING</v>
      </c>
      <c r="K4833" t="str">
        <f>VLOOKUP(D4833,'Data Outlet'!$A$2:$D$17,4,FALSE)</f>
        <v>Citra Dewi</v>
      </c>
      <c r="L4833" t="str">
        <f>VLOOKUP(D4833,'Data Outlet'!$A$2:$D$17,2,FALSE)</f>
        <v>CENTER POINT MEDAN</v>
      </c>
    </row>
    <row r="4834" spans="1:12" x14ac:dyDescent="0.25">
      <c r="A4834" t="str">
        <f t="shared" si="152"/>
        <v>T-4833</v>
      </c>
      <c r="B4834" s="3" t="s">
        <v>2584</v>
      </c>
      <c r="C4834" s="5">
        <v>45502</v>
      </c>
      <c r="D4834" s="3" t="s">
        <v>36</v>
      </c>
      <c r="E4834" s="4" t="s">
        <v>1399</v>
      </c>
      <c r="F4834" s="9">
        <v>3</v>
      </c>
      <c r="G4834">
        <f>VLOOKUP(E4834,'Data Produk'!$A$2:$E$2517,5,FALSE)</f>
        <v>26100</v>
      </c>
      <c r="H4834">
        <f t="shared" si="151"/>
        <v>78300</v>
      </c>
      <c r="I4834" t="str">
        <f>VLOOKUP(E4834,'Data Produk'!$A$2:$E$2517,3,FALSE)</f>
        <v>BHINNEKA GO ES1 WIRED EARBUDS BLACK</v>
      </c>
      <c r="J4834" t="str">
        <f>VLOOKUP(E4834,'Data Produk'!$A$2:$E$2517,4,FALSE)</f>
        <v>EARPHONE</v>
      </c>
      <c r="K4834" t="str">
        <f>VLOOKUP(D4834,'Data Outlet'!$A$2:$D$17,4,FALSE)</f>
        <v>Citra Dewi</v>
      </c>
      <c r="L4834" t="str">
        <f>VLOOKUP(D4834,'Data Outlet'!$A$2:$D$17,2,FALSE)</f>
        <v>CENTER POINT MEDAN</v>
      </c>
    </row>
    <row r="4835" spans="1:12" x14ac:dyDescent="0.25">
      <c r="A4835" t="str">
        <f t="shared" si="152"/>
        <v>T-4834</v>
      </c>
      <c r="B4835" s="3" t="s">
        <v>2584</v>
      </c>
      <c r="C4835" s="5">
        <v>45477</v>
      </c>
      <c r="D4835" s="3" t="s">
        <v>36</v>
      </c>
      <c r="E4835" s="4" t="s">
        <v>1822</v>
      </c>
      <c r="F4835" s="9">
        <v>1</v>
      </c>
      <c r="G4835">
        <f>VLOOKUP(E4835,'Data Produk'!$A$2:$E$2517,5,FALSE)</f>
        <v>112500</v>
      </c>
      <c r="H4835">
        <f t="shared" si="151"/>
        <v>112500</v>
      </c>
      <c r="I4835" t="str">
        <f>VLOOKUP(E4835,'Data Produk'!$A$2:$E$2517,3,FALSE)</f>
        <v>BHINNEKA WAVE11 TW11 TRUE WIRELESS BLACK</v>
      </c>
      <c r="J4835" t="str">
        <f>VLOOKUP(E4835,'Data Produk'!$A$2:$E$2517,4,FALSE)</f>
        <v>TWS</v>
      </c>
      <c r="K4835" t="str">
        <f>VLOOKUP(D4835,'Data Outlet'!$A$2:$D$17,4,FALSE)</f>
        <v>Citra Dewi</v>
      </c>
      <c r="L4835" t="str">
        <f>VLOOKUP(D4835,'Data Outlet'!$A$2:$D$17,2,FALSE)</f>
        <v>CENTER POINT MEDAN</v>
      </c>
    </row>
    <row r="4836" spans="1:12" x14ac:dyDescent="0.25">
      <c r="A4836" t="str">
        <f t="shared" si="152"/>
        <v>T-4835</v>
      </c>
      <c r="B4836" s="3" t="s">
        <v>2584</v>
      </c>
      <c r="C4836" s="5">
        <v>45479</v>
      </c>
      <c r="D4836" s="3" t="s">
        <v>36</v>
      </c>
      <c r="E4836" s="4" t="s">
        <v>283</v>
      </c>
      <c r="F4836" s="9">
        <v>1</v>
      </c>
      <c r="G4836">
        <f>VLOOKUP(E4836,'Data Produk'!$A$2:$E$2517,5,FALSE)</f>
        <v>47700</v>
      </c>
      <c r="H4836">
        <f t="shared" si="151"/>
        <v>47700</v>
      </c>
      <c r="I4836" t="str">
        <f>VLOOKUP(E4836,'Data Produk'!$A$2:$E$2517,3,FALSE)</f>
        <v>BHINNEKA POWER MOVE 30W 2-PORTS CAR CHARGER (PD+QC) BLACK</v>
      </c>
      <c r="J4836" t="str">
        <f>VLOOKUP(E4836,'Data Produk'!$A$2:$E$2517,4,FALSE)</f>
        <v>CAR &amp; TRAVEL CHARGER</v>
      </c>
      <c r="K4836" t="str">
        <f>VLOOKUP(D4836,'Data Outlet'!$A$2:$D$17,4,FALSE)</f>
        <v>Citra Dewi</v>
      </c>
      <c r="L4836" t="str">
        <f>VLOOKUP(D4836,'Data Outlet'!$A$2:$D$17,2,FALSE)</f>
        <v>CENTER POINT MEDAN</v>
      </c>
    </row>
    <row r="4837" spans="1:12" x14ac:dyDescent="0.25">
      <c r="A4837" t="str">
        <f t="shared" si="152"/>
        <v>T-4836</v>
      </c>
      <c r="B4837" s="3" t="s">
        <v>2584</v>
      </c>
      <c r="C4837" s="5">
        <v>45477</v>
      </c>
      <c r="D4837" s="3" t="s">
        <v>36</v>
      </c>
      <c r="E4837" s="4" t="s">
        <v>1806</v>
      </c>
      <c r="F4837" s="9">
        <v>1</v>
      </c>
      <c r="G4837">
        <f>VLOOKUP(E4837,'Data Produk'!$A$2:$E$2517,5,FALSE)</f>
        <v>144000</v>
      </c>
      <c r="H4837">
        <f t="shared" si="151"/>
        <v>144000</v>
      </c>
      <c r="I4837" t="str">
        <f>VLOOKUP(E4837,'Data Produk'!$A$2:$E$2517,3,FALSE)</f>
        <v>BHINNEKA VENOM II WGC2 GAMING MOUSE MINT</v>
      </c>
      <c r="J4837" t="str">
        <f>VLOOKUP(E4837,'Data Produk'!$A$2:$E$2517,4,FALSE)</f>
        <v>MOUSE GAMING</v>
      </c>
      <c r="K4837" t="str">
        <f>VLOOKUP(D4837,'Data Outlet'!$A$2:$D$17,4,FALSE)</f>
        <v>Citra Dewi</v>
      </c>
      <c r="L4837" t="str">
        <f>VLOOKUP(D4837,'Data Outlet'!$A$2:$D$17,2,FALSE)</f>
        <v>CENTER POINT MEDAN</v>
      </c>
    </row>
    <row r="4838" spans="1:12" x14ac:dyDescent="0.25">
      <c r="A4838" t="str">
        <f t="shared" si="152"/>
        <v>T-4837</v>
      </c>
      <c r="B4838" s="3" t="s">
        <v>2584</v>
      </c>
      <c r="C4838" s="5">
        <v>45475</v>
      </c>
      <c r="D4838" s="3" t="s">
        <v>36</v>
      </c>
      <c r="E4838" s="4" t="s">
        <v>228</v>
      </c>
      <c r="F4838" s="9">
        <v>3</v>
      </c>
      <c r="G4838">
        <f>VLOOKUP(E4838,'Data Produk'!$A$2:$E$2517,5,FALSE)</f>
        <v>25200</v>
      </c>
      <c r="H4838">
        <f t="shared" si="151"/>
        <v>75600</v>
      </c>
      <c r="I4838" t="str">
        <f>VLOOKUP(E4838,'Data Produk'!$A$2:$E$2517,3,FALSE)</f>
        <v>BHINNEKA HYPERLINK KD60C1501 BLACK</v>
      </c>
      <c r="J4838" t="str">
        <f>VLOOKUP(E4838,'Data Produk'!$A$2:$E$2517,4,FALSE)</f>
        <v>CABLE</v>
      </c>
      <c r="K4838" t="str">
        <f>VLOOKUP(D4838,'Data Outlet'!$A$2:$D$17,4,FALSE)</f>
        <v>Citra Dewi</v>
      </c>
      <c r="L4838" t="str">
        <f>VLOOKUP(D4838,'Data Outlet'!$A$2:$D$17,2,FALSE)</f>
        <v>CENTER POINT MEDAN</v>
      </c>
    </row>
    <row r="4839" spans="1:12" x14ac:dyDescent="0.25">
      <c r="A4839" t="str">
        <f t="shared" si="152"/>
        <v>T-4838</v>
      </c>
      <c r="B4839" s="3" t="s">
        <v>2584</v>
      </c>
      <c r="C4839" s="5">
        <v>45478</v>
      </c>
      <c r="D4839" s="3" t="s">
        <v>36</v>
      </c>
      <c r="E4839" s="4" t="s">
        <v>1808</v>
      </c>
      <c r="F4839" s="9">
        <v>1</v>
      </c>
      <c r="G4839">
        <f>VLOOKUP(E4839,'Data Produk'!$A$2:$E$2517,5,FALSE)</f>
        <v>162000</v>
      </c>
      <c r="H4839">
        <f t="shared" si="151"/>
        <v>162000</v>
      </c>
      <c r="I4839" t="str">
        <f>VLOOKUP(E4839,'Data Produk'!$A$2:$E$2517,3,FALSE)</f>
        <v>BHINNEKA GO WH03 WIRELESS HEADSET BEIGE</v>
      </c>
      <c r="J4839" t="str">
        <f>VLOOKUP(E4839,'Data Produk'!$A$2:$E$2517,4,FALSE)</f>
        <v>WIRELESS HEADSET</v>
      </c>
      <c r="K4839" t="str">
        <f>VLOOKUP(D4839,'Data Outlet'!$A$2:$D$17,4,FALSE)</f>
        <v>Citra Dewi</v>
      </c>
      <c r="L4839" t="str">
        <f>VLOOKUP(D4839,'Data Outlet'!$A$2:$D$17,2,FALSE)</f>
        <v>CENTER POINT MEDAN</v>
      </c>
    </row>
    <row r="4840" spans="1:12" x14ac:dyDescent="0.25">
      <c r="A4840" t="str">
        <f t="shared" si="152"/>
        <v>T-4839</v>
      </c>
      <c r="B4840" s="3" t="s">
        <v>2584</v>
      </c>
      <c r="C4840" s="5">
        <v>45503</v>
      </c>
      <c r="D4840" s="3" t="s">
        <v>36</v>
      </c>
      <c r="E4840" s="4" t="s">
        <v>718</v>
      </c>
      <c r="F4840" s="9">
        <v>1</v>
      </c>
      <c r="G4840">
        <f>VLOOKUP(E4840,'Data Produk'!$A$2:$E$2517,5,FALSE)</f>
        <v>76500</v>
      </c>
      <c r="H4840">
        <f t="shared" si="151"/>
        <v>76500</v>
      </c>
      <c r="I4840" t="str">
        <f>VLOOKUP(E4840,'Data Produk'!$A$2:$E$2517,3,FALSE)</f>
        <v>BHINNEKA WAVE10 TW10 TRUE WIRELESS WHITE</v>
      </c>
      <c r="J4840" t="str">
        <f>VLOOKUP(E4840,'Data Produk'!$A$2:$E$2517,4,FALSE)</f>
        <v>TWS</v>
      </c>
      <c r="K4840" t="str">
        <f>VLOOKUP(D4840,'Data Outlet'!$A$2:$D$17,4,FALSE)</f>
        <v>Citra Dewi</v>
      </c>
      <c r="L4840" t="str">
        <f>VLOOKUP(D4840,'Data Outlet'!$A$2:$D$17,2,FALSE)</f>
        <v>CENTER POINT MEDAN</v>
      </c>
    </row>
    <row r="4841" spans="1:12" x14ac:dyDescent="0.25">
      <c r="A4841" t="str">
        <f t="shared" si="152"/>
        <v>T-4840</v>
      </c>
      <c r="B4841" s="3" t="s">
        <v>2584</v>
      </c>
      <c r="C4841" s="5">
        <v>45495</v>
      </c>
      <c r="D4841" s="3" t="s">
        <v>36</v>
      </c>
      <c r="E4841" s="4" t="s">
        <v>1858</v>
      </c>
      <c r="F4841" s="9">
        <v>1</v>
      </c>
      <c r="G4841">
        <f>VLOOKUP(E4841,'Data Produk'!$A$2:$E$2517,5,FALSE)</f>
        <v>355500</v>
      </c>
      <c r="H4841">
        <f t="shared" si="151"/>
        <v>355500</v>
      </c>
      <c r="I4841" t="str">
        <f>VLOOKUP(E4841,'Data Produk'!$A$2:$E$2517,3,FALSE)</f>
        <v>BHINNEKA Gaming Gamepad USB WGP14 BK</v>
      </c>
      <c r="J4841" t="str">
        <f>VLOOKUP(E4841,'Data Produk'!$A$2:$E$2517,4,FALSE)</f>
        <v>GAMEPAD</v>
      </c>
      <c r="K4841" t="str">
        <f>VLOOKUP(D4841,'Data Outlet'!$A$2:$D$17,4,FALSE)</f>
        <v>Citra Dewi</v>
      </c>
      <c r="L4841" t="str">
        <f>VLOOKUP(D4841,'Data Outlet'!$A$2:$D$17,2,FALSE)</f>
        <v>CENTER POINT MEDAN</v>
      </c>
    </row>
    <row r="4842" spans="1:12" x14ac:dyDescent="0.25">
      <c r="A4842" t="str">
        <f t="shared" si="152"/>
        <v>T-4841</v>
      </c>
      <c r="B4842" s="3" t="s">
        <v>2584</v>
      </c>
      <c r="C4842" s="5">
        <v>45487</v>
      </c>
      <c r="D4842" s="3" t="s">
        <v>36</v>
      </c>
      <c r="E4842" s="4" t="s">
        <v>256</v>
      </c>
      <c r="F4842" s="9">
        <v>2</v>
      </c>
      <c r="G4842">
        <f>VLOOKUP(E4842,'Data Produk'!$A$2:$E$2517,5,FALSE)</f>
        <v>94500</v>
      </c>
      <c r="H4842">
        <f t="shared" si="151"/>
        <v>189000</v>
      </c>
      <c r="I4842" t="str">
        <f>VLOOKUP(E4842,'Data Produk'!$A$2:$E$2517,3,FALSE)</f>
        <v>BHINNEKA POWER GO 25W 1-PORT TYPE-C USB CHARGER (PD/PPS) WHITE</v>
      </c>
      <c r="J4842" t="str">
        <f>VLOOKUP(E4842,'Data Produk'!$A$2:$E$2517,4,FALSE)</f>
        <v>CHARGER</v>
      </c>
      <c r="K4842" t="str">
        <f>VLOOKUP(D4842,'Data Outlet'!$A$2:$D$17,4,FALSE)</f>
        <v>Citra Dewi</v>
      </c>
      <c r="L4842" t="str">
        <f>VLOOKUP(D4842,'Data Outlet'!$A$2:$D$17,2,FALSE)</f>
        <v>CENTER POINT MEDAN</v>
      </c>
    </row>
    <row r="4843" spans="1:12" x14ac:dyDescent="0.25">
      <c r="A4843" t="str">
        <f t="shared" si="152"/>
        <v>T-4842</v>
      </c>
      <c r="B4843" s="3" t="s">
        <v>2584</v>
      </c>
      <c r="C4843" s="5">
        <v>45483</v>
      </c>
      <c r="D4843" s="3" t="s">
        <v>36</v>
      </c>
      <c r="E4843" s="4" t="s">
        <v>971</v>
      </c>
      <c r="F4843" s="9">
        <v>1</v>
      </c>
      <c r="G4843">
        <f>VLOOKUP(E4843,'Data Produk'!$A$2:$E$2517,5,FALSE)</f>
        <v>98100</v>
      </c>
      <c r="H4843">
        <f t="shared" si="151"/>
        <v>98100</v>
      </c>
      <c r="I4843" t="str">
        <f>VLOOKUP(E4843,'Data Produk'!$A$2:$E$2517,3,FALSE)</f>
        <v>BHINNEKA POWER PURE 30W 2-PORTS USB CHARGER (PD+QC) WHITE</v>
      </c>
      <c r="J4843" t="str">
        <f>VLOOKUP(E4843,'Data Produk'!$A$2:$E$2517,4,FALSE)</f>
        <v>CHARGER</v>
      </c>
      <c r="K4843" t="str">
        <f>VLOOKUP(D4843,'Data Outlet'!$A$2:$D$17,4,FALSE)</f>
        <v>Citra Dewi</v>
      </c>
      <c r="L4843" t="str">
        <f>VLOOKUP(D4843,'Data Outlet'!$A$2:$D$17,2,FALSE)</f>
        <v>CENTER POINT MEDAN</v>
      </c>
    </row>
    <row r="4844" spans="1:12" x14ac:dyDescent="0.25">
      <c r="A4844" t="str">
        <f t="shared" si="152"/>
        <v>T-4843</v>
      </c>
      <c r="B4844" s="3" t="s">
        <v>2584</v>
      </c>
      <c r="C4844" s="5">
        <v>45504</v>
      </c>
      <c r="D4844" s="3" t="s">
        <v>36</v>
      </c>
      <c r="E4844" s="4" t="s">
        <v>1397</v>
      </c>
      <c r="F4844" s="9">
        <v>1</v>
      </c>
      <c r="G4844">
        <f>VLOOKUP(E4844,'Data Produk'!$A$2:$E$2517,5,FALSE)</f>
        <v>38700</v>
      </c>
      <c r="H4844">
        <f t="shared" si="151"/>
        <v>38700</v>
      </c>
      <c r="I4844" t="str">
        <f>VLOOKUP(E4844,'Data Produk'!$A$2:$E$2517,3,FALSE)</f>
        <v>BHINNEKA EG3 WIRED EARBUDS WHITE</v>
      </c>
      <c r="J4844" t="str">
        <f>VLOOKUP(E4844,'Data Produk'!$A$2:$E$2517,4,FALSE)</f>
        <v>EARPHONE</v>
      </c>
      <c r="K4844" t="str">
        <f>VLOOKUP(D4844,'Data Outlet'!$A$2:$D$17,4,FALSE)</f>
        <v>Citra Dewi</v>
      </c>
      <c r="L4844" t="str">
        <f>VLOOKUP(D4844,'Data Outlet'!$A$2:$D$17,2,FALSE)</f>
        <v>CENTER POINT MEDAN</v>
      </c>
    </row>
    <row r="4845" spans="1:12" x14ac:dyDescent="0.25">
      <c r="A4845" t="str">
        <f t="shared" si="152"/>
        <v>T-4844</v>
      </c>
      <c r="B4845" s="3" t="s">
        <v>2584</v>
      </c>
      <c r="C4845" s="5">
        <v>45484</v>
      </c>
      <c r="D4845" s="3" t="s">
        <v>36</v>
      </c>
      <c r="E4845" s="4" t="s">
        <v>572</v>
      </c>
      <c r="F4845" s="9">
        <v>1</v>
      </c>
      <c r="G4845">
        <f>VLOOKUP(E4845,'Data Produk'!$A$2:$E$2517,5,FALSE)</f>
        <v>45000</v>
      </c>
      <c r="H4845">
        <f t="shared" si="151"/>
        <v>45000</v>
      </c>
      <c r="I4845" t="str">
        <f>VLOOKUP(E4845,'Data Produk'!$A$2:$E$2517,3,FALSE)</f>
        <v>BHINNEKA HYPERLINK KD10C2001 BLACK</v>
      </c>
      <c r="J4845" t="str">
        <f>VLOOKUP(E4845,'Data Produk'!$A$2:$E$2517,4,FALSE)</f>
        <v>CABLE</v>
      </c>
      <c r="K4845" t="str">
        <f>VLOOKUP(D4845,'Data Outlet'!$A$2:$D$17,4,FALSE)</f>
        <v>Citra Dewi</v>
      </c>
      <c r="L4845" t="str">
        <f>VLOOKUP(D4845,'Data Outlet'!$A$2:$D$17,2,FALSE)</f>
        <v>CENTER POINT MEDAN</v>
      </c>
    </row>
    <row r="4846" spans="1:12" x14ac:dyDescent="0.25">
      <c r="A4846" t="str">
        <f t="shared" si="152"/>
        <v>T-4845</v>
      </c>
      <c r="B4846" s="3" t="s">
        <v>2584</v>
      </c>
      <c r="C4846" s="5">
        <v>45499</v>
      </c>
      <c r="D4846" s="3" t="s">
        <v>36</v>
      </c>
      <c r="E4846" s="4" t="s">
        <v>211</v>
      </c>
      <c r="F4846" s="9">
        <v>1</v>
      </c>
      <c r="G4846">
        <f>VLOOKUP(E4846,'Data Produk'!$A$2:$E$2517,5,FALSE)</f>
        <v>17100</v>
      </c>
      <c r="H4846">
        <f t="shared" si="151"/>
        <v>17100</v>
      </c>
      <c r="I4846" t="str">
        <f>VLOOKUP(E4846,'Data Produk'!$A$2:$E$2517,3,FALSE)</f>
        <v>BHINNEKA DURALINK KCB1201 BLACK</v>
      </c>
      <c r="J4846" t="str">
        <f>VLOOKUP(E4846,'Data Produk'!$A$2:$E$2517,4,FALSE)</f>
        <v>CABLE</v>
      </c>
      <c r="K4846" t="str">
        <f>VLOOKUP(D4846,'Data Outlet'!$A$2:$D$17,4,FALSE)</f>
        <v>Citra Dewi</v>
      </c>
      <c r="L4846" t="str">
        <f>VLOOKUP(D4846,'Data Outlet'!$A$2:$D$17,2,FALSE)</f>
        <v>CENTER POINT MEDAN</v>
      </c>
    </row>
    <row r="4847" spans="1:12" x14ac:dyDescent="0.25">
      <c r="A4847" t="str">
        <f t="shared" si="152"/>
        <v>T-4846</v>
      </c>
      <c r="B4847" s="3" t="s">
        <v>2584</v>
      </c>
      <c r="C4847" s="5">
        <v>45502</v>
      </c>
      <c r="D4847" s="3" t="s">
        <v>36</v>
      </c>
      <c r="E4847" s="4" t="s">
        <v>1396</v>
      </c>
      <c r="F4847" s="9">
        <v>1</v>
      </c>
      <c r="G4847">
        <f>VLOOKUP(E4847,'Data Produk'!$A$2:$E$2517,5,FALSE)</f>
        <v>76500</v>
      </c>
      <c r="H4847">
        <f t="shared" si="151"/>
        <v>76500</v>
      </c>
      <c r="I4847" t="str">
        <f>VLOOKUP(E4847,'Data Produk'!$A$2:$E$2517,3,FALSE)</f>
        <v>BHINNEKA WAVE10 TW10 TRUE WIRELESS BEIGE</v>
      </c>
      <c r="J4847" t="str">
        <f>VLOOKUP(E4847,'Data Produk'!$A$2:$E$2517,4,FALSE)</f>
        <v>TWS</v>
      </c>
      <c r="K4847" t="str">
        <f>VLOOKUP(D4847,'Data Outlet'!$A$2:$D$17,4,FALSE)</f>
        <v>Citra Dewi</v>
      </c>
      <c r="L4847" t="str">
        <f>VLOOKUP(D4847,'Data Outlet'!$A$2:$D$17,2,FALSE)</f>
        <v>CENTER POINT MEDAN</v>
      </c>
    </row>
    <row r="4848" spans="1:12" x14ac:dyDescent="0.25">
      <c r="A4848" t="str">
        <f t="shared" si="152"/>
        <v>T-4847</v>
      </c>
      <c r="B4848" s="3" t="s">
        <v>2584</v>
      </c>
      <c r="C4848" s="5">
        <v>45476</v>
      </c>
      <c r="D4848" s="3" t="s">
        <v>36</v>
      </c>
      <c r="E4848" s="4" t="s">
        <v>1859</v>
      </c>
      <c r="F4848" s="9">
        <v>1</v>
      </c>
      <c r="G4848">
        <f>VLOOKUP(E4848,'Data Produk'!$A$2:$E$2517,5,FALSE)</f>
        <v>82800</v>
      </c>
      <c r="H4848">
        <f t="shared" si="151"/>
        <v>82800</v>
      </c>
      <c r="I4848" t="str">
        <f>VLOOKUP(E4848,'Data Produk'!$A$2:$E$2517,3,FALSE)</f>
        <v>BHINNEKA GO W193 OFFICE MOUSE GREY</v>
      </c>
      <c r="J4848" t="str">
        <f>VLOOKUP(E4848,'Data Produk'!$A$2:$E$2517,4,FALSE)</f>
        <v>OFFICE MOUSE</v>
      </c>
      <c r="K4848" t="str">
        <f>VLOOKUP(D4848,'Data Outlet'!$A$2:$D$17,4,FALSE)</f>
        <v>Citra Dewi</v>
      </c>
      <c r="L4848" t="str">
        <f>VLOOKUP(D4848,'Data Outlet'!$A$2:$D$17,2,FALSE)</f>
        <v>CENTER POINT MEDAN</v>
      </c>
    </row>
    <row r="4849" spans="1:12" x14ac:dyDescent="0.25">
      <c r="A4849" t="str">
        <f t="shared" si="152"/>
        <v>T-4848</v>
      </c>
      <c r="B4849" s="3" t="s">
        <v>2584</v>
      </c>
      <c r="C4849" s="5">
        <v>45504</v>
      </c>
      <c r="D4849" s="3" t="s">
        <v>36</v>
      </c>
      <c r="E4849" s="4" t="s">
        <v>962</v>
      </c>
      <c r="F4849" s="9">
        <v>1</v>
      </c>
      <c r="G4849">
        <f>VLOOKUP(E4849,'Data Produk'!$A$2:$E$2517,5,FALSE)</f>
        <v>243000</v>
      </c>
      <c r="H4849">
        <f t="shared" si="151"/>
        <v>243000</v>
      </c>
      <c r="I4849" t="str">
        <f>VLOOKUP(E4849,'Data Produk'!$A$2:$E$2517,3,FALSE)</f>
        <v>BHINNEKA LUMINOUS C30 WEBCAM BLACK</v>
      </c>
      <c r="J4849" t="str">
        <f>VLOOKUP(E4849,'Data Produk'!$A$2:$E$2517,4,FALSE)</f>
        <v>STREAMING DEVICES</v>
      </c>
      <c r="K4849" t="str">
        <f>VLOOKUP(D4849,'Data Outlet'!$A$2:$D$17,4,FALSE)</f>
        <v>Citra Dewi</v>
      </c>
      <c r="L4849" t="str">
        <f>VLOOKUP(D4849,'Data Outlet'!$A$2:$D$17,2,FALSE)</f>
        <v>CENTER POINT MEDAN</v>
      </c>
    </row>
    <row r="4850" spans="1:12" x14ac:dyDescent="0.25">
      <c r="A4850" t="str">
        <f t="shared" si="152"/>
        <v>T-4849</v>
      </c>
      <c r="B4850" s="3" t="s">
        <v>2584</v>
      </c>
      <c r="C4850" s="5">
        <v>45496</v>
      </c>
      <c r="D4850" s="3" t="s">
        <v>36</v>
      </c>
      <c r="E4850" s="4" t="s">
        <v>942</v>
      </c>
      <c r="F4850" s="9">
        <v>2</v>
      </c>
      <c r="G4850">
        <f>VLOOKUP(E4850,'Data Produk'!$A$2:$E$2517,5,FALSE)</f>
        <v>76500</v>
      </c>
      <c r="H4850">
        <f t="shared" si="151"/>
        <v>153000</v>
      </c>
      <c r="I4850" t="str">
        <f>VLOOKUP(E4850,'Data Produk'!$A$2:$E$2517,3,FALSE)</f>
        <v>BHINNEKA WAVE10 TW10 TRUE WIRELESS BLACK</v>
      </c>
      <c r="J4850" t="str">
        <f>VLOOKUP(E4850,'Data Produk'!$A$2:$E$2517,4,FALSE)</f>
        <v>TWS</v>
      </c>
      <c r="K4850" t="str">
        <f>VLOOKUP(D4850,'Data Outlet'!$A$2:$D$17,4,FALSE)</f>
        <v>Citra Dewi</v>
      </c>
      <c r="L4850" t="str">
        <f>VLOOKUP(D4850,'Data Outlet'!$A$2:$D$17,2,FALSE)</f>
        <v>CENTER POINT MEDAN</v>
      </c>
    </row>
    <row r="4851" spans="1:12" x14ac:dyDescent="0.25">
      <c r="A4851" t="str">
        <f t="shared" si="152"/>
        <v>T-4850</v>
      </c>
      <c r="B4851" s="3" t="s">
        <v>2584</v>
      </c>
      <c r="C4851" s="5">
        <v>45489</v>
      </c>
      <c r="D4851" s="3" t="s">
        <v>36</v>
      </c>
      <c r="E4851" s="4" t="s">
        <v>121</v>
      </c>
      <c r="F4851" s="9">
        <v>1</v>
      </c>
      <c r="G4851">
        <f>VLOOKUP(E4851,'Data Produk'!$A$2:$E$2517,5,FALSE)</f>
        <v>82800</v>
      </c>
      <c r="H4851">
        <f t="shared" si="151"/>
        <v>82800</v>
      </c>
      <c r="I4851" t="str">
        <f>VLOOKUP(E4851,'Data Produk'!$A$2:$E$2517,3,FALSE)</f>
        <v>BHINNEKA W190 OFFICE MOUSE MINT</v>
      </c>
      <c r="J4851" t="str">
        <f>VLOOKUP(E4851,'Data Produk'!$A$2:$E$2517,4,FALSE)</f>
        <v>OFFICE MOUSE</v>
      </c>
      <c r="K4851" t="str">
        <f>VLOOKUP(D4851,'Data Outlet'!$A$2:$D$17,4,FALSE)</f>
        <v>Citra Dewi</v>
      </c>
      <c r="L4851" t="str">
        <f>VLOOKUP(D4851,'Data Outlet'!$A$2:$D$17,2,FALSE)</f>
        <v>CENTER POINT MEDAN</v>
      </c>
    </row>
    <row r="4852" spans="1:12" x14ac:dyDescent="0.25">
      <c r="A4852" t="str">
        <f t="shared" si="152"/>
        <v>T-4851</v>
      </c>
      <c r="B4852" s="3" t="s">
        <v>2584</v>
      </c>
      <c r="C4852" s="5">
        <v>45491</v>
      </c>
      <c r="D4852" s="3" t="s">
        <v>36</v>
      </c>
      <c r="E4852" s="4" t="s">
        <v>187</v>
      </c>
      <c r="F4852" s="9">
        <v>4</v>
      </c>
      <c r="G4852">
        <f>VLOOKUP(E4852,'Data Produk'!$A$2:$E$2517,5,FALSE)</f>
        <v>27000</v>
      </c>
      <c r="H4852">
        <f t="shared" si="151"/>
        <v>108000</v>
      </c>
      <c r="I4852" t="str">
        <f>VLOOKUP(E4852,'Data Produk'!$A$2:$E$2517,3,FALSE)</f>
        <v>BHINNEKA DURALINK KCB2001 BLACK</v>
      </c>
      <c r="J4852" t="str">
        <f>VLOOKUP(E4852,'Data Produk'!$A$2:$E$2517,4,FALSE)</f>
        <v>CABLE</v>
      </c>
      <c r="K4852" t="str">
        <f>VLOOKUP(D4852,'Data Outlet'!$A$2:$D$17,4,FALSE)</f>
        <v>Citra Dewi</v>
      </c>
      <c r="L4852" t="str">
        <f>VLOOKUP(D4852,'Data Outlet'!$A$2:$D$17,2,FALSE)</f>
        <v>CENTER POINT MEDAN</v>
      </c>
    </row>
    <row r="4853" spans="1:12" x14ac:dyDescent="0.25">
      <c r="A4853" t="str">
        <f t="shared" si="152"/>
        <v>T-4852</v>
      </c>
      <c r="B4853" s="3" t="s">
        <v>2584</v>
      </c>
      <c r="C4853" s="5">
        <v>45496</v>
      </c>
      <c r="D4853" s="3" t="s">
        <v>36</v>
      </c>
      <c r="E4853" s="4" t="s">
        <v>1641</v>
      </c>
      <c r="F4853" s="9">
        <v>1</v>
      </c>
      <c r="G4853">
        <f>VLOOKUP(E4853,'Data Produk'!$A$2:$E$2517,5,FALSE)</f>
        <v>73800</v>
      </c>
      <c r="H4853">
        <f t="shared" si="151"/>
        <v>73800</v>
      </c>
      <c r="I4853" t="str">
        <f>VLOOKUP(E4853,'Data Produk'!$A$2:$E$2517,3,FALSE)</f>
        <v>BHINNEKA RAIGOR III WG12R GAMING MOUSE BEIGE</v>
      </c>
      <c r="J4853" t="str">
        <f>VLOOKUP(E4853,'Data Produk'!$A$2:$E$2517,4,FALSE)</f>
        <v>MOUSE GAMING</v>
      </c>
      <c r="K4853" t="str">
        <f>VLOOKUP(D4853,'Data Outlet'!$A$2:$D$17,4,FALSE)</f>
        <v>Citra Dewi</v>
      </c>
      <c r="L4853" t="str">
        <f>VLOOKUP(D4853,'Data Outlet'!$A$2:$D$17,2,FALSE)</f>
        <v>CENTER POINT MEDAN</v>
      </c>
    </row>
    <row r="4854" spans="1:12" x14ac:dyDescent="0.25">
      <c r="A4854" t="str">
        <f t="shared" si="152"/>
        <v>T-4853</v>
      </c>
      <c r="B4854" s="3" t="s">
        <v>2584</v>
      </c>
      <c r="C4854" s="5">
        <v>45493</v>
      </c>
      <c r="D4854" s="3" t="s">
        <v>36</v>
      </c>
      <c r="E4854" s="4" t="s">
        <v>928</v>
      </c>
      <c r="F4854" s="9">
        <v>1</v>
      </c>
      <c r="G4854">
        <f>VLOOKUP(E4854,'Data Produk'!$A$2:$E$2517,5,FALSE)</f>
        <v>34200</v>
      </c>
      <c r="H4854">
        <f t="shared" si="151"/>
        <v>34200</v>
      </c>
      <c r="I4854" t="str">
        <f>VLOOKUP(E4854,'Data Produk'!$A$2:$E$2517,3,FALSE)</f>
        <v>BHINNEKA VIGIL MP452 BASIC MOUSEPAD BLACK</v>
      </c>
      <c r="J4854" t="str">
        <f>VLOOKUP(E4854,'Data Produk'!$A$2:$E$2517,4,FALSE)</f>
        <v>BASIC MOUSEPAD</v>
      </c>
      <c r="K4854" t="str">
        <f>VLOOKUP(D4854,'Data Outlet'!$A$2:$D$17,4,FALSE)</f>
        <v>Citra Dewi</v>
      </c>
      <c r="L4854" t="str">
        <f>VLOOKUP(D4854,'Data Outlet'!$A$2:$D$17,2,FALSE)</f>
        <v>CENTER POINT MEDAN</v>
      </c>
    </row>
    <row r="4855" spans="1:12" x14ac:dyDescent="0.25">
      <c r="A4855" t="str">
        <f t="shared" si="152"/>
        <v>T-4854</v>
      </c>
      <c r="B4855" s="3" t="s">
        <v>2584</v>
      </c>
      <c r="C4855" s="5">
        <v>45492</v>
      </c>
      <c r="D4855" s="3" t="s">
        <v>36</v>
      </c>
      <c r="E4855" s="4" t="s">
        <v>1405</v>
      </c>
      <c r="F4855" s="9">
        <v>1</v>
      </c>
      <c r="G4855">
        <f>VLOOKUP(E4855,'Data Produk'!$A$2:$E$2517,5,FALSE)</f>
        <v>34200</v>
      </c>
      <c r="H4855">
        <f t="shared" si="151"/>
        <v>34200</v>
      </c>
      <c r="I4855" t="str">
        <f>VLOOKUP(E4855,'Data Produk'!$A$2:$E$2517,3,FALSE)</f>
        <v>KC104 BHINNEKA USB CABLE TYPE C</v>
      </c>
      <c r="J4855" t="str">
        <f>VLOOKUP(E4855,'Data Produk'!$A$2:$E$2517,4,FALSE)</f>
        <v>CABLE</v>
      </c>
      <c r="K4855" t="str">
        <f>VLOOKUP(D4855,'Data Outlet'!$A$2:$D$17,4,FALSE)</f>
        <v>Citra Dewi</v>
      </c>
      <c r="L4855" t="str">
        <f>VLOOKUP(D4855,'Data Outlet'!$A$2:$D$17,2,FALSE)</f>
        <v>CENTER POINT MEDAN</v>
      </c>
    </row>
    <row r="4856" spans="1:12" x14ac:dyDescent="0.25">
      <c r="A4856" t="str">
        <f t="shared" si="152"/>
        <v>T-4855</v>
      </c>
      <c r="B4856" s="3" t="s">
        <v>2584</v>
      </c>
      <c r="C4856" s="5">
        <v>45498</v>
      </c>
      <c r="D4856" s="3" t="s">
        <v>36</v>
      </c>
      <c r="E4856" s="4" t="s">
        <v>114</v>
      </c>
      <c r="F4856" s="9">
        <v>2</v>
      </c>
      <c r="G4856">
        <f>VLOOKUP(E4856,'Data Produk'!$A$2:$E$2517,5,FALSE)</f>
        <v>22500</v>
      </c>
      <c r="H4856">
        <f t="shared" si="151"/>
        <v>45000</v>
      </c>
      <c r="I4856" t="str">
        <f>VLOOKUP(E4856,'Data Produk'!$A$2:$E$2517,3,FALSE)</f>
        <v>BHINNEKA HYPERLINK KV65C1201 BLACK</v>
      </c>
      <c r="J4856" t="str">
        <f>VLOOKUP(E4856,'Data Produk'!$A$2:$E$2517,4,FALSE)</f>
        <v>CABLE</v>
      </c>
      <c r="K4856" t="str">
        <f>VLOOKUP(D4856,'Data Outlet'!$A$2:$D$17,4,FALSE)</f>
        <v>Citra Dewi</v>
      </c>
      <c r="L4856" t="str">
        <f>VLOOKUP(D4856,'Data Outlet'!$A$2:$D$17,2,FALSE)</f>
        <v>CENTER POINT MEDAN</v>
      </c>
    </row>
    <row r="4857" spans="1:12" x14ac:dyDescent="0.25">
      <c r="A4857" t="str">
        <f t="shared" si="152"/>
        <v>T-4856</v>
      </c>
      <c r="B4857" s="3" t="s">
        <v>2584</v>
      </c>
      <c r="C4857" s="5">
        <v>45492</v>
      </c>
      <c r="D4857" s="3" t="s">
        <v>36</v>
      </c>
      <c r="E4857" s="4" t="s">
        <v>1393</v>
      </c>
      <c r="F4857" s="9">
        <v>1</v>
      </c>
      <c r="G4857">
        <f>VLOOKUP(E4857,'Data Produk'!$A$2:$E$2517,5,FALSE)</f>
        <v>112500</v>
      </c>
      <c r="H4857">
        <f t="shared" si="151"/>
        <v>112500</v>
      </c>
      <c r="I4857" t="str">
        <f>VLOOKUP(E4857,'Data Produk'!$A$2:$E$2517,3,FALSE)</f>
        <v>BHINNEKA Gaming Headset Stand Tower AC3001s RGB</v>
      </c>
      <c r="J4857" t="str">
        <f>VLOOKUP(E4857,'Data Produk'!$A$2:$E$2517,4,FALSE)</f>
        <v>OTHER ACCESSORIES</v>
      </c>
      <c r="K4857" t="str">
        <f>VLOOKUP(D4857,'Data Outlet'!$A$2:$D$17,4,FALSE)</f>
        <v>Citra Dewi</v>
      </c>
      <c r="L4857" t="str">
        <f>VLOOKUP(D4857,'Data Outlet'!$A$2:$D$17,2,FALSE)</f>
        <v>CENTER POINT MEDAN</v>
      </c>
    </row>
    <row r="4858" spans="1:12" x14ac:dyDescent="0.25">
      <c r="A4858" t="str">
        <f t="shared" si="152"/>
        <v>T-4857</v>
      </c>
      <c r="B4858" s="3" t="s">
        <v>2584</v>
      </c>
      <c r="C4858" s="5">
        <v>45493</v>
      </c>
      <c r="D4858" s="3" t="s">
        <v>36</v>
      </c>
      <c r="E4858" s="4" t="s">
        <v>122</v>
      </c>
      <c r="F4858" s="9">
        <v>4</v>
      </c>
      <c r="G4858">
        <f>VLOOKUP(E4858,'Data Produk'!$A$2:$E$2517,5,FALSE)</f>
        <v>15300</v>
      </c>
      <c r="H4858">
        <f t="shared" si="151"/>
        <v>61200</v>
      </c>
      <c r="I4858" t="str">
        <f>VLOOKUP(E4858,'Data Produk'!$A$2:$E$2517,3,FALSE)</f>
        <v>BHINNEKA LINKPODS ES3 WIRED EARBUDS WHITE</v>
      </c>
      <c r="J4858" t="str">
        <f>VLOOKUP(E4858,'Data Produk'!$A$2:$E$2517,4,FALSE)</f>
        <v>EARPHONE</v>
      </c>
      <c r="K4858" t="str">
        <f>VLOOKUP(D4858,'Data Outlet'!$A$2:$D$17,4,FALSE)</f>
        <v>Citra Dewi</v>
      </c>
      <c r="L4858" t="str">
        <f>VLOOKUP(D4858,'Data Outlet'!$A$2:$D$17,2,FALSE)</f>
        <v>CENTER POINT MEDAN</v>
      </c>
    </row>
    <row r="4859" spans="1:12" x14ac:dyDescent="0.25">
      <c r="A4859" t="str">
        <f t="shared" si="152"/>
        <v>T-4858</v>
      </c>
      <c r="B4859" s="3" t="s">
        <v>2584</v>
      </c>
      <c r="C4859" s="5">
        <v>45494</v>
      </c>
      <c r="D4859" s="3" t="s">
        <v>36</v>
      </c>
      <c r="E4859" s="4" t="s">
        <v>1860</v>
      </c>
      <c r="F4859" s="9">
        <v>2</v>
      </c>
      <c r="G4859">
        <f>VLOOKUP(E4859,'Data Produk'!$A$2:$E$2517,5,FALSE)</f>
        <v>125100</v>
      </c>
      <c r="H4859">
        <f t="shared" si="151"/>
        <v>250200</v>
      </c>
      <c r="I4859" t="str">
        <f>VLOOKUP(E4859,'Data Produk'!$A$2:$E$2517,3,FALSE)</f>
        <v>BHINNEKA THOR II X16 GAMING MOUSE BLACK</v>
      </c>
      <c r="J4859" t="str">
        <f>VLOOKUP(E4859,'Data Produk'!$A$2:$E$2517,4,FALSE)</f>
        <v>MOUSE GAMING</v>
      </c>
      <c r="K4859" t="str">
        <f>VLOOKUP(D4859,'Data Outlet'!$A$2:$D$17,4,FALSE)</f>
        <v>Citra Dewi</v>
      </c>
      <c r="L4859" t="str">
        <f>VLOOKUP(D4859,'Data Outlet'!$A$2:$D$17,2,FALSE)</f>
        <v>CENTER POINT MEDAN</v>
      </c>
    </row>
    <row r="4860" spans="1:12" x14ac:dyDescent="0.25">
      <c r="A4860" t="str">
        <f t="shared" si="152"/>
        <v>T-4859</v>
      </c>
      <c r="B4860" s="3" t="s">
        <v>2584</v>
      </c>
      <c r="C4860" s="5">
        <v>45497</v>
      </c>
      <c r="D4860" s="3" t="s">
        <v>36</v>
      </c>
      <c r="E4860" s="4" t="s">
        <v>1861</v>
      </c>
      <c r="F4860" s="9">
        <v>2</v>
      </c>
      <c r="G4860">
        <f>VLOOKUP(E4860,'Data Produk'!$A$2:$E$2517,5,FALSE)</f>
        <v>44100</v>
      </c>
      <c r="H4860">
        <f t="shared" si="151"/>
        <v>88200</v>
      </c>
      <c r="I4860" t="str">
        <f>VLOOKUP(E4860,'Data Produk'!$A$2:$E$2517,3,FALSE)</f>
        <v>BHINNEKA POWER PURE 18W 1-PORT TYPE-A USB CHARGER (QC) WHITE</v>
      </c>
      <c r="J4860" t="str">
        <f>VLOOKUP(E4860,'Data Produk'!$A$2:$E$2517,4,FALSE)</f>
        <v>CHARGER</v>
      </c>
      <c r="K4860" t="str">
        <f>VLOOKUP(D4860,'Data Outlet'!$A$2:$D$17,4,FALSE)</f>
        <v>Citra Dewi</v>
      </c>
      <c r="L4860" t="str">
        <f>VLOOKUP(D4860,'Data Outlet'!$A$2:$D$17,2,FALSE)</f>
        <v>CENTER POINT MEDAN</v>
      </c>
    </row>
    <row r="4861" spans="1:12" x14ac:dyDescent="0.25">
      <c r="A4861" t="str">
        <f t="shared" si="152"/>
        <v>T-4860</v>
      </c>
      <c r="B4861" s="3" t="s">
        <v>2584</v>
      </c>
      <c r="C4861" s="5">
        <v>45496</v>
      </c>
      <c r="D4861" s="3" t="s">
        <v>36</v>
      </c>
      <c r="E4861" s="4" t="s">
        <v>1862</v>
      </c>
      <c r="F4861" s="9">
        <v>1</v>
      </c>
      <c r="G4861">
        <f>VLOOKUP(E4861,'Data Produk'!$A$2:$E$2517,5,FALSE)</f>
        <v>76500</v>
      </c>
      <c r="H4861">
        <f t="shared" si="151"/>
        <v>76500</v>
      </c>
      <c r="I4861" t="str">
        <f>VLOOKUP(E4861,'Data Produk'!$A$2:$E$2517,3,FALSE)</f>
        <v>BHINNEKA Gaming Keyboard K-511.</v>
      </c>
      <c r="J4861" t="str">
        <f>VLOOKUP(E4861,'Data Produk'!$A$2:$E$2517,4,FALSE)</f>
        <v>KEYBOARD GAMING</v>
      </c>
      <c r="K4861" t="str">
        <f>VLOOKUP(D4861,'Data Outlet'!$A$2:$D$17,4,FALSE)</f>
        <v>Citra Dewi</v>
      </c>
      <c r="L4861" t="str">
        <f>VLOOKUP(D4861,'Data Outlet'!$A$2:$D$17,2,FALSE)</f>
        <v>CENTER POINT MEDAN</v>
      </c>
    </row>
    <row r="4862" spans="1:12" x14ac:dyDescent="0.25">
      <c r="A4862" t="str">
        <f t="shared" si="152"/>
        <v>T-4861</v>
      </c>
      <c r="B4862" s="3" t="s">
        <v>2584</v>
      </c>
      <c r="C4862" s="5">
        <v>45480</v>
      </c>
      <c r="D4862" s="3" t="s">
        <v>36</v>
      </c>
      <c r="E4862" s="4" t="s">
        <v>1798</v>
      </c>
      <c r="F4862" s="9">
        <v>1</v>
      </c>
      <c r="G4862">
        <f>VLOOKUP(E4862,'Data Produk'!$A$2:$E$2517,5,FALSE)</f>
        <v>81000</v>
      </c>
      <c r="H4862">
        <f t="shared" si="151"/>
        <v>81000</v>
      </c>
      <c r="I4862" t="str">
        <f>VLOOKUP(E4862,'Data Produk'!$A$2:$E$2517,3,FALSE)</f>
        <v>BHINNEKA CRYTO VX7 GAMING MOUSE BLACK</v>
      </c>
      <c r="J4862" t="str">
        <f>VLOOKUP(E4862,'Data Produk'!$A$2:$E$2517,4,FALSE)</f>
        <v>MOUSE GAMING</v>
      </c>
      <c r="K4862" t="str">
        <f>VLOOKUP(D4862,'Data Outlet'!$A$2:$D$17,4,FALSE)</f>
        <v>Citra Dewi</v>
      </c>
      <c r="L4862" t="str">
        <f>VLOOKUP(D4862,'Data Outlet'!$A$2:$D$17,2,FALSE)</f>
        <v>CENTER POINT MEDAN</v>
      </c>
    </row>
    <row r="4863" spans="1:12" x14ac:dyDescent="0.25">
      <c r="A4863" t="str">
        <f t="shared" si="152"/>
        <v>T-4862</v>
      </c>
      <c r="B4863" s="3" t="s">
        <v>2584</v>
      </c>
      <c r="C4863" s="5">
        <v>45487</v>
      </c>
      <c r="D4863" s="3" t="s">
        <v>36</v>
      </c>
      <c r="E4863" s="4" t="s">
        <v>1730</v>
      </c>
      <c r="F4863" s="9">
        <v>1</v>
      </c>
      <c r="G4863">
        <f>VLOOKUP(E4863,'Data Produk'!$A$2:$E$2517,5,FALSE)</f>
        <v>17100</v>
      </c>
      <c r="H4863">
        <f t="shared" si="151"/>
        <v>17100</v>
      </c>
      <c r="I4863" t="str">
        <f>VLOOKUP(E4863,'Data Produk'!$A$2:$E$2517,3,FALSE)</f>
        <v>KM103 BHINNEKA USB CABLE MICRO</v>
      </c>
      <c r="J4863" t="str">
        <f>VLOOKUP(E4863,'Data Produk'!$A$2:$E$2517,4,FALSE)</f>
        <v>CABLE</v>
      </c>
      <c r="K4863" t="str">
        <f>VLOOKUP(D4863,'Data Outlet'!$A$2:$D$17,4,FALSE)</f>
        <v>Citra Dewi</v>
      </c>
      <c r="L4863" t="str">
        <f>VLOOKUP(D4863,'Data Outlet'!$A$2:$D$17,2,FALSE)</f>
        <v>CENTER POINT MEDAN</v>
      </c>
    </row>
    <row r="4864" spans="1:12" x14ac:dyDescent="0.25">
      <c r="A4864" t="str">
        <f t="shared" si="152"/>
        <v>T-4863</v>
      </c>
      <c r="B4864" s="3" t="s">
        <v>2584</v>
      </c>
      <c r="C4864" s="5">
        <v>45479</v>
      </c>
      <c r="D4864" s="3" t="s">
        <v>36</v>
      </c>
      <c r="E4864" s="4" t="s">
        <v>1863</v>
      </c>
      <c r="F4864" s="9">
        <v>2</v>
      </c>
      <c r="G4864">
        <f>VLOOKUP(E4864,'Data Produk'!$A$2:$E$2517,5,FALSE)</f>
        <v>41400</v>
      </c>
      <c r="H4864">
        <f t="shared" si="151"/>
        <v>82800</v>
      </c>
      <c r="I4864" t="str">
        <f>VLOOKUP(E4864,'Data Produk'!$A$2:$E$2517,3,FALSE)</f>
        <v>BHINNEKA CW1-Q03 18W 1-PORTS CHARGER (QC) WHITE</v>
      </c>
      <c r="J4864" t="str">
        <f>VLOOKUP(E4864,'Data Produk'!$A$2:$E$2517,4,FALSE)</f>
        <v>CHARGER</v>
      </c>
      <c r="K4864" t="str">
        <f>VLOOKUP(D4864,'Data Outlet'!$A$2:$D$17,4,FALSE)</f>
        <v>Citra Dewi</v>
      </c>
      <c r="L4864" t="str">
        <f>VLOOKUP(D4864,'Data Outlet'!$A$2:$D$17,2,FALSE)</f>
        <v>CENTER POINT MEDAN</v>
      </c>
    </row>
    <row r="4865" spans="1:12" x14ac:dyDescent="0.25">
      <c r="A4865" t="str">
        <f t="shared" si="152"/>
        <v>T-4864</v>
      </c>
      <c r="B4865" s="3" t="s">
        <v>2584</v>
      </c>
      <c r="C4865" s="5">
        <v>45490</v>
      </c>
      <c r="D4865" s="3" t="s">
        <v>36</v>
      </c>
      <c r="E4865" s="4" t="s">
        <v>1864</v>
      </c>
      <c r="F4865" s="9">
        <v>1</v>
      </c>
      <c r="G4865">
        <f>VLOOKUP(E4865,'Data Produk'!$A$2:$E$2517,5,FALSE)</f>
        <v>314100</v>
      </c>
      <c r="H4865">
        <f t="shared" si="151"/>
        <v>314100</v>
      </c>
      <c r="I4865" t="str">
        <f>VLOOKUP(E4865,'Data Produk'!$A$2:$E$2517,3,FALSE)</f>
        <v>BHINNEKA SMART IP CAM PTZ SC02</v>
      </c>
      <c r="J4865" t="str">
        <f>VLOOKUP(E4865,'Data Produk'!$A$2:$E$2517,4,FALSE)</f>
        <v>SMART LIFE</v>
      </c>
      <c r="K4865" t="str">
        <f>VLOOKUP(D4865,'Data Outlet'!$A$2:$D$17,4,FALSE)</f>
        <v>Citra Dewi</v>
      </c>
      <c r="L4865" t="str">
        <f>VLOOKUP(D4865,'Data Outlet'!$A$2:$D$17,2,FALSE)</f>
        <v>CENTER POINT MEDAN</v>
      </c>
    </row>
    <row r="4866" spans="1:12" x14ac:dyDescent="0.25">
      <c r="A4866" t="str">
        <f t="shared" si="152"/>
        <v>T-4865</v>
      </c>
      <c r="B4866" s="3" t="s">
        <v>2584</v>
      </c>
      <c r="C4866" s="5">
        <v>45484</v>
      </c>
      <c r="D4866" s="3" t="s">
        <v>36</v>
      </c>
      <c r="E4866" s="4" t="s">
        <v>959</v>
      </c>
      <c r="F4866" s="9">
        <v>1</v>
      </c>
      <c r="G4866">
        <f>VLOOKUP(E4866,'Data Produk'!$A$2:$E$2517,5,FALSE)</f>
        <v>90000</v>
      </c>
      <c r="H4866">
        <f t="shared" si="151"/>
        <v>90000</v>
      </c>
      <c r="I4866" t="str">
        <f>VLOOKUP(E4866,'Data Produk'!$A$2:$E$2517,3,FALSE)</f>
        <v>BHINNEKA POWER PURE 33W 2-PORTS USB CHARGER (PD+QC) BLACK</v>
      </c>
      <c r="J4866" t="str">
        <f>VLOOKUP(E4866,'Data Produk'!$A$2:$E$2517,4,FALSE)</f>
        <v>CHARGER</v>
      </c>
      <c r="K4866" t="str">
        <f>VLOOKUP(D4866,'Data Outlet'!$A$2:$D$17,4,FALSE)</f>
        <v>Citra Dewi</v>
      </c>
      <c r="L4866" t="str">
        <f>VLOOKUP(D4866,'Data Outlet'!$A$2:$D$17,2,FALSE)</f>
        <v>CENTER POINT MEDAN</v>
      </c>
    </row>
    <row r="4867" spans="1:12" x14ac:dyDescent="0.25">
      <c r="A4867" t="str">
        <f t="shared" si="152"/>
        <v>T-4866</v>
      </c>
      <c r="B4867" s="3" t="s">
        <v>2584</v>
      </c>
      <c r="C4867" s="5">
        <v>45500</v>
      </c>
      <c r="D4867" s="3" t="s">
        <v>36</v>
      </c>
      <c r="E4867" s="4" t="s">
        <v>99</v>
      </c>
      <c r="F4867" s="9">
        <v>4</v>
      </c>
      <c r="G4867">
        <f>VLOOKUP(E4867,'Data Produk'!$A$2:$E$2517,5,FALSE)</f>
        <v>14400</v>
      </c>
      <c r="H4867">
        <f t="shared" ref="H4867:H4930" si="153">G4867*F4867</f>
        <v>57600</v>
      </c>
      <c r="I4867" t="str">
        <f>VLOOKUP(E4867,'Data Produk'!$A$2:$E$2517,3,FALSE)</f>
        <v>BHINNEKA DURALINK KLT1201 CABLE BLACK</v>
      </c>
      <c r="J4867" t="str">
        <f>VLOOKUP(E4867,'Data Produk'!$A$2:$E$2517,4,FALSE)</f>
        <v>CABLE</v>
      </c>
      <c r="K4867" t="str">
        <f>VLOOKUP(D4867,'Data Outlet'!$A$2:$D$17,4,FALSE)</f>
        <v>Citra Dewi</v>
      </c>
      <c r="L4867" t="str">
        <f>VLOOKUP(D4867,'Data Outlet'!$A$2:$D$17,2,FALSE)</f>
        <v>CENTER POINT MEDAN</v>
      </c>
    </row>
    <row r="4868" spans="1:12" x14ac:dyDescent="0.25">
      <c r="A4868" t="str">
        <f t="shared" si="152"/>
        <v>T-4867</v>
      </c>
      <c r="B4868" s="3" t="s">
        <v>2584</v>
      </c>
      <c r="C4868" s="5">
        <v>45475</v>
      </c>
      <c r="D4868" s="3" t="s">
        <v>36</v>
      </c>
      <c r="E4868" s="4" t="s">
        <v>1803</v>
      </c>
      <c r="F4868" s="9">
        <v>1</v>
      </c>
      <c r="G4868">
        <f>VLOOKUP(E4868,'Data Produk'!$A$2:$E$2517,5,FALSE)</f>
        <v>82800</v>
      </c>
      <c r="H4868">
        <f t="shared" si="153"/>
        <v>82800</v>
      </c>
      <c r="I4868" t="str">
        <f>VLOOKUP(E4868,'Data Produk'!$A$2:$E$2517,3,FALSE)</f>
        <v>BHINNEKA GO W193 OFFICE MOUSE PINK</v>
      </c>
      <c r="J4868" t="str">
        <f>VLOOKUP(E4868,'Data Produk'!$A$2:$E$2517,4,FALSE)</f>
        <v>OFFICE MOUSE</v>
      </c>
      <c r="K4868" t="str">
        <f>VLOOKUP(D4868,'Data Outlet'!$A$2:$D$17,4,FALSE)</f>
        <v>Citra Dewi</v>
      </c>
      <c r="L4868" t="str">
        <f>VLOOKUP(D4868,'Data Outlet'!$A$2:$D$17,2,FALSE)</f>
        <v>CENTER POINT MEDAN</v>
      </c>
    </row>
    <row r="4869" spans="1:12" x14ac:dyDescent="0.25">
      <c r="A4869" t="str">
        <f t="shared" si="152"/>
        <v>T-4868</v>
      </c>
      <c r="B4869" s="3" t="s">
        <v>2584</v>
      </c>
      <c r="C4869" s="5">
        <v>45488</v>
      </c>
      <c r="D4869" s="3" t="s">
        <v>36</v>
      </c>
      <c r="E4869" s="4" t="s">
        <v>1865</v>
      </c>
      <c r="F4869" s="9">
        <v>1</v>
      </c>
      <c r="G4869">
        <f>VLOOKUP(E4869,'Data Produk'!$A$2:$E$2517,5,FALSE)</f>
        <v>131850</v>
      </c>
      <c r="H4869">
        <f t="shared" si="153"/>
        <v>131850</v>
      </c>
      <c r="I4869" t="str">
        <f>VLOOKUP(E4869,'Data Produk'!$A$2:$E$2517,3,FALSE)</f>
        <v>BHINNEKA SMART MOTION SENSOR SSK03</v>
      </c>
      <c r="J4869" t="str">
        <f>VLOOKUP(E4869,'Data Produk'!$A$2:$E$2517,4,FALSE)</f>
        <v>SMART LIFE</v>
      </c>
      <c r="K4869" t="str">
        <f>VLOOKUP(D4869,'Data Outlet'!$A$2:$D$17,4,FALSE)</f>
        <v>Citra Dewi</v>
      </c>
      <c r="L4869" t="str">
        <f>VLOOKUP(D4869,'Data Outlet'!$A$2:$D$17,2,FALSE)</f>
        <v>CENTER POINT MEDAN</v>
      </c>
    </row>
    <row r="4870" spans="1:12" x14ac:dyDescent="0.25">
      <c r="A4870" t="str">
        <f t="shared" si="152"/>
        <v>T-4869</v>
      </c>
      <c r="B4870" s="3" t="s">
        <v>2584</v>
      </c>
      <c r="C4870" s="5">
        <v>45495</v>
      </c>
      <c r="D4870" s="3" t="s">
        <v>36</v>
      </c>
      <c r="E4870" s="4" t="s">
        <v>705</v>
      </c>
      <c r="F4870" s="9">
        <v>1</v>
      </c>
      <c r="G4870">
        <f>VLOOKUP(E4870,'Data Produk'!$A$2:$E$2517,5,FALSE)</f>
        <v>81000</v>
      </c>
      <c r="H4870">
        <f t="shared" si="153"/>
        <v>81000</v>
      </c>
      <c r="I4870" t="str">
        <f>VLOOKUP(E4870,'Data Produk'!$A$2:$E$2517,3,FALSE)</f>
        <v>BHINNEKA THOR X9 GAMING MOUSE BLACK</v>
      </c>
      <c r="J4870" t="str">
        <f>VLOOKUP(E4870,'Data Produk'!$A$2:$E$2517,4,FALSE)</f>
        <v>MOUSE GAMING</v>
      </c>
      <c r="K4870" t="str">
        <f>VLOOKUP(D4870,'Data Outlet'!$A$2:$D$17,4,FALSE)</f>
        <v>Citra Dewi</v>
      </c>
      <c r="L4870" t="str">
        <f>VLOOKUP(D4870,'Data Outlet'!$A$2:$D$17,2,FALSE)</f>
        <v>CENTER POINT MEDAN</v>
      </c>
    </row>
    <row r="4871" spans="1:12" x14ac:dyDescent="0.25">
      <c r="A4871" t="str">
        <f t="shared" si="152"/>
        <v>T-4870</v>
      </c>
      <c r="B4871" s="3" t="s">
        <v>2584</v>
      </c>
      <c r="C4871" s="5">
        <v>45476</v>
      </c>
      <c r="D4871" s="3" t="s">
        <v>36</v>
      </c>
      <c r="E4871" s="4" t="s">
        <v>965</v>
      </c>
      <c r="F4871" s="9">
        <v>1</v>
      </c>
      <c r="G4871">
        <f>VLOOKUP(E4871,'Data Produk'!$A$2:$E$2517,5,FALSE)</f>
        <v>60750</v>
      </c>
      <c r="H4871">
        <f t="shared" si="153"/>
        <v>60750</v>
      </c>
      <c r="I4871" t="str">
        <f>VLOOKUP(E4871,'Data Produk'!$A$2:$E$2517,3,FALSE)</f>
        <v>BHINNEKA RAIGOR II WG10 GAMING MOUSE RED</v>
      </c>
      <c r="J4871" t="str">
        <f>VLOOKUP(E4871,'Data Produk'!$A$2:$E$2517,4,FALSE)</f>
        <v>MOUSE GAMING</v>
      </c>
      <c r="K4871" t="str">
        <f>VLOOKUP(D4871,'Data Outlet'!$A$2:$D$17,4,FALSE)</f>
        <v>Citra Dewi</v>
      </c>
      <c r="L4871" t="str">
        <f>VLOOKUP(D4871,'Data Outlet'!$A$2:$D$17,2,FALSE)</f>
        <v>CENTER POINT MEDAN</v>
      </c>
    </row>
    <row r="4872" spans="1:12" x14ac:dyDescent="0.25">
      <c r="A4872" t="str">
        <f t="shared" si="152"/>
        <v>T-4871</v>
      </c>
      <c r="B4872" s="3" t="s">
        <v>2584</v>
      </c>
      <c r="C4872" s="5">
        <v>45499</v>
      </c>
      <c r="D4872" s="3" t="s">
        <v>36</v>
      </c>
      <c r="E4872" s="4" t="s">
        <v>1866</v>
      </c>
      <c r="F4872" s="9">
        <v>1</v>
      </c>
      <c r="G4872">
        <f>VLOOKUP(E4872,'Data Produk'!$A$2:$E$2517,5,FALSE)</f>
        <v>225000</v>
      </c>
      <c r="H4872">
        <f t="shared" si="153"/>
        <v>225000</v>
      </c>
      <c r="I4872" t="str">
        <f>VLOOKUP(E4872,'Data Produk'!$A$2:$E$2517,3,FALSE)</f>
        <v>BHINNEKA GROOVE AURORA TX3 TRUE WIRELESS WHITE</v>
      </c>
      <c r="J4872" t="str">
        <f>VLOOKUP(E4872,'Data Produk'!$A$2:$E$2517,4,FALSE)</f>
        <v>TWS</v>
      </c>
      <c r="K4872" t="str">
        <f>VLOOKUP(D4872,'Data Outlet'!$A$2:$D$17,4,FALSE)</f>
        <v>Citra Dewi</v>
      </c>
      <c r="L4872" t="str">
        <f>VLOOKUP(D4872,'Data Outlet'!$A$2:$D$17,2,FALSE)</f>
        <v>CENTER POINT MEDAN</v>
      </c>
    </row>
    <row r="4873" spans="1:12" x14ac:dyDescent="0.25">
      <c r="A4873" t="str">
        <f t="shared" si="152"/>
        <v>T-4872</v>
      </c>
      <c r="B4873" s="3" t="s">
        <v>2584</v>
      </c>
      <c r="C4873" s="5">
        <v>45502</v>
      </c>
      <c r="D4873" s="3" t="s">
        <v>36</v>
      </c>
      <c r="E4873" s="4" t="s">
        <v>1624</v>
      </c>
      <c r="F4873" s="9">
        <v>2</v>
      </c>
      <c r="G4873">
        <f>VLOOKUP(E4873,'Data Produk'!$A$2:$E$2517,5,FALSE)</f>
        <v>170100</v>
      </c>
      <c r="H4873">
        <f t="shared" si="153"/>
        <v>340200</v>
      </c>
      <c r="I4873" t="str">
        <f>VLOOKUP(E4873,'Data Produk'!$A$2:$E$2517,3,FALSE)</f>
        <v>BHINNEKA Gaming Deskmat ATO MP905 KANAGAWA</v>
      </c>
      <c r="J4873" t="str">
        <f>VLOOKUP(E4873,'Data Produk'!$A$2:$E$2517,4,FALSE)</f>
        <v>DESKMAT</v>
      </c>
      <c r="K4873" t="str">
        <f>VLOOKUP(D4873,'Data Outlet'!$A$2:$D$17,4,FALSE)</f>
        <v>Citra Dewi</v>
      </c>
      <c r="L4873" t="str">
        <f>VLOOKUP(D4873,'Data Outlet'!$A$2:$D$17,2,FALSE)</f>
        <v>CENTER POINT MEDAN</v>
      </c>
    </row>
    <row r="4874" spans="1:12" x14ac:dyDescent="0.25">
      <c r="A4874" t="str">
        <f t="shared" si="152"/>
        <v>T-4873</v>
      </c>
      <c r="B4874" s="3" t="s">
        <v>2584</v>
      </c>
      <c r="C4874" s="5">
        <v>45500</v>
      </c>
      <c r="D4874" s="3" t="s">
        <v>36</v>
      </c>
      <c r="E4874" s="4" t="s">
        <v>139</v>
      </c>
      <c r="F4874" s="9">
        <v>1</v>
      </c>
      <c r="G4874">
        <f>VLOOKUP(E4874,'Data Produk'!$A$2:$E$2517,5,FALSE)</f>
        <v>36900</v>
      </c>
      <c r="H4874">
        <f t="shared" si="153"/>
        <v>36900</v>
      </c>
      <c r="I4874" t="str">
        <f>VLOOKUP(E4874,'Data Produk'!$A$2:$E$2517,3,FALSE)</f>
        <v>KL106 BHINNEKA USB CABLE LIGHTNING</v>
      </c>
      <c r="J4874" t="str">
        <f>VLOOKUP(E4874,'Data Produk'!$A$2:$E$2517,4,FALSE)</f>
        <v>CABLE</v>
      </c>
      <c r="K4874" t="str">
        <f>VLOOKUP(D4874,'Data Outlet'!$A$2:$D$17,4,FALSE)</f>
        <v>Citra Dewi</v>
      </c>
      <c r="L4874" t="str">
        <f>VLOOKUP(D4874,'Data Outlet'!$A$2:$D$17,2,FALSE)</f>
        <v>CENTER POINT MEDAN</v>
      </c>
    </row>
    <row r="4875" spans="1:12" x14ac:dyDescent="0.25">
      <c r="A4875" t="str">
        <f t="shared" si="152"/>
        <v>T-4874</v>
      </c>
      <c r="B4875" s="3" t="s">
        <v>2584</v>
      </c>
      <c r="C4875" s="5">
        <v>45490</v>
      </c>
      <c r="D4875" s="3" t="s">
        <v>36</v>
      </c>
      <c r="E4875" s="4" t="s">
        <v>118</v>
      </c>
      <c r="F4875" s="9">
        <v>3</v>
      </c>
      <c r="G4875">
        <f>VLOOKUP(E4875,'Data Produk'!$A$2:$E$2517,5,FALSE)</f>
        <v>65700</v>
      </c>
      <c r="H4875">
        <f t="shared" si="153"/>
        <v>197100</v>
      </c>
      <c r="I4875" t="str">
        <f>VLOOKUP(E4875,'Data Produk'!$A$2:$E$2517,3,FALSE)</f>
        <v>BHINNEKA RAIGOR III WG12 GAMING MOUSE BLACK</v>
      </c>
      <c r="J4875" t="str">
        <f>VLOOKUP(E4875,'Data Produk'!$A$2:$E$2517,4,FALSE)</f>
        <v>MOUSE GAMING</v>
      </c>
      <c r="K4875" t="str">
        <f>VLOOKUP(D4875,'Data Outlet'!$A$2:$D$17,4,FALSE)</f>
        <v>Citra Dewi</v>
      </c>
      <c r="L4875" t="str">
        <f>VLOOKUP(D4875,'Data Outlet'!$A$2:$D$17,2,FALSE)</f>
        <v>CENTER POINT MEDAN</v>
      </c>
    </row>
    <row r="4876" spans="1:12" x14ac:dyDescent="0.25">
      <c r="A4876" t="str">
        <f t="shared" ref="A4876:A4939" si="154">"T-"&amp;ROW()-1</f>
        <v>T-4875</v>
      </c>
      <c r="B4876" s="3" t="s">
        <v>2584</v>
      </c>
      <c r="C4876" s="5">
        <v>45486</v>
      </c>
      <c r="D4876" s="3" t="s">
        <v>36</v>
      </c>
      <c r="E4876" s="4" t="s">
        <v>307</v>
      </c>
      <c r="F4876" s="9">
        <v>1</v>
      </c>
      <c r="G4876">
        <f>VLOOKUP(E4876,'Data Produk'!$A$2:$E$2517,5,FALSE)</f>
        <v>49500</v>
      </c>
      <c r="H4876">
        <f t="shared" si="153"/>
        <v>49500</v>
      </c>
      <c r="I4876" t="str">
        <f>VLOOKUP(E4876,'Data Produk'!$A$2:$E$2517,3,FALSE)</f>
        <v>BHINNEKA POWER PURE 20W 1-PORT TYPE-A USB CHARGER (QC) BLACK</v>
      </c>
      <c r="J4876" t="str">
        <f>VLOOKUP(E4876,'Data Produk'!$A$2:$E$2517,4,FALSE)</f>
        <v>CHARGER</v>
      </c>
      <c r="K4876" t="str">
        <f>VLOOKUP(D4876,'Data Outlet'!$A$2:$D$17,4,FALSE)</f>
        <v>Citra Dewi</v>
      </c>
      <c r="L4876" t="str">
        <f>VLOOKUP(D4876,'Data Outlet'!$A$2:$D$17,2,FALSE)</f>
        <v>CENTER POINT MEDAN</v>
      </c>
    </row>
    <row r="4877" spans="1:12" x14ac:dyDescent="0.25">
      <c r="A4877" t="str">
        <f t="shared" si="154"/>
        <v>T-4876</v>
      </c>
      <c r="B4877" s="3" t="s">
        <v>2584</v>
      </c>
      <c r="C4877" s="5">
        <v>45488</v>
      </c>
      <c r="D4877" s="3" t="s">
        <v>36</v>
      </c>
      <c r="E4877" s="4" t="s">
        <v>921</v>
      </c>
      <c r="F4877" s="9">
        <v>3</v>
      </c>
      <c r="G4877">
        <f>VLOOKUP(E4877,'Data Produk'!$A$2:$E$2517,5,FALSE)</f>
        <v>15300</v>
      </c>
      <c r="H4877">
        <f t="shared" si="153"/>
        <v>45900</v>
      </c>
      <c r="I4877" t="str">
        <f>VLOOKUP(E4877,'Data Produk'!$A$2:$E$2517,3,FALSE)</f>
        <v>BHINNEKA LINKPODS ES3 WIRED EARBUDS BLACK</v>
      </c>
      <c r="J4877" t="str">
        <f>VLOOKUP(E4877,'Data Produk'!$A$2:$E$2517,4,FALSE)</f>
        <v>EARPHONE</v>
      </c>
      <c r="K4877" t="str">
        <f>VLOOKUP(D4877,'Data Outlet'!$A$2:$D$17,4,FALSE)</f>
        <v>Citra Dewi</v>
      </c>
      <c r="L4877" t="str">
        <f>VLOOKUP(D4877,'Data Outlet'!$A$2:$D$17,2,FALSE)</f>
        <v>CENTER POINT MEDAN</v>
      </c>
    </row>
    <row r="4878" spans="1:12" x14ac:dyDescent="0.25">
      <c r="A4878" t="str">
        <f t="shared" si="154"/>
        <v>T-4877</v>
      </c>
      <c r="B4878" s="3" t="s">
        <v>2584</v>
      </c>
      <c r="C4878" s="5">
        <v>45495</v>
      </c>
      <c r="D4878" s="3" t="s">
        <v>36</v>
      </c>
      <c r="E4878" s="4" t="s">
        <v>562</v>
      </c>
      <c r="F4878" s="9">
        <v>1</v>
      </c>
      <c r="G4878">
        <f>VLOOKUP(E4878,'Data Produk'!$A$2:$E$2517,5,FALSE)</f>
        <v>103500</v>
      </c>
      <c r="H4878">
        <f t="shared" si="153"/>
        <v>103500</v>
      </c>
      <c r="I4878" t="str">
        <f>VLOOKUP(E4878,'Data Produk'!$A$2:$E$2517,3,FALSE)</f>
        <v>BHINNEKA FLASH HQ53 GAMING HEADSET BLACK</v>
      </c>
      <c r="J4878" t="str">
        <f>VLOOKUP(E4878,'Data Produk'!$A$2:$E$2517,4,FALSE)</f>
        <v>GAMING HEADSET</v>
      </c>
      <c r="K4878" t="str">
        <f>VLOOKUP(D4878,'Data Outlet'!$A$2:$D$17,4,FALSE)</f>
        <v>Citra Dewi</v>
      </c>
      <c r="L4878" t="str">
        <f>VLOOKUP(D4878,'Data Outlet'!$A$2:$D$17,2,FALSE)</f>
        <v>CENTER POINT MEDAN</v>
      </c>
    </row>
    <row r="4879" spans="1:12" x14ac:dyDescent="0.25">
      <c r="A4879" t="str">
        <f t="shared" si="154"/>
        <v>T-4878</v>
      </c>
      <c r="B4879" s="3" t="s">
        <v>2584</v>
      </c>
      <c r="C4879" s="5">
        <v>45502</v>
      </c>
      <c r="D4879" s="3" t="s">
        <v>36</v>
      </c>
      <c r="E4879" s="4" t="s">
        <v>1398</v>
      </c>
      <c r="F4879" s="9">
        <v>2</v>
      </c>
      <c r="G4879">
        <f>VLOOKUP(E4879,'Data Produk'!$A$2:$E$2517,5,FALSE)</f>
        <v>112500</v>
      </c>
      <c r="H4879">
        <f t="shared" si="153"/>
        <v>225000</v>
      </c>
      <c r="I4879" t="str">
        <f>VLOOKUP(E4879,'Data Produk'!$A$2:$E$2517,3,FALSE)</f>
        <v>BHINNEKA WAVE11 TW11 TRUE WIRELESS WHITE</v>
      </c>
      <c r="J4879" t="str">
        <f>VLOOKUP(E4879,'Data Produk'!$A$2:$E$2517,4,FALSE)</f>
        <v>TWS</v>
      </c>
      <c r="K4879" t="str">
        <f>VLOOKUP(D4879,'Data Outlet'!$A$2:$D$17,4,FALSE)</f>
        <v>Citra Dewi</v>
      </c>
      <c r="L4879" t="str">
        <f>VLOOKUP(D4879,'Data Outlet'!$A$2:$D$17,2,FALSE)</f>
        <v>CENTER POINT MEDAN</v>
      </c>
    </row>
    <row r="4880" spans="1:12" x14ac:dyDescent="0.25">
      <c r="A4880" t="str">
        <f t="shared" si="154"/>
        <v>T-4879</v>
      </c>
      <c r="B4880" s="3" t="s">
        <v>2584</v>
      </c>
      <c r="C4880" s="5">
        <v>45474</v>
      </c>
      <c r="D4880" s="3" t="s">
        <v>36</v>
      </c>
      <c r="E4880" s="4" t="s">
        <v>131</v>
      </c>
      <c r="F4880" s="9">
        <v>1</v>
      </c>
      <c r="G4880">
        <f>VLOOKUP(E4880,'Data Produk'!$A$2:$E$2517,5,FALSE)</f>
        <v>88200</v>
      </c>
      <c r="H4880">
        <f t="shared" si="153"/>
        <v>88200</v>
      </c>
      <c r="I4880" t="str">
        <f>VLOOKUP(E4880,'Data Produk'!$A$2:$E$2517,3,FALSE)</f>
        <v>BHINNEKA POWER PACK S1 10.000 mAh POWERBANK BLACK</v>
      </c>
      <c r="J4880" t="str">
        <f>VLOOKUP(E4880,'Data Produk'!$A$2:$E$2517,4,FALSE)</f>
        <v>POWERBANK</v>
      </c>
      <c r="K4880" t="str">
        <f>VLOOKUP(D4880,'Data Outlet'!$A$2:$D$17,4,FALSE)</f>
        <v>Citra Dewi</v>
      </c>
      <c r="L4880" t="str">
        <f>VLOOKUP(D4880,'Data Outlet'!$A$2:$D$17,2,FALSE)</f>
        <v>CENTER POINT MEDAN</v>
      </c>
    </row>
    <row r="4881" spans="1:12" x14ac:dyDescent="0.25">
      <c r="A4881" t="str">
        <f t="shared" si="154"/>
        <v>T-4880</v>
      </c>
      <c r="B4881" s="3" t="s">
        <v>2584</v>
      </c>
      <c r="C4881" s="5">
        <v>45491</v>
      </c>
      <c r="D4881" s="3" t="s">
        <v>36</v>
      </c>
      <c r="E4881" s="4" t="s">
        <v>1867</v>
      </c>
      <c r="F4881" s="9">
        <v>2</v>
      </c>
      <c r="G4881">
        <f>VLOOKUP(E4881,'Data Produk'!$A$2:$E$2517,5,FALSE)</f>
        <v>82800</v>
      </c>
      <c r="H4881">
        <f t="shared" si="153"/>
        <v>165600</v>
      </c>
      <c r="I4881" t="str">
        <f>VLOOKUP(E4881,'Data Produk'!$A$2:$E$2517,3,FALSE)</f>
        <v>BHINNEKA GO W193 OFFICE MOUSE BEIGE</v>
      </c>
      <c r="J4881" t="str">
        <f>VLOOKUP(E4881,'Data Produk'!$A$2:$E$2517,4,FALSE)</f>
        <v>OFFICE MOUSE</v>
      </c>
      <c r="K4881" t="str">
        <f>VLOOKUP(D4881,'Data Outlet'!$A$2:$D$17,4,FALSE)</f>
        <v>Citra Dewi</v>
      </c>
      <c r="L4881" t="str">
        <f>VLOOKUP(D4881,'Data Outlet'!$A$2:$D$17,2,FALSE)</f>
        <v>CENTER POINT MEDAN</v>
      </c>
    </row>
    <row r="4882" spans="1:12" x14ac:dyDescent="0.25">
      <c r="A4882" t="str">
        <f t="shared" si="154"/>
        <v>T-4881</v>
      </c>
      <c r="B4882" s="3" t="s">
        <v>2584</v>
      </c>
      <c r="C4882" s="5">
        <v>45474</v>
      </c>
      <c r="D4882" s="3" t="s">
        <v>36</v>
      </c>
      <c r="E4882" s="4" t="s">
        <v>1392</v>
      </c>
      <c r="F4882" s="9">
        <v>1</v>
      </c>
      <c r="G4882">
        <f>VLOOKUP(E4882,'Data Produk'!$A$2:$E$2517,5,FALSE)</f>
        <v>65700</v>
      </c>
      <c r="H4882">
        <f t="shared" si="153"/>
        <v>65700</v>
      </c>
      <c r="I4882" t="str">
        <f>VLOOKUP(E4882,'Data Produk'!$A$2:$E$2517,3,FALSE)</f>
        <v>BHINNEKA POWER GO 20W 1-PORT TYPE-C USB CHARGER (PD) WHITE</v>
      </c>
      <c r="J4882" t="str">
        <f>VLOOKUP(E4882,'Data Produk'!$A$2:$E$2517,4,FALSE)</f>
        <v>CHARGER</v>
      </c>
      <c r="K4882" t="str">
        <f>VLOOKUP(D4882,'Data Outlet'!$A$2:$D$17,4,FALSE)</f>
        <v>Citra Dewi</v>
      </c>
      <c r="L4882" t="str">
        <f>VLOOKUP(D4882,'Data Outlet'!$A$2:$D$17,2,FALSE)</f>
        <v>CENTER POINT MEDAN</v>
      </c>
    </row>
    <row r="4883" spans="1:12" x14ac:dyDescent="0.25">
      <c r="A4883" t="str">
        <f t="shared" si="154"/>
        <v>T-4882</v>
      </c>
      <c r="B4883" s="3" t="s">
        <v>2584</v>
      </c>
      <c r="C4883" s="5">
        <v>45489</v>
      </c>
      <c r="D4883" s="3" t="s">
        <v>36</v>
      </c>
      <c r="E4883" s="4" t="s">
        <v>1797</v>
      </c>
      <c r="F4883" s="9">
        <v>1</v>
      </c>
      <c r="G4883">
        <f>VLOOKUP(E4883,'Data Produk'!$A$2:$E$2517,5,FALSE)</f>
        <v>60750</v>
      </c>
      <c r="H4883">
        <f t="shared" si="153"/>
        <v>60750</v>
      </c>
      <c r="I4883" t="str">
        <f>VLOOKUP(E4883,'Data Produk'!$A$2:$E$2517,3,FALSE)</f>
        <v>BHINNEKA RAIGOR II WG10 GAMING MOUSE BLACK</v>
      </c>
      <c r="J4883" t="str">
        <f>VLOOKUP(E4883,'Data Produk'!$A$2:$E$2517,4,FALSE)</f>
        <v>MOUSE GAMING</v>
      </c>
      <c r="K4883" t="str">
        <f>VLOOKUP(D4883,'Data Outlet'!$A$2:$D$17,4,FALSE)</f>
        <v>Citra Dewi</v>
      </c>
      <c r="L4883" t="str">
        <f>VLOOKUP(D4883,'Data Outlet'!$A$2:$D$17,2,FALSE)</f>
        <v>CENTER POINT MEDAN</v>
      </c>
    </row>
    <row r="4884" spans="1:12" x14ac:dyDescent="0.25">
      <c r="A4884" t="str">
        <f t="shared" si="154"/>
        <v>T-4883</v>
      </c>
      <c r="B4884" s="3" t="s">
        <v>2584</v>
      </c>
      <c r="C4884" s="5">
        <v>45478</v>
      </c>
      <c r="D4884" s="3" t="s">
        <v>36</v>
      </c>
      <c r="E4884" s="4" t="s">
        <v>764</v>
      </c>
      <c r="F4884" s="9">
        <v>1</v>
      </c>
      <c r="G4884">
        <f>VLOOKUP(E4884,'Data Produk'!$A$2:$E$2517,5,FALSE)</f>
        <v>26100</v>
      </c>
      <c r="H4884">
        <f t="shared" si="153"/>
        <v>26100</v>
      </c>
      <c r="I4884" t="str">
        <f>VLOOKUP(E4884,'Data Produk'!$A$2:$E$2517,3,FALSE)</f>
        <v>KM102 BHINNEKA USB CABLE MICRO</v>
      </c>
      <c r="J4884" t="str">
        <f>VLOOKUP(E4884,'Data Produk'!$A$2:$E$2517,4,FALSE)</f>
        <v>CABLE</v>
      </c>
      <c r="K4884" t="str">
        <f>VLOOKUP(D4884,'Data Outlet'!$A$2:$D$17,4,FALSE)</f>
        <v>Citra Dewi</v>
      </c>
      <c r="L4884" t="str">
        <f>VLOOKUP(D4884,'Data Outlet'!$A$2:$D$17,2,FALSE)</f>
        <v>CENTER POINT MEDAN</v>
      </c>
    </row>
    <row r="4885" spans="1:12" x14ac:dyDescent="0.25">
      <c r="A4885" t="str">
        <f t="shared" si="154"/>
        <v>T-4884</v>
      </c>
      <c r="B4885" s="3" t="s">
        <v>2584</v>
      </c>
      <c r="C4885" s="5">
        <v>45504</v>
      </c>
      <c r="D4885" s="3" t="s">
        <v>36</v>
      </c>
      <c r="E4885" s="4" t="s">
        <v>961</v>
      </c>
      <c r="F4885" s="9">
        <v>1</v>
      </c>
      <c r="G4885">
        <f>VLOOKUP(E4885,'Data Produk'!$A$2:$E$2517,5,FALSE)</f>
        <v>18000</v>
      </c>
      <c r="H4885">
        <f t="shared" si="153"/>
        <v>18000</v>
      </c>
      <c r="I4885" t="str">
        <f>VLOOKUP(E4885,'Data Produk'!$A$2:$E$2517,3,FALSE)</f>
        <v>BHINNEKA DURALINK KLB1201 BLACK</v>
      </c>
      <c r="J4885" t="str">
        <f>VLOOKUP(E4885,'Data Produk'!$A$2:$E$2517,4,FALSE)</f>
        <v>CABLE</v>
      </c>
      <c r="K4885" t="str">
        <f>VLOOKUP(D4885,'Data Outlet'!$A$2:$D$17,4,FALSE)</f>
        <v>Citra Dewi</v>
      </c>
      <c r="L4885" t="str">
        <f>VLOOKUP(D4885,'Data Outlet'!$A$2:$D$17,2,FALSE)</f>
        <v>CENTER POINT MEDAN</v>
      </c>
    </row>
    <row r="4886" spans="1:12" x14ac:dyDescent="0.25">
      <c r="A4886" t="str">
        <f t="shared" si="154"/>
        <v>T-4885</v>
      </c>
      <c r="B4886" s="3" t="s">
        <v>2584</v>
      </c>
      <c r="C4886" s="5">
        <v>45487</v>
      </c>
      <c r="D4886" s="3" t="s">
        <v>36</v>
      </c>
      <c r="E4886" s="4" t="s">
        <v>1636</v>
      </c>
      <c r="F4886" s="9">
        <v>2</v>
      </c>
      <c r="G4886">
        <f>VLOOKUP(E4886,'Data Produk'!$A$2:$E$2517,5,FALSE)</f>
        <v>25200</v>
      </c>
      <c r="H4886">
        <f t="shared" si="153"/>
        <v>50400</v>
      </c>
      <c r="I4886" t="str">
        <f>VLOOKUP(E4886,'Data Produk'!$A$2:$E$2517,3,FALSE)</f>
        <v>KDC105 BHINNEKA USB CABLE TYPE C</v>
      </c>
      <c r="J4886" t="str">
        <f>VLOOKUP(E4886,'Data Produk'!$A$2:$E$2517,4,FALSE)</f>
        <v>CABLE</v>
      </c>
      <c r="K4886" t="str">
        <f>VLOOKUP(D4886,'Data Outlet'!$A$2:$D$17,4,FALSE)</f>
        <v>Citra Dewi</v>
      </c>
      <c r="L4886" t="str">
        <f>VLOOKUP(D4886,'Data Outlet'!$A$2:$D$17,2,FALSE)</f>
        <v>CENTER POINT MEDAN</v>
      </c>
    </row>
    <row r="4887" spans="1:12" x14ac:dyDescent="0.25">
      <c r="A4887" t="str">
        <f t="shared" si="154"/>
        <v>T-4886</v>
      </c>
      <c r="B4887" s="3" t="s">
        <v>2584</v>
      </c>
      <c r="C4887" s="5">
        <v>45480</v>
      </c>
      <c r="D4887" s="3" t="s">
        <v>41</v>
      </c>
      <c r="E4887" s="4" t="s">
        <v>1387</v>
      </c>
      <c r="F4887" s="9">
        <v>1</v>
      </c>
      <c r="G4887">
        <f>VLOOKUP(E4887,'Data Produk'!$A$2:$E$2517,5,FALSE)</f>
        <v>162000</v>
      </c>
      <c r="H4887">
        <f t="shared" si="153"/>
        <v>162000</v>
      </c>
      <c r="I4887" t="str">
        <f>VLOOKUP(E4887,'Data Produk'!$A$2:$E$2517,3,FALSE)</f>
        <v>BHINNEKA POWER PLUS 45W 2-PORTS GAN CHARGER (PD+PD) BLACK</v>
      </c>
      <c r="J4887" t="str">
        <f>VLOOKUP(E4887,'Data Produk'!$A$2:$E$2517,4,FALSE)</f>
        <v>CHARGER</v>
      </c>
      <c r="K4887" t="str">
        <f>VLOOKUP(D4887,'Data Outlet'!$A$2:$D$17,4,FALSE)</f>
        <v>Gita Rahma</v>
      </c>
      <c r="L4887" t="str">
        <f>VLOOKUP(D4887,'Data Outlet'!$A$2:$D$17,2,FALSE)</f>
        <v>MALL GANDARIA CITY</v>
      </c>
    </row>
    <row r="4888" spans="1:12" x14ac:dyDescent="0.25">
      <c r="A4888" t="str">
        <f t="shared" si="154"/>
        <v>T-4887</v>
      </c>
      <c r="B4888" s="3" t="s">
        <v>2584</v>
      </c>
      <c r="C4888" s="5">
        <v>45474</v>
      </c>
      <c r="D4888" s="3" t="s">
        <v>42</v>
      </c>
      <c r="E4888" s="4" t="s">
        <v>810</v>
      </c>
      <c r="F4888" s="9">
        <v>2</v>
      </c>
      <c r="G4888">
        <f>VLOOKUP(E4888,'Data Produk'!$A$2:$E$2517,5,FALSE)</f>
        <v>116100</v>
      </c>
      <c r="H4888">
        <f t="shared" si="153"/>
        <v>232200</v>
      </c>
      <c r="I4888" t="str">
        <f>VLOOKUP(E4888,'Data Produk'!$A$2:$E$2517,3,FALSE)</f>
        <v>BHINNEKA SMART LED STRIP SL0103</v>
      </c>
      <c r="J4888" t="str">
        <f>VLOOKUP(E4888,'Data Produk'!$A$2:$E$2517,4,FALSE)</f>
        <v>SMART LIFE</v>
      </c>
      <c r="K4888" t="str">
        <f>VLOOKUP(D4888,'Data Outlet'!$A$2:$D$17,4,FALSE)</f>
        <v>Hadi Nugroho</v>
      </c>
      <c r="L4888" t="str">
        <f>VLOOKUP(D4888,'Data Outlet'!$A$2:$D$17,2,FALSE)</f>
        <v>MALL KELAPA GADING</v>
      </c>
    </row>
    <row r="4889" spans="1:12" x14ac:dyDescent="0.25">
      <c r="A4889" t="str">
        <f t="shared" si="154"/>
        <v>T-4888</v>
      </c>
      <c r="B4889" s="3" t="s">
        <v>2584</v>
      </c>
      <c r="C4889" s="5">
        <v>45487</v>
      </c>
      <c r="D4889" s="3" t="s">
        <v>45</v>
      </c>
      <c r="E4889" s="4" t="s">
        <v>1138</v>
      </c>
      <c r="F4889" s="9">
        <v>4</v>
      </c>
      <c r="G4889">
        <f>VLOOKUP(E4889,'Data Produk'!$A$2:$E$2517,5,FALSE)</f>
        <v>34200</v>
      </c>
      <c r="H4889">
        <f t="shared" si="153"/>
        <v>136800</v>
      </c>
      <c r="I4889" t="str">
        <f>VLOOKUP(E4889,'Data Produk'!$A$2:$E$2517,3,FALSE)</f>
        <v>KM106 BHINNEKA USB CABLE MICRO</v>
      </c>
      <c r="J4889" t="str">
        <f>VLOOKUP(E4889,'Data Produk'!$A$2:$E$2517,4,FALSE)</f>
        <v>CABLE</v>
      </c>
      <c r="K4889" t="str">
        <f>VLOOKUP(D4889,'Data Outlet'!$A$2:$D$17,4,FALSE)</f>
        <v>Indah Putri</v>
      </c>
      <c r="L4889" t="str">
        <f>VLOOKUP(D4889,'Data Outlet'!$A$2:$D$17,2,FALSE)</f>
        <v>PIK AVENUE</v>
      </c>
    </row>
    <row r="4890" spans="1:12" x14ac:dyDescent="0.25">
      <c r="A4890" t="str">
        <f t="shared" si="154"/>
        <v>T-4889</v>
      </c>
      <c r="B4890" s="3" t="s">
        <v>2584</v>
      </c>
      <c r="C4890" s="5">
        <v>45477</v>
      </c>
      <c r="D4890" s="3" t="s">
        <v>41</v>
      </c>
      <c r="E4890" s="4" t="s">
        <v>875</v>
      </c>
      <c r="F4890" s="9">
        <v>2</v>
      </c>
      <c r="G4890">
        <f>VLOOKUP(E4890,'Data Produk'!$A$2:$E$2517,5,FALSE)</f>
        <v>22500</v>
      </c>
      <c r="H4890">
        <f t="shared" si="153"/>
        <v>45000</v>
      </c>
      <c r="I4890" t="str">
        <f>VLOOKUP(E4890,'Data Produk'!$A$2:$E$2517,3,FALSE)</f>
        <v>BHINNEKA HYPERLINK KV65C1201 BLACK</v>
      </c>
      <c r="J4890" t="str">
        <f>VLOOKUP(E4890,'Data Produk'!$A$2:$E$2517,4,FALSE)</f>
        <v>CABLE</v>
      </c>
      <c r="K4890" t="str">
        <f>VLOOKUP(D4890,'Data Outlet'!$A$2:$D$17,4,FALSE)</f>
        <v>Gita Rahma</v>
      </c>
      <c r="L4890" t="str">
        <f>VLOOKUP(D4890,'Data Outlet'!$A$2:$D$17,2,FALSE)</f>
        <v>MALL GANDARIA CITY</v>
      </c>
    </row>
    <row r="4891" spans="1:12" x14ac:dyDescent="0.25">
      <c r="A4891" t="str">
        <f t="shared" si="154"/>
        <v>T-4890</v>
      </c>
      <c r="B4891" s="3" t="s">
        <v>2584</v>
      </c>
      <c r="C4891" s="5">
        <v>45476</v>
      </c>
      <c r="D4891" s="3" t="s">
        <v>42</v>
      </c>
      <c r="E4891" s="4" t="s">
        <v>1305</v>
      </c>
      <c r="F4891" s="9">
        <v>2</v>
      </c>
      <c r="G4891">
        <f>VLOOKUP(E4891,'Data Produk'!$A$2:$E$2517,5,FALSE)</f>
        <v>41400</v>
      </c>
      <c r="H4891">
        <f t="shared" si="153"/>
        <v>82800</v>
      </c>
      <c r="I4891" t="str">
        <f>VLOOKUP(E4891,'Data Produk'!$A$2:$E$2517,3,FALSE)</f>
        <v>BHINNEKA CW1-Q03 18W 1-PORTS CHARGER (QC) WHITE</v>
      </c>
      <c r="J4891" t="str">
        <f>VLOOKUP(E4891,'Data Produk'!$A$2:$E$2517,4,FALSE)</f>
        <v>CHARGER</v>
      </c>
      <c r="K4891" t="str">
        <f>VLOOKUP(D4891,'Data Outlet'!$A$2:$D$17,4,FALSE)</f>
        <v>Hadi Nugroho</v>
      </c>
      <c r="L4891" t="str">
        <f>VLOOKUP(D4891,'Data Outlet'!$A$2:$D$17,2,FALSE)</f>
        <v>MALL KELAPA GADING</v>
      </c>
    </row>
    <row r="4892" spans="1:12" x14ac:dyDescent="0.25">
      <c r="A4892" t="str">
        <f t="shared" si="154"/>
        <v>T-4891</v>
      </c>
      <c r="B4892" s="3" t="s">
        <v>2584</v>
      </c>
      <c r="C4892" s="5">
        <v>45488</v>
      </c>
      <c r="D4892" s="3" t="s">
        <v>43</v>
      </c>
      <c r="E4892" s="4" t="s">
        <v>1021</v>
      </c>
      <c r="F4892" s="9">
        <v>4</v>
      </c>
      <c r="G4892">
        <f>VLOOKUP(E4892,'Data Produk'!$A$2:$E$2517,5,FALSE)</f>
        <v>49500</v>
      </c>
      <c r="H4892">
        <f t="shared" si="153"/>
        <v>198000</v>
      </c>
      <c r="I4892" t="str">
        <f>VLOOKUP(E4892,'Data Produk'!$A$2:$E$2517,3,FALSE)</f>
        <v>BHINNEKA POWER PURE 20W 1-PORT TYPE-A USB CHARGER (QC) BLACK</v>
      </c>
      <c r="J4892" t="str">
        <f>VLOOKUP(E4892,'Data Produk'!$A$2:$E$2517,4,FALSE)</f>
        <v>CHARGER</v>
      </c>
      <c r="K4892" t="str">
        <f>VLOOKUP(D4892,'Data Outlet'!$A$2:$D$17,4,FALSE)</f>
        <v>Gita Rahma</v>
      </c>
      <c r="L4892" t="str">
        <f>VLOOKUP(D4892,'Data Outlet'!$A$2:$D$17,2,FALSE)</f>
        <v>MALL OF INDONESIA</v>
      </c>
    </row>
    <row r="4893" spans="1:12" x14ac:dyDescent="0.25">
      <c r="A4893" t="str">
        <f t="shared" si="154"/>
        <v>T-4892</v>
      </c>
      <c r="B4893" s="3" t="s">
        <v>2584</v>
      </c>
      <c r="C4893" s="5">
        <v>45484</v>
      </c>
      <c r="D4893" s="3" t="s">
        <v>45</v>
      </c>
      <c r="E4893" s="4" t="s">
        <v>1593</v>
      </c>
      <c r="F4893" s="9">
        <v>1</v>
      </c>
      <c r="G4893">
        <f>VLOOKUP(E4893,'Data Produk'!$A$2:$E$2517,5,FALSE)</f>
        <v>82800</v>
      </c>
      <c r="H4893">
        <f t="shared" si="153"/>
        <v>82800</v>
      </c>
      <c r="I4893" t="str">
        <f>VLOOKUP(E4893,'Data Produk'!$A$2:$E$2517,3,FALSE)</f>
        <v>BHINNEKA GO W193 OFFICE MOUSE BEIGE</v>
      </c>
      <c r="J4893" t="str">
        <f>VLOOKUP(E4893,'Data Produk'!$A$2:$E$2517,4,FALSE)</f>
        <v>OFFICE MOUSE</v>
      </c>
      <c r="K4893" t="str">
        <f>VLOOKUP(D4893,'Data Outlet'!$A$2:$D$17,4,FALSE)</f>
        <v>Indah Putri</v>
      </c>
      <c r="L4893" t="str">
        <f>VLOOKUP(D4893,'Data Outlet'!$A$2:$D$17,2,FALSE)</f>
        <v>PIK AVENUE</v>
      </c>
    </row>
    <row r="4894" spans="1:12" x14ac:dyDescent="0.25">
      <c r="A4894" t="str">
        <f t="shared" si="154"/>
        <v>T-4893</v>
      </c>
      <c r="B4894" s="3" t="s">
        <v>2584</v>
      </c>
      <c r="C4894" s="5">
        <v>45497</v>
      </c>
      <c r="D4894" s="3" t="s">
        <v>42</v>
      </c>
      <c r="E4894" s="4" t="s">
        <v>1868</v>
      </c>
      <c r="F4894" s="9">
        <v>1</v>
      </c>
      <c r="G4894">
        <f>VLOOKUP(E4894,'Data Produk'!$A$2:$E$2517,5,FALSE)</f>
        <v>78750</v>
      </c>
      <c r="H4894">
        <f t="shared" si="153"/>
        <v>78750</v>
      </c>
      <c r="I4894" t="str">
        <f>VLOOKUP(E4894,'Data Produk'!$A$2:$E$2517,3,FALSE)</f>
        <v>BHINNEKA SMART DOOR SENSOR SSK02</v>
      </c>
      <c r="J4894" t="str">
        <f>VLOOKUP(E4894,'Data Produk'!$A$2:$E$2517,4,FALSE)</f>
        <v>SMART LIFE</v>
      </c>
      <c r="K4894" t="str">
        <f>VLOOKUP(D4894,'Data Outlet'!$A$2:$D$17,4,FALSE)</f>
        <v>Hadi Nugroho</v>
      </c>
      <c r="L4894" t="str">
        <f>VLOOKUP(D4894,'Data Outlet'!$A$2:$D$17,2,FALSE)</f>
        <v>MALL KELAPA GADING</v>
      </c>
    </row>
    <row r="4895" spans="1:12" x14ac:dyDescent="0.25">
      <c r="A4895" t="str">
        <f t="shared" si="154"/>
        <v>T-4894</v>
      </c>
      <c r="B4895" s="3" t="s">
        <v>2584</v>
      </c>
      <c r="C4895" s="5">
        <v>45486</v>
      </c>
      <c r="D4895" s="3" t="s">
        <v>41</v>
      </c>
      <c r="E4895" s="4" t="s">
        <v>1605</v>
      </c>
      <c r="F4895" s="9">
        <v>2</v>
      </c>
      <c r="G4895">
        <f>VLOOKUP(E4895,'Data Produk'!$A$2:$E$2517,5,FALSE)</f>
        <v>34200</v>
      </c>
      <c r="H4895">
        <f t="shared" si="153"/>
        <v>68400</v>
      </c>
      <c r="I4895" t="str">
        <f>VLOOKUP(E4895,'Data Produk'!$A$2:$E$2517,3,FALSE)</f>
        <v>KM106 BHINNEKA USB CABLE MICRO</v>
      </c>
      <c r="J4895" t="str">
        <f>VLOOKUP(E4895,'Data Produk'!$A$2:$E$2517,4,FALSE)</f>
        <v>CABLE</v>
      </c>
      <c r="K4895" t="str">
        <f>VLOOKUP(D4895,'Data Outlet'!$A$2:$D$17,4,FALSE)</f>
        <v>Gita Rahma</v>
      </c>
      <c r="L4895" t="str">
        <f>VLOOKUP(D4895,'Data Outlet'!$A$2:$D$17,2,FALSE)</f>
        <v>MALL GANDARIA CITY</v>
      </c>
    </row>
    <row r="4896" spans="1:12" x14ac:dyDescent="0.25">
      <c r="A4896" t="str">
        <f t="shared" si="154"/>
        <v>T-4895</v>
      </c>
      <c r="B4896" s="3" t="s">
        <v>2584</v>
      </c>
      <c r="C4896" s="5">
        <v>45485</v>
      </c>
      <c r="D4896" s="3" t="s">
        <v>45</v>
      </c>
      <c r="E4896" s="4" t="s">
        <v>218</v>
      </c>
      <c r="F4896" s="9">
        <v>1</v>
      </c>
      <c r="G4896">
        <f>VLOOKUP(E4896,'Data Produk'!$A$2:$E$2517,5,FALSE)</f>
        <v>76500</v>
      </c>
      <c r="H4896">
        <f t="shared" si="153"/>
        <v>76500</v>
      </c>
      <c r="I4896" t="str">
        <f>VLOOKUP(E4896,'Data Produk'!$A$2:$E$2517,3,FALSE)</f>
        <v>BHINNEKA WAVE10 TW10 TRUE WIRELESS BLACK</v>
      </c>
      <c r="J4896" t="str">
        <f>VLOOKUP(E4896,'Data Produk'!$A$2:$E$2517,4,FALSE)</f>
        <v>TWS</v>
      </c>
      <c r="K4896" t="str">
        <f>VLOOKUP(D4896,'Data Outlet'!$A$2:$D$17,4,FALSE)</f>
        <v>Indah Putri</v>
      </c>
      <c r="L4896" t="str">
        <f>VLOOKUP(D4896,'Data Outlet'!$A$2:$D$17,2,FALSE)</f>
        <v>PIK AVENUE</v>
      </c>
    </row>
    <row r="4897" spans="1:12" x14ac:dyDescent="0.25">
      <c r="A4897" t="str">
        <f t="shared" si="154"/>
        <v>T-4896</v>
      </c>
      <c r="B4897" s="3" t="s">
        <v>2584</v>
      </c>
      <c r="C4897" s="5">
        <v>45488</v>
      </c>
      <c r="D4897" s="3" t="s">
        <v>42</v>
      </c>
      <c r="E4897" s="4" t="s">
        <v>110</v>
      </c>
      <c r="F4897" s="9">
        <v>2</v>
      </c>
      <c r="G4897">
        <f>VLOOKUP(E4897,'Data Produk'!$A$2:$E$2517,5,FALSE)</f>
        <v>81000</v>
      </c>
      <c r="H4897">
        <f t="shared" si="153"/>
        <v>162000</v>
      </c>
      <c r="I4897" t="str">
        <f>VLOOKUP(E4897,'Data Produk'!$A$2:$E$2517,3,FALSE)</f>
        <v>BHINNEKA THOR X9 GAMING MOUSE BLACK</v>
      </c>
      <c r="J4897" t="str">
        <f>VLOOKUP(E4897,'Data Produk'!$A$2:$E$2517,4,FALSE)</f>
        <v>MOUSE GAMING</v>
      </c>
      <c r="K4897" t="str">
        <f>VLOOKUP(D4897,'Data Outlet'!$A$2:$D$17,4,FALSE)</f>
        <v>Hadi Nugroho</v>
      </c>
      <c r="L4897" t="str">
        <f>VLOOKUP(D4897,'Data Outlet'!$A$2:$D$17,2,FALSE)</f>
        <v>MALL KELAPA GADING</v>
      </c>
    </row>
    <row r="4898" spans="1:12" x14ac:dyDescent="0.25">
      <c r="A4898" t="str">
        <f t="shared" si="154"/>
        <v>T-4897</v>
      </c>
      <c r="B4898" s="3" t="s">
        <v>2584</v>
      </c>
      <c r="C4898" s="5">
        <v>45497</v>
      </c>
      <c r="D4898" s="3" t="s">
        <v>43</v>
      </c>
      <c r="E4898" s="4" t="s">
        <v>546</v>
      </c>
      <c r="F4898" s="9">
        <v>1</v>
      </c>
      <c r="G4898">
        <f>VLOOKUP(E4898,'Data Produk'!$A$2:$E$2517,5,FALSE)</f>
        <v>31500</v>
      </c>
      <c r="H4898">
        <f t="shared" si="153"/>
        <v>31500</v>
      </c>
      <c r="I4898" t="str">
        <f>VLOOKUP(E4898,'Data Produk'!$A$2:$E$2517,3,FALSE)</f>
        <v>BHINNEKA HYPERLINK KD60L1501 BLACK</v>
      </c>
      <c r="J4898" t="str">
        <f>VLOOKUP(E4898,'Data Produk'!$A$2:$E$2517,4,FALSE)</f>
        <v>CABLE</v>
      </c>
      <c r="K4898" t="str">
        <f>VLOOKUP(D4898,'Data Outlet'!$A$2:$D$17,4,FALSE)</f>
        <v>Gita Rahma</v>
      </c>
      <c r="L4898" t="str">
        <f>VLOOKUP(D4898,'Data Outlet'!$A$2:$D$17,2,FALSE)</f>
        <v>MALL OF INDONESIA</v>
      </c>
    </row>
    <row r="4899" spans="1:12" x14ac:dyDescent="0.25">
      <c r="A4899" t="str">
        <f t="shared" si="154"/>
        <v>T-4898</v>
      </c>
      <c r="B4899" s="3" t="s">
        <v>2584</v>
      </c>
      <c r="C4899" s="5">
        <v>45482</v>
      </c>
      <c r="D4899" s="3" t="s">
        <v>42</v>
      </c>
      <c r="E4899" s="4" t="s">
        <v>1774</v>
      </c>
      <c r="F4899" s="9">
        <v>1</v>
      </c>
      <c r="G4899">
        <f>VLOOKUP(E4899,'Data Produk'!$A$2:$E$2517,5,FALSE)</f>
        <v>145800</v>
      </c>
      <c r="H4899">
        <f t="shared" si="153"/>
        <v>145800</v>
      </c>
      <c r="I4899" t="str">
        <f>VLOOKUP(E4899,'Data Produk'!$A$2:$E$2517,3,FALSE)</f>
        <v>BHINNEKA SHOOTER II GP13 GAMEPAD BLACK</v>
      </c>
      <c r="J4899" t="str">
        <f>VLOOKUP(E4899,'Data Produk'!$A$2:$E$2517,4,FALSE)</f>
        <v>GAMEPAD</v>
      </c>
      <c r="K4899" t="str">
        <f>VLOOKUP(D4899,'Data Outlet'!$A$2:$D$17,4,FALSE)</f>
        <v>Hadi Nugroho</v>
      </c>
      <c r="L4899" t="str">
        <f>VLOOKUP(D4899,'Data Outlet'!$A$2:$D$17,2,FALSE)</f>
        <v>MALL KELAPA GADING</v>
      </c>
    </row>
    <row r="4900" spans="1:12" x14ac:dyDescent="0.25">
      <c r="A4900" t="str">
        <f t="shared" si="154"/>
        <v>T-4899</v>
      </c>
      <c r="B4900" s="3" t="s">
        <v>2584</v>
      </c>
      <c r="C4900" s="5">
        <v>45483</v>
      </c>
      <c r="D4900" s="3" t="s">
        <v>45</v>
      </c>
      <c r="E4900" s="4" t="s">
        <v>1512</v>
      </c>
      <c r="F4900" s="9">
        <v>1</v>
      </c>
      <c r="G4900">
        <f>VLOOKUP(E4900,'Data Produk'!$A$2:$E$2517,5,FALSE)</f>
        <v>193500</v>
      </c>
      <c r="H4900">
        <f t="shared" si="153"/>
        <v>193500</v>
      </c>
      <c r="I4900" t="str">
        <f>VLOOKUP(E4900,'Data Produk'!$A$2:$E$2517,3,FALSE)</f>
        <v>BHINNEKA ATOM TKL MECHANICAL KEYBOARD GREY BLUE SWITCH</v>
      </c>
      <c r="J4900" t="str">
        <f>VLOOKUP(E4900,'Data Produk'!$A$2:$E$2517,4,FALSE)</f>
        <v>KEYBOARD GAMING</v>
      </c>
      <c r="K4900" t="str">
        <f>VLOOKUP(D4900,'Data Outlet'!$A$2:$D$17,4,FALSE)</f>
        <v>Indah Putri</v>
      </c>
      <c r="L4900" t="str">
        <f>VLOOKUP(D4900,'Data Outlet'!$A$2:$D$17,2,FALSE)</f>
        <v>PIK AVENUE</v>
      </c>
    </row>
    <row r="4901" spans="1:12" x14ac:dyDescent="0.25">
      <c r="A4901" t="str">
        <f t="shared" si="154"/>
        <v>T-4900</v>
      </c>
      <c r="B4901" s="3" t="s">
        <v>2584</v>
      </c>
      <c r="C4901" s="5">
        <v>45475</v>
      </c>
      <c r="D4901" s="3" t="s">
        <v>45</v>
      </c>
      <c r="E4901" s="4" t="s">
        <v>1590</v>
      </c>
      <c r="F4901" s="9">
        <v>4</v>
      </c>
      <c r="G4901">
        <f>VLOOKUP(E4901,'Data Produk'!$A$2:$E$2517,5,FALSE)</f>
        <v>112500</v>
      </c>
      <c r="H4901">
        <f t="shared" si="153"/>
        <v>450000</v>
      </c>
      <c r="I4901" t="str">
        <f>VLOOKUP(E4901,'Data Produk'!$A$2:$E$2517,3,FALSE)</f>
        <v>BHINNEKA WAVE11 TW11 TRUE WIRELESS WHITE</v>
      </c>
      <c r="J4901" t="str">
        <f>VLOOKUP(E4901,'Data Produk'!$A$2:$E$2517,4,FALSE)</f>
        <v>TWS</v>
      </c>
      <c r="K4901" t="str">
        <f>VLOOKUP(D4901,'Data Outlet'!$A$2:$D$17,4,FALSE)</f>
        <v>Indah Putri</v>
      </c>
      <c r="L4901" t="str">
        <f>VLOOKUP(D4901,'Data Outlet'!$A$2:$D$17,2,FALSE)</f>
        <v>PIK AVENUE</v>
      </c>
    </row>
    <row r="4902" spans="1:12" x14ac:dyDescent="0.25">
      <c r="A4902" t="str">
        <f t="shared" si="154"/>
        <v>T-4901</v>
      </c>
      <c r="B4902" s="3" t="s">
        <v>2584</v>
      </c>
      <c r="C4902" s="5">
        <v>45482</v>
      </c>
      <c r="D4902" s="3" t="s">
        <v>41</v>
      </c>
      <c r="E4902" s="4" t="s">
        <v>1066</v>
      </c>
      <c r="F4902" s="9">
        <v>1</v>
      </c>
      <c r="G4902">
        <f>VLOOKUP(E4902,'Data Produk'!$A$2:$E$2517,5,FALSE)</f>
        <v>41400</v>
      </c>
      <c r="H4902">
        <f t="shared" si="153"/>
        <v>41400</v>
      </c>
      <c r="I4902" t="str">
        <f>VLOOKUP(E4902,'Data Produk'!$A$2:$E$2517,3,FALSE)</f>
        <v>BHINNEKA CW1-Q03 18W 1-PORTS CHARGER (QC) WHITE</v>
      </c>
      <c r="J4902" t="str">
        <f>VLOOKUP(E4902,'Data Produk'!$A$2:$E$2517,4,FALSE)</f>
        <v>CHARGER</v>
      </c>
      <c r="K4902" t="str">
        <f>VLOOKUP(D4902,'Data Outlet'!$A$2:$D$17,4,FALSE)</f>
        <v>Gita Rahma</v>
      </c>
      <c r="L4902" t="str">
        <f>VLOOKUP(D4902,'Data Outlet'!$A$2:$D$17,2,FALSE)</f>
        <v>MALL GANDARIA CITY</v>
      </c>
    </row>
    <row r="4903" spans="1:12" x14ac:dyDescent="0.25">
      <c r="A4903" t="str">
        <f t="shared" si="154"/>
        <v>T-4902</v>
      </c>
      <c r="B4903" s="3" t="s">
        <v>2584</v>
      </c>
      <c r="C4903" s="5">
        <v>45474</v>
      </c>
      <c r="D4903" s="3" t="s">
        <v>45</v>
      </c>
      <c r="E4903" s="4" t="s">
        <v>992</v>
      </c>
      <c r="F4903" s="9">
        <v>5</v>
      </c>
      <c r="G4903">
        <f>VLOOKUP(E4903,'Data Produk'!$A$2:$E$2517,5,FALSE)</f>
        <v>29700</v>
      </c>
      <c r="H4903">
        <f t="shared" si="153"/>
        <v>148500</v>
      </c>
      <c r="I4903" t="str">
        <f>VLOOKUP(E4903,'Data Produk'!$A$2:$E$2517,3,FALSE)</f>
        <v>KM104 BHINNEKA USB CABLE MICRO</v>
      </c>
      <c r="J4903" t="str">
        <f>VLOOKUP(E4903,'Data Produk'!$A$2:$E$2517,4,FALSE)</f>
        <v>CABLE</v>
      </c>
      <c r="K4903" t="str">
        <f>VLOOKUP(D4903,'Data Outlet'!$A$2:$D$17,4,FALSE)</f>
        <v>Indah Putri</v>
      </c>
      <c r="L4903" t="str">
        <f>VLOOKUP(D4903,'Data Outlet'!$A$2:$D$17,2,FALSE)</f>
        <v>PIK AVENUE</v>
      </c>
    </row>
    <row r="4904" spans="1:12" x14ac:dyDescent="0.25">
      <c r="A4904" t="str">
        <f t="shared" si="154"/>
        <v>T-4903</v>
      </c>
      <c r="B4904" s="3" t="s">
        <v>2584</v>
      </c>
      <c r="C4904" s="5">
        <v>45483</v>
      </c>
      <c r="D4904" s="3" t="s">
        <v>41</v>
      </c>
      <c r="E4904" s="4" t="s">
        <v>697</v>
      </c>
      <c r="F4904" s="9">
        <v>2</v>
      </c>
      <c r="G4904">
        <f>VLOOKUP(E4904,'Data Produk'!$A$2:$E$2517,5,FALSE)</f>
        <v>60750</v>
      </c>
      <c r="H4904">
        <f t="shared" si="153"/>
        <v>121500</v>
      </c>
      <c r="I4904" t="str">
        <f>VLOOKUP(E4904,'Data Produk'!$A$2:$E$2517,3,FALSE)</f>
        <v>BHINNEKA RAIGOR II WG10 GAMING MOUSE BLACK</v>
      </c>
      <c r="J4904" t="str">
        <f>VLOOKUP(E4904,'Data Produk'!$A$2:$E$2517,4,FALSE)</f>
        <v>MOUSE GAMING</v>
      </c>
      <c r="K4904" t="str">
        <f>VLOOKUP(D4904,'Data Outlet'!$A$2:$D$17,4,FALSE)</f>
        <v>Gita Rahma</v>
      </c>
      <c r="L4904" t="str">
        <f>VLOOKUP(D4904,'Data Outlet'!$A$2:$D$17,2,FALSE)</f>
        <v>MALL GANDARIA CITY</v>
      </c>
    </row>
    <row r="4905" spans="1:12" x14ac:dyDescent="0.25">
      <c r="A4905" t="str">
        <f t="shared" si="154"/>
        <v>T-4904</v>
      </c>
      <c r="B4905" s="3" t="s">
        <v>2584</v>
      </c>
      <c r="C4905" s="5">
        <v>45499</v>
      </c>
      <c r="D4905" s="3" t="s">
        <v>45</v>
      </c>
      <c r="E4905" s="4" t="s">
        <v>777</v>
      </c>
      <c r="F4905" s="9">
        <v>9</v>
      </c>
      <c r="G4905">
        <f>VLOOKUP(E4905,'Data Produk'!$A$2:$E$2517,5,FALSE)</f>
        <v>35100</v>
      </c>
      <c r="H4905">
        <f t="shared" si="153"/>
        <v>315900</v>
      </c>
      <c r="I4905" t="str">
        <f>VLOOKUP(E4905,'Data Produk'!$A$2:$E$2517,3,FALSE)</f>
        <v>KL104 BHINNEKA USB CABLE LIGHTNING</v>
      </c>
      <c r="J4905" t="str">
        <f>VLOOKUP(E4905,'Data Produk'!$A$2:$E$2517,4,FALSE)</f>
        <v>CABLE</v>
      </c>
      <c r="K4905" t="str">
        <f>VLOOKUP(D4905,'Data Outlet'!$A$2:$D$17,4,FALSE)</f>
        <v>Indah Putri</v>
      </c>
      <c r="L4905" t="str">
        <f>VLOOKUP(D4905,'Data Outlet'!$A$2:$D$17,2,FALSE)</f>
        <v>PIK AVENUE</v>
      </c>
    </row>
    <row r="4906" spans="1:12" x14ac:dyDescent="0.25">
      <c r="A4906" t="str">
        <f t="shared" si="154"/>
        <v>T-4905</v>
      </c>
      <c r="B4906" s="3" t="s">
        <v>2584</v>
      </c>
      <c r="C4906" s="5">
        <v>45503</v>
      </c>
      <c r="D4906" s="3" t="s">
        <v>41</v>
      </c>
      <c r="E4906" s="4" t="s">
        <v>1203</v>
      </c>
      <c r="F4906" s="9">
        <v>1</v>
      </c>
      <c r="G4906">
        <f>VLOOKUP(E4906,'Data Produk'!$A$2:$E$2517,5,FALSE)</f>
        <v>36900</v>
      </c>
      <c r="H4906">
        <f t="shared" si="153"/>
        <v>36900</v>
      </c>
      <c r="I4906" t="str">
        <f>VLOOKUP(E4906,'Data Produk'!$A$2:$E$2517,3,FALSE)</f>
        <v>KL106 BHINNEKA USB CABLE LIGHTNING</v>
      </c>
      <c r="J4906" t="str">
        <f>VLOOKUP(E4906,'Data Produk'!$A$2:$E$2517,4,FALSE)</f>
        <v>CABLE</v>
      </c>
      <c r="K4906" t="str">
        <f>VLOOKUP(D4906,'Data Outlet'!$A$2:$D$17,4,FALSE)</f>
        <v>Gita Rahma</v>
      </c>
      <c r="L4906" t="str">
        <f>VLOOKUP(D4906,'Data Outlet'!$A$2:$D$17,2,FALSE)</f>
        <v>MALL GANDARIA CITY</v>
      </c>
    </row>
    <row r="4907" spans="1:12" x14ac:dyDescent="0.25">
      <c r="A4907" t="str">
        <f t="shared" si="154"/>
        <v>T-4906</v>
      </c>
      <c r="B4907" s="3" t="s">
        <v>2584</v>
      </c>
      <c r="C4907" s="5">
        <v>45501</v>
      </c>
      <c r="D4907" s="3" t="s">
        <v>42</v>
      </c>
      <c r="E4907" s="4" t="s">
        <v>70</v>
      </c>
      <c r="F4907" s="9">
        <v>3</v>
      </c>
      <c r="G4907">
        <f>VLOOKUP(E4907,'Data Produk'!$A$2:$E$2517,5,FALSE)</f>
        <v>243000</v>
      </c>
      <c r="H4907">
        <f t="shared" si="153"/>
        <v>729000</v>
      </c>
      <c r="I4907" t="str">
        <f>VLOOKUP(E4907,'Data Produk'!$A$2:$E$2517,3,FALSE)</f>
        <v>BHINNEKA POWER PLUS 65W 3-PORTS GAN CHARGER (PPS/PD+QC) BLACK</v>
      </c>
      <c r="J4907" t="str">
        <f>VLOOKUP(E4907,'Data Produk'!$A$2:$E$2517,4,FALSE)</f>
        <v>CHARGER</v>
      </c>
      <c r="K4907" t="str">
        <f>VLOOKUP(D4907,'Data Outlet'!$A$2:$D$17,4,FALSE)</f>
        <v>Hadi Nugroho</v>
      </c>
      <c r="L4907" t="str">
        <f>VLOOKUP(D4907,'Data Outlet'!$A$2:$D$17,2,FALSE)</f>
        <v>MALL KELAPA GADING</v>
      </c>
    </row>
    <row r="4908" spans="1:12" x14ac:dyDescent="0.25">
      <c r="A4908" t="str">
        <f t="shared" si="154"/>
        <v>T-4907</v>
      </c>
      <c r="B4908" s="3" t="s">
        <v>2584</v>
      </c>
      <c r="C4908" s="5">
        <v>45503</v>
      </c>
      <c r="D4908" s="3" t="s">
        <v>43</v>
      </c>
      <c r="E4908" s="4" t="s">
        <v>511</v>
      </c>
      <c r="F4908" s="9">
        <v>1</v>
      </c>
      <c r="G4908">
        <f>VLOOKUP(E4908,'Data Produk'!$A$2:$E$2517,5,FALSE)</f>
        <v>88200</v>
      </c>
      <c r="H4908">
        <f t="shared" si="153"/>
        <v>88200</v>
      </c>
      <c r="I4908" t="str">
        <f>VLOOKUP(E4908,'Data Produk'!$A$2:$E$2517,3,FALSE)</f>
        <v>BHINNEKA POWER PACK S1 10.000 mAh POWERBANK WHITE</v>
      </c>
      <c r="J4908" t="str">
        <f>VLOOKUP(E4908,'Data Produk'!$A$2:$E$2517,4,FALSE)</f>
        <v>POWERBANK</v>
      </c>
      <c r="K4908" t="str">
        <f>VLOOKUP(D4908,'Data Outlet'!$A$2:$D$17,4,FALSE)</f>
        <v>Gita Rahma</v>
      </c>
      <c r="L4908" t="str">
        <f>VLOOKUP(D4908,'Data Outlet'!$A$2:$D$17,2,FALSE)</f>
        <v>MALL OF INDONESIA</v>
      </c>
    </row>
    <row r="4909" spans="1:12" x14ac:dyDescent="0.25">
      <c r="A4909" t="str">
        <f t="shared" si="154"/>
        <v>T-4908</v>
      </c>
      <c r="B4909" s="3" t="s">
        <v>2584</v>
      </c>
      <c r="C4909" s="5">
        <v>45500</v>
      </c>
      <c r="D4909" s="3" t="s">
        <v>42</v>
      </c>
      <c r="E4909" s="4" t="s">
        <v>1006</v>
      </c>
      <c r="F4909" s="9">
        <v>1</v>
      </c>
      <c r="G4909">
        <f>VLOOKUP(E4909,'Data Produk'!$A$2:$E$2517,5,FALSE)</f>
        <v>80100</v>
      </c>
      <c r="H4909">
        <f t="shared" si="153"/>
        <v>80100</v>
      </c>
      <c r="I4909" t="str">
        <f>VLOOKUP(E4909,'Data Produk'!$A$2:$E$2517,3,FALSE)</f>
        <v>BHINNEKA AGILE MP903 GAMING MOUSEPAD BLACK</v>
      </c>
      <c r="J4909" t="str">
        <f>VLOOKUP(E4909,'Data Produk'!$A$2:$E$2517,4,FALSE)</f>
        <v>GAMING MOUSEPAD</v>
      </c>
      <c r="K4909" t="str">
        <f>VLOOKUP(D4909,'Data Outlet'!$A$2:$D$17,4,FALSE)</f>
        <v>Hadi Nugroho</v>
      </c>
      <c r="L4909" t="str">
        <f>VLOOKUP(D4909,'Data Outlet'!$A$2:$D$17,2,FALSE)</f>
        <v>MALL KELAPA GADING</v>
      </c>
    </row>
    <row r="4910" spans="1:12" x14ac:dyDescent="0.25">
      <c r="A4910" t="str">
        <f t="shared" si="154"/>
        <v>T-4909</v>
      </c>
      <c r="B4910" s="3" t="s">
        <v>2584</v>
      </c>
      <c r="C4910" s="5">
        <v>45494</v>
      </c>
      <c r="D4910" s="3" t="s">
        <v>45</v>
      </c>
      <c r="E4910" s="4" t="s">
        <v>1111</v>
      </c>
      <c r="F4910" s="9">
        <v>2</v>
      </c>
      <c r="G4910">
        <f>VLOOKUP(E4910,'Data Produk'!$A$2:$E$2517,5,FALSE)</f>
        <v>29700</v>
      </c>
      <c r="H4910">
        <f t="shared" si="153"/>
        <v>59400</v>
      </c>
      <c r="I4910" t="str">
        <f>VLOOKUP(E4910,'Data Produk'!$A$2:$E$2517,3,FALSE)</f>
        <v>KC201 BHINNEKA USB CABLE TYPE C</v>
      </c>
      <c r="J4910" t="str">
        <f>VLOOKUP(E4910,'Data Produk'!$A$2:$E$2517,4,FALSE)</f>
        <v>CABLE</v>
      </c>
      <c r="K4910" t="str">
        <f>VLOOKUP(D4910,'Data Outlet'!$A$2:$D$17,4,FALSE)</f>
        <v>Indah Putri</v>
      </c>
      <c r="L4910" t="str">
        <f>VLOOKUP(D4910,'Data Outlet'!$A$2:$D$17,2,FALSE)</f>
        <v>PIK AVENUE</v>
      </c>
    </row>
    <row r="4911" spans="1:12" x14ac:dyDescent="0.25">
      <c r="A4911" t="str">
        <f t="shared" si="154"/>
        <v>T-4910</v>
      </c>
      <c r="B4911" s="3" t="s">
        <v>2584</v>
      </c>
      <c r="C4911" s="5">
        <v>45497</v>
      </c>
      <c r="D4911" s="3" t="s">
        <v>41</v>
      </c>
      <c r="E4911" s="4" t="s">
        <v>924</v>
      </c>
      <c r="F4911" s="9">
        <v>2</v>
      </c>
      <c r="G4911">
        <f>VLOOKUP(E4911,'Data Produk'!$A$2:$E$2517,5,FALSE)</f>
        <v>47700</v>
      </c>
      <c r="H4911">
        <f t="shared" si="153"/>
        <v>95400</v>
      </c>
      <c r="I4911" t="str">
        <f>VLOOKUP(E4911,'Data Produk'!$A$2:$E$2517,3,FALSE)</f>
        <v>BHINNEKA POWER MOVE 30W 2-PORTS CAR CHARGER (PD+QC) BLACK</v>
      </c>
      <c r="J4911" t="str">
        <f>VLOOKUP(E4911,'Data Produk'!$A$2:$E$2517,4,FALSE)</f>
        <v>CAR &amp; TRAVEL CHARGER</v>
      </c>
      <c r="K4911" t="str">
        <f>VLOOKUP(D4911,'Data Outlet'!$A$2:$D$17,4,FALSE)</f>
        <v>Gita Rahma</v>
      </c>
      <c r="L4911" t="str">
        <f>VLOOKUP(D4911,'Data Outlet'!$A$2:$D$17,2,FALSE)</f>
        <v>MALL GANDARIA CITY</v>
      </c>
    </row>
    <row r="4912" spans="1:12" x14ac:dyDescent="0.25">
      <c r="A4912" t="str">
        <f t="shared" si="154"/>
        <v>T-4911</v>
      </c>
      <c r="B4912" s="3" t="s">
        <v>2584</v>
      </c>
      <c r="C4912" s="5">
        <v>45489</v>
      </c>
      <c r="D4912" s="3" t="s">
        <v>42</v>
      </c>
      <c r="E4912" s="4" t="s">
        <v>1558</v>
      </c>
      <c r="F4912" s="9">
        <v>3</v>
      </c>
      <c r="G4912">
        <f>VLOOKUP(E4912,'Data Produk'!$A$2:$E$2517,5,FALSE)</f>
        <v>112500</v>
      </c>
      <c r="H4912">
        <f t="shared" si="153"/>
        <v>337500</v>
      </c>
      <c r="I4912" t="str">
        <f>VLOOKUP(E4912,'Data Produk'!$A$2:$E$2517,3,FALSE)</f>
        <v>BHINNEKA WAVE11 TW11 TRUE WIRELESS BLACK</v>
      </c>
      <c r="J4912" t="str">
        <f>VLOOKUP(E4912,'Data Produk'!$A$2:$E$2517,4,FALSE)</f>
        <v>TWS</v>
      </c>
      <c r="K4912" t="str">
        <f>VLOOKUP(D4912,'Data Outlet'!$A$2:$D$17,4,FALSE)</f>
        <v>Hadi Nugroho</v>
      </c>
      <c r="L4912" t="str">
        <f>VLOOKUP(D4912,'Data Outlet'!$A$2:$D$17,2,FALSE)</f>
        <v>MALL KELAPA GADING</v>
      </c>
    </row>
    <row r="4913" spans="1:12" x14ac:dyDescent="0.25">
      <c r="A4913" t="str">
        <f t="shared" si="154"/>
        <v>T-4912</v>
      </c>
      <c r="B4913" s="3" t="s">
        <v>2584</v>
      </c>
      <c r="C4913" s="5">
        <v>45503</v>
      </c>
      <c r="D4913" s="3" t="s">
        <v>42</v>
      </c>
      <c r="E4913" s="4" t="s">
        <v>1040</v>
      </c>
      <c r="F4913" s="9">
        <v>2</v>
      </c>
      <c r="G4913">
        <f>VLOOKUP(E4913,'Data Produk'!$A$2:$E$2517,5,FALSE)</f>
        <v>76500</v>
      </c>
      <c r="H4913">
        <f t="shared" si="153"/>
        <v>153000</v>
      </c>
      <c r="I4913" t="str">
        <f>VLOOKUP(E4913,'Data Produk'!$A$2:$E$2517,3,FALSE)</f>
        <v>BHINNEKA Gaming Keyboard K-511.</v>
      </c>
      <c r="J4913" t="str">
        <f>VLOOKUP(E4913,'Data Produk'!$A$2:$E$2517,4,FALSE)</f>
        <v>KEYBOARD GAMING</v>
      </c>
      <c r="K4913" t="str">
        <f>VLOOKUP(D4913,'Data Outlet'!$A$2:$D$17,4,FALSE)</f>
        <v>Hadi Nugroho</v>
      </c>
      <c r="L4913" t="str">
        <f>VLOOKUP(D4913,'Data Outlet'!$A$2:$D$17,2,FALSE)</f>
        <v>MALL KELAPA GADING</v>
      </c>
    </row>
    <row r="4914" spans="1:12" x14ac:dyDescent="0.25">
      <c r="A4914" t="str">
        <f t="shared" si="154"/>
        <v>T-4913</v>
      </c>
      <c r="B4914" s="3" t="s">
        <v>2584</v>
      </c>
      <c r="C4914" s="5">
        <v>45493</v>
      </c>
      <c r="D4914" s="3" t="s">
        <v>41</v>
      </c>
      <c r="E4914" s="4" t="s">
        <v>1572</v>
      </c>
      <c r="F4914" s="9">
        <v>2</v>
      </c>
      <c r="G4914">
        <f>VLOOKUP(E4914,'Data Produk'!$A$2:$E$2517,5,FALSE)</f>
        <v>65700</v>
      </c>
      <c r="H4914">
        <f t="shared" si="153"/>
        <v>131400</v>
      </c>
      <c r="I4914" t="str">
        <f>VLOOKUP(E4914,'Data Produk'!$A$2:$E$2517,3,FALSE)</f>
        <v>BHINNEKA POWER GO 20W 1-PORT TYPE-C USB CHARGER (PD) WHITE</v>
      </c>
      <c r="J4914" t="str">
        <f>VLOOKUP(E4914,'Data Produk'!$A$2:$E$2517,4,FALSE)</f>
        <v>CHARGER</v>
      </c>
      <c r="K4914" t="str">
        <f>VLOOKUP(D4914,'Data Outlet'!$A$2:$D$17,4,FALSE)</f>
        <v>Gita Rahma</v>
      </c>
      <c r="L4914" t="str">
        <f>VLOOKUP(D4914,'Data Outlet'!$A$2:$D$17,2,FALSE)</f>
        <v>MALL GANDARIA CITY</v>
      </c>
    </row>
    <row r="4915" spans="1:12" x14ac:dyDescent="0.25">
      <c r="A4915" t="str">
        <f t="shared" si="154"/>
        <v>T-4914</v>
      </c>
      <c r="B4915" s="3" t="s">
        <v>2584</v>
      </c>
      <c r="C4915" s="5">
        <v>45476</v>
      </c>
      <c r="D4915" s="3" t="s">
        <v>42</v>
      </c>
      <c r="E4915" s="4" t="s">
        <v>1665</v>
      </c>
      <c r="F4915" s="9">
        <v>2</v>
      </c>
      <c r="G4915">
        <f>VLOOKUP(E4915,'Data Produk'!$A$2:$E$2517,5,FALSE)</f>
        <v>162000</v>
      </c>
      <c r="H4915">
        <f t="shared" si="153"/>
        <v>324000</v>
      </c>
      <c r="I4915" t="str">
        <f>VLOOKUP(E4915,'Data Produk'!$A$2:$E$2517,3,FALSE)</f>
        <v>BHINNEKA GO WH03 WIRELESS HEADSET BEIGE</v>
      </c>
      <c r="J4915" t="str">
        <f>VLOOKUP(E4915,'Data Produk'!$A$2:$E$2517,4,FALSE)</f>
        <v>WIRELESS HEADSET</v>
      </c>
      <c r="K4915" t="str">
        <f>VLOOKUP(D4915,'Data Outlet'!$A$2:$D$17,4,FALSE)</f>
        <v>Hadi Nugroho</v>
      </c>
      <c r="L4915" t="str">
        <f>VLOOKUP(D4915,'Data Outlet'!$A$2:$D$17,2,FALSE)</f>
        <v>MALL KELAPA GADING</v>
      </c>
    </row>
    <row r="4916" spans="1:12" x14ac:dyDescent="0.25">
      <c r="A4916" t="str">
        <f t="shared" si="154"/>
        <v>T-4915</v>
      </c>
      <c r="B4916" s="3" t="s">
        <v>2584</v>
      </c>
      <c r="C4916" s="5">
        <v>45491</v>
      </c>
      <c r="D4916" s="3" t="s">
        <v>41</v>
      </c>
      <c r="E4916" s="4" t="s">
        <v>589</v>
      </c>
      <c r="F4916" s="9">
        <v>1</v>
      </c>
      <c r="G4916">
        <f>VLOOKUP(E4916,'Data Produk'!$A$2:$E$2517,5,FALSE)</f>
        <v>26100</v>
      </c>
      <c r="H4916">
        <f t="shared" si="153"/>
        <v>26100</v>
      </c>
      <c r="I4916" t="str">
        <f>VLOOKUP(E4916,'Data Produk'!$A$2:$E$2517,3,FALSE)</f>
        <v>BHINNEKA GO ES1 WIRED EARBUDS WHITE</v>
      </c>
      <c r="J4916" t="str">
        <f>VLOOKUP(E4916,'Data Produk'!$A$2:$E$2517,4,FALSE)</f>
        <v>EARPHONE</v>
      </c>
      <c r="K4916" t="str">
        <f>VLOOKUP(D4916,'Data Outlet'!$A$2:$D$17,4,FALSE)</f>
        <v>Gita Rahma</v>
      </c>
      <c r="L4916" t="str">
        <f>VLOOKUP(D4916,'Data Outlet'!$A$2:$D$17,2,FALSE)</f>
        <v>MALL GANDARIA CITY</v>
      </c>
    </row>
    <row r="4917" spans="1:12" x14ac:dyDescent="0.25">
      <c r="A4917" t="str">
        <f t="shared" si="154"/>
        <v>T-4916</v>
      </c>
      <c r="B4917" s="3" t="s">
        <v>2584</v>
      </c>
      <c r="C4917" s="5">
        <v>45483</v>
      </c>
      <c r="D4917" s="3" t="s">
        <v>45</v>
      </c>
      <c r="E4917" s="4" t="s">
        <v>281</v>
      </c>
      <c r="F4917" s="9">
        <v>4</v>
      </c>
      <c r="G4917">
        <f>VLOOKUP(E4917,'Data Produk'!$A$2:$E$2517,5,FALSE)</f>
        <v>112500</v>
      </c>
      <c r="H4917">
        <f t="shared" si="153"/>
        <v>450000</v>
      </c>
      <c r="I4917" t="str">
        <f>VLOOKUP(E4917,'Data Produk'!$A$2:$E$2517,3,FALSE)</f>
        <v>BHINNEKA GO WH02 WIRELESS HEADSET GREY</v>
      </c>
      <c r="J4917" t="str">
        <f>VLOOKUP(E4917,'Data Produk'!$A$2:$E$2517,4,FALSE)</f>
        <v>WIRELESS HEADSET</v>
      </c>
      <c r="K4917" t="str">
        <f>VLOOKUP(D4917,'Data Outlet'!$A$2:$D$17,4,FALSE)</f>
        <v>Indah Putri</v>
      </c>
      <c r="L4917" t="str">
        <f>VLOOKUP(D4917,'Data Outlet'!$A$2:$D$17,2,FALSE)</f>
        <v>PIK AVENUE</v>
      </c>
    </row>
    <row r="4918" spans="1:12" x14ac:dyDescent="0.25">
      <c r="A4918" t="str">
        <f t="shared" si="154"/>
        <v>T-4917</v>
      </c>
      <c r="B4918" s="3" t="s">
        <v>2584</v>
      </c>
      <c r="C4918" s="5">
        <v>45498</v>
      </c>
      <c r="D4918" s="3" t="s">
        <v>41</v>
      </c>
      <c r="E4918" s="4" t="s">
        <v>1201</v>
      </c>
      <c r="F4918" s="9">
        <v>1</v>
      </c>
      <c r="G4918">
        <f>VLOOKUP(E4918,'Data Produk'!$A$2:$E$2517,5,FALSE)</f>
        <v>34200</v>
      </c>
      <c r="H4918">
        <f t="shared" si="153"/>
        <v>34200</v>
      </c>
      <c r="I4918" t="str">
        <f>VLOOKUP(E4918,'Data Produk'!$A$2:$E$2517,3,FALSE)</f>
        <v>KDL105 BHINNEKA USB CABLE LIGHTNING</v>
      </c>
      <c r="J4918" t="str">
        <f>VLOOKUP(E4918,'Data Produk'!$A$2:$E$2517,4,FALSE)</f>
        <v>CABLE</v>
      </c>
      <c r="K4918" t="str">
        <f>VLOOKUP(D4918,'Data Outlet'!$A$2:$D$17,4,FALSE)</f>
        <v>Gita Rahma</v>
      </c>
      <c r="L4918" t="str">
        <f>VLOOKUP(D4918,'Data Outlet'!$A$2:$D$17,2,FALSE)</f>
        <v>MALL GANDARIA CITY</v>
      </c>
    </row>
    <row r="4919" spans="1:12" x14ac:dyDescent="0.25">
      <c r="A4919" t="str">
        <f t="shared" si="154"/>
        <v>T-4918</v>
      </c>
      <c r="B4919" s="3" t="s">
        <v>2584</v>
      </c>
      <c r="C4919" s="5">
        <v>45481</v>
      </c>
      <c r="D4919" s="3" t="s">
        <v>42</v>
      </c>
      <c r="E4919" s="4" t="s">
        <v>182</v>
      </c>
      <c r="F4919" s="9">
        <v>9</v>
      </c>
      <c r="G4919">
        <f>VLOOKUP(E4919,'Data Produk'!$A$2:$E$2517,5,FALSE)</f>
        <v>22500</v>
      </c>
      <c r="H4919">
        <f t="shared" si="153"/>
        <v>202500</v>
      </c>
      <c r="I4919" t="str">
        <f>VLOOKUP(E4919,'Data Produk'!$A$2:$E$2517,3,FALSE)</f>
        <v>BHINNEKA HYPERLINK KV65C1201 BLACK</v>
      </c>
      <c r="J4919" t="str">
        <f>VLOOKUP(E4919,'Data Produk'!$A$2:$E$2517,4,FALSE)</f>
        <v>CABLE</v>
      </c>
      <c r="K4919" t="str">
        <f>VLOOKUP(D4919,'Data Outlet'!$A$2:$D$17,4,FALSE)</f>
        <v>Hadi Nugroho</v>
      </c>
      <c r="L4919" t="str">
        <f>VLOOKUP(D4919,'Data Outlet'!$A$2:$D$17,2,FALSE)</f>
        <v>MALL KELAPA GADING</v>
      </c>
    </row>
    <row r="4920" spans="1:12" x14ac:dyDescent="0.25">
      <c r="A4920" t="str">
        <f t="shared" si="154"/>
        <v>T-4919</v>
      </c>
      <c r="B4920" s="3" t="s">
        <v>2584</v>
      </c>
      <c r="C4920" s="5">
        <v>45502</v>
      </c>
      <c r="D4920" s="3" t="s">
        <v>43</v>
      </c>
      <c r="E4920" s="4" t="s">
        <v>512</v>
      </c>
      <c r="F4920" s="9">
        <v>1</v>
      </c>
      <c r="G4920">
        <f>VLOOKUP(E4920,'Data Produk'!$A$2:$E$2517,5,FALSE)</f>
        <v>162000</v>
      </c>
      <c r="H4920">
        <f t="shared" si="153"/>
        <v>162000</v>
      </c>
      <c r="I4920" t="str">
        <f>VLOOKUP(E4920,'Data Produk'!$A$2:$E$2517,3,FALSE)</f>
        <v>BHINNEKA POWER PACK T1 10.000 mAh 22,5W POWERBANK BLACK</v>
      </c>
      <c r="J4920" t="str">
        <f>VLOOKUP(E4920,'Data Produk'!$A$2:$E$2517,4,FALSE)</f>
        <v>POWERBANK</v>
      </c>
      <c r="K4920" t="str">
        <f>VLOOKUP(D4920,'Data Outlet'!$A$2:$D$17,4,FALSE)</f>
        <v>Gita Rahma</v>
      </c>
      <c r="L4920" t="str">
        <f>VLOOKUP(D4920,'Data Outlet'!$A$2:$D$17,2,FALSE)</f>
        <v>MALL OF INDONESIA</v>
      </c>
    </row>
    <row r="4921" spans="1:12" x14ac:dyDescent="0.25">
      <c r="A4921" t="str">
        <f t="shared" si="154"/>
        <v>T-4920</v>
      </c>
      <c r="B4921" s="3" t="s">
        <v>2584</v>
      </c>
      <c r="C4921" s="5">
        <v>45476</v>
      </c>
      <c r="D4921" s="3" t="s">
        <v>45</v>
      </c>
      <c r="E4921" s="4" t="s">
        <v>305</v>
      </c>
      <c r="F4921" s="9">
        <v>1</v>
      </c>
      <c r="G4921">
        <f>VLOOKUP(E4921,'Data Produk'!$A$2:$E$2517,5,FALSE)</f>
        <v>78750</v>
      </c>
      <c r="H4921">
        <f t="shared" si="153"/>
        <v>78750</v>
      </c>
      <c r="I4921" t="str">
        <f>VLOOKUP(E4921,'Data Produk'!$A$2:$E$2517,3,FALSE)</f>
        <v>BHINNEKA CRYTO VX7 GAMING MOUSE WHITE</v>
      </c>
      <c r="J4921" t="str">
        <f>VLOOKUP(E4921,'Data Produk'!$A$2:$E$2517,4,FALSE)</f>
        <v>MOUSE GAMING</v>
      </c>
      <c r="K4921" t="str">
        <f>VLOOKUP(D4921,'Data Outlet'!$A$2:$D$17,4,FALSE)</f>
        <v>Indah Putri</v>
      </c>
      <c r="L4921" t="str">
        <f>VLOOKUP(D4921,'Data Outlet'!$A$2:$D$17,2,FALSE)</f>
        <v>PIK AVENUE</v>
      </c>
    </row>
    <row r="4922" spans="1:12" x14ac:dyDescent="0.25">
      <c r="A4922" t="str">
        <f t="shared" si="154"/>
        <v>T-4921</v>
      </c>
      <c r="B4922" s="3" t="s">
        <v>2584</v>
      </c>
      <c r="C4922" s="5">
        <v>45484</v>
      </c>
      <c r="D4922" s="3" t="s">
        <v>41</v>
      </c>
      <c r="E4922" s="4" t="s">
        <v>1453</v>
      </c>
      <c r="F4922" s="9">
        <v>1</v>
      </c>
      <c r="G4922">
        <f>VLOOKUP(E4922,'Data Produk'!$A$2:$E$2517,5,FALSE)</f>
        <v>148500</v>
      </c>
      <c r="H4922">
        <f t="shared" si="153"/>
        <v>148500</v>
      </c>
      <c r="I4922" t="str">
        <f>VLOOKUP(E4922,'Data Produk'!$A$2:$E$2517,3,FALSE)</f>
        <v>BHINNEKA GO WK895 OFFICE COMBO BLACK</v>
      </c>
      <c r="J4922" t="str">
        <f>VLOOKUP(E4922,'Data Produk'!$A$2:$E$2517,4,FALSE)</f>
        <v>OFFICE COMBO</v>
      </c>
      <c r="K4922" t="str">
        <f>VLOOKUP(D4922,'Data Outlet'!$A$2:$D$17,4,FALSE)</f>
        <v>Gita Rahma</v>
      </c>
      <c r="L4922" t="str">
        <f>VLOOKUP(D4922,'Data Outlet'!$A$2:$D$17,2,FALSE)</f>
        <v>MALL GANDARIA CITY</v>
      </c>
    </row>
    <row r="4923" spans="1:12" x14ac:dyDescent="0.25">
      <c r="A4923" t="str">
        <f t="shared" si="154"/>
        <v>T-4922</v>
      </c>
      <c r="B4923" s="3" t="s">
        <v>2584</v>
      </c>
      <c r="C4923" s="5">
        <v>45493</v>
      </c>
      <c r="D4923" s="3" t="s">
        <v>41</v>
      </c>
      <c r="E4923" s="4" t="s">
        <v>1139</v>
      </c>
      <c r="F4923" s="9">
        <v>1</v>
      </c>
      <c r="G4923">
        <f>VLOOKUP(E4923,'Data Produk'!$A$2:$E$2517,5,FALSE)</f>
        <v>73800</v>
      </c>
      <c r="H4923">
        <f t="shared" si="153"/>
        <v>73800</v>
      </c>
      <c r="I4923" t="str">
        <f>VLOOKUP(E4923,'Data Produk'!$A$2:$E$2517,3,FALSE)</f>
        <v>BHINNEKA SMART LIGHT BUB 9W SLB101</v>
      </c>
      <c r="J4923" t="str">
        <f>VLOOKUP(E4923,'Data Produk'!$A$2:$E$2517,4,FALSE)</f>
        <v>SMART LIFE</v>
      </c>
      <c r="K4923" t="str">
        <f>VLOOKUP(D4923,'Data Outlet'!$A$2:$D$17,4,FALSE)</f>
        <v>Gita Rahma</v>
      </c>
      <c r="L4923" t="str">
        <f>VLOOKUP(D4923,'Data Outlet'!$A$2:$D$17,2,FALSE)</f>
        <v>MALL GANDARIA CITY</v>
      </c>
    </row>
    <row r="4924" spans="1:12" x14ac:dyDescent="0.25">
      <c r="A4924" t="str">
        <f t="shared" si="154"/>
        <v>T-4923</v>
      </c>
      <c r="B4924" s="3" t="s">
        <v>2584</v>
      </c>
      <c r="C4924" s="5">
        <v>45490</v>
      </c>
      <c r="D4924" s="3" t="s">
        <v>41</v>
      </c>
      <c r="E4924" s="4" t="s">
        <v>688</v>
      </c>
      <c r="F4924" s="9">
        <v>1</v>
      </c>
      <c r="G4924">
        <f>VLOOKUP(E4924,'Data Produk'!$A$2:$E$2517,5,FALSE)</f>
        <v>125100</v>
      </c>
      <c r="H4924">
        <f t="shared" si="153"/>
        <v>125100</v>
      </c>
      <c r="I4924" t="str">
        <f>VLOOKUP(E4924,'Data Produk'!$A$2:$E$2517,3,FALSE)</f>
        <v>BHINNEKA THOR II X16 GAMING MOUSE BLACK</v>
      </c>
      <c r="J4924" t="str">
        <f>VLOOKUP(E4924,'Data Produk'!$A$2:$E$2517,4,FALSE)</f>
        <v>MOUSE GAMING</v>
      </c>
      <c r="K4924" t="str">
        <f>VLOOKUP(D4924,'Data Outlet'!$A$2:$D$17,4,FALSE)</f>
        <v>Gita Rahma</v>
      </c>
      <c r="L4924" t="str">
        <f>VLOOKUP(D4924,'Data Outlet'!$A$2:$D$17,2,FALSE)</f>
        <v>MALL GANDARIA CITY</v>
      </c>
    </row>
    <row r="4925" spans="1:12" x14ac:dyDescent="0.25">
      <c r="A4925" t="str">
        <f t="shared" si="154"/>
        <v>T-4924</v>
      </c>
      <c r="B4925" s="3" t="s">
        <v>2584</v>
      </c>
      <c r="C4925" s="5">
        <v>45492</v>
      </c>
      <c r="D4925" s="3" t="s">
        <v>42</v>
      </c>
      <c r="E4925" s="4" t="s">
        <v>292</v>
      </c>
      <c r="F4925" s="9">
        <v>1</v>
      </c>
      <c r="G4925">
        <f>VLOOKUP(E4925,'Data Produk'!$A$2:$E$2517,5,FALSE)</f>
        <v>240000</v>
      </c>
      <c r="H4925">
        <f t="shared" si="153"/>
        <v>240000</v>
      </c>
      <c r="I4925" t="str">
        <f>VLOOKUP(E4925,'Data Produk'!$A$2:$E$2517,3,FALSE)</f>
        <v>BHINNEKA LUMINOUS C30 WEBCAM BLACK</v>
      </c>
      <c r="J4925" t="str">
        <f>VLOOKUP(E4925,'Data Produk'!$A$2:$E$2517,4,FALSE)</f>
        <v>STREAMING DEVICES</v>
      </c>
      <c r="K4925" t="str">
        <f>VLOOKUP(D4925,'Data Outlet'!$A$2:$D$17,4,FALSE)</f>
        <v>Hadi Nugroho</v>
      </c>
      <c r="L4925" t="str">
        <f>VLOOKUP(D4925,'Data Outlet'!$A$2:$D$17,2,FALSE)</f>
        <v>MALL KELAPA GADING</v>
      </c>
    </row>
    <row r="4926" spans="1:12" x14ac:dyDescent="0.25">
      <c r="A4926" t="str">
        <f t="shared" si="154"/>
        <v>T-4925</v>
      </c>
      <c r="B4926" s="3" t="s">
        <v>2584</v>
      </c>
      <c r="C4926" s="5">
        <v>45488</v>
      </c>
      <c r="D4926" s="3" t="s">
        <v>43</v>
      </c>
      <c r="E4926" s="4" t="s">
        <v>522</v>
      </c>
      <c r="F4926" s="9">
        <v>1</v>
      </c>
      <c r="G4926">
        <f>VLOOKUP(E4926,'Data Produk'!$A$2:$E$2517,5,FALSE)</f>
        <v>82800</v>
      </c>
      <c r="H4926">
        <f t="shared" si="153"/>
        <v>82800</v>
      </c>
      <c r="I4926" t="str">
        <f>VLOOKUP(E4926,'Data Produk'!$A$2:$E$2517,3,FALSE)</f>
        <v>BHINNEKA GO W193 OFFICE MOUSE PINK</v>
      </c>
      <c r="J4926" t="str">
        <f>VLOOKUP(E4926,'Data Produk'!$A$2:$E$2517,4,FALSE)</f>
        <v>OFFICE MOUSE</v>
      </c>
      <c r="K4926" t="str">
        <f>VLOOKUP(D4926,'Data Outlet'!$A$2:$D$17,4,FALSE)</f>
        <v>Gita Rahma</v>
      </c>
      <c r="L4926" t="str">
        <f>VLOOKUP(D4926,'Data Outlet'!$A$2:$D$17,2,FALSE)</f>
        <v>MALL OF INDONESIA</v>
      </c>
    </row>
    <row r="4927" spans="1:12" x14ac:dyDescent="0.25">
      <c r="A4927" t="str">
        <f t="shared" si="154"/>
        <v>T-4926</v>
      </c>
      <c r="B4927" s="3" t="s">
        <v>2584</v>
      </c>
      <c r="C4927" s="5">
        <v>45489</v>
      </c>
      <c r="D4927" s="3" t="s">
        <v>45</v>
      </c>
      <c r="E4927" s="4" t="s">
        <v>1007</v>
      </c>
      <c r="F4927" s="9">
        <v>4</v>
      </c>
      <c r="G4927">
        <f>VLOOKUP(E4927,'Data Produk'!$A$2:$E$2517,5,FALSE)</f>
        <v>125100</v>
      </c>
      <c r="H4927">
        <f t="shared" si="153"/>
        <v>500400</v>
      </c>
      <c r="I4927" t="str">
        <f>VLOOKUP(E4927,'Data Produk'!$A$2:$E$2517,3,FALSE)</f>
        <v>BHINNEKA THOR II X16 GAMING MOUSE BLACK</v>
      </c>
      <c r="J4927" t="str">
        <f>VLOOKUP(E4927,'Data Produk'!$A$2:$E$2517,4,FALSE)</f>
        <v>MOUSE GAMING</v>
      </c>
      <c r="K4927" t="str">
        <f>VLOOKUP(D4927,'Data Outlet'!$A$2:$D$17,4,FALSE)</f>
        <v>Indah Putri</v>
      </c>
      <c r="L4927" t="str">
        <f>VLOOKUP(D4927,'Data Outlet'!$A$2:$D$17,2,FALSE)</f>
        <v>PIK AVENUE</v>
      </c>
    </row>
    <row r="4928" spans="1:12" x14ac:dyDescent="0.25">
      <c r="A4928" t="str">
        <f t="shared" si="154"/>
        <v>T-4927</v>
      </c>
      <c r="B4928" s="3" t="s">
        <v>2584</v>
      </c>
      <c r="C4928" s="5">
        <v>45487</v>
      </c>
      <c r="D4928" s="3" t="s">
        <v>42</v>
      </c>
      <c r="E4928" s="4" t="s">
        <v>759</v>
      </c>
      <c r="F4928" s="9">
        <v>1</v>
      </c>
      <c r="G4928">
        <f>VLOOKUP(E4928,'Data Produk'!$A$2:$E$2517,5,FALSE)</f>
        <v>40500</v>
      </c>
      <c r="H4928">
        <f t="shared" si="153"/>
        <v>40500</v>
      </c>
      <c r="I4928" t="str">
        <f>VLOOKUP(E4928,'Data Produk'!$A$2:$E$2517,3,FALSE)</f>
        <v>BHINNEKA MEOW AC5001 HEADSET ACCESSORIES PINK</v>
      </c>
      <c r="J4928" t="str">
        <f>VLOOKUP(E4928,'Data Produk'!$A$2:$E$2517,4,FALSE)</f>
        <v>OTHER ACCESSORIES</v>
      </c>
      <c r="K4928" t="str">
        <f>VLOOKUP(D4928,'Data Outlet'!$A$2:$D$17,4,FALSE)</f>
        <v>Hadi Nugroho</v>
      </c>
      <c r="L4928" t="str">
        <f>VLOOKUP(D4928,'Data Outlet'!$A$2:$D$17,2,FALSE)</f>
        <v>MALL KELAPA GADING</v>
      </c>
    </row>
    <row r="4929" spans="1:12" x14ac:dyDescent="0.25">
      <c r="A4929" t="str">
        <f t="shared" si="154"/>
        <v>T-4928</v>
      </c>
      <c r="B4929" s="3" t="s">
        <v>2584</v>
      </c>
      <c r="C4929" s="5">
        <v>45475</v>
      </c>
      <c r="D4929" s="3" t="s">
        <v>45</v>
      </c>
      <c r="E4929" s="4" t="s">
        <v>1126</v>
      </c>
      <c r="F4929" s="9">
        <v>9</v>
      </c>
      <c r="G4929">
        <f>VLOOKUP(E4929,'Data Produk'!$A$2:$E$2517,5,FALSE)</f>
        <v>36900</v>
      </c>
      <c r="H4929">
        <f t="shared" si="153"/>
        <v>332100</v>
      </c>
      <c r="I4929" t="str">
        <f>VLOOKUP(E4929,'Data Produk'!$A$2:$E$2517,3,FALSE)</f>
        <v>KL106 BHINNEKA USB CABLE LIGHTNING</v>
      </c>
      <c r="J4929" t="str">
        <f>VLOOKUP(E4929,'Data Produk'!$A$2:$E$2517,4,FALSE)</f>
        <v>CABLE</v>
      </c>
      <c r="K4929" t="str">
        <f>VLOOKUP(D4929,'Data Outlet'!$A$2:$D$17,4,FALSE)</f>
        <v>Indah Putri</v>
      </c>
      <c r="L4929" t="str">
        <f>VLOOKUP(D4929,'Data Outlet'!$A$2:$D$17,2,FALSE)</f>
        <v>PIK AVENUE</v>
      </c>
    </row>
    <row r="4930" spans="1:12" x14ac:dyDescent="0.25">
      <c r="A4930" t="str">
        <f t="shared" si="154"/>
        <v>T-4929</v>
      </c>
      <c r="B4930" s="3" t="s">
        <v>2584</v>
      </c>
      <c r="C4930" s="5">
        <v>45483</v>
      </c>
      <c r="D4930" s="3" t="s">
        <v>43</v>
      </c>
      <c r="E4930" s="4" t="s">
        <v>1087</v>
      </c>
      <c r="F4930" s="9">
        <v>1</v>
      </c>
      <c r="G4930">
        <f>VLOOKUP(E4930,'Data Produk'!$A$2:$E$2517,5,FALSE)</f>
        <v>73800</v>
      </c>
      <c r="H4930">
        <f t="shared" si="153"/>
        <v>73800</v>
      </c>
      <c r="I4930" t="str">
        <f>VLOOKUP(E4930,'Data Produk'!$A$2:$E$2517,3,FALSE)</f>
        <v>BHINNEKA RAIGOR III WG12R GAMING MOUSE BEIGE</v>
      </c>
      <c r="J4930" t="str">
        <f>VLOOKUP(E4930,'Data Produk'!$A$2:$E$2517,4,FALSE)</f>
        <v>MOUSE GAMING</v>
      </c>
      <c r="K4930" t="str">
        <f>VLOOKUP(D4930,'Data Outlet'!$A$2:$D$17,4,FALSE)</f>
        <v>Gita Rahma</v>
      </c>
      <c r="L4930" t="str">
        <f>VLOOKUP(D4930,'Data Outlet'!$A$2:$D$17,2,FALSE)</f>
        <v>MALL OF INDONESIA</v>
      </c>
    </row>
    <row r="4931" spans="1:12" x14ac:dyDescent="0.25">
      <c r="A4931" t="str">
        <f t="shared" si="154"/>
        <v>T-4930</v>
      </c>
      <c r="B4931" s="3" t="s">
        <v>2584</v>
      </c>
      <c r="C4931" s="5">
        <v>45498</v>
      </c>
      <c r="D4931" s="3" t="s">
        <v>43</v>
      </c>
      <c r="E4931" s="4" t="s">
        <v>543</v>
      </c>
      <c r="F4931" s="9">
        <v>1</v>
      </c>
      <c r="G4931">
        <f>VLOOKUP(E4931,'Data Produk'!$A$2:$E$2517,5,FALSE)</f>
        <v>76500</v>
      </c>
      <c r="H4931">
        <f t="shared" ref="H4931:H4994" si="155">G4931*F4931</f>
        <v>76500</v>
      </c>
      <c r="I4931" t="str">
        <f>VLOOKUP(E4931,'Data Produk'!$A$2:$E$2517,3,FALSE)</f>
        <v>BHINNEKA WAVE10 TW10 TRUE WIRELESS BLACK</v>
      </c>
      <c r="J4931" t="str">
        <f>VLOOKUP(E4931,'Data Produk'!$A$2:$E$2517,4,FALSE)</f>
        <v>TWS</v>
      </c>
      <c r="K4931" t="str">
        <f>VLOOKUP(D4931,'Data Outlet'!$A$2:$D$17,4,FALSE)</f>
        <v>Gita Rahma</v>
      </c>
      <c r="L4931" t="str">
        <f>VLOOKUP(D4931,'Data Outlet'!$A$2:$D$17,2,FALSE)</f>
        <v>MALL OF INDONESIA</v>
      </c>
    </row>
    <row r="4932" spans="1:12" x14ac:dyDescent="0.25">
      <c r="A4932" t="str">
        <f t="shared" si="154"/>
        <v>T-4931</v>
      </c>
      <c r="B4932" s="3" t="s">
        <v>2584</v>
      </c>
      <c r="C4932" s="5">
        <v>45479</v>
      </c>
      <c r="D4932" s="3" t="s">
        <v>43</v>
      </c>
      <c r="E4932" s="4" t="s">
        <v>594</v>
      </c>
      <c r="F4932" s="9">
        <v>3</v>
      </c>
      <c r="G4932">
        <f>VLOOKUP(E4932,'Data Produk'!$A$2:$E$2517,5,FALSE)</f>
        <v>76500</v>
      </c>
      <c r="H4932">
        <f t="shared" si="155"/>
        <v>229500</v>
      </c>
      <c r="I4932" t="str">
        <f>VLOOKUP(E4932,'Data Produk'!$A$2:$E$2517,3,FALSE)</f>
        <v>BHINNEKA WAVE10 TW10 TRUE WIRELESS WHITE</v>
      </c>
      <c r="J4932" t="str">
        <f>VLOOKUP(E4932,'Data Produk'!$A$2:$E$2517,4,FALSE)</f>
        <v>TWS</v>
      </c>
      <c r="K4932" t="str">
        <f>VLOOKUP(D4932,'Data Outlet'!$A$2:$D$17,4,FALSE)</f>
        <v>Gita Rahma</v>
      </c>
      <c r="L4932" t="str">
        <f>VLOOKUP(D4932,'Data Outlet'!$A$2:$D$17,2,FALSE)</f>
        <v>MALL OF INDONESIA</v>
      </c>
    </row>
    <row r="4933" spans="1:12" x14ac:dyDescent="0.25">
      <c r="A4933" t="str">
        <f t="shared" si="154"/>
        <v>T-4932</v>
      </c>
      <c r="B4933" s="3" t="s">
        <v>2584</v>
      </c>
      <c r="C4933" s="5">
        <v>45497</v>
      </c>
      <c r="D4933" s="3" t="s">
        <v>43</v>
      </c>
      <c r="E4933" s="4" t="s">
        <v>1285</v>
      </c>
      <c r="F4933" s="9">
        <v>3</v>
      </c>
      <c r="G4933">
        <f>VLOOKUP(E4933,'Data Produk'!$A$2:$E$2517,5,FALSE)</f>
        <v>34200</v>
      </c>
      <c r="H4933">
        <f t="shared" si="155"/>
        <v>102600</v>
      </c>
      <c r="I4933" t="str">
        <f>VLOOKUP(E4933,'Data Produk'!$A$2:$E$2517,3,FALSE)</f>
        <v>KC104 BHINNEKA USB CABLE TYPE C</v>
      </c>
      <c r="J4933" t="str">
        <f>VLOOKUP(E4933,'Data Produk'!$A$2:$E$2517,4,FALSE)</f>
        <v>CABLE</v>
      </c>
      <c r="K4933" t="str">
        <f>VLOOKUP(D4933,'Data Outlet'!$A$2:$D$17,4,FALSE)</f>
        <v>Gita Rahma</v>
      </c>
      <c r="L4933" t="str">
        <f>VLOOKUP(D4933,'Data Outlet'!$A$2:$D$17,2,FALSE)</f>
        <v>MALL OF INDONESIA</v>
      </c>
    </row>
    <row r="4934" spans="1:12" x14ac:dyDescent="0.25">
      <c r="A4934" t="str">
        <f t="shared" si="154"/>
        <v>T-4933</v>
      </c>
      <c r="B4934" s="3" t="s">
        <v>2584</v>
      </c>
      <c r="C4934" s="5">
        <v>45499</v>
      </c>
      <c r="D4934" s="3" t="s">
        <v>41</v>
      </c>
      <c r="E4934" s="4" t="s">
        <v>1685</v>
      </c>
      <c r="F4934" s="9">
        <v>1</v>
      </c>
      <c r="G4934">
        <f>VLOOKUP(E4934,'Data Produk'!$A$2:$E$2517,5,FALSE)</f>
        <v>112500</v>
      </c>
      <c r="H4934">
        <f t="shared" si="155"/>
        <v>112500</v>
      </c>
      <c r="I4934" t="str">
        <f>VLOOKUP(E4934,'Data Produk'!$A$2:$E$2517,3,FALSE)</f>
        <v>BHINNEKA WAVE11 TW11 TRUE WIRELESS PINK</v>
      </c>
      <c r="J4934" t="str">
        <f>VLOOKUP(E4934,'Data Produk'!$A$2:$E$2517,4,FALSE)</f>
        <v>TWS</v>
      </c>
      <c r="K4934" t="str">
        <f>VLOOKUP(D4934,'Data Outlet'!$A$2:$D$17,4,FALSE)</f>
        <v>Gita Rahma</v>
      </c>
      <c r="L4934" t="str">
        <f>VLOOKUP(D4934,'Data Outlet'!$A$2:$D$17,2,FALSE)</f>
        <v>MALL GANDARIA CITY</v>
      </c>
    </row>
    <row r="4935" spans="1:12" x14ac:dyDescent="0.25">
      <c r="A4935" t="str">
        <f t="shared" si="154"/>
        <v>T-4934</v>
      </c>
      <c r="B4935" s="3" t="s">
        <v>2584</v>
      </c>
      <c r="C4935" s="5">
        <v>45498</v>
      </c>
      <c r="D4935" s="3" t="s">
        <v>42</v>
      </c>
      <c r="E4935" s="4" t="s">
        <v>1120</v>
      </c>
      <c r="F4935" s="9">
        <v>1</v>
      </c>
      <c r="G4935">
        <f>VLOOKUP(E4935,'Data Produk'!$A$2:$E$2517,5,FALSE)</f>
        <v>98100</v>
      </c>
      <c r="H4935">
        <f t="shared" si="155"/>
        <v>98100</v>
      </c>
      <c r="I4935" t="str">
        <f>VLOOKUP(E4935,'Data Produk'!$A$2:$E$2517,3,FALSE)</f>
        <v>BHINNEKA POWER PURE 30W 2-PORTS USB CHARGER (PD+QC) WHITE</v>
      </c>
      <c r="J4935" t="str">
        <f>VLOOKUP(E4935,'Data Produk'!$A$2:$E$2517,4,FALSE)</f>
        <v>CHARGER</v>
      </c>
      <c r="K4935" t="str">
        <f>VLOOKUP(D4935,'Data Outlet'!$A$2:$D$17,4,FALSE)</f>
        <v>Hadi Nugroho</v>
      </c>
      <c r="L4935" t="str">
        <f>VLOOKUP(D4935,'Data Outlet'!$A$2:$D$17,2,FALSE)</f>
        <v>MALL KELAPA GADING</v>
      </c>
    </row>
    <row r="4936" spans="1:12" x14ac:dyDescent="0.25">
      <c r="A4936" t="str">
        <f t="shared" si="154"/>
        <v>T-4935</v>
      </c>
      <c r="B4936" s="3" t="s">
        <v>2584</v>
      </c>
      <c r="C4936" s="5">
        <v>45500</v>
      </c>
      <c r="D4936" s="3" t="s">
        <v>42</v>
      </c>
      <c r="E4936" s="4" t="s">
        <v>181</v>
      </c>
      <c r="F4936" s="9">
        <v>1</v>
      </c>
      <c r="G4936">
        <f>VLOOKUP(E4936,'Data Produk'!$A$2:$E$2517,5,FALSE)</f>
        <v>261000</v>
      </c>
      <c r="H4936">
        <f t="shared" si="155"/>
        <v>261000</v>
      </c>
      <c r="I4936" t="str">
        <f>VLOOKUP(E4936,'Data Produk'!$A$2:$E$2517,3,FALSE)</f>
        <v>BHINNEKA ALTO MH91 GAMING HEADSET BLACK</v>
      </c>
      <c r="J4936" t="str">
        <f>VLOOKUP(E4936,'Data Produk'!$A$2:$E$2517,4,FALSE)</f>
        <v>GAMING HEADSET</v>
      </c>
      <c r="K4936" t="str">
        <f>VLOOKUP(D4936,'Data Outlet'!$A$2:$D$17,4,FALSE)</f>
        <v>Hadi Nugroho</v>
      </c>
      <c r="L4936" t="str">
        <f>VLOOKUP(D4936,'Data Outlet'!$A$2:$D$17,2,FALSE)</f>
        <v>MALL KELAPA GADING</v>
      </c>
    </row>
    <row r="4937" spans="1:12" x14ac:dyDescent="0.25">
      <c r="A4937" t="str">
        <f t="shared" si="154"/>
        <v>T-4936</v>
      </c>
      <c r="B4937" s="3" t="s">
        <v>2584</v>
      </c>
      <c r="C4937" s="5">
        <v>45488</v>
      </c>
      <c r="D4937" s="3" t="s">
        <v>43</v>
      </c>
      <c r="E4937" s="4" t="s">
        <v>526</v>
      </c>
      <c r="F4937" s="9">
        <v>5</v>
      </c>
      <c r="G4937">
        <f>VLOOKUP(E4937,'Data Produk'!$A$2:$E$2517,5,FALSE)</f>
        <v>22500</v>
      </c>
      <c r="H4937">
        <f t="shared" si="155"/>
        <v>112500</v>
      </c>
      <c r="I4937" t="str">
        <f>VLOOKUP(E4937,'Data Produk'!$A$2:$E$2517,3,FALSE)</f>
        <v>BHINNEKA HYPERLINK KV65C1201 BLACK</v>
      </c>
      <c r="J4937" t="str">
        <f>VLOOKUP(E4937,'Data Produk'!$A$2:$E$2517,4,FALSE)</f>
        <v>CABLE</v>
      </c>
      <c r="K4937" t="str">
        <f>VLOOKUP(D4937,'Data Outlet'!$A$2:$D$17,4,FALSE)</f>
        <v>Gita Rahma</v>
      </c>
      <c r="L4937" t="str">
        <f>VLOOKUP(D4937,'Data Outlet'!$A$2:$D$17,2,FALSE)</f>
        <v>MALL OF INDONESIA</v>
      </c>
    </row>
    <row r="4938" spans="1:12" x14ac:dyDescent="0.25">
      <c r="A4938" t="str">
        <f t="shared" si="154"/>
        <v>T-4937</v>
      </c>
      <c r="B4938" s="3" t="s">
        <v>2584</v>
      </c>
      <c r="C4938" s="5">
        <v>45481</v>
      </c>
      <c r="D4938" s="3" t="s">
        <v>42</v>
      </c>
      <c r="E4938" s="4" t="s">
        <v>892</v>
      </c>
      <c r="F4938" s="9">
        <v>6</v>
      </c>
      <c r="G4938">
        <f>VLOOKUP(E4938,'Data Produk'!$A$2:$E$2517,5,FALSE)</f>
        <v>36900</v>
      </c>
      <c r="H4938">
        <f t="shared" si="155"/>
        <v>221400</v>
      </c>
      <c r="I4938" t="str">
        <f>VLOOKUP(E4938,'Data Produk'!$A$2:$E$2517,3,FALSE)</f>
        <v>KL106 BHINNEKA USB CABLE LIGHTNING</v>
      </c>
      <c r="J4938" t="str">
        <f>VLOOKUP(E4938,'Data Produk'!$A$2:$E$2517,4,FALSE)</f>
        <v>CABLE</v>
      </c>
      <c r="K4938" t="str">
        <f>VLOOKUP(D4938,'Data Outlet'!$A$2:$D$17,4,FALSE)</f>
        <v>Hadi Nugroho</v>
      </c>
      <c r="L4938" t="str">
        <f>VLOOKUP(D4938,'Data Outlet'!$A$2:$D$17,2,FALSE)</f>
        <v>MALL KELAPA GADING</v>
      </c>
    </row>
    <row r="4939" spans="1:12" x14ac:dyDescent="0.25">
      <c r="A4939" t="str">
        <f t="shared" si="154"/>
        <v>T-4938</v>
      </c>
      <c r="B4939" s="3" t="s">
        <v>2584</v>
      </c>
      <c r="C4939" s="5">
        <v>45477</v>
      </c>
      <c r="D4939" s="3" t="s">
        <v>45</v>
      </c>
      <c r="E4939" s="4" t="s">
        <v>261</v>
      </c>
      <c r="F4939" s="9">
        <v>7</v>
      </c>
      <c r="G4939">
        <f>VLOOKUP(E4939,'Data Produk'!$A$2:$E$2517,5,FALSE)</f>
        <v>17100</v>
      </c>
      <c r="H4939">
        <f t="shared" si="155"/>
        <v>119700</v>
      </c>
      <c r="I4939" t="str">
        <f>VLOOKUP(E4939,'Data Produk'!$A$2:$E$2517,3,FALSE)</f>
        <v>BHINNEKA DURALINK KCB1201 BLACK</v>
      </c>
      <c r="J4939" t="str">
        <f>VLOOKUP(E4939,'Data Produk'!$A$2:$E$2517,4,FALSE)</f>
        <v>CABLE</v>
      </c>
      <c r="K4939" t="str">
        <f>VLOOKUP(D4939,'Data Outlet'!$A$2:$D$17,4,FALSE)</f>
        <v>Indah Putri</v>
      </c>
      <c r="L4939" t="str">
        <f>VLOOKUP(D4939,'Data Outlet'!$A$2:$D$17,2,FALSE)</f>
        <v>PIK AVENUE</v>
      </c>
    </row>
    <row r="4940" spans="1:12" x14ac:dyDescent="0.25">
      <c r="A4940" t="str">
        <f t="shared" ref="A4940:A5003" si="156">"T-"&amp;ROW()-1</f>
        <v>T-4939</v>
      </c>
      <c r="B4940" s="3" t="s">
        <v>2584</v>
      </c>
      <c r="C4940" s="5">
        <v>45499</v>
      </c>
      <c r="D4940" s="3" t="s">
        <v>42</v>
      </c>
      <c r="E4940" s="4" t="s">
        <v>1666</v>
      </c>
      <c r="F4940" s="9">
        <v>1</v>
      </c>
      <c r="G4940">
        <f>VLOOKUP(E4940,'Data Produk'!$A$2:$E$2517,5,FALSE)</f>
        <v>207000</v>
      </c>
      <c r="H4940">
        <f t="shared" si="155"/>
        <v>207000</v>
      </c>
      <c r="I4940" t="str">
        <f>VLOOKUP(E4940,'Data Produk'!$A$2:$E$2517,3,FALSE)</f>
        <v>WN01 BHINNEKA EARPHONE WIRELESS</v>
      </c>
      <c r="J4940" t="str">
        <f>VLOOKUP(E4940,'Data Produk'!$A$2:$E$2517,4,FALSE)</f>
        <v>EARPHONE</v>
      </c>
      <c r="K4940" t="str">
        <f>VLOOKUP(D4940,'Data Outlet'!$A$2:$D$17,4,FALSE)</f>
        <v>Hadi Nugroho</v>
      </c>
      <c r="L4940" t="str">
        <f>VLOOKUP(D4940,'Data Outlet'!$A$2:$D$17,2,FALSE)</f>
        <v>MALL KELAPA GADING</v>
      </c>
    </row>
    <row r="4941" spans="1:12" x14ac:dyDescent="0.25">
      <c r="A4941" t="str">
        <f t="shared" si="156"/>
        <v>T-4940</v>
      </c>
      <c r="B4941" s="3" t="s">
        <v>2584</v>
      </c>
      <c r="C4941" s="5">
        <v>45479</v>
      </c>
      <c r="D4941" s="3" t="s">
        <v>42</v>
      </c>
      <c r="E4941" s="4" t="s">
        <v>255</v>
      </c>
      <c r="F4941" s="9">
        <v>3</v>
      </c>
      <c r="G4941">
        <f>VLOOKUP(E4941,'Data Produk'!$A$2:$E$2517,5,FALSE)</f>
        <v>88200</v>
      </c>
      <c r="H4941">
        <f t="shared" si="155"/>
        <v>264600</v>
      </c>
      <c r="I4941" t="str">
        <f>VLOOKUP(E4941,'Data Produk'!$A$2:$E$2517,3,FALSE)</f>
        <v>BHINNEKA POWER PACK S1 10.000 mAh POWERBANK BLACK</v>
      </c>
      <c r="J4941" t="str">
        <f>VLOOKUP(E4941,'Data Produk'!$A$2:$E$2517,4,FALSE)</f>
        <v>POWERBANK</v>
      </c>
      <c r="K4941" t="str">
        <f>VLOOKUP(D4941,'Data Outlet'!$A$2:$D$17,4,FALSE)</f>
        <v>Hadi Nugroho</v>
      </c>
      <c r="L4941" t="str">
        <f>VLOOKUP(D4941,'Data Outlet'!$A$2:$D$17,2,FALSE)</f>
        <v>MALL KELAPA GADING</v>
      </c>
    </row>
    <row r="4942" spans="1:12" x14ac:dyDescent="0.25">
      <c r="A4942" t="str">
        <f t="shared" si="156"/>
        <v>T-4941</v>
      </c>
      <c r="B4942" s="3" t="s">
        <v>2584</v>
      </c>
      <c r="C4942" s="5">
        <v>45498</v>
      </c>
      <c r="D4942" s="3" t="s">
        <v>42</v>
      </c>
      <c r="E4942" s="4" t="s">
        <v>1012</v>
      </c>
      <c r="F4942" s="9">
        <v>1</v>
      </c>
      <c r="G4942">
        <f>VLOOKUP(E4942,'Data Produk'!$A$2:$E$2517,5,FALSE)</f>
        <v>40500</v>
      </c>
      <c r="H4942">
        <f t="shared" si="155"/>
        <v>40500</v>
      </c>
      <c r="I4942" t="str">
        <f>VLOOKUP(E4942,'Data Produk'!$A$2:$E$2517,3,FALSE)</f>
        <v>BHINNEKA MEOW AC5001 HEADSET ACCESSORIES BLACK</v>
      </c>
      <c r="J4942" t="str">
        <f>VLOOKUP(E4942,'Data Produk'!$A$2:$E$2517,4,FALSE)</f>
        <v>OTHER ACCESSORIES</v>
      </c>
      <c r="K4942" t="str">
        <f>VLOOKUP(D4942,'Data Outlet'!$A$2:$D$17,4,FALSE)</f>
        <v>Hadi Nugroho</v>
      </c>
      <c r="L4942" t="str">
        <f>VLOOKUP(D4942,'Data Outlet'!$A$2:$D$17,2,FALSE)</f>
        <v>MALL KELAPA GADING</v>
      </c>
    </row>
    <row r="4943" spans="1:12" x14ac:dyDescent="0.25">
      <c r="A4943" t="str">
        <f t="shared" si="156"/>
        <v>T-4942</v>
      </c>
      <c r="B4943" s="3" t="s">
        <v>2584</v>
      </c>
      <c r="C4943" s="5">
        <v>45502</v>
      </c>
      <c r="D4943" s="3" t="s">
        <v>41</v>
      </c>
      <c r="E4943" s="4" t="s">
        <v>1759</v>
      </c>
      <c r="F4943" s="9">
        <v>1</v>
      </c>
      <c r="G4943">
        <f>VLOOKUP(E4943,'Data Produk'!$A$2:$E$2517,5,FALSE)</f>
        <v>153000</v>
      </c>
      <c r="H4943">
        <f t="shared" si="155"/>
        <v>153000</v>
      </c>
      <c r="I4943" t="str">
        <f>VLOOKUP(E4943,'Data Produk'!$A$2:$E$2517,3,FALSE)</f>
        <v>BHINNEKA ATO MP905 DESKMAT GEO1</v>
      </c>
      <c r="J4943" t="str">
        <f>VLOOKUP(E4943,'Data Produk'!$A$2:$E$2517,4,FALSE)</f>
        <v>DESKMAT</v>
      </c>
      <c r="K4943" t="str">
        <f>VLOOKUP(D4943,'Data Outlet'!$A$2:$D$17,4,FALSE)</f>
        <v>Gita Rahma</v>
      </c>
      <c r="L4943" t="str">
        <f>VLOOKUP(D4943,'Data Outlet'!$A$2:$D$17,2,FALSE)</f>
        <v>MALL GANDARIA CITY</v>
      </c>
    </row>
    <row r="4944" spans="1:12" x14ac:dyDescent="0.25">
      <c r="A4944" t="str">
        <f t="shared" si="156"/>
        <v>T-4943</v>
      </c>
      <c r="B4944" s="3" t="s">
        <v>2584</v>
      </c>
      <c r="C4944" s="5">
        <v>45498</v>
      </c>
      <c r="D4944" s="3" t="s">
        <v>41</v>
      </c>
      <c r="E4944" s="4" t="s">
        <v>1460</v>
      </c>
      <c r="F4944" s="9">
        <v>1</v>
      </c>
      <c r="G4944">
        <f>VLOOKUP(E4944,'Data Produk'!$A$2:$E$2517,5,FALSE)</f>
        <v>94500</v>
      </c>
      <c r="H4944">
        <f t="shared" si="155"/>
        <v>94500</v>
      </c>
      <c r="I4944" t="str">
        <f>VLOOKUP(E4944,'Data Produk'!$A$2:$E$2517,3,FALSE)</f>
        <v>BHINNEKA POWER GO 25W 1-PORT TYPE-C USB CHARGER (PD/PPS) WHITE</v>
      </c>
      <c r="J4944" t="str">
        <f>VLOOKUP(E4944,'Data Produk'!$A$2:$E$2517,4,FALSE)</f>
        <v>CHARGER</v>
      </c>
      <c r="K4944" t="str">
        <f>VLOOKUP(D4944,'Data Outlet'!$A$2:$D$17,4,FALSE)</f>
        <v>Gita Rahma</v>
      </c>
      <c r="L4944" t="str">
        <f>VLOOKUP(D4944,'Data Outlet'!$A$2:$D$17,2,FALSE)</f>
        <v>MALL GANDARIA CITY</v>
      </c>
    </row>
    <row r="4945" spans="1:12" x14ac:dyDescent="0.25">
      <c r="A4945" t="str">
        <f t="shared" si="156"/>
        <v>T-4944</v>
      </c>
      <c r="B4945" s="3" t="s">
        <v>2584</v>
      </c>
      <c r="C4945" s="5">
        <v>45504</v>
      </c>
      <c r="D4945" s="3" t="s">
        <v>43</v>
      </c>
      <c r="E4945" s="4" t="s">
        <v>1090</v>
      </c>
      <c r="F4945" s="9">
        <v>1</v>
      </c>
      <c r="G4945">
        <f>VLOOKUP(E4945,'Data Produk'!$A$2:$E$2517,5,FALSE)</f>
        <v>130000</v>
      </c>
      <c r="H4945">
        <f t="shared" si="155"/>
        <v>130000</v>
      </c>
      <c r="I4945" t="str">
        <f>VLOOKUP(E4945,'Data Produk'!$A$2:$E$2517,3,FALSE)</f>
        <v>BHINNEKA TRINITY MH88 GAMING HEADSET WHITE</v>
      </c>
      <c r="J4945" t="str">
        <f>VLOOKUP(E4945,'Data Produk'!$A$2:$E$2517,4,FALSE)</f>
        <v>GAMING HEADSET</v>
      </c>
      <c r="K4945" t="str">
        <f>VLOOKUP(D4945,'Data Outlet'!$A$2:$D$17,4,FALSE)</f>
        <v>Gita Rahma</v>
      </c>
      <c r="L4945" t="str">
        <f>VLOOKUP(D4945,'Data Outlet'!$A$2:$D$17,2,FALSE)</f>
        <v>MALL OF INDONESIA</v>
      </c>
    </row>
    <row r="4946" spans="1:12" x14ac:dyDescent="0.25">
      <c r="A4946" t="str">
        <f t="shared" si="156"/>
        <v>T-4945</v>
      </c>
      <c r="B4946" s="3" t="s">
        <v>2584</v>
      </c>
      <c r="C4946" s="5">
        <v>45496</v>
      </c>
      <c r="D4946" s="3" t="s">
        <v>42</v>
      </c>
      <c r="E4946" s="4" t="s">
        <v>687</v>
      </c>
      <c r="F4946" s="9">
        <v>1</v>
      </c>
      <c r="G4946">
        <f>VLOOKUP(E4946,'Data Produk'!$A$2:$E$2517,5,FALSE)</f>
        <v>94500</v>
      </c>
      <c r="H4946">
        <f t="shared" si="155"/>
        <v>94500</v>
      </c>
      <c r="I4946" t="str">
        <f>VLOOKUP(E4946,'Data Produk'!$A$2:$E$2517,3,FALSE)</f>
        <v>BHINNEKA SMART LIGHT BUB 12W SLB102</v>
      </c>
      <c r="J4946" t="str">
        <f>VLOOKUP(E4946,'Data Produk'!$A$2:$E$2517,4,FALSE)</f>
        <v>SMART LIFE</v>
      </c>
      <c r="K4946" t="str">
        <f>VLOOKUP(D4946,'Data Outlet'!$A$2:$D$17,4,FALSE)</f>
        <v>Hadi Nugroho</v>
      </c>
      <c r="L4946" t="str">
        <f>VLOOKUP(D4946,'Data Outlet'!$A$2:$D$17,2,FALSE)</f>
        <v>MALL KELAPA GADING</v>
      </c>
    </row>
    <row r="4947" spans="1:12" x14ac:dyDescent="0.25">
      <c r="A4947" t="str">
        <f t="shared" si="156"/>
        <v>T-4946</v>
      </c>
      <c r="B4947" s="3" t="s">
        <v>2584</v>
      </c>
      <c r="C4947" s="5">
        <v>45500</v>
      </c>
      <c r="D4947" s="3" t="s">
        <v>45</v>
      </c>
      <c r="E4947" s="4" t="s">
        <v>1501</v>
      </c>
      <c r="F4947" s="9">
        <v>3</v>
      </c>
      <c r="G4947">
        <f>VLOOKUP(E4947,'Data Produk'!$A$2:$E$2517,5,FALSE)</f>
        <v>148500</v>
      </c>
      <c r="H4947">
        <f t="shared" si="155"/>
        <v>445500</v>
      </c>
      <c r="I4947" t="str">
        <f>VLOOKUP(E4947,'Data Produk'!$A$2:$E$2517,3,FALSE)</f>
        <v>BHINNEKA GO WK895 OFFICE COMBO BLACK</v>
      </c>
      <c r="J4947" t="str">
        <f>VLOOKUP(E4947,'Data Produk'!$A$2:$E$2517,4,FALSE)</f>
        <v>OFFICE COMBO</v>
      </c>
      <c r="K4947" t="str">
        <f>VLOOKUP(D4947,'Data Outlet'!$A$2:$D$17,4,FALSE)</f>
        <v>Indah Putri</v>
      </c>
      <c r="L4947" t="str">
        <f>VLOOKUP(D4947,'Data Outlet'!$A$2:$D$17,2,FALSE)</f>
        <v>PIK AVENUE</v>
      </c>
    </row>
    <row r="4948" spans="1:12" x14ac:dyDescent="0.25">
      <c r="A4948" t="str">
        <f t="shared" si="156"/>
        <v>T-4947</v>
      </c>
      <c r="B4948" s="3" t="s">
        <v>2584</v>
      </c>
      <c r="C4948" s="5">
        <v>45481</v>
      </c>
      <c r="D4948" s="3" t="s">
        <v>45</v>
      </c>
      <c r="E4948" s="4" t="s">
        <v>279</v>
      </c>
      <c r="F4948" s="9">
        <v>2</v>
      </c>
      <c r="G4948">
        <f>VLOOKUP(E4948,'Data Produk'!$A$2:$E$2517,5,FALSE)</f>
        <v>162000</v>
      </c>
      <c r="H4948">
        <f t="shared" si="155"/>
        <v>324000</v>
      </c>
      <c r="I4948" t="str">
        <f>VLOOKUP(E4948,'Data Produk'!$A$2:$E$2517,3,FALSE)</f>
        <v>BHINNEKA POWER PACK T1 10.000 mAh 22,5W POWERBANK BLACK</v>
      </c>
      <c r="J4948" t="str">
        <f>VLOOKUP(E4948,'Data Produk'!$A$2:$E$2517,4,FALSE)</f>
        <v>POWERBANK</v>
      </c>
      <c r="K4948" t="str">
        <f>VLOOKUP(D4948,'Data Outlet'!$A$2:$D$17,4,FALSE)</f>
        <v>Indah Putri</v>
      </c>
      <c r="L4948" t="str">
        <f>VLOOKUP(D4948,'Data Outlet'!$A$2:$D$17,2,FALSE)</f>
        <v>PIK AVENUE</v>
      </c>
    </row>
    <row r="4949" spans="1:12" x14ac:dyDescent="0.25">
      <c r="A4949" t="str">
        <f t="shared" si="156"/>
        <v>T-4948</v>
      </c>
      <c r="B4949" s="3" t="s">
        <v>2584</v>
      </c>
      <c r="C4949" s="5">
        <v>45482</v>
      </c>
      <c r="D4949" s="3" t="s">
        <v>43</v>
      </c>
      <c r="E4949" s="4" t="s">
        <v>1613</v>
      </c>
      <c r="F4949" s="9">
        <v>2</v>
      </c>
      <c r="G4949">
        <f>VLOOKUP(E4949,'Data Produk'!$A$2:$E$2517,5,FALSE)</f>
        <v>198000</v>
      </c>
      <c r="H4949">
        <f t="shared" si="155"/>
        <v>396000</v>
      </c>
      <c r="I4949" t="str">
        <f>VLOOKUP(E4949,'Data Produk'!$A$2:$E$2517,3,FALSE)</f>
        <v>BHINNEKA ATOM TKL MECHANICAL KEYBOARD BLACK BLUE SWITCH</v>
      </c>
      <c r="J4949" t="str">
        <f>VLOOKUP(E4949,'Data Produk'!$A$2:$E$2517,4,FALSE)</f>
        <v>KEYBOARD GAMING</v>
      </c>
      <c r="K4949" t="str">
        <f>VLOOKUP(D4949,'Data Outlet'!$A$2:$D$17,4,FALSE)</f>
        <v>Gita Rahma</v>
      </c>
      <c r="L4949" t="str">
        <f>VLOOKUP(D4949,'Data Outlet'!$A$2:$D$17,2,FALSE)</f>
        <v>MALL OF INDONESIA</v>
      </c>
    </row>
    <row r="4950" spans="1:12" x14ac:dyDescent="0.25">
      <c r="A4950" t="str">
        <f t="shared" si="156"/>
        <v>T-4949</v>
      </c>
      <c r="B4950" s="3" t="s">
        <v>2584</v>
      </c>
      <c r="C4950" s="5">
        <v>45502</v>
      </c>
      <c r="D4950" s="3" t="s">
        <v>41</v>
      </c>
      <c r="E4950" s="4" t="s">
        <v>1753</v>
      </c>
      <c r="F4950" s="9">
        <v>1</v>
      </c>
      <c r="G4950">
        <f>VLOOKUP(E4950,'Data Produk'!$A$2:$E$2517,5,FALSE)</f>
        <v>34200</v>
      </c>
      <c r="H4950">
        <f t="shared" si="155"/>
        <v>34200</v>
      </c>
      <c r="I4950" t="str">
        <f>VLOOKUP(E4950,'Data Produk'!$A$2:$E$2517,3,FALSE)</f>
        <v>KC104 BHINNEKA USB CABLE TYPE C</v>
      </c>
      <c r="J4950" t="str">
        <f>VLOOKUP(E4950,'Data Produk'!$A$2:$E$2517,4,FALSE)</f>
        <v>CABLE</v>
      </c>
      <c r="K4950" t="str">
        <f>VLOOKUP(D4950,'Data Outlet'!$A$2:$D$17,4,FALSE)</f>
        <v>Gita Rahma</v>
      </c>
      <c r="L4950" t="str">
        <f>VLOOKUP(D4950,'Data Outlet'!$A$2:$D$17,2,FALSE)</f>
        <v>MALL GANDARIA CITY</v>
      </c>
    </row>
    <row r="4951" spans="1:12" x14ac:dyDescent="0.25">
      <c r="A4951" t="str">
        <f t="shared" si="156"/>
        <v>T-4950</v>
      </c>
      <c r="B4951" s="3" t="s">
        <v>2584</v>
      </c>
      <c r="C4951" s="5">
        <v>45491</v>
      </c>
      <c r="D4951" s="3" t="s">
        <v>45</v>
      </c>
      <c r="E4951" s="4" t="s">
        <v>1197</v>
      </c>
      <c r="F4951" s="9">
        <v>3</v>
      </c>
      <c r="G4951">
        <f>VLOOKUP(E4951,'Data Produk'!$A$2:$E$2517,5,FALSE)</f>
        <v>29700</v>
      </c>
      <c r="H4951">
        <f t="shared" si="155"/>
        <v>89100</v>
      </c>
      <c r="I4951" t="str">
        <f>VLOOKUP(E4951,'Data Produk'!$A$2:$E$2517,3,FALSE)</f>
        <v>KL201 BHINNEKA USB CABLE LIGHTNING</v>
      </c>
      <c r="J4951" t="str">
        <f>VLOOKUP(E4951,'Data Produk'!$A$2:$E$2517,4,FALSE)</f>
        <v>CABLE</v>
      </c>
      <c r="K4951" t="str">
        <f>VLOOKUP(D4951,'Data Outlet'!$A$2:$D$17,4,FALSE)</f>
        <v>Indah Putri</v>
      </c>
      <c r="L4951" t="str">
        <f>VLOOKUP(D4951,'Data Outlet'!$A$2:$D$17,2,FALSE)</f>
        <v>PIK AVENUE</v>
      </c>
    </row>
    <row r="4952" spans="1:12" x14ac:dyDescent="0.25">
      <c r="A4952" t="str">
        <f t="shared" si="156"/>
        <v>T-4951</v>
      </c>
      <c r="B4952" s="3" t="s">
        <v>2584</v>
      </c>
      <c r="C4952" s="5">
        <v>45482</v>
      </c>
      <c r="D4952" s="3" t="s">
        <v>43</v>
      </c>
      <c r="E4952" s="4" t="s">
        <v>1610</v>
      </c>
      <c r="F4952" s="9">
        <v>1</v>
      </c>
      <c r="G4952">
        <f>VLOOKUP(E4952,'Data Produk'!$A$2:$E$2517,5,FALSE)</f>
        <v>65700</v>
      </c>
      <c r="H4952">
        <f t="shared" si="155"/>
        <v>65700</v>
      </c>
      <c r="I4952" t="str">
        <f>VLOOKUP(E4952,'Data Produk'!$A$2:$E$2517,3,FALSE)</f>
        <v>BHINNEKA AGILE MP453 GAMING MOUSEPAD BLACK</v>
      </c>
      <c r="J4952" t="str">
        <f>VLOOKUP(E4952,'Data Produk'!$A$2:$E$2517,4,FALSE)</f>
        <v>GAMING MOUSEPAD</v>
      </c>
      <c r="K4952" t="str">
        <f>VLOOKUP(D4952,'Data Outlet'!$A$2:$D$17,4,FALSE)</f>
        <v>Gita Rahma</v>
      </c>
      <c r="L4952" t="str">
        <f>VLOOKUP(D4952,'Data Outlet'!$A$2:$D$17,2,FALSE)</f>
        <v>MALL OF INDONESIA</v>
      </c>
    </row>
    <row r="4953" spans="1:12" x14ac:dyDescent="0.25">
      <c r="A4953" t="str">
        <f t="shared" si="156"/>
        <v>T-4952</v>
      </c>
      <c r="B4953" s="3" t="s">
        <v>2584</v>
      </c>
      <c r="C4953" s="5">
        <v>45491</v>
      </c>
      <c r="D4953" s="3" t="s">
        <v>43</v>
      </c>
      <c r="E4953" s="4" t="s">
        <v>1763</v>
      </c>
      <c r="F4953" s="9">
        <v>2</v>
      </c>
      <c r="G4953">
        <f>VLOOKUP(E4953,'Data Produk'!$A$2:$E$2517,5,FALSE)</f>
        <v>25200</v>
      </c>
      <c r="H4953">
        <f t="shared" si="155"/>
        <v>50400</v>
      </c>
      <c r="I4953" t="str">
        <f>VLOOKUP(E4953,'Data Produk'!$A$2:$E$2517,3,FALSE)</f>
        <v>KDC105 BHINNEKA USB CABLE TYPE C</v>
      </c>
      <c r="J4953" t="str">
        <f>VLOOKUP(E4953,'Data Produk'!$A$2:$E$2517,4,FALSE)</f>
        <v>CABLE</v>
      </c>
      <c r="K4953" t="str">
        <f>VLOOKUP(D4953,'Data Outlet'!$A$2:$D$17,4,FALSE)</f>
        <v>Gita Rahma</v>
      </c>
      <c r="L4953" t="str">
        <f>VLOOKUP(D4953,'Data Outlet'!$A$2:$D$17,2,FALSE)</f>
        <v>MALL OF INDONESIA</v>
      </c>
    </row>
    <row r="4954" spans="1:12" x14ac:dyDescent="0.25">
      <c r="A4954" t="str">
        <f t="shared" si="156"/>
        <v>T-4953</v>
      </c>
      <c r="B4954" s="3" t="s">
        <v>2584</v>
      </c>
      <c r="C4954" s="5">
        <v>45490</v>
      </c>
      <c r="D4954" s="3" t="s">
        <v>41</v>
      </c>
      <c r="E4954" s="4" t="s">
        <v>1692</v>
      </c>
      <c r="F4954" s="9">
        <v>2</v>
      </c>
      <c r="G4954">
        <f>VLOOKUP(E4954,'Data Produk'!$A$2:$E$2517,5,FALSE)</f>
        <v>162000</v>
      </c>
      <c r="H4954">
        <f t="shared" si="155"/>
        <v>324000</v>
      </c>
      <c r="I4954" t="str">
        <f>VLOOKUP(E4954,'Data Produk'!$A$2:$E$2517,3,FALSE)</f>
        <v>BHINNEKA GO WH03 WIRELESS HEADSET BEIGE</v>
      </c>
      <c r="J4954" t="str">
        <f>VLOOKUP(E4954,'Data Produk'!$A$2:$E$2517,4,FALSE)</f>
        <v>WIRELESS HEADSET</v>
      </c>
      <c r="K4954" t="str">
        <f>VLOOKUP(D4954,'Data Outlet'!$A$2:$D$17,4,FALSE)</f>
        <v>Gita Rahma</v>
      </c>
      <c r="L4954" t="str">
        <f>VLOOKUP(D4954,'Data Outlet'!$A$2:$D$17,2,FALSE)</f>
        <v>MALL GANDARIA CITY</v>
      </c>
    </row>
    <row r="4955" spans="1:12" x14ac:dyDescent="0.25">
      <c r="A4955" t="str">
        <f t="shared" si="156"/>
        <v>T-4954</v>
      </c>
      <c r="B4955" s="3" t="s">
        <v>2584</v>
      </c>
      <c r="C4955" s="5">
        <v>45476</v>
      </c>
      <c r="D4955" s="3" t="s">
        <v>43</v>
      </c>
      <c r="E4955" s="4" t="s">
        <v>1869</v>
      </c>
      <c r="F4955" s="9">
        <v>1</v>
      </c>
      <c r="G4955">
        <f>VLOOKUP(E4955,'Data Produk'!$A$2:$E$2517,5,FALSE)</f>
        <v>112500</v>
      </c>
      <c r="H4955">
        <f t="shared" si="155"/>
        <v>112500</v>
      </c>
      <c r="I4955" t="str">
        <f>VLOOKUP(E4955,'Data Produk'!$A$2:$E$2517,3,FALSE)</f>
        <v>BHINNEKA Gaming Headset Stand Tower AC3001s RGB</v>
      </c>
      <c r="J4955" t="str">
        <f>VLOOKUP(E4955,'Data Produk'!$A$2:$E$2517,4,FALSE)</f>
        <v>OTHER ACCESSORIES</v>
      </c>
      <c r="K4955" t="str">
        <f>VLOOKUP(D4955,'Data Outlet'!$A$2:$D$17,4,FALSE)</f>
        <v>Gita Rahma</v>
      </c>
      <c r="L4955" t="str">
        <f>VLOOKUP(D4955,'Data Outlet'!$A$2:$D$17,2,FALSE)</f>
        <v>MALL OF INDONESIA</v>
      </c>
    </row>
    <row r="4956" spans="1:12" x14ac:dyDescent="0.25">
      <c r="A4956" t="str">
        <f t="shared" si="156"/>
        <v>T-4955</v>
      </c>
      <c r="B4956" s="3" t="s">
        <v>2584</v>
      </c>
      <c r="C4956" s="5">
        <v>45492</v>
      </c>
      <c r="D4956" s="3" t="s">
        <v>42</v>
      </c>
      <c r="E4956" s="4" t="s">
        <v>1176</v>
      </c>
      <c r="F4956" s="9">
        <v>4</v>
      </c>
      <c r="G4956">
        <f>VLOOKUP(E4956,'Data Produk'!$A$2:$E$2517,5,FALSE)</f>
        <v>29700</v>
      </c>
      <c r="H4956">
        <f t="shared" si="155"/>
        <v>118800</v>
      </c>
      <c r="I4956" t="str">
        <f>VLOOKUP(E4956,'Data Produk'!$A$2:$E$2517,3,FALSE)</f>
        <v>KC201 BHINNEKA USB CABLE TYPE C</v>
      </c>
      <c r="J4956" t="str">
        <f>VLOOKUP(E4956,'Data Produk'!$A$2:$E$2517,4,FALSE)</f>
        <v>CABLE</v>
      </c>
      <c r="K4956" t="str">
        <f>VLOOKUP(D4956,'Data Outlet'!$A$2:$D$17,4,FALSE)</f>
        <v>Hadi Nugroho</v>
      </c>
      <c r="L4956" t="str">
        <f>VLOOKUP(D4956,'Data Outlet'!$A$2:$D$17,2,FALSE)</f>
        <v>MALL KELAPA GADING</v>
      </c>
    </row>
    <row r="4957" spans="1:12" x14ac:dyDescent="0.25">
      <c r="A4957" t="str">
        <f t="shared" si="156"/>
        <v>T-4956</v>
      </c>
      <c r="B4957" s="3" t="s">
        <v>2584</v>
      </c>
      <c r="C4957" s="5">
        <v>45493</v>
      </c>
      <c r="D4957" s="3" t="s">
        <v>42</v>
      </c>
      <c r="E4957" s="4" t="s">
        <v>1870</v>
      </c>
      <c r="F4957" s="9">
        <v>2</v>
      </c>
      <c r="G4957">
        <f>VLOOKUP(E4957,'Data Produk'!$A$2:$E$2517,5,FALSE)</f>
        <v>73800</v>
      </c>
      <c r="H4957">
        <f t="shared" si="155"/>
        <v>147600</v>
      </c>
      <c r="I4957" t="str">
        <f>VLOOKUP(E4957,'Data Produk'!$A$2:$E$2517,3,FALSE)</f>
        <v>BHINNEKA RAIGOR III WG12R GAMING MOUSE BEIGE</v>
      </c>
      <c r="J4957" t="str">
        <f>VLOOKUP(E4957,'Data Produk'!$A$2:$E$2517,4,FALSE)</f>
        <v>MOUSE GAMING</v>
      </c>
      <c r="K4957" t="str">
        <f>VLOOKUP(D4957,'Data Outlet'!$A$2:$D$17,4,FALSE)</f>
        <v>Hadi Nugroho</v>
      </c>
      <c r="L4957" t="str">
        <f>VLOOKUP(D4957,'Data Outlet'!$A$2:$D$17,2,FALSE)</f>
        <v>MALL KELAPA GADING</v>
      </c>
    </row>
    <row r="4958" spans="1:12" x14ac:dyDescent="0.25">
      <c r="A4958" t="str">
        <f t="shared" si="156"/>
        <v>T-4957</v>
      </c>
      <c r="B4958" s="3" t="s">
        <v>2584</v>
      </c>
      <c r="C4958" s="5">
        <v>45495</v>
      </c>
      <c r="D4958" s="3" t="s">
        <v>43</v>
      </c>
      <c r="E4958" s="4" t="s">
        <v>647</v>
      </c>
      <c r="F4958" s="9">
        <v>3</v>
      </c>
      <c r="G4958">
        <f>VLOOKUP(E4958,'Data Produk'!$A$2:$E$2517,5,FALSE)</f>
        <v>26100</v>
      </c>
      <c r="H4958">
        <f t="shared" si="155"/>
        <v>78300</v>
      </c>
      <c r="I4958" t="str">
        <f>VLOOKUP(E4958,'Data Produk'!$A$2:$E$2517,3,FALSE)</f>
        <v>BHINNEKA GO ES1 WIRED EARBUDS BLACK</v>
      </c>
      <c r="J4958" t="str">
        <f>VLOOKUP(E4958,'Data Produk'!$A$2:$E$2517,4,FALSE)</f>
        <v>EARPHONE</v>
      </c>
      <c r="K4958" t="str">
        <f>VLOOKUP(D4958,'Data Outlet'!$A$2:$D$17,4,FALSE)</f>
        <v>Gita Rahma</v>
      </c>
      <c r="L4958" t="str">
        <f>VLOOKUP(D4958,'Data Outlet'!$A$2:$D$17,2,FALSE)</f>
        <v>MALL OF INDONESIA</v>
      </c>
    </row>
    <row r="4959" spans="1:12" x14ac:dyDescent="0.25">
      <c r="A4959" t="str">
        <f t="shared" si="156"/>
        <v>T-4958</v>
      </c>
      <c r="B4959" s="3" t="s">
        <v>2584</v>
      </c>
      <c r="C4959" s="5">
        <v>45504</v>
      </c>
      <c r="D4959" s="3" t="s">
        <v>45</v>
      </c>
      <c r="E4959" s="4" t="s">
        <v>97</v>
      </c>
      <c r="F4959" s="9">
        <v>3</v>
      </c>
      <c r="G4959">
        <f>VLOOKUP(E4959,'Data Produk'!$A$2:$E$2517,5,FALSE)</f>
        <v>22500</v>
      </c>
      <c r="H4959">
        <f t="shared" si="155"/>
        <v>67500</v>
      </c>
      <c r="I4959" t="str">
        <f>VLOOKUP(E4959,'Data Produk'!$A$2:$E$2517,3,FALSE)</f>
        <v>BHINNEKA LINKBUDS ES4 WIRED EARBUDS WHITE</v>
      </c>
      <c r="J4959" t="str">
        <f>VLOOKUP(E4959,'Data Produk'!$A$2:$E$2517,4,FALSE)</f>
        <v>EARPHONE</v>
      </c>
      <c r="K4959" t="str">
        <f>VLOOKUP(D4959,'Data Outlet'!$A$2:$D$17,4,FALSE)</f>
        <v>Indah Putri</v>
      </c>
      <c r="L4959" t="str">
        <f>VLOOKUP(D4959,'Data Outlet'!$A$2:$D$17,2,FALSE)</f>
        <v>PIK AVENUE</v>
      </c>
    </row>
    <row r="4960" spans="1:12" x14ac:dyDescent="0.25">
      <c r="A4960" t="str">
        <f t="shared" si="156"/>
        <v>T-4959</v>
      </c>
      <c r="B4960" s="3" t="s">
        <v>2584</v>
      </c>
      <c r="C4960" s="5">
        <v>45485</v>
      </c>
      <c r="D4960" s="3" t="s">
        <v>42</v>
      </c>
      <c r="E4960" s="4" t="s">
        <v>150</v>
      </c>
      <c r="F4960" s="9">
        <v>1</v>
      </c>
      <c r="G4960">
        <f>VLOOKUP(E4960,'Data Produk'!$A$2:$E$2517,5,FALSE)</f>
        <v>103500</v>
      </c>
      <c r="H4960">
        <f t="shared" si="155"/>
        <v>103500</v>
      </c>
      <c r="I4960" t="str">
        <f>VLOOKUP(E4960,'Data Produk'!$A$2:$E$2517,3,FALSE)</f>
        <v>BHINNEKA FLASH HQ53 GAMING HEADSET BLACK</v>
      </c>
      <c r="J4960" t="str">
        <f>VLOOKUP(E4960,'Data Produk'!$A$2:$E$2517,4,FALSE)</f>
        <v>GAMING HEADSET</v>
      </c>
      <c r="K4960" t="str">
        <f>VLOOKUP(D4960,'Data Outlet'!$A$2:$D$17,4,FALSE)</f>
        <v>Hadi Nugroho</v>
      </c>
      <c r="L4960" t="str">
        <f>VLOOKUP(D4960,'Data Outlet'!$A$2:$D$17,2,FALSE)</f>
        <v>MALL KELAPA GADING</v>
      </c>
    </row>
    <row r="4961" spans="1:12" x14ac:dyDescent="0.25">
      <c r="A4961" t="str">
        <f t="shared" si="156"/>
        <v>T-4960</v>
      </c>
      <c r="B4961" s="3" t="s">
        <v>2584</v>
      </c>
      <c r="C4961" s="5">
        <v>45490</v>
      </c>
      <c r="D4961" s="3" t="s">
        <v>42</v>
      </c>
      <c r="E4961" s="4" t="s">
        <v>989</v>
      </c>
      <c r="F4961" s="9">
        <v>3</v>
      </c>
      <c r="G4961">
        <f>VLOOKUP(E4961,'Data Produk'!$A$2:$E$2517,5,FALSE)</f>
        <v>144000</v>
      </c>
      <c r="H4961">
        <f t="shared" si="155"/>
        <v>432000</v>
      </c>
      <c r="I4961" t="str">
        <f>VLOOKUP(E4961,'Data Produk'!$A$2:$E$2517,3,FALSE)</f>
        <v>BHINNEKA CHIEF II HG20 GAMING HEADSET PINK</v>
      </c>
      <c r="J4961" t="str">
        <f>VLOOKUP(E4961,'Data Produk'!$A$2:$E$2517,4,FALSE)</f>
        <v>GAMING HEADSET</v>
      </c>
      <c r="K4961" t="str">
        <f>VLOOKUP(D4961,'Data Outlet'!$A$2:$D$17,4,FALSE)</f>
        <v>Hadi Nugroho</v>
      </c>
      <c r="L4961" t="str">
        <f>VLOOKUP(D4961,'Data Outlet'!$A$2:$D$17,2,FALSE)</f>
        <v>MALL KELAPA GADING</v>
      </c>
    </row>
    <row r="4962" spans="1:12" x14ac:dyDescent="0.25">
      <c r="A4962" t="str">
        <f t="shared" si="156"/>
        <v>T-4961</v>
      </c>
      <c r="B4962" s="3" t="s">
        <v>2584</v>
      </c>
      <c r="C4962" s="5">
        <v>45501</v>
      </c>
      <c r="D4962" s="3" t="s">
        <v>43</v>
      </c>
      <c r="E4962" s="4" t="s">
        <v>1394</v>
      </c>
      <c r="F4962" s="9">
        <v>1</v>
      </c>
      <c r="G4962">
        <f>VLOOKUP(E4962,'Data Produk'!$A$2:$E$2517,5,FALSE)</f>
        <v>112500</v>
      </c>
      <c r="H4962">
        <f t="shared" si="155"/>
        <v>112500</v>
      </c>
      <c r="I4962" t="str">
        <f>VLOOKUP(E4962,'Data Produk'!$A$2:$E$2517,3,FALSE)</f>
        <v>BHINNEKA WAVE11 TW11 TRUE WIRELESS BLACK</v>
      </c>
      <c r="J4962" t="str">
        <f>VLOOKUP(E4962,'Data Produk'!$A$2:$E$2517,4,FALSE)</f>
        <v>TWS</v>
      </c>
      <c r="K4962" t="str">
        <f>VLOOKUP(D4962,'Data Outlet'!$A$2:$D$17,4,FALSE)</f>
        <v>Gita Rahma</v>
      </c>
      <c r="L4962" t="str">
        <f>VLOOKUP(D4962,'Data Outlet'!$A$2:$D$17,2,FALSE)</f>
        <v>MALL OF INDONESIA</v>
      </c>
    </row>
    <row r="4963" spans="1:12" x14ac:dyDescent="0.25">
      <c r="A4963" t="str">
        <f t="shared" si="156"/>
        <v>T-4962</v>
      </c>
      <c r="B4963" s="3" t="s">
        <v>2584</v>
      </c>
      <c r="C4963" s="5">
        <v>45496</v>
      </c>
      <c r="D4963" s="3" t="s">
        <v>45</v>
      </c>
      <c r="E4963" s="4" t="s">
        <v>1569</v>
      </c>
      <c r="F4963" s="9">
        <v>1</v>
      </c>
      <c r="G4963">
        <f>VLOOKUP(E4963,'Data Produk'!$A$2:$E$2517,5,FALSE)</f>
        <v>202500</v>
      </c>
      <c r="H4963">
        <f t="shared" si="155"/>
        <v>202500</v>
      </c>
      <c r="I4963" t="str">
        <f>VLOOKUP(E4963,'Data Produk'!$A$2:$E$2517,3,FALSE)</f>
        <v>BHINNEKA ATOM FULL SIZE MECHANICAL KEYBOARD GREY BLUE SWITCH</v>
      </c>
      <c r="J4963" t="str">
        <f>VLOOKUP(E4963,'Data Produk'!$A$2:$E$2517,4,FALSE)</f>
        <v>KEYBOARD GAMING</v>
      </c>
      <c r="K4963" t="str">
        <f>VLOOKUP(D4963,'Data Outlet'!$A$2:$D$17,4,FALSE)</f>
        <v>Indah Putri</v>
      </c>
      <c r="L4963" t="str">
        <f>VLOOKUP(D4963,'Data Outlet'!$A$2:$D$17,2,FALSE)</f>
        <v>PIK AVENUE</v>
      </c>
    </row>
    <row r="4964" spans="1:12" x14ac:dyDescent="0.25">
      <c r="A4964" t="str">
        <f t="shared" si="156"/>
        <v>T-4963</v>
      </c>
      <c r="B4964" s="3" t="s">
        <v>2584</v>
      </c>
      <c r="C4964" s="5">
        <v>45483</v>
      </c>
      <c r="D4964" s="3" t="s">
        <v>41</v>
      </c>
      <c r="E4964" s="4" t="s">
        <v>700</v>
      </c>
      <c r="F4964" s="9">
        <v>3</v>
      </c>
      <c r="G4964">
        <f>VLOOKUP(E4964,'Data Produk'!$A$2:$E$2517,5,FALSE)</f>
        <v>27000</v>
      </c>
      <c r="H4964">
        <f t="shared" si="155"/>
        <v>81000</v>
      </c>
      <c r="I4964" t="str">
        <f>VLOOKUP(E4964,'Data Produk'!$A$2:$E$2517,3,FALSE)</f>
        <v>BHINNEKA DURALINK KLB2001 BLACK</v>
      </c>
      <c r="J4964" t="str">
        <f>VLOOKUP(E4964,'Data Produk'!$A$2:$E$2517,4,FALSE)</f>
        <v>CABLE</v>
      </c>
      <c r="K4964" t="str">
        <f>VLOOKUP(D4964,'Data Outlet'!$A$2:$D$17,4,FALSE)</f>
        <v>Gita Rahma</v>
      </c>
      <c r="L4964" t="str">
        <f>VLOOKUP(D4964,'Data Outlet'!$A$2:$D$17,2,FALSE)</f>
        <v>MALL GANDARIA CITY</v>
      </c>
    </row>
    <row r="4965" spans="1:12" x14ac:dyDescent="0.25">
      <c r="A4965" t="str">
        <f t="shared" si="156"/>
        <v>T-4964</v>
      </c>
      <c r="B4965" s="3" t="s">
        <v>2584</v>
      </c>
      <c r="C4965" s="5">
        <v>45474</v>
      </c>
      <c r="D4965" s="3" t="s">
        <v>43</v>
      </c>
      <c r="E4965" s="4" t="s">
        <v>541</v>
      </c>
      <c r="F4965" s="9">
        <v>2</v>
      </c>
      <c r="G4965">
        <f>VLOOKUP(E4965,'Data Produk'!$A$2:$E$2517,5,FALSE)</f>
        <v>144000</v>
      </c>
      <c r="H4965">
        <f t="shared" si="155"/>
        <v>288000</v>
      </c>
      <c r="I4965" t="str">
        <f>VLOOKUP(E4965,'Data Produk'!$A$2:$E$2517,3,FALSE)</f>
        <v>BHINNEKA CHIEF II HG20 GAMING HEADSET BLACK</v>
      </c>
      <c r="J4965" t="str">
        <f>VLOOKUP(E4965,'Data Produk'!$A$2:$E$2517,4,FALSE)</f>
        <v>GAMING HEADSET</v>
      </c>
      <c r="K4965" t="str">
        <f>VLOOKUP(D4965,'Data Outlet'!$A$2:$D$17,4,FALSE)</f>
        <v>Gita Rahma</v>
      </c>
      <c r="L4965" t="str">
        <f>VLOOKUP(D4965,'Data Outlet'!$A$2:$D$17,2,FALSE)</f>
        <v>MALL OF INDONESIA</v>
      </c>
    </row>
    <row r="4966" spans="1:12" x14ac:dyDescent="0.25">
      <c r="A4966" t="str">
        <f t="shared" si="156"/>
        <v>T-4965</v>
      </c>
      <c r="B4966" s="3" t="s">
        <v>2584</v>
      </c>
      <c r="C4966" s="5">
        <v>45489</v>
      </c>
      <c r="D4966" s="3" t="s">
        <v>45</v>
      </c>
      <c r="E4966" s="4" t="s">
        <v>257</v>
      </c>
      <c r="F4966" s="9">
        <v>1</v>
      </c>
      <c r="G4966">
        <f>VLOOKUP(E4966,'Data Produk'!$A$2:$E$2517,5,FALSE)</f>
        <v>40500</v>
      </c>
      <c r="H4966">
        <f t="shared" si="155"/>
        <v>40500</v>
      </c>
      <c r="I4966" t="str">
        <f>VLOOKUP(E4966,'Data Produk'!$A$2:$E$2517,3,FALSE)</f>
        <v>BHINNEKA MEOW AC5001 HEADSET ACCESSORIES BLACK</v>
      </c>
      <c r="J4966" t="str">
        <f>VLOOKUP(E4966,'Data Produk'!$A$2:$E$2517,4,FALSE)</f>
        <v>OTHER ACCESSORIES</v>
      </c>
      <c r="K4966" t="str">
        <f>VLOOKUP(D4966,'Data Outlet'!$A$2:$D$17,4,FALSE)</f>
        <v>Indah Putri</v>
      </c>
      <c r="L4966" t="str">
        <f>VLOOKUP(D4966,'Data Outlet'!$A$2:$D$17,2,FALSE)</f>
        <v>PIK AVENUE</v>
      </c>
    </row>
    <row r="4967" spans="1:12" x14ac:dyDescent="0.25">
      <c r="A4967" t="str">
        <f t="shared" si="156"/>
        <v>T-4966</v>
      </c>
      <c r="B4967" s="3" t="s">
        <v>2584</v>
      </c>
      <c r="C4967" s="5">
        <v>45479</v>
      </c>
      <c r="D4967" s="3" t="s">
        <v>43</v>
      </c>
      <c r="E4967" s="4" t="s">
        <v>552</v>
      </c>
      <c r="F4967" s="9">
        <v>3</v>
      </c>
      <c r="G4967">
        <f>VLOOKUP(E4967,'Data Produk'!$A$2:$E$2517,5,FALSE)</f>
        <v>57600</v>
      </c>
      <c r="H4967">
        <f t="shared" si="155"/>
        <v>172800</v>
      </c>
      <c r="I4967" t="str">
        <f>VLOOKUP(E4967,'Data Produk'!$A$2:$E$2517,3,FALSE)</f>
        <v>BHINNEKA GO W192 OFFICE MOUSE BLACK</v>
      </c>
      <c r="J4967" t="str">
        <f>VLOOKUP(E4967,'Data Produk'!$A$2:$E$2517,4,FALSE)</f>
        <v>OFFICE MOUSE</v>
      </c>
      <c r="K4967" t="str">
        <f>VLOOKUP(D4967,'Data Outlet'!$A$2:$D$17,4,FALSE)</f>
        <v>Gita Rahma</v>
      </c>
      <c r="L4967" t="str">
        <f>VLOOKUP(D4967,'Data Outlet'!$A$2:$D$17,2,FALSE)</f>
        <v>MALL OF INDONESIA</v>
      </c>
    </row>
    <row r="4968" spans="1:12" x14ac:dyDescent="0.25">
      <c r="A4968" t="str">
        <f t="shared" si="156"/>
        <v>T-4967</v>
      </c>
      <c r="B4968" s="3" t="s">
        <v>2584</v>
      </c>
      <c r="C4968" s="5">
        <v>45504</v>
      </c>
      <c r="D4968" s="3" t="s">
        <v>45</v>
      </c>
      <c r="E4968" s="4" t="s">
        <v>185</v>
      </c>
      <c r="F4968" s="9">
        <v>4</v>
      </c>
      <c r="G4968">
        <f>VLOOKUP(E4968,'Data Produk'!$A$2:$E$2517,5,FALSE)</f>
        <v>15300</v>
      </c>
      <c r="H4968">
        <f t="shared" si="155"/>
        <v>61200</v>
      </c>
      <c r="I4968" t="str">
        <f>VLOOKUP(E4968,'Data Produk'!$A$2:$E$2517,3,FALSE)</f>
        <v>BHINNEKA LINKPODS ES3 WIRED EARBUDS BLACK</v>
      </c>
      <c r="J4968" t="str">
        <f>VLOOKUP(E4968,'Data Produk'!$A$2:$E$2517,4,FALSE)</f>
        <v>EARPHONE</v>
      </c>
      <c r="K4968" t="str">
        <f>VLOOKUP(D4968,'Data Outlet'!$A$2:$D$17,4,FALSE)</f>
        <v>Indah Putri</v>
      </c>
      <c r="L4968" t="str">
        <f>VLOOKUP(D4968,'Data Outlet'!$A$2:$D$17,2,FALSE)</f>
        <v>PIK AVENUE</v>
      </c>
    </row>
    <row r="4969" spans="1:12" x14ac:dyDescent="0.25">
      <c r="A4969" t="str">
        <f t="shared" si="156"/>
        <v>T-4968</v>
      </c>
      <c r="B4969" s="3" t="s">
        <v>2584</v>
      </c>
      <c r="C4969" s="5">
        <v>45492</v>
      </c>
      <c r="D4969" s="3" t="s">
        <v>41</v>
      </c>
      <c r="E4969" s="4" t="s">
        <v>1871</v>
      </c>
      <c r="F4969" s="9">
        <v>2</v>
      </c>
      <c r="G4969">
        <f>VLOOKUP(E4969,'Data Produk'!$A$2:$E$2517,5,FALSE)</f>
        <v>98100</v>
      </c>
      <c r="H4969">
        <f t="shared" si="155"/>
        <v>196200</v>
      </c>
      <c r="I4969" t="str">
        <f>VLOOKUP(E4969,'Data Produk'!$A$2:$E$2517,3,FALSE)</f>
        <v>BHINNEKA POWER PURE 38W 2-PORTS USB CHARGER (PD+QC) WHITE</v>
      </c>
      <c r="J4969" t="str">
        <f>VLOOKUP(E4969,'Data Produk'!$A$2:$E$2517,4,FALSE)</f>
        <v>CHARGER</v>
      </c>
      <c r="K4969" t="str">
        <f>VLOOKUP(D4969,'Data Outlet'!$A$2:$D$17,4,FALSE)</f>
        <v>Gita Rahma</v>
      </c>
      <c r="L4969" t="str">
        <f>VLOOKUP(D4969,'Data Outlet'!$A$2:$D$17,2,FALSE)</f>
        <v>MALL GANDARIA CITY</v>
      </c>
    </row>
    <row r="4970" spans="1:12" x14ac:dyDescent="0.25">
      <c r="A4970" t="str">
        <f t="shared" si="156"/>
        <v>T-4969</v>
      </c>
      <c r="B4970" s="3" t="s">
        <v>2584</v>
      </c>
      <c r="C4970" s="5">
        <v>45499</v>
      </c>
      <c r="D4970" s="3" t="s">
        <v>42</v>
      </c>
      <c r="E4970" s="4" t="s">
        <v>201</v>
      </c>
      <c r="F4970" s="9">
        <v>1</v>
      </c>
      <c r="G4970">
        <f>VLOOKUP(E4970,'Data Produk'!$A$2:$E$2517,5,FALSE)</f>
        <v>37350</v>
      </c>
      <c r="H4970">
        <f t="shared" si="155"/>
        <v>37350</v>
      </c>
      <c r="I4970" t="str">
        <f>VLOOKUP(E4970,'Data Produk'!$A$2:$E$2517,3,FALSE)</f>
        <v>BHINNEKA LAVALIER MV01 MICROPHONE BLACK</v>
      </c>
      <c r="J4970" t="str">
        <f>VLOOKUP(E4970,'Data Produk'!$A$2:$E$2517,4,FALSE)</f>
        <v>STREAMING DEVICES</v>
      </c>
      <c r="K4970" t="str">
        <f>VLOOKUP(D4970,'Data Outlet'!$A$2:$D$17,4,FALSE)</f>
        <v>Hadi Nugroho</v>
      </c>
      <c r="L4970" t="str">
        <f>VLOOKUP(D4970,'Data Outlet'!$A$2:$D$17,2,FALSE)</f>
        <v>MALL KELAPA GADING</v>
      </c>
    </row>
    <row r="4971" spans="1:12" x14ac:dyDescent="0.25">
      <c r="A4971" t="str">
        <f t="shared" si="156"/>
        <v>T-4970</v>
      </c>
      <c r="B4971" s="3" t="s">
        <v>2584</v>
      </c>
      <c r="C4971" s="5">
        <v>45503</v>
      </c>
      <c r="D4971" s="3" t="s">
        <v>45</v>
      </c>
      <c r="E4971" s="4" t="s">
        <v>779</v>
      </c>
      <c r="F4971" s="9">
        <v>5</v>
      </c>
      <c r="G4971">
        <f>VLOOKUP(E4971,'Data Produk'!$A$2:$E$2517,5,FALSE)</f>
        <v>13500</v>
      </c>
      <c r="H4971">
        <f t="shared" si="155"/>
        <v>67500</v>
      </c>
      <c r="I4971" t="str">
        <f>VLOOKUP(E4971,'Data Produk'!$A$2:$E$2517,3,FALSE)</f>
        <v>BHINNEKA LINKBUDS ES2 WIRED EARBUDS WHITE</v>
      </c>
      <c r="J4971" t="str">
        <f>VLOOKUP(E4971,'Data Produk'!$A$2:$E$2517,4,FALSE)</f>
        <v>EARPHONE</v>
      </c>
      <c r="K4971" t="str">
        <f>VLOOKUP(D4971,'Data Outlet'!$A$2:$D$17,4,FALSE)</f>
        <v>Indah Putri</v>
      </c>
      <c r="L4971" t="str">
        <f>VLOOKUP(D4971,'Data Outlet'!$A$2:$D$17,2,FALSE)</f>
        <v>PIK AVENUE</v>
      </c>
    </row>
    <row r="4972" spans="1:12" x14ac:dyDescent="0.25">
      <c r="A4972" t="str">
        <f t="shared" si="156"/>
        <v>T-4971</v>
      </c>
      <c r="B4972" s="3" t="s">
        <v>2584</v>
      </c>
      <c r="C4972" s="5">
        <v>45499</v>
      </c>
      <c r="D4972" s="3" t="s">
        <v>43</v>
      </c>
      <c r="E4972" s="4" t="s">
        <v>540</v>
      </c>
      <c r="F4972" s="9">
        <v>3</v>
      </c>
      <c r="G4972">
        <f>VLOOKUP(E4972,'Data Produk'!$A$2:$E$2517,5,FALSE)</f>
        <v>81000</v>
      </c>
      <c r="H4972">
        <f t="shared" si="155"/>
        <v>243000</v>
      </c>
      <c r="I4972" t="str">
        <f>VLOOKUP(E4972,'Data Produk'!$A$2:$E$2517,3,FALSE)</f>
        <v>BHINNEKA AGILE MP903 GAMING MOUSEPAD BLACK</v>
      </c>
      <c r="J4972" t="str">
        <f>VLOOKUP(E4972,'Data Produk'!$A$2:$E$2517,4,FALSE)</f>
        <v>GAMING MOUSEPAD</v>
      </c>
      <c r="K4972" t="str">
        <f>VLOOKUP(D4972,'Data Outlet'!$A$2:$D$17,4,FALSE)</f>
        <v>Gita Rahma</v>
      </c>
      <c r="L4972" t="str">
        <f>VLOOKUP(D4972,'Data Outlet'!$A$2:$D$17,2,FALSE)</f>
        <v>MALL OF INDONESIA</v>
      </c>
    </row>
    <row r="4973" spans="1:12" x14ac:dyDescent="0.25">
      <c r="A4973" t="str">
        <f t="shared" si="156"/>
        <v>T-4972</v>
      </c>
      <c r="B4973" s="3" t="s">
        <v>2584</v>
      </c>
      <c r="C4973" s="5">
        <v>45499</v>
      </c>
      <c r="D4973" s="3" t="s">
        <v>43</v>
      </c>
      <c r="E4973" s="4" t="s">
        <v>643</v>
      </c>
      <c r="F4973" s="9">
        <v>2</v>
      </c>
      <c r="G4973">
        <f>VLOOKUP(E4973,'Data Produk'!$A$2:$E$2517,5,FALSE)</f>
        <v>29700</v>
      </c>
      <c r="H4973">
        <f t="shared" si="155"/>
        <v>59400</v>
      </c>
      <c r="I4973" t="str">
        <f>VLOOKUP(E4973,'Data Produk'!$A$2:$E$2517,3,FALSE)</f>
        <v>KC201 BHINNEKA USB CABLE TYPE C</v>
      </c>
      <c r="J4973" t="str">
        <f>VLOOKUP(E4973,'Data Produk'!$A$2:$E$2517,4,FALSE)</f>
        <v>CABLE</v>
      </c>
      <c r="K4973" t="str">
        <f>VLOOKUP(D4973,'Data Outlet'!$A$2:$D$17,4,FALSE)</f>
        <v>Gita Rahma</v>
      </c>
      <c r="L4973" t="str">
        <f>VLOOKUP(D4973,'Data Outlet'!$A$2:$D$17,2,FALSE)</f>
        <v>MALL OF INDONESIA</v>
      </c>
    </row>
    <row r="4974" spans="1:12" x14ac:dyDescent="0.25">
      <c r="A4974" t="str">
        <f t="shared" si="156"/>
        <v>T-4973</v>
      </c>
      <c r="B4974" s="3" t="s">
        <v>2584</v>
      </c>
      <c r="C4974" s="5">
        <v>45474</v>
      </c>
      <c r="D4974" s="3" t="s">
        <v>41</v>
      </c>
      <c r="E4974" s="4" t="s">
        <v>885</v>
      </c>
      <c r="F4974" s="9">
        <v>1</v>
      </c>
      <c r="G4974">
        <f>VLOOKUP(E4974,'Data Produk'!$A$2:$E$2517,5,FALSE)</f>
        <v>82800</v>
      </c>
      <c r="H4974">
        <f t="shared" si="155"/>
        <v>82800</v>
      </c>
      <c r="I4974" t="str">
        <f>VLOOKUP(E4974,'Data Produk'!$A$2:$E$2517,3,FALSE)</f>
        <v>BHINNEKA GO W193 OFFICE MOUSE BLUE</v>
      </c>
      <c r="J4974" t="str">
        <f>VLOOKUP(E4974,'Data Produk'!$A$2:$E$2517,4,FALSE)</f>
        <v>OFFICE MOUSE</v>
      </c>
      <c r="K4974" t="str">
        <f>VLOOKUP(D4974,'Data Outlet'!$A$2:$D$17,4,FALSE)</f>
        <v>Gita Rahma</v>
      </c>
      <c r="L4974" t="str">
        <f>VLOOKUP(D4974,'Data Outlet'!$A$2:$D$17,2,FALSE)</f>
        <v>MALL GANDARIA CITY</v>
      </c>
    </row>
    <row r="4975" spans="1:12" x14ac:dyDescent="0.25">
      <c r="A4975" t="str">
        <f t="shared" si="156"/>
        <v>T-4974</v>
      </c>
      <c r="B4975" s="3" t="s">
        <v>2584</v>
      </c>
      <c r="C4975" s="5">
        <v>45495</v>
      </c>
      <c r="D4975" s="3" t="s">
        <v>43</v>
      </c>
      <c r="E4975" s="4" t="s">
        <v>1761</v>
      </c>
      <c r="F4975" s="9">
        <v>1</v>
      </c>
      <c r="G4975">
        <f>VLOOKUP(E4975,'Data Produk'!$A$2:$E$2517,5,FALSE)</f>
        <v>26100</v>
      </c>
      <c r="H4975">
        <f t="shared" si="155"/>
        <v>26100</v>
      </c>
      <c r="I4975" t="str">
        <f>VLOOKUP(E4975,'Data Produk'!$A$2:$E$2517,3,FALSE)</f>
        <v>KM102 BHINNEKA USB CABLE MICRO</v>
      </c>
      <c r="J4975" t="str">
        <f>VLOOKUP(E4975,'Data Produk'!$A$2:$E$2517,4,FALSE)</f>
        <v>CABLE</v>
      </c>
      <c r="K4975" t="str">
        <f>VLOOKUP(D4975,'Data Outlet'!$A$2:$D$17,4,FALSE)</f>
        <v>Gita Rahma</v>
      </c>
      <c r="L4975" t="str">
        <f>VLOOKUP(D4975,'Data Outlet'!$A$2:$D$17,2,FALSE)</f>
        <v>MALL OF INDONESIA</v>
      </c>
    </row>
    <row r="4976" spans="1:12" x14ac:dyDescent="0.25">
      <c r="A4976" t="str">
        <f t="shared" si="156"/>
        <v>T-4975</v>
      </c>
      <c r="B4976" s="3" t="s">
        <v>2584</v>
      </c>
      <c r="C4976" s="5">
        <v>45501</v>
      </c>
      <c r="D4976" s="3" t="s">
        <v>43</v>
      </c>
      <c r="E4976" s="4" t="s">
        <v>510</v>
      </c>
      <c r="F4976" s="9">
        <v>1</v>
      </c>
      <c r="G4976">
        <f>VLOOKUP(E4976,'Data Produk'!$A$2:$E$2517,5,FALSE)</f>
        <v>103500</v>
      </c>
      <c r="H4976">
        <f t="shared" si="155"/>
        <v>103500</v>
      </c>
      <c r="I4976" t="str">
        <f>VLOOKUP(E4976,'Data Produk'!$A$2:$E$2517,3,FALSE)</f>
        <v>BHINNEKA FLASH HQ53 GAMING HEADSET BLACK</v>
      </c>
      <c r="J4976" t="str">
        <f>VLOOKUP(E4976,'Data Produk'!$A$2:$E$2517,4,FALSE)</f>
        <v>GAMING HEADSET</v>
      </c>
      <c r="K4976" t="str">
        <f>VLOOKUP(D4976,'Data Outlet'!$A$2:$D$17,4,FALSE)</f>
        <v>Gita Rahma</v>
      </c>
      <c r="L4976" t="str">
        <f>VLOOKUP(D4976,'Data Outlet'!$A$2:$D$17,2,FALSE)</f>
        <v>MALL OF INDONESIA</v>
      </c>
    </row>
    <row r="4977" spans="1:12" x14ac:dyDescent="0.25">
      <c r="A4977" t="str">
        <f t="shared" si="156"/>
        <v>T-4976</v>
      </c>
      <c r="B4977" s="3" t="s">
        <v>2584</v>
      </c>
      <c r="C4977" s="5">
        <v>45476</v>
      </c>
      <c r="D4977" s="3" t="s">
        <v>45</v>
      </c>
      <c r="E4977" s="4" t="s">
        <v>1058</v>
      </c>
      <c r="F4977" s="9">
        <v>2</v>
      </c>
      <c r="G4977">
        <f>VLOOKUP(E4977,'Data Produk'!$A$2:$E$2517,5,FALSE)</f>
        <v>81000</v>
      </c>
      <c r="H4977">
        <f t="shared" si="155"/>
        <v>162000</v>
      </c>
      <c r="I4977" t="str">
        <f>VLOOKUP(E4977,'Data Produk'!$A$2:$E$2517,3,FALSE)</f>
        <v>BHINNEKA SCAR II EG5C WIRED EARBUDS BLACK</v>
      </c>
      <c r="J4977" t="str">
        <f>VLOOKUP(E4977,'Data Produk'!$A$2:$E$2517,4,FALSE)</f>
        <v>EARPHONE</v>
      </c>
      <c r="K4977" t="str">
        <f>VLOOKUP(D4977,'Data Outlet'!$A$2:$D$17,4,FALSE)</f>
        <v>Indah Putri</v>
      </c>
      <c r="L4977" t="str">
        <f>VLOOKUP(D4977,'Data Outlet'!$A$2:$D$17,2,FALSE)</f>
        <v>PIK AVENUE</v>
      </c>
    </row>
    <row r="4978" spans="1:12" x14ac:dyDescent="0.25">
      <c r="A4978" t="str">
        <f t="shared" si="156"/>
        <v>T-4977</v>
      </c>
      <c r="B4978" s="3" t="s">
        <v>2584</v>
      </c>
      <c r="C4978" s="5">
        <v>45503</v>
      </c>
      <c r="D4978" s="3" t="s">
        <v>41</v>
      </c>
      <c r="E4978" s="4" t="s">
        <v>754</v>
      </c>
      <c r="F4978" s="9">
        <v>1</v>
      </c>
      <c r="G4978">
        <f>VLOOKUP(E4978,'Data Produk'!$A$2:$E$2517,5,FALSE)</f>
        <v>15300</v>
      </c>
      <c r="H4978">
        <f t="shared" si="155"/>
        <v>15300</v>
      </c>
      <c r="I4978" t="str">
        <f>VLOOKUP(E4978,'Data Produk'!$A$2:$E$2517,3,FALSE)</f>
        <v>BHINNEKA LINKPODS ES3 WIRED EARBUDS WHITE</v>
      </c>
      <c r="J4978" t="str">
        <f>VLOOKUP(E4978,'Data Produk'!$A$2:$E$2517,4,FALSE)</f>
        <v>EARPHONE</v>
      </c>
      <c r="K4978" t="str">
        <f>VLOOKUP(D4978,'Data Outlet'!$A$2:$D$17,4,FALSE)</f>
        <v>Gita Rahma</v>
      </c>
      <c r="L4978" t="str">
        <f>VLOOKUP(D4978,'Data Outlet'!$A$2:$D$17,2,FALSE)</f>
        <v>MALL GANDARIA CITY</v>
      </c>
    </row>
    <row r="4979" spans="1:12" x14ac:dyDescent="0.25">
      <c r="A4979" t="str">
        <f t="shared" si="156"/>
        <v>T-4978</v>
      </c>
      <c r="B4979" s="3" t="s">
        <v>2584</v>
      </c>
      <c r="C4979" s="5">
        <v>45493</v>
      </c>
      <c r="D4979" s="3" t="s">
        <v>43</v>
      </c>
      <c r="E4979" s="4" t="s">
        <v>1218</v>
      </c>
      <c r="F4979" s="9">
        <v>1</v>
      </c>
      <c r="G4979">
        <f>VLOOKUP(E4979,'Data Produk'!$A$2:$E$2517,5,FALSE)</f>
        <v>162000</v>
      </c>
      <c r="H4979">
        <f t="shared" si="155"/>
        <v>162000</v>
      </c>
      <c r="I4979" t="str">
        <f>VLOOKUP(E4979,'Data Produk'!$A$2:$E$2517,3,FALSE)</f>
        <v>BHINNEKA GO WH03 WIRELESS HEADSET BEIGE</v>
      </c>
      <c r="J4979" t="str">
        <f>VLOOKUP(E4979,'Data Produk'!$A$2:$E$2517,4,FALSE)</f>
        <v>WIRELESS HEADSET</v>
      </c>
      <c r="K4979" t="str">
        <f>VLOOKUP(D4979,'Data Outlet'!$A$2:$D$17,4,FALSE)</f>
        <v>Gita Rahma</v>
      </c>
      <c r="L4979" t="str">
        <f>VLOOKUP(D4979,'Data Outlet'!$A$2:$D$17,2,FALSE)</f>
        <v>MALL OF INDONESIA</v>
      </c>
    </row>
    <row r="4980" spans="1:12" x14ac:dyDescent="0.25">
      <c r="A4980" t="str">
        <f t="shared" si="156"/>
        <v>T-4979</v>
      </c>
      <c r="B4980" s="3" t="s">
        <v>2584</v>
      </c>
      <c r="C4980" s="5">
        <v>45490</v>
      </c>
      <c r="D4980" s="3" t="s">
        <v>45</v>
      </c>
      <c r="E4980" s="4" t="s">
        <v>1180</v>
      </c>
      <c r="F4980" s="9">
        <v>2</v>
      </c>
      <c r="G4980">
        <f>VLOOKUP(E4980,'Data Produk'!$A$2:$E$2517,5,FALSE)</f>
        <v>65700</v>
      </c>
      <c r="H4980">
        <f t="shared" si="155"/>
        <v>131400</v>
      </c>
      <c r="I4980" t="str">
        <f>VLOOKUP(E4980,'Data Produk'!$A$2:$E$2517,3,FALSE)</f>
        <v>BHINNEKA POWER GO 20W 1-PORT TYPE-C USB CHARGER (PD) WHITE</v>
      </c>
      <c r="J4980" t="str">
        <f>VLOOKUP(E4980,'Data Produk'!$A$2:$E$2517,4,FALSE)</f>
        <v>CHARGER</v>
      </c>
      <c r="K4980" t="str">
        <f>VLOOKUP(D4980,'Data Outlet'!$A$2:$D$17,4,FALSE)</f>
        <v>Indah Putri</v>
      </c>
      <c r="L4980" t="str">
        <f>VLOOKUP(D4980,'Data Outlet'!$A$2:$D$17,2,FALSE)</f>
        <v>PIK AVENUE</v>
      </c>
    </row>
    <row r="4981" spans="1:12" x14ac:dyDescent="0.25">
      <c r="A4981" t="str">
        <f t="shared" si="156"/>
        <v>T-4980</v>
      </c>
      <c r="B4981" s="3" t="s">
        <v>2584</v>
      </c>
      <c r="C4981" s="5">
        <v>45497</v>
      </c>
      <c r="D4981" s="3" t="s">
        <v>41</v>
      </c>
      <c r="E4981" s="4" t="s">
        <v>798</v>
      </c>
      <c r="F4981" s="9">
        <v>3</v>
      </c>
      <c r="G4981">
        <f>VLOOKUP(E4981,'Data Produk'!$A$2:$E$2517,5,FALSE)</f>
        <v>14400</v>
      </c>
      <c r="H4981">
        <f t="shared" si="155"/>
        <v>43200</v>
      </c>
      <c r="I4981" t="str">
        <f>VLOOKUP(E4981,'Data Produk'!$A$2:$E$2517,3,FALSE)</f>
        <v>BHINNEKA DURALINK KLT1201 CABLE BLACK</v>
      </c>
      <c r="J4981" t="str">
        <f>VLOOKUP(E4981,'Data Produk'!$A$2:$E$2517,4,FALSE)</f>
        <v>CABLE</v>
      </c>
      <c r="K4981" t="str">
        <f>VLOOKUP(D4981,'Data Outlet'!$A$2:$D$17,4,FALSE)</f>
        <v>Gita Rahma</v>
      </c>
      <c r="L4981" t="str">
        <f>VLOOKUP(D4981,'Data Outlet'!$A$2:$D$17,2,FALSE)</f>
        <v>MALL GANDARIA CITY</v>
      </c>
    </row>
    <row r="4982" spans="1:12" x14ac:dyDescent="0.25">
      <c r="A4982" t="str">
        <f t="shared" si="156"/>
        <v>T-4981</v>
      </c>
      <c r="B4982" s="3" t="s">
        <v>2584</v>
      </c>
      <c r="C4982" s="5">
        <v>45503</v>
      </c>
      <c r="D4982" s="3" t="s">
        <v>42</v>
      </c>
      <c r="E4982" s="4" t="s">
        <v>701</v>
      </c>
      <c r="F4982" s="9">
        <v>2</v>
      </c>
      <c r="G4982">
        <f>VLOOKUP(E4982,'Data Produk'!$A$2:$E$2517,5,FALSE)</f>
        <v>162000</v>
      </c>
      <c r="H4982">
        <f t="shared" si="155"/>
        <v>324000</v>
      </c>
      <c r="I4982" t="str">
        <f>VLOOKUP(E4982,'Data Produk'!$A$2:$E$2517,3,FALSE)</f>
        <v>BHINNEKA POWER PACK T1 10.000 mAh 22,5W POWERBANK BLACK</v>
      </c>
      <c r="J4982" t="str">
        <f>VLOOKUP(E4982,'Data Produk'!$A$2:$E$2517,4,FALSE)</f>
        <v>POWERBANK</v>
      </c>
      <c r="K4982" t="str">
        <f>VLOOKUP(D4982,'Data Outlet'!$A$2:$D$17,4,FALSE)</f>
        <v>Hadi Nugroho</v>
      </c>
      <c r="L4982" t="str">
        <f>VLOOKUP(D4982,'Data Outlet'!$A$2:$D$17,2,FALSE)</f>
        <v>MALL KELAPA GADING</v>
      </c>
    </row>
    <row r="4983" spans="1:12" x14ac:dyDescent="0.25">
      <c r="A4983" t="str">
        <f t="shared" si="156"/>
        <v>T-4982</v>
      </c>
      <c r="B4983" s="3" t="s">
        <v>2584</v>
      </c>
      <c r="C4983" s="5">
        <v>45499</v>
      </c>
      <c r="D4983" s="3" t="s">
        <v>43</v>
      </c>
      <c r="E4983" s="4" t="s">
        <v>556</v>
      </c>
      <c r="F4983" s="9">
        <v>1</v>
      </c>
      <c r="G4983">
        <f>VLOOKUP(E4983,'Data Produk'!$A$2:$E$2517,5,FALSE)</f>
        <v>17100</v>
      </c>
      <c r="H4983">
        <f t="shared" si="155"/>
        <v>17100</v>
      </c>
      <c r="I4983" t="str">
        <f>VLOOKUP(E4983,'Data Produk'!$A$2:$E$2517,3,FALSE)</f>
        <v>BHINNEKA DURALINK KCB1201 BLACK</v>
      </c>
      <c r="J4983" t="str">
        <f>VLOOKUP(E4983,'Data Produk'!$A$2:$E$2517,4,FALSE)</f>
        <v>CABLE</v>
      </c>
      <c r="K4983" t="str">
        <f>VLOOKUP(D4983,'Data Outlet'!$A$2:$D$17,4,FALSE)</f>
        <v>Gita Rahma</v>
      </c>
      <c r="L4983" t="str">
        <f>VLOOKUP(D4983,'Data Outlet'!$A$2:$D$17,2,FALSE)</f>
        <v>MALL OF INDONESIA</v>
      </c>
    </row>
    <row r="4984" spans="1:12" x14ac:dyDescent="0.25">
      <c r="A4984" t="str">
        <f t="shared" si="156"/>
        <v>T-4983</v>
      </c>
      <c r="B4984" s="3" t="s">
        <v>2584</v>
      </c>
      <c r="C4984" s="5">
        <v>45492</v>
      </c>
      <c r="D4984" s="3" t="s">
        <v>43</v>
      </c>
      <c r="E4984" s="4" t="s">
        <v>744</v>
      </c>
      <c r="F4984" s="9">
        <v>1</v>
      </c>
      <c r="G4984">
        <f>VLOOKUP(E4984,'Data Produk'!$A$2:$E$2517,5,FALSE)</f>
        <v>81000</v>
      </c>
      <c r="H4984">
        <f t="shared" si="155"/>
        <v>81000</v>
      </c>
      <c r="I4984" t="str">
        <f>VLOOKUP(E4984,'Data Produk'!$A$2:$E$2517,3,FALSE)</f>
        <v>BHINNEKA THOR X9 GAMING MOUSE BLACK</v>
      </c>
      <c r="J4984" t="str">
        <f>VLOOKUP(E4984,'Data Produk'!$A$2:$E$2517,4,FALSE)</f>
        <v>MOUSE GAMING</v>
      </c>
      <c r="K4984" t="str">
        <f>VLOOKUP(D4984,'Data Outlet'!$A$2:$D$17,4,FALSE)</f>
        <v>Gita Rahma</v>
      </c>
      <c r="L4984" t="str">
        <f>VLOOKUP(D4984,'Data Outlet'!$A$2:$D$17,2,FALSE)</f>
        <v>MALL OF INDONESIA</v>
      </c>
    </row>
    <row r="4985" spans="1:12" x14ac:dyDescent="0.25">
      <c r="A4985" t="str">
        <f t="shared" si="156"/>
        <v>T-4984</v>
      </c>
      <c r="B4985" s="3" t="s">
        <v>2584</v>
      </c>
      <c r="C4985" s="5">
        <v>45478</v>
      </c>
      <c r="D4985" s="3" t="s">
        <v>42</v>
      </c>
      <c r="E4985" s="4" t="s">
        <v>287</v>
      </c>
      <c r="F4985" s="9">
        <v>5</v>
      </c>
      <c r="G4985">
        <f>VLOOKUP(E4985,'Data Produk'!$A$2:$E$2517,5,FALSE)</f>
        <v>27000</v>
      </c>
      <c r="H4985">
        <f t="shared" si="155"/>
        <v>135000</v>
      </c>
      <c r="I4985" t="str">
        <f>VLOOKUP(E4985,'Data Produk'!$A$2:$E$2517,3,FALSE)</f>
        <v>BHINNEKA DURALINK KLB2001 BLACK</v>
      </c>
      <c r="J4985" t="str">
        <f>VLOOKUP(E4985,'Data Produk'!$A$2:$E$2517,4,FALSE)</f>
        <v>CABLE</v>
      </c>
      <c r="K4985" t="str">
        <f>VLOOKUP(D4985,'Data Outlet'!$A$2:$D$17,4,FALSE)</f>
        <v>Hadi Nugroho</v>
      </c>
      <c r="L4985" t="str">
        <f>VLOOKUP(D4985,'Data Outlet'!$A$2:$D$17,2,FALSE)</f>
        <v>MALL KELAPA GADING</v>
      </c>
    </row>
    <row r="4986" spans="1:12" x14ac:dyDescent="0.25">
      <c r="A4986" t="str">
        <f t="shared" si="156"/>
        <v>T-4985</v>
      </c>
      <c r="B4986" s="3" t="s">
        <v>2584</v>
      </c>
      <c r="C4986" s="5">
        <v>45493</v>
      </c>
      <c r="D4986" s="3" t="s">
        <v>45</v>
      </c>
      <c r="E4986" s="4" t="s">
        <v>120</v>
      </c>
      <c r="F4986" s="9">
        <v>1</v>
      </c>
      <c r="G4986">
        <f>VLOOKUP(E4986,'Data Produk'!$A$2:$E$2517,5,FALSE)</f>
        <v>82800</v>
      </c>
      <c r="H4986">
        <f t="shared" si="155"/>
        <v>82800</v>
      </c>
      <c r="I4986" t="str">
        <f>VLOOKUP(E4986,'Data Produk'!$A$2:$E$2517,3,FALSE)</f>
        <v>BHINNEKA GO W193 OFFICE MOUSE GREY</v>
      </c>
      <c r="J4986" t="str">
        <f>VLOOKUP(E4986,'Data Produk'!$A$2:$E$2517,4,FALSE)</f>
        <v>OFFICE MOUSE</v>
      </c>
      <c r="K4986" t="str">
        <f>VLOOKUP(D4986,'Data Outlet'!$A$2:$D$17,4,FALSE)</f>
        <v>Indah Putri</v>
      </c>
      <c r="L4986" t="str">
        <f>VLOOKUP(D4986,'Data Outlet'!$A$2:$D$17,2,FALSE)</f>
        <v>PIK AVENUE</v>
      </c>
    </row>
    <row r="4987" spans="1:12" x14ac:dyDescent="0.25">
      <c r="A4987" t="str">
        <f t="shared" si="156"/>
        <v>T-4986</v>
      </c>
      <c r="B4987" s="3" t="s">
        <v>2584</v>
      </c>
      <c r="C4987" s="5">
        <v>45479</v>
      </c>
      <c r="D4987" s="3" t="s">
        <v>41</v>
      </c>
      <c r="E4987" s="4" t="s">
        <v>1086</v>
      </c>
      <c r="F4987" s="9">
        <v>2</v>
      </c>
      <c r="G4987">
        <f>VLOOKUP(E4987,'Data Produk'!$A$2:$E$2517,5,FALSE)</f>
        <v>80100</v>
      </c>
      <c r="H4987">
        <f t="shared" si="155"/>
        <v>160200</v>
      </c>
      <c r="I4987" t="str">
        <f>VLOOKUP(E4987,'Data Produk'!$A$2:$E$2517,3,FALSE)</f>
        <v>BHINNEKA AGILE MP903 GAMING MOUSEPAD BLACK</v>
      </c>
      <c r="J4987" t="str">
        <f>VLOOKUP(E4987,'Data Produk'!$A$2:$E$2517,4,FALSE)</f>
        <v>GAMING MOUSEPAD</v>
      </c>
      <c r="K4987" t="str">
        <f>VLOOKUP(D4987,'Data Outlet'!$A$2:$D$17,4,FALSE)</f>
        <v>Gita Rahma</v>
      </c>
      <c r="L4987" t="str">
        <f>VLOOKUP(D4987,'Data Outlet'!$A$2:$D$17,2,FALSE)</f>
        <v>MALL GANDARIA CITY</v>
      </c>
    </row>
    <row r="4988" spans="1:12" x14ac:dyDescent="0.25">
      <c r="A4988" t="str">
        <f t="shared" si="156"/>
        <v>T-4987</v>
      </c>
      <c r="B4988" s="3" t="s">
        <v>2584</v>
      </c>
      <c r="C4988" s="5">
        <v>45494</v>
      </c>
      <c r="D4988" s="3" t="s">
        <v>42</v>
      </c>
      <c r="E4988" s="4" t="s">
        <v>282</v>
      </c>
      <c r="F4988" s="9">
        <v>2</v>
      </c>
      <c r="G4988">
        <f>VLOOKUP(E4988,'Data Produk'!$A$2:$E$2517,5,FALSE)</f>
        <v>107100</v>
      </c>
      <c r="H4988">
        <f t="shared" si="155"/>
        <v>214200</v>
      </c>
      <c r="I4988" t="str">
        <f>VLOOKUP(E4988,'Data Produk'!$A$2:$E$2517,3,FALSE)</f>
        <v>BHINNEKA CW2-Q02 38W 2-PORTS CHARGER (QC) WHITE</v>
      </c>
      <c r="J4988" t="str">
        <f>VLOOKUP(E4988,'Data Produk'!$A$2:$E$2517,4,FALSE)</f>
        <v>CHARGER</v>
      </c>
      <c r="K4988" t="str">
        <f>VLOOKUP(D4988,'Data Outlet'!$A$2:$D$17,4,FALSE)</f>
        <v>Hadi Nugroho</v>
      </c>
      <c r="L4988" t="str">
        <f>VLOOKUP(D4988,'Data Outlet'!$A$2:$D$17,2,FALSE)</f>
        <v>MALL KELAPA GADING</v>
      </c>
    </row>
    <row r="4989" spans="1:12" x14ac:dyDescent="0.25">
      <c r="A4989" t="str">
        <f t="shared" si="156"/>
        <v>T-4988</v>
      </c>
      <c r="B4989" s="3" t="s">
        <v>2584</v>
      </c>
      <c r="C4989" s="5">
        <v>45486</v>
      </c>
      <c r="D4989" s="3" t="s">
        <v>45</v>
      </c>
      <c r="E4989" s="4" t="s">
        <v>1037</v>
      </c>
      <c r="F4989" s="9">
        <v>2</v>
      </c>
      <c r="G4989">
        <f>VLOOKUP(E4989,'Data Produk'!$A$2:$E$2517,5,FALSE)</f>
        <v>25200</v>
      </c>
      <c r="H4989">
        <f t="shared" si="155"/>
        <v>50400</v>
      </c>
      <c r="I4989" t="str">
        <f>VLOOKUP(E4989,'Data Produk'!$A$2:$E$2517,3,FALSE)</f>
        <v>KDC105 BHINNEKA USB CABLE TYPE C</v>
      </c>
      <c r="J4989" t="str">
        <f>VLOOKUP(E4989,'Data Produk'!$A$2:$E$2517,4,FALSE)</f>
        <v>CABLE</v>
      </c>
      <c r="K4989" t="str">
        <f>VLOOKUP(D4989,'Data Outlet'!$A$2:$D$17,4,FALSE)</f>
        <v>Indah Putri</v>
      </c>
      <c r="L4989" t="str">
        <f>VLOOKUP(D4989,'Data Outlet'!$A$2:$D$17,2,FALSE)</f>
        <v>PIK AVENUE</v>
      </c>
    </row>
    <row r="4990" spans="1:12" x14ac:dyDescent="0.25">
      <c r="A4990" t="str">
        <f t="shared" si="156"/>
        <v>T-4989</v>
      </c>
      <c r="B4990" s="3" t="s">
        <v>2584</v>
      </c>
      <c r="C4990" s="5">
        <v>45474</v>
      </c>
      <c r="D4990" s="3" t="s">
        <v>42</v>
      </c>
      <c r="E4990" s="4" t="s">
        <v>1550</v>
      </c>
      <c r="F4990" s="9">
        <v>1</v>
      </c>
      <c r="G4990">
        <f>VLOOKUP(E4990,'Data Produk'!$A$2:$E$2517,5,FALSE)</f>
        <v>57150</v>
      </c>
      <c r="H4990">
        <f t="shared" si="155"/>
        <v>57150</v>
      </c>
      <c r="I4990" t="str">
        <f>VLOOKUP(E4990,'Data Produk'!$A$2:$E$2517,3,FALSE)</f>
        <v>BHINNEKA AGILE MP353 GAMING MOUSEPAD BLACK</v>
      </c>
      <c r="J4990" t="str">
        <f>VLOOKUP(E4990,'Data Produk'!$A$2:$E$2517,4,FALSE)</f>
        <v>GAMING MOUSEPAD</v>
      </c>
      <c r="K4990" t="str">
        <f>VLOOKUP(D4990,'Data Outlet'!$A$2:$D$17,4,FALSE)</f>
        <v>Hadi Nugroho</v>
      </c>
      <c r="L4990" t="str">
        <f>VLOOKUP(D4990,'Data Outlet'!$A$2:$D$17,2,FALSE)</f>
        <v>MALL KELAPA GADING</v>
      </c>
    </row>
    <row r="4991" spans="1:12" x14ac:dyDescent="0.25">
      <c r="A4991" t="str">
        <f t="shared" si="156"/>
        <v>T-4990</v>
      </c>
      <c r="B4991" s="3" t="s">
        <v>2584</v>
      </c>
      <c r="C4991" s="5">
        <v>45485</v>
      </c>
      <c r="D4991" s="3" t="s">
        <v>42</v>
      </c>
      <c r="E4991" s="4" t="s">
        <v>294</v>
      </c>
      <c r="F4991" s="9">
        <v>2</v>
      </c>
      <c r="G4991">
        <f>VLOOKUP(E4991,'Data Produk'!$A$2:$E$2517,5,FALSE)</f>
        <v>47700</v>
      </c>
      <c r="H4991">
        <f t="shared" si="155"/>
        <v>95400</v>
      </c>
      <c r="I4991" t="str">
        <f>VLOOKUP(E4991,'Data Produk'!$A$2:$E$2517,3,FALSE)</f>
        <v>BHINNEKA POWER MOVE 30W 2-PORTS CAR CHARGER (PD+QC) BLACK</v>
      </c>
      <c r="J4991" t="str">
        <f>VLOOKUP(E4991,'Data Produk'!$A$2:$E$2517,4,FALSE)</f>
        <v>CAR &amp; TRAVEL CHARGER</v>
      </c>
      <c r="K4991" t="str">
        <f>VLOOKUP(D4991,'Data Outlet'!$A$2:$D$17,4,FALSE)</f>
        <v>Hadi Nugroho</v>
      </c>
      <c r="L4991" t="str">
        <f>VLOOKUP(D4991,'Data Outlet'!$A$2:$D$17,2,FALSE)</f>
        <v>MALL KELAPA GADING</v>
      </c>
    </row>
    <row r="4992" spans="1:12" x14ac:dyDescent="0.25">
      <c r="A4992" t="str">
        <f t="shared" si="156"/>
        <v>T-4991</v>
      </c>
      <c r="B4992" s="3" t="s">
        <v>2584</v>
      </c>
      <c r="C4992" s="5">
        <v>45486</v>
      </c>
      <c r="D4992" s="3" t="s">
        <v>41</v>
      </c>
      <c r="E4992" s="4" t="s">
        <v>1047</v>
      </c>
      <c r="F4992" s="9">
        <v>2</v>
      </c>
      <c r="G4992">
        <f>VLOOKUP(E4992,'Data Produk'!$A$2:$E$2517,5,FALSE)</f>
        <v>29700</v>
      </c>
      <c r="H4992">
        <f t="shared" si="155"/>
        <v>59400</v>
      </c>
      <c r="I4992" t="str">
        <f>VLOOKUP(E4992,'Data Produk'!$A$2:$E$2517,3,FALSE)</f>
        <v>KL201 BHINNEKA USB CABLE LIGHTNING</v>
      </c>
      <c r="J4992" t="str">
        <f>VLOOKUP(E4992,'Data Produk'!$A$2:$E$2517,4,FALSE)</f>
        <v>CABLE</v>
      </c>
      <c r="K4992" t="str">
        <f>VLOOKUP(D4992,'Data Outlet'!$A$2:$D$17,4,FALSE)</f>
        <v>Gita Rahma</v>
      </c>
      <c r="L4992" t="str">
        <f>VLOOKUP(D4992,'Data Outlet'!$A$2:$D$17,2,FALSE)</f>
        <v>MALL GANDARIA CITY</v>
      </c>
    </row>
    <row r="4993" spans="1:12" x14ac:dyDescent="0.25">
      <c r="A4993" t="str">
        <f t="shared" si="156"/>
        <v>T-4992</v>
      </c>
      <c r="B4993" s="3" t="s">
        <v>2584</v>
      </c>
      <c r="C4993" s="5">
        <v>45475</v>
      </c>
      <c r="D4993" s="3" t="s">
        <v>42</v>
      </c>
      <c r="E4993" s="4" t="s">
        <v>1024</v>
      </c>
      <c r="F4993" s="9">
        <v>5</v>
      </c>
      <c r="G4993">
        <f>VLOOKUP(E4993,'Data Produk'!$A$2:$E$2517,5,FALSE)</f>
        <v>32000</v>
      </c>
      <c r="H4993">
        <f t="shared" si="155"/>
        <v>160000</v>
      </c>
      <c r="I4993" t="str">
        <f>VLOOKUP(E4993,'Data Produk'!$A$2:$E$2517,3,FALSE)</f>
        <v>KL104 BHINNEKA USB CABLE LIGHTNING</v>
      </c>
      <c r="J4993" t="str">
        <f>VLOOKUP(E4993,'Data Produk'!$A$2:$E$2517,4,FALSE)</f>
        <v>CABLE</v>
      </c>
      <c r="K4993" t="str">
        <f>VLOOKUP(D4993,'Data Outlet'!$A$2:$D$17,4,FALSE)</f>
        <v>Hadi Nugroho</v>
      </c>
      <c r="L4993" t="str">
        <f>VLOOKUP(D4993,'Data Outlet'!$A$2:$D$17,2,FALSE)</f>
        <v>MALL KELAPA GADING</v>
      </c>
    </row>
    <row r="4994" spans="1:12" x14ac:dyDescent="0.25">
      <c r="A4994" t="str">
        <f t="shared" si="156"/>
        <v>T-4993</v>
      </c>
      <c r="B4994" s="3" t="s">
        <v>2584</v>
      </c>
      <c r="C4994" s="5">
        <v>45474</v>
      </c>
      <c r="D4994" s="3" t="s">
        <v>41</v>
      </c>
      <c r="E4994" s="4" t="s">
        <v>1335</v>
      </c>
      <c r="F4994" s="9">
        <v>5</v>
      </c>
      <c r="G4994">
        <f>VLOOKUP(E4994,'Data Produk'!$A$2:$E$2517,5,FALSE)</f>
        <v>25200</v>
      </c>
      <c r="H4994">
        <f t="shared" si="155"/>
        <v>126000</v>
      </c>
      <c r="I4994" t="str">
        <f>VLOOKUP(E4994,'Data Produk'!$A$2:$E$2517,3,FALSE)</f>
        <v>BHINNEKA HYPERLINK KD60C1501 BLACK</v>
      </c>
      <c r="J4994" t="str">
        <f>VLOOKUP(E4994,'Data Produk'!$A$2:$E$2517,4,FALSE)</f>
        <v>CABLE</v>
      </c>
      <c r="K4994" t="str">
        <f>VLOOKUP(D4994,'Data Outlet'!$A$2:$D$17,4,FALSE)</f>
        <v>Gita Rahma</v>
      </c>
      <c r="L4994" t="str">
        <f>VLOOKUP(D4994,'Data Outlet'!$A$2:$D$17,2,FALSE)</f>
        <v>MALL GANDARIA CITY</v>
      </c>
    </row>
    <row r="4995" spans="1:12" x14ac:dyDescent="0.25">
      <c r="A4995" t="str">
        <f t="shared" si="156"/>
        <v>T-4994</v>
      </c>
      <c r="B4995" s="3" t="s">
        <v>2584</v>
      </c>
      <c r="C4995" s="5">
        <v>45484</v>
      </c>
      <c r="D4995" s="3" t="s">
        <v>42</v>
      </c>
      <c r="E4995" s="4" t="s">
        <v>1204</v>
      </c>
      <c r="F4995" s="9">
        <v>1</v>
      </c>
      <c r="G4995">
        <f>VLOOKUP(E4995,'Data Produk'!$A$2:$E$2517,5,FALSE)</f>
        <v>98100</v>
      </c>
      <c r="H4995">
        <f t="shared" ref="H4995:H5058" si="157">G4995*F4995</f>
        <v>98100</v>
      </c>
      <c r="I4995" t="str">
        <f>VLOOKUP(E4995,'Data Produk'!$A$2:$E$2517,3,FALSE)</f>
        <v>BHINNEKA POWER PURE 38W 2-PORTS USB CHARGER (PD+QC) WHITE</v>
      </c>
      <c r="J4995" t="str">
        <f>VLOOKUP(E4995,'Data Produk'!$A$2:$E$2517,4,FALSE)</f>
        <v>CHARGER</v>
      </c>
      <c r="K4995" t="str">
        <f>VLOOKUP(D4995,'Data Outlet'!$A$2:$D$17,4,FALSE)</f>
        <v>Hadi Nugroho</v>
      </c>
      <c r="L4995" t="str">
        <f>VLOOKUP(D4995,'Data Outlet'!$A$2:$D$17,2,FALSE)</f>
        <v>MALL KELAPA GADING</v>
      </c>
    </row>
    <row r="4996" spans="1:12" x14ac:dyDescent="0.25">
      <c r="A4996" t="str">
        <f t="shared" si="156"/>
        <v>T-4995</v>
      </c>
      <c r="B4996" s="3" t="s">
        <v>2584</v>
      </c>
      <c r="C4996" s="5">
        <v>45498</v>
      </c>
      <c r="D4996" s="3" t="s">
        <v>45</v>
      </c>
      <c r="E4996" s="4" t="s">
        <v>1872</v>
      </c>
      <c r="F4996" s="9">
        <v>1</v>
      </c>
      <c r="G4996">
        <f>VLOOKUP(E4996,'Data Produk'!$A$2:$E$2517,5,FALSE)</f>
        <v>40500</v>
      </c>
      <c r="H4996">
        <f t="shared" si="157"/>
        <v>40500</v>
      </c>
      <c r="I4996" t="str">
        <f>VLOOKUP(E4996,'Data Produk'!$A$2:$E$2517,3,FALSE)</f>
        <v>BHINNEKA RHASTA II G13 GAMING MOUSE BLACK</v>
      </c>
      <c r="J4996" t="str">
        <f>VLOOKUP(E4996,'Data Produk'!$A$2:$E$2517,4,FALSE)</f>
        <v>MOUSE GAMING</v>
      </c>
      <c r="K4996" t="str">
        <f>VLOOKUP(D4996,'Data Outlet'!$A$2:$D$17,4,FALSE)</f>
        <v>Indah Putri</v>
      </c>
      <c r="L4996" t="str">
        <f>VLOOKUP(D4996,'Data Outlet'!$A$2:$D$17,2,FALSE)</f>
        <v>PIK AVENUE</v>
      </c>
    </row>
    <row r="4997" spans="1:12" x14ac:dyDescent="0.25">
      <c r="A4997" t="str">
        <f t="shared" si="156"/>
        <v>T-4996</v>
      </c>
      <c r="B4997" s="3" t="s">
        <v>2584</v>
      </c>
      <c r="C4997" s="5">
        <v>45491</v>
      </c>
      <c r="D4997" s="3" t="s">
        <v>41</v>
      </c>
      <c r="E4997" s="4" t="s">
        <v>649</v>
      </c>
      <c r="F4997" s="9">
        <v>3</v>
      </c>
      <c r="G4997">
        <f>VLOOKUP(E4997,'Data Produk'!$A$2:$E$2517,5,FALSE)</f>
        <v>65700</v>
      </c>
      <c r="H4997">
        <f t="shared" si="157"/>
        <v>197100</v>
      </c>
      <c r="I4997" t="str">
        <f>VLOOKUP(E4997,'Data Produk'!$A$2:$E$2517,3,FALSE)</f>
        <v>BHINNEKA RAIGOR III WG12 GAMING MOUSE BLACK</v>
      </c>
      <c r="J4997" t="str">
        <f>VLOOKUP(E4997,'Data Produk'!$A$2:$E$2517,4,FALSE)</f>
        <v>MOUSE GAMING</v>
      </c>
      <c r="K4997" t="str">
        <f>VLOOKUP(D4997,'Data Outlet'!$A$2:$D$17,4,FALSE)</f>
        <v>Gita Rahma</v>
      </c>
      <c r="L4997" t="str">
        <f>VLOOKUP(D4997,'Data Outlet'!$A$2:$D$17,2,FALSE)</f>
        <v>MALL GANDARIA CITY</v>
      </c>
    </row>
    <row r="4998" spans="1:12" x14ac:dyDescent="0.25">
      <c r="A4998" t="str">
        <f t="shared" si="156"/>
        <v>T-4997</v>
      </c>
      <c r="B4998" s="3" t="s">
        <v>2584</v>
      </c>
      <c r="C4998" s="5">
        <v>45491</v>
      </c>
      <c r="D4998" s="3" t="s">
        <v>42</v>
      </c>
      <c r="E4998" s="4" t="s">
        <v>1477</v>
      </c>
      <c r="F4998" s="9">
        <v>1</v>
      </c>
      <c r="G4998">
        <f>VLOOKUP(E4998,'Data Produk'!$A$2:$E$2517,5,FALSE)</f>
        <v>82800</v>
      </c>
      <c r="H4998">
        <f t="shared" si="157"/>
        <v>82800</v>
      </c>
      <c r="I4998" t="str">
        <f>VLOOKUP(E4998,'Data Produk'!$A$2:$E$2517,3,FALSE)</f>
        <v>BHINNEKA GO W193 OFFICE MOUSE BEIGE</v>
      </c>
      <c r="J4998" t="str">
        <f>VLOOKUP(E4998,'Data Produk'!$A$2:$E$2517,4,FALSE)</f>
        <v>OFFICE MOUSE</v>
      </c>
      <c r="K4998" t="str">
        <f>VLOOKUP(D4998,'Data Outlet'!$A$2:$D$17,4,FALSE)</f>
        <v>Hadi Nugroho</v>
      </c>
      <c r="L4998" t="str">
        <f>VLOOKUP(D4998,'Data Outlet'!$A$2:$D$17,2,FALSE)</f>
        <v>MALL KELAPA GADING</v>
      </c>
    </row>
    <row r="4999" spans="1:12" x14ac:dyDescent="0.25">
      <c r="A4999" t="str">
        <f t="shared" si="156"/>
        <v>T-4998</v>
      </c>
      <c r="B4999" s="3" t="s">
        <v>2584</v>
      </c>
      <c r="C4999" s="5">
        <v>45496</v>
      </c>
      <c r="D4999" s="3" t="s">
        <v>42</v>
      </c>
      <c r="E4999" s="4" t="s">
        <v>171</v>
      </c>
      <c r="F4999" s="9">
        <v>5</v>
      </c>
      <c r="G4999">
        <f>VLOOKUP(E4999,'Data Produk'!$A$2:$E$2517,5,FALSE)</f>
        <v>13050</v>
      </c>
      <c r="H4999">
        <f t="shared" si="157"/>
        <v>65250</v>
      </c>
      <c r="I4999" t="str">
        <f>VLOOKUP(E4999,'Data Produk'!$A$2:$E$2517,3,FALSE)</f>
        <v>BHINNEKA DURALINK KCT1201 BLACK</v>
      </c>
      <c r="J4999" t="str">
        <f>VLOOKUP(E4999,'Data Produk'!$A$2:$E$2517,4,FALSE)</f>
        <v>CABLE</v>
      </c>
      <c r="K4999" t="str">
        <f>VLOOKUP(D4999,'Data Outlet'!$A$2:$D$17,4,FALSE)</f>
        <v>Hadi Nugroho</v>
      </c>
      <c r="L4999" t="str">
        <f>VLOOKUP(D4999,'Data Outlet'!$A$2:$D$17,2,FALSE)</f>
        <v>MALL KELAPA GADING</v>
      </c>
    </row>
    <row r="5000" spans="1:12" x14ac:dyDescent="0.25">
      <c r="A5000" t="str">
        <f t="shared" si="156"/>
        <v>T-4999</v>
      </c>
      <c r="B5000" s="3" t="s">
        <v>2584</v>
      </c>
      <c r="C5000" s="5">
        <v>45491</v>
      </c>
      <c r="D5000" s="3" t="s">
        <v>45</v>
      </c>
      <c r="E5000" s="4" t="s">
        <v>1089</v>
      </c>
      <c r="F5000" s="9">
        <v>3</v>
      </c>
      <c r="G5000">
        <f>VLOOKUP(E5000,'Data Produk'!$A$2:$E$2517,5,FALSE)</f>
        <v>76500</v>
      </c>
      <c r="H5000">
        <f t="shared" si="157"/>
        <v>229500</v>
      </c>
      <c r="I5000" t="str">
        <f>VLOOKUP(E5000,'Data Produk'!$A$2:$E$2517,3,FALSE)</f>
        <v>BHINNEKA WAVE10 TW10 TRUE WIRELESS WHITE</v>
      </c>
      <c r="J5000" t="str">
        <f>VLOOKUP(E5000,'Data Produk'!$A$2:$E$2517,4,FALSE)</f>
        <v>TWS</v>
      </c>
      <c r="K5000" t="str">
        <f>VLOOKUP(D5000,'Data Outlet'!$A$2:$D$17,4,FALSE)</f>
        <v>Indah Putri</v>
      </c>
      <c r="L5000" t="str">
        <f>VLOOKUP(D5000,'Data Outlet'!$A$2:$D$17,2,FALSE)</f>
        <v>PIK AVENUE</v>
      </c>
    </row>
    <row r="5001" spans="1:12" x14ac:dyDescent="0.25">
      <c r="A5001" t="str">
        <f t="shared" si="156"/>
        <v>T-5000</v>
      </c>
      <c r="B5001" s="3" t="s">
        <v>2584</v>
      </c>
      <c r="C5001" s="5">
        <v>45479</v>
      </c>
      <c r="D5001" s="3" t="s">
        <v>42</v>
      </c>
      <c r="E5001" s="4" t="s">
        <v>74</v>
      </c>
      <c r="F5001" s="9">
        <v>4</v>
      </c>
      <c r="G5001">
        <f>VLOOKUP(E5001,'Data Produk'!$A$2:$E$2517,5,FALSE)</f>
        <v>15300</v>
      </c>
      <c r="H5001">
        <f t="shared" si="157"/>
        <v>61200</v>
      </c>
      <c r="I5001" t="str">
        <f>VLOOKUP(E5001,'Data Produk'!$A$2:$E$2517,3,FALSE)</f>
        <v>BHINNEKA LINKPODS ES3 WIRED EARBUDS BLACK</v>
      </c>
      <c r="J5001" t="str">
        <f>VLOOKUP(E5001,'Data Produk'!$A$2:$E$2517,4,FALSE)</f>
        <v>EARPHONE</v>
      </c>
      <c r="K5001" t="str">
        <f>VLOOKUP(D5001,'Data Outlet'!$A$2:$D$17,4,FALSE)</f>
        <v>Hadi Nugroho</v>
      </c>
      <c r="L5001" t="str">
        <f>VLOOKUP(D5001,'Data Outlet'!$A$2:$D$17,2,FALSE)</f>
        <v>MALL KELAPA GADING</v>
      </c>
    </row>
    <row r="5002" spans="1:12" x14ac:dyDescent="0.25">
      <c r="A5002" t="str">
        <f t="shared" si="156"/>
        <v>T-5001</v>
      </c>
      <c r="B5002" s="3" t="s">
        <v>2584</v>
      </c>
      <c r="C5002" s="5">
        <v>45489</v>
      </c>
      <c r="D5002" s="3" t="s">
        <v>41</v>
      </c>
      <c r="E5002" s="4" t="s">
        <v>1082</v>
      </c>
      <c r="F5002" s="9">
        <v>1</v>
      </c>
      <c r="G5002">
        <f>VLOOKUP(E5002,'Data Produk'!$A$2:$E$2517,5,FALSE)</f>
        <v>57150</v>
      </c>
      <c r="H5002">
        <f t="shared" si="157"/>
        <v>57150</v>
      </c>
      <c r="I5002" t="str">
        <f>VLOOKUP(E5002,'Data Produk'!$A$2:$E$2517,3,FALSE)</f>
        <v>BHINNEKA AGILE MP353 GAMING MOUSEPAD BLACK</v>
      </c>
      <c r="J5002" t="str">
        <f>VLOOKUP(E5002,'Data Produk'!$A$2:$E$2517,4,FALSE)</f>
        <v>GAMING MOUSEPAD</v>
      </c>
      <c r="K5002" t="str">
        <f>VLOOKUP(D5002,'Data Outlet'!$A$2:$D$17,4,FALSE)</f>
        <v>Gita Rahma</v>
      </c>
      <c r="L5002" t="str">
        <f>VLOOKUP(D5002,'Data Outlet'!$A$2:$D$17,2,FALSE)</f>
        <v>MALL GANDARIA CITY</v>
      </c>
    </row>
    <row r="5003" spans="1:12" x14ac:dyDescent="0.25">
      <c r="A5003" t="str">
        <f t="shared" si="156"/>
        <v>T-5002</v>
      </c>
      <c r="B5003" s="3" t="s">
        <v>2584</v>
      </c>
      <c r="C5003" s="5">
        <v>45496</v>
      </c>
      <c r="D5003" s="3" t="s">
        <v>42</v>
      </c>
      <c r="E5003" s="4" t="s">
        <v>296</v>
      </c>
      <c r="F5003" s="9">
        <v>1</v>
      </c>
      <c r="G5003">
        <f>VLOOKUP(E5003,'Data Produk'!$A$2:$E$2517,5,FALSE)</f>
        <v>247500</v>
      </c>
      <c r="H5003">
        <f t="shared" si="157"/>
        <v>247500</v>
      </c>
      <c r="I5003" t="str">
        <f>VLOOKUP(E5003,'Data Produk'!$A$2:$E$2517,3,FALSE)</f>
        <v>BHINNEKA POWER PLUS 65W 3-PORTS GAN CHARGER (PD/PPS+QC) BLACK</v>
      </c>
      <c r="J5003" t="str">
        <f>VLOOKUP(E5003,'Data Produk'!$A$2:$E$2517,4,FALSE)</f>
        <v>CHARGER</v>
      </c>
      <c r="K5003" t="str">
        <f>VLOOKUP(D5003,'Data Outlet'!$A$2:$D$17,4,FALSE)</f>
        <v>Hadi Nugroho</v>
      </c>
      <c r="L5003" t="str">
        <f>VLOOKUP(D5003,'Data Outlet'!$A$2:$D$17,2,FALSE)</f>
        <v>MALL KELAPA GADING</v>
      </c>
    </row>
    <row r="5004" spans="1:12" x14ac:dyDescent="0.25">
      <c r="A5004" t="str">
        <f t="shared" ref="A5004:A5067" si="158">"T-"&amp;ROW()-1</f>
        <v>T-5003</v>
      </c>
      <c r="B5004" s="3" t="s">
        <v>2584</v>
      </c>
      <c r="C5004" s="5">
        <v>45494</v>
      </c>
      <c r="D5004" s="3" t="s">
        <v>45</v>
      </c>
      <c r="E5004" s="4" t="s">
        <v>1265</v>
      </c>
      <c r="F5004" s="9">
        <v>3</v>
      </c>
      <c r="G5004">
        <f>VLOOKUP(E5004,'Data Produk'!$A$2:$E$2517,5,FALSE)</f>
        <v>98100</v>
      </c>
      <c r="H5004">
        <f t="shared" si="157"/>
        <v>294300</v>
      </c>
      <c r="I5004" t="str">
        <f>VLOOKUP(E5004,'Data Produk'!$A$2:$E$2517,3,FALSE)</f>
        <v>BHINNEKA POWER PURE 30W 2-PORTS USB CHARGER (PD+QC) WHITE</v>
      </c>
      <c r="J5004" t="str">
        <f>VLOOKUP(E5004,'Data Produk'!$A$2:$E$2517,4,FALSE)</f>
        <v>CHARGER</v>
      </c>
      <c r="K5004" t="str">
        <f>VLOOKUP(D5004,'Data Outlet'!$A$2:$D$17,4,FALSE)</f>
        <v>Indah Putri</v>
      </c>
      <c r="L5004" t="str">
        <f>VLOOKUP(D5004,'Data Outlet'!$A$2:$D$17,2,FALSE)</f>
        <v>PIK AVENUE</v>
      </c>
    </row>
    <row r="5005" spans="1:12" x14ac:dyDescent="0.25">
      <c r="A5005" t="str">
        <f t="shared" si="158"/>
        <v>T-5004</v>
      </c>
      <c r="B5005" s="3" t="s">
        <v>2584</v>
      </c>
      <c r="C5005" s="5">
        <v>45489</v>
      </c>
      <c r="D5005" s="3" t="s">
        <v>42</v>
      </c>
      <c r="E5005" s="4" t="s">
        <v>1132</v>
      </c>
      <c r="F5005" s="9">
        <v>2</v>
      </c>
      <c r="G5005">
        <f>VLOOKUP(E5005,'Data Produk'!$A$2:$E$2517,5,FALSE)</f>
        <v>65700</v>
      </c>
      <c r="H5005">
        <f t="shared" si="157"/>
        <v>131400</v>
      </c>
      <c r="I5005" t="str">
        <f>VLOOKUP(E5005,'Data Produk'!$A$2:$E$2517,3,FALSE)</f>
        <v>BHINNEKA AGILE MP453 GAMING MOUSEPAD BLACK</v>
      </c>
      <c r="J5005" t="str">
        <f>VLOOKUP(E5005,'Data Produk'!$A$2:$E$2517,4,FALSE)</f>
        <v>GAMING MOUSEPAD</v>
      </c>
      <c r="K5005" t="str">
        <f>VLOOKUP(D5005,'Data Outlet'!$A$2:$D$17,4,FALSE)</f>
        <v>Hadi Nugroho</v>
      </c>
      <c r="L5005" t="str">
        <f>VLOOKUP(D5005,'Data Outlet'!$A$2:$D$17,2,FALSE)</f>
        <v>MALL KELAPA GADING</v>
      </c>
    </row>
    <row r="5006" spans="1:12" x14ac:dyDescent="0.25">
      <c r="A5006" t="str">
        <f t="shared" si="158"/>
        <v>T-5005</v>
      </c>
      <c r="B5006" s="3" t="s">
        <v>2584</v>
      </c>
      <c r="C5006" s="5">
        <v>45484</v>
      </c>
      <c r="D5006" s="3" t="s">
        <v>43</v>
      </c>
      <c r="E5006" s="4" t="s">
        <v>532</v>
      </c>
      <c r="F5006" s="9">
        <v>3</v>
      </c>
      <c r="G5006">
        <f>VLOOKUP(E5006,'Data Produk'!$A$2:$E$2517,5,FALSE)</f>
        <v>27000</v>
      </c>
      <c r="H5006">
        <f t="shared" si="157"/>
        <v>81000</v>
      </c>
      <c r="I5006" t="str">
        <f>VLOOKUP(E5006,'Data Produk'!$A$2:$E$2517,3,FALSE)</f>
        <v>BHINNEKA DURALINK KCB2001 BLACK</v>
      </c>
      <c r="J5006" t="str">
        <f>VLOOKUP(E5006,'Data Produk'!$A$2:$E$2517,4,FALSE)</f>
        <v>CABLE</v>
      </c>
      <c r="K5006" t="str">
        <f>VLOOKUP(D5006,'Data Outlet'!$A$2:$D$17,4,FALSE)</f>
        <v>Gita Rahma</v>
      </c>
      <c r="L5006" t="str">
        <f>VLOOKUP(D5006,'Data Outlet'!$A$2:$D$17,2,FALSE)</f>
        <v>MALL OF INDONESIA</v>
      </c>
    </row>
    <row r="5007" spans="1:12" x14ac:dyDescent="0.25">
      <c r="A5007" t="str">
        <f t="shared" si="158"/>
        <v>T-5006</v>
      </c>
      <c r="B5007" s="3" t="s">
        <v>2584</v>
      </c>
      <c r="C5007" s="5">
        <v>45501</v>
      </c>
      <c r="D5007" s="3" t="s">
        <v>45</v>
      </c>
      <c r="E5007" s="4" t="s">
        <v>241</v>
      </c>
      <c r="F5007" s="9">
        <v>5</v>
      </c>
      <c r="G5007">
        <f>VLOOKUP(E5007,'Data Produk'!$A$2:$E$2517,5,FALSE)</f>
        <v>243000</v>
      </c>
      <c r="H5007">
        <f t="shared" si="157"/>
        <v>1215000</v>
      </c>
      <c r="I5007" t="str">
        <f>VLOOKUP(E5007,'Data Produk'!$A$2:$E$2517,3,FALSE)</f>
        <v>BHINNEKA POWER PLUS 65W 3-PORTS GAN CHARGER (PPS/PD+QC) BLACK</v>
      </c>
      <c r="J5007" t="str">
        <f>VLOOKUP(E5007,'Data Produk'!$A$2:$E$2517,4,FALSE)</f>
        <v>CHARGER</v>
      </c>
      <c r="K5007" t="str">
        <f>VLOOKUP(D5007,'Data Outlet'!$A$2:$D$17,4,FALSE)</f>
        <v>Indah Putri</v>
      </c>
      <c r="L5007" t="str">
        <f>VLOOKUP(D5007,'Data Outlet'!$A$2:$D$17,2,FALSE)</f>
        <v>PIK AVENUE</v>
      </c>
    </row>
    <row r="5008" spans="1:12" x14ac:dyDescent="0.25">
      <c r="A5008" t="str">
        <f t="shared" si="158"/>
        <v>T-5007</v>
      </c>
      <c r="B5008" s="3" t="s">
        <v>2584</v>
      </c>
      <c r="C5008" s="5">
        <v>45503</v>
      </c>
      <c r="D5008" s="3" t="s">
        <v>43</v>
      </c>
      <c r="E5008" s="4" t="s">
        <v>871</v>
      </c>
      <c r="F5008" s="9">
        <v>1</v>
      </c>
      <c r="G5008">
        <f>VLOOKUP(E5008,'Data Produk'!$A$2:$E$2517,5,FALSE)</f>
        <v>34200</v>
      </c>
      <c r="H5008">
        <f t="shared" si="157"/>
        <v>34200</v>
      </c>
      <c r="I5008" t="str">
        <f>VLOOKUP(E5008,'Data Produk'!$A$2:$E$2517,3,FALSE)</f>
        <v>KDL105 BHINNEKA USB CABLE LIGHTNING</v>
      </c>
      <c r="J5008" t="str">
        <f>VLOOKUP(E5008,'Data Produk'!$A$2:$E$2517,4,FALSE)</f>
        <v>CABLE</v>
      </c>
      <c r="K5008" t="str">
        <f>VLOOKUP(D5008,'Data Outlet'!$A$2:$D$17,4,FALSE)</f>
        <v>Gita Rahma</v>
      </c>
      <c r="L5008" t="str">
        <f>VLOOKUP(D5008,'Data Outlet'!$A$2:$D$17,2,FALSE)</f>
        <v>MALL OF INDONESIA</v>
      </c>
    </row>
    <row r="5009" spans="1:12" x14ac:dyDescent="0.25">
      <c r="A5009" t="str">
        <f t="shared" si="158"/>
        <v>T-5008</v>
      </c>
      <c r="B5009" s="3" t="s">
        <v>2584</v>
      </c>
      <c r="C5009" s="5">
        <v>45495</v>
      </c>
      <c r="D5009" s="3" t="s">
        <v>43</v>
      </c>
      <c r="E5009" s="4" t="s">
        <v>1002</v>
      </c>
      <c r="F5009" s="9">
        <v>3</v>
      </c>
      <c r="G5009">
        <f>VLOOKUP(E5009,'Data Produk'!$A$2:$E$2517,5,FALSE)</f>
        <v>27000</v>
      </c>
      <c r="H5009">
        <f t="shared" si="157"/>
        <v>81000</v>
      </c>
      <c r="I5009" t="str">
        <f>VLOOKUP(E5009,'Data Produk'!$A$2:$E$2517,3,FALSE)</f>
        <v>KM201 BHINNEKA USB CABLE MICRO</v>
      </c>
      <c r="J5009" t="str">
        <f>VLOOKUP(E5009,'Data Produk'!$A$2:$E$2517,4,FALSE)</f>
        <v>CABLE</v>
      </c>
      <c r="K5009" t="str">
        <f>VLOOKUP(D5009,'Data Outlet'!$A$2:$D$17,4,FALSE)</f>
        <v>Gita Rahma</v>
      </c>
      <c r="L5009" t="str">
        <f>VLOOKUP(D5009,'Data Outlet'!$A$2:$D$17,2,FALSE)</f>
        <v>MALL OF INDONESIA</v>
      </c>
    </row>
    <row r="5010" spans="1:12" x14ac:dyDescent="0.25">
      <c r="A5010" t="str">
        <f t="shared" si="158"/>
        <v>T-5009</v>
      </c>
      <c r="B5010" s="3" t="s">
        <v>2584</v>
      </c>
      <c r="C5010" s="5">
        <v>45486</v>
      </c>
      <c r="D5010" s="3" t="s">
        <v>42</v>
      </c>
      <c r="E5010" s="4" t="s">
        <v>1147</v>
      </c>
      <c r="F5010" s="9">
        <v>1</v>
      </c>
      <c r="G5010">
        <f>VLOOKUP(E5010,'Data Produk'!$A$2:$E$2517,5,FALSE)</f>
        <v>32000</v>
      </c>
      <c r="H5010">
        <f t="shared" si="157"/>
        <v>32000</v>
      </c>
      <c r="I5010" t="str">
        <f>VLOOKUP(E5010,'Data Produk'!$A$2:$E$2517,3,FALSE)</f>
        <v>KC104 BHINNEKA USB CABLE TYPE C</v>
      </c>
      <c r="J5010" t="str">
        <f>VLOOKUP(E5010,'Data Produk'!$A$2:$E$2517,4,FALSE)</f>
        <v>CABLE</v>
      </c>
      <c r="K5010" t="str">
        <f>VLOOKUP(D5010,'Data Outlet'!$A$2:$D$17,4,FALSE)</f>
        <v>Hadi Nugroho</v>
      </c>
      <c r="L5010" t="str">
        <f>VLOOKUP(D5010,'Data Outlet'!$A$2:$D$17,2,FALSE)</f>
        <v>MALL KELAPA GADING</v>
      </c>
    </row>
    <row r="5011" spans="1:12" x14ac:dyDescent="0.25">
      <c r="A5011" t="str">
        <f t="shared" si="158"/>
        <v>T-5010</v>
      </c>
      <c r="B5011" s="3" t="s">
        <v>2584</v>
      </c>
      <c r="C5011" s="5">
        <v>45498</v>
      </c>
      <c r="D5011" s="3" t="s">
        <v>42</v>
      </c>
      <c r="E5011" s="4" t="s">
        <v>1068</v>
      </c>
      <c r="F5011" s="9">
        <v>1</v>
      </c>
      <c r="G5011">
        <f>VLOOKUP(E5011,'Data Produk'!$A$2:$E$2517,5,FALSE)</f>
        <v>10000</v>
      </c>
      <c r="H5011">
        <f t="shared" si="157"/>
        <v>10000</v>
      </c>
      <c r="I5011" t="str">
        <f>VLOOKUP(E5011,'Data Produk'!$A$2:$E$2517,3,FALSE)</f>
        <v>KM104 BHINNEKA USB CABLE MICRO</v>
      </c>
      <c r="J5011" t="str">
        <f>VLOOKUP(E5011,'Data Produk'!$A$2:$E$2517,4,FALSE)</f>
        <v>CABLE</v>
      </c>
      <c r="K5011" t="str">
        <f>VLOOKUP(D5011,'Data Outlet'!$A$2:$D$17,4,FALSE)</f>
        <v>Hadi Nugroho</v>
      </c>
      <c r="L5011" t="str">
        <f>VLOOKUP(D5011,'Data Outlet'!$A$2:$D$17,2,FALSE)</f>
        <v>MALL KELAPA GADING</v>
      </c>
    </row>
    <row r="5012" spans="1:12" x14ac:dyDescent="0.25">
      <c r="A5012" t="str">
        <f t="shared" si="158"/>
        <v>T-5011</v>
      </c>
      <c r="B5012" s="3" t="s">
        <v>2584</v>
      </c>
      <c r="C5012" s="5">
        <v>45504</v>
      </c>
      <c r="D5012" s="3" t="s">
        <v>42</v>
      </c>
      <c r="E5012" s="4" t="s">
        <v>219</v>
      </c>
      <c r="F5012" s="9">
        <v>3</v>
      </c>
      <c r="G5012">
        <f>VLOOKUP(E5012,'Data Produk'!$A$2:$E$2517,5,FALSE)</f>
        <v>25200</v>
      </c>
      <c r="H5012">
        <f t="shared" si="157"/>
        <v>75600</v>
      </c>
      <c r="I5012" t="str">
        <f>VLOOKUP(E5012,'Data Produk'!$A$2:$E$2517,3,FALSE)</f>
        <v>BHINNEKA HYPERLINK KD60C1501 BLACK</v>
      </c>
      <c r="J5012" t="str">
        <f>VLOOKUP(E5012,'Data Produk'!$A$2:$E$2517,4,FALSE)</f>
        <v>CABLE</v>
      </c>
      <c r="K5012" t="str">
        <f>VLOOKUP(D5012,'Data Outlet'!$A$2:$D$17,4,FALSE)</f>
        <v>Hadi Nugroho</v>
      </c>
      <c r="L5012" t="str">
        <f>VLOOKUP(D5012,'Data Outlet'!$A$2:$D$17,2,FALSE)</f>
        <v>MALL KELAPA GADING</v>
      </c>
    </row>
    <row r="5013" spans="1:12" x14ac:dyDescent="0.25">
      <c r="A5013" t="str">
        <f t="shared" si="158"/>
        <v>T-5012</v>
      </c>
      <c r="B5013" s="3" t="s">
        <v>2584</v>
      </c>
      <c r="C5013" s="5">
        <v>45487</v>
      </c>
      <c r="D5013" s="3" t="s">
        <v>42</v>
      </c>
      <c r="E5013" s="4" t="s">
        <v>1228</v>
      </c>
      <c r="F5013" s="9">
        <v>2</v>
      </c>
      <c r="G5013">
        <f>VLOOKUP(E5013,'Data Produk'!$A$2:$E$2517,5,FALSE)</f>
        <v>34200</v>
      </c>
      <c r="H5013">
        <f t="shared" si="157"/>
        <v>68400</v>
      </c>
      <c r="I5013" t="str">
        <f>VLOOKUP(E5013,'Data Produk'!$A$2:$E$2517,3,FALSE)</f>
        <v>KDL105 BHINNEKA USB CABLE LIGHTNING</v>
      </c>
      <c r="J5013" t="str">
        <f>VLOOKUP(E5013,'Data Produk'!$A$2:$E$2517,4,FALSE)</f>
        <v>CABLE</v>
      </c>
      <c r="K5013" t="str">
        <f>VLOOKUP(D5013,'Data Outlet'!$A$2:$D$17,4,FALSE)</f>
        <v>Hadi Nugroho</v>
      </c>
      <c r="L5013" t="str">
        <f>VLOOKUP(D5013,'Data Outlet'!$A$2:$D$17,2,FALSE)</f>
        <v>MALL KELAPA GADING</v>
      </c>
    </row>
    <row r="5014" spans="1:12" x14ac:dyDescent="0.25">
      <c r="A5014" t="str">
        <f t="shared" si="158"/>
        <v>T-5013</v>
      </c>
      <c r="B5014" s="3" t="s">
        <v>2584</v>
      </c>
      <c r="C5014" s="5">
        <v>45491</v>
      </c>
      <c r="D5014" s="3" t="s">
        <v>43</v>
      </c>
      <c r="E5014" s="4" t="s">
        <v>864</v>
      </c>
      <c r="F5014" s="9">
        <v>3</v>
      </c>
      <c r="G5014">
        <f>VLOOKUP(E5014,'Data Produk'!$A$2:$E$2517,5,FALSE)</f>
        <v>37350</v>
      </c>
      <c r="H5014">
        <f t="shared" si="157"/>
        <v>112050</v>
      </c>
      <c r="I5014" t="str">
        <f>VLOOKUP(E5014,'Data Produk'!$A$2:$E$2517,3,FALSE)</f>
        <v>BHINNEKA LAVALIER MV01 MICROPHONE BLACK</v>
      </c>
      <c r="J5014" t="str">
        <f>VLOOKUP(E5014,'Data Produk'!$A$2:$E$2517,4,FALSE)</f>
        <v>STREAMING DEVICES</v>
      </c>
      <c r="K5014" t="str">
        <f>VLOOKUP(D5014,'Data Outlet'!$A$2:$D$17,4,FALSE)</f>
        <v>Gita Rahma</v>
      </c>
      <c r="L5014" t="str">
        <f>VLOOKUP(D5014,'Data Outlet'!$A$2:$D$17,2,FALSE)</f>
        <v>MALL OF INDONESIA</v>
      </c>
    </row>
    <row r="5015" spans="1:12" x14ac:dyDescent="0.25">
      <c r="A5015" t="str">
        <f t="shared" si="158"/>
        <v>T-5014</v>
      </c>
      <c r="B5015" s="3" t="s">
        <v>2584</v>
      </c>
      <c r="C5015" s="5">
        <v>45504</v>
      </c>
      <c r="D5015" s="3" t="s">
        <v>45</v>
      </c>
      <c r="E5015" s="4" t="s">
        <v>1123</v>
      </c>
      <c r="F5015" s="9">
        <v>2</v>
      </c>
      <c r="G5015">
        <f>VLOOKUP(E5015,'Data Produk'!$A$2:$E$2517,5,FALSE)</f>
        <v>34200</v>
      </c>
      <c r="H5015">
        <f t="shared" si="157"/>
        <v>68400</v>
      </c>
      <c r="I5015" t="str">
        <f>VLOOKUP(E5015,'Data Produk'!$A$2:$E$2517,3,FALSE)</f>
        <v>KDL105 BHINNEKA USB CABLE LIGHTNING</v>
      </c>
      <c r="J5015" t="str">
        <f>VLOOKUP(E5015,'Data Produk'!$A$2:$E$2517,4,FALSE)</f>
        <v>CABLE</v>
      </c>
      <c r="K5015" t="str">
        <f>VLOOKUP(D5015,'Data Outlet'!$A$2:$D$17,4,FALSE)</f>
        <v>Indah Putri</v>
      </c>
      <c r="L5015" t="str">
        <f>VLOOKUP(D5015,'Data Outlet'!$A$2:$D$17,2,FALSE)</f>
        <v>PIK AVENUE</v>
      </c>
    </row>
    <row r="5016" spans="1:12" x14ac:dyDescent="0.25">
      <c r="A5016" t="str">
        <f t="shared" si="158"/>
        <v>T-5015</v>
      </c>
      <c r="B5016" s="3" t="s">
        <v>2584</v>
      </c>
      <c r="C5016" s="5">
        <v>45501</v>
      </c>
      <c r="D5016" s="3" t="s">
        <v>41</v>
      </c>
      <c r="E5016" s="4" t="s">
        <v>845</v>
      </c>
      <c r="F5016" s="9">
        <v>1</v>
      </c>
      <c r="G5016">
        <f>VLOOKUP(E5016,'Data Produk'!$A$2:$E$2517,5,FALSE)</f>
        <v>26100</v>
      </c>
      <c r="H5016">
        <f t="shared" si="157"/>
        <v>26100</v>
      </c>
      <c r="I5016" t="str">
        <f>VLOOKUP(E5016,'Data Produk'!$A$2:$E$2517,3,FALSE)</f>
        <v>BHINNEKA GO ES1 WIRED EARBUDS BLACK</v>
      </c>
      <c r="J5016" t="str">
        <f>VLOOKUP(E5016,'Data Produk'!$A$2:$E$2517,4,FALSE)</f>
        <v>EARPHONE</v>
      </c>
      <c r="K5016" t="str">
        <f>VLOOKUP(D5016,'Data Outlet'!$A$2:$D$17,4,FALSE)</f>
        <v>Gita Rahma</v>
      </c>
      <c r="L5016" t="str">
        <f>VLOOKUP(D5016,'Data Outlet'!$A$2:$D$17,2,FALSE)</f>
        <v>MALL GANDARIA CITY</v>
      </c>
    </row>
    <row r="5017" spans="1:12" x14ac:dyDescent="0.25">
      <c r="A5017" t="str">
        <f t="shared" si="158"/>
        <v>T-5016</v>
      </c>
      <c r="B5017" s="3" t="s">
        <v>2584</v>
      </c>
      <c r="C5017" s="5">
        <v>45491</v>
      </c>
      <c r="D5017" s="3" t="s">
        <v>42</v>
      </c>
      <c r="E5017" s="4" t="s">
        <v>85</v>
      </c>
      <c r="F5017" s="9">
        <v>3</v>
      </c>
      <c r="G5017">
        <f>VLOOKUP(E5017,'Data Produk'!$A$2:$E$2517,5,FALSE)</f>
        <v>89100</v>
      </c>
      <c r="H5017">
        <f t="shared" si="157"/>
        <v>267300</v>
      </c>
      <c r="I5017" t="str">
        <f>VLOOKUP(E5017,'Data Produk'!$A$2:$E$2517,3,FALSE)</f>
        <v>BHINNEKA POWER PURE 33W 2-PORTS USB CHARGER (PD+QC) BLACK</v>
      </c>
      <c r="J5017" t="str">
        <f>VLOOKUP(E5017,'Data Produk'!$A$2:$E$2517,4,FALSE)</f>
        <v>CHARGER</v>
      </c>
      <c r="K5017" t="str">
        <f>VLOOKUP(D5017,'Data Outlet'!$A$2:$D$17,4,FALSE)</f>
        <v>Hadi Nugroho</v>
      </c>
      <c r="L5017" t="str">
        <f>VLOOKUP(D5017,'Data Outlet'!$A$2:$D$17,2,FALSE)</f>
        <v>MALL KELAPA GADING</v>
      </c>
    </row>
    <row r="5018" spans="1:12" x14ac:dyDescent="0.25">
      <c r="A5018" t="str">
        <f t="shared" si="158"/>
        <v>T-5017</v>
      </c>
      <c r="B5018" s="3" t="s">
        <v>2584</v>
      </c>
      <c r="C5018" s="5">
        <v>45477</v>
      </c>
      <c r="D5018" s="3" t="s">
        <v>42</v>
      </c>
      <c r="E5018" s="4" t="s">
        <v>245</v>
      </c>
      <c r="F5018" s="9">
        <v>1</v>
      </c>
      <c r="G5018">
        <f>VLOOKUP(E5018,'Data Produk'!$A$2:$E$2517,5,FALSE)</f>
        <v>88200</v>
      </c>
      <c r="H5018">
        <f t="shared" si="157"/>
        <v>88200</v>
      </c>
      <c r="I5018" t="str">
        <f>VLOOKUP(E5018,'Data Produk'!$A$2:$E$2517,3,FALSE)</f>
        <v>BHINNEKA POWER PACK S1 10.000 mAh POWERBANK WHITE</v>
      </c>
      <c r="J5018" t="str">
        <f>VLOOKUP(E5018,'Data Produk'!$A$2:$E$2517,4,FALSE)</f>
        <v>POWERBANK</v>
      </c>
      <c r="K5018" t="str">
        <f>VLOOKUP(D5018,'Data Outlet'!$A$2:$D$17,4,FALSE)</f>
        <v>Hadi Nugroho</v>
      </c>
      <c r="L5018" t="str">
        <f>VLOOKUP(D5018,'Data Outlet'!$A$2:$D$17,2,FALSE)</f>
        <v>MALL KELAPA GADING</v>
      </c>
    </row>
    <row r="5019" spans="1:12" x14ac:dyDescent="0.25">
      <c r="A5019" t="str">
        <f t="shared" si="158"/>
        <v>T-5018</v>
      </c>
      <c r="B5019" s="3" t="s">
        <v>2584</v>
      </c>
      <c r="C5019" s="5">
        <v>45484</v>
      </c>
      <c r="D5019" s="3" t="s">
        <v>43</v>
      </c>
      <c r="E5019" s="4" t="s">
        <v>515</v>
      </c>
      <c r="F5019" s="9">
        <v>2</v>
      </c>
      <c r="G5019">
        <f>VLOOKUP(E5019,'Data Produk'!$A$2:$E$2517,5,FALSE)</f>
        <v>47700</v>
      </c>
      <c r="H5019">
        <f t="shared" si="157"/>
        <v>95400</v>
      </c>
      <c r="I5019" t="str">
        <f>VLOOKUP(E5019,'Data Produk'!$A$2:$E$2517,3,FALSE)</f>
        <v>BHINNEKA POWER MOVE 30W 2-PORTS CAR CHARGER (PD+QC) BLACK</v>
      </c>
      <c r="J5019" t="str">
        <f>VLOOKUP(E5019,'Data Produk'!$A$2:$E$2517,4,FALSE)</f>
        <v>CAR &amp; TRAVEL CHARGER</v>
      </c>
      <c r="K5019" t="str">
        <f>VLOOKUP(D5019,'Data Outlet'!$A$2:$D$17,4,FALSE)</f>
        <v>Gita Rahma</v>
      </c>
      <c r="L5019" t="str">
        <f>VLOOKUP(D5019,'Data Outlet'!$A$2:$D$17,2,FALSE)</f>
        <v>MALL OF INDONESIA</v>
      </c>
    </row>
    <row r="5020" spans="1:12" x14ac:dyDescent="0.25">
      <c r="A5020" t="str">
        <f t="shared" si="158"/>
        <v>T-5019</v>
      </c>
      <c r="B5020" s="3" t="s">
        <v>2584</v>
      </c>
      <c r="C5020" s="5">
        <v>45498</v>
      </c>
      <c r="D5020" s="3" t="s">
        <v>41</v>
      </c>
      <c r="E5020" s="4" t="s">
        <v>829</v>
      </c>
      <c r="F5020" s="9">
        <v>2</v>
      </c>
      <c r="G5020">
        <f>VLOOKUP(E5020,'Data Produk'!$A$2:$E$2517,5,FALSE)</f>
        <v>88200</v>
      </c>
      <c r="H5020">
        <f t="shared" si="157"/>
        <v>176400</v>
      </c>
      <c r="I5020" t="str">
        <f>VLOOKUP(E5020,'Data Produk'!$A$2:$E$2517,3,FALSE)</f>
        <v>BHINNEKA POWER PACK S1 10.000 mAh POWERBANK WHITE</v>
      </c>
      <c r="J5020" t="str">
        <f>VLOOKUP(E5020,'Data Produk'!$A$2:$E$2517,4,FALSE)</f>
        <v>POWERBANK</v>
      </c>
      <c r="K5020" t="str">
        <f>VLOOKUP(D5020,'Data Outlet'!$A$2:$D$17,4,FALSE)</f>
        <v>Gita Rahma</v>
      </c>
      <c r="L5020" t="str">
        <f>VLOOKUP(D5020,'Data Outlet'!$A$2:$D$17,2,FALSE)</f>
        <v>MALL GANDARIA CITY</v>
      </c>
    </row>
    <row r="5021" spans="1:12" x14ac:dyDescent="0.25">
      <c r="A5021" t="str">
        <f t="shared" si="158"/>
        <v>T-5020</v>
      </c>
      <c r="B5021" s="3" t="s">
        <v>2584</v>
      </c>
      <c r="C5021" s="5">
        <v>45487</v>
      </c>
      <c r="D5021" s="3" t="s">
        <v>42</v>
      </c>
      <c r="E5021" s="4" t="s">
        <v>1557</v>
      </c>
      <c r="F5021" s="9">
        <v>1</v>
      </c>
      <c r="G5021">
        <f>VLOOKUP(E5021,'Data Produk'!$A$2:$E$2517,5,FALSE)</f>
        <v>112500</v>
      </c>
      <c r="H5021">
        <f t="shared" si="157"/>
        <v>112500</v>
      </c>
      <c r="I5021" t="str">
        <f>VLOOKUP(E5021,'Data Produk'!$A$2:$E$2517,3,FALSE)</f>
        <v>BHINNEKA WAVE11 TW11 TRUE WIRELESS WHITE</v>
      </c>
      <c r="J5021" t="str">
        <f>VLOOKUP(E5021,'Data Produk'!$A$2:$E$2517,4,FALSE)</f>
        <v>TWS</v>
      </c>
      <c r="K5021" t="str">
        <f>VLOOKUP(D5021,'Data Outlet'!$A$2:$D$17,4,FALSE)</f>
        <v>Hadi Nugroho</v>
      </c>
      <c r="L5021" t="str">
        <f>VLOOKUP(D5021,'Data Outlet'!$A$2:$D$17,2,FALSE)</f>
        <v>MALL KELAPA GADING</v>
      </c>
    </row>
    <row r="5022" spans="1:12" x14ac:dyDescent="0.25">
      <c r="A5022" t="str">
        <f t="shared" si="158"/>
        <v>T-5021</v>
      </c>
      <c r="B5022" s="3" t="s">
        <v>2584</v>
      </c>
      <c r="C5022" s="5">
        <v>45478</v>
      </c>
      <c r="D5022" s="3" t="s">
        <v>41</v>
      </c>
      <c r="E5022" s="4" t="s">
        <v>1754</v>
      </c>
      <c r="F5022" s="9">
        <v>1</v>
      </c>
      <c r="G5022">
        <f>VLOOKUP(E5022,'Data Produk'!$A$2:$E$2517,5,FALSE)</f>
        <v>74700</v>
      </c>
      <c r="H5022">
        <f t="shared" si="157"/>
        <v>74700</v>
      </c>
      <c r="I5022" t="str">
        <f>VLOOKUP(E5022,'Data Produk'!$A$2:$E$2517,3,FALSE)</f>
        <v>BHINNEKA KM100 OFFICE COMBO BLACK</v>
      </c>
      <c r="J5022" t="str">
        <f>VLOOKUP(E5022,'Data Produk'!$A$2:$E$2517,4,FALSE)</f>
        <v>OFFICE COMBO</v>
      </c>
      <c r="K5022" t="str">
        <f>VLOOKUP(D5022,'Data Outlet'!$A$2:$D$17,4,FALSE)</f>
        <v>Gita Rahma</v>
      </c>
      <c r="L5022" t="str">
        <f>VLOOKUP(D5022,'Data Outlet'!$A$2:$D$17,2,FALSE)</f>
        <v>MALL GANDARIA CITY</v>
      </c>
    </row>
    <row r="5023" spans="1:12" x14ac:dyDescent="0.25">
      <c r="A5023" t="str">
        <f t="shared" si="158"/>
        <v>T-5022</v>
      </c>
      <c r="B5023" s="3" t="s">
        <v>2584</v>
      </c>
      <c r="C5023" s="5">
        <v>45492</v>
      </c>
      <c r="D5023" s="3" t="s">
        <v>42</v>
      </c>
      <c r="E5023" s="4" t="s">
        <v>254</v>
      </c>
      <c r="F5023" s="9">
        <v>4</v>
      </c>
      <c r="G5023">
        <f>VLOOKUP(E5023,'Data Produk'!$A$2:$E$2517,5,FALSE)</f>
        <v>45000</v>
      </c>
      <c r="H5023">
        <f t="shared" si="157"/>
        <v>180000</v>
      </c>
      <c r="I5023" t="str">
        <f>VLOOKUP(E5023,'Data Produk'!$A$2:$E$2517,3,FALSE)</f>
        <v>BHINNEKA HYPERLINK KD10C2001 BLACK</v>
      </c>
      <c r="J5023" t="str">
        <f>VLOOKUP(E5023,'Data Produk'!$A$2:$E$2517,4,FALSE)</f>
        <v>CABLE</v>
      </c>
      <c r="K5023" t="str">
        <f>VLOOKUP(D5023,'Data Outlet'!$A$2:$D$17,4,FALSE)</f>
        <v>Hadi Nugroho</v>
      </c>
      <c r="L5023" t="str">
        <f>VLOOKUP(D5023,'Data Outlet'!$A$2:$D$17,2,FALSE)</f>
        <v>MALL KELAPA GADING</v>
      </c>
    </row>
    <row r="5024" spans="1:12" x14ac:dyDescent="0.25">
      <c r="A5024" t="str">
        <f t="shared" si="158"/>
        <v>T-5023</v>
      </c>
      <c r="B5024" s="3" t="s">
        <v>2584</v>
      </c>
      <c r="C5024" s="5">
        <v>45489</v>
      </c>
      <c r="D5024" s="3" t="s">
        <v>41</v>
      </c>
      <c r="E5024" s="4" t="s">
        <v>790</v>
      </c>
      <c r="F5024" s="9">
        <v>1</v>
      </c>
      <c r="G5024">
        <f>VLOOKUP(E5024,'Data Produk'!$A$2:$E$2517,5,FALSE)</f>
        <v>45000</v>
      </c>
      <c r="H5024">
        <f t="shared" si="157"/>
        <v>45000</v>
      </c>
      <c r="I5024" t="str">
        <f>VLOOKUP(E5024,'Data Produk'!$A$2:$E$2517,3,FALSE)</f>
        <v>BHINNEKA HYPERLINK KD10C2001 BLACK</v>
      </c>
      <c r="J5024" t="str">
        <f>VLOOKUP(E5024,'Data Produk'!$A$2:$E$2517,4,FALSE)</f>
        <v>CABLE</v>
      </c>
      <c r="K5024" t="str">
        <f>VLOOKUP(D5024,'Data Outlet'!$A$2:$D$17,4,FALSE)</f>
        <v>Gita Rahma</v>
      </c>
      <c r="L5024" t="str">
        <f>VLOOKUP(D5024,'Data Outlet'!$A$2:$D$17,2,FALSE)</f>
        <v>MALL GANDARIA CITY</v>
      </c>
    </row>
    <row r="5025" spans="1:12" x14ac:dyDescent="0.25">
      <c r="A5025" t="str">
        <f t="shared" si="158"/>
        <v>T-5024</v>
      </c>
      <c r="B5025" s="3" t="s">
        <v>2584</v>
      </c>
      <c r="C5025" s="5">
        <v>45500</v>
      </c>
      <c r="D5025" s="3" t="s">
        <v>42</v>
      </c>
      <c r="E5025" s="4" t="s">
        <v>1287</v>
      </c>
      <c r="F5025" s="9">
        <v>4</v>
      </c>
      <c r="G5025">
        <f>VLOOKUP(E5025,'Data Produk'!$A$2:$E$2517,5,FALSE)</f>
        <v>25200</v>
      </c>
      <c r="H5025">
        <f t="shared" si="157"/>
        <v>100800</v>
      </c>
      <c r="I5025" t="str">
        <f>VLOOKUP(E5025,'Data Produk'!$A$2:$E$2517,3,FALSE)</f>
        <v>KDC105 BHINNEKA USB CABLE TYPE C</v>
      </c>
      <c r="J5025" t="str">
        <f>VLOOKUP(E5025,'Data Produk'!$A$2:$E$2517,4,FALSE)</f>
        <v>CABLE</v>
      </c>
      <c r="K5025" t="str">
        <f>VLOOKUP(D5025,'Data Outlet'!$A$2:$D$17,4,FALSE)</f>
        <v>Hadi Nugroho</v>
      </c>
      <c r="L5025" t="str">
        <f>VLOOKUP(D5025,'Data Outlet'!$A$2:$D$17,2,FALSE)</f>
        <v>MALL KELAPA GADING</v>
      </c>
    </row>
    <row r="5026" spans="1:12" x14ac:dyDescent="0.25">
      <c r="A5026" t="str">
        <f t="shared" si="158"/>
        <v>T-5025</v>
      </c>
      <c r="B5026" s="3" t="s">
        <v>2584</v>
      </c>
      <c r="C5026" s="5">
        <v>45477</v>
      </c>
      <c r="D5026" s="3" t="s">
        <v>42</v>
      </c>
      <c r="E5026" s="4" t="s">
        <v>288</v>
      </c>
      <c r="F5026" s="9">
        <v>8</v>
      </c>
      <c r="G5026">
        <f>VLOOKUP(E5026,'Data Produk'!$A$2:$E$2517,5,FALSE)</f>
        <v>17100</v>
      </c>
      <c r="H5026">
        <f t="shared" si="157"/>
        <v>136800</v>
      </c>
      <c r="I5026" t="str">
        <f>VLOOKUP(E5026,'Data Produk'!$A$2:$E$2517,3,FALSE)</f>
        <v>BHINNEKA DURALINK KCB1201 BLACK</v>
      </c>
      <c r="J5026" t="str">
        <f>VLOOKUP(E5026,'Data Produk'!$A$2:$E$2517,4,FALSE)</f>
        <v>CABLE</v>
      </c>
      <c r="K5026" t="str">
        <f>VLOOKUP(D5026,'Data Outlet'!$A$2:$D$17,4,FALSE)</f>
        <v>Hadi Nugroho</v>
      </c>
      <c r="L5026" t="str">
        <f>VLOOKUP(D5026,'Data Outlet'!$A$2:$D$17,2,FALSE)</f>
        <v>MALL KELAPA GADING</v>
      </c>
    </row>
    <row r="5027" spans="1:12" x14ac:dyDescent="0.25">
      <c r="A5027" t="str">
        <f t="shared" si="158"/>
        <v>T-5026</v>
      </c>
      <c r="B5027" s="3" t="s">
        <v>2584</v>
      </c>
      <c r="C5027" s="5">
        <v>45494</v>
      </c>
      <c r="D5027" s="3" t="s">
        <v>45</v>
      </c>
      <c r="E5027" s="4" t="s">
        <v>135</v>
      </c>
      <c r="F5027" s="9">
        <v>4</v>
      </c>
      <c r="G5027">
        <f>VLOOKUP(E5027,'Data Produk'!$A$2:$E$2517,5,FALSE)</f>
        <v>13050</v>
      </c>
      <c r="H5027">
        <f t="shared" si="157"/>
        <v>52200</v>
      </c>
      <c r="I5027" t="str">
        <f>VLOOKUP(E5027,'Data Produk'!$A$2:$E$2517,3,FALSE)</f>
        <v>BHINNEKA DURALINK KCT1201 BLACK</v>
      </c>
      <c r="J5027" t="str">
        <f>VLOOKUP(E5027,'Data Produk'!$A$2:$E$2517,4,FALSE)</f>
        <v>CABLE</v>
      </c>
      <c r="K5027" t="str">
        <f>VLOOKUP(D5027,'Data Outlet'!$A$2:$D$17,4,FALSE)</f>
        <v>Indah Putri</v>
      </c>
      <c r="L5027" t="str">
        <f>VLOOKUP(D5027,'Data Outlet'!$A$2:$D$17,2,FALSE)</f>
        <v>PIK AVENUE</v>
      </c>
    </row>
    <row r="5028" spans="1:12" x14ac:dyDescent="0.25">
      <c r="A5028" t="str">
        <f t="shared" si="158"/>
        <v>T-5027</v>
      </c>
      <c r="B5028" s="3" t="s">
        <v>2584</v>
      </c>
      <c r="C5028" s="5">
        <v>45476</v>
      </c>
      <c r="D5028" s="3" t="s">
        <v>42</v>
      </c>
      <c r="E5028" s="4" t="s">
        <v>83</v>
      </c>
      <c r="F5028" s="9">
        <v>2</v>
      </c>
      <c r="G5028">
        <f>VLOOKUP(E5028,'Data Produk'!$A$2:$E$2517,5,FALSE)</f>
        <v>49500</v>
      </c>
      <c r="H5028">
        <f t="shared" si="157"/>
        <v>99000</v>
      </c>
      <c r="I5028" t="str">
        <f>VLOOKUP(E5028,'Data Produk'!$A$2:$E$2517,3,FALSE)</f>
        <v>BHINNEKA POWER GO 20W 1-PORT TYPE-C USB CHARGER (PD+QC) BLACK</v>
      </c>
      <c r="J5028" t="str">
        <f>VLOOKUP(E5028,'Data Produk'!$A$2:$E$2517,4,FALSE)</f>
        <v>CHARGER</v>
      </c>
      <c r="K5028" t="str">
        <f>VLOOKUP(D5028,'Data Outlet'!$A$2:$D$17,4,FALSE)</f>
        <v>Hadi Nugroho</v>
      </c>
      <c r="L5028" t="str">
        <f>VLOOKUP(D5028,'Data Outlet'!$A$2:$D$17,2,FALSE)</f>
        <v>MALL KELAPA GADING</v>
      </c>
    </row>
    <row r="5029" spans="1:12" x14ac:dyDescent="0.25">
      <c r="A5029" t="str">
        <f t="shared" si="158"/>
        <v>T-5028</v>
      </c>
      <c r="B5029" s="3" t="s">
        <v>2584</v>
      </c>
      <c r="C5029" s="5">
        <v>45475</v>
      </c>
      <c r="D5029" s="3" t="s">
        <v>43</v>
      </c>
      <c r="E5029" s="4" t="s">
        <v>554</v>
      </c>
      <c r="F5029" s="9">
        <v>2</v>
      </c>
      <c r="G5029">
        <f>VLOOKUP(E5029,'Data Produk'!$A$2:$E$2517,5,FALSE)</f>
        <v>18000</v>
      </c>
      <c r="H5029">
        <f t="shared" si="157"/>
        <v>36000</v>
      </c>
      <c r="I5029" t="str">
        <f>VLOOKUP(E5029,'Data Produk'!$A$2:$E$2517,3,FALSE)</f>
        <v>BHINNEKA DURALINK KLB1201 BLACK</v>
      </c>
      <c r="J5029" t="str">
        <f>VLOOKUP(E5029,'Data Produk'!$A$2:$E$2517,4,FALSE)</f>
        <v>CABLE</v>
      </c>
      <c r="K5029" t="str">
        <f>VLOOKUP(D5029,'Data Outlet'!$A$2:$D$17,4,FALSE)</f>
        <v>Gita Rahma</v>
      </c>
      <c r="L5029" t="str">
        <f>VLOOKUP(D5029,'Data Outlet'!$A$2:$D$17,2,FALSE)</f>
        <v>MALL OF INDONESIA</v>
      </c>
    </row>
    <row r="5030" spans="1:12" x14ac:dyDescent="0.25">
      <c r="A5030" t="str">
        <f t="shared" si="158"/>
        <v>T-5029</v>
      </c>
      <c r="B5030" s="3" t="s">
        <v>2584</v>
      </c>
      <c r="C5030" s="5">
        <v>45477</v>
      </c>
      <c r="D5030" s="3" t="s">
        <v>43</v>
      </c>
      <c r="E5030" s="4" t="s">
        <v>1134</v>
      </c>
      <c r="F5030" s="9">
        <v>2</v>
      </c>
      <c r="G5030">
        <f>VLOOKUP(E5030,'Data Produk'!$A$2:$E$2517,5,FALSE)</f>
        <v>261000</v>
      </c>
      <c r="H5030">
        <f t="shared" si="157"/>
        <v>522000</v>
      </c>
      <c r="I5030" t="str">
        <f>VLOOKUP(E5030,'Data Produk'!$A$2:$E$2517,3,FALSE)</f>
        <v>BHINNEKA ALTO MH91 GAMING HEADSET BLACK</v>
      </c>
      <c r="J5030" t="str">
        <f>VLOOKUP(E5030,'Data Produk'!$A$2:$E$2517,4,FALSE)</f>
        <v>GAMING HEADSET</v>
      </c>
      <c r="K5030" t="str">
        <f>VLOOKUP(D5030,'Data Outlet'!$A$2:$D$17,4,FALSE)</f>
        <v>Gita Rahma</v>
      </c>
      <c r="L5030" t="str">
        <f>VLOOKUP(D5030,'Data Outlet'!$A$2:$D$17,2,FALSE)</f>
        <v>MALL OF INDONESIA</v>
      </c>
    </row>
    <row r="5031" spans="1:12" x14ac:dyDescent="0.25">
      <c r="A5031" t="str">
        <f t="shared" si="158"/>
        <v>T-5030</v>
      </c>
      <c r="B5031" s="3" t="s">
        <v>2584</v>
      </c>
      <c r="C5031" s="5">
        <v>45483</v>
      </c>
      <c r="D5031" s="3" t="s">
        <v>41</v>
      </c>
      <c r="E5031" s="4" t="s">
        <v>899</v>
      </c>
      <c r="F5031" s="9">
        <v>5</v>
      </c>
      <c r="G5031">
        <f>VLOOKUP(E5031,'Data Produk'!$A$2:$E$2517,5,FALSE)</f>
        <v>31500</v>
      </c>
      <c r="H5031">
        <f t="shared" si="157"/>
        <v>157500</v>
      </c>
      <c r="I5031" t="str">
        <f>VLOOKUP(E5031,'Data Produk'!$A$2:$E$2517,3,FALSE)</f>
        <v>BHINNEKA HYPERLINK KD60L1501 BLACK</v>
      </c>
      <c r="J5031" t="str">
        <f>VLOOKUP(E5031,'Data Produk'!$A$2:$E$2517,4,FALSE)</f>
        <v>CABLE</v>
      </c>
      <c r="K5031" t="str">
        <f>VLOOKUP(D5031,'Data Outlet'!$A$2:$D$17,4,FALSE)</f>
        <v>Gita Rahma</v>
      </c>
      <c r="L5031" t="str">
        <f>VLOOKUP(D5031,'Data Outlet'!$A$2:$D$17,2,FALSE)</f>
        <v>MALL GANDARIA CITY</v>
      </c>
    </row>
    <row r="5032" spans="1:12" x14ac:dyDescent="0.25">
      <c r="A5032" t="str">
        <f t="shared" si="158"/>
        <v>T-5031</v>
      </c>
      <c r="B5032" s="3" t="s">
        <v>2584</v>
      </c>
      <c r="C5032" s="5">
        <v>45492</v>
      </c>
      <c r="D5032" s="3" t="s">
        <v>45</v>
      </c>
      <c r="E5032" s="4" t="s">
        <v>172</v>
      </c>
      <c r="F5032" s="9">
        <v>5</v>
      </c>
      <c r="G5032">
        <f>VLOOKUP(E5032,'Data Produk'!$A$2:$E$2517,5,FALSE)</f>
        <v>45000</v>
      </c>
      <c r="H5032">
        <f t="shared" si="157"/>
        <v>225000</v>
      </c>
      <c r="I5032" t="str">
        <f>VLOOKUP(E5032,'Data Produk'!$A$2:$E$2517,3,FALSE)</f>
        <v>BHINNEKA HYPERLINK KD10C2001 BLACK</v>
      </c>
      <c r="J5032" t="str">
        <f>VLOOKUP(E5032,'Data Produk'!$A$2:$E$2517,4,FALSE)</f>
        <v>CABLE</v>
      </c>
      <c r="K5032" t="str">
        <f>VLOOKUP(D5032,'Data Outlet'!$A$2:$D$17,4,FALSE)</f>
        <v>Indah Putri</v>
      </c>
      <c r="L5032" t="str">
        <f>VLOOKUP(D5032,'Data Outlet'!$A$2:$D$17,2,FALSE)</f>
        <v>PIK AVENUE</v>
      </c>
    </row>
    <row r="5033" spans="1:12" x14ac:dyDescent="0.25">
      <c r="A5033" t="str">
        <f t="shared" si="158"/>
        <v>T-5032</v>
      </c>
      <c r="B5033" s="3" t="s">
        <v>2584</v>
      </c>
      <c r="C5033" s="5">
        <v>45502</v>
      </c>
      <c r="D5033" s="3" t="s">
        <v>42</v>
      </c>
      <c r="E5033" s="4" t="s">
        <v>313</v>
      </c>
      <c r="F5033" s="9">
        <v>2</v>
      </c>
      <c r="G5033">
        <f>VLOOKUP(E5033,'Data Produk'!$A$2:$E$2517,5,FALSE)</f>
        <v>162000</v>
      </c>
      <c r="H5033">
        <f t="shared" si="157"/>
        <v>324000</v>
      </c>
      <c r="I5033" t="str">
        <f>VLOOKUP(E5033,'Data Produk'!$A$2:$E$2517,3,FALSE)</f>
        <v>BHINNEKA POWER PACK T1 10.000 mAh 22,5W POWERBANK WHITE</v>
      </c>
      <c r="J5033" t="str">
        <f>VLOOKUP(E5033,'Data Produk'!$A$2:$E$2517,4,FALSE)</f>
        <v>POWERBANK</v>
      </c>
      <c r="K5033" t="str">
        <f>VLOOKUP(D5033,'Data Outlet'!$A$2:$D$17,4,FALSE)</f>
        <v>Hadi Nugroho</v>
      </c>
      <c r="L5033" t="str">
        <f>VLOOKUP(D5033,'Data Outlet'!$A$2:$D$17,2,FALSE)</f>
        <v>MALL KELAPA GADING</v>
      </c>
    </row>
    <row r="5034" spans="1:12" x14ac:dyDescent="0.25">
      <c r="A5034" t="str">
        <f t="shared" si="158"/>
        <v>T-5033</v>
      </c>
      <c r="B5034" s="3" t="s">
        <v>2584</v>
      </c>
      <c r="C5034" s="5">
        <v>45491</v>
      </c>
      <c r="D5034" s="3" t="s">
        <v>45</v>
      </c>
      <c r="E5034" s="4" t="s">
        <v>239</v>
      </c>
      <c r="F5034" s="9">
        <v>2</v>
      </c>
      <c r="G5034">
        <f>VLOOKUP(E5034,'Data Produk'!$A$2:$E$2517,5,FALSE)</f>
        <v>15300</v>
      </c>
      <c r="H5034">
        <f t="shared" si="157"/>
        <v>30600</v>
      </c>
      <c r="I5034" t="str">
        <f>VLOOKUP(E5034,'Data Produk'!$A$2:$E$2517,3,FALSE)</f>
        <v>BHINNEKA LINKPODS ES3 WIRED EARBUDS WHITE</v>
      </c>
      <c r="J5034" t="str">
        <f>VLOOKUP(E5034,'Data Produk'!$A$2:$E$2517,4,FALSE)</f>
        <v>EARPHONE</v>
      </c>
      <c r="K5034" t="str">
        <f>VLOOKUP(D5034,'Data Outlet'!$A$2:$D$17,4,FALSE)</f>
        <v>Indah Putri</v>
      </c>
      <c r="L5034" t="str">
        <f>VLOOKUP(D5034,'Data Outlet'!$A$2:$D$17,2,FALSE)</f>
        <v>PIK AVENUE</v>
      </c>
    </row>
    <row r="5035" spans="1:12" x14ac:dyDescent="0.25">
      <c r="A5035" t="str">
        <f t="shared" si="158"/>
        <v>T-5034</v>
      </c>
      <c r="B5035" s="3" t="s">
        <v>2584</v>
      </c>
      <c r="C5035" s="5">
        <v>45486</v>
      </c>
      <c r="D5035" s="3" t="s">
        <v>42</v>
      </c>
      <c r="E5035" s="4" t="s">
        <v>768</v>
      </c>
      <c r="F5035" s="9">
        <v>1</v>
      </c>
      <c r="G5035">
        <f>VLOOKUP(E5035,'Data Produk'!$A$2:$E$2517,5,FALSE)</f>
        <v>94500</v>
      </c>
      <c r="H5035">
        <f t="shared" si="157"/>
        <v>94500</v>
      </c>
      <c r="I5035" t="str">
        <f>VLOOKUP(E5035,'Data Produk'!$A$2:$E$2517,3,FALSE)</f>
        <v>BHINNEKA POWER GO 25W 1-PORT TYPE-C USB CHARGER (PD/PPS) WHITE</v>
      </c>
      <c r="J5035" t="str">
        <f>VLOOKUP(E5035,'Data Produk'!$A$2:$E$2517,4,FALSE)</f>
        <v>CHARGER</v>
      </c>
      <c r="K5035" t="str">
        <f>VLOOKUP(D5035,'Data Outlet'!$A$2:$D$17,4,FALSE)</f>
        <v>Hadi Nugroho</v>
      </c>
      <c r="L5035" t="str">
        <f>VLOOKUP(D5035,'Data Outlet'!$A$2:$D$17,2,FALSE)</f>
        <v>MALL KELAPA GADING</v>
      </c>
    </row>
    <row r="5036" spans="1:12" x14ac:dyDescent="0.25">
      <c r="A5036" t="str">
        <f t="shared" si="158"/>
        <v>T-5035</v>
      </c>
      <c r="B5036" s="3" t="s">
        <v>2584</v>
      </c>
      <c r="C5036" s="5">
        <v>45497</v>
      </c>
      <c r="D5036" s="3" t="s">
        <v>43</v>
      </c>
      <c r="E5036" s="4" t="s">
        <v>1826</v>
      </c>
      <c r="F5036" s="9">
        <v>1</v>
      </c>
      <c r="G5036">
        <f>VLOOKUP(E5036,'Data Produk'!$A$2:$E$2517,5,FALSE)</f>
        <v>243000</v>
      </c>
      <c r="H5036">
        <f t="shared" si="157"/>
        <v>243000</v>
      </c>
      <c r="I5036" t="str">
        <f>VLOOKUP(E5036,'Data Produk'!$A$2:$E$2517,3,FALSE)</f>
        <v>BHINNEKA LUMINOUS C30 WEBCAM BLACK</v>
      </c>
      <c r="J5036" t="str">
        <f>VLOOKUP(E5036,'Data Produk'!$A$2:$E$2517,4,FALSE)</f>
        <v>STREAMING DEVICES</v>
      </c>
      <c r="K5036" t="str">
        <f>VLOOKUP(D5036,'Data Outlet'!$A$2:$D$17,4,FALSE)</f>
        <v>Gita Rahma</v>
      </c>
      <c r="L5036" t="str">
        <f>VLOOKUP(D5036,'Data Outlet'!$A$2:$D$17,2,FALSE)</f>
        <v>MALL OF INDONESIA</v>
      </c>
    </row>
    <row r="5037" spans="1:12" x14ac:dyDescent="0.25">
      <c r="A5037" t="str">
        <f t="shared" si="158"/>
        <v>T-5036</v>
      </c>
      <c r="B5037" s="3" t="s">
        <v>2584</v>
      </c>
      <c r="C5037" s="5">
        <v>45491</v>
      </c>
      <c r="D5037" s="3" t="s">
        <v>42</v>
      </c>
      <c r="E5037" s="4" t="s">
        <v>1198</v>
      </c>
      <c r="F5037" s="9">
        <v>3</v>
      </c>
      <c r="G5037">
        <f>VLOOKUP(E5037,'Data Produk'!$A$2:$E$2517,5,FALSE)</f>
        <v>73800</v>
      </c>
      <c r="H5037">
        <f t="shared" si="157"/>
        <v>221400</v>
      </c>
      <c r="I5037" t="str">
        <f>VLOOKUP(E5037,'Data Produk'!$A$2:$E$2517,3,FALSE)</f>
        <v>BHINNEKA SMART LIGHT BUB 9W SLB101</v>
      </c>
      <c r="J5037" t="str">
        <f>VLOOKUP(E5037,'Data Produk'!$A$2:$E$2517,4,FALSE)</f>
        <v>SMART LIFE</v>
      </c>
      <c r="K5037" t="str">
        <f>VLOOKUP(D5037,'Data Outlet'!$A$2:$D$17,4,FALSE)</f>
        <v>Hadi Nugroho</v>
      </c>
      <c r="L5037" t="str">
        <f>VLOOKUP(D5037,'Data Outlet'!$A$2:$D$17,2,FALSE)</f>
        <v>MALL KELAPA GADING</v>
      </c>
    </row>
    <row r="5038" spans="1:12" x14ac:dyDescent="0.25">
      <c r="A5038" t="str">
        <f t="shared" si="158"/>
        <v>T-5037</v>
      </c>
      <c r="B5038" s="3" t="s">
        <v>2584</v>
      </c>
      <c r="C5038" s="5">
        <v>45488</v>
      </c>
      <c r="D5038" s="3" t="s">
        <v>45</v>
      </c>
      <c r="E5038" s="4" t="s">
        <v>635</v>
      </c>
      <c r="F5038" s="9">
        <v>3</v>
      </c>
      <c r="G5038">
        <f>VLOOKUP(E5038,'Data Produk'!$A$2:$E$2517,5,FALSE)</f>
        <v>22500</v>
      </c>
      <c r="H5038">
        <f t="shared" si="157"/>
        <v>67500</v>
      </c>
      <c r="I5038" t="str">
        <f>VLOOKUP(E5038,'Data Produk'!$A$2:$E$2517,3,FALSE)</f>
        <v>BHINNEKA LINKBUDS ES4 WIRED EARBUDS BLACK</v>
      </c>
      <c r="J5038" t="str">
        <f>VLOOKUP(E5038,'Data Produk'!$A$2:$E$2517,4,FALSE)</f>
        <v>EARPHONE</v>
      </c>
      <c r="K5038" t="str">
        <f>VLOOKUP(D5038,'Data Outlet'!$A$2:$D$17,4,FALSE)</f>
        <v>Indah Putri</v>
      </c>
      <c r="L5038" t="str">
        <f>VLOOKUP(D5038,'Data Outlet'!$A$2:$D$17,2,FALSE)</f>
        <v>PIK AVENUE</v>
      </c>
    </row>
    <row r="5039" spans="1:12" x14ac:dyDescent="0.25">
      <c r="A5039" t="str">
        <f t="shared" si="158"/>
        <v>T-5038</v>
      </c>
      <c r="B5039" s="3" t="s">
        <v>2584</v>
      </c>
      <c r="C5039" s="5">
        <v>45480</v>
      </c>
      <c r="D5039" s="3" t="s">
        <v>42</v>
      </c>
      <c r="E5039" s="4" t="s">
        <v>133</v>
      </c>
      <c r="F5039" s="9">
        <v>2</v>
      </c>
      <c r="G5039">
        <f>VLOOKUP(E5039,'Data Produk'!$A$2:$E$2517,5,FALSE)</f>
        <v>10000</v>
      </c>
      <c r="H5039">
        <f t="shared" si="157"/>
        <v>20000</v>
      </c>
      <c r="I5039" t="str">
        <f>VLOOKUP(E5039,'Data Produk'!$A$2:$E$2517,3,FALSE)</f>
        <v>KM106 BHINNEKA USB CABLE MICRO</v>
      </c>
      <c r="J5039" t="str">
        <f>VLOOKUP(E5039,'Data Produk'!$A$2:$E$2517,4,FALSE)</f>
        <v>CABLE</v>
      </c>
      <c r="K5039" t="str">
        <f>VLOOKUP(D5039,'Data Outlet'!$A$2:$D$17,4,FALSE)</f>
        <v>Hadi Nugroho</v>
      </c>
      <c r="L5039" t="str">
        <f>VLOOKUP(D5039,'Data Outlet'!$A$2:$D$17,2,FALSE)</f>
        <v>MALL KELAPA GADING</v>
      </c>
    </row>
    <row r="5040" spans="1:12" x14ac:dyDescent="0.25">
      <c r="A5040" t="str">
        <f t="shared" si="158"/>
        <v>T-5039</v>
      </c>
      <c r="B5040" s="3" t="s">
        <v>2584</v>
      </c>
      <c r="C5040" s="5">
        <v>45475</v>
      </c>
      <c r="D5040" s="3" t="s">
        <v>42</v>
      </c>
      <c r="E5040" s="4" t="s">
        <v>163</v>
      </c>
      <c r="F5040" s="9">
        <v>5</v>
      </c>
      <c r="G5040">
        <f>VLOOKUP(E5040,'Data Produk'!$A$2:$E$2517,5,FALSE)</f>
        <v>49500</v>
      </c>
      <c r="H5040">
        <f t="shared" si="157"/>
        <v>247500</v>
      </c>
      <c r="I5040" t="str">
        <f>VLOOKUP(E5040,'Data Produk'!$A$2:$E$2517,3,FALSE)</f>
        <v>BHINNEKA POWER PURE 20W 1-PORT TYPE-A USB CHARGER (QC) BLACK</v>
      </c>
      <c r="J5040" t="str">
        <f>VLOOKUP(E5040,'Data Produk'!$A$2:$E$2517,4,FALSE)</f>
        <v>CHARGER</v>
      </c>
      <c r="K5040" t="str">
        <f>VLOOKUP(D5040,'Data Outlet'!$A$2:$D$17,4,FALSE)</f>
        <v>Hadi Nugroho</v>
      </c>
      <c r="L5040" t="str">
        <f>VLOOKUP(D5040,'Data Outlet'!$A$2:$D$17,2,FALSE)</f>
        <v>MALL KELAPA GADING</v>
      </c>
    </row>
    <row r="5041" spans="1:12" x14ac:dyDescent="0.25">
      <c r="A5041" t="str">
        <f t="shared" si="158"/>
        <v>T-5040</v>
      </c>
      <c r="B5041" s="3" t="s">
        <v>2584</v>
      </c>
      <c r="C5041" s="5">
        <v>45482</v>
      </c>
      <c r="D5041" s="3" t="s">
        <v>43</v>
      </c>
      <c r="E5041" s="4" t="s">
        <v>1389</v>
      </c>
      <c r="F5041" s="9">
        <v>1</v>
      </c>
      <c r="G5041">
        <f>VLOOKUP(E5041,'Data Produk'!$A$2:$E$2517,5,FALSE)</f>
        <v>65700</v>
      </c>
      <c r="H5041">
        <f t="shared" si="157"/>
        <v>65700</v>
      </c>
      <c r="I5041" t="str">
        <f>VLOOKUP(E5041,'Data Produk'!$A$2:$E$2517,3,FALSE)</f>
        <v>BHINNEKA RAIGOR III WG12 GAMING MOUSE BLACK</v>
      </c>
      <c r="J5041" t="str">
        <f>VLOOKUP(E5041,'Data Produk'!$A$2:$E$2517,4,FALSE)</f>
        <v>MOUSE GAMING</v>
      </c>
      <c r="K5041" t="str">
        <f>VLOOKUP(D5041,'Data Outlet'!$A$2:$D$17,4,FALSE)</f>
        <v>Gita Rahma</v>
      </c>
      <c r="L5041" t="str">
        <f>VLOOKUP(D5041,'Data Outlet'!$A$2:$D$17,2,FALSE)</f>
        <v>MALL OF INDONESIA</v>
      </c>
    </row>
    <row r="5042" spans="1:12" x14ac:dyDescent="0.25">
      <c r="A5042" t="str">
        <f t="shared" si="158"/>
        <v>T-5041</v>
      </c>
      <c r="B5042" s="3" t="s">
        <v>2584</v>
      </c>
      <c r="C5042" s="5">
        <v>45475</v>
      </c>
      <c r="D5042" s="3" t="s">
        <v>42</v>
      </c>
      <c r="E5042" s="4" t="s">
        <v>1016</v>
      </c>
      <c r="F5042" s="9">
        <v>2</v>
      </c>
      <c r="G5042">
        <f>VLOOKUP(E5042,'Data Produk'!$A$2:$E$2517,5,FALSE)</f>
        <v>76500</v>
      </c>
      <c r="H5042">
        <f t="shared" si="157"/>
        <v>153000</v>
      </c>
      <c r="I5042" t="str">
        <f>VLOOKUP(E5042,'Data Produk'!$A$2:$E$2517,3,FALSE)</f>
        <v>BHINNEKA WAVE10 TW10 TRUE WIRELESS WHITE</v>
      </c>
      <c r="J5042" t="str">
        <f>VLOOKUP(E5042,'Data Produk'!$A$2:$E$2517,4,FALSE)</f>
        <v>TWS</v>
      </c>
      <c r="K5042" t="str">
        <f>VLOOKUP(D5042,'Data Outlet'!$A$2:$D$17,4,FALSE)</f>
        <v>Hadi Nugroho</v>
      </c>
      <c r="L5042" t="str">
        <f>VLOOKUP(D5042,'Data Outlet'!$A$2:$D$17,2,FALSE)</f>
        <v>MALL KELAPA GADING</v>
      </c>
    </row>
    <row r="5043" spans="1:12" x14ac:dyDescent="0.25">
      <c r="A5043" t="str">
        <f t="shared" si="158"/>
        <v>T-5042</v>
      </c>
      <c r="B5043" s="3" t="s">
        <v>2584</v>
      </c>
      <c r="C5043" s="5">
        <v>45484</v>
      </c>
      <c r="D5043" s="3" t="s">
        <v>45</v>
      </c>
      <c r="E5043" s="4" t="s">
        <v>994</v>
      </c>
      <c r="F5043" s="9">
        <v>1</v>
      </c>
      <c r="G5043">
        <f>VLOOKUP(E5043,'Data Produk'!$A$2:$E$2517,5,FALSE)</f>
        <v>112500</v>
      </c>
      <c r="H5043">
        <f t="shared" si="157"/>
        <v>112500</v>
      </c>
      <c r="I5043" t="str">
        <f>VLOOKUP(E5043,'Data Produk'!$A$2:$E$2517,3,FALSE)</f>
        <v>BHINNEKA WAVE11 TW11 TRUE WIRELESS PINK</v>
      </c>
      <c r="J5043" t="str">
        <f>VLOOKUP(E5043,'Data Produk'!$A$2:$E$2517,4,FALSE)</f>
        <v>TWS</v>
      </c>
      <c r="K5043" t="str">
        <f>VLOOKUP(D5043,'Data Outlet'!$A$2:$D$17,4,FALSE)</f>
        <v>Indah Putri</v>
      </c>
      <c r="L5043" t="str">
        <f>VLOOKUP(D5043,'Data Outlet'!$A$2:$D$17,2,FALSE)</f>
        <v>PIK AVENUE</v>
      </c>
    </row>
    <row r="5044" spans="1:12" x14ac:dyDescent="0.25">
      <c r="A5044" t="str">
        <f t="shared" si="158"/>
        <v>T-5043</v>
      </c>
      <c r="B5044" s="3" t="s">
        <v>2584</v>
      </c>
      <c r="C5044" s="5">
        <v>45497</v>
      </c>
      <c r="D5044" s="3" t="s">
        <v>42</v>
      </c>
      <c r="E5044" s="4" t="s">
        <v>207</v>
      </c>
      <c r="F5044" s="9">
        <v>4</v>
      </c>
      <c r="G5044">
        <f>VLOOKUP(E5044,'Data Produk'!$A$2:$E$2517,5,FALSE)</f>
        <v>13500</v>
      </c>
      <c r="H5044">
        <f t="shared" si="157"/>
        <v>54000</v>
      </c>
      <c r="I5044" t="str">
        <f>VLOOKUP(E5044,'Data Produk'!$A$2:$E$2517,3,FALSE)</f>
        <v>BHINNEKA LINKBUDS ES2 WIRED EARBUDS WHITE</v>
      </c>
      <c r="J5044" t="str">
        <f>VLOOKUP(E5044,'Data Produk'!$A$2:$E$2517,4,FALSE)</f>
        <v>EARPHONE</v>
      </c>
      <c r="K5044" t="str">
        <f>VLOOKUP(D5044,'Data Outlet'!$A$2:$D$17,4,FALSE)</f>
        <v>Hadi Nugroho</v>
      </c>
      <c r="L5044" t="str">
        <f>VLOOKUP(D5044,'Data Outlet'!$A$2:$D$17,2,FALSE)</f>
        <v>MALL KELAPA GADING</v>
      </c>
    </row>
    <row r="5045" spans="1:12" x14ac:dyDescent="0.25">
      <c r="A5045" t="str">
        <f t="shared" si="158"/>
        <v>T-5044</v>
      </c>
      <c r="B5045" s="3" t="s">
        <v>2584</v>
      </c>
      <c r="C5045" s="5">
        <v>45503</v>
      </c>
      <c r="D5045" s="3" t="s">
        <v>41</v>
      </c>
      <c r="E5045" s="4" t="s">
        <v>770</v>
      </c>
      <c r="F5045" s="9">
        <v>9</v>
      </c>
      <c r="G5045">
        <f>VLOOKUP(E5045,'Data Produk'!$A$2:$E$2517,5,FALSE)</f>
        <v>18000</v>
      </c>
      <c r="H5045">
        <f t="shared" si="157"/>
        <v>162000</v>
      </c>
      <c r="I5045" t="str">
        <f>VLOOKUP(E5045,'Data Produk'!$A$2:$E$2517,3,FALSE)</f>
        <v>BHINNEKA DURALINK KLB1201 BLACK</v>
      </c>
      <c r="J5045" t="str">
        <f>VLOOKUP(E5045,'Data Produk'!$A$2:$E$2517,4,FALSE)</f>
        <v>CABLE</v>
      </c>
      <c r="K5045" t="str">
        <f>VLOOKUP(D5045,'Data Outlet'!$A$2:$D$17,4,FALSE)</f>
        <v>Gita Rahma</v>
      </c>
      <c r="L5045" t="str">
        <f>VLOOKUP(D5045,'Data Outlet'!$A$2:$D$17,2,FALSE)</f>
        <v>MALL GANDARIA CITY</v>
      </c>
    </row>
    <row r="5046" spans="1:12" x14ac:dyDescent="0.25">
      <c r="A5046" t="str">
        <f t="shared" si="158"/>
        <v>T-5045</v>
      </c>
      <c r="B5046" s="3" t="s">
        <v>2584</v>
      </c>
      <c r="C5046" s="5">
        <v>45495</v>
      </c>
      <c r="D5046" s="3" t="s">
        <v>43</v>
      </c>
      <c r="E5046" s="4" t="s">
        <v>909</v>
      </c>
      <c r="F5046" s="9">
        <v>1</v>
      </c>
      <c r="G5046">
        <f>VLOOKUP(E5046,'Data Produk'!$A$2:$E$2517,5,FALSE)</f>
        <v>112500</v>
      </c>
      <c r="H5046">
        <f t="shared" si="157"/>
        <v>112500</v>
      </c>
      <c r="I5046" t="str">
        <f>VLOOKUP(E5046,'Data Produk'!$A$2:$E$2517,3,FALSE)</f>
        <v>BHINNEKA GO WH02 WIRELESS HEADSET GREY</v>
      </c>
      <c r="J5046" t="str">
        <f>VLOOKUP(E5046,'Data Produk'!$A$2:$E$2517,4,FALSE)</f>
        <v>WIRELESS HEADSET</v>
      </c>
      <c r="K5046" t="str">
        <f>VLOOKUP(D5046,'Data Outlet'!$A$2:$D$17,4,FALSE)</f>
        <v>Gita Rahma</v>
      </c>
      <c r="L5046" t="str">
        <f>VLOOKUP(D5046,'Data Outlet'!$A$2:$D$17,2,FALSE)</f>
        <v>MALL OF INDONESIA</v>
      </c>
    </row>
    <row r="5047" spans="1:12" x14ac:dyDescent="0.25">
      <c r="A5047" t="str">
        <f t="shared" si="158"/>
        <v>T-5046</v>
      </c>
      <c r="B5047" s="3" t="s">
        <v>2584</v>
      </c>
      <c r="C5047" s="5">
        <v>45490</v>
      </c>
      <c r="D5047" s="3" t="s">
        <v>43</v>
      </c>
      <c r="E5047" s="4" t="s">
        <v>504</v>
      </c>
      <c r="F5047" s="9">
        <v>4</v>
      </c>
      <c r="G5047">
        <f>VLOOKUP(E5047,'Data Produk'!$A$2:$E$2517,5,FALSE)</f>
        <v>82800</v>
      </c>
      <c r="H5047">
        <f t="shared" si="157"/>
        <v>331200</v>
      </c>
      <c r="I5047" t="str">
        <f>VLOOKUP(E5047,'Data Produk'!$A$2:$E$2517,3,FALSE)</f>
        <v>BHINNEKA GO W193 OFFICE MOUSE GREY</v>
      </c>
      <c r="J5047" t="str">
        <f>VLOOKUP(E5047,'Data Produk'!$A$2:$E$2517,4,FALSE)</f>
        <v>OFFICE MOUSE</v>
      </c>
      <c r="K5047" t="str">
        <f>VLOOKUP(D5047,'Data Outlet'!$A$2:$D$17,4,FALSE)</f>
        <v>Gita Rahma</v>
      </c>
      <c r="L5047" t="str">
        <f>VLOOKUP(D5047,'Data Outlet'!$A$2:$D$17,2,FALSE)</f>
        <v>MALL OF INDONESIA</v>
      </c>
    </row>
    <row r="5048" spans="1:12" x14ac:dyDescent="0.25">
      <c r="A5048" t="str">
        <f t="shared" si="158"/>
        <v>T-5047</v>
      </c>
      <c r="B5048" s="3" t="s">
        <v>2584</v>
      </c>
      <c r="C5048" s="5">
        <v>45490</v>
      </c>
      <c r="D5048" s="3" t="s">
        <v>41</v>
      </c>
      <c r="E5048" s="4" t="s">
        <v>884</v>
      </c>
      <c r="F5048" s="9">
        <v>1</v>
      </c>
      <c r="G5048">
        <f>VLOOKUP(E5048,'Data Produk'!$A$2:$E$2517,5,FALSE)</f>
        <v>57600</v>
      </c>
      <c r="H5048">
        <f t="shared" si="157"/>
        <v>57600</v>
      </c>
      <c r="I5048" t="str">
        <f>VLOOKUP(E5048,'Data Produk'!$A$2:$E$2517,3,FALSE)</f>
        <v>BHINNEKA GO W192 OFFICE MOUSE BLACK</v>
      </c>
      <c r="J5048" t="str">
        <f>VLOOKUP(E5048,'Data Produk'!$A$2:$E$2517,4,FALSE)</f>
        <v>OFFICE MOUSE</v>
      </c>
      <c r="K5048" t="str">
        <f>VLOOKUP(D5048,'Data Outlet'!$A$2:$D$17,4,FALSE)</f>
        <v>Gita Rahma</v>
      </c>
      <c r="L5048" t="str">
        <f>VLOOKUP(D5048,'Data Outlet'!$A$2:$D$17,2,FALSE)</f>
        <v>MALL GANDARIA CITY</v>
      </c>
    </row>
    <row r="5049" spans="1:12" x14ac:dyDescent="0.25">
      <c r="A5049" t="str">
        <f t="shared" si="158"/>
        <v>T-5048</v>
      </c>
      <c r="B5049" s="3" t="s">
        <v>2584</v>
      </c>
      <c r="C5049" s="5">
        <v>45487</v>
      </c>
      <c r="D5049" s="3" t="s">
        <v>42</v>
      </c>
      <c r="E5049" s="4" t="s">
        <v>1029</v>
      </c>
      <c r="F5049" s="9">
        <v>1</v>
      </c>
      <c r="G5049">
        <f>VLOOKUP(E5049,'Data Produk'!$A$2:$E$2517,5,FALSE)</f>
        <v>22500</v>
      </c>
      <c r="H5049">
        <f t="shared" si="157"/>
        <v>22500</v>
      </c>
      <c r="I5049" t="str">
        <f>VLOOKUP(E5049,'Data Produk'!$A$2:$E$2517,3,FALSE)</f>
        <v>BHINNEKA LINKBUDS ES4 WIRED EARBUDS BLACK</v>
      </c>
      <c r="J5049" t="str">
        <f>VLOOKUP(E5049,'Data Produk'!$A$2:$E$2517,4,FALSE)</f>
        <v>EARPHONE</v>
      </c>
      <c r="K5049" t="str">
        <f>VLOOKUP(D5049,'Data Outlet'!$A$2:$D$17,4,FALSE)</f>
        <v>Hadi Nugroho</v>
      </c>
      <c r="L5049" t="str">
        <f>VLOOKUP(D5049,'Data Outlet'!$A$2:$D$17,2,FALSE)</f>
        <v>MALL KELAPA GADING</v>
      </c>
    </row>
    <row r="5050" spans="1:12" x14ac:dyDescent="0.25">
      <c r="A5050" t="str">
        <f t="shared" si="158"/>
        <v>T-5049</v>
      </c>
      <c r="B5050" s="3" t="s">
        <v>2584</v>
      </c>
      <c r="C5050" s="5">
        <v>45503</v>
      </c>
      <c r="D5050" s="3" t="s">
        <v>42</v>
      </c>
      <c r="E5050" s="4" t="s">
        <v>303</v>
      </c>
      <c r="F5050" s="9">
        <v>7</v>
      </c>
      <c r="G5050">
        <f>VLOOKUP(E5050,'Data Produk'!$A$2:$E$2517,5,FALSE)</f>
        <v>14400</v>
      </c>
      <c r="H5050">
        <f t="shared" si="157"/>
        <v>100800</v>
      </c>
      <c r="I5050" t="str">
        <f>VLOOKUP(E5050,'Data Produk'!$A$2:$E$2517,3,FALSE)</f>
        <v>BHINNEKA DURALINK KLT1201 CABLE BLACK</v>
      </c>
      <c r="J5050" t="str">
        <f>VLOOKUP(E5050,'Data Produk'!$A$2:$E$2517,4,FALSE)</f>
        <v>CABLE</v>
      </c>
      <c r="K5050" t="str">
        <f>VLOOKUP(D5050,'Data Outlet'!$A$2:$D$17,4,FALSE)</f>
        <v>Hadi Nugroho</v>
      </c>
      <c r="L5050" t="str">
        <f>VLOOKUP(D5050,'Data Outlet'!$A$2:$D$17,2,FALSE)</f>
        <v>MALL KELAPA GADING</v>
      </c>
    </row>
    <row r="5051" spans="1:12" x14ac:dyDescent="0.25">
      <c r="A5051" t="str">
        <f t="shared" si="158"/>
        <v>T-5050</v>
      </c>
      <c r="B5051" s="3" t="s">
        <v>2584</v>
      </c>
      <c r="C5051" s="5">
        <v>45475</v>
      </c>
      <c r="D5051" s="3" t="s">
        <v>45</v>
      </c>
      <c r="E5051" s="4" t="s">
        <v>644</v>
      </c>
      <c r="F5051" s="9">
        <v>2</v>
      </c>
      <c r="G5051">
        <f>VLOOKUP(E5051,'Data Produk'!$A$2:$E$2517,5,FALSE)</f>
        <v>13500</v>
      </c>
      <c r="H5051">
        <f t="shared" si="157"/>
        <v>27000</v>
      </c>
      <c r="I5051" t="str">
        <f>VLOOKUP(E5051,'Data Produk'!$A$2:$E$2517,3,FALSE)</f>
        <v>BHINNEKA LINKBUDS ES2 WIRED EARBUDS BLACK</v>
      </c>
      <c r="J5051" t="str">
        <f>VLOOKUP(E5051,'Data Produk'!$A$2:$E$2517,4,FALSE)</f>
        <v>EARPHONE</v>
      </c>
      <c r="K5051" t="str">
        <f>VLOOKUP(D5051,'Data Outlet'!$A$2:$D$17,4,FALSE)</f>
        <v>Indah Putri</v>
      </c>
      <c r="L5051" t="str">
        <f>VLOOKUP(D5051,'Data Outlet'!$A$2:$D$17,2,FALSE)</f>
        <v>PIK AVENUE</v>
      </c>
    </row>
    <row r="5052" spans="1:12" x14ac:dyDescent="0.25">
      <c r="A5052" t="str">
        <f t="shared" si="158"/>
        <v>T-5051</v>
      </c>
      <c r="B5052" s="3" t="s">
        <v>2584</v>
      </c>
      <c r="C5052" s="5">
        <v>45486</v>
      </c>
      <c r="D5052" s="3" t="s">
        <v>45</v>
      </c>
      <c r="E5052" s="4" t="s">
        <v>230</v>
      </c>
      <c r="F5052" s="9">
        <v>2</v>
      </c>
      <c r="G5052">
        <f>VLOOKUP(E5052,'Data Produk'!$A$2:$E$2517,5,FALSE)</f>
        <v>144000</v>
      </c>
      <c r="H5052">
        <f t="shared" si="157"/>
        <v>288000</v>
      </c>
      <c r="I5052" t="str">
        <f>VLOOKUP(E5052,'Data Produk'!$A$2:$E$2517,3,FALSE)</f>
        <v>BHINNEKA CHIEF II HG20 GAMING HEADSET BLACK</v>
      </c>
      <c r="J5052" t="str">
        <f>VLOOKUP(E5052,'Data Produk'!$A$2:$E$2517,4,FALSE)</f>
        <v>GAMING HEADSET</v>
      </c>
      <c r="K5052" t="str">
        <f>VLOOKUP(D5052,'Data Outlet'!$A$2:$D$17,4,FALSE)</f>
        <v>Indah Putri</v>
      </c>
      <c r="L5052" t="str">
        <f>VLOOKUP(D5052,'Data Outlet'!$A$2:$D$17,2,FALSE)</f>
        <v>PIK AVENUE</v>
      </c>
    </row>
    <row r="5053" spans="1:12" x14ac:dyDescent="0.25">
      <c r="A5053" t="str">
        <f t="shared" si="158"/>
        <v>T-5052</v>
      </c>
      <c r="B5053" s="3" t="s">
        <v>2584</v>
      </c>
      <c r="C5053" s="5">
        <v>45488</v>
      </c>
      <c r="D5053" s="3" t="s">
        <v>42</v>
      </c>
      <c r="E5053" s="4" t="s">
        <v>1323</v>
      </c>
      <c r="F5053" s="9">
        <v>1</v>
      </c>
      <c r="G5053">
        <f>VLOOKUP(E5053,'Data Produk'!$A$2:$E$2517,5,FALSE)</f>
        <v>81000</v>
      </c>
      <c r="H5053">
        <f t="shared" si="157"/>
        <v>81000</v>
      </c>
      <c r="I5053" t="str">
        <f>VLOOKUP(E5053,'Data Produk'!$A$2:$E$2517,3,FALSE)</f>
        <v>BHINNEKA CRYTO VX7 GAMING MOUSE PINK</v>
      </c>
      <c r="J5053" t="str">
        <f>VLOOKUP(E5053,'Data Produk'!$A$2:$E$2517,4,FALSE)</f>
        <v>MOUSE GAMING</v>
      </c>
      <c r="K5053" t="str">
        <f>VLOOKUP(D5053,'Data Outlet'!$A$2:$D$17,4,FALSE)</f>
        <v>Hadi Nugroho</v>
      </c>
      <c r="L5053" t="str">
        <f>VLOOKUP(D5053,'Data Outlet'!$A$2:$D$17,2,FALSE)</f>
        <v>MALL KELAPA GADING</v>
      </c>
    </row>
    <row r="5054" spans="1:12" x14ac:dyDescent="0.25">
      <c r="A5054" t="str">
        <f t="shared" si="158"/>
        <v>T-5053</v>
      </c>
      <c r="B5054" s="3" t="s">
        <v>2584</v>
      </c>
      <c r="C5054" s="5">
        <v>45483</v>
      </c>
      <c r="D5054" s="3" t="s">
        <v>42</v>
      </c>
      <c r="E5054" s="4" t="s">
        <v>869</v>
      </c>
      <c r="F5054" s="9">
        <v>3</v>
      </c>
      <c r="G5054">
        <f>VLOOKUP(E5054,'Data Produk'!$A$2:$E$2517,5,FALSE)</f>
        <v>26100</v>
      </c>
      <c r="H5054">
        <f t="shared" si="157"/>
        <v>78300</v>
      </c>
      <c r="I5054" t="str">
        <f>VLOOKUP(E5054,'Data Produk'!$A$2:$E$2517,3,FALSE)</f>
        <v>BHINNEKA GO ES1 WIRED EARBUDS BLACK</v>
      </c>
      <c r="J5054" t="str">
        <f>VLOOKUP(E5054,'Data Produk'!$A$2:$E$2517,4,FALSE)</f>
        <v>EARPHONE</v>
      </c>
      <c r="K5054" t="str">
        <f>VLOOKUP(D5054,'Data Outlet'!$A$2:$D$17,4,FALSE)</f>
        <v>Hadi Nugroho</v>
      </c>
      <c r="L5054" t="str">
        <f>VLOOKUP(D5054,'Data Outlet'!$A$2:$D$17,2,FALSE)</f>
        <v>MALL KELAPA GADING</v>
      </c>
    </row>
    <row r="5055" spans="1:12" x14ac:dyDescent="0.25">
      <c r="A5055" t="str">
        <f t="shared" si="158"/>
        <v>T-5054</v>
      </c>
      <c r="B5055" s="3" t="s">
        <v>2584</v>
      </c>
      <c r="C5055" s="5">
        <v>45477</v>
      </c>
      <c r="D5055" s="3" t="s">
        <v>43</v>
      </c>
      <c r="E5055" s="4" t="s">
        <v>1074</v>
      </c>
      <c r="F5055" s="9">
        <v>1</v>
      </c>
      <c r="G5055">
        <f>VLOOKUP(E5055,'Data Produk'!$A$2:$E$2517,5,FALSE)</f>
        <v>65700</v>
      </c>
      <c r="H5055">
        <f t="shared" si="157"/>
        <v>65700</v>
      </c>
      <c r="I5055" t="str">
        <f>VLOOKUP(E5055,'Data Produk'!$A$2:$E$2517,3,FALSE)</f>
        <v>BHINNEKA POWER GO 20W 1-PORT TYPE-C USB CHARGER (PD) WHITE</v>
      </c>
      <c r="J5055" t="str">
        <f>VLOOKUP(E5055,'Data Produk'!$A$2:$E$2517,4,FALSE)</f>
        <v>CHARGER</v>
      </c>
      <c r="K5055" t="str">
        <f>VLOOKUP(D5055,'Data Outlet'!$A$2:$D$17,4,FALSE)</f>
        <v>Gita Rahma</v>
      </c>
      <c r="L5055" t="str">
        <f>VLOOKUP(D5055,'Data Outlet'!$A$2:$D$17,2,FALSE)</f>
        <v>MALL OF INDONESIA</v>
      </c>
    </row>
    <row r="5056" spans="1:12" x14ac:dyDescent="0.25">
      <c r="A5056" t="str">
        <f t="shared" si="158"/>
        <v>T-5055</v>
      </c>
      <c r="B5056" s="3" t="s">
        <v>2584</v>
      </c>
      <c r="C5056" s="5">
        <v>45477</v>
      </c>
      <c r="D5056" s="3" t="s">
        <v>42</v>
      </c>
      <c r="E5056" s="4" t="s">
        <v>215</v>
      </c>
      <c r="F5056" s="9">
        <v>1</v>
      </c>
      <c r="G5056">
        <f>VLOOKUP(E5056,'Data Produk'!$A$2:$E$2517,5,FALSE)</f>
        <v>162000</v>
      </c>
      <c r="H5056">
        <f t="shared" si="157"/>
        <v>162000</v>
      </c>
      <c r="I5056" t="str">
        <f>VLOOKUP(E5056,'Data Produk'!$A$2:$E$2517,3,FALSE)</f>
        <v>BHINNEKA POWER PLUS 45W 2-PORTS GAN CHARGER (PD+PD) BLACK</v>
      </c>
      <c r="J5056" t="str">
        <f>VLOOKUP(E5056,'Data Produk'!$A$2:$E$2517,4,FALSE)</f>
        <v>CHARGER</v>
      </c>
      <c r="K5056" t="str">
        <f>VLOOKUP(D5056,'Data Outlet'!$A$2:$D$17,4,FALSE)</f>
        <v>Hadi Nugroho</v>
      </c>
      <c r="L5056" t="str">
        <f>VLOOKUP(D5056,'Data Outlet'!$A$2:$D$17,2,FALSE)</f>
        <v>MALL KELAPA GADING</v>
      </c>
    </row>
    <row r="5057" spans="1:12" x14ac:dyDescent="0.25">
      <c r="A5057" t="str">
        <f t="shared" si="158"/>
        <v>T-5056</v>
      </c>
      <c r="B5057" s="3" t="s">
        <v>2584</v>
      </c>
      <c r="C5057" s="5">
        <v>45487</v>
      </c>
      <c r="D5057" s="3" t="s">
        <v>43</v>
      </c>
      <c r="E5057" s="4" t="s">
        <v>1873</v>
      </c>
      <c r="F5057" s="9">
        <v>2</v>
      </c>
      <c r="G5057">
        <f>VLOOKUP(E5057,'Data Produk'!$A$2:$E$2517,5,FALSE)</f>
        <v>98100</v>
      </c>
      <c r="H5057">
        <f t="shared" si="157"/>
        <v>196200</v>
      </c>
      <c r="I5057" t="str">
        <f>VLOOKUP(E5057,'Data Produk'!$A$2:$E$2517,3,FALSE)</f>
        <v>BHINNEKA POWER PURE 38W 2-PORTS USB CHARGER (PD+QC) WHITE</v>
      </c>
      <c r="J5057" t="str">
        <f>VLOOKUP(E5057,'Data Produk'!$A$2:$E$2517,4,FALSE)</f>
        <v>CHARGER</v>
      </c>
      <c r="K5057" t="str">
        <f>VLOOKUP(D5057,'Data Outlet'!$A$2:$D$17,4,FALSE)</f>
        <v>Gita Rahma</v>
      </c>
      <c r="L5057" t="str">
        <f>VLOOKUP(D5057,'Data Outlet'!$A$2:$D$17,2,FALSE)</f>
        <v>MALL OF INDONESIA</v>
      </c>
    </row>
    <row r="5058" spans="1:12" x14ac:dyDescent="0.25">
      <c r="A5058" t="str">
        <f t="shared" si="158"/>
        <v>T-5057</v>
      </c>
      <c r="B5058" s="3" t="s">
        <v>2584</v>
      </c>
      <c r="C5058" s="5">
        <v>45476</v>
      </c>
      <c r="D5058" s="3" t="s">
        <v>42</v>
      </c>
      <c r="E5058" s="4" t="s">
        <v>1668</v>
      </c>
      <c r="F5058" s="9">
        <v>1</v>
      </c>
      <c r="G5058">
        <f>VLOOKUP(E5058,'Data Produk'!$A$2:$E$2517,5,FALSE)</f>
        <v>247500</v>
      </c>
      <c r="H5058">
        <f t="shared" si="157"/>
        <v>247500</v>
      </c>
      <c r="I5058" t="str">
        <f>VLOOKUP(E5058,'Data Produk'!$A$2:$E$2517,3,FALSE)</f>
        <v>BHINNEKA SHOOTER II WGP13 GAMEPAD BLUE</v>
      </c>
      <c r="J5058" t="str">
        <f>VLOOKUP(E5058,'Data Produk'!$A$2:$E$2517,4,FALSE)</f>
        <v>GAMEPAD</v>
      </c>
      <c r="K5058" t="str">
        <f>VLOOKUP(D5058,'Data Outlet'!$A$2:$D$17,4,FALSE)</f>
        <v>Hadi Nugroho</v>
      </c>
      <c r="L5058" t="str">
        <f>VLOOKUP(D5058,'Data Outlet'!$A$2:$D$17,2,FALSE)</f>
        <v>MALL KELAPA GADING</v>
      </c>
    </row>
    <row r="5059" spans="1:12" x14ac:dyDescent="0.25">
      <c r="A5059" t="str">
        <f t="shared" si="158"/>
        <v>T-5058</v>
      </c>
      <c r="B5059" s="3" t="s">
        <v>2584</v>
      </c>
      <c r="C5059" s="5">
        <v>45499</v>
      </c>
      <c r="D5059" s="3" t="s">
        <v>45</v>
      </c>
      <c r="E5059" s="4" t="s">
        <v>199</v>
      </c>
      <c r="F5059" s="9">
        <v>4</v>
      </c>
      <c r="G5059">
        <f>VLOOKUP(E5059,'Data Produk'!$A$2:$E$2517,5,FALSE)</f>
        <v>22500</v>
      </c>
      <c r="H5059">
        <f t="shared" ref="H5059:H5122" si="159">G5059*F5059</f>
        <v>90000</v>
      </c>
      <c r="I5059" t="str">
        <f>VLOOKUP(E5059,'Data Produk'!$A$2:$E$2517,3,FALSE)</f>
        <v>BHINNEKA HYPERLINK KV65C1201 BLACK</v>
      </c>
      <c r="J5059" t="str">
        <f>VLOOKUP(E5059,'Data Produk'!$A$2:$E$2517,4,FALSE)</f>
        <v>CABLE</v>
      </c>
      <c r="K5059" t="str">
        <f>VLOOKUP(D5059,'Data Outlet'!$A$2:$D$17,4,FALSE)</f>
        <v>Indah Putri</v>
      </c>
      <c r="L5059" t="str">
        <f>VLOOKUP(D5059,'Data Outlet'!$A$2:$D$17,2,FALSE)</f>
        <v>PIK AVENUE</v>
      </c>
    </row>
    <row r="5060" spans="1:12" x14ac:dyDescent="0.25">
      <c r="A5060" t="str">
        <f t="shared" si="158"/>
        <v>T-5059</v>
      </c>
      <c r="B5060" s="3" t="s">
        <v>2584</v>
      </c>
      <c r="C5060" s="5">
        <v>45484</v>
      </c>
      <c r="D5060" s="3" t="s">
        <v>45</v>
      </c>
      <c r="E5060" s="4" t="s">
        <v>1088</v>
      </c>
      <c r="F5060" s="9">
        <v>1</v>
      </c>
      <c r="G5060">
        <f>VLOOKUP(E5060,'Data Produk'!$A$2:$E$2517,5,FALSE)</f>
        <v>103500</v>
      </c>
      <c r="H5060">
        <f t="shared" si="159"/>
        <v>103500</v>
      </c>
      <c r="I5060" t="str">
        <f>VLOOKUP(E5060,'Data Produk'!$A$2:$E$2517,3,FALSE)</f>
        <v>BHINNEKA FLASH HQ53 GAMING HEADSET BLACK</v>
      </c>
      <c r="J5060" t="str">
        <f>VLOOKUP(E5060,'Data Produk'!$A$2:$E$2517,4,FALSE)</f>
        <v>GAMING HEADSET</v>
      </c>
      <c r="K5060" t="str">
        <f>VLOOKUP(D5060,'Data Outlet'!$A$2:$D$17,4,FALSE)</f>
        <v>Indah Putri</v>
      </c>
      <c r="L5060" t="str">
        <f>VLOOKUP(D5060,'Data Outlet'!$A$2:$D$17,2,FALSE)</f>
        <v>PIK AVENUE</v>
      </c>
    </row>
    <row r="5061" spans="1:12" x14ac:dyDescent="0.25">
      <c r="A5061" t="str">
        <f t="shared" si="158"/>
        <v>T-5060</v>
      </c>
      <c r="B5061" s="3" t="s">
        <v>2584</v>
      </c>
      <c r="C5061" s="5">
        <v>45482</v>
      </c>
      <c r="D5061" s="3" t="s">
        <v>45</v>
      </c>
      <c r="E5061" s="4" t="s">
        <v>119</v>
      </c>
      <c r="F5061" s="9">
        <v>8</v>
      </c>
      <c r="G5061">
        <f>VLOOKUP(E5061,'Data Produk'!$A$2:$E$2517,5,FALSE)</f>
        <v>25200</v>
      </c>
      <c r="H5061">
        <f t="shared" si="159"/>
        <v>201600</v>
      </c>
      <c r="I5061" t="str">
        <f>VLOOKUP(E5061,'Data Produk'!$A$2:$E$2517,3,FALSE)</f>
        <v>BHINNEKA HYPERLINK KD60C1501 BLACK</v>
      </c>
      <c r="J5061" t="str">
        <f>VLOOKUP(E5061,'Data Produk'!$A$2:$E$2517,4,FALSE)</f>
        <v>CABLE</v>
      </c>
      <c r="K5061" t="str">
        <f>VLOOKUP(D5061,'Data Outlet'!$A$2:$D$17,4,FALSE)</f>
        <v>Indah Putri</v>
      </c>
      <c r="L5061" t="str">
        <f>VLOOKUP(D5061,'Data Outlet'!$A$2:$D$17,2,FALSE)</f>
        <v>PIK AVENUE</v>
      </c>
    </row>
    <row r="5062" spans="1:12" x14ac:dyDescent="0.25">
      <c r="A5062" t="str">
        <f t="shared" si="158"/>
        <v>T-5061</v>
      </c>
      <c r="B5062" s="3" t="s">
        <v>2584</v>
      </c>
      <c r="C5062" s="5">
        <v>45475</v>
      </c>
      <c r="D5062" s="3" t="s">
        <v>43</v>
      </c>
      <c r="E5062" s="4" t="s">
        <v>536</v>
      </c>
      <c r="F5062" s="9">
        <v>4</v>
      </c>
      <c r="G5062">
        <f>VLOOKUP(E5062,'Data Produk'!$A$2:$E$2517,5,FALSE)</f>
        <v>27000</v>
      </c>
      <c r="H5062">
        <f t="shared" si="159"/>
        <v>108000</v>
      </c>
      <c r="I5062" t="str">
        <f>VLOOKUP(E5062,'Data Produk'!$A$2:$E$2517,3,FALSE)</f>
        <v>BHINNEKA DURALINK KLB2001 BLACK</v>
      </c>
      <c r="J5062" t="str">
        <f>VLOOKUP(E5062,'Data Produk'!$A$2:$E$2517,4,FALSE)</f>
        <v>CABLE</v>
      </c>
      <c r="K5062" t="str">
        <f>VLOOKUP(D5062,'Data Outlet'!$A$2:$D$17,4,FALSE)</f>
        <v>Gita Rahma</v>
      </c>
      <c r="L5062" t="str">
        <f>VLOOKUP(D5062,'Data Outlet'!$A$2:$D$17,2,FALSE)</f>
        <v>MALL OF INDONESIA</v>
      </c>
    </row>
    <row r="5063" spans="1:12" x14ac:dyDescent="0.25">
      <c r="A5063" t="str">
        <f t="shared" si="158"/>
        <v>T-5062</v>
      </c>
      <c r="B5063" s="3" t="s">
        <v>2584</v>
      </c>
      <c r="C5063" s="5">
        <v>45493</v>
      </c>
      <c r="D5063" s="3" t="s">
        <v>42</v>
      </c>
      <c r="E5063" s="4" t="s">
        <v>776</v>
      </c>
      <c r="F5063" s="9">
        <v>1</v>
      </c>
      <c r="G5063">
        <f>VLOOKUP(E5063,'Data Produk'!$A$2:$E$2517,5,FALSE)</f>
        <v>360000</v>
      </c>
      <c r="H5063">
        <f t="shared" si="159"/>
        <v>360000</v>
      </c>
      <c r="I5063" t="str">
        <f>VLOOKUP(E5063,'Data Produk'!$A$2:$E$2517,3,FALSE)</f>
        <v>BHINNEKA Gaming Gamepad USB WGP14 PK</v>
      </c>
      <c r="J5063" t="str">
        <f>VLOOKUP(E5063,'Data Produk'!$A$2:$E$2517,4,FALSE)</f>
        <v>GAMEPAD</v>
      </c>
      <c r="K5063" t="str">
        <f>VLOOKUP(D5063,'Data Outlet'!$A$2:$D$17,4,FALSE)</f>
        <v>Hadi Nugroho</v>
      </c>
      <c r="L5063" t="str">
        <f>VLOOKUP(D5063,'Data Outlet'!$A$2:$D$17,2,FALSE)</f>
        <v>MALL KELAPA GADING</v>
      </c>
    </row>
    <row r="5064" spans="1:12" x14ac:dyDescent="0.25">
      <c r="A5064" t="str">
        <f t="shared" si="158"/>
        <v>T-5063</v>
      </c>
      <c r="B5064" s="3" t="s">
        <v>2584</v>
      </c>
      <c r="C5064" s="5">
        <v>45479</v>
      </c>
      <c r="D5064" s="3" t="s">
        <v>42</v>
      </c>
      <c r="E5064" s="4" t="s">
        <v>1776</v>
      </c>
      <c r="F5064" s="9">
        <v>1</v>
      </c>
      <c r="G5064">
        <f>VLOOKUP(E5064,'Data Produk'!$A$2:$E$2517,5,FALSE)</f>
        <v>81000</v>
      </c>
      <c r="H5064">
        <f t="shared" si="159"/>
        <v>81000</v>
      </c>
      <c r="I5064" t="str">
        <f>VLOOKUP(E5064,'Data Produk'!$A$2:$E$2517,3,FALSE)</f>
        <v>BHINNEKA SCAR II EG5C WIRED EARBUDS BLACK</v>
      </c>
      <c r="J5064" t="str">
        <f>VLOOKUP(E5064,'Data Produk'!$A$2:$E$2517,4,FALSE)</f>
        <v>EARPHONE</v>
      </c>
      <c r="K5064" t="str">
        <f>VLOOKUP(D5064,'Data Outlet'!$A$2:$D$17,4,FALSE)</f>
        <v>Hadi Nugroho</v>
      </c>
      <c r="L5064" t="str">
        <f>VLOOKUP(D5064,'Data Outlet'!$A$2:$D$17,2,FALSE)</f>
        <v>MALL KELAPA GADING</v>
      </c>
    </row>
    <row r="5065" spans="1:12" x14ac:dyDescent="0.25">
      <c r="A5065" t="str">
        <f t="shared" si="158"/>
        <v>T-5064</v>
      </c>
      <c r="B5065" s="3" t="s">
        <v>2584</v>
      </c>
      <c r="C5065" s="5">
        <v>45482</v>
      </c>
      <c r="D5065" s="3" t="s">
        <v>41</v>
      </c>
      <c r="E5065" s="4" t="s">
        <v>837</v>
      </c>
      <c r="F5065" s="9">
        <v>4</v>
      </c>
      <c r="G5065">
        <f>VLOOKUP(E5065,'Data Produk'!$A$2:$E$2517,5,FALSE)</f>
        <v>27000</v>
      </c>
      <c r="H5065">
        <f t="shared" si="159"/>
        <v>108000</v>
      </c>
      <c r="I5065" t="str">
        <f>VLOOKUP(E5065,'Data Produk'!$A$2:$E$2517,3,FALSE)</f>
        <v>BHINNEKA DURALINK KCB2001 BLACK</v>
      </c>
      <c r="J5065" t="str">
        <f>VLOOKUP(E5065,'Data Produk'!$A$2:$E$2517,4,FALSE)</f>
        <v>CABLE</v>
      </c>
      <c r="K5065" t="str">
        <f>VLOOKUP(D5065,'Data Outlet'!$A$2:$D$17,4,FALSE)</f>
        <v>Gita Rahma</v>
      </c>
      <c r="L5065" t="str">
        <f>VLOOKUP(D5065,'Data Outlet'!$A$2:$D$17,2,FALSE)</f>
        <v>MALL GANDARIA CITY</v>
      </c>
    </row>
    <row r="5066" spans="1:12" x14ac:dyDescent="0.25">
      <c r="A5066" t="str">
        <f t="shared" si="158"/>
        <v>T-5065</v>
      </c>
      <c r="B5066" s="3" t="s">
        <v>2584</v>
      </c>
      <c r="C5066" s="5">
        <v>45500</v>
      </c>
      <c r="D5066" s="3" t="s">
        <v>45</v>
      </c>
      <c r="E5066" s="4" t="s">
        <v>1107</v>
      </c>
      <c r="F5066" s="9">
        <v>4</v>
      </c>
      <c r="G5066">
        <f>VLOOKUP(E5066,'Data Produk'!$A$2:$E$2517,5,FALSE)</f>
        <v>112500</v>
      </c>
      <c r="H5066">
        <f t="shared" si="159"/>
        <v>450000</v>
      </c>
      <c r="I5066" t="str">
        <f>VLOOKUP(E5066,'Data Produk'!$A$2:$E$2517,3,FALSE)</f>
        <v>BHINNEKA WAVE11 TW11 TRUE WIRELESS BLACK</v>
      </c>
      <c r="J5066" t="str">
        <f>VLOOKUP(E5066,'Data Produk'!$A$2:$E$2517,4,FALSE)</f>
        <v>TWS</v>
      </c>
      <c r="K5066" t="str">
        <f>VLOOKUP(D5066,'Data Outlet'!$A$2:$D$17,4,FALSE)</f>
        <v>Indah Putri</v>
      </c>
      <c r="L5066" t="str">
        <f>VLOOKUP(D5066,'Data Outlet'!$A$2:$D$17,2,FALSE)</f>
        <v>PIK AVENUE</v>
      </c>
    </row>
    <row r="5067" spans="1:12" x14ac:dyDescent="0.25">
      <c r="A5067" t="str">
        <f t="shared" si="158"/>
        <v>T-5066</v>
      </c>
      <c r="B5067" s="3" t="s">
        <v>2584</v>
      </c>
      <c r="C5067" s="5">
        <v>45504</v>
      </c>
      <c r="D5067" s="3" t="s">
        <v>41</v>
      </c>
      <c r="E5067" s="4" t="s">
        <v>630</v>
      </c>
      <c r="F5067" s="9">
        <v>1</v>
      </c>
      <c r="G5067">
        <f>VLOOKUP(E5067,'Data Produk'!$A$2:$E$2517,5,FALSE)</f>
        <v>76500</v>
      </c>
      <c r="H5067">
        <f t="shared" si="159"/>
        <v>76500</v>
      </c>
      <c r="I5067" t="str">
        <f>VLOOKUP(E5067,'Data Produk'!$A$2:$E$2517,3,FALSE)</f>
        <v>BHINNEKA WAVE10 TW10 TRUE WIRELESS BEIGE</v>
      </c>
      <c r="J5067" t="str">
        <f>VLOOKUP(E5067,'Data Produk'!$A$2:$E$2517,4,FALSE)</f>
        <v>TWS</v>
      </c>
      <c r="K5067" t="str">
        <f>VLOOKUP(D5067,'Data Outlet'!$A$2:$D$17,4,FALSE)</f>
        <v>Gita Rahma</v>
      </c>
      <c r="L5067" t="str">
        <f>VLOOKUP(D5067,'Data Outlet'!$A$2:$D$17,2,FALSE)</f>
        <v>MALL GANDARIA CITY</v>
      </c>
    </row>
    <row r="5068" spans="1:12" x14ac:dyDescent="0.25">
      <c r="A5068" t="str">
        <f t="shared" ref="A5068:A5131" si="160">"T-"&amp;ROW()-1</f>
        <v>T-5067</v>
      </c>
      <c r="B5068" s="3" t="s">
        <v>2584</v>
      </c>
      <c r="C5068" s="5">
        <v>45491</v>
      </c>
      <c r="D5068" s="3" t="s">
        <v>45</v>
      </c>
      <c r="E5068" s="4" t="s">
        <v>227</v>
      </c>
      <c r="F5068" s="9">
        <v>1</v>
      </c>
      <c r="G5068">
        <f>VLOOKUP(E5068,'Data Produk'!$A$2:$E$2517,5,FALSE)</f>
        <v>508500</v>
      </c>
      <c r="H5068">
        <f t="shared" si="159"/>
        <v>508500</v>
      </c>
      <c r="I5068" t="str">
        <f>VLOOKUP(E5068,'Data Produk'!$A$2:$E$2517,3,FALSE)</f>
        <v>BHINNEKA POWER PLUS 120W 4-PORTS GAN CHARGER (PPS/PD+QC) BLACK</v>
      </c>
      <c r="J5068" t="str">
        <f>VLOOKUP(E5068,'Data Produk'!$A$2:$E$2517,4,FALSE)</f>
        <v>CHARGER</v>
      </c>
      <c r="K5068" t="str">
        <f>VLOOKUP(D5068,'Data Outlet'!$A$2:$D$17,4,FALSE)</f>
        <v>Indah Putri</v>
      </c>
      <c r="L5068" t="str">
        <f>VLOOKUP(D5068,'Data Outlet'!$A$2:$D$17,2,FALSE)</f>
        <v>PIK AVENUE</v>
      </c>
    </row>
    <row r="5069" spans="1:12" x14ac:dyDescent="0.25">
      <c r="A5069" t="str">
        <f t="shared" si="160"/>
        <v>T-5068</v>
      </c>
      <c r="B5069" s="3" t="s">
        <v>2584</v>
      </c>
      <c r="C5069" s="5">
        <v>45474</v>
      </c>
      <c r="D5069" s="3" t="s">
        <v>45</v>
      </c>
      <c r="E5069" s="4" t="s">
        <v>71</v>
      </c>
      <c r="F5069" s="9">
        <v>2</v>
      </c>
      <c r="G5069">
        <f>VLOOKUP(E5069,'Data Produk'!$A$2:$E$2517,5,FALSE)</f>
        <v>57600</v>
      </c>
      <c r="H5069">
        <f t="shared" si="159"/>
        <v>115200</v>
      </c>
      <c r="I5069" t="str">
        <f>VLOOKUP(E5069,'Data Produk'!$A$2:$E$2517,3,FALSE)</f>
        <v>BHINNEKA GO W192 OFFICE MOUSE BLACK</v>
      </c>
      <c r="J5069" t="str">
        <f>VLOOKUP(E5069,'Data Produk'!$A$2:$E$2517,4,FALSE)</f>
        <v>OFFICE MOUSE</v>
      </c>
      <c r="K5069" t="str">
        <f>VLOOKUP(D5069,'Data Outlet'!$A$2:$D$17,4,FALSE)</f>
        <v>Indah Putri</v>
      </c>
      <c r="L5069" t="str">
        <f>VLOOKUP(D5069,'Data Outlet'!$A$2:$D$17,2,FALSE)</f>
        <v>PIK AVENUE</v>
      </c>
    </row>
    <row r="5070" spans="1:12" x14ac:dyDescent="0.25">
      <c r="A5070" t="str">
        <f t="shared" si="160"/>
        <v>T-5069</v>
      </c>
      <c r="B5070" s="3" t="s">
        <v>2584</v>
      </c>
      <c r="C5070" s="5">
        <v>45499</v>
      </c>
      <c r="D5070" s="3" t="s">
        <v>41</v>
      </c>
      <c r="E5070" s="4" t="s">
        <v>1447</v>
      </c>
      <c r="F5070" s="9">
        <v>1</v>
      </c>
      <c r="G5070">
        <f>VLOOKUP(E5070,'Data Produk'!$A$2:$E$2517,5,FALSE)</f>
        <v>90000</v>
      </c>
      <c r="H5070">
        <f t="shared" si="159"/>
        <v>90000</v>
      </c>
      <c r="I5070" t="str">
        <f>VLOOKUP(E5070,'Data Produk'!$A$2:$E$2517,3,FALSE)</f>
        <v>BHINNEKA POWER PURE 33W 2-PORTS USB CHARGER (PD+QC) BLACK</v>
      </c>
      <c r="J5070" t="str">
        <f>VLOOKUP(E5070,'Data Produk'!$A$2:$E$2517,4,FALSE)</f>
        <v>CHARGER</v>
      </c>
      <c r="K5070" t="str">
        <f>VLOOKUP(D5070,'Data Outlet'!$A$2:$D$17,4,FALSE)</f>
        <v>Gita Rahma</v>
      </c>
      <c r="L5070" t="str">
        <f>VLOOKUP(D5070,'Data Outlet'!$A$2:$D$17,2,FALSE)</f>
        <v>MALL GANDARIA CITY</v>
      </c>
    </row>
    <row r="5071" spans="1:12" x14ac:dyDescent="0.25">
      <c r="A5071" t="str">
        <f t="shared" si="160"/>
        <v>T-5070</v>
      </c>
      <c r="B5071" s="3" t="s">
        <v>2584</v>
      </c>
      <c r="C5071" s="5">
        <v>45480</v>
      </c>
      <c r="D5071" s="3" t="s">
        <v>43</v>
      </c>
      <c r="E5071" s="4" t="s">
        <v>553</v>
      </c>
      <c r="F5071" s="9">
        <v>1</v>
      </c>
      <c r="G5071">
        <f>VLOOKUP(E5071,'Data Produk'!$A$2:$E$2517,5,FALSE)</f>
        <v>45000</v>
      </c>
      <c r="H5071">
        <f t="shared" si="159"/>
        <v>45000</v>
      </c>
      <c r="I5071" t="str">
        <f>VLOOKUP(E5071,'Data Produk'!$A$2:$E$2517,3,FALSE)</f>
        <v>BHINNEKA HYPERLINK KD10C2001 BLACK</v>
      </c>
      <c r="J5071" t="str">
        <f>VLOOKUP(E5071,'Data Produk'!$A$2:$E$2517,4,FALSE)</f>
        <v>CABLE</v>
      </c>
      <c r="K5071" t="str">
        <f>VLOOKUP(D5071,'Data Outlet'!$A$2:$D$17,4,FALSE)</f>
        <v>Gita Rahma</v>
      </c>
      <c r="L5071" t="str">
        <f>VLOOKUP(D5071,'Data Outlet'!$A$2:$D$17,2,FALSE)</f>
        <v>MALL OF INDONESIA</v>
      </c>
    </row>
    <row r="5072" spans="1:12" x14ac:dyDescent="0.25">
      <c r="A5072" t="str">
        <f t="shared" si="160"/>
        <v>T-5071</v>
      </c>
      <c r="B5072" s="3" t="s">
        <v>2584</v>
      </c>
      <c r="C5072" s="5">
        <v>45500</v>
      </c>
      <c r="D5072" s="3" t="s">
        <v>43</v>
      </c>
      <c r="E5072" s="4" t="s">
        <v>535</v>
      </c>
      <c r="F5072" s="9">
        <v>1</v>
      </c>
      <c r="G5072">
        <f>VLOOKUP(E5072,'Data Produk'!$A$2:$E$2517,5,FALSE)</f>
        <v>162000</v>
      </c>
      <c r="H5072">
        <f t="shared" si="159"/>
        <v>162000</v>
      </c>
      <c r="I5072" t="str">
        <f>VLOOKUP(E5072,'Data Produk'!$A$2:$E$2517,3,FALSE)</f>
        <v>BHINNEKA POWER PACK T1 10.000 mAh 22,5W POWERBANK WHITE</v>
      </c>
      <c r="J5072" t="str">
        <f>VLOOKUP(E5072,'Data Produk'!$A$2:$E$2517,4,FALSE)</f>
        <v>POWERBANK</v>
      </c>
      <c r="K5072" t="str">
        <f>VLOOKUP(D5072,'Data Outlet'!$A$2:$D$17,4,FALSE)</f>
        <v>Gita Rahma</v>
      </c>
      <c r="L5072" t="str">
        <f>VLOOKUP(D5072,'Data Outlet'!$A$2:$D$17,2,FALSE)</f>
        <v>MALL OF INDONESIA</v>
      </c>
    </row>
    <row r="5073" spans="1:12" x14ac:dyDescent="0.25">
      <c r="A5073" t="str">
        <f t="shared" si="160"/>
        <v>T-5072</v>
      </c>
      <c r="B5073" s="3" t="s">
        <v>2584</v>
      </c>
      <c r="C5073" s="5">
        <v>45477</v>
      </c>
      <c r="D5073" s="3" t="s">
        <v>45</v>
      </c>
      <c r="E5073" s="4" t="s">
        <v>72</v>
      </c>
      <c r="F5073" s="9">
        <v>2</v>
      </c>
      <c r="G5073">
        <f>VLOOKUP(E5073,'Data Produk'!$A$2:$E$2517,5,FALSE)</f>
        <v>90000</v>
      </c>
      <c r="H5073">
        <f t="shared" si="159"/>
        <v>180000</v>
      </c>
      <c r="I5073" t="str">
        <f>VLOOKUP(E5073,'Data Produk'!$A$2:$E$2517,3,FALSE)</f>
        <v>BHINNEKA POWER PURE 33W 2-PORTS USB CHARGER (PD+QC) BLACK</v>
      </c>
      <c r="J5073" t="str">
        <f>VLOOKUP(E5073,'Data Produk'!$A$2:$E$2517,4,FALSE)</f>
        <v>CHARGER</v>
      </c>
      <c r="K5073" t="str">
        <f>VLOOKUP(D5073,'Data Outlet'!$A$2:$D$17,4,FALSE)</f>
        <v>Indah Putri</v>
      </c>
      <c r="L5073" t="str">
        <f>VLOOKUP(D5073,'Data Outlet'!$A$2:$D$17,2,FALSE)</f>
        <v>PIK AVENUE</v>
      </c>
    </row>
    <row r="5074" spans="1:12" x14ac:dyDescent="0.25">
      <c r="A5074" t="str">
        <f t="shared" si="160"/>
        <v>T-5073</v>
      </c>
      <c r="B5074" s="3" t="s">
        <v>2584</v>
      </c>
      <c r="C5074" s="5">
        <v>45489</v>
      </c>
      <c r="D5074" s="3" t="s">
        <v>43</v>
      </c>
      <c r="E5074" s="4" t="s">
        <v>542</v>
      </c>
      <c r="F5074" s="9">
        <v>3</v>
      </c>
      <c r="G5074">
        <f>VLOOKUP(E5074,'Data Produk'!$A$2:$E$2517,5,FALSE)</f>
        <v>14400</v>
      </c>
      <c r="H5074">
        <f t="shared" si="159"/>
        <v>43200</v>
      </c>
      <c r="I5074" t="str">
        <f>VLOOKUP(E5074,'Data Produk'!$A$2:$E$2517,3,FALSE)</f>
        <v>BHINNEKA DURALINK KLT1201 CABLE BLACK</v>
      </c>
      <c r="J5074" t="str">
        <f>VLOOKUP(E5074,'Data Produk'!$A$2:$E$2517,4,FALSE)</f>
        <v>CABLE</v>
      </c>
      <c r="K5074" t="str">
        <f>VLOOKUP(D5074,'Data Outlet'!$A$2:$D$17,4,FALSE)</f>
        <v>Gita Rahma</v>
      </c>
      <c r="L5074" t="str">
        <f>VLOOKUP(D5074,'Data Outlet'!$A$2:$D$17,2,FALSE)</f>
        <v>MALL OF INDONESIA</v>
      </c>
    </row>
    <row r="5075" spans="1:12" x14ac:dyDescent="0.25">
      <c r="A5075" t="str">
        <f t="shared" si="160"/>
        <v>T-5074</v>
      </c>
      <c r="B5075" s="3" t="s">
        <v>2584</v>
      </c>
      <c r="C5075" s="5">
        <v>45498</v>
      </c>
      <c r="D5075" s="3" t="s">
        <v>42</v>
      </c>
      <c r="E5075" s="4" t="s">
        <v>977</v>
      </c>
      <c r="F5075" s="9">
        <v>2</v>
      </c>
      <c r="G5075">
        <f>VLOOKUP(E5075,'Data Produk'!$A$2:$E$2517,5,FALSE)</f>
        <v>10000</v>
      </c>
      <c r="H5075">
        <f t="shared" si="159"/>
        <v>20000</v>
      </c>
      <c r="I5075" t="str">
        <f>VLOOKUP(E5075,'Data Produk'!$A$2:$E$2517,3,FALSE)</f>
        <v>KM201 BHINNEKA USB CABLE MICRO</v>
      </c>
      <c r="J5075" t="str">
        <f>VLOOKUP(E5075,'Data Produk'!$A$2:$E$2517,4,FALSE)</f>
        <v>CABLE</v>
      </c>
      <c r="K5075" t="str">
        <f>VLOOKUP(D5075,'Data Outlet'!$A$2:$D$17,4,FALSE)</f>
        <v>Hadi Nugroho</v>
      </c>
      <c r="L5075" t="str">
        <f>VLOOKUP(D5075,'Data Outlet'!$A$2:$D$17,2,FALSE)</f>
        <v>MALL KELAPA GADING</v>
      </c>
    </row>
    <row r="5076" spans="1:12" x14ac:dyDescent="0.25">
      <c r="A5076" t="str">
        <f t="shared" si="160"/>
        <v>T-5075</v>
      </c>
      <c r="B5076" s="3" t="s">
        <v>2584</v>
      </c>
      <c r="C5076" s="5">
        <v>45488</v>
      </c>
      <c r="D5076" s="3" t="s">
        <v>45</v>
      </c>
      <c r="E5076" s="4" t="s">
        <v>1189</v>
      </c>
      <c r="F5076" s="9">
        <v>1</v>
      </c>
      <c r="G5076">
        <f>VLOOKUP(E5076,'Data Produk'!$A$2:$E$2517,5,FALSE)</f>
        <v>82800</v>
      </c>
      <c r="H5076">
        <f t="shared" si="159"/>
        <v>82800</v>
      </c>
      <c r="I5076" t="str">
        <f>VLOOKUP(E5076,'Data Produk'!$A$2:$E$2517,3,FALSE)</f>
        <v>BHINNEKA GO W193 OFFICE MOUSE BLUE</v>
      </c>
      <c r="J5076" t="str">
        <f>VLOOKUP(E5076,'Data Produk'!$A$2:$E$2517,4,FALSE)</f>
        <v>OFFICE MOUSE</v>
      </c>
      <c r="K5076" t="str">
        <f>VLOOKUP(D5076,'Data Outlet'!$A$2:$D$17,4,FALSE)</f>
        <v>Indah Putri</v>
      </c>
      <c r="L5076" t="str">
        <f>VLOOKUP(D5076,'Data Outlet'!$A$2:$D$17,2,FALSE)</f>
        <v>PIK AVENUE</v>
      </c>
    </row>
    <row r="5077" spans="1:12" x14ac:dyDescent="0.25">
      <c r="A5077" t="str">
        <f t="shared" si="160"/>
        <v>T-5076</v>
      </c>
      <c r="B5077" s="3" t="s">
        <v>2584</v>
      </c>
      <c r="C5077" s="5">
        <v>45483</v>
      </c>
      <c r="D5077" s="3" t="s">
        <v>45</v>
      </c>
      <c r="E5077" s="4" t="s">
        <v>192</v>
      </c>
      <c r="F5077" s="9">
        <v>7</v>
      </c>
      <c r="G5077">
        <f>VLOOKUP(E5077,'Data Produk'!$A$2:$E$2517,5,FALSE)</f>
        <v>18000</v>
      </c>
      <c r="H5077">
        <f t="shared" si="159"/>
        <v>126000</v>
      </c>
      <c r="I5077" t="str">
        <f>VLOOKUP(E5077,'Data Produk'!$A$2:$E$2517,3,FALSE)</f>
        <v>BHINNEKA DURALINK KLB1201 BLACK</v>
      </c>
      <c r="J5077" t="str">
        <f>VLOOKUP(E5077,'Data Produk'!$A$2:$E$2517,4,FALSE)</f>
        <v>CABLE</v>
      </c>
      <c r="K5077" t="str">
        <f>VLOOKUP(D5077,'Data Outlet'!$A$2:$D$17,4,FALSE)</f>
        <v>Indah Putri</v>
      </c>
      <c r="L5077" t="str">
        <f>VLOOKUP(D5077,'Data Outlet'!$A$2:$D$17,2,FALSE)</f>
        <v>PIK AVENUE</v>
      </c>
    </row>
    <row r="5078" spans="1:12" x14ac:dyDescent="0.25">
      <c r="A5078" t="str">
        <f t="shared" si="160"/>
        <v>T-5077</v>
      </c>
      <c r="B5078" s="3" t="s">
        <v>2584</v>
      </c>
      <c r="C5078" s="5">
        <v>45491</v>
      </c>
      <c r="D5078" s="3" t="s">
        <v>43</v>
      </c>
      <c r="E5078" s="4" t="s">
        <v>531</v>
      </c>
      <c r="F5078" s="9">
        <v>3</v>
      </c>
      <c r="G5078">
        <f>VLOOKUP(E5078,'Data Produk'!$A$2:$E$2517,5,FALSE)</f>
        <v>15300</v>
      </c>
      <c r="H5078">
        <f t="shared" si="159"/>
        <v>45900</v>
      </c>
      <c r="I5078" t="str">
        <f>VLOOKUP(E5078,'Data Produk'!$A$2:$E$2517,3,FALSE)</f>
        <v>BHINNEKA LINKPODS ES3 WIRED EARBUDS BLACK</v>
      </c>
      <c r="J5078" t="str">
        <f>VLOOKUP(E5078,'Data Produk'!$A$2:$E$2517,4,FALSE)</f>
        <v>EARPHONE</v>
      </c>
      <c r="K5078" t="str">
        <f>VLOOKUP(D5078,'Data Outlet'!$A$2:$D$17,4,FALSE)</f>
        <v>Gita Rahma</v>
      </c>
      <c r="L5078" t="str">
        <f>VLOOKUP(D5078,'Data Outlet'!$A$2:$D$17,2,FALSE)</f>
        <v>MALL OF INDONESIA</v>
      </c>
    </row>
    <row r="5079" spans="1:12" x14ac:dyDescent="0.25">
      <c r="A5079" t="str">
        <f t="shared" si="160"/>
        <v>T-5078</v>
      </c>
      <c r="B5079" s="3" t="s">
        <v>2584</v>
      </c>
      <c r="C5079" s="5">
        <v>45483</v>
      </c>
      <c r="D5079" s="3" t="s">
        <v>43</v>
      </c>
      <c r="E5079" s="4" t="s">
        <v>539</v>
      </c>
      <c r="F5079" s="9">
        <v>1</v>
      </c>
      <c r="G5079">
        <f>VLOOKUP(E5079,'Data Produk'!$A$2:$E$2517,5,FALSE)</f>
        <v>57150</v>
      </c>
      <c r="H5079">
        <f t="shared" si="159"/>
        <v>57150</v>
      </c>
      <c r="I5079" t="str">
        <f>VLOOKUP(E5079,'Data Produk'!$A$2:$E$2517,3,FALSE)</f>
        <v>BHINNEKA AGILE MP353 GAMING MOUSEPAD BLACK</v>
      </c>
      <c r="J5079" t="str">
        <f>VLOOKUP(E5079,'Data Produk'!$A$2:$E$2517,4,FALSE)</f>
        <v>GAMING MOUSEPAD</v>
      </c>
      <c r="K5079" t="str">
        <f>VLOOKUP(D5079,'Data Outlet'!$A$2:$D$17,4,FALSE)</f>
        <v>Gita Rahma</v>
      </c>
      <c r="L5079" t="str">
        <f>VLOOKUP(D5079,'Data Outlet'!$A$2:$D$17,2,FALSE)</f>
        <v>MALL OF INDONESIA</v>
      </c>
    </row>
    <row r="5080" spans="1:12" x14ac:dyDescent="0.25">
      <c r="A5080" t="str">
        <f t="shared" si="160"/>
        <v>T-5079</v>
      </c>
      <c r="B5080" s="3" t="s">
        <v>2584</v>
      </c>
      <c r="C5080" s="5">
        <v>45503</v>
      </c>
      <c r="D5080" s="3" t="s">
        <v>43</v>
      </c>
      <c r="E5080" s="4" t="s">
        <v>1103</v>
      </c>
      <c r="F5080" s="9">
        <v>1</v>
      </c>
      <c r="G5080">
        <f>VLOOKUP(E5080,'Data Produk'!$A$2:$E$2517,5,FALSE)</f>
        <v>153000</v>
      </c>
      <c r="H5080">
        <f t="shared" si="159"/>
        <v>153000</v>
      </c>
      <c r="I5080" t="str">
        <f>VLOOKUP(E5080,'Data Produk'!$A$2:$E$2517,3,FALSE)</f>
        <v>BHINNEKA ATO MP905 DESKMAT GEO2</v>
      </c>
      <c r="J5080" t="str">
        <f>VLOOKUP(E5080,'Data Produk'!$A$2:$E$2517,4,FALSE)</f>
        <v>DESKMAT</v>
      </c>
      <c r="K5080" t="str">
        <f>VLOOKUP(D5080,'Data Outlet'!$A$2:$D$17,4,FALSE)</f>
        <v>Gita Rahma</v>
      </c>
      <c r="L5080" t="str">
        <f>VLOOKUP(D5080,'Data Outlet'!$A$2:$D$17,2,FALSE)</f>
        <v>MALL OF INDONESIA</v>
      </c>
    </row>
    <row r="5081" spans="1:12" x14ac:dyDescent="0.25">
      <c r="A5081" t="str">
        <f t="shared" si="160"/>
        <v>T-5080</v>
      </c>
      <c r="B5081" s="3" t="s">
        <v>2584</v>
      </c>
      <c r="C5081" s="5">
        <v>45481</v>
      </c>
      <c r="D5081" s="3" t="s">
        <v>41</v>
      </c>
      <c r="E5081" s="4" t="s">
        <v>856</v>
      </c>
      <c r="F5081" s="9">
        <v>2</v>
      </c>
      <c r="G5081">
        <f>VLOOKUP(E5081,'Data Produk'!$A$2:$E$2517,5,FALSE)</f>
        <v>17100</v>
      </c>
      <c r="H5081">
        <f t="shared" si="159"/>
        <v>34200</v>
      </c>
      <c r="I5081" t="str">
        <f>VLOOKUP(E5081,'Data Produk'!$A$2:$E$2517,3,FALSE)</f>
        <v>BHINNEKA DURALINK KCB1201 BLACK</v>
      </c>
      <c r="J5081" t="str">
        <f>VLOOKUP(E5081,'Data Produk'!$A$2:$E$2517,4,FALSE)</f>
        <v>CABLE</v>
      </c>
      <c r="K5081" t="str">
        <f>VLOOKUP(D5081,'Data Outlet'!$A$2:$D$17,4,FALSE)</f>
        <v>Gita Rahma</v>
      </c>
      <c r="L5081" t="str">
        <f>VLOOKUP(D5081,'Data Outlet'!$A$2:$D$17,2,FALSE)</f>
        <v>MALL GANDARIA CITY</v>
      </c>
    </row>
    <row r="5082" spans="1:12" x14ac:dyDescent="0.25">
      <c r="A5082" t="str">
        <f t="shared" si="160"/>
        <v>T-5081</v>
      </c>
      <c r="B5082" s="3" t="s">
        <v>2584</v>
      </c>
      <c r="C5082" s="5">
        <v>45475</v>
      </c>
      <c r="D5082" s="3" t="s">
        <v>42</v>
      </c>
      <c r="E5082" s="4" t="s">
        <v>73</v>
      </c>
      <c r="F5082" s="9">
        <v>3</v>
      </c>
      <c r="G5082">
        <f>VLOOKUP(E5082,'Data Produk'!$A$2:$E$2517,5,FALSE)</f>
        <v>27000</v>
      </c>
      <c r="H5082">
        <f t="shared" si="159"/>
        <v>81000</v>
      </c>
      <c r="I5082" t="str">
        <f>VLOOKUP(E5082,'Data Produk'!$A$2:$E$2517,3,FALSE)</f>
        <v>BHINNEKA DURALINK KCB2001 BLACK</v>
      </c>
      <c r="J5082" t="str">
        <f>VLOOKUP(E5082,'Data Produk'!$A$2:$E$2517,4,FALSE)</f>
        <v>CABLE</v>
      </c>
      <c r="K5082" t="str">
        <f>VLOOKUP(D5082,'Data Outlet'!$A$2:$D$17,4,FALSE)</f>
        <v>Hadi Nugroho</v>
      </c>
      <c r="L5082" t="str">
        <f>VLOOKUP(D5082,'Data Outlet'!$A$2:$D$17,2,FALSE)</f>
        <v>MALL KELAPA GADING</v>
      </c>
    </row>
    <row r="5083" spans="1:12" x14ac:dyDescent="0.25">
      <c r="A5083" t="str">
        <f t="shared" si="160"/>
        <v>T-5082</v>
      </c>
      <c r="B5083" s="3" t="s">
        <v>2584</v>
      </c>
      <c r="C5083" s="5">
        <v>45478</v>
      </c>
      <c r="D5083" s="3" t="s">
        <v>45</v>
      </c>
      <c r="E5083" s="4" t="s">
        <v>164</v>
      </c>
      <c r="F5083" s="9">
        <v>2</v>
      </c>
      <c r="G5083">
        <f>VLOOKUP(E5083,'Data Produk'!$A$2:$E$2517,5,FALSE)</f>
        <v>98100</v>
      </c>
      <c r="H5083">
        <f t="shared" si="159"/>
        <v>196200</v>
      </c>
      <c r="I5083" t="str">
        <f>VLOOKUP(E5083,'Data Produk'!$A$2:$E$2517,3,FALSE)</f>
        <v>BHINNEKA CW2-Q01 30W 2-PORTS CHARGER (QC) WHITE</v>
      </c>
      <c r="J5083" t="str">
        <f>VLOOKUP(E5083,'Data Produk'!$A$2:$E$2517,4,FALSE)</f>
        <v>CHARGER</v>
      </c>
      <c r="K5083" t="str">
        <f>VLOOKUP(D5083,'Data Outlet'!$A$2:$D$17,4,FALSE)</f>
        <v>Indah Putri</v>
      </c>
      <c r="L5083" t="str">
        <f>VLOOKUP(D5083,'Data Outlet'!$A$2:$D$17,2,FALSE)</f>
        <v>PIK AVENUE</v>
      </c>
    </row>
    <row r="5084" spans="1:12" x14ac:dyDescent="0.25">
      <c r="A5084" t="str">
        <f t="shared" si="160"/>
        <v>T-5083</v>
      </c>
      <c r="B5084" s="3" t="s">
        <v>2584</v>
      </c>
      <c r="C5084" s="5">
        <v>45489</v>
      </c>
      <c r="D5084" s="3" t="s">
        <v>41</v>
      </c>
      <c r="E5084" s="4" t="s">
        <v>1874</v>
      </c>
      <c r="F5084" s="9">
        <v>2</v>
      </c>
      <c r="G5084">
        <f>VLOOKUP(E5084,'Data Produk'!$A$2:$E$2517,5,FALSE)</f>
        <v>198000</v>
      </c>
      <c r="H5084">
        <f t="shared" si="159"/>
        <v>396000</v>
      </c>
      <c r="I5084" t="str">
        <f>VLOOKUP(E5084,'Data Produk'!$A$2:$E$2517,3,FALSE)</f>
        <v>BHINNEKA ATOM TKL MECHANICAL KEYBOARD BLACK BLUE SWITCH</v>
      </c>
      <c r="J5084" t="str">
        <f>VLOOKUP(E5084,'Data Produk'!$A$2:$E$2517,4,FALSE)</f>
        <v>KEYBOARD GAMING</v>
      </c>
      <c r="K5084" t="str">
        <f>VLOOKUP(D5084,'Data Outlet'!$A$2:$D$17,4,FALSE)</f>
        <v>Gita Rahma</v>
      </c>
      <c r="L5084" t="str">
        <f>VLOOKUP(D5084,'Data Outlet'!$A$2:$D$17,2,FALSE)</f>
        <v>MALL GANDARIA CITY</v>
      </c>
    </row>
    <row r="5085" spans="1:12" x14ac:dyDescent="0.25">
      <c r="A5085" t="str">
        <f t="shared" si="160"/>
        <v>T-5084</v>
      </c>
      <c r="B5085" s="3" t="s">
        <v>2584</v>
      </c>
      <c r="C5085" s="5">
        <v>45488</v>
      </c>
      <c r="D5085" s="3" t="s">
        <v>42</v>
      </c>
      <c r="E5085" s="4" t="s">
        <v>229</v>
      </c>
      <c r="F5085" s="9">
        <v>1</v>
      </c>
      <c r="G5085">
        <f>VLOOKUP(E5085,'Data Produk'!$A$2:$E$2517,5,FALSE)</f>
        <v>112500</v>
      </c>
      <c r="H5085">
        <f t="shared" si="159"/>
        <v>112500</v>
      </c>
      <c r="I5085" t="str">
        <f>VLOOKUP(E5085,'Data Produk'!$A$2:$E$2517,3,FALSE)</f>
        <v>BHINNEKA WAVE11 TW11 TRUE WIRELESS PINK</v>
      </c>
      <c r="J5085" t="str">
        <f>VLOOKUP(E5085,'Data Produk'!$A$2:$E$2517,4,FALSE)</f>
        <v>TWS</v>
      </c>
      <c r="K5085" t="str">
        <f>VLOOKUP(D5085,'Data Outlet'!$A$2:$D$17,4,FALSE)</f>
        <v>Hadi Nugroho</v>
      </c>
      <c r="L5085" t="str">
        <f>VLOOKUP(D5085,'Data Outlet'!$A$2:$D$17,2,FALSE)</f>
        <v>MALL KELAPA GADING</v>
      </c>
    </row>
    <row r="5086" spans="1:12" x14ac:dyDescent="0.25">
      <c r="A5086" t="str">
        <f t="shared" si="160"/>
        <v>T-5085</v>
      </c>
      <c r="B5086" s="3" t="s">
        <v>2584</v>
      </c>
      <c r="C5086" s="5">
        <v>45484</v>
      </c>
      <c r="D5086" s="3" t="s">
        <v>41</v>
      </c>
      <c r="E5086" s="4" t="s">
        <v>1767</v>
      </c>
      <c r="F5086" s="9">
        <v>2</v>
      </c>
      <c r="G5086">
        <f>VLOOKUP(E5086,'Data Produk'!$A$2:$E$2517,5,FALSE)</f>
        <v>25200</v>
      </c>
      <c r="H5086">
        <f t="shared" si="159"/>
        <v>50400</v>
      </c>
      <c r="I5086" t="str">
        <f>VLOOKUP(E5086,'Data Produk'!$A$2:$E$2517,3,FALSE)</f>
        <v>KDC105 BHINNEKA USB CABLE TYPE C</v>
      </c>
      <c r="J5086" t="str">
        <f>VLOOKUP(E5086,'Data Produk'!$A$2:$E$2517,4,FALSE)</f>
        <v>CABLE</v>
      </c>
      <c r="K5086" t="str">
        <f>VLOOKUP(D5086,'Data Outlet'!$A$2:$D$17,4,FALSE)</f>
        <v>Gita Rahma</v>
      </c>
      <c r="L5086" t="str">
        <f>VLOOKUP(D5086,'Data Outlet'!$A$2:$D$17,2,FALSE)</f>
        <v>MALL GANDARIA CITY</v>
      </c>
    </row>
    <row r="5087" spans="1:12" x14ac:dyDescent="0.25">
      <c r="A5087" t="str">
        <f t="shared" si="160"/>
        <v>T-5086</v>
      </c>
      <c r="B5087" s="3" t="s">
        <v>2584</v>
      </c>
      <c r="C5087" s="5">
        <v>45474</v>
      </c>
      <c r="D5087" s="3" t="s">
        <v>42</v>
      </c>
      <c r="E5087" s="4" t="s">
        <v>157</v>
      </c>
      <c r="F5087" s="9">
        <v>4</v>
      </c>
      <c r="G5087">
        <f>VLOOKUP(E5087,'Data Produk'!$A$2:$E$2517,5,FALSE)</f>
        <v>15300</v>
      </c>
      <c r="H5087">
        <f t="shared" si="159"/>
        <v>61200</v>
      </c>
      <c r="I5087" t="str">
        <f>VLOOKUP(E5087,'Data Produk'!$A$2:$E$2517,3,FALSE)</f>
        <v>BHINNEKA LINKPODS ES3 WIRED EARBUDS WHITE</v>
      </c>
      <c r="J5087" t="str">
        <f>VLOOKUP(E5087,'Data Produk'!$A$2:$E$2517,4,FALSE)</f>
        <v>EARPHONE</v>
      </c>
      <c r="K5087" t="str">
        <f>VLOOKUP(D5087,'Data Outlet'!$A$2:$D$17,4,FALSE)</f>
        <v>Hadi Nugroho</v>
      </c>
      <c r="L5087" t="str">
        <f>VLOOKUP(D5087,'Data Outlet'!$A$2:$D$17,2,FALSE)</f>
        <v>MALL KELAPA GADING</v>
      </c>
    </row>
    <row r="5088" spans="1:12" x14ac:dyDescent="0.25">
      <c r="A5088" t="str">
        <f t="shared" si="160"/>
        <v>T-5087</v>
      </c>
      <c r="B5088" s="3" t="s">
        <v>2584</v>
      </c>
      <c r="C5088" s="5">
        <v>45475</v>
      </c>
      <c r="D5088" s="3" t="s">
        <v>43</v>
      </c>
      <c r="E5088" s="4" t="s">
        <v>544</v>
      </c>
      <c r="F5088" s="9">
        <v>1</v>
      </c>
      <c r="G5088">
        <f>VLOOKUP(E5088,'Data Produk'!$A$2:$E$2517,5,FALSE)</f>
        <v>13050</v>
      </c>
      <c r="H5088">
        <f t="shared" si="159"/>
        <v>13050</v>
      </c>
      <c r="I5088" t="str">
        <f>VLOOKUP(E5088,'Data Produk'!$A$2:$E$2517,3,FALSE)</f>
        <v>BHINNEKA DURALINK KCT1201 BLACK</v>
      </c>
      <c r="J5088" t="str">
        <f>VLOOKUP(E5088,'Data Produk'!$A$2:$E$2517,4,FALSE)</f>
        <v>CABLE</v>
      </c>
      <c r="K5088" t="str">
        <f>VLOOKUP(D5088,'Data Outlet'!$A$2:$D$17,4,FALSE)</f>
        <v>Gita Rahma</v>
      </c>
      <c r="L5088" t="str">
        <f>VLOOKUP(D5088,'Data Outlet'!$A$2:$D$17,2,FALSE)</f>
        <v>MALL OF INDONESIA</v>
      </c>
    </row>
    <row r="5089" spans="1:12" x14ac:dyDescent="0.25">
      <c r="A5089" t="str">
        <f t="shared" si="160"/>
        <v>T-5088</v>
      </c>
      <c r="B5089" s="3" t="s">
        <v>2584</v>
      </c>
      <c r="C5089" s="5">
        <v>45479</v>
      </c>
      <c r="D5089" s="3" t="s">
        <v>42</v>
      </c>
      <c r="E5089" s="4" t="s">
        <v>805</v>
      </c>
      <c r="F5089" s="9">
        <v>2</v>
      </c>
      <c r="G5089">
        <f>VLOOKUP(E5089,'Data Produk'!$A$2:$E$2517,5,FALSE)</f>
        <v>13500</v>
      </c>
      <c r="H5089">
        <f t="shared" si="159"/>
        <v>27000</v>
      </c>
      <c r="I5089" t="str">
        <f>VLOOKUP(E5089,'Data Produk'!$A$2:$E$2517,3,FALSE)</f>
        <v>BHINNEKA LINKBUDS ES2 WIRED EARBUDS BLACK</v>
      </c>
      <c r="J5089" t="str">
        <f>VLOOKUP(E5089,'Data Produk'!$A$2:$E$2517,4,FALSE)</f>
        <v>EARPHONE</v>
      </c>
      <c r="K5089" t="str">
        <f>VLOOKUP(D5089,'Data Outlet'!$A$2:$D$17,4,FALSE)</f>
        <v>Hadi Nugroho</v>
      </c>
      <c r="L5089" t="str">
        <f>VLOOKUP(D5089,'Data Outlet'!$A$2:$D$17,2,FALSE)</f>
        <v>MALL KELAPA GADING</v>
      </c>
    </row>
    <row r="5090" spans="1:12" x14ac:dyDescent="0.25">
      <c r="A5090" t="str">
        <f t="shared" si="160"/>
        <v>T-5089</v>
      </c>
      <c r="B5090" s="3" t="s">
        <v>2584</v>
      </c>
      <c r="C5090" s="5">
        <v>45492</v>
      </c>
      <c r="D5090" s="3" t="s">
        <v>41</v>
      </c>
      <c r="E5090" s="4" t="s">
        <v>1440</v>
      </c>
      <c r="F5090" s="9">
        <v>1</v>
      </c>
      <c r="G5090">
        <f>VLOOKUP(E5090,'Data Produk'!$A$2:$E$2517,5,FALSE)</f>
        <v>98100</v>
      </c>
      <c r="H5090">
        <f t="shared" si="159"/>
        <v>98100</v>
      </c>
      <c r="I5090" t="str">
        <f>VLOOKUP(E5090,'Data Produk'!$A$2:$E$2517,3,FALSE)</f>
        <v>BHINNEKA CW2-Q01 30W 2-PORTS CHARGER (QC) WHITE</v>
      </c>
      <c r="J5090" t="str">
        <f>VLOOKUP(E5090,'Data Produk'!$A$2:$E$2517,4,FALSE)</f>
        <v>CHARGER</v>
      </c>
      <c r="K5090" t="str">
        <f>VLOOKUP(D5090,'Data Outlet'!$A$2:$D$17,4,FALSE)</f>
        <v>Gita Rahma</v>
      </c>
      <c r="L5090" t="str">
        <f>VLOOKUP(D5090,'Data Outlet'!$A$2:$D$17,2,FALSE)</f>
        <v>MALL GANDARIA CITY</v>
      </c>
    </row>
    <row r="5091" spans="1:12" x14ac:dyDescent="0.25">
      <c r="A5091" t="str">
        <f t="shared" si="160"/>
        <v>T-5090</v>
      </c>
      <c r="B5091" s="3" t="s">
        <v>2584</v>
      </c>
      <c r="C5091" s="5">
        <v>45489</v>
      </c>
      <c r="D5091" s="3" t="s">
        <v>43</v>
      </c>
      <c r="E5091" s="4" t="s">
        <v>1375</v>
      </c>
      <c r="F5091" s="9">
        <v>1</v>
      </c>
      <c r="G5091">
        <f>VLOOKUP(E5091,'Data Produk'!$A$2:$E$2517,5,FALSE)</f>
        <v>98100</v>
      </c>
      <c r="H5091">
        <f t="shared" si="159"/>
        <v>98100</v>
      </c>
      <c r="I5091" t="str">
        <f>VLOOKUP(E5091,'Data Produk'!$A$2:$E$2517,3,FALSE)</f>
        <v>BHINNEKA POWER PURE 30W 2-PORTS USB CHARGER (PD+QC) WHITE</v>
      </c>
      <c r="J5091" t="str">
        <f>VLOOKUP(E5091,'Data Produk'!$A$2:$E$2517,4,FALSE)</f>
        <v>CHARGER</v>
      </c>
      <c r="K5091" t="str">
        <f>VLOOKUP(D5091,'Data Outlet'!$A$2:$D$17,4,FALSE)</f>
        <v>Gita Rahma</v>
      </c>
      <c r="L5091" t="str">
        <f>VLOOKUP(D5091,'Data Outlet'!$A$2:$D$17,2,FALSE)</f>
        <v>MALL OF INDONESIA</v>
      </c>
    </row>
    <row r="5092" spans="1:12" x14ac:dyDescent="0.25">
      <c r="A5092" t="str">
        <f t="shared" si="160"/>
        <v>T-5091</v>
      </c>
      <c r="B5092" s="3" t="s">
        <v>2584</v>
      </c>
      <c r="C5092" s="5">
        <v>45479</v>
      </c>
      <c r="D5092" s="3" t="s">
        <v>45</v>
      </c>
      <c r="E5092" s="4" t="s">
        <v>601</v>
      </c>
      <c r="F5092" s="9">
        <v>3</v>
      </c>
      <c r="G5092">
        <f>VLOOKUP(E5092,'Data Produk'!$A$2:$E$2517,5,FALSE)</f>
        <v>26100</v>
      </c>
      <c r="H5092">
        <f t="shared" si="159"/>
        <v>78300</v>
      </c>
      <c r="I5092" t="str">
        <f>VLOOKUP(E5092,'Data Produk'!$A$2:$E$2517,3,FALSE)</f>
        <v>BHINNEKA GO ES1 WIRED EARBUDS BLACK</v>
      </c>
      <c r="J5092" t="str">
        <f>VLOOKUP(E5092,'Data Produk'!$A$2:$E$2517,4,FALSE)</f>
        <v>EARPHONE</v>
      </c>
      <c r="K5092" t="str">
        <f>VLOOKUP(D5092,'Data Outlet'!$A$2:$D$17,4,FALSE)</f>
        <v>Indah Putri</v>
      </c>
      <c r="L5092" t="str">
        <f>VLOOKUP(D5092,'Data Outlet'!$A$2:$D$17,2,FALSE)</f>
        <v>PIK AVENUE</v>
      </c>
    </row>
    <row r="5093" spans="1:12" x14ac:dyDescent="0.25">
      <c r="A5093" t="str">
        <f t="shared" si="160"/>
        <v>T-5092</v>
      </c>
      <c r="B5093" s="3" t="s">
        <v>2584</v>
      </c>
      <c r="C5093" s="5">
        <v>45483</v>
      </c>
      <c r="D5093" s="3" t="s">
        <v>43</v>
      </c>
      <c r="E5093" s="4" t="s">
        <v>1762</v>
      </c>
      <c r="F5093" s="9">
        <v>1</v>
      </c>
      <c r="G5093">
        <f>VLOOKUP(E5093,'Data Produk'!$A$2:$E$2517,5,FALSE)</f>
        <v>130500</v>
      </c>
      <c r="H5093">
        <f t="shared" si="159"/>
        <v>130500</v>
      </c>
      <c r="I5093" t="str">
        <f>VLOOKUP(E5093,'Data Produk'!$A$2:$E$2517,3,FALSE)</f>
        <v>BHINNEKA TRINITY MH88 GAMING HEADSET BLACK</v>
      </c>
      <c r="J5093" t="str">
        <f>VLOOKUP(E5093,'Data Produk'!$A$2:$E$2517,4,FALSE)</f>
        <v>GAMING HEADSET</v>
      </c>
      <c r="K5093" t="str">
        <f>VLOOKUP(D5093,'Data Outlet'!$A$2:$D$17,4,FALSE)</f>
        <v>Gita Rahma</v>
      </c>
      <c r="L5093" t="str">
        <f>VLOOKUP(D5093,'Data Outlet'!$A$2:$D$17,2,FALSE)</f>
        <v>MALL OF INDONESIA</v>
      </c>
    </row>
    <row r="5094" spans="1:12" x14ac:dyDescent="0.25">
      <c r="A5094" t="str">
        <f t="shared" si="160"/>
        <v>T-5093</v>
      </c>
      <c r="B5094" s="3" t="s">
        <v>2584</v>
      </c>
      <c r="C5094" s="5">
        <v>45476</v>
      </c>
      <c r="D5094" s="3" t="s">
        <v>45</v>
      </c>
      <c r="E5094" s="4" t="s">
        <v>1072</v>
      </c>
      <c r="F5094" s="9">
        <v>1</v>
      </c>
      <c r="G5094">
        <f>VLOOKUP(E5094,'Data Produk'!$A$2:$E$2517,5,FALSE)</f>
        <v>130000</v>
      </c>
      <c r="H5094">
        <f t="shared" si="159"/>
        <v>130000</v>
      </c>
      <c r="I5094" t="str">
        <f>VLOOKUP(E5094,'Data Produk'!$A$2:$E$2517,3,FALSE)</f>
        <v>BHINNEKA TRINITY MH88 GAMING HEADSET WHITE</v>
      </c>
      <c r="J5094" t="str">
        <f>VLOOKUP(E5094,'Data Produk'!$A$2:$E$2517,4,FALSE)</f>
        <v>GAMING HEADSET</v>
      </c>
      <c r="K5094" t="str">
        <f>VLOOKUP(D5094,'Data Outlet'!$A$2:$D$17,4,FALSE)</f>
        <v>Indah Putri</v>
      </c>
      <c r="L5094" t="str">
        <f>VLOOKUP(D5094,'Data Outlet'!$A$2:$D$17,2,FALSE)</f>
        <v>PIK AVENUE</v>
      </c>
    </row>
    <row r="5095" spans="1:12" x14ac:dyDescent="0.25">
      <c r="A5095" t="str">
        <f t="shared" si="160"/>
        <v>T-5094</v>
      </c>
      <c r="B5095" s="3" t="s">
        <v>2584</v>
      </c>
      <c r="C5095" s="5">
        <v>45502</v>
      </c>
      <c r="D5095" s="3" t="s">
        <v>45</v>
      </c>
      <c r="E5095" s="4" t="s">
        <v>180</v>
      </c>
      <c r="F5095" s="9">
        <v>4</v>
      </c>
      <c r="G5095">
        <f>VLOOKUP(E5095,'Data Produk'!$A$2:$E$2517,5,FALSE)</f>
        <v>31500</v>
      </c>
      <c r="H5095">
        <f t="shared" si="159"/>
        <v>126000</v>
      </c>
      <c r="I5095" t="str">
        <f>VLOOKUP(E5095,'Data Produk'!$A$2:$E$2517,3,FALSE)</f>
        <v>BHINNEKA HYPERLINK KD60L1501 BLACK</v>
      </c>
      <c r="J5095" t="str">
        <f>VLOOKUP(E5095,'Data Produk'!$A$2:$E$2517,4,FALSE)</f>
        <v>CABLE</v>
      </c>
      <c r="K5095" t="str">
        <f>VLOOKUP(D5095,'Data Outlet'!$A$2:$D$17,4,FALSE)</f>
        <v>Indah Putri</v>
      </c>
      <c r="L5095" t="str">
        <f>VLOOKUP(D5095,'Data Outlet'!$A$2:$D$17,2,FALSE)</f>
        <v>PIK AVENUE</v>
      </c>
    </row>
    <row r="5096" spans="1:12" x14ac:dyDescent="0.25">
      <c r="A5096" t="str">
        <f t="shared" si="160"/>
        <v>T-5095</v>
      </c>
      <c r="B5096" s="3" t="s">
        <v>2584</v>
      </c>
      <c r="C5096" s="5">
        <v>45486</v>
      </c>
      <c r="D5096" s="3" t="s">
        <v>41</v>
      </c>
      <c r="E5096" s="4" t="s">
        <v>1875</v>
      </c>
      <c r="F5096" s="9">
        <v>1</v>
      </c>
      <c r="G5096">
        <f>VLOOKUP(E5096,'Data Produk'!$A$2:$E$2517,5,FALSE)</f>
        <v>225000</v>
      </c>
      <c r="H5096">
        <f t="shared" si="159"/>
        <v>225000</v>
      </c>
      <c r="I5096" t="str">
        <f>VLOOKUP(E5096,'Data Produk'!$A$2:$E$2517,3,FALSE)</f>
        <v>BHINNEKA GROOVE AURORA TX3 TRUE WIRELESS BLACK</v>
      </c>
      <c r="J5096" t="str">
        <f>VLOOKUP(E5096,'Data Produk'!$A$2:$E$2517,4,FALSE)</f>
        <v>TWS</v>
      </c>
      <c r="K5096" t="str">
        <f>VLOOKUP(D5096,'Data Outlet'!$A$2:$D$17,4,FALSE)</f>
        <v>Gita Rahma</v>
      </c>
      <c r="L5096" t="str">
        <f>VLOOKUP(D5096,'Data Outlet'!$A$2:$D$17,2,FALSE)</f>
        <v>MALL GANDARIA CITY</v>
      </c>
    </row>
    <row r="5097" spans="1:12" x14ac:dyDescent="0.25">
      <c r="A5097" t="str">
        <f t="shared" si="160"/>
        <v>T-5096</v>
      </c>
      <c r="B5097" s="3" t="s">
        <v>2584</v>
      </c>
      <c r="C5097" s="5">
        <v>45479</v>
      </c>
      <c r="D5097" s="3" t="s">
        <v>42</v>
      </c>
      <c r="E5097" s="4" t="s">
        <v>233</v>
      </c>
      <c r="F5097" s="9">
        <v>2</v>
      </c>
      <c r="G5097">
        <f>VLOOKUP(E5097,'Data Produk'!$A$2:$E$2517,5,FALSE)</f>
        <v>76500</v>
      </c>
      <c r="H5097">
        <f t="shared" si="159"/>
        <v>153000</v>
      </c>
      <c r="I5097" t="str">
        <f>VLOOKUP(E5097,'Data Produk'!$A$2:$E$2517,3,FALSE)</f>
        <v>BHINNEKA WAVE10 TW10 TRUE WIRELESS BEIGE</v>
      </c>
      <c r="J5097" t="str">
        <f>VLOOKUP(E5097,'Data Produk'!$A$2:$E$2517,4,FALSE)</f>
        <v>TWS</v>
      </c>
      <c r="K5097" t="str">
        <f>VLOOKUP(D5097,'Data Outlet'!$A$2:$D$17,4,FALSE)</f>
        <v>Hadi Nugroho</v>
      </c>
      <c r="L5097" t="str">
        <f>VLOOKUP(D5097,'Data Outlet'!$A$2:$D$17,2,FALSE)</f>
        <v>MALL KELAPA GADING</v>
      </c>
    </row>
    <row r="5098" spans="1:12" x14ac:dyDescent="0.25">
      <c r="A5098" t="str">
        <f t="shared" si="160"/>
        <v>T-5097</v>
      </c>
      <c r="B5098" s="3" t="s">
        <v>2584</v>
      </c>
      <c r="C5098" s="5">
        <v>45491</v>
      </c>
      <c r="D5098" s="3" t="s">
        <v>45</v>
      </c>
      <c r="E5098" s="4" t="s">
        <v>1500</v>
      </c>
      <c r="F5098" s="9">
        <v>1</v>
      </c>
      <c r="G5098">
        <f>VLOOKUP(E5098,'Data Produk'!$A$2:$E$2517,5,FALSE)</f>
        <v>225000</v>
      </c>
      <c r="H5098">
        <f t="shared" si="159"/>
        <v>225000</v>
      </c>
      <c r="I5098" t="str">
        <f>VLOOKUP(E5098,'Data Produk'!$A$2:$E$2517,3,FALSE)</f>
        <v>BHINNEKA GROOVE AURORA TX3 TRUE WIRELESS BLACK</v>
      </c>
      <c r="J5098" t="str">
        <f>VLOOKUP(E5098,'Data Produk'!$A$2:$E$2517,4,FALSE)</f>
        <v>TWS</v>
      </c>
      <c r="K5098" t="str">
        <f>VLOOKUP(D5098,'Data Outlet'!$A$2:$D$17,4,FALSE)</f>
        <v>Indah Putri</v>
      </c>
      <c r="L5098" t="str">
        <f>VLOOKUP(D5098,'Data Outlet'!$A$2:$D$17,2,FALSE)</f>
        <v>PIK AVENUE</v>
      </c>
    </row>
    <row r="5099" spans="1:12" x14ac:dyDescent="0.25">
      <c r="A5099" t="str">
        <f t="shared" si="160"/>
        <v>T-5098</v>
      </c>
      <c r="B5099" s="3" t="s">
        <v>2584</v>
      </c>
      <c r="C5099" s="5">
        <v>45495</v>
      </c>
      <c r="D5099" s="3" t="s">
        <v>42</v>
      </c>
      <c r="E5099" s="4" t="s">
        <v>883</v>
      </c>
      <c r="F5099" s="9">
        <v>1</v>
      </c>
      <c r="G5099">
        <f>VLOOKUP(E5099,'Data Produk'!$A$2:$E$2517,5,FALSE)</f>
        <v>225000</v>
      </c>
      <c r="H5099">
        <f t="shared" si="159"/>
        <v>225000</v>
      </c>
      <c r="I5099" t="str">
        <f>VLOOKUP(E5099,'Data Produk'!$A$2:$E$2517,3,FALSE)</f>
        <v>BHINNEKA Gaming Keyboard MK-890 ATOM96 Black Blue Switch</v>
      </c>
      <c r="J5099" t="str">
        <f>VLOOKUP(E5099,'Data Produk'!$A$2:$E$2517,4,FALSE)</f>
        <v>KEYBOARD GAMING</v>
      </c>
      <c r="K5099" t="str">
        <f>VLOOKUP(D5099,'Data Outlet'!$A$2:$D$17,4,FALSE)</f>
        <v>Hadi Nugroho</v>
      </c>
      <c r="L5099" t="str">
        <f>VLOOKUP(D5099,'Data Outlet'!$A$2:$D$17,2,FALSE)</f>
        <v>MALL KELAPA GADING</v>
      </c>
    </row>
    <row r="5100" spans="1:12" x14ac:dyDescent="0.25">
      <c r="A5100" t="str">
        <f t="shared" si="160"/>
        <v>T-5099</v>
      </c>
      <c r="B5100" s="3" t="s">
        <v>2584</v>
      </c>
      <c r="C5100" s="5">
        <v>45494</v>
      </c>
      <c r="D5100" s="3" t="s">
        <v>41</v>
      </c>
      <c r="E5100" s="4" t="s">
        <v>1434</v>
      </c>
      <c r="F5100" s="9">
        <v>2</v>
      </c>
      <c r="G5100">
        <f>VLOOKUP(E5100,'Data Produk'!$A$2:$E$2517,5,FALSE)</f>
        <v>34200</v>
      </c>
      <c r="H5100">
        <f t="shared" si="159"/>
        <v>68400</v>
      </c>
      <c r="I5100" t="str">
        <f>VLOOKUP(E5100,'Data Produk'!$A$2:$E$2517,3,FALSE)</f>
        <v>BHINNEKA VIGIL MP452 BASIC MOUSEPAD BLACK</v>
      </c>
      <c r="J5100" t="str">
        <f>VLOOKUP(E5100,'Data Produk'!$A$2:$E$2517,4,FALSE)</f>
        <v>BASIC MOUSEPAD</v>
      </c>
      <c r="K5100" t="str">
        <f>VLOOKUP(D5100,'Data Outlet'!$A$2:$D$17,4,FALSE)</f>
        <v>Gita Rahma</v>
      </c>
      <c r="L5100" t="str">
        <f>VLOOKUP(D5100,'Data Outlet'!$A$2:$D$17,2,FALSE)</f>
        <v>MALL GANDARIA CITY</v>
      </c>
    </row>
    <row r="5101" spans="1:12" x14ac:dyDescent="0.25">
      <c r="A5101" t="str">
        <f t="shared" si="160"/>
        <v>T-5100</v>
      </c>
      <c r="B5101" s="3" t="s">
        <v>2584</v>
      </c>
      <c r="C5101" s="5">
        <v>45481</v>
      </c>
      <c r="D5101" s="3" t="s">
        <v>42</v>
      </c>
      <c r="E5101" s="4" t="s">
        <v>127</v>
      </c>
      <c r="F5101" s="9">
        <v>1</v>
      </c>
      <c r="G5101">
        <f>VLOOKUP(E5101,'Data Produk'!$A$2:$E$2517,5,FALSE)</f>
        <v>82800</v>
      </c>
      <c r="H5101">
        <f t="shared" si="159"/>
        <v>82800</v>
      </c>
      <c r="I5101" t="str">
        <f>VLOOKUP(E5101,'Data Produk'!$A$2:$E$2517,3,FALSE)</f>
        <v>BHINNEKA GO W193 OFFICE MOUSE PINK</v>
      </c>
      <c r="J5101" t="str">
        <f>VLOOKUP(E5101,'Data Produk'!$A$2:$E$2517,4,FALSE)</f>
        <v>OFFICE MOUSE</v>
      </c>
      <c r="K5101" t="str">
        <f>VLOOKUP(D5101,'Data Outlet'!$A$2:$D$17,4,FALSE)</f>
        <v>Hadi Nugroho</v>
      </c>
      <c r="L5101" t="str">
        <f>VLOOKUP(D5101,'Data Outlet'!$A$2:$D$17,2,FALSE)</f>
        <v>MALL KELAPA GADING</v>
      </c>
    </row>
    <row r="5102" spans="1:12" x14ac:dyDescent="0.25">
      <c r="A5102" t="str">
        <f t="shared" si="160"/>
        <v>T-5101</v>
      </c>
      <c r="B5102" s="3" t="s">
        <v>2584</v>
      </c>
      <c r="C5102" s="5">
        <v>45495</v>
      </c>
      <c r="D5102" s="3" t="s">
        <v>42</v>
      </c>
      <c r="E5102" s="4" t="s">
        <v>1199</v>
      </c>
      <c r="F5102" s="9">
        <v>5</v>
      </c>
      <c r="G5102">
        <f>VLOOKUP(E5102,'Data Produk'!$A$2:$E$2517,5,FALSE)</f>
        <v>29700</v>
      </c>
      <c r="H5102">
        <f t="shared" si="159"/>
        <v>148500</v>
      </c>
      <c r="I5102" t="str">
        <f>VLOOKUP(E5102,'Data Produk'!$A$2:$E$2517,3,FALSE)</f>
        <v>KL201 BHINNEKA USB CABLE LIGHTNING</v>
      </c>
      <c r="J5102" t="str">
        <f>VLOOKUP(E5102,'Data Produk'!$A$2:$E$2517,4,FALSE)</f>
        <v>CABLE</v>
      </c>
      <c r="K5102" t="str">
        <f>VLOOKUP(D5102,'Data Outlet'!$A$2:$D$17,4,FALSE)</f>
        <v>Hadi Nugroho</v>
      </c>
      <c r="L5102" t="str">
        <f>VLOOKUP(D5102,'Data Outlet'!$A$2:$D$17,2,FALSE)</f>
        <v>MALL KELAPA GADING</v>
      </c>
    </row>
    <row r="5103" spans="1:12" x14ac:dyDescent="0.25">
      <c r="A5103" t="str">
        <f t="shared" si="160"/>
        <v>T-5102</v>
      </c>
      <c r="B5103" s="3" t="s">
        <v>2584</v>
      </c>
      <c r="C5103" s="5">
        <v>45495</v>
      </c>
      <c r="D5103" s="3" t="s">
        <v>45</v>
      </c>
      <c r="E5103" s="4" t="s">
        <v>144</v>
      </c>
      <c r="F5103" s="9">
        <v>2</v>
      </c>
      <c r="G5103">
        <f>VLOOKUP(E5103,'Data Produk'!$A$2:$E$2517,5,FALSE)</f>
        <v>49500</v>
      </c>
      <c r="H5103">
        <f t="shared" si="159"/>
        <v>99000</v>
      </c>
      <c r="I5103" t="str">
        <f>VLOOKUP(E5103,'Data Produk'!$A$2:$E$2517,3,FALSE)</f>
        <v>BHINNEKA POWER PURE 20W 1-PORT TYPE-A USB CHARGER (QC) BLACK</v>
      </c>
      <c r="J5103" t="str">
        <f>VLOOKUP(E5103,'Data Produk'!$A$2:$E$2517,4,FALSE)</f>
        <v>CHARGER</v>
      </c>
      <c r="K5103" t="str">
        <f>VLOOKUP(D5103,'Data Outlet'!$A$2:$D$17,4,FALSE)</f>
        <v>Indah Putri</v>
      </c>
      <c r="L5103" t="str">
        <f>VLOOKUP(D5103,'Data Outlet'!$A$2:$D$17,2,FALSE)</f>
        <v>PIK AVENUE</v>
      </c>
    </row>
    <row r="5104" spans="1:12" x14ac:dyDescent="0.25">
      <c r="A5104" t="str">
        <f t="shared" si="160"/>
        <v>T-5103</v>
      </c>
      <c r="B5104" s="3" t="s">
        <v>2584</v>
      </c>
      <c r="C5104" s="5">
        <v>45496</v>
      </c>
      <c r="D5104" s="3" t="s">
        <v>41</v>
      </c>
      <c r="E5104" s="4" t="s">
        <v>608</v>
      </c>
      <c r="F5104" s="9">
        <v>1</v>
      </c>
      <c r="G5104">
        <f>VLOOKUP(E5104,'Data Produk'!$A$2:$E$2517,5,FALSE)</f>
        <v>243000</v>
      </c>
      <c r="H5104">
        <f t="shared" si="159"/>
        <v>243000</v>
      </c>
      <c r="I5104" t="str">
        <f>VLOOKUP(E5104,'Data Produk'!$A$2:$E$2517,3,FALSE)</f>
        <v>BHINNEKA POWER PLUS 65W 3-PORTS GAN CHARGER (PPS/PD+QC) BLACK</v>
      </c>
      <c r="J5104" t="str">
        <f>VLOOKUP(E5104,'Data Produk'!$A$2:$E$2517,4,FALSE)</f>
        <v>CHARGER</v>
      </c>
      <c r="K5104" t="str">
        <f>VLOOKUP(D5104,'Data Outlet'!$A$2:$D$17,4,FALSE)</f>
        <v>Gita Rahma</v>
      </c>
      <c r="L5104" t="str">
        <f>VLOOKUP(D5104,'Data Outlet'!$A$2:$D$17,2,FALSE)</f>
        <v>MALL GANDARIA CITY</v>
      </c>
    </row>
    <row r="5105" spans="1:12" x14ac:dyDescent="0.25">
      <c r="A5105" t="str">
        <f t="shared" si="160"/>
        <v>T-5104</v>
      </c>
      <c r="B5105" s="3" t="s">
        <v>2584</v>
      </c>
      <c r="C5105" s="5">
        <v>45499</v>
      </c>
      <c r="D5105" s="3" t="s">
        <v>42</v>
      </c>
      <c r="E5105" s="4" t="s">
        <v>82</v>
      </c>
      <c r="F5105" s="9">
        <v>2</v>
      </c>
      <c r="G5105">
        <f>VLOOKUP(E5105,'Data Produk'!$A$2:$E$2517,5,FALSE)</f>
        <v>26100</v>
      </c>
      <c r="H5105">
        <f t="shared" si="159"/>
        <v>52200</v>
      </c>
      <c r="I5105" t="str">
        <f>VLOOKUP(E5105,'Data Produk'!$A$2:$E$2517,3,FALSE)</f>
        <v>BHINNEKA GO ES1 WIRED EARBUDS WHITE</v>
      </c>
      <c r="J5105" t="str">
        <f>VLOOKUP(E5105,'Data Produk'!$A$2:$E$2517,4,FALSE)</f>
        <v>EARPHONE</v>
      </c>
      <c r="K5105" t="str">
        <f>VLOOKUP(D5105,'Data Outlet'!$A$2:$D$17,4,FALSE)</f>
        <v>Hadi Nugroho</v>
      </c>
      <c r="L5105" t="str">
        <f>VLOOKUP(D5105,'Data Outlet'!$A$2:$D$17,2,FALSE)</f>
        <v>MALL KELAPA GADING</v>
      </c>
    </row>
    <row r="5106" spans="1:12" x14ac:dyDescent="0.25">
      <c r="A5106" t="str">
        <f t="shared" si="160"/>
        <v>T-5105</v>
      </c>
      <c r="B5106" s="3" t="s">
        <v>2584</v>
      </c>
      <c r="C5106" s="5">
        <v>45493</v>
      </c>
      <c r="D5106" s="3" t="s">
        <v>43</v>
      </c>
      <c r="E5106" s="4" t="s">
        <v>547</v>
      </c>
      <c r="F5106" s="9">
        <v>1</v>
      </c>
      <c r="G5106">
        <f>VLOOKUP(E5106,'Data Produk'!$A$2:$E$2517,5,FALSE)</f>
        <v>22500</v>
      </c>
      <c r="H5106">
        <f t="shared" si="159"/>
        <v>22500</v>
      </c>
      <c r="I5106" t="str">
        <f>VLOOKUP(E5106,'Data Produk'!$A$2:$E$2517,3,FALSE)</f>
        <v>BHINNEKA LINKBUDS ES4 WIRED EARBUDS WHITE</v>
      </c>
      <c r="J5106" t="str">
        <f>VLOOKUP(E5106,'Data Produk'!$A$2:$E$2517,4,FALSE)</f>
        <v>EARPHONE</v>
      </c>
      <c r="K5106" t="str">
        <f>VLOOKUP(D5106,'Data Outlet'!$A$2:$D$17,4,FALSE)</f>
        <v>Gita Rahma</v>
      </c>
      <c r="L5106" t="str">
        <f>VLOOKUP(D5106,'Data Outlet'!$A$2:$D$17,2,FALSE)</f>
        <v>MALL OF INDONESIA</v>
      </c>
    </row>
    <row r="5107" spans="1:12" x14ac:dyDescent="0.25">
      <c r="A5107" t="str">
        <f t="shared" si="160"/>
        <v>T-5106</v>
      </c>
      <c r="B5107" s="3" t="s">
        <v>2584</v>
      </c>
      <c r="C5107" s="5">
        <v>45504</v>
      </c>
      <c r="D5107" s="3" t="s">
        <v>42</v>
      </c>
      <c r="E5107" s="4" t="s">
        <v>599</v>
      </c>
      <c r="F5107" s="9">
        <v>2</v>
      </c>
      <c r="G5107">
        <f>VLOOKUP(E5107,'Data Produk'!$A$2:$E$2517,5,FALSE)</f>
        <v>76500</v>
      </c>
      <c r="H5107">
        <f t="shared" si="159"/>
        <v>153000</v>
      </c>
      <c r="I5107" t="str">
        <f>VLOOKUP(E5107,'Data Produk'!$A$2:$E$2517,3,FALSE)</f>
        <v>BHINNEKA WAVE10 TW10 TRUE WIRELESS BLACK</v>
      </c>
      <c r="J5107" t="str">
        <f>VLOOKUP(E5107,'Data Produk'!$A$2:$E$2517,4,FALSE)</f>
        <v>TWS</v>
      </c>
      <c r="K5107" t="str">
        <f>VLOOKUP(D5107,'Data Outlet'!$A$2:$D$17,4,FALSE)</f>
        <v>Hadi Nugroho</v>
      </c>
      <c r="L5107" t="str">
        <f>VLOOKUP(D5107,'Data Outlet'!$A$2:$D$17,2,FALSE)</f>
        <v>MALL KELAPA GADING</v>
      </c>
    </row>
    <row r="5108" spans="1:12" x14ac:dyDescent="0.25">
      <c r="A5108" t="str">
        <f t="shared" si="160"/>
        <v>T-5107</v>
      </c>
      <c r="B5108" s="3" t="s">
        <v>2584</v>
      </c>
      <c r="C5108" s="5">
        <v>45479</v>
      </c>
      <c r="D5108" s="3" t="s">
        <v>43</v>
      </c>
      <c r="E5108" s="4" t="s">
        <v>509</v>
      </c>
      <c r="F5108" s="9">
        <v>1</v>
      </c>
      <c r="G5108">
        <f>VLOOKUP(E5108,'Data Produk'!$A$2:$E$2517,5,FALSE)</f>
        <v>76500</v>
      </c>
      <c r="H5108">
        <f t="shared" si="159"/>
        <v>76500</v>
      </c>
      <c r="I5108" t="str">
        <f>VLOOKUP(E5108,'Data Produk'!$A$2:$E$2517,3,FALSE)</f>
        <v>BHINNEKA WAVE10 TW10 TRUE WIRELESS BEIGE</v>
      </c>
      <c r="J5108" t="str">
        <f>VLOOKUP(E5108,'Data Produk'!$A$2:$E$2517,4,FALSE)</f>
        <v>TWS</v>
      </c>
      <c r="K5108" t="str">
        <f>VLOOKUP(D5108,'Data Outlet'!$A$2:$D$17,4,FALSE)</f>
        <v>Gita Rahma</v>
      </c>
      <c r="L5108" t="str">
        <f>VLOOKUP(D5108,'Data Outlet'!$A$2:$D$17,2,FALSE)</f>
        <v>MALL OF INDONESIA</v>
      </c>
    </row>
    <row r="5109" spans="1:12" x14ac:dyDescent="0.25">
      <c r="A5109" t="str">
        <f t="shared" si="160"/>
        <v>T-5108</v>
      </c>
      <c r="B5109" s="3" t="s">
        <v>2584</v>
      </c>
      <c r="C5109" s="5">
        <v>45483</v>
      </c>
      <c r="D5109" s="3" t="s">
        <v>43</v>
      </c>
      <c r="E5109" s="4" t="s">
        <v>1876</v>
      </c>
      <c r="F5109" s="9">
        <v>1</v>
      </c>
      <c r="G5109">
        <f>VLOOKUP(E5109,'Data Produk'!$A$2:$E$2517,5,FALSE)</f>
        <v>40500</v>
      </c>
      <c r="H5109">
        <f t="shared" si="159"/>
        <v>40500</v>
      </c>
      <c r="I5109" t="str">
        <f>VLOOKUP(E5109,'Data Produk'!$A$2:$E$2517,3,FALSE)</f>
        <v>BHINNEKA RHASTA II G13 GAMING MOUSE BLACK</v>
      </c>
      <c r="J5109" t="str">
        <f>VLOOKUP(E5109,'Data Produk'!$A$2:$E$2517,4,FALSE)</f>
        <v>MOUSE GAMING</v>
      </c>
      <c r="K5109" t="str">
        <f>VLOOKUP(D5109,'Data Outlet'!$A$2:$D$17,4,FALSE)</f>
        <v>Gita Rahma</v>
      </c>
      <c r="L5109" t="str">
        <f>VLOOKUP(D5109,'Data Outlet'!$A$2:$D$17,2,FALSE)</f>
        <v>MALL OF INDONESIA</v>
      </c>
    </row>
    <row r="5110" spans="1:12" x14ac:dyDescent="0.25">
      <c r="A5110" t="str">
        <f t="shared" si="160"/>
        <v>T-5109</v>
      </c>
      <c r="B5110" s="3" t="s">
        <v>2584</v>
      </c>
      <c r="C5110" s="5">
        <v>45491</v>
      </c>
      <c r="D5110" s="3" t="s">
        <v>42</v>
      </c>
      <c r="E5110" s="4" t="s">
        <v>1256</v>
      </c>
      <c r="F5110" s="9">
        <v>2</v>
      </c>
      <c r="G5110">
        <f>VLOOKUP(E5110,'Data Produk'!$A$2:$E$2517,5,FALSE)</f>
        <v>143100</v>
      </c>
      <c r="H5110">
        <f t="shared" si="159"/>
        <v>286200</v>
      </c>
      <c r="I5110" t="str">
        <f>VLOOKUP(E5110,'Data Produk'!$A$2:$E$2517,3,FALSE)</f>
        <v>BHINNEKA VENOM II WGC2 GAMING MOUSE MINT</v>
      </c>
      <c r="J5110" t="str">
        <f>VLOOKUP(E5110,'Data Produk'!$A$2:$E$2517,4,FALSE)</f>
        <v>MOUSE GAMING</v>
      </c>
      <c r="K5110" t="str">
        <f>VLOOKUP(D5110,'Data Outlet'!$A$2:$D$17,4,FALSE)</f>
        <v>Hadi Nugroho</v>
      </c>
      <c r="L5110" t="str">
        <f>VLOOKUP(D5110,'Data Outlet'!$A$2:$D$17,2,FALSE)</f>
        <v>MALL KELAPA GADING</v>
      </c>
    </row>
    <row r="5111" spans="1:12" x14ac:dyDescent="0.25">
      <c r="A5111" t="str">
        <f t="shared" si="160"/>
        <v>T-5110</v>
      </c>
      <c r="B5111" s="3" t="s">
        <v>2584</v>
      </c>
      <c r="C5111" s="5">
        <v>45482</v>
      </c>
      <c r="D5111" s="3" t="s">
        <v>45</v>
      </c>
      <c r="E5111" s="4" t="s">
        <v>795</v>
      </c>
      <c r="F5111" s="9">
        <v>2</v>
      </c>
      <c r="G5111">
        <f>VLOOKUP(E5111,'Data Produk'!$A$2:$E$2517,5,FALSE)</f>
        <v>94500</v>
      </c>
      <c r="H5111">
        <f t="shared" si="159"/>
        <v>189000</v>
      </c>
      <c r="I5111" t="str">
        <f>VLOOKUP(E5111,'Data Produk'!$A$2:$E$2517,3,FALSE)</f>
        <v>BHINNEKA POWER GO 25W 1-PORT TYPE-C USB CHARGER (PD/PPS) WHITE</v>
      </c>
      <c r="J5111" t="str">
        <f>VLOOKUP(E5111,'Data Produk'!$A$2:$E$2517,4,FALSE)</f>
        <v>CHARGER</v>
      </c>
      <c r="K5111" t="str">
        <f>VLOOKUP(D5111,'Data Outlet'!$A$2:$D$17,4,FALSE)</f>
        <v>Indah Putri</v>
      </c>
      <c r="L5111" t="str">
        <f>VLOOKUP(D5111,'Data Outlet'!$A$2:$D$17,2,FALSE)</f>
        <v>PIK AVENUE</v>
      </c>
    </row>
    <row r="5112" spans="1:12" x14ac:dyDescent="0.25">
      <c r="A5112" t="str">
        <f t="shared" si="160"/>
        <v>T-5111</v>
      </c>
      <c r="B5112" s="3" t="s">
        <v>2584</v>
      </c>
      <c r="C5112" s="5">
        <v>45482</v>
      </c>
      <c r="D5112" s="3" t="s">
        <v>45</v>
      </c>
      <c r="E5112" s="4" t="s">
        <v>1192</v>
      </c>
      <c r="F5112" s="9">
        <v>2</v>
      </c>
      <c r="G5112">
        <f>VLOOKUP(E5112,'Data Produk'!$A$2:$E$2517,5,FALSE)</f>
        <v>26100</v>
      </c>
      <c r="H5112">
        <f t="shared" si="159"/>
        <v>52200</v>
      </c>
      <c r="I5112" t="str">
        <f>VLOOKUP(E5112,'Data Produk'!$A$2:$E$2517,3,FALSE)</f>
        <v>BHINNEKA GO ES1 WIRED EARBUDS WHITE</v>
      </c>
      <c r="J5112" t="str">
        <f>VLOOKUP(E5112,'Data Produk'!$A$2:$E$2517,4,FALSE)</f>
        <v>EARPHONE</v>
      </c>
      <c r="K5112" t="str">
        <f>VLOOKUP(D5112,'Data Outlet'!$A$2:$D$17,4,FALSE)</f>
        <v>Indah Putri</v>
      </c>
      <c r="L5112" t="str">
        <f>VLOOKUP(D5112,'Data Outlet'!$A$2:$D$17,2,FALSE)</f>
        <v>PIK AVENUE</v>
      </c>
    </row>
    <row r="5113" spans="1:12" x14ac:dyDescent="0.25">
      <c r="A5113" t="str">
        <f t="shared" si="160"/>
        <v>T-5112</v>
      </c>
      <c r="B5113" s="3" t="s">
        <v>2584</v>
      </c>
      <c r="C5113" s="5">
        <v>45474</v>
      </c>
      <c r="D5113" s="3" t="s">
        <v>43</v>
      </c>
      <c r="E5113" s="4" t="s">
        <v>1273</v>
      </c>
      <c r="F5113" s="9">
        <v>1</v>
      </c>
      <c r="G5113">
        <f>VLOOKUP(E5113,'Data Produk'!$A$2:$E$2517,5,FALSE)</f>
        <v>35100</v>
      </c>
      <c r="H5113">
        <f t="shared" si="159"/>
        <v>35100</v>
      </c>
      <c r="I5113" t="str">
        <f>VLOOKUP(E5113,'Data Produk'!$A$2:$E$2517,3,FALSE)</f>
        <v>KL104 BHINNEKA USB CABLE LIGHTNING</v>
      </c>
      <c r="J5113" t="str">
        <f>VLOOKUP(E5113,'Data Produk'!$A$2:$E$2517,4,FALSE)</f>
        <v>CABLE</v>
      </c>
      <c r="K5113" t="str">
        <f>VLOOKUP(D5113,'Data Outlet'!$A$2:$D$17,4,FALSE)</f>
        <v>Gita Rahma</v>
      </c>
      <c r="L5113" t="str">
        <f>VLOOKUP(D5113,'Data Outlet'!$A$2:$D$17,2,FALSE)</f>
        <v>MALL OF INDONESIA</v>
      </c>
    </row>
    <row r="5114" spans="1:12" x14ac:dyDescent="0.25">
      <c r="A5114" t="str">
        <f t="shared" si="160"/>
        <v>T-5113</v>
      </c>
      <c r="B5114" s="3" t="s">
        <v>2584</v>
      </c>
      <c r="C5114" s="5">
        <v>45504</v>
      </c>
      <c r="D5114" s="3" t="s">
        <v>41</v>
      </c>
      <c r="E5114" s="4" t="s">
        <v>1694</v>
      </c>
      <c r="F5114" s="9">
        <v>1</v>
      </c>
      <c r="G5114">
        <f>VLOOKUP(E5114,'Data Produk'!$A$2:$E$2517,5,FALSE)</f>
        <v>65700</v>
      </c>
      <c r="H5114">
        <f t="shared" si="159"/>
        <v>65700</v>
      </c>
      <c r="I5114" t="str">
        <f>VLOOKUP(E5114,'Data Produk'!$A$2:$E$2517,3,FALSE)</f>
        <v>BHINNEKA AGILE MP453 GAMING MOUSEPAD BLACK</v>
      </c>
      <c r="J5114" t="str">
        <f>VLOOKUP(E5114,'Data Produk'!$A$2:$E$2517,4,FALSE)</f>
        <v>GAMING MOUSEPAD</v>
      </c>
      <c r="K5114" t="str">
        <f>VLOOKUP(D5114,'Data Outlet'!$A$2:$D$17,4,FALSE)</f>
        <v>Gita Rahma</v>
      </c>
      <c r="L5114" t="str">
        <f>VLOOKUP(D5114,'Data Outlet'!$A$2:$D$17,2,FALSE)</f>
        <v>MALL GANDARIA CITY</v>
      </c>
    </row>
    <row r="5115" spans="1:12" x14ac:dyDescent="0.25">
      <c r="A5115" t="str">
        <f t="shared" si="160"/>
        <v>T-5114</v>
      </c>
      <c r="B5115" s="3" t="s">
        <v>2584</v>
      </c>
      <c r="C5115" s="5">
        <v>45503</v>
      </c>
      <c r="D5115" s="3" t="s">
        <v>42</v>
      </c>
      <c r="E5115" s="4" t="s">
        <v>152</v>
      </c>
      <c r="F5115" s="9">
        <v>10</v>
      </c>
      <c r="G5115">
        <f>VLOOKUP(E5115,'Data Produk'!$A$2:$E$2517,5,FALSE)</f>
        <v>18000</v>
      </c>
      <c r="H5115">
        <f t="shared" si="159"/>
        <v>180000</v>
      </c>
      <c r="I5115" t="str">
        <f>VLOOKUP(E5115,'Data Produk'!$A$2:$E$2517,3,FALSE)</f>
        <v>BHINNEKA DURALINK KLB1201 BLACK</v>
      </c>
      <c r="J5115" t="str">
        <f>VLOOKUP(E5115,'Data Produk'!$A$2:$E$2517,4,FALSE)</f>
        <v>CABLE</v>
      </c>
      <c r="K5115" t="str">
        <f>VLOOKUP(D5115,'Data Outlet'!$A$2:$D$17,4,FALSE)</f>
        <v>Hadi Nugroho</v>
      </c>
      <c r="L5115" t="str">
        <f>VLOOKUP(D5115,'Data Outlet'!$A$2:$D$17,2,FALSE)</f>
        <v>MALL KELAPA GADING</v>
      </c>
    </row>
    <row r="5116" spans="1:12" x14ac:dyDescent="0.25">
      <c r="A5116" t="str">
        <f t="shared" si="160"/>
        <v>T-5115</v>
      </c>
      <c r="B5116" s="3" t="s">
        <v>2584</v>
      </c>
      <c r="C5116" s="5">
        <v>45494</v>
      </c>
      <c r="D5116" s="3" t="s">
        <v>41</v>
      </c>
      <c r="E5116" s="4" t="s">
        <v>767</v>
      </c>
      <c r="F5116" s="9">
        <v>3</v>
      </c>
      <c r="G5116">
        <f>VLOOKUP(E5116,'Data Produk'!$A$2:$E$2517,5,FALSE)</f>
        <v>49500</v>
      </c>
      <c r="H5116">
        <f t="shared" si="159"/>
        <v>148500</v>
      </c>
      <c r="I5116" t="str">
        <f>VLOOKUP(E5116,'Data Produk'!$A$2:$E$2517,3,FALSE)</f>
        <v>BHINNEKA POWER PURE 20W 1-PORT TYPE-A USB CHARGER (QC) BLACK</v>
      </c>
      <c r="J5116" t="str">
        <f>VLOOKUP(E5116,'Data Produk'!$A$2:$E$2517,4,FALSE)</f>
        <v>CHARGER</v>
      </c>
      <c r="K5116" t="str">
        <f>VLOOKUP(D5116,'Data Outlet'!$A$2:$D$17,4,FALSE)</f>
        <v>Gita Rahma</v>
      </c>
      <c r="L5116" t="str">
        <f>VLOOKUP(D5116,'Data Outlet'!$A$2:$D$17,2,FALSE)</f>
        <v>MALL GANDARIA CITY</v>
      </c>
    </row>
    <row r="5117" spans="1:12" x14ac:dyDescent="0.25">
      <c r="A5117" t="str">
        <f t="shared" si="160"/>
        <v>T-5116</v>
      </c>
      <c r="B5117" s="3" t="s">
        <v>2584</v>
      </c>
      <c r="C5117" s="5">
        <v>45491</v>
      </c>
      <c r="D5117" s="3" t="s">
        <v>42</v>
      </c>
      <c r="E5117" s="4" t="s">
        <v>84</v>
      </c>
      <c r="F5117" s="9">
        <v>8</v>
      </c>
      <c r="G5117">
        <f>VLOOKUP(E5117,'Data Produk'!$A$2:$E$2517,5,FALSE)</f>
        <v>31500</v>
      </c>
      <c r="H5117">
        <f t="shared" si="159"/>
        <v>252000</v>
      </c>
      <c r="I5117" t="str">
        <f>VLOOKUP(E5117,'Data Produk'!$A$2:$E$2517,3,FALSE)</f>
        <v>BHINNEKA HYPERLINK KD60L1501 BLACK</v>
      </c>
      <c r="J5117" t="str">
        <f>VLOOKUP(E5117,'Data Produk'!$A$2:$E$2517,4,FALSE)</f>
        <v>CABLE</v>
      </c>
      <c r="K5117" t="str">
        <f>VLOOKUP(D5117,'Data Outlet'!$A$2:$D$17,4,FALSE)</f>
        <v>Hadi Nugroho</v>
      </c>
      <c r="L5117" t="str">
        <f>VLOOKUP(D5117,'Data Outlet'!$A$2:$D$17,2,FALSE)</f>
        <v>MALL KELAPA GADING</v>
      </c>
    </row>
    <row r="5118" spans="1:12" x14ac:dyDescent="0.25">
      <c r="A5118" t="str">
        <f t="shared" si="160"/>
        <v>T-5117</v>
      </c>
      <c r="B5118" s="3" t="s">
        <v>2584</v>
      </c>
      <c r="C5118" s="5">
        <v>45478</v>
      </c>
      <c r="D5118" s="3" t="s">
        <v>43</v>
      </c>
      <c r="E5118" s="4" t="s">
        <v>1384</v>
      </c>
      <c r="F5118" s="9">
        <v>1</v>
      </c>
      <c r="G5118">
        <f>VLOOKUP(E5118,'Data Produk'!$A$2:$E$2517,5,FALSE)</f>
        <v>36900</v>
      </c>
      <c r="H5118">
        <f t="shared" si="159"/>
        <v>36900</v>
      </c>
      <c r="I5118" t="str">
        <f>VLOOKUP(E5118,'Data Produk'!$A$2:$E$2517,3,FALSE)</f>
        <v>KL106 BHINNEKA USB CABLE LIGHTNING</v>
      </c>
      <c r="J5118" t="str">
        <f>VLOOKUP(E5118,'Data Produk'!$A$2:$E$2517,4,FALSE)</f>
        <v>CABLE</v>
      </c>
      <c r="K5118" t="str">
        <f>VLOOKUP(D5118,'Data Outlet'!$A$2:$D$17,4,FALSE)</f>
        <v>Gita Rahma</v>
      </c>
      <c r="L5118" t="str">
        <f>VLOOKUP(D5118,'Data Outlet'!$A$2:$D$17,2,FALSE)</f>
        <v>MALL OF INDONESIA</v>
      </c>
    </row>
    <row r="5119" spans="1:12" x14ac:dyDescent="0.25">
      <c r="A5119" t="str">
        <f t="shared" si="160"/>
        <v>T-5118</v>
      </c>
      <c r="B5119" s="3" t="s">
        <v>2584</v>
      </c>
      <c r="C5119" s="5">
        <v>45489</v>
      </c>
      <c r="D5119" s="3" t="s">
        <v>42</v>
      </c>
      <c r="E5119" s="4" t="s">
        <v>565</v>
      </c>
      <c r="F5119" s="9">
        <v>1</v>
      </c>
      <c r="G5119">
        <f>VLOOKUP(E5119,'Data Produk'!$A$2:$E$2517,5,FALSE)</f>
        <v>144000</v>
      </c>
      <c r="H5119">
        <f t="shared" si="159"/>
        <v>144000</v>
      </c>
      <c r="I5119" t="str">
        <f>VLOOKUP(E5119,'Data Produk'!$A$2:$E$2517,3,FALSE)</f>
        <v>BHINNEKA CHIEF II HG20 GAMING HEADSET BLACK</v>
      </c>
      <c r="J5119" t="str">
        <f>VLOOKUP(E5119,'Data Produk'!$A$2:$E$2517,4,FALSE)</f>
        <v>GAMING HEADSET</v>
      </c>
      <c r="K5119" t="str">
        <f>VLOOKUP(D5119,'Data Outlet'!$A$2:$D$17,4,FALSE)</f>
        <v>Hadi Nugroho</v>
      </c>
      <c r="L5119" t="str">
        <f>VLOOKUP(D5119,'Data Outlet'!$A$2:$D$17,2,FALSE)</f>
        <v>MALL KELAPA GADING</v>
      </c>
    </row>
    <row r="5120" spans="1:12" x14ac:dyDescent="0.25">
      <c r="A5120" t="str">
        <f t="shared" si="160"/>
        <v>T-5119</v>
      </c>
      <c r="B5120" s="3" t="s">
        <v>2584</v>
      </c>
      <c r="C5120" s="5">
        <v>45476</v>
      </c>
      <c r="D5120" s="3" t="s">
        <v>41</v>
      </c>
      <c r="E5120" s="4" t="s">
        <v>563</v>
      </c>
      <c r="F5120" s="9">
        <v>4</v>
      </c>
      <c r="G5120">
        <f>VLOOKUP(E5120,'Data Produk'!$A$2:$E$2517,5,FALSE)</f>
        <v>13050</v>
      </c>
      <c r="H5120">
        <f t="shared" si="159"/>
        <v>52200</v>
      </c>
      <c r="I5120" t="str">
        <f>VLOOKUP(E5120,'Data Produk'!$A$2:$E$2517,3,FALSE)</f>
        <v>BHINNEKA DURALINK KCT1201 BLACK</v>
      </c>
      <c r="J5120" t="str">
        <f>VLOOKUP(E5120,'Data Produk'!$A$2:$E$2517,4,FALSE)</f>
        <v>CABLE</v>
      </c>
      <c r="K5120" t="str">
        <f>VLOOKUP(D5120,'Data Outlet'!$A$2:$D$17,4,FALSE)</f>
        <v>Gita Rahma</v>
      </c>
      <c r="L5120" t="str">
        <f>VLOOKUP(D5120,'Data Outlet'!$A$2:$D$17,2,FALSE)</f>
        <v>MALL GANDARIA CITY</v>
      </c>
    </row>
    <row r="5121" spans="1:12" x14ac:dyDescent="0.25">
      <c r="A5121" t="str">
        <f t="shared" si="160"/>
        <v>T-5120</v>
      </c>
      <c r="B5121" s="3" t="s">
        <v>2584</v>
      </c>
      <c r="C5121" s="5">
        <v>45475</v>
      </c>
      <c r="D5121" s="3" t="s">
        <v>45</v>
      </c>
      <c r="E5121" s="4" t="s">
        <v>838</v>
      </c>
      <c r="F5121" s="9">
        <v>2</v>
      </c>
      <c r="G5121">
        <f>VLOOKUP(E5121,'Data Produk'!$A$2:$E$2517,5,FALSE)</f>
        <v>57150</v>
      </c>
      <c r="H5121">
        <f t="shared" si="159"/>
        <v>114300</v>
      </c>
      <c r="I5121" t="str">
        <f>VLOOKUP(E5121,'Data Produk'!$A$2:$E$2517,3,FALSE)</f>
        <v>BHINNEKA AGILE MP353 GAMING MOUSEPAD BLACK</v>
      </c>
      <c r="J5121" t="str">
        <f>VLOOKUP(E5121,'Data Produk'!$A$2:$E$2517,4,FALSE)</f>
        <v>GAMING MOUSEPAD</v>
      </c>
      <c r="K5121" t="str">
        <f>VLOOKUP(D5121,'Data Outlet'!$A$2:$D$17,4,FALSE)</f>
        <v>Indah Putri</v>
      </c>
      <c r="L5121" t="str">
        <f>VLOOKUP(D5121,'Data Outlet'!$A$2:$D$17,2,FALSE)</f>
        <v>PIK AVENUE</v>
      </c>
    </row>
    <row r="5122" spans="1:12" x14ac:dyDescent="0.25">
      <c r="A5122" t="str">
        <f t="shared" si="160"/>
        <v>T-5121</v>
      </c>
      <c r="B5122" s="3" t="s">
        <v>2584</v>
      </c>
      <c r="C5122" s="5">
        <v>45485</v>
      </c>
      <c r="D5122" s="3" t="s">
        <v>41</v>
      </c>
      <c r="E5122" s="4" t="s">
        <v>1297</v>
      </c>
      <c r="F5122" s="9">
        <v>1</v>
      </c>
      <c r="G5122">
        <f>VLOOKUP(E5122,'Data Produk'!$A$2:$E$2517,5,FALSE)</f>
        <v>76500</v>
      </c>
      <c r="H5122">
        <f t="shared" si="159"/>
        <v>76500</v>
      </c>
      <c r="I5122" t="str">
        <f>VLOOKUP(E5122,'Data Produk'!$A$2:$E$2517,3,FALSE)</f>
        <v>BHINNEKA WAVE10 TW10 TRUE WIRELESS WHITE</v>
      </c>
      <c r="J5122" t="str">
        <f>VLOOKUP(E5122,'Data Produk'!$A$2:$E$2517,4,FALSE)</f>
        <v>TWS</v>
      </c>
      <c r="K5122" t="str">
        <f>VLOOKUP(D5122,'Data Outlet'!$A$2:$D$17,4,FALSE)</f>
        <v>Gita Rahma</v>
      </c>
      <c r="L5122" t="str">
        <f>VLOOKUP(D5122,'Data Outlet'!$A$2:$D$17,2,FALSE)</f>
        <v>MALL GANDARIA CITY</v>
      </c>
    </row>
    <row r="5123" spans="1:12" x14ac:dyDescent="0.25">
      <c r="A5123" t="str">
        <f t="shared" si="160"/>
        <v>T-5122</v>
      </c>
      <c r="B5123" s="3" t="s">
        <v>2584</v>
      </c>
      <c r="C5123" s="5">
        <v>45504</v>
      </c>
      <c r="D5123" s="3" t="s">
        <v>45</v>
      </c>
      <c r="E5123" s="4" t="s">
        <v>147</v>
      </c>
      <c r="F5123" s="9">
        <v>5</v>
      </c>
      <c r="G5123">
        <f>VLOOKUP(E5123,'Data Produk'!$A$2:$E$2517,5,FALSE)</f>
        <v>47700</v>
      </c>
      <c r="H5123">
        <f t="shared" ref="H5123:H5186" si="161">G5123*F5123</f>
        <v>238500</v>
      </c>
      <c r="I5123" t="str">
        <f>VLOOKUP(E5123,'Data Produk'!$A$2:$E$2517,3,FALSE)</f>
        <v>BHINNEKA POWER MOVE 30W 2-PORTS CAR CHARGER (PD+QC) BLACK</v>
      </c>
      <c r="J5123" t="str">
        <f>VLOOKUP(E5123,'Data Produk'!$A$2:$E$2517,4,FALSE)</f>
        <v>CAR &amp; TRAVEL CHARGER</v>
      </c>
      <c r="K5123" t="str">
        <f>VLOOKUP(D5123,'Data Outlet'!$A$2:$D$17,4,FALSE)</f>
        <v>Indah Putri</v>
      </c>
      <c r="L5123" t="str">
        <f>VLOOKUP(D5123,'Data Outlet'!$A$2:$D$17,2,FALSE)</f>
        <v>PIK AVENUE</v>
      </c>
    </row>
    <row r="5124" spans="1:12" x14ac:dyDescent="0.25">
      <c r="A5124" t="str">
        <f t="shared" si="160"/>
        <v>T-5123</v>
      </c>
      <c r="B5124" s="3" t="s">
        <v>2584</v>
      </c>
      <c r="C5124" s="5">
        <v>45499</v>
      </c>
      <c r="D5124" s="3" t="s">
        <v>37</v>
      </c>
      <c r="E5124" s="4" t="s">
        <v>1221</v>
      </c>
      <c r="F5124" s="9">
        <v>2</v>
      </c>
      <c r="G5124">
        <f>VLOOKUP(E5124,'Data Produk'!$A$2:$E$2517,5,FALSE)</f>
        <v>116100</v>
      </c>
      <c r="H5124">
        <f t="shared" si="161"/>
        <v>232200</v>
      </c>
      <c r="I5124" t="str">
        <f>VLOOKUP(E5124,'Data Produk'!$A$2:$E$2517,3,FALSE)</f>
        <v>BHINNEKA SMART LED STRIP SL0103</v>
      </c>
      <c r="J5124" t="str">
        <f>VLOOKUP(E5124,'Data Produk'!$A$2:$E$2517,4,FALSE)</f>
        <v>SMART LIFE</v>
      </c>
      <c r="K5124" t="str">
        <f>VLOOKUP(D5124,'Data Outlet'!$A$2:$D$17,4,FALSE)</f>
        <v>Dewi Lestari</v>
      </c>
      <c r="L5124" t="str">
        <f>VLOOKUP(D5124,'Data Outlet'!$A$2:$D$17,2,FALSE)</f>
        <v>CIBUBUR JUNCTION</v>
      </c>
    </row>
    <row r="5125" spans="1:12" x14ac:dyDescent="0.25">
      <c r="A5125" t="str">
        <f t="shared" si="160"/>
        <v>T-5124</v>
      </c>
      <c r="B5125" s="3" t="s">
        <v>2584</v>
      </c>
      <c r="C5125" s="5">
        <v>45485</v>
      </c>
      <c r="D5125" s="3" t="s">
        <v>37</v>
      </c>
      <c r="E5125" s="4" t="s">
        <v>1855</v>
      </c>
      <c r="F5125" s="9">
        <v>1</v>
      </c>
      <c r="G5125">
        <f>VLOOKUP(E5125,'Data Produk'!$A$2:$E$2517,5,FALSE)</f>
        <v>162000</v>
      </c>
      <c r="H5125">
        <f t="shared" si="161"/>
        <v>162000</v>
      </c>
      <c r="I5125" t="str">
        <f>VLOOKUP(E5125,'Data Produk'!$A$2:$E$2517,3,FALSE)</f>
        <v>BHINNEKA GO WH03 WIRELESS HEADSET BEIGE</v>
      </c>
      <c r="J5125" t="str">
        <f>VLOOKUP(E5125,'Data Produk'!$A$2:$E$2517,4,FALSE)</f>
        <v>WIRELESS HEADSET</v>
      </c>
      <c r="K5125" t="str">
        <f>VLOOKUP(D5125,'Data Outlet'!$A$2:$D$17,4,FALSE)</f>
        <v>Dewi Lestari</v>
      </c>
      <c r="L5125" t="str">
        <f>VLOOKUP(D5125,'Data Outlet'!$A$2:$D$17,2,FALSE)</f>
        <v>CIBUBUR JUNCTION</v>
      </c>
    </row>
    <row r="5126" spans="1:12" x14ac:dyDescent="0.25">
      <c r="A5126" t="str">
        <f t="shared" si="160"/>
        <v>T-5125</v>
      </c>
      <c r="B5126" s="3" t="s">
        <v>2584</v>
      </c>
      <c r="C5126" s="5">
        <v>45496</v>
      </c>
      <c r="D5126" s="3" t="s">
        <v>35</v>
      </c>
      <c r="E5126" s="4" t="s">
        <v>1877</v>
      </c>
      <c r="F5126" s="9">
        <v>2</v>
      </c>
      <c r="G5126">
        <f>VLOOKUP(E5126,'Data Produk'!$A$2:$E$2517,5,FALSE)</f>
        <v>15000</v>
      </c>
      <c r="H5126">
        <f t="shared" si="161"/>
        <v>30000</v>
      </c>
      <c r="I5126" t="str">
        <f>VLOOKUP(E5126,'Data Produk'!$A$2:$E$2517,3,FALSE)</f>
        <v>KM103 BHINNEKA USB CABLE MICRO</v>
      </c>
      <c r="J5126" t="str">
        <f>VLOOKUP(E5126,'Data Produk'!$A$2:$E$2517,4,FALSE)</f>
        <v>CABLE</v>
      </c>
      <c r="K5126" t="str">
        <f>VLOOKUP(D5126,'Data Outlet'!$A$2:$D$17,4,FALSE)</f>
        <v>Budi Santoso</v>
      </c>
      <c r="L5126" t="str">
        <f>VLOOKUP(D5126,'Data Outlet'!$A$2:$D$17,2,FALSE)</f>
        <v>BINTARO EXCHANGE</v>
      </c>
    </row>
    <row r="5127" spans="1:12" x14ac:dyDescent="0.25">
      <c r="A5127" t="str">
        <f t="shared" si="160"/>
        <v>T-5126</v>
      </c>
      <c r="B5127" s="3" t="s">
        <v>2584</v>
      </c>
      <c r="C5127" s="5">
        <v>45497</v>
      </c>
      <c r="D5127" s="3" t="s">
        <v>37</v>
      </c>
      <c r="E5127" s="4" t="s">
        <v>1359</v>
      </c>
      <c r="F5127" s="9">
        <v>1</v>
      </c>
      <c r="G5127">
        <f>VLOOKUP(E5127,'Data Produk'!$A$2:$E$2517,5,FALSE)</f>
        <v>73800</v>
      </c>
      <c r="H5127">
        <f t="shared" si="161"/>
        <v>73800</v>
      </c>
      <c r="I5127" t="str">
        <f>VLOOKUP(E5127,'Data Produk'!$A$2:$E$2517,3,FALSE)</f>
        <v>BHINNEKA SMART LIGHT BUB 9W SLB101</v>
      </c>
      <c r="J5127" t="str">
        <f>VLOOKUP(E5127,'Data Produk'!$A$2:$E$2517,4,FALSE)</f>
        <v>SMART LIFE</v>
      </c>
      <c r="K5127" t="str">
        <f>VLOOKUP(D5127,'Data Outlet'!$A$2:$D$17,4,FALSE)</f>
        <v>Dewi Lestari</v>
      </c>
      <c r="L5127" t="str">
        <f>VLOOKUP(D5127,'Data Outlet'!$A$2:$D$17,2,FALSE)</f>
        <v>CIBUBUR JUNCTION</v>
      </c>
    </row>
    <row r="5128" spans="1:12" x14ac:dyDescent="0.25">
      <c r="A5128" t="str">
        <f t="shared" si="160"/>
        <v>T-5127</v>
      </c>
      <c r="B5128" s="3" t="s">
        <v>2584</v>
      </c>
      <c r="C5128" s="5">
        <v>45475</v>
      </c>
      <c r="D5128" s="3" t="s">
        <v>35</v>
      </c>
      <c r="E5128" s="4" t="s">
        <v>1878</v>
      </c>
      <c r="F5128" s="9">
        <v>2</v>
      </c>
      <c r="G5128">
        <f>VLOOKUP(E5128,'Data Produk'!$A$2:$E$2517,5,FALSE)</f>
        <v>26100</v>
      </c>
      <c r="H5128">
        <f t="shared" si="161"/>
        <v>52200</v>
      </c>
      <c r="I5128" t="str">
        <f>VLOOKUP(E5128,'Data Produk'!$A$2:$E$2517,3,FALSE)</f>
        <v>KM102 BHINNEKA USB CABLE MICRO</v>
      </c>
      <c r="J5128" t="str">
        <f>VLOOKUP(E5128,'Data Produk'!$A$2:$E$2517,4,FALSE)</f>
        <v>CABLE</v>
      </c>
      <c r="K5128" t="str">
        <f>VLOOKUP(D5128,'Data Outlet'!$A$2:$D$17,4,FALSE)</f>
        <v>Budi Santoso</v>
      </c>
      <c r="L5128" t="str">
        <f>VLOOKUP(D5128,'Data Outlet'!$A$2:$D$17,2,FALSE)</f>
        <v>BINTARO EXCHANGE</v>
      </c>
    </row>
    <row r="5129" spans="1:12" x14ac:dyDescent="0.25">
      <c r="A5129" t="str">
        <f t="shared" si="160"/>
        <v>T-5128</v>
      </c>
      <c r="B5129" s="3" t="s">
        <v>2584</v>
      </c>
      <c r="C5129" s="5">
        <v>45494</v>
      </c>
      <c r="D5129" s="3" t="s">
        <v>35</v>
      </c>
      <c r="E5129" s="4" t="s">
        <v>326</v>
      </c>
      <c r="F5129" s="9">
        <v>3</v>
      </c>
      <c r="G5129">
        <f>VLOOKUP(E5129,'Data Produk'!$A$2:$E$2517,5,FALSE)</f>
        <v>22500</v>
      </c>
      <c r="H5129">
        <f t="shared" si="161"/>
        <v>67500</v>
      </c>
      <c r="I5129" t="str">
        <f>VLOOKUP(E5129,'Data Produk'!$A$2:$E$2517,3,FALSE)</f>
        <v>BHINNEKA HYPERLINK KV65C1201 BLACK</v>
      </c>
      <c r="J5129" t="str">
        <f>VLOOKUP(E5129,'Data Produk'!$A$2:$E$2517,4,FALSE)</f>
        <v>CABLE</v>
      </c>
      <c r="K5129" t="str">
        <f>VLOOKUP(D5129,'Data Outlet'!$A$2:$D$17,4,FALSE)</f>
        <v>Budi Santoso</v>
      </c>
      <c r="L5129" t="str">
        <f>VLOOKUP(D5129,'Data Outlet'!$A$2:$D$17,2,FALSE)</f>
        <v>BINTARO EXCHANGE</v>
      </c>
    </row>
    <row r="5130" spans="1:12" x14ac:dyDescent="0.25">
      <c r="A5130" t="str">
        <f t="shared" si="160"/>
        <v>T-5129</v>
      </c>
      <c r="B5130" s="3" t="s">
        <v>2584</v>
      </c>
      <c r="C5130" s="5">
        <v>45499</v>
      </c>
      <c r="D5130" s="3" t="s">
        <v>35</v>
      </c>
      <c r="E5130" s="4" t="s">
        <v>327</v>
      </c>
      <c r="F5130" s="9">
        <v>2</v>
      </c>
      <c r="G5130">
        <f>VLOOKUP(E5130,'Data Produk'!$A$2:$E$2517,5,FALSE)</f>
        <v>76500</v>
      </c>
      <c r="H5130">
        <f t="shared" si="161"/>
        <v>153000</v>
      </c>
      <c r="I5130" t="str">
        <f>VLOOKUP(E5130,'Data Produk'!$A$2:$E$2517,3,FALSE)</f>
        <v>BHINNEKA WAVE10 TW10 TRUE WIRELESS BLACK</v>
      </c>
      <c r="J5130" t="str">
        <f>VLOOKUP(E5130,'Data Produk'!$A$2:$E$2517,4,FALSE)</f>
        <v>TWS</v>
      </c>
      <c r="K5130" t="str">
        <f>VLOOKUP(D5130,'Data Outlet'!$A$2:$D$17,4,FALSE)</f>
        <v>Budi Santoso</v>
      </c>
      <c r="L5130" t="str">
        <f>VLOOKUP(D5130,'Data Outlet'!$A$2:$D$17,2,FALSE)</f>
        <v>BINTARO EXCHANGE</v>
      </c>
    </row>
    <row r="5131" spans="1:12" x14ac:dyDescent="0.25">
      <c r="A5131" t="str">
        <f t="shared" si="160"/>
        <v>T-5130</v>
      </c>
      <c r="B5131" s="3" t="s">
        <v>2584</v>
      </c>
      <c r="C5131" s="5">
        <v>45498</v>
      </c>
      <c r="D5131" s="3" t="s">
        <v>35</v>
      </c>
      <c r="E5131" s="4" t="s">
        <v>346</v>
      </c>
      <c r="F5131" s="9">
        <v>1</v>
      </c>
      <c r="G5131">
        <f>VLOOKUP(E5131,'Data Produk'!$A$2:$E$2517,5,FALSE)</f>
        <v>18000</v>
      </c>
      <c r="H5131">
        <f t="shared" si="161"/>
        <v>18000</v>
      </c>
      <c r="I5131" t="str">
        <f>VLOOKUP(E5131,'Data Produk'!$A$2:$E$2517,3,FALSE)</f>
        <v>BHINNEKA DURALINK KLB1201 BLACK</v>
      </c>
      <c r="J5131" t="str">
        <f>VLOOKUP(E5131,'Data Produk'!$A$2:$E$2517,4,FALSE)</f>
        <v>CABLE</v>
      </c>
      <c r="K5131" t="str">
        <f>VLOOKUP(D5131,'Data Outlet'!$A$2:$D$17,4,FALSE)</f>
        <v>Budi Santoso</v>
      </c>
      <c r="L5131" t="str">
        <f>VLOOKUP(D5131,'Data Outlet'!$A$2:$D$17,2,FALSE)</f>
        <v>BINTARO EXCHANGE</v>
      </c>
    </row>
    <row r="5132" spans="1:12" x14ac:dyDescent="0.25">
      <c r="A5132" t="str">
        <f t="shared" ref="A5132:A5195" si="162">"T-"&amp;ROW()-1</f>
        <v>T-5131</v>
      </c>
      <c r="B5132" s="3" t="s">
        <v>2584</v>
      </c>
      <c r="C5132" s="5">
        <v>45500</v>
      </c>
      <c r="D5132" s="3" t="s">
        <v>37</v>
      </c>
      <c r="E5132" s="4" t="s">
        <v>1209</v>
      </c>
      <c r="F5132" s="9">
        <v>2</v>
      </c>
      <c r="G5132">
        <f>VLOOKUP(E5132,'Data Produk'!$A$2:$E$2517,5,FALSE)</f>
        <v>32000</v>
      </c>
      <c r="H5132">
        <f t="shared" si="161"/>
        <v>64000</v>
      </c>
      <c r="I5132" t="str">
        <f>VLOOKUP(E5132,'Data Produk'!$A$2:$E$2517,3,FALSE)</f>
        <v>KC104 BHINNEKA USB CABLE TYPE C</v>
      </c>
      <c r="J5132" t="str">
        <f>VLOOKUP(E5132,'Data Produk'!$A$2:$E$2517,4,FALSE)</f>
        <v>CABLE</v>
      </c>
      <c r="K5132" t="str">
        <f>VLOOKUP(D5132,'Data Outlet'!$A$2:$D$17,4,FALSE)</f>
        <v>Dewi Lestari</v>
      </c>
      <c r="L5132" t="str">
        <f>VLOOKUP(D5132,'Data Outlet'!$A$2:$D$17,2,FALSE)</f>
        <v>CIBUBUR JUNCTION</v>
      </c>
    </row>
    <row r="5133" spans="1:12" x14ac:dyDescent="0.25">
      <c r="A5133" t="str">
        <f t="shared" si="162"/>
        <v>T-5132</v>
      </c>
      <c r="B5133" s="3" t="s">
        <v>2584</v>
      </c>
      <c r="C5133" s="5">
        <v>45488</v>
      </c>
      <c r="D5133" s="3" t="s">
        <v>35</v>
      </c>
      <c r="E5133" s="4" t="s">
        <v>1531</v>
      </c>
      <c r="F5133" s="9">
        <v>2</v>
      </c>
      <c r="G5133">
        <f>VLOOKUP(E5133,'Data Produk'!$A$2:$E$2517,5,FALSE)</f>
        <v>41400</v>
      </c>
      <c r="H5133">
        <f t="shared" si="161"/>
        <v>82800</v>
      </c>
      <c r="I5133" t="str">
        <f>VLOOKUP(E5133,'Data Produk'!$A$2:$E$2517,3,FALSE)</f>
        <v>BHINNEKA CW1-Q03 18W 1-PORTS CHARGER (QC) WHITE</v>
      </c>
      <c r="J5133" t="str">
        <f>VLOOKUP(E5133,'Data Produk'!$A$2:$E$2517,4,FALSE)</f>
        <v>CHARGER</v>
      </c>
      <c r="K5133" t="str">
        <f>VLOOKUP(D5133,'Data Outlet'!$A$2:$D$17,4,FALSE)</f>
        <v>Budi Santoso</v>
      </c>
      <c r="L5133" t="str">
        <f>VLOOKUP(D5133,'Data Outlet'!$A$2:$D$17,2,FALSE)</f>
        <v>BINTARO EXCHANGE</v>
      </c>
    </row>
    <row r="5134" spans="1:12" x14ac:dyDescent="0.25">
      <c r="A5134" t="str">
        <f t="shared" si="162"/>
        <v>T-5133</v>
      </c>
      <c r="B5134" s="3" t="s">
        <v>2584</v>
      </c>
      <c r="C5134" s="5">
        <v>45495</v>
      </c>
      <c r="D5134" s="3" t="s">
        <v>35</v>
      </c>
      <c r="E5134" s="4" t="s">
        <v>1519</v>
      </c>
      <c r="F5134" s="9">
        <v>1</v>
      </c>
      <c r="G5134">
        <f>VLOOKUP(E5134,'Data Produk'!$A$2:$E$2517,5,FALSE)</f>
        <v>81000</v>
      </c>
      <c r="H5134">
        <f t="shared" si="161"/>
        <v>81000</v>
      </c>
      <c r="I5134" t="str">
        <f>VLOOKUP(E5134,'Data Produk'!$A$2:$E$2517,3,FALSE)</f>
        <v>BHINNEKA CRYTO VX7 GAMING MOUSE WHITE</v>
      </c>
      <c r="J5134" t="str">
        <f>VLOOKUP(E5134,'Data Produk'!$A$2:$E$2517,4,FALSE)</f>
        <v>MOUSE GAMING</v>
      </c>
      <c r="K5134" t="str">
        <f>VLOOKUP(D5134,'Data Outlet'!$A$2:$D$17,4,FALSE)</f>
        <v>Budi Santoso</v>
      </c>
      <c r="L5134" t="str">
        <f>VLOOKUP(D5134,'Data Outlet'!$A$2:$D$17,2,FALSE)</f>
        <v>BINTARO EXCHANGE</v>
      </c>
    </row>
    <row r="5135" spans="1:12" x14ac:dyDescent="0.25">
      <c r="A5135" t="str">
        <f t="shared" si="162"/>
        <v>T-5134</v>
      </c>
      <c r="B5135" s="3" t="s">
        <v>2584</v>
      </c>
      <c r="C5135" s="5">
        <v>45500</v>
      </c>
      <c r="D5135" s="3" t="s">
        <v>35</v>
      </c>
      <c r="E5135" s="4" t="s">
        <v>360</v>
      </c>
      <c r="F5135" s="9">
        <v>1</v>
      </c>
      <c r="G5135">
        <f>VLOOKUP(E5135,'Data Produk'!$A$2:$E$2517,5,FALSE)</f>
        <v>37350</v>
      </c>
      <c r="H5135">
        <f t="shared" si="161"/>
        <v>37350</v>
      </c>
      <c r="I5135" t="str">
        <f>VLOOKUP(E5135,'Data Produk'!$A$2:$E$2517,3,FALSE)</f>
        <v>BHINNEKA LAVALIER MV01 MICROPHONE BLACK</v>
      </c>
      <c r="J5135" t="str">
        <f>VLOOKUP(E5135,'Data Produk'!$A$2:$E$2517,4,FALSE)</f>
        <v>STREAMING DEVICES</v>
      </c>
      <c r="K5135" t="str">
        <f>VLOOKUP(D5135,'Data Outlet'!$A$2:$D$17,4,FALSE)</f>
        <v>Budi Santoso</v>
      </c>
      <c r="L5135" t="str">
        <f>VLOOKUP(D5135,'Data Outlet'!$A$2:$D$17,2,FALSE)</f>
        <v>BINTARO EXCHANGE</v>
      </c>
    </row>
    <row r="5136" spans="1:12" x14ac:dyDescent="0.25">
      <c r="A5136" t="str">
        <f t="shared" si="162"/>
        <v>T-5135</v>
      </c>
      <c r="B5136" s="3" t="s">
        <v>2584</v>
      </c>
      <c r="C5136" s="5">
        <v>45493</v>
      </c>
      <c r="D5136" s="3" t="s">
        <v>35</v>
      </c>
      <c r="E5136" s="4" t="s">
        <v>1768</v>
      </c>
      <c r="F5136" s="9">
        <v>1</v>
      </c>
      <c r="G5136">
        <f>VLOOKUP(E5136,'Data Produk'!$A$2:$E$2517,5,FALSE)</f>
        <v>81000</v>
      </c>
      <c r="H5136">
        <f t="shared" si="161"/>
        <v>81000</v>
      </c>
      <c r="I5136" t="str">
        <f>VLOOKUP(E5136,'Data Produk'!$A$2:$E$2517,3,FALSE)</f>
        <v>BHINNEKA AGILE MP903 GAMING MOUSEPAD BLACK</v>
      </c>
      <c r="J5136" t="str">
        <f>VLOOKUP(E5136,'Data Produk'!$A$2:$E$2517,4,FALSE)</f>
        <v>GAMING MOUSEPAD</v>
      </c>
      <c r="K5136" t="str">
        <f>VLOOKUP(D5136,'Data Outlet'!$A$2:$D$17,4,FALSE)</f>
        <v>Budi Santoso</v>
      </c>
      <c r="L5136" t="str">
        <f>VLOOKUP(D5136,'Data Outlet'!$A$2:$D$17,2,FALSE)</f>
        <v>BINTARO EXCHANGE</v>
      </c>
    </row>
    <row r="5137" spans="1:12" x14ac:dyDescent="0.25">
      <c r="A5137" t="str">
        <f t="shared" si="162"/>
        <v>T-5136</v>
      </c>
      <c r="B5137" s="3" t="s">
        <v>2584</v>
      </c>
      <c r="C5137" s="5">
        <v>45487</v>
      </c>
      <c r="D5137" s="3" t="s">
        <v>37</v>
      </c>
      <c r="E5137" s="4" t="s">
        <v>1642</v>
      </c>
      <c r="F5137" s="9">
        <v>1</v>
      </c>
      <c r="G5137">
        <f>VLOOKUP(E5137,'Data Produk'!$A$2:$E$2517,5,FALSE)</f>
        <v>38700</v>
      </c>
      <c r="H5137">
        <f t="shared" si="161"/>
        <v>38700</v>
      </c>
      <c r="I5137" t="str">
        <f>VLOOKUP(E5137,'Data Produk'!$A$2:$E$2517,3,FALSE)</f>
        <v>BHINNEKA EG3 WIRED EARBUDS BLACK</v>
      </c>
      <c r="J5137" t="str">
        <f>VLOOKUP(E5137,'Data Produk'!$A$2:$E$2517,4,FALSE)</f>
        <v>EARPHONE</v>
      </c>
      <c r="K5137" t="str">
        <f>VLOOKUP(D5137,'Data Outlet'!$A$2:$D$17,4,FALSE)</f>
        <v>Dewi Lestari</v>
      </c>
      <c r="L5137" t="str">
        <f>VLOOKUP(D5137,'Data Outlet'!$A$2:$D$17,2,FALSE)</f>
        <v>CIBUBUR JUNCTION</v>
      </c>
    </row>
    <row r="5138" spans="1:12" x14ac:dyDescent="0.25">
      <c r="A5138" t="str">
        <f t="shared" si="162"/>
        <v>T-5137</v>
      </c>
      <c r="B5138" s="3" t="s">
        <v>2584</v>
      </c>
      <c r="C5138" s="5">
        <v>45484</v>
      </c>
      <c r="D5138" s="3" t="s">
        <v>35</v>
      </c>
      <c r="E5138" s="4" t="s">
        <v>1382</v>
      </c>
      <c r="F5138" s="9">
        <v>4</v>
      </c>
      <c r="G5138">
        <f>VLOOKUP(E5138,'Data Produk'!$A$2:$E$2517,5,FALSE)</f>
        <v>49500</v>
      </c>
      <c r="H5138">
        <f t="shared" si="161"/>
        <v>198000</v>
      </c>
      <c r="I5138" t="str">
        <f>VLOOKUP(E5138,'Data Produk'!$A$2:$E$2517,3,FALSE)</f>
        <v>BHINNEKA POWER GO 20W 1-PORT TYPE-C USB CHARGER (PD+QC) BLACK</v>
      </c>
      <c r="J5138" t="str">
        <f>VLOOKUP(E5138,'Data Produk'!$A$2:$E$2517,4,FALSE)</f>
        <v>CHARGER</v>
      </c>
      <c r="K5138" t="str">
        <f>VLOOKUP(D5138,'Data Outlet'!$A$2:$D$17,4,FALSE)</f>
        <v>Budi Santoso</v>
      </c>
      <c r="L5138" t="str">
        <f>VLOOKUP(D5138,'Data Outlet'!$A$2:$D$17,2,FALSE)</f>
        <v>BINTARO EXCHANGE</v>
      </c>
    </row>
    <row r="5139" spans="1:12" x14ac:dyDescent="0.25">
      <c r="A5139" t="str">
        <f t="shared" si="162"/>
        <v>T-5138</v>
      </c>
      <c r="B5139" s="3" t="s">
        <v>2584</v>
      </c>
      <c r="C5139" s="5">
        <v>45499</v>
      </c>
      <c r="D5139" s="3" t="s">
        <v>35</v>
      </c>
      <c r="E5139" s="4" t="s">
        <v>334</v>
      </c>
      <c r="F5139" s="9">
        <v>2</v>
      </c>
      <c r="G5139">
        <f>VLOOKUP(E5139,'Data Produk'!$A$2:$E$2517,5,FALSE)</f>
        <v>22500</v>
      </c>
      <c r="H5139">
        <f t="shared" si="161"/>
        <v>45000</v>
      </c>
      <c r="I5139" t="str">
        <f>VLOOKUP(E5139,'Data Produk'!$A$2:$E$2517,3,FALSE)</f>
        <v>BHINNEKA LINKBUDS ES4 WIRED EARBUDS BLACK</v>
      </c>
      <c r="J5139" t="str">
        <f>VLOOKUP(E5139,'Data Produk'!$A$2:$E$2517,4,FALSE)</f>
        <v>EARPHONE</v>
      </c>
      <c r="K5139" t="str">
        <f>VLOOKUP(D5139,'Data Outlet'!$A$2:$D$17,4,FALSE)</f>
        <v>Budi Santoso</v>
      </c>
      <c r="L5139" t="str">
        <f>VLOOKUP(D5139,'Data Outlet'!$A$2:$D$17,2,FALSE)</f>
        <v>BINTARO EXCHANGE</v>
      </c>
    </row>
    <row r="5140" spans="1:12" x14ac:dyDescent="0.25">
      <c r="A5140" t="str">
        <f t="shared" si="162"/>
        <v>T-5139</v>
      </c>
      <c r="B5140" s="3" t="s">
        <v>2584</v>
      </c>
      <c r="C5140" s="5">
        <v>45493</v>
      </c>
      <c r="D5140" s="3" t="s">
        <v>35</v>
      </c>
      <c r="E5140" s="4" t="s">
        <v>340</v>
      </c>
      <c r="F5140" s="9">
        <v>2</v>
      </c>
      <c r="G5140">
        <f>VLOOKUP(E5140,'Data Produk'!$A$2:$E$2517,5,FALSE)</f>
        <v>17100</v>
      </c>
      <c r="H5140">
        <f t="shared" si="161"/>
        <v>34200</v>
      </c>
      <c r="I5140" t="str">
        <f>VLOOKUP(E5140,'Data Produk'!$A$2:$E$2517,3,FALSE)</f>
        <v>BHINNEKA DURALINK KCB1201 BLACK</v>
      </c>
      <c r="J5140" t="str">
        <f>VLOOKUP(E5140,'Data Produk'!$A$2:$E$2517,4,FALSE)</f>
        <v>CABLE</v>
      </c>
      <c r="K5140" t="str">
        <f>VLOOKUP(D5140,'Data Outlet'!$A$2:$D$17,4,FALSE)</f>
        <v>Budi Santoso</v>
      </c>
      <c r="L5140" t="str">
        <f>VLOOKUP(D5140,'Data Outlet'!$A$2:$D$17,2,FALSE)</f>
        <v>BINTARO EXCHANGE</v>
      </c>
    </row>
    <row r="5141" spans="1:12" x14ac:dyDescent="0.25">
      <c r="A5141" t="str">
        <f t="shared" si="162"/>
        <v>T-5140</v>
      </c>
      <c r="B5141" s="3" t="s">
        <v>2584</v>
      </c>
      <c r="C5141" s="5">
        <v>45495</v>
      </c>
      <c r="D5141" s="3" t="s">
        <v>35</v>
      </c>
      <c r="E5141" s="4" t="s">
        <v>1850</v>
      </c>
      <c r="F5141" s="9">
        <v>1</v>
      </c>
      <c r="G5141">
        <f>VLOOKUP(E5141,'Data Produk'!$A$2:$E$2517,5,FALSE)</f>
        <v>73800</v>
      </c>
      <c r="H5141">
        <f t="shared" si="161"/>
        <v>73800</v>
      </c>
      <c r="I5141" t="str">
        <f>VLOOKUP(E5141,'Data Produk'!$A$2:$E$2517,3,FALSE)</f>
        <v>BHINNEKA RAIGOR III WG12R GAMING MOUSE BEIGE</v>
      </c>
      <c r="J5141" t="str">
        <f>VLOOKUP(E5141,'Data Produk'!$A$2:$E$2517,4,FALSE)</f>
        <v>MOUSE GAMING</v>
      </c>
      <c r="K5141" t="str">
        <f>VLOOKUP(D5141,'Data Outlet'!$A$2:$D$17,4,FALSE)</f>
        <v>Budi Santoso</v>
      </c>
      <c r="L5141" t="str">
        <f>VLOOKUP(D5141,'Data Outlet'!$A$2:$D$17,2,FALSE)</f>
        <v>BINTARO EXCHANGE</v>
      </c>
    </row>
    <row r="5142" spans="1:12" x14ac:dyDescent="0.25">
      <c r="A5142" t="str">
        <f t="shared" si="162"/>
        <v>T-5141</v>
      </c>
      <c r="B5142" s="3" t="s">
        <v>2584</v>
      </c>
      <c r="C5142" s="5">
        <v>45475</v>
      </c>
      <c r="D5142" s="3" t="s">
        <v>37</v>
      </c>
      <c r="E5142" s="4" t="s">
        <v>1367</v>
      </c>
      <c r="F5142" s="9">
        <v>1</v>
      </c>
      <c r="G5142">
        <f>VLOOKUP(E5142,'Data Produk'!$A$2:$E$2517,5,FALSE)</f>
        <v>112500</v>
      </c>
      <c r="H5142">
        <f t="shared" si="161"/>
        <v>112500</v>
      </c>
      <c r="I5142" t="str">
        <f>VLOOKUP(E5142,'Data Produk'!$A$2:$E$2517,3,FALSE)</f>
        <v>BHINNEKA Gaming Headset Stand Tower AC3001s RGB</v>
      </c>
      <c r="J5142" t="str">
        <f>VLOOKUP(E5142,'Data Produk'!$A$2:$E$2517,4,FALSE)</f>
        <v>OTHER ACCESSORIES</v>
      </c>
      <c r="K5142" t="str">
        <f>VLOOKUP(D5142,'Data Outlet'!$A$2:$D$17,4,FALSE)</f>
        <v>Dewi Lestari</v>
      </c>
      <c r="L5142" t="str">
        <f>VLOOKUP(D5142,'Data Outlet'!$A$2:$D$17,2,FALSE)</f>
        <v>CIBUBUR JUNCTION</v>
      </c>
    </row>
    <row r="5143" spans="1:12" x14ac:dyDescent="0.25">
      <c r="A5143" t="str">
        <f t="shared" si="162"/>
        <v>T-5142</v>
      </c>
      <c r="B5143" s="3" t="s">
        <v>2584</v>
      </c>
      <c r="C5143" s="5">
        <v>45490</v>
      </c>
      <c r="D5143" s="3" t="s">
        <v>35</v>
      </c>
      <c r="E5143" s="4" t="s">
        <v>1695</v>
      </c>
      <c r="F5143" s="9">
        <v>1</v>
      </c>
      <c r="G5143">
        <f>VLOOKUP(E5143,'Data Produk'!$A$2:$E$2517,5,FALSE)</f>
        <v>202500</v>
      </c>
      <c r="H5143">
        <f t="shared" si="161"/>
        <v>202500</v>
      </c>
      <c r="I5143" t="str">
        <f>VLOOKUP(E5143,'Data Produk'!$A$2:$E$2517,3,FALSE)</f>
        <v>BHINNEKA ATOM FULL SIZE MECHANICAL KEYBOARD BLACK BLUE SWITCH</v>
      </c>
      <c r="J5143" t="str">
        <f>VLOOKUP(E5143,'Data Produk'!$A$2:$E$2517,4,FALSE)</f>
        <v>KEYBOARD GAMING</v>
      </c>
      <c r="K5143" t="str">
        <f>VLOOKUP(D5143,'Data Outlet'!$A$2:$D$17,4,FALSE)</f>
        <v>Budi Santoso</v>
      </c>
      <c r="L5143" t="str">
        <f>VLOOKUP(D5143,'Data Outlet'!$A$2:$D$17,2,FALSE)</f>
        <v>BINTARO EXCHANGE</v>
      </c>
    </row>
    <row r="5144" spans="1:12" x14ac:dyDescent="0.25">
      <c r="A5144" t="str">
        <f t="shared" si="162"/>
        <v>T-5143</v>
      </c>
      <c r="B5144" s="3" t="s">
        <v>2584</v>
      </c>
      <c r="C5144" s="5">
        <v>45499</v>
      </c>
      <c r="D5144" s="3" t="s">
        <v>35</v>
      </c>
      <c r="E5144" s="4" t="s">
        <v>362</v>
      </c>
      <c r="F5144" s="9">
        <v>3</v>
      </c>
      <c r="G5144">
        <f>VLOOKUP(E5144,'Data Produk'!$A$2:$E$2517,5,FALSE)</f>
        <v>13500</v>
      </c>
      <c r="H5144">
        <f t="shared" si="161"/>
        <v>40500</v>
      </c>
      <c r="I5144" t="str">
        <f>VLOOKUP(E5144,'Data Produk'!$A$2:$E$2517,3,FALSE)</f>
        <v>BHINNEKA LINKBUDS ES2 WIRED EARBUDS WHITE</v>
      </c>
      <c r="J5144" t="str">
        <f>VLOOKUP(E5144,'Data Produk'!$A$2:$E$2517,4,FALSE)</f>
        <v>EARPHONE</v>
      </c>
      <c r="K5144" t="str">
        <f>VLOOKUP(D5144,'Data Outlet'!$A$2:$D$17,4,FALSE)</f>
        <v>Budi Santoso</v>
      </c>
      <c r="L5144" t="str">
        <f>VLOOKUP(D5144,'Data Outlet'!$A$2:$D$17,2,FALSE)</f>
        <v>BINTARO EXCHANGE</v>
      </c>
    </row>
    <row r="5145" spans="1:12" x14ac:dyDescent="0.25">
      <c r="A5145" t="str">
        <f t="shared" si="162"/>
        <v>T-5144</v>
      </c>
      <c r="B5145" s="3" t="s">
        <v>2584</v>
      </c>
      <c r="C5145" s="5">
        <v>45503</v>
      </c>
      <c r="D5145" s="3" t="s">
        <v>35</v>
      </c>
      <c r="E5145" s="4" t="s">
        <v>349</v>
      </c>
      <c r="F5145" s="9">
        <v>3</v>
      </c>
      <c r="G5145">
        <f>VLOOKUP(E5145,'Data Produk'!$A$2:$E$2517,5,FALSE)</f>
        <v>12600</v>
      </c>
      <c r="H5145">
        <f t="shared" si="161"/>
        <v>37800</v>
      </c>
      <c r="I5145" t="str">
        <f>VLOOKUP(E5145,'Data Produk'!$A$2:$E$2517,3,FALSE)</f>
        <v>BHINNEKA BASIC XL MP64 BASIC MOUSEPAD BLACK</v>
      </c>
      <c r="J5145" t="str">
        <f>VLOOKUP(E5145,'Data Produk'!$A$2:$E$2517,4,FALSE)</f>
        <v>BASIC MOUSEPAD</v>
      </c>
      <c r="K5145" t="str">
        <f>VLOOKUP(D5145,'Data Outlet'!$A$2:$D$17,4,FALSE)</f>
        <v>Budi Santoso</v>
      </c>
      <c r="L5145" t="str">
        <f>VLOOKUP(D5145,'Data Outlet'!$A$2:$D$17,2,FALSE)</f>
        <v>BINTARO EXCHANGE</v>
      </c>
    </row>
    <row r="5146" spans="1:12" x14ac:dyDescent="0.25">
      <c r="A5146" t="str">
        <f t="shared" si="162"/>
        <v>T-5145</v>
      </c>
      <c r="B5146" s="3" t="s">
        <v>2584</v>
      </c>
      <c r="C5146" s="5">
        <v>45479</v>
      </c>
      <c r="D5146" s="3" t="s">
        <v>35</v>
      </c>
      <c r="E5146" s="4" t="s">
        <v>1490</v>
      </c>
      <c r="F5146" s="9">
        <v>1</v>
      </c>
      <c r="G5146">
        <f>VLOOKUP(E5146,'Data Produk'!$A$2:$E$2517,5,FALSE)</f>
        <v>81000</v>
      </c>
      <c r="H5146">
        <f t="shared" si="161"/>
        <v>81000</v>
      </c>
      <c r="I5146" t="str">
        <f>VLOOKUP(E5146,'Data Produk'!$A$2:$E$2517,3,FALSE)</f>
        <v>BHINNEKA CRYTO VX7 GAMING MOUSE PINK</v>
      </c>
      <c r="J5146" t="str">
        <f>VLOOKUP(E5146,'Data Produk'!$A$2:$E$2517,4,FALSE)</f>
        <v>MOUSE GAMING</v>
      </c>
      <c r="K5146" t="str">
        <f>VLOOKUP(D5146,'Data Outlet'!$A$2:$D$17,4,FALSE)</f>
        <v>Budi Santoso</v>
      </c>
      <c r="L5146" t="str">
        <f>VLOOKUP(D5146,'Data Outlet'!$A$2:$D$17,2,FALSE)</f>
        <v>BINTARO EXCHANGE</v>
      </c>
    </row>
    <row r="5147" spans="1:12" x14ac:dyDescent="0.25">
      <c r="A5147" t="str">
        <f t="shared" si="162"/>
        <v>T-5146</v>
      </c>
      <c r="B5147" s="3" t="s">
        <v>2584</v>
      </c>
      <c r="C5147" s="5">
        <v>45499</v>
      </c>
      <c r="D5147" s="3" t="s">
        <v>37</v>
      </c>
      <c r="E5147" s="4" t="s">
        <v>92</v>
      </c>
      <c r="F5147" s="9">
        <v>1</v>
      </c>
      <c r="G5147">
        <f>VLOOKUP(E5147,'Data Produk'!$A$2:$E$2517,5,FALSE)</f>
        <v>148850</v>
      </c>
      <c r="H5147">
        <f t="shared" si="161"/>
        <v>148850</v>
      </c>
      <c r="I5147" t="str">
        <f>VLOOKUP(E5147,'Data Produk'!$A$2:$E$2517,3,FALSE)</f>
        <v>BHINNEKA POWER PACK T1 10.000 mAh 22,5W POWERBANK BLACK</v>
      </c>
      <c r="J5147" t="str">
        <f>VLOOKUP(E5147,'Data Produk'!$A$2:$E$2517,4,FALSE)</f>
        <v>POWERBANK</v>
      </c>
      <c r="K5147" t="str">
        <f>VLOOKUP(D5147,'Data Outlet'!$A$2:$D$17,4,FALSE)</f>
        <v>Dewi Lestari</v>
      </c>
      <c r="L5147" t="str">
        <f>VLOOKUP(D5147,'Data Outlet'!$A$2:$D$17,2,FALSE)</f>
        <v>CIBUBUR JUNCTION</v>
      </c>
    </row>
    <row r="5148" spans="1:12" x14ac:dyDescent="0.25">
      <c r="A5148" t="str">
        <f t="shared" si="162"/>
        <v>T-5147</v>
      </c>
      <c r="B5148" s="3" t="s">
        <v>2584</v>
      </c>
      <c r="C5148" s="5">
        <v>45502</v>
      </c>
      <c r="D5148" s="3" t="s">
        <v>35</v>
      </c>
      <c r="E5148" s="4" t="s">
        <v>369</v>
      </c>
      <c r="F5148" s="9">
        <v>1</v>
      </c>
      <c r="G5148">
        <f>VLOOKUP(E5148,'Data Produk'!$A$2:$E$2517,5,FALSE)</f>
        <v>57150</v>
      </c>
      <c r="H5148">
        <f t="shared" si="161"/>
        <v>57150</v>
      </c>
      <c r="I5148" t="str">
        <f>VLOOKUP(E5148,'Data Produk'!$A$2:$E$2517,3,FALSE)</f>
        <v>BHINNEKA AGILE MP353 GAMING MOUSEPAD BLACK</v>
      </c>
      <c r="J5148" t="str">
        <f>VLOOKUP(E5148,'Data Produk'!$A$2:$E$2517,4,FALSE)</f>
        <v>GAMING MOUSEPAD</v>
      </c>
      <c r="K5148" t="str">
        <f>VLOOKUP(D5148,'Data Outlet'!$A$2:$D$17,4,FALSE)</f>
        <v>Budi Santoso</v>
      </c>
      <c r="L5148" t="str">
        <f>VLOOKUP(D5148,'Data Outlet'!$A$2:$D$17,2,FALSE)</f>
        <v>BINTARO EXCHANGE</v>
      </c>
    </row>
    <row r="5149" spans="1:12" x14ac:dyDescent="0.25">
      <c r="A5149" t="str">
        <f t="shared" si="162"/>
        <v>T-5148</v>
      </c>
      <c r="B5149" s="3" t="s">
        <v>2584</v>
      </c>
      <c r="C5149" s="5">
        <v>45494</v>
      </c>
      <c r="D5149" s="3" t="s">
        <v>37</v>
      </c>
      <c r="E5149" s="4" t="s">
        <v>1879</v>
      </c>
      <c r="F5149" s="9">
        <v>1</v>
      </c>
      <c r="G5149">
        <f>VLOOKUP(E5149,'Data Produk'!$A$2:$E$2517,5,FALSE)</f>
        <v>144000</v>
      </c>
      <c r="H5149">
        <f t="shared" si="161"/>
        <v>144000</v>
      </c>
      <c r="I5149" t="str">
        <f>VLOOKUP(E5149,'Data Produk'!$A$2:$E$2517,3,FALSE)</f>
        <v>BHINNEKA CHIEF II HG20 GAMING HEADSET BLACK</v>
      </c>
      <c r="J5149" t="str">
        <f>VLOOKUP(E5149,'Data Produk'!$A$2:$E$2517,4,FALSE)</f>
        <v>GAMING HEADSET</v>
      </c>
      <c r="K5149" t="str">
        <f>VLOOKUP(D5149,'Data Outlet'!$A$2:$D$17,4,FALSE)</f>
        <v>Dewi Lestari</v>
      </c>
      <c r="L5149" t="str">
        <f>VLOOKUP(D5149,'Data Outlet'!$A$2:$D$17,2,FALSE)</f>
        <v>CIBUBUR JUNCTION</v>
      </c>
    </row>
    <row r="5150" spans="1:12" x14ac:dyDescent="0.25">
      <c r="A5150" t="str">
        <f t="shared" si="162"/>
        <v>T-5149</v>
      </c>
      <c r="B5150" s="3" t="s">
        <v>2584</v>
      </c>
      <c r="C5150" s="5">
        <v>45477</v>
      </c>
      <c r="D5150" s="3" t="s">
        <v>37</v>
      </c>
      <c r="E5150" s="4" t="s">
        <v>1853</v>
      </c>
      <c r="F5150" s="9">
        <v>1</v>
      </c>
      <c r="G5150">
        <f>VLOOKUP(E5150,'Data Produk'!$A$2:$E$2517,5,FALSE)</f>
        <v>162000</v>
      </c>
      <c r="H5150">
        <f t="shared" si="161"/>
        <v>162000</v>
      </c>
      <c r="I5150" t="str">
        <f>VLOOKUP(E5150,'Data Produk'!$A$2:$E$2517,3,FALSE)</f>
        <v>BHINNEKA POWER PACK T1 10.000 mAh 22,5W POWERBANK WHITE</v>
      </c>
      <c r="J5150" t="str">
        <f>VLOOKUP(E5150,'Data Produk'!$A$2:$E$2517,4,FALSE)</f>
        <v>POWERBANK</v>
      </c>
      <c r="K5150" t="str">
        <f>VLOOKUP(D5150,'Data Outlet'!$A$2:$D$17,4,FALSE)</f>
        <v>Dewi Lestari</v>
      </c>
      <c r="L5150" t="str">
        <f>VLOOKUP(D5150,'Data Outlet'!$A$2:$D$17,2,FALSE)</f>
        <v>CIBUBUR JUNCTION</v>
      </c>
    </row>
    <row r="5151" spans="1:12" x14ac:dyDescent="0.25">
      <c r="A5151" t="str">
        <f t="shared" si="162"/>
        <v>T-5150</v>
      </c>
      <c r="B5151" s="3" t="s">
        <v>2584</v>
      </c>
      <c r="C5151" s="5">
        <v>45475</v>
      </c>
      <c r="D5151" s="3" t="s">
        <v>35</v>
      </c>
      <c r="E5151" s="4" t="s">
        <v>364</v>
      </c>
      <c r="F5151" s="9">
        <v>1</v>
      </c>
      <c r="G5151">
        <f>VLOOKUP(E5151,'Data Produk'!$A$2:$E$2517,5,FALSE)</f>
        <v>130500</v>
      </c>
      <c r="H5151">
        <f t="shared" si="161"/>
        <v>130500</v>
      </c>
      <c r="I5151" t="str">
        <f>VLOOKUP(E5151,'Data Produk'!$A$2:$E$2517,3,FALSE)</f>
        <v>BHINNEKA TRINITY MH88 GAMING HEADSET PINK</v>
      </c>
      <c r="J5151" t="str">
        <f>VLOOKUP(E5151,'Data Produk'!$A$2:$E$2517,4,FALSE)</f>
        <v>GAMING HEADSET</v>
      </c>
      <c r="K5151" t="str">
        <f>VLOOKUP(D5151,'Data Outlet'!$A$2:$D$17,4,FALSE)</f>
        <v>Budi Santoso</v>
      </c>
      <c r="L5151" t="str">
        <f>VLOOKUP(D5151,'Data Outlet'!$A$2:$D$17,2,FALSE)</f>
        <v>BINTARO EXCHANGE</v>
      </c>
    </row>
    <row r="5152" spans="1:12" x14ac:dyDescent="0.25">
      <c r="A5152" t="str">
        <f t="shared" si="162"/>
        <v>T-5151</v>
      </c>
      <c r="B5152" s="3" t="s">
        <v>2584</v>
      </c>
      <c r="C5152" s="5">
        <v>45480</v>
      </c>
      <c r="D5152" s="3" t="s">
        <v>37</v>
      </c>
      <c r="E5152" s="4" t="s">
        <v>1880</v>
      </c>
      <c r="F5152" s="9">
        <v>1</v>
      </c>
      <c r="G5152">
        <f>VLOOKUP(E5152,'Data Produk'!$A$2:$E$2517,5,FALSE)</f>
        <v>82800</v>
      </c>
      <c r="H5152">
        <f t="shared" si="161"/>
        <v>82800</v>
      </c>
      <c r="I5152" t="str">
        <f>VLOOKUP(E5152,'Data Produk'!$A$2:$E$2517,3,FALSE)</f>
        <v>BHINNEKA GO W193 OFFICE MOUSE BEIGE</v>
      </c>
      <c r="J5152" t="str">
        <f>VLOOKUP(E5152,'Data Produk'!$A$2:$E$2517,4,FALSE)</f>
        <v>OFFICE MOUSE</v>
      </c>
      <c r="K5152" t="str">
        <f>VLOOKUP(D5152,'Data Outlet'!$A$2:$D$17,4,FALSE)</f>
        <v>Dewi Lestari</v>
      </c>
      <c r="L5152" t="str">
        <f>VLOOKUP(D5152,'Data Outlet'!$A$2:$D$17,2,FALSE)</f>
        <v>CIBUBUR JUNCTION</v>
      </c>
    </row>
    <row r="5153" spans="1:12" x14ac:dyDescent="0.25">
      <c r="A5153" t="str">
        <f t="shared" si="162"/>
        <v>T-5152</v>
      </c>
      <c r="B5153" s="3" t="s">
        <v>2584</v>
      </c>
      <c r="C5153" s="5">
        <v>45477</v>
      </c>
      <c r="D5153" s="3" t="s">
        <v>37</v>
      </c>
      <c r="E5153" s="4" t="s">
        <v>217</v>
      </c>
      <c r="F5153" s="9">
        <v>1</v>
      </c>
      <c r="G5153">
        <f>VLOOKUP(E5153,'Data Produk'!$A$2:$E$2517,5,FALSE)</f>
        <v>13500</v>
      </c>
      <c r="H5153">
        <f t="shared" si="161"/>
        <v>13500</v>
      </c>
      <c r="I5153" t="str">
        <f>VLOOKUP(E5153,'Data Produk'!$A$2:$E$2517,3,FALSE)</f>
        <v>BHINNEKA LINKBUDS ES2 WIRED EARBUDS BLACK</v>
      </c>
      <c r="J5153" t="str">
        <f>VLOOKUP(E5153,'Data Produk'!$A$2:$E$2517,4,FALSE)</f>
        <v>EARPHONE</v>
      </c>
      <c r="K5153" t="str">
        <f>VLOOKUP(D5153,'Data Outlet'!$A$2:$D$17,4,FALSE)</f>
        <v>Dewi Lestari</v>
      </c>
      <c r="L5153" t="str">
        <f>VLOOKUP(D5153,'Data Outlet'!$A$2:$D$17,2,FALSE)</f>
        <v>CIBUBUR JUNCTION</v>
      </c>
    </row>
    <row r="5154" spans="1:12" x14ac:dyDescent="0.25">
      <c r="A5154" t="str">
        <f t="shared" si="162"/>
        <v>T-5153</v>
      </c>
      <c r="B5154" s="3" t="s">
        <v>2584</v>
      </c>
      <c r="C5154" s="5">
        <v>45479</v>
      </c>
      <c r="D5154" s="3" t="s">
        <v>37</v>
      </c>
      <c r="E5154" s="4" t="s">
        <v>1079</v>
      </c>
      <c r="F5154" s="9">
        <v>2</v>
      </c>
      <c r="G5154">
        <f>VLOOKUP(E5154,'Data Produk'!$A$2:$E$2517,5,FALSE)</f>
        <v>22500</v>
      </c>
      <c r="H5154">
        <f t="shared" si="161"/>
        <v>45000</v>
      </c>
      <c r="I5154" t="str">
        <f>VLOOKUP(E5154,'Data Produk'!$A$2:$E$2517,3,FALSE)</f>
        <v>BHINNEKA LINKBUDS ES4 WIRED EARBUDS BLACK</v>
      </c>
      <c r="J5154" t="str">
        <f>VLOOKUP(E5154,'Data Produk'!$A$2:$E$2517,4,FALSE)</f>
        <v>EARPHONE</v>
      </c>
      <c r="K5154" t="str">
        <f>VLOOKUP(D5154,'Data Outlet'!$A$2:$D$17,4,FALSE)</f>
        <v>Dewi Lestari</v>
      </c>
      <c r="L5154" t="str">
        <f>VLOOKUP(D5154,'Data Outlet'!$A$2:$D$17,2,FALSE)</f>
        <v>CIBUBUR JUNCTION</v>
      </c>
    </row>
    <row r="5155" spans="1:12" x14ac:dyDescent="0.25">
      <c r="A5155" t="str">
        <f t="shared" si="162"/>
        <v>T-5154</v>
      </c>
      <c r="B5155" s="3" t="s">
        <v>2584</v>
      </c>
      <c r="C5155" s="5">
        <v>45501</v>
      </c>
      <c r="D5155" s="3" t="s">
        <v>35</v>
      </c>
      <c r="E5155" s="4" t="s">
        <v>940</v>
      </c>
      <c r="F5155" s="9">
        <v>1</v>
      </c>
      <c r="G5155">
        <f>VLOOKUP(E5155,'Data Produk'!$A$2:$E$2517,5,FALSE)</f>
        <v>112500</v>
      </c>
      <c r="H5155">
        <f t="shared" si="161"/>
        <v>112500</v>
      </c>
      <c r="I5155" t="str">
        <f>VLOOKUP(E5155,'Data Produk'!$A$2:$E$2517,3,FALSE)</f>
        <v>BHINNEKA GO WH02 WIRELESS HEADSET GREY</v>
      </c>
      <c r="J5155" t="str">
        <f>VLOOKUP(E5155,'Data Produk'!$A$2:$E$2517,4,FALSE)</f>
        <v>WIRELESS HEADSET</v>
      </c>
      <c r="K5155" t="str">
        <f>VLOOKUP(D5155,'Data Outlet'!$A$2:$D$17,4,FALSE)</f>
        <v>Budi Santoso</v>
      </c>
      <c r="L5155" t="str">
        <f>VLOOKUP(D5155,'Data Outlet'!$A$2:$D$17,2,FALSE)</f>
        <v>BINTARO EXCHANGE</v>
      </c>
    </row>
    <row r="5156" spans="1:12" x14ac:dyDescent="0.25">
      <c r="A5156" t="str">
        <f t="shared" si="162"/>
        <v>T-5155</v>
      </c>
      <c r="B5156" s="3" t="s">
        <v>2584</v>
      </c>
      <c r="C5156" s="5">
        <v>45487</v>
      </c>
      <c r="D5156" s="3" t="s">
        <v>35</v>
      </c>
      <c r="E5156" s="4" t="s">
        <v>350</v>
      </c>
      <c r="F5156" s="9">
        <v>3</v>
      </c>
      <c r="G5156">
        <f>VLOOKUP(E5156,'Data Produk'!$A$2:$E$2517,5,FALSE)</f>
        <v>15300</v>
      </c>
      <c r="H5156">
        <f t="shared" si="161"/>
        <v>45900</v>
      </c>
      <c r="I5156" t="str">
        <f>VLOOKUP(E5156,'Data Produk'!$A$2:$E$2517,3,FALSE)</f>
        <v>BHINNEKA LINKPODS ES3 WIRED EARBUDS WHITE</v>
      </c>
      <c r="J5156" t="str">
        <f>VLOOKUP(E5156,'Data Produk'!$A$2:$E$2517,4,FALSE)</f>
        <v>EARPHONE</v>
      </c>
      <c r="K5156" t="str">
        <f>VLOOKUP(D5156,'Data Outlet'!$A$2:$D$17,4,FALSE)</f>
        <v>Budi Santoso</v>
      </c>
      <c r="L5156" t="str">
        <f>VLOOKUP(D5156,'Data Outlet'!$A$2:$D$17,2,FALSE)</f>
        <v>BINTARO EXCHANGE</v>
      </c>
    </row>
    <row r="5157" spans="1:12" x14ac:dyDescent="0.25">
      <c r="A5157" t="str">
        <f t="shared" si="162"/>
        <v>T-5156</v>
      </c>
      <c r="B5157" s="3" t="s">
        <v>2584</v>
      </c>
      <c r="C5157" s="5">
        <v>45474</v>
      </c>
      <c r="D5157" s="3" t="s">
        <v>35</v>
      </c>
      <c r="E5157" s="4" t="s">
        <v>966</v>
      </c>
      <c r="F5157" s="9">
        <v>2</v>
      </c>
      <c r="G5157">
        <f>VLOOKUP(E5157,'Data Produk'!$A$2:$E$2517,5,FALSE)</f>
        <v>90000</v>
      </c>
      <c r="H5157">
        <f t="shared" si="161"/>
        <v>180000</v>
      </c>
      <c r="I5157" t="str">
        <f>VLOOKUP(E5157,'Data Produk'!$A$2:$E$2517,3,FALSE)</f>
        <v>BHINNEKA POWER PURE 33W 2-PORTS USB CHARGER (PD+QC) BLACK</v>
      </c>
      <c r="J5157" t="str">
        <f>VLOOKUP(E5157,'Data Produk'!$A$2:$E$2517,4,FALSE)</f>
        <v>CHARGER</v>
      </c>
      <c r="K5157" t="str">
        <f>VLOOKUP(D5157,'Data Outlet'!$A$2:$D$17,4,FALSE)</f>
        <v>Budi Santoso</v>
      </c>
      <c r="L5157" t="str">
        <f>VLOOKUP(D5157,'Data Outlet'!$A$2:$D$17,2,FALSE)</f>
        <v>BINTARO EXCHANGE</v>
      </c>
    </row>
    <row r="5158" spans="1:12" x14ac:dyDescent="0.25">
      <c r="A5158" t="str">
        <f t="shared" si="162"/>
        <v>T-5157</v>
      </c>
      <c r="B5158" s="3" t="s">
        <v>2584</v>
      </c>
      <c r="C5158" s="5">
        <v>45484</v>
      </c>
      <c r="D5158" s="3" t="s">
        <v>35</v>
      </c>
      <c r="E5158" s="4" t="s">
        <v>1540</v>
      </c>
      <c r="F5158" s="9">
        <v>3</v>
      </c>
      <c r="G5158">
        <f>VLOOKUP(E5158,'Data Produk'!$A$2:$E$2517,5,FALSE)</f>
        <v>125100</v>
      </c>
      <c r="H5158">
        <f t="shared" si="161"/>
        <v>375300</v>
      </c>
      <c r="I5158" t="str">
        <f>VLOOKUP(E5158,'Data Produk'!$A$2:$E$2517,3,FALSE)</f>
        <v>BHINNEKA THOR II X16 GAMING MOUSE BLACK</v>
      </c>
      <c r="J5158" t="str">
        <f>VLOOKUP(E5158,'Data Produk'!$A$2:$E$2517,4,FALSE)</f>
        <v>MOUSE GAMING</v>
      </c>
      <c r="K5158" t="str">
        <f>VLOOKUP(D5158,'Data Outlet'!$A$2:$D$17,4,FALSE)</f>
        <v>Budi Santoso</v>
      </c>
      <c r="L5158" t="str">
        <f>VLOOKUP(D5158,'Data Outlet'!$A$2:$D$17,2,FALSE)</f>
        <v>BINTARO EXCHANGE</v>
      </c>
    </row>
    <row r="5159" spans="1:12" x14ac:dyDescent="0.25">
      <c r="A5159" t="str">
        <f t="shared" si="162"/>
        <v>T-5158</v>
      </c>
      <c r="B5159" s="3" t="s">
        <v>2584</v>
      </c>
      <c r="C5159" s="5">
        <v>45488</v>
      </c>
      <c r="D5159" s="3" t="s">
        <v>35</v>
      </c>
      <c r="E5159" s="4" t="s">
        <v>1350</v>
      </c>
      <c r="F5159" s="9">
        <v>1</v>
      </c>
      <c r="G5159">
        <f>VLOOKUP(E5159,'Data Produk'!$A$2:$E$2517,5,FALSE)</f>
        <v>116100</v>
      </c>
      <c r="H5159">
        <f t="shared" si="161"/>
        <v>116100</v>
      </c>
      <c r="I5159" t="str">
        <f>VLOOKUP(E5159,'Data Produk'!$A$2:$E$2517,3,FALSE)</f>
        <v>BHINNEKA SMART LED STRIP SL0103</v>
      </c>
      <c r="J5159" t="str">
        <f>VLOOKUP(E5159,'Data Produk'!$A$2:$E$2517,4,FALSE)</f>
        <v>SMART LIFE</v>
      </c>
      <c r="K5159" t="str">
        <f>VLOOKUP(D5159,'Data Outlet'!$A$2:$D$17,4,FALSE)</f>
        <v>Budi Santoso</v>
      </c>
      <c r="L5159" t="str">
        <f>VLOOKUP(D5159,'Data Outlet'!$A$2:$D$17,2,FALSE)</f>
        <v>BINTARO EXCHANGE</v>
      </c>
    </row>
    <row r="5160" spans="1:12" x14ac:dyDescent="0.25">
      <c r="A5160" t="str">
        <f t="shared" si="162"/>
        <v>T-5159</v>
      </c>
      <c r="B5160" s="3" t="s">
        <v>2584</v>
      </c>
      <c r="C5160" s="5">
        <v>45484</v>
      </c>
      <c r="D5160" s="3" t="s">
        <v>37</v>
      </c>
      <c r="E5160" s="4" t="s">
        <v>1881</v>
      </c>
      <c r="F5160" s="9">
        <v>1</v>
      </c>
      <c r="G5160">
        <f>VLOOKUP(E5160,'Data Produk'!$A$2:$E$2517,5,FALSE)</f>
        <v>98100</v>
      </c>
      <c r="H5160">
        <f t="shared" si="161"/>
        <v>98100</v>
      </c>
      <c r="I5160" t="str">
        <f>VLOOKUP(E5160,'Data Produk'!$A$2:$E$2517,3,FALSE)</f>
        <v>BHINNEKA POWER PURE 38W 2-PORTS USB CHARGER (PD+QC) WHITE</v>
      </c>
      <c r="J5160" t="str">
        <f>VLOOKUP(E5160,'Data Produk'!$A$2:$E$2517,4,FALSE)</f>
        <v>CHARGER</v>
      </c>
      <c r="K5160" t="str">
        <f>VLOOKUP(D5160,'Data Outlet'!$A$2:$D$17,4,FALSE)</f>
        <v>Dewi Lestari</v>
      </c>
      <c r="L5160" t="str">
        <f>VLOOKUP(D5160,'Data Outlet'!$A$2:$D$17,2,FALSE)</f>
        <v>CIBUBUR JUNCTION</v>
      </c>
    </row>
    <row r="5161" spans="1:12" x14ac:dyDescent="0.25">
      <c r="A5161" t="str">
        <f t="shared" si="162"/>
        <v>T-5160</v>
      </c>
      <c r="B5161" s="3" t="s">
        <v>2584</v>
      </c>
      <c r="C5161" s="5">
        <v>45486</v>
      </c>
      <c r="D5161" s="3" t="s">
        <v>35</v>
      </c>
      <c r="E5161" s="4" t="s">
        <v>357</v>
      </c>
      <c r="F5161" s="9">
        <v>2</v>
      </c>
      <c r="G5161">
        <f>VLOOKUP(E5161,'Data Produk'!$A$2:$E$2517,5,FALSE)</f>
        <v>81000</v>
      </c>
      <c r="H5161">
        <f t="shared" si="161"/>
        <v>162000</v>
      </c>
      <c r="I5161" t="str">
        <f>VLOOKUP(E5161,'Data Produk'!$A$2:$E$2517,3,FALSE)</f>
        <v>BHINNEKA THOR X9 GAMING MOUSE BLACK</v>
      </c>
      <c r="J5161" t="str">
        <f>VLOOKUP(E5161,'Data Produk'!$A$2:$E$2517,4,FALSE)</f>
        <v>MOUSE GAMING</v>
      </c>
      <c r="K5161" t="str">
        <f>VLOOKUP(D5161,'Data Outlet'!$A$2:$D$17,4,FALSE)</f>
        <v>Budi Santoso</v>
      </c>
      <c r="L5161" t="str">
        <f>VLOOKUP(D5161,'Data Outlet'!$A$2:$D$17,2,FALSE)</f>
        <v>BINTARO EXCHANGE</v>
      </c>
    </row>
    <row r="5162" spans="1:12" x14ac:dyDescent="0.25">
      <c r="A5162" t="str">
        <f t="shared" si="162"/>
        <v>T-5161</v>
      </c>
      <c r="B5162" s="3" t="s">
        <v>2584</v>
      </c>
      <c r="C5162" s="5">
        <v>45476</v>
      </c>
      <c r="D5162" s="3" t="s">
        <v>35</v>
      </c>
      <c r="E5162" s="4" t="s">
        <v>322</v>
      </c>
      <c r="F5162" s="9">
        <v>5</v>
      </c>
      <c r="G5162">
        <f>VLOOKUP(E5162,'Data Produk'!$A$2:$E$2517,5,FALSE)</f>
        <v>27000</v>
      </c>
      <c r="H5162">
        <f t="shared" si="161"/>
        <v>135000</v>
      </c>
      <c r="I5162" t="str">
        <f>VLOOKUP(E5162,'Data Produk'!$A$2:$E$2517,3,FALSE)</f>
        <v>BHINNEKA DURALINK KCB2001 BLACK</v>
      </c>
      <c r="J5162" t="str">
        <f>VLOOKUP(E5162,'Data Produk'!$A$2:$E$2517,4,FALSE)</f>
        <v>CABLE</v>
      </c>
      <c r="K5162" t="str">
        <f>VLOOKUP(D5162,'Data Outlet'!$A$2:$D$17,4,FALSE)</f>
        <v>Budi Santoso</v>
      </c>
      <c r="L5162" t="str">
        <f>VLOOKUP(D5162,'Data Outlet'!$A$2:$D$17,2,FALSE)</f>
        <v>BINTARO EXCHANGE</v>
      </c>
    </row>
    <row r="5163" spans="1:12" x14ac:dyDescent="0.25">
      <c r="A5163" t="str">
        <f t="shared" si="162"/>
        <v>T-5162</v>
      </c>
      <c r="B5163" s="3" t="s">
        <v>2584</v>
      </c>
      <c r="C5163" s="5">
        <v>45484</v>
      </c>
      <c r="D5163" s="3" t="s">
        <v>37</v>
      </c>
      <c r="E5163" s="4" t="s">
        <v>760</v>
      </c>
      <c r="F5163" s="9">
        <v>3</v>
      </c>
      <c r="G5163">
        <f>VLOOKUP(E5163,'Data Produk'!$A$2:$E$2517,5,FALSE)</f>
        <v>22500</v>
      </c>
      <c r="H5163">
        <f t="shared" si="161"/>
        <v>67500</v>
      </c>
      <c r="I5163" t="str">
        <f>VLOOKUP(E5163,'Data Produk'!$A$2:$E$2517,3,FALSE)</f>
        <v>BHINNEKA HYPERLINK KV65C1201 BLACK</v>
      </c>
      <c r="J5163" t="str">
        <f>VLOOKUP(E5163,'Data Produk'!$A$2:$E$2517,4,FALSE)</f>
        <v>CABLE</v>
      </c>
      <c r="K5163" t="str">
        <f>VLOOKUP(D5163,'Data Outlet'!$A$2:$D$17,4,FALSE)</f>
        <v>Dewi Lestari</v>
      </c>
      <c r="L5163" t="str">
        <f>VLOOKUP(D5163,'Data Outlet'!$A$2:$D$17,2,FALSE)</f>
        <v>CIBUBUR JUNCTION</v>
      </c>
    </row>
    <row r="5164" spans="1:12" x14ac:dyDescent="0.25">
      <c r="A5164" t="str">
        <f t="shared" si="162"/>
        <v>T-5163</v>
      </c>
      <c r="B5164" s="3" t="s">
        <v>2584</v>
      </c>
      <c r="C5164" s="5">
        <v>45481</v>
      </c>
      <c r="D5164" s="3" t="s">
        <v>35</v>
      </c>
      <c r="E5164" s="4" t="s">
        <v>1482</v>
      </c>
      <c r="F5164" s="9">
        <v>1</v>
      </c>
      <c r="G5164">
        <f>VLOOKUP(E5164,'Data Produk'!$A$2:$E$2517,5,FALSE)</f>
        <v>40500</v>
      </c>
      <c r="H5164">
        <f t="shared" si="161"/>
        <v>40500</v>
      </c>
      <c r="I5164" t="str">
        <f>VLOOKUP(E5164,'Data Produk'!$A$2:$E$2517,3,FALSE)</f>
        <v>BHINNEKA MEOW AC5001 HEADSET ACCESSORIES WHITE</v>
      </c>
      <c r="J5164" t="str">
        <f>VLOOKUP(E5164,'Data Produk'!$A$2:$E$2517,4,FALSE)</f>
        <v>OTHER ACCESSORIES</v>
      </c>
      <c r="K5164" t="str">
        <f>VLOOKUP(D5164,'Data Outlet'!$A$2:$D$17,4,FALSE)</f>
        <v>Budi Santoso</v>
      </c>
      <c r="L5164" t="str">
        <f>VLOOKUP(D5164,'Data Outlet'!$A$2:$D$17,2,FALSE)</f>
        <v>BINTARO EXCHANGE</v>
      </c>
    </row>
    <row r="5165" spans="1:12" x14ac:dyDescent="0.25">
      <c r="A5165" t="str">
        <f t="shared" si="162"/>
        <v>T-5164</v>
      </c>
      <c r="B5165" s="3" t="s">
        <v>2584</v>
      </c>
      <c r="C5165" s="5">
        <v>45503</v>
      </c>
      <c r="D5165" s="3" t="s">
        <v>37</v>
      </c>
      <c r="E5165" s="4" t="s">
        <v>267</v>
      </c>
      <c r="F5165" s="9">
        <v>1</v>
      </c>
      <c r="G5165">
        <f>VLOOKUP(E5165,'Data Produk'!$A$2:$E$2517,5,FALSE)</f>
        <v>13050</v>
      </c>
      <c r="H5165">
        <f t="shared" si="161"/>
        <v>13050</v>
      </c>
      <c r="I5165" t="str">
        <f>VLOOKUP(E5165,'Data Produk'!$A$2:$E$2517,3,FALSE)</f>
        <v>BHINNEKA DURALINK KCT1201 BLACK</v>
      </c>
      <c r="J5165" t="str">
        <f>VLOOKUP(E5165,'Data Produk'!$A$2:$E$2517,4,FALSE)</f>
        <v>CABLE</v>
      </c>
      <c r="K5165" t="str">
        <f>VLOOKUP(D5165,'Data Outlet'!$A$2:$D$17,4,FALSE)</f>
        <v>Dewi Lestari</v>
      </c>
      <c r="L5165" t="str">
        <f>VLOOKUP(D5165,'Data Outlet'!$A$2:$D$17,2,FALSE)</f>
        <v>CIBUBUR JUNCTION</v>
      </c>
    </row>
    <row r="5166" spans="1:12" x14ac:dyDescent="0.25">
      <c r="A5166" t="str">
        <f t="shared" si="162"/>
        <v>T-5165</v>
      </c>
      <c r="B5166" s="3" t="s">
        <v>2584</v>
      </c>
      <c r="C5166" s="5">
        <v>45496</v>
      </c>
      <c r="D5166" s="3" t="s">
        <v>35</v>
      </c>
      <c r="E5166" s="4" t="s">
        <v>365</v>
      </c>
      <c r="F5166" s="9">
        <v>2</v>
      </c>
      <c r="G5166">
        <f>VLOOKUP(E5166,'Data Produk'!$A$2:$E$2517,5,FALSE)</f>
        <v>25200</v>
      </c>
      <c r="H5166">
        <f t="shared" si="161"/>
        <v>50400</v>
      </c>
      <c r="I5166" t="str">
        <f>VLOOKUP(E5166,'Data Produk'!$A$2:$E$2517,3,FALSE)</f>
        <v>BHINNEKA HYPERLINK KD60C1501 BLACK</v>
      </c>
      <c r="J5166" t="str">
        <f>VLOOKUP(E5166,'Data Produk'!$A$2:$E$2517,4,FALSE)</f>
        <v>CABLE</v>
      </c>
      <c r="K5166" t="str">
        <f>VLOOKUP(D5166,'Data Outlet'!$A$2:$D$17,4,FALSE)</f>
        <v>Budi Santoso</v>
      </c>
      <c r="L5166" t="str">
        <f>VLOOKUP(D5166,'Data Outlet'!$A$2:$D$17,2,FALSE)</f>
        <v>BINTARO EXCHANGE</v>
      </c>
    </row>
    <row r="5167" spans="1:12" x14ac:dyDescent="0.25">
      <c r="A5167" t="str">
        <f t="shared" si="162"/>
        <v>T-5166</v>
      </c>
      <c r="B5167" s="3" t="s">
        <v>2584</v>
      </c>
      <c r="C5167" s="5">
        <v>45493</v>
      </c>
      <c r="D5167" s="3" t="s">
        <v>35</v>
      </c>
      <c r="E5167" s="4" t="s">
        <v>1882</v>
      </c>
      <c r="F5167" s="9">
        <v>1</v>
      </c>
      <c r="G5167">
        <f>VLOOKUP(E5167,'Data Produk'!$A$2:$E$2517,5,FALSE)</f>
        <v>115200</v>
      </c>
      <c r="H5167">
        <f t="shared" si="161"/>
        <v>115200</v>
      </c>
      <c r="I5167" t="str">
        <f>VLOOKUP(E5167,'Data Produk'!$A$2:$E$2517,3,FALSE)</f>
        <v>BHINNEKA PRISMA+ MBR01 MOUSE ACCESSORIES</v>
      </c>
      <c r="J5167" t="str">
        <f>VLOOKUP(E5167,'Data Produk'!$A$2:$E$2517,4,FALSE)</f>
        <v>OTHER ACCESSORIES</v>
      </c>
      <c r="K5167" t="str">
        <f>VLOOKUP(D5167,'Data Outlet'!$A$2:$D$17,4,FALSE)</f>
        <v>Budi Santoso</v>
      </c>
      <c r="L5167" t="str">
        <f>VLOOKUP(D5167,'Data Outlet'!$A$2:$D$17,2,FALSE)</f>
        <v>BINTARO EXCHANGE</v>
      </c>
    </row>
    <row r="5168" spans="1:12" x14ac:dyDescent="0.25">
      <c r="A5168" t="str">
        <f t="shared" si="162"/>
        <v>T-5167</v>
      </c>
      <c r="B5168" s="3" t="s">
        <v>2584</v>
      </c>
      <c r="C5168" s="5">
        <v>45490</v>
      </c>
      <c r="D5168" s="3" t="s">
        <v>35</v>
      </c>
      <c r="E5168" s="4" t="s">
        <v>1883</v>
      </c>
      <c r="F5168" s="9">
        <v>1</v>
      </c>
      <c r="G5168">
        <f>VLOOKUP(E5168,'Data Produk'!$A$2:$E$2517,5,FALSE)</f>
        <v>348300</v>
      </c>
      <c r="H5168">
        <f t="shared" si="161"/>
        <v>348300</v>
      </c>
      <c r="I5168" t="str">
        <f>VLOOKUP(E5168,'Data Produk'!$A$2:$E$2517,3,FALSE)</f>
        <v>WH01 BHINNEKA HEADSET WIRELESS Black</v>
      </c>
      <c r="J5168" t="str">
        <f>VLOOKUP(E5168,'Data Produk'!$A$2:$E$2517,4,FALSE)</f>
        <v>WIRELESS HEADSET</v>
      </c>
      <c r="K5168" t="str">
        <f>VLOOKUP(D5168,'Data Outlet'!$A$2:$D$17,4,FALSE)</f>
        <v>Budi Santoso</v>
      </c>
      <c r="L5168" t="str">
        <f>VLOOKUP(D5168,'Data Outlet'!$A$2:$D$17,2,FALSE)</f>
        <v>BINTARO EXCHANGE</v>
      </c>
    </row>
    <row r="5169" spans="1:12" x14ac:dyDescent="0.25">
      <c r="A5169" t="str">
        <f t="shared" si="162"/>
        <v>T-5168</v>
      </c>
      <c r="B5169" s="3" t="s">
        <v>2584</v>
      </c>
      <c r="C5169" s="5">
        <v>45479</v>
      </c>
      <c r="D5169" s="3" t="s">
        <v>35</v>
      </c>
      <c r="E5169" s="4" t="s">
        <v>1838</v>
      </c>
      <c r="F5169" s="9">
        <v>2</v>
      </c>
      <c r="G5169">
        <f>VLOOKUP(E5169,'Data Produk'!$A$2:$E$2517,5,FALSE)</f>
        <v>13500</v>
      </c>
      <c r="H5169">
        <f t="shared" si="161"/>
        <v>27000</v>
      </c>
      <c r="I5169" t="str">
        <f>VLOOKUP(E5169,'Data Produk'!$A$2:$E$2517,3,FALSE)</f>
        <v>BHINNEKA LINKBUDS ES2 WIRED EARBUDS BLACK</v>
      </c>
      <c r="J5169" t="str">
        <f>VLOOKUP(E5169,'Data Produk'!$A$2:$E$2517,4,FALSE)</f>
        <v>EARPHONE</v>
      </c>
      <c r="K5169" t="str">
        <f>VLOOKUP(D5169,'Data Outlet'!$A$2:$D$17,4,FALSE)</f>
        <v>Budi Santoso</v>
      </c>
      <c r="L5169" t="str">
        <f>VLOOKUP(D5169,'Data Outlet'!$A$2:$D$17,2,FALSE)</f>
        <v>BINTARO EXCHANGE</v>
      </c>
    </row>
    <row r="5170" spans="1:12" x14ac:dyDescent="0.25">
      <c r="A5170" t="str">
        <f t="shared" si="162"/>
        <v>T-5169</v>
      </c>
      <c r="B5170" s="3" t="s">
        <v>2584</v>
      </c>
      <c r="C5170" s="5">
        <v>45503</v>
      </c>
      <c r="D5170" s="3" t="s">
        <v>37</v>
      </c>
      <c r="E5170" s="4" t="s">
        <v>1884</v>
      </c>
      <c r="F5170" s="9">
        <v>1</v>
      </c>
      <c r="G5170">
        <f>VLOOKUP(E5170,'Data Produk'!$A$2:$E$2517,5,FALSE)</f>
        <v>130500</v>
      </c>
      <c r="H5170">
        <f t="shared" si="161"/>
        <v>130500</v>
      </c>
      <c r="I5170" t="str">
        <f>VLOOKUP(E5170,'Data Produk'!$A$2:$E$2517,3,FALSE)</f>
        <v>BHINNEKA TRINITY MH88 GAMING HEADSET WHITE</v>
      </c>
      <c r="J5170" t="str">
        <f>VLOOKUP(E5170,'Data Produk'!$A$2:$E$2517,4,FALSE)</f>
        <v>GAMING HEADSET</v>
      </c>
      <c r="K5170" t="str">
        <f>VLOOKUP(D5170,'Data Outlet'!$A$2:$D$17,4,FALSE)</f>
        <v>Dewi Lestari</v>
      </c>
      <c r="L5170" t="str">
        <f>VLOOKUP(D5170,'Data Outlet'!$A$2:$D$17,2,FALSE)</f>
        <v>CIBUBUR JUNCTION</v>
      </c>
    </row>
    <row r="5171" spans="1:12" x14ac:dyDescent="0.25">
      <c r="A5171" t="str">
        <f t="shared" si="162"/>
        <v>T-5170</v>
      </c>
      <c r="B5171" s="3" t="s">
        <v>2584</v>
      </c>
      <c r="C5171" s="5">
        <v>45486</v>
      </c>
      <c r="D5171" s="3" t="s">
        <v>35</v>
      </c>
      <c r="E5171" s="4" t="s">
        <v>932</v>
      </c>
      <c r="F5171" s="9">
        <v>2</v>
      </c>
      <c r="G5171">
        <f>VLOOKUP(E5171,'Data Produk'!$A$2:$E$2517,5,FALSE)</f>
        <v>88200</v>
      </c>
      <c r="H5171">
        <f t="shared" si="161"/>
        <v>176400</v>
      </c>
      <c r="I5171" t="str">
        <f>VLOOKUP(E5171,'Data Produk'!$A$2:$E$2517,3,FALSE)</f>
        <v>BHINNEKA POWER PACK S1 10.000 mAh POWERBANK BLACK</v>
      </c>
      <c r="J5171" t="str">
        <f>VLOOKUP(E5171,'Data Produk'!$A$2:$E$2517,4,FALSE)</f>
        <v>POWERBANK</v>
      </c>
      <c r="K5171" t="str">
        <f>VLOOKUP(D5171,'Data Outlet'!$A$2:$D$17,4,FALSE)</f>
        <v>Budi Santoso</v>
      </c>
      <c r="L5171" t="str">
        <f>VLOOKUP(D5171,'Data Outlet'!$A$2:$D$17,2,FALSE)</f>
        <v>BINTARO EXCHANGE</v>
      </c>
    </row>
    <row r="5172" spans="1:12" x14ac:dyDescent="0.25">
      <c r="A5172" t="str">
        <f t="shared" si="162"/>
        <v>T-5171</v>
      </c>
      <c r="B5172" s="3" t="s">
        <v>2584</v>
      </c>
      <c r="C5172" s="5">
        <v>45474</v>
      </c>
      <c r="D5172" s="3" t="s">
        <v>37</v>
      </c>
      <c r="E5172" s="4" t="s">
        <v>276</v>
      </c>
      <c r="F5172" s="9">
        <v>2</v>
      </c>
      <c r="G5172">
        <f>VLOOKUP(E5172,'Data Produk'!$A$2:$E$2517,5,FALSE)</f>
        <v>27000</v>
      </c>
      <c r="H5172">
        <f t="shared" si="161"/>
        <v>54000</v>
      </c>
      <c r="I5172" t="str">
        <f>VLOOKUP(E5172,'Data Produk'!$A$2:$E$2517,3,FALSE)</f>
        <v>BHINNEKA DURALINK KCB2001 BLACK</v>
      </c>
      <c r="J5172" t="str">
        <f>VLOOKUP(E5172,'Data Produk'!$A$2:$E$2517,4,FALSE)</f>
        <v>CABLE</v>
      </c>
      <c r="K5172" t="str">
        <f>VLOOKUP(D5172,'Data Outlet'!$A$2:$D$17,4,FALSE)</f>
        <v>Dewi Lestari</v>
      </c>
      <c r="L5172" t="str">
        <f>VLOOKUP(D5172,'Data Outlet'!$A$2:$D$17,2,FALSE)</f>
        <v>CIBUBUR JUNCTION</v>
      </c>
    </row>
    <row r="5173" spans="1:12" x14ac:dyDescent="0.25">
      <c r="A5173" t="str">
        <f t="shared" si="162"/>
        <v>T-5172</v>
      </c>
      <c r="B5173" s="3" t="s">
        <v>2584</v>
      </c>
      <c r="C5173" s="5">
        <v>45499</v>
      </c>
      <c r="D5173" s="3" t="s">
        <v>35</v>
      </c>
      <c r="E5173" s="4" t="s">
        <v>1533</v>
      </c>
      <c r="F5173" s="9">
        <v>1</v>
      </c>
      <c r="G5173">
        <f>VLOOKUP(E5173,'Data Produk'!$A$2:$E$2517,5,FALSE)</f>
        <v>94500</v>
      </c>
      <c r="H5173">
        <f t="shared" si="161"/>
        <v>94500</v>
      </c>
      <c r="I5173" t="str">
        <f>VLOOKUP(E5173,'Data Produk'!$A$2:$E$2517,3,FALSE)</f>
        <v>BHINNEKA SMART LIGHT BUB 12W SLB102</v>
      </c>
      <c r="J5173" t="str">
        <f>VLOOKUP(E5173,'Data Produk'!$A$2:$E$2517,4,FALSE)</f>
        <v>SMART LIFE</v>
      </c>
      <c r="K5173" t="str">
        <f>VLOOKUP(D5173,'Data Outlet'!$A$2:$D$17,4,FALSE)</f>
        <v>Budi Santoso</v>
      </c>
      <c r="L5173" t="str">
        <f>VLOOKUP(D5173,'Data Outlet'!$A$2:$D$17,2,FALSE)</f>
        <v>BINTARO EXCHANGE</v>
      </c>
    </row>
    <row r="5174" spans="1:12" x14ac:dyDescent="0.25">
      <c r="A5174" t="str">
        <f t="shared" si="162"/>
        <v>T-5173</v>
      </c>
      <c r="B5174" s="3" t="s">
        <v>2584</v>
      </c>
      <c r="C5174" s="5">
        <v>45477</v>
      </c>
      <c r="D5174" s="3" t="s">
        <v>37</v>
      </c>
      <c r="E5174" s="4" t="s">
        <v>105</v>
      </c>
      <c r="F5174" s="9">
        <v>1</v>
      </c>
      <c r="G5174">
        <f>VLOOKUP(E5174,'Data Produk'!$A$2:$E$2517,5,FALSE)</f>
        <v>83850</v>
      </c>
      <c r="H5174">
        <f t="shared" si="161"/>
        <v>83850</v>
      </c>
      <c r="I5174" t="str">
        <f>VLOOKUP(E5174,'Data Produk'!$A$2:$E$2517,3,FALSE)</f>
        <v>BHINNEKA POWER PACK S1 10.000 mAh POWERBANK WHITE</v>
      </c>
      <c r="J5174" t="str">
        <f>VLOOKUP(E5174,'Data Produk'!$A$2:$E$2517,4,FALSE)</f>
        <v>POWERBANK</v>
      </c>
      <c r="K5174" t="str">
        <f>VLOOKUP(D5174,'Data Outlet'!$A$2:$D$17,4,FALSE)</f>
        <v>Dewi Lestari</v>
      </c>
      <c r="L5174" t="str">
        <f>VLOOKUP(D5174,'Data Outlet'!$A$2:$D$17,2,FALSE)</f>
        <v>CIBUBUR JUNCTION</v>
      </c>
    </row>
    <row r="5175" spans="1:12" x14ac:dyDescent="0.25">
      <c r="A5175" t="str">
        <f t="shared" si="162"/>
        <v>T-5174</v>
      </c>
      <c r="B5175" s="3" t="s">
        <v>2584</v>
      </c>
      <c r="C5175" s="5">
        <v>45500</v>
      </c>
      <c r="D5175" s="3" t="s">
        <v>37</v>
      </c>
      <c r="E5175" s="4" t="s">
        <v>231</v>
      </c>
      <c r="F5175" s="9">
        <v>1</v>
      </c>
      <c r="G5175">
        <f>VLOOKUP(E5175,'Data Produk'!$A$2:$E$2517,5,FALSE)</f>
        <v>83850</v>
      </c>
      <c r="H5175">
        <f t="shared" si="161"/>
        <v>83850</v>
      </c>
      <c r="I5175" t="str">
        <f>VLOOKUP(E5175,'Data Produk'!$A$2:$E$2517,3,FALSE)</f>
        <v>BHINNEKA POWER PACK S1 10.000 mAh POWERBANK BLACK</v>
      </c>
      <c r="J5175" t="str">
        <f>VLOOKUP(E5175,'Data Produk'!$A$2:$E$2517,4,FALSE)</f>
        <v>POWERBANK</v>
      </c>
      <c r="K5175" t="str">
        <f>VLOOKUP(D5175,'Data Outlet'!$A$2:$D$17,4,FALSE)</f>
        <v>Dewi Lestari</v>
      </c>
      <c r="L5175" t="str">
        <f>VLOOKUP(D5175,'Data Outlet'!$A$2:$D$17,2,FALSE)</f>
        <v>CIBUBUR JUNCTION</v>
      </c>
    </row>
    <row r="5176" spans="1:12" x14ac:dyDescent="0.25">
      <c r="A5176" t="str">
        <f t="shared" si="162"/>
        <v>T-5175</v>
      </c>
      <c r="B5176" s="3" t="s">
        <v>2584</v>
      </c>
      <c r="C5176" s="5">
        <v>45492</v>
      </c>
      <c r="D5176" s="3" t="s">
        <v>35</v>
      </c>
      <c r="E5176" s="4" t="s">
        <v>336</v>
      </c>
      <c r="F5176" s="9">
        <v>2</v>
      </c>
      <c r="G5176">
        <f>VLOOKUP(E5176,'Data Produk'!$A$2:$E$2517,5,FALSE)</f>
        <v>34200</v>
      </c>
      <c r="H5176">
        <f t="shared" si="161"/>
        <v>68400</v>
      </c>
      <c r="I5176" t="str">
        <f>VLOOKUP(E5176,'Data Produk'!$A$2:$E$2517,3,FALSE)</f>
        <v>KM106 BHINNEKA USB CABLE MICRO</v>
      </c>
      <c r="J5176" t="str">
        <f>VLOOKUP(E5176,'Data Produk'!$A$2:$E$2517,4,FALSE)</f>
        <v>CABLE</v>
      </c>
      <c r="K5176" t="str">
        <f>VLOOKUP(D5176,'Data Outlet'!$A$2:$D$17,4,FALSE)</f>
        <v>Budi Santoso</v>
      </c>
      <c r="L5176" t="str">
        <f>VLOOKUP(D5176,'Data Outlet'!$A$2:$D$17,2,FALSE)</f>
        <v>BINTARO EXCHANGE</v>
      </c>
    </row>
    <row r="5177" spans="1:12" x14ac:dyDescent="0.25">
      <c r="A5177" t="str">
        <f t="shared" si="162"/>
        <v>T-5176</v>
      </c>
      <c r="B5177" s="3" t="s">
        <v>2584</v>
      </c>
      <c r="C5177" s="5">
        <v>45474</v>
      </c>
      <c r="D5177" s="3" t="s">
        <v>37</v>
      </c>
      <c r="E5177" s="4" t="s">
        <v>1229</v>
      </c>
      <c r="F5177" s="9">
        <v>1</v>
      </c>
      <c r="G5177">
        <f>VLOOKUP(E5177,'Data Produk'!$A$2:$E$2517,5,FALSE)</f>
        <v>90000</v>
      </c>
      <c r="H5177">
        <f t="shared" si="161"/>
        <v>90000</v>
      </c>
      <c r="I5177" t="str">
        <f>VLOOKUP(E5177,'Data Produk'!$A$2:$E$2517,3,FALSE)</f>
        <v>BHINNEKA Gaming Mouse X15</v>
      </c>
      <c r="J5177" t="str">
        <f>VLOOKUP(E5177,'Data Produk'!$A$2:$E$2517,4,FALSE)</f>
        <v>MOUSE GAMING</v>
      </c>
      <c r="K5177" t="str">
        <f>VLOOKUP(D5177,'Data Outlet'!$A$2:$D$17,4,FALSE)</f>
        <v>Dewi Lestari</v>
      </c>
      <c r="L5177" t="str">
        <f>VLOOKUP(D5177,'Data Outlet'!$A$2:$D$17,2,FALSE)</f>
        <v>CIBUBUR JUNCTION</v>
      </c>
    </row>
    <row r="5178" spans="1:12" x14ac:dyDescent="0.25">
      <c r="A5178" t="str">
        <f t="shared" si="162"/>
        <v>T-5177</v>
      </c>
      <c r="B5178" s="3" t="s">
        <v>2584</v>
      </c>
      <c r="C5178" s="5">
        <v>45500</v>
      </c>
      <c r="D5178" s="3" t="s">
        <v>35</v>
      </c>
      <c r="E5178" s="4" t="s">
        <v>1487</v>
      </c>
      <c r="F5178" s="9">
        <v>1</v>
      </c>
      <c r="G5178">
        <f>VLOOKUP(E5178,'Data Produk'!$A$2:$E$2517,5,FALSE)</f>
        <v>74700</v>
      </c>
      <c r="H5178">
        <f t="shared" si="161"/>
        <v>74700</v>
      </c>
      <c r="I5178" t="str">
        <f>VLOOKUP(E5178,'Data Produk'!$A$2:$E$2517,3,FALSE)</f>
        <v>BHINNEKA KM100 OFFICE COMBO BLACK</v>
      </c>
      <c r="J5178" t="str">
        <f>VLOOKUP(E5178,'Data Produk'!$A$2:$E$2517,4,FALSE)</f>
        <v>OFFICE COMBO</v>
      </c>
      <c r="K5178" t="str">
        <f>VLOOKUP(D5178,'Data Outlet'!$A$2:$D$17,4,FALSE)</f>
        <v>Budi Santoso</v>
      </c>
      <c r="L5178" t="str">
        <f>VLOOKUP(D5178,'Data Outlet'!$A$2:$D$17,2,FALSE)</f>
        <v>BINTARO EXCHANGE</v>
      </c>
    </row>
    <row r="5179" spans="1:12" x14ac:dyDescent="0.25">
      <c r="A5179" t="str">
        <f t="shared" si="162"/>
        <v>T-5178</v>
      </c>
      <c r="B5179" s="3" t="s">
        <v>2584</v>
      </c>
      <c r="C5179" s="5">
        <v>45499</v>
      </c>
      <c r="D5179" s="3" t="s">
        <v>35</v>
      </c>
      <c r="E5179" s="4" t="s">
        <v>967</v>
      </c>
      <c r="F5179" s="9">
        <v>1</v>
      </c>
      <c r="G5179">
        <f>VLOOKUP(E5179,'Data Produk'!$A$2:$E$2517,5,FALSE)</f>
        <v>32000</v>
      </c>
      <c r="H5179">
        <f t="shared" si="161"/>
        <v>32000</v>
      </c>
      <c r="I5179" t="str">
        <f>VLOOKUP(E5179,'Data Produk'!$A$2:$E$2517,3,FALSE)</f>
        <v>KC104 BHINNEKA USB CABLE TYPE C</v>
      </c>
      <c r="J5179" t="str">
        <f>VLOOKUP(E5179,'Data Produk'!$A$2:$E$2517,4,FALSE)</f>
        <v>CABLE</v>
      </c>
      <c r="K5179" t="str">
        <f>VLOOKUP(D5179,'Data Outlet'!$A$2:$D$17,4,FALSE)</f>
        <v>Budi Santoso</v>
      </c>
      <c r="L5179" t="str">
        <f>VLOOKUP(D5179,'Data Outlet'!$A$2:$D$17,2,FALSE)</f>
        <v>BINTARO EXCHANGE</v>
      </c>
    </row>
    <row r="5180" spans="1:12" x14ac:dyDescent="0.25">
      <c r="A5180" t="str">
        <f t="shared" si="162"/>
        <v>T-5179</v>
      </c>
      <c r="B5180" s="3" t="s">
        <v>2584</v>
      </c>
      <c r="C5180" s="5">
        <v>45480</v>
      </c>
      <c r="D5180" s="3" t="s">
        <v>35</v>
      </c>
      <c r="E5180" s="4" t="s">
        <v>343</v>
      </c>
      <c r="F5180" s="9">
        <v>3</v>
      </c>
      <c r="G5180">
        <f>VLOOKUP(E5180,'Data Produk'!$A$2:$E$2517,5,FALSE)</f>
        <v>57600</v>
      </c>
      <c r="H5180">
        <f t="shared" si="161"/>
        <v>172800</v>
      </c>
      <c r="I5180" t="str">
        <f>VLOOKUP(E5180,'Data Produk'!$A$2:$E$2517,3,FALSE)</f>
        <v>BHINNEKA GO W192 OFFICE MOUSE BLACK</v>
      </c>
      <c r="J5180" t="str">
        <f>VLOOKUP(E5180,'Data Produk'!$A$2:$E$2517,4,FALSE)</f>
        <v>OFFICE MOUSE</v>
      </c>
      <c r="K5180" t="str">
        <f>VLOOKUP(D5180,'Data Outlet'!$A$2:$D$17,4,FALSE)</f>
        <v>Budi Santoso</v>
      </c>
      <c r="L5180" t="str">
        <f>VLOOKUP(D5180,'Data Outlet'!$A$2:$D$17,2,FALSE)</f>
        <v>BINTARO EXCHANGE</v>
      </c>
    </row>
    <row r="5181" spans="1:12" x14ac:dyDescent="0.25">
      <c r="A5181" t="str">
        <f t="shared" si="162"/>
        <v>T-5180</v>
      </c>
      <c r="B5181" s="3" t="s">
        <v>2584</v>
      </c>
      <c r="C5181" s="5">
        <v>45478</v>
      </c>
      <c r="D5181" s="3" t="s">
        <v>35</v>
      </c>
      <c r="E5181" s="4" t="s">
        <v>368</v>
      </c>
      <c r="F5181" s="9">
        <v>1</v>
      </c>
      <c r="G5181">
        <f>VLOOKUP(E5181,'Data Produk'!$A$2:$E$2517,5,FALSE)</f>
        <v>76500</v>
      </c>
      <c r="H5181">
        <f t="shared" si="161"/>
        <v>76500</v>
      </c>
      <c r="I5181" t="str">
        <f>VLOOKUP(E5181,'Data Produk'!$A$2:$E$2517,3,FALSE)</f>
        <v>BHINNEKA WAVE10 TW10 TRUE WIRELESS WHITE</v>
      </c>
      <c r="J5181" t="str">
        <f>VLOOKUP(E5181,'Data Produk'!$A$2:$E$2517,4,FALSE)</f>
        <v>TWS</v>
      </c>
      <c r="K5181" t="str">
        <f>VLOOKUP(D5181,'Data Outlet'!$A$2:$D$17,4,FALSE)</f>
        <v>Budi Santoso</v>
      </c>
      <c r="L5181" t="str">
        <f>VLOOKUP(D5181,'Data Outlet'!$A$2:$D$17,2,FALSE)</f>
        <v>BINTARO EXCHANGE</v>
      </c>
    </row>
    <row r="5182" spans="1:12" x14ac:dyDescent="0.25">
      <c r="A5182" t="str">
        <f t="shared" si="162"/>
        <v>T-5181</v>
      </c>
      <c r="B5182" s="3" t="s">
        <v>2584</v>
      </c>
      <c r="C5182" s="5">
        <v>45486</v>
      </c>
      <c r="D5182" s="3" t="s">
        <v>35</v>
      </c>
      <c r="E5182" s="4" t="s">
        <v>361</v>
      </c>
      <c r="F5182" s="9">
        <v>2</v>
      </c>
      <c r="G5182">
        <f>VLOOKUP(E5182,'Data Produk'!$A$2:$E$2517,5,FALSE)</f>
        <v>31500</v>
      </c>
      <c r="H5182">
        <f t="shared" si="161"/>
        <v>63000</v>
      </c>
      <c r="I5182" t="str">
        <f>VLOOKUP(E5182,'Data Produk'!$A$2:$E$2517,3,FALSE)</f>
        <v>BHINNEKA HYPERLINK KD60L1501 BLACK</v>
      </c>
      <c r="J5182" t="str">
        <f>VLOOKUP(E5182,'Data Produk'!$A$2:$E$2517,4,FALSE)</f>
        <v>CABLE</v>
      </c>
      <c r="K5182" t="str">
        <f>VLOOKUP(D5182,'Data Outlet'!$A$2:$D$17,4,FALSE)</f>
        <v>Budi Santoso</v>
      </c>
      <c r="L5182" t="str">
        <f>VLOOKUP(D5182,'Data Outlet'!$A$2:$D$17,2,FALSE)</f>
        <v>BINTARO EXCHANGE</v>
      </c>
    </row>
    <row r="5183" spans="1:12" x14ac:dyDescent="0.25">
      <c r="A5183" t="str">
        <f t="shared" si="162"/>
        <v>T-5182</v>
      </c>
      <c r="B5183" s="3" t="s">
        <v>2584</v>
      </c>
      <c r="C5183" s="5">
        <v>45486</v>
      </c>
      <c r="D5183" s="3" t="s">
        <v>37</v>
      </c>
      <c r="E5183" s="4" t="s">
        <v>752</v>
      </c>
      <c r="F5183" s="9">
        <v>2</v>
      </c>
      <c r="G5183">
        <f>VLOOKUP(E5183,'Data Produk'!$A$2:$E$2517,5,FALSE)</f>
        <v>17100</v>
      </c>
      <c r="H5183">
        <f t="shared" si="161"/>
        <v>34200</v>
      </c>
      <c r="I5183" t="str">
        <f>VLOOKUP(E5183,'Data Produk'!$A$2:$E$2517,3,FALSE)</f>
        <v>BHINNEKA DURALINK KCB1201 BLACK</v>
      </c>
      <c r="J5183" t="str">
        <f>VLOOKUP(E5183,'Data Produk'!$A$2:$E$2517,4,FALSE)</f>
        <v>CABLE</v>
      </c>
      <c r="K5183" t="str">
        <f>VLOOKUP(D5183,'Data Outlet'!$A$2:$D$17,4,FALSE)</f>
        <v>Dewi Lestari</v>
      </c>
      <c r="L5183" t="str">
        <f>VLOOKUP(D5183,'Data Outlet'!$A$2:$D$17,2,FALSE)</f>
        <v>CIBUBUR JUNCTION</v>
      </c>
    </row>
    <row r="5184" spans="1:12" x14ac:dyDescent="0.25">
      <c r="A5184" t="str">
        <f t="shared" si="162"/>
        <v>T-5183</v>
      </c>
      <c r="B5184" s="3" t="s">
        <v>2584</v>
      </c>
      <c r="C5184" s="5">
        <v>45476</v>
      </c>
      <c r="D5184" s="3" t="s">
        <v>37</v>
      </c>
      <c r="E5184" s="4" t="s">
        <v>1095</v>
      </c>
      <c r="F5184" s="9">
        <v>1</v>
      </c>
      <c r="G5184">
        <f>VLOOKUP(E5184,'Data Produk'!$A$2:$E$2517,5,FALSE)</f>
        <v>15300</v>
      </c>
      <c r="H5184">
        <f t="shared" si="161"/>
        <v>15300</v>
      </c>
      <c r="I5184" t="str">
        <f>VLOOKUP(E5184,'Data Produk'!$A$2:$E$2517,3,FALSE)</f>
        <v>BHINNEKA LINKPODS ES3 WIRED EARBUDS WHITE</v>
      </c>
      <c r="J5184" t="str">
        <f>VLOOKUP(E5184,'Data Produk'!$A$2:$E$2517,4,FALSE)</f>
        <v>EARPHONE</v>
      </c>
      <c r="K5184" t="str">
        <f>VLOOKUP(D5184,'Data Outlet'!$A$2:$D$17,4,FALSE)</f>
        <v>Dewi Lestari</v>
      </c>
      <c r="L5184" t="str">
        <f>VLOOKUP(D5184,'Data Outlet'!$A$2:$D$17,2,FALSE)</f>
        <v>CIBUBUR JUNCTION</v>
      </c>
    </row>
    <row r="5185" spans="1:12" x14ac:dyDescent="0.25">
      <c r="A5185" t="str">
        <f t="shared" si="162"/>
        <v>T-5184</v>
      </c>
      <c r="B5185" s="3" t="s">
        <v>2584</v>
      </c>
      <c r="C5185" s="5">
        <v>45503</v>
      </c>
      <c r="D5185" s="3" t="s">
        <v>37</v>
      </c>
      <c r="E5185" s="4" t="s">
        <v>1816</v>
      </c>
      <c r="F5185" s="9">
        <v>1</v>
      </c>
      <c r="G5185">
        <f>VLOOKUP(E5185,'Data Produk'!$A$2:$E$2517,5,FALSE)</f>
        <v>112500</v>
      </c>
      <c r="H5185">
        <f t="shared" si="161"/>
        <v>112500</v>
      </c>
      <c r="I5185" t="str">
        <f>VLOOKUP(E5185,'Data Produk'!$A$2:$E$2517,3,FALSE)</f>
        <v>BHINNEKA WAVE11 TW11 TRUE WIRELESS WHITE</v>
      </c>
      <c r="J5185" t="str">
        <f>VLOOKUP(E5185,'Data Produk'!$A$2:$E$2517,4,FALSE)</f>
        <v>TWS</v>
      </c>
      <c r="K5185" t="str">
        <f>VLOOKUP(D5185,'Data Outlet'!$A$2:$D$17,4,FALSE)</f>
        <v>Dewi Lestari</v>
      </c>
      <c r="L5185" t="str">
        <f>VLOOKUP(D5185,'Data Outlet'!$A$2:$D$17,2,FALSE)</f>
        <v>CIBUBUR JUNCTION</v>
      </c>
    </row>
    <row r="5186" spans="1:12" x14ac:dyDescent="0.25">
      <c r="A5186" t="str">
        <f t="shared" si="162"/>
        <v>T-5185</v>
      </c>
      <c r="B5186" s="3" t="s">
        <v>2584</v>
      </c>
      <c r="C5186" s="5">
        <v>45482</v>
      </c>
      <c r="D5186" s="3" t="s">
        <v>37</v>
      </c>
      <c r="E5186" s="4" t="s">
        <v>236</v>
      </c>
      <c r="F5186" s="9">
        <v>2</v>
      </c>
      <c r="G5186">
        <f>VLOOKUP(E5186,'Data Produk'!$A$2:$E$2517,5,FALSE)</f>
        <v>25200</v>
      </c>
      <c r="H5186">
        <f t="shared" si="161"/>
        <v>50400</v>
      </c>
      <c r="I5186" t="str">
        <f>VLOOKUP(E5186,'Data Produk'!$A$2:$E$2517,3,FALSE)</f>
        <v>BHINNEKA HYPERLINK KD60C1501 BLACK</v>
      </c>
      <c r="J5186" t="str">
        <f>VLOOKUP(E5186,'Data Produk'!$A$2:$E$2517,4,FALSE)</f>
        <v>CABLE</v>
      </c>
      <c r="K5186" t="str">
        <f>VLOOKUP(D5186,'Data Outlet'!$A$2:$D$17,4,FALSE)</f>
        <v>Dewi Lestari</v>
      </c>
      <c r="L5186" t="str">
        <f>VLOOKUP(D5186,'Data Outlet'!$A$2:$D$17,2,FALSE)</f>
        <v>CIBUBUR JUNCTION</v>
      </c>
    </row>
    <row r="5187" spans="1:12" x14ac:dyDescent="0.25">
      <c r="A5187" t="str">
        <f t="shared" si="162"/>
        <v>T-5186</v>
      </c>
      <c r="B5187" s="3" t="s">
        <v>2584</v>
      </c>
      <c r="C5187" s="5">
        <v>45495</v>
      </c>
      <c r="D5187" s="3" t="s">
        <v>37</v>
      </c>
      <c r="E5187" s="4" t="s">
        <v>1885</v>
      </c>
      <c r="F5187" s="9">
        <v>1</v>
      </c>
      <c r="G5187">
        <f>VLOOKUP(E5187,'Data Produk'!$A$2:$E$2517,5,FALSE)</f>
        <v>396000</v>
      </c>
      <c r="H5187">
        <f t="shared" ref="H5187:H5250" si="163">G5187*F5187</f>
        <v>396000</v>
      </c>
      <c r="I5187" t="str">
        <f>VLOOKUP(E5187,'Data Produk'!$A$2:$E$2517,3,FALSE)</f>
        <v>BHINNEKA LEVIOSA MCX01 CONDENSER MICROPHONE BLACK</v>
      </c>
      <c r="J5187" t="str">
        <f>VLOOKUP(E5187,'Data Produk'!$A$2:$E$2517,4,FALSE)</f>
        <v>STREAMING DEVICES</v>
      </c>
      <c r="K5187" t="str">
        <f>VLOOKUP(D5187,'Data Outlet'!$A$2:$D$17,4,FALSE)</f>
        <v>Dewi Lestari</v>
      </c>
      <c r="L5187" t="str">
        <f>VLOOKUP(D5187,'Data Outlet'!$A$2:$D$17,2,FALSE)</f>
        <v>CIBUBUR JUNCTION</v>
      </c>
    </row>
    <row r="5188" spans="1:12" x14ac:dyDescent="0.25">
      <c r="A5188" t="str">
        <f t="shared" si="162"/>
        <v>T-5187</v>
      </c>
      <c r="B5188" s="3" t="s">
        <v>2584</v>
      </c>
      <c r="C5188" s="5">
        <v>45479</v>
      </c>
      <c r="D5188" s="3" t="s">
        <v>35</v>
      </c>
      <c r="E5188" s="4" t="s">
        <v>1377</v>
      </c>
      <c r="F5188" s="9">
        <v>1</v>
      </c>
      <c r="G5188">
        <f>VLOOKUP(E5188,'Data Produk'!$A$2:$E$2517,5,FALSE)</f>
        <v>98100</v>
      </c>
      <c r="H5188">
        <f t="shared" si="163"/>
        <v>98100</v>
      </c>
      <c r="I5188" t="str">
        <f>VLOOKUP(E5188,'Data Produk'!$A$2:$E$2517,3,FALSE)</f>
        <v>BHINNEKA CW2-Q01 30W 2-PORTS CHARGER (QC) WHITE</v>
      </c>
      <c r="J5188" t="str">
        <f>VLOOKUP(E5188,'Data Produk'!$A$2:$E$2517,4,FALSE)</f>
        <v>CHARGER</v>
      </c>
      <c r="K5188" t="str">
        <f>VLOOKUP(D5188,'Data Outlet'!$A$2:$D$17,4,FALSE)</f>
        <v>Budi Santoso</v>
      </c>
      <c r="L5188" t="str">
        <f>VLOOKUP(D5188,'Data Outlet'!$A$2:$D$17,2,FALSE)</f>
        <v>BINTARO EXCHANGE</v>
      </c>
    </row>
    <row r="5189" spans="1:12" x14ac:dyDescent="0.25">
      <c r="A5189" t="str">
        <f t="shared" si="162"/>
        <v>T-5188</v>
      </c>
      <c r="B5189" s="3" t="s">
        <v>2584</v>
      </c>
      <c r="C5189" s="5">
        <v>45485</v>
      </c>
      <c r="D5189" s="3" t="s">
        <v>37</v>
      </c>
      <c r="E5189" s="4" t="s">
        <v>175</v>
      </c>
      <c r="F5189" s="9">
        <v>4</v>
      </c>
      <c r="G5189">
        <f>VLOOKUP(E5189,'Data Produk'!$A$2:$E$2517,5,FALSE)</f>
        <v>31500</v>
      </c>
      <c r="H5189">
        <f t="shared" si="163"/>
        <v>126000</v>
      </c>
      <c r="I5189" t="str">
        <f>VLOOKUP(E5189,'Data Produk'!$A$2:$E$2517,3,FALSE)</f>
        <v>BHINNEKA HYPERLINK KD60L1501 BLACK</v>
      </c>
      <c r="J5189" t="str">
        <f>VLOOKUP(E5189,'Data Produk'!$A$2:$E$2517,4,FALSE)</f>
        <v>CABLE</v>
      </c>
      <c r="K5189" t="str">
        <f>VLOOKUP(D5189,'Data Outlet'!$A$2:$D$17,4,FALSE)</f>
        <v>Dewi Lestari</v>
      </c>
      <c r="L5189" t="str">
        <f>VLOOKUP(D5189,'Data Outlet'!$A$2:$D$17,2,FALSE)</f>
        <v>CIBUBUR JUNCTION</v>
      </c>
    </row>
    <row r="5190" spans="1:12" x14ac:dyDescent="0.25">
      <c r="A5190" t="str">
        <f t="shared" si="162"/>
        <v>T-5189</v>
      </c>
      <c r="B5190" s="3" t="s">
        <v>2584</v>
      </c>
      <c r="C5190" s="5">
        <v>45496</v>
      </c>
      <c r="D5190" s="3" t="s">
        <v>37</v>
      </c>
      <c r="E5190" s="4" t="s">
        <v>1183</v>
      </c>
      <c r="F5190" s="9">
        <v>1</v>
      </c>
      <c r="G5190">
        <f>VLOOKUP(E5190,'Data Produk'!$A$2:$E$2517,5,FALSE)</f>
        <v>34200</v>
      </c>
      <c r="H5190">
        <f t="shared" si="163"/>
        <v>34200</v>
      </c>
      <c r="I5190" t="str">
        <f>VLOOKUP(E5190,'Data Produk'!$A$2:$E$2517,3,FALSE)</f>
        <v>KDL105 BHINNEKA USB CABLE LIGHTNING</v>
      </c>
      <c r="J5190" t="str">
        <f>VLOOKUP(E5190,'Data Produk'!$A$2:$E$2517,4,FALSE)</f>
        <v>CABLE</v>
      </c>
      <c r="K5190" t="str">
        <f>VLOOKUP(D5190,'Data Outlet'!$A$2:$D$17,4,FALSE)</f>
        <v>Dewi Lestari</v>
      </c>
      <c r="L5190" t="str">
        <f>VLOOKUP(D5190,'Data Outlet'!$A$2:$D$17,2,FALSE)</f>
        <v>CIBUBUR JUNCTION</v>
      </c>
    </row>
    <row r="5191" spans="1:12" x14ac:dyDescent="0.25">
      <c r="A5191" t="str">
        <f t="shared" si="162"/>
        <v>T-5190</v>
      </c>
      <c r="B5191" s="3" t="s">
        <v>2584</v>
      </c>
      <c r="C5191" s="5">
        <v>45486</v>
      </c>
      <c r="D5191" s="3" t="s">
        <v>35</v>
      </c>
      <c r="E5191" s="4" t="s">
        <v>953</v>
      </c>
      <c r="F5191" s="9">
        <v>1</v>
      </c>
      <c r="G5191">
        <f>VLOOKUP(E5191,'Data Produk'!$A$2:$E$2517,5,FALSE)</f>
        <v>103500</v>
      </c>
      <c r="H5191">
        <f t="shared" si="163"/>
        <v>103500</v>
      </c>
      <c r="I5191" t="str">
        <f>VLOOKUP(E5191,'Data Produk'!$A$2:$E$2517,3,FALSE)</f>
        <v>BHINNEKA FLASH HQ53 GAMING HEADSET BLACK</v>
      </c>
      <c r="J5191" t="str">
        <f>VLOOKUP(E5191,'Data Produk'!$A$2:$E$2517,4,FALSE)</f>
        <v>GAMING HEADSET</v>
      </c>
      <c r="K5191" t="str">
        <f>VLOOKUP(D5191,'Data Outlet'!$A$2:$D$17,4,FALSE)</f>
        <v>Budi Santoso</v>
      </c>
      <c r="L5191" t="str">
        <f>VLOOKUP(D5191,'Data Outlet'!$A$2:$D$17,2,FALSE)</f>
        <v>BINTARO EXCHANGE</v>
      </c>
    </row>
    <row r="5192" spans="1:12" x14ac:dyDescent="0.25">
      <c r="A5192" t="str">
        <f t="shared" si="162"/>
        <v>T-5191</v>
      </c>
      <c r="B5192" s="3" t="s">
        <v>2584</v>
      </c>
      <c r="C5192" s="5">
        <v>45493</v>
      </c>
      <c r="D5192" s="3" t="s">
        <v>37</v>
      </c>
      <c r="E5192" s="4" t="s">
        <v>876</v>
      </c>
      <c r="F5192" s="9">
        <v>1</v>
      </c>
      <c r="G5192">
        <f>VLOOKUP(E5192,'Data Produk'!$A$2:$E$2517,5,FALSE)</f>
        <v>81000</v>
      </c>
      <c r="H5192">
        <f t="shared" si="163"/>
        <v>81000</v>
      </c>
      <c r="I5192" t="str">
        <f>VLOOKUP(E5192,'Data Produk'!$A$2:$E$2517,3,FALSE)</f>
        <v>BHINNEKA CRYTO VX7 GAMING MOUSE WHITE</v>
      </c>
      <c r="J5192" t="str">
        <f>VLOOKUP(E5192,'Data Produk'!$A$2:$E$2517,4,FALSE)</f>
        <v>MOUSE GAMING</v>
      </c>
      <c r="K5192" t="str">
        <f>VLOOKUP(D5192,'Data Outlet'!$A$2:$D$17,4,FALSE)</f>
        <v>Dewi Lestari</v>
      </c>
      <c r="L5192" t="str">
        <f>VLOOKUP(D5192,'Data Outlet'!$A$2:$D$17,2,FALSE)</f>
        <v>CIBUBUR JUNCTION</v>
      </c>
    </row>
    <row r="5193" spans="1:12" x14ac:dyDescent="0.25">
      <c r="A5193" t="str">
        <f t="shared" si="162"/>
        <v>T-5192</v>
      </c>
      <c r="B5193" s="3" t="s">
        <v>2584</v>
      </c>
      <c r="C5193" s="5">
        <v>45481</v>
      </c>
      <c r="D5193" s="3" t="s">
        <v>37</v>
      </c>
      <c r="E5193" s="4" t="s">
        <v>250</v>
      </c>
      <c r="F5193" s="9">
        <v>1</v>
      </c>
      <c r="G5193">
        <f>VLOOKUP(E5193,'Data Produk'!$A$2:$E$2517,5,FALSE)</f>
        <v>47700</v>
      </c>
      <c r="H5193">
        <f t="shared" si="163"/>
        <v>47700</v>
      </c>
      <c r="I5193" t="str">
        <f>VLOOKUP(E5193,'Data Produk'!$A$2:$E$2517,3,FALSE)</f>
        <v>BHINNEKA POWER MOVE 30W 2-PORTS CAR CHARGER (PD+QC) BLACK</v>
      </c>
      <c r="J5193" t="str">
        <f>VLOOKUP(E5193,'Data Produk'!$A$2:$E$2517,4,FALSE)</f>
        <v>CAR &amp; TRAVEL CHARGER</v>
      </c>
      <c r="K5193" t="str">
        <f>VLOOKUP(D5193,'Data Outlet'!$A$2:$D$17,4,FALSE)</f>
        <v>Dewi Lestari</v>
      </c>
      <c r="L5193" t="str">
        <f>VLOOKUP(D5193,'Data Outlet'!$A$2:$D$17,2,FALSE)</f>
        <v>CIBUBUR JUNCTION</v>
      </c>
    </row>
    <row r="5194" spans="1:12" x14ac:dyDescent="0.25">
      <c r="A5194" t="str">
        <f t="shared" si="162"/>
        <v>T-5193</v>
      </c>
      <c r="B5194" s="3" t="s">
        <v>2584</v>
      </c>
      <c r="C5194" s="5">
        <v>45498</v>
      </c>
      <c r="D5194" s="3" t="s">
        <v>35</v>
      </c>
      <c r="E5194" s="4" t="s">
        <v>934</v>
      </c>
      <c r="F5194" s="9">
        <v>3</v>
      </c>
      <c r="G5194">
        <f>VLOOKUP(E5194,'Data Produk'!$A$2:$E$2517,5,FALSE)</f>
        <v>47700</v>
      </c>
      <c r="H5194">
        <f t="shared" si="163"/>
        <v>143100</v>
      </c>
      <c r="I5194" t="str">
        <f>VLOOKUP(E5194,'Data Produk'!$A$2:$E$2517,3,FALSE)</f>
        <v>BHINNEKA POWER MOVE 30W 2-PORTS CAR CHARGER (PD+QC) BLACK</v>
      </c>
      <c r="J5194" t="str">
        <f>VLOOKUP(E5194,'Data Produk'!$A$2:$E$2517,4,FALSE)</f>
        <v>CAR &amp; TRAVEL CHARGER</v>
      </c>
      <c r="K5194" t="str">
        <f>VLOOKUP(D5194,'Data Outlet'!$A$2:$D$17,4,FALSE)</f>
        <v>Budi Santoso</v>
      </c>
      <c r="L5194" t="str">
        <f>VLOOKUP(D5194,'Data Outlet'!$A$2:$D$17,2,FALSE)</f>
        <v>BINTARO EXCHANGE</v>
      </c>
    </row>
    <row r="5195" spans="1:12" x14ac:dyDescent="0.25">
      <c r="A5195" t="str">
        <f t="shared" si="162"/>
        <v>T-5194</v>
      </c>
      <c r="B5195" s="3" t="s">
        <v>2584</v>
      </c>
      <c r="C5195" s="5">
        <v>45501</v>
      </c>
      <c r="D5195" s="3" t="s">
        <v>35</v>
      </c>
      <c r="E5195" s="4" t="s">
        <v>956</v>
      </c>
      <c r="F5195" s="9">
        <v>4</v>
      </c>
      <c r="G5195">
        <f>VLOOKUP(E5195,'Data Produk'!$A$2:$E$2517,5,FALSE)</f>
        <v>65700</v>
      </c>
      <c r="H5195">
        <f t="shared" si="163"/>
        <v>262800</v>
      </c>
      <c r="I5195" t="str">
        <f>VLOOKUP(E5195,'Data Produk'!$A$2:$E$2517,3,FALSE)</f>
        <v>BHINNEKA RAIGOR III WG12 GAMING MOUSE BLACK</v>
      </c>
      <c r="J5195" t="str">
        <f>VLOOKUP(E5195,'Data Produk'!$A$2:$E$2517,4,FALSE)</f>
        <v>MOUSE GAMING</v>
      </c>
      <c r="K5195" t="str">
        <f>VLOOKUP(D5195,'Data Outlet'!$A$2:$D$17,4,FALSE)</f>
        <v>Budi Santoso</v>
      </c>
      <c r="L5195" t="str">
        <f>VLOOKUP(D5195,'Data Outlet'!$A$2:$D$17,2,FALSE)</f>
        <v>BINTARO EXCHANGE</v>
      </c>
    </row>
    <row r="5196" spans="1:12" x14ac:dyDescent="0.25">
      <c r="A5196" t="str">
        <f t="shared" ref="A5196:A5259" si="164">"T-"&amp;ROW()-1</f>
        <v>T-5195</v>
      </c>
      <c r="B5196" s="3" t="s">
        <v>2584</v>
      </c>
      <c r="C5196" s="5">
        <v>45481</v>
      </c>
      <c r="D5196" s="3" t="s">
        <v>35</v>
      </c>
      <c r="E5196" s="4" t="s">
        <v>1886</v>
      </c>
      <c r="F5196" s="9">
        <v>1</v>
      </c>
      <c r="G5196">
        <f>VLOOKUP(E5196,'Data Produk'!$A$2:$E$2517,5,FALSE)</f>
        <v>314100</v>
      </c>
      <c r="H5196">
        <f t="shared" si="163"/>
        <v>314100</v>
      </c>
      <c r="I5196" t="str">
        <f>VLOOKUP(E5196,'Data Produk'!$A$2:$E$2517,3,FALSE)</f>
        <v>BHINNEKA SMART IP CAM PTZ SC02</v>
      </c>
      <c r="J5196" t="str">
        <f>VLOOKUP(E5196,'Data Produk'!$A$2:$E$2517,4,FALSE)</f>
        <v>SMART LIFE</v>
      </c>
      <c r="K5196" t="str">
        <f>VLOOKUP(D5196,'Data Outlet'!$A$2:$D$17,4,FALSE)</f>
        <v>Budi Santoso</v>
      </c>
      <c r="L5196" t="str">
        <f>VLOOKUP(D5196,'Data Outlet'!$A$2:$D$17,2,FALSE)</f>
        <v>BINTARO EXCHANGE</v>
      </c>
    </row>
    <row r="5197" spans="1:12" x14ac:dyDescent="0.25">
      <c r="A5197" t="str">
        <f t="shared" si="164"/>
        <v>T-5196</v>
      </c>
      <c r="B5197" s="3" t="s">
        <v>2584</v>
      </c>
      <c r="C5197" s="5">
        <v>45481</v>
      </c>
      <c r="D5197" s="3" t="s">
        <v>35</v>
      </c>
      <c r="E5197" s="4" t="s">
        <v>341</v>
      </c>
      <c r="F5197" s="9">
        <v>2</v>
      </c>
      <c r="G5197">
        <f>VLOOKUP(E5197,'Data Produk'!$A$2:$E$2517,5,FALSE)</f>
        <v>49500</v>
      </c>
      <c r="H5197">
        <f t="shared" si="163"/>
        <v>99000</v>
      </c>
      <c r="I5197" t="str">
        <f>VLOOKUP(E5197,'Data Produk'!$A$2:$E$2517,3,FALSE)</f>
        <v>BHINNEKA POWER PURE 20W 1-PORT TYPE-A USB CHARGER (QC) BLACK</v>
      </c>
      <c r="J5197" t="str">
        <f>VLOOKUP(E5197,'Data Produk'!$A$2:$E$2517,4,FALSE)</f>
        <v>CHARGER</v>
      </c>
      <c r="K5197" t="str">
        <f>VLOOKUP(D5197,'Data Outlet'!$A$2:$D$17,4,FALSE)</f>
        <v>Budi Santoso</v>
      </c>
      <c r="L5197" t="str">
        <f>VLOOKUP(D5197,'Data Outlet'!$A$2:$D$17,2,FALSE)</f>
        <v>BINTARO EXCHANGE</v>
      </c>
    </row>
    <row r="5198" spans="1:12" x14ac:dyDescent="0.25">
      <c r="A5198" t="str">
        <f t="shared" si="164"/>
        <v>T-5197</v>
      </c>
      <c r="B5198" s="3" t="s">
        <v>2584</v>
      </c>
      <c r="C5198" s="5">
        <v>45476</v>
      </c>
      <c r="D5198" s="3" t="s">
        <v>35</v>
      </c>
      <c r="E5198" s="4" t="s">
        <v>355</v>
      </c>
      <c r="F5198" s="9">
        <v>1</v>
      </c>
      <c r="G5198">
        <f>VLOOKUP(E5198,'Data Produk'!$A$2:$E$2517,5,FALSE)</f>
        <v>36900</v>
      </c>
      <c r="H5198">
        <f t="shared" si="163"/>
        <v>36900</v>
      </c>
      <c r="I5198" t="str">
        <f>VLOOKUP(E5198,'Data Produk'!$A$2:$E$2517,3,FALSE)</f>
        <v>KL106 BHINNEKA USB CABLE LIGHTNING</v>
      </c>
      <c r="J5198" t="str">
        <f>VLOOKUP(E5198,'Data Produk'!$A$2:$E$2517,4,FALSE)</f>
        <v>CABLE</v>
      </c>
      <c r="K5198" t="str">
        <f>VLOOKUP(D5198,'Data Outlet'!$A$2:$D$17,4,FALSE)</f>
        <v>Budi Santoso</v>
      </c>
      <c r="L5198" t="str">
        <f>VLOOKUP(D5198,'Data Outlet'!$A$2:$D$17,2,FALSE)</f>
        <v>BINTARO EXCHANGE</v>
      </c>
    </row>
    <row r="5199" spans="1:12" x14ac:dyDescent="0.25">
      <c r="A5199" t="str">
        <f t="shared" si="164"/>
        <v>T-5198</v>
      </c>
      <c r="B5199" s="3" t="s">
        <v>2584</v>
      </c>
      <c r="C5199" s="5">
        <v>45491</v>
      </c>
      <c r="D5199" s="3" t="s">
        <v>37</v>
      </c>
      <c r="E5199" s="4" t="s">
        <v>786</v>
      </c>
      <c r="F5199" s="9">
        <v>1</v>
      </c>
      <c r="G5199">
        <f>VLOOKUP(E5199,'Data Produk'!$A$2:$E$2517,5,FALSE)</f>
        <v>243000</v>
      </c>
      <c r="H5199">
        <f t="shared" si="163"/>
        <v>243000</v>
      </c>
      <c r="I5199" t="str">
        <f>VLOOKUP(E5199,'Data Produk'!$A$2:$E$2517,3,FALSE)</f>
        <v>BHINNEKA LUMINOUS C30 WEBCAM BLACK</v>
      </c>
      <c r="J5199" t="str">
        <f>VLOOKUP(E5199,'Data Produk'!$A$2:$E$2517,4,FALSE)</f>
        <v>STREAMING DEVICES</v>
      </c>
      <c r="K5199" t="str">
        <f>VLOOKUP(D5199,'Data Outlet'!$A$2:$D$17,4,FALSE)</f>
        <v>Dewi Lestari</v>
      </c>
      <c r="L5199" t="str">
        <f>VLOOKUP(D5199,'Data Outlet'!$A$2:$D$17,2,FALSE)</f>
        <v>CIBUBUR JUNCTION</v>
      </c>
    </row>
    <row r="5200" spans="1:12" x14ac:dyDescent="0.25">
      <c r="A5200" t="str">
        <f t="shared" si="164"/>
        <v>T-5199</v>
      </c>
      <c r="B5200" s="3" t="s">
        <v>2584</v>
      </c>
      <c r="C5200" s="5">
        <v>45481</v>
      </c>
      <c r="D5200" s="3" t="s">
        <v>37</v>
      </c>
      <c r="E5200" s="4" t="s">
        <v>595</v>
      </c>
      <c r="F5200" s="9">
        <v>1</v>
      </c>
      <c r="G5200">
        <f>VLOOKUP(E5200,'Data Produk'!$A$2:$E$2517,5,FALSE)</f>
        <v>13500</v>
      </c>
      <c r="H5200">
        <f t="shared" si="163"/>
        <v>13500</v>
      </c>
      <c r="I5200" t="str">
        <f>VLOOKUP(E5200,'Data Produk'!$A$2:$E$2517,3,FALSE)</f>
        <v>BHINNEKA LINKBUDS ES2 WIRED EARBUDS WHITE</v>
      </c>
      <c r="J5200" t="str">
        <f>VLOOKUP(E5200,'Data Produk'!$A$2:$E$2517,4,FALSE)</f>
        <v>EARPHONE</v>
      </c>
      <c r="K5200" t="str">
        <f>VLOOKUP(D5200,'Data Outlet'!$A$2:$D$17,4,FALSE)</f>
        <v>Dewi Lestari</v>
      </c>
      <c r="L5200" t="str">
        <f>VLOOKUP(D5200,'Data Outlet'!$A$2:$D$17,2,FALSE)</f>
        <v>CIBUBUR JUNCTION</v>
      </c>
    </row>
    <row r="5201" spans="1:12" x14ac:dyDescent="0.25">
      <c r="A5201" t="str">
        <f t="shared" si="164"/>
        <v>T-5200</v>
      </c>
      <c r="B5201" s="3" t="s">
        <v>2584</v>
      </c>
      <c r="C5201" s="5">
        <v>45493</v>
      </c>
      <c r="D5201" s="3" t="s">
        <v>37</v>
      </c>
      <c r="E5201" s="4" t="s">
        <v>308</v>
      </c>
      <c r="F5201" s="9">
        <v>2</v>
      </c>
      <c r="G5201">
        <f>VLOOKUP(E5201,'Data Produk'!$A$2:$E$2517,5,FALSE)</f>
        <v>77350</v>
      </c>
      <c r="H5201">
        <f t="shared" si="163"/>
        <v>154700</v>
      </c>
      <c r="I5201" t="str">
        <f>VLOOKUP(E5201,'Data Produk'!$A$2:$E$2517,3,FALSE)</f>
        <v>BHINNEKA W190 OFFICE MOUSE BLACK</v>
      </c>
      <c r="J5201" t="str">
        <f>VLOOKUP(E5201,'Data Produk'!$A$2:$E$2517,4,FALSE)</f>
        <v>OFFICE MOUSE</v>
      </c>
      <c r="K5201" t="str">
        <f>VLOOKUP(D5201,'Data Outlet'!$A$2:$D$17,4,FALSE)</f>
        <v>Dewi Lestari</v>
      </c>
      <c r="L5201" t="str">
        <f>VLOOKUP(D5201,'Data Outlet'!$A$2:$D$17,2,FALSE)</f>
        <v>CIBUBUR JUNCTION</v>
      </c>
    </row>
    <row r="5202" spans="1:12" x14ac:dyDescent="0.25">
      <c r="A5202" t="str">
        <f t="shared" si="164"/>
        <v>T-5201</v>
      </c>
      <c r="B5202" s="3" t="s">
        <v>2584</v>
      </c>
      <c r="C5202" s="5">
        <v>45502</v>
      </c>
      <c r="D5202" s="3" t="s">
        <v>35</v>
      </c>
      <c r="E5202" s="4" t="s">
        <v>358</v>
      </c>
      <c r="F5202" s="9">
        <v>1</v>
      </c>
      <c r="G5202">
        <f>VLOOKUP(E5202,'Data Produk'!$A$2:$E$2517,5,FALSE)</f>
        <v>76500</v>
      </c>
      <c r="H5202">
        <f t="shared" si="163"/>
        <v>76500</v>
      </c>
      <c r="I5202" t="str">
        <f>VLOOKUP(E5202,'Data Produk'!$A$2:$E$2517,3,FALSE)</f>
        <v>BHINNEKA WAVE10 TW10 TRUE WIRELESS BEIGE</v>
      </c>
      <c r="J5202" t="str">
        <f>VLOOKUP(E5202,'Data Produk'!$A$2:$E$2517,4,FALSE)</f>
        <v>TWS</v>
      </c>
      <c r="K5202" t="str">
        <f>VLOOKUP(D5202,'Data Outlet'!$A$2:$D$17,4,FALSE)</f>
        <v>Budi Santoso</v>
      </c>
      <c r="L5202" t="str">
        <f>VLOOKUP(D5202,'Data Outlet'!$A$2:$D$17,2,FALSE)</f>
        <v>BINTARO EXCHANGE</v>
      </c>
    </row>
    <row r="5203" spans="1:12" x14ac:dyDescent="0.25">
      <c r="A5203" t="str">
        <f t="shared" si="164"/>
        <v>T-5202</v>
      </c>
      <c r="B5203" s="3" t="s">
        <v>2584</v>
      </c>
      <c r="C5203" s="5">
        <v>45489</v>
      </c>
      <c r="D5203" s="3" t="s">
        <v>37</v>
      </c>
      <c r="E5203" s="4" t="s">
        <v>1647</v>
      </c>
      <c r="F5203" s="9">
        <v>1</v>
      </c>
      <c r="G5203">
        <f>VLOOKUP(E5203,'Data Produk'!$A$2:$E$2517,5,FALSE)</f>
        <v>112500</v>
      </c>
      <c r="H5203">
        <f t="shared" si="163"/>
        <v>112500</v>
      </c>
      <c r="I5203" t="str">
        <f>VLOOKUP(E5203,'Data Produk'!$A$2:$E$2517,3,FALSE)</f>
        <v>BHINNEKA WAVE11 TW11 TRUE WIRELESS PINK</v>
      </c>
      <c r="J5203" t="str">
        <f>VLOOKUP(E5203,'Data Produk'!$A$2:$E$2517,4,FALSE)</f>
        <v>TWS</v>
      </c>
      <c r="K5203" t="str">
        <f>VLOOKUP(D5203,'Data Outlet'!$A$2:$D$17,4,FALSE)</f>
        <v>Dewi Lestari</v>
      </c>
      <c r="L5203" t="str">
        <f>VLOOKUP(D5203,'Data Outlet'!$A$2:$D$17,2,FALSE)</f>
        <v>CIBUBUR JUNCTION</v>
      </c>
    </row>
    <row r="5204" spans="1:12" x14ac:dyDescent="0.25">
      <c r="A5204" t="str">
        <f t="shared" si="164"/>
        <v>T-5203</v>
      </c>
      <c r="B5204" s="3" t="s">
        <v>2584</v>
      </c>
      <c r="C5204" s="5">
        <v>45475</v>
      </c>
      <c r="D5204" s="3" t="s">
        <v>35</v>
      </c>
      <c r="E5204" s="4" t="s">
        <v>1534</v>
      </c>
      <c r="F5204" s="9">
        <v>2</v>
      </c>
      <c r="G5204">
        <f>VLOOKUP(E5204,'Data Produk'!$A$2:$E$2517,5,FALSE)</f>
        <v>26100</v>
      </c>
      <c r="H5204">
        <f t="shared" si="163"/>
        <v>52200</v>
      </c>
      <c r="I5204" t="str">
        <f>VLOOKUP(E5204,'Data Produk'!$A$2:$E$2517,3,FALSE)</f>
        <v>BHINNEKA GO ES1 WIRED EARBUDS BLACK</v>
      </c>
      <c r="J5204" t="str">
        <f>VLOOKUP(E5204,'Data Produk'!$A$2:$E$2517,4,FALSE)</f>
        <v>EARPHONE</v>
      </c>
      <c r="K5204" t="str">
        <f>VLOOKUP(D5204,'Data Outlet'!$A$2:$D$17,4,FALSE)</f>
        <v>Budi Santoso</v>
      </c>
      <c r="L5204" t="str">
        <f>VLOOKUP(D5204,'Data Outlet'!$A$2:$D$17,2,FALSE)</f>
        <v>BINTARO EXCHANGE</v>
      </c>
    </row>
    <row r="5205" spans="1:12" x14ac:dyDescent="0.25">
      <c r="A5205" t="str">
        <f t="shared" si="164"/>
        <v>T-5204</v>
      </c>
      <c r="B5205" s="3" t="s">
        <v>2584</v>
      </c>
      <c r="C5205" s="5">
        <v>45477</v>
      </c>
      <c r="D5205" s="3" t="s">
        <v>35</v>
      </c>
      <c r="E5205" s="4" t="s">
        <v>1525</v>
      </c>
      <c r="F5205" s="9">
        <v>2</v>
      </c>
      <c r="G5205">
        <f>VLOOKUP(E5205,'Data Produk'!$A$2:$E$2517,5,FALSE)</f>
        <v>112500</v>
      </c>
      <c r="H5205">
        <f t="shared" si="163"/>
        <v>225000</v>
      </c>
      <c r="I5205" t="str">
        <f>VLOOKUP(E5205,'Data Produk'!$A$2:$E$2517,3,FALSE)</f>
        <v>BHINNEKA WAVE11 TW11 TRUE WIRELESS BLACK</v>
      </c>
      <c r="J5205" t="str">
        <f>VLOOKUP(E5205,'Data Produk'!$A$2:$E$2517,4,FALSE)</f>
        <v>TWS</v>
      </c>
      <c r="K5205" t="str">
        <f>VLOOKUP(D5205,'Data Outlet'!$A$2:$D$17,4,FALSE)</f>
        <v>Budi Santoso</v>
      </c>
      <c r="L5205" t="str">
        <f>VLOOKUP(D5205,'Data Outlet'!$A$2:$D$17,2,FALSE)</f>
        <v>BINTARO EXCHANGE</v>
      </c>
    </row>
    <row r="5206" spans="1:12" x14ac:dyDescent="0.25">
      <c r="A5206" t="str">
        <f t="shared" si="164"/>
        <v>T-5205</v>
      </c>
      <c r="B5206" s="3" t="s">
        <v>2584</v>
      </c>
      <c r="C5206" s="5">
        <v>45479</v>
      </c>
      <c r="D5206" s="3" t="s">
        <v>35</v>
      </c>
      <c r="E5206" s="4" t="s">
        <v>1757</v>
      </c>
      <c r="F5206" s="9">
        <v>1</v>
      </c>
      <c r="G5206">
        <f>VLOOKUP(E5206,'Data Produk'!$A$2:$E$2517,5,FALSE)</f>
        <v>27000</v>
      </c>
      <c r="H5206">
        <f t="shared" si="163"/>
        <v>27000</v>
      </c>
      <c r="I5206" t="str">
        <f>VLOOKUP(E5206,'Data Produk'!$A$2:$E$2517,3,FALSE)</f>
        <v>KM201 BHINNEKA USB CABLE MICRO</v>
      </c>
      <c r="J5206" t="str">
        <f>VLOOKUP(E5206,'Data Produk'!$A$2:$E$2517,4,FALSE)</f>
        <v>CABLE</v>
      </c>
      <c r="K5206" t="str">
        <f>VLOOKUP(D5206,'Data Outlet'!$A$2:$D$17,4,FALSE)</f>
        <v>Budi Santoso</v>
      </c>
      <c r="L5206" t="str">
        <f>VLOOKUP(D5206,'Data Outlet'!$A$2:$D$17,2,FALSE)</f>
        <v>BINTARO EXCHANGE</v>
      </c>
    </row>
    <row r="5207" spans="1:12" x14ac:dyDescent="0.25">
      <c r="A5207" t="str">
        <f t="shared" si="164"/>
        <v>T-5206</v>
      </c>
      <c r="B5207" s="3" t="s">
        <v>2584</v>
      </c>
      <c r="C5207" s="5">
        <v>45500</v>
      </c>
      <c r="D5207" s="3" t="s">
        <v>37</v>
      </c>
      <c r="E5207" s="4" t="s">
        <v>1645</v>
      </c>
      <c r="F5207" s="9">
        <v>1</v>
      </c>
      <c r="G5207">
        <f>VLOOKUP(E5207,'Data Produk'!$A$2:$E$2517,5,FALSE)</f>
        <v>76500</v>
      </c>
      <c r="H5207">
        <f t="shared" si="163"/>
        <v>76500</v>
      </c>
      <c r="I5207" t="str">
        <f>VLOOKUP(E5207,'Data Produk'!$A$2:$E$2517,3,FALSE)</f>
        <v>BHINNEKA Gaming Keyboard K-511.</v>
      </c>
      <c r="J5207" t="str">
        <f>VLOOKUP(E5207,'Data Produk'!$A$2:$E$2517,4,FALSE)</f>
        <v>KEYBOARD GAMING</v>
      </c>
      <c r="K5207" t="str">
        <f>VLOOKUP(D5207,'Data Outlet'!$A$2:$D$17,4,FALSE)</f>
        <v>Dewi Lestari</v>
      </c>
      <c r="L5207" t="str">
        <f>VLOOKUP(D5207,'Data Outlet'!$A$2:$D$17,2,FALSE)</f>
        <v>CIBUBUR JUNCTION</v>
      </c>
    </row>
    <row r="5208" spans="1:12" x14ac:dyDescent="0.25">
      <c r="A5208" t="str">
        <f t="shared" si="164"/>
        <v>T-5207</v>
      </c>
      <c r="B5208" s="3" t="s">
        <v>2584</v>
      </c>
      <c r="C5208" s="5">
        <v>45492</v>
      </c>
      <c r="D5208" s="3" t="s">
        <v>37</v>
      </c>
      <c r="E5208" s="4" t="s">
        <v>148</v>
      </c>
      <c r="F5208" s="9">
        <v>2</v>
      </c>
      <c r="G5208">
        <f>VLOOKUP(E5208,'Data Produk'!$A$2:$E$2517,5,FALSE)</f>
        <v>14400</v>
      </c>
      <c r="H5208">
        <f t="shared" si="163"/>
        <v>28800</v>
      </c>
      <c r="I5208" t="str">
        <f>VLOOKUP(E5208,'Data Produk'!$A$2:$E$2517,3,FALSE)</f>
        <v>BHINNEKA DURALINK KLT1201 CABLE BLACK</v>
      </c>
      <c r="J5208" t="str">
        <f>VLOOKUP(E5208,'Data Produk'!$A$2:$E$2517,4,FALSE)</f>
        <v>CABLE</v>
      </c>
      <c r="K5208" t="str">
        <f>VLOOKUP(D5208,'Data Outlet'!$A$2:$D$17,4,FALSE)</f>
        <v>Dewi Lestari</v>
      </c>
      <c r="L5208" t="str">
        <f>VLOOKUP(D5208,'Data Outlet'!$A$2:$D$17,2,FALSE)</f>
        <v>CIBUBUR JUNCTION</v>
      </c>
    </row>
    <row r="5209" spans="1:12" x14ac:dyDescent="0.25">
      <c r="A5209" t="str">
        <f t="shared" si="164"/>
        <v>T-5208</v>
      </c>
      <c r="B5209" s="3" t="s">
        <v>2584</v>
      </c>
      <c r="C5209" s="5">
        <v>45477</v>
      </c>
      <c r="D5209" s="3" t="s">
        <v>37</v>
      </c>
      <c r="E5209" s="4" t="s">
        <v>1887</v>
      </c>
      <c r="F5209" s="9">
        <v>1</v>
      </c>
      <c r="G5209">
        <f>VLOOKUP(E5209,'Data Produk'!$A$2:$E$2517,5,FALSE)</f>
        <v>98100</v>
      </c>
      <c r="H5209">
        <f t="shared" si="163"/>
        <v>98100</v>
      </c>
      <c r="I5209" t="str">
        <f>VLOOKUP(E5209,'Data Produk'!$A$2:$E$2517,3,FALSE)</f>
        <v>BHINNEKA SMART IR REMOTE SR01</v>
      </c>
      <c r="J5209" t="str">
        <f>VLOOKUP(E5209,'Data Produk'!$A$2:$E$2517,4,FALSE)</f>
        <v>SMART LIFE</v>
      </c>
      <c r="K5209" t="str">
        <f>VLOOKUP(D5209,'Data Outlet'!$A$2:$D$17,4,FALSE)</f>
        <v>Dewi Lestari</v>
      </c>
      <c r="L5209" t="str">
        <f>VLOOKUP(D5209,'Data Outlet'!$A$2:$D$17,2,FALSE)</f>
        <v>CIBUBUR JUNCTION</v>
      </c>
    </row>
    <row r="5210" spans="1:12" x14ac:dyDescent="0.25">
      <c r="A5210" t="str">
        <f t="shared" si="164"/>
        <v>T-5209</v>
      </c>
      <c r="B5210" s="3" t="s">
        <v>2584</v>
      </c>
      <c r="C5210" s="5">
        <v>45498</v>
      </c>
      <c r="D5210" s="3" t="s">
        <v>37</v>
      </c>
      <c r="E5210" s="4" t="s">
        <v>1263</v>
      </c>
      <c r="F5210" s="9">
        <v>1</v>
      </c>
      <c r="G5210">
        <f>VLOOKUP(E5210,'Data Produk'!$A$2:$E$2517,5,FALSE)</f>
        <v>148500</v>
      </c>
      <c r="H5210">
        <f t="shared" si="163"/>
        <v>148500</v>
      </c>
      <c r="I5210" t="str">
        <f>VLOOKUP(E5210,'Data Produk'!$A$2:$E$2517,3,FALSE)</f>
        <v>BHINNEKA SMART ADAPTOR LA1A01</v>
      </c>
      <c r="J5210" t="str">
        <f>VLOOKUP(E5210,'Data Produk'!$A$2:$E$2517,4,FALSE)</f>
        <v>SMART LIFE</v>
      </c>
      <c r="K5210" t="str">
        <f>VLOOKUP(D5210,'Data Outlet'!$A$2:$D$17,4,FALSE)</f>
        <v>Dewi Lestari</v>
      </c>
      <c r="L5210" t="str">
        <f>VLOOKUP(D5210,'Data Outlet'!$A$2:$D$17,2,FALSE)</f>
        <v>CIBUBUR JUNCTION</v>
      </c>
    </row>
    <row r="5211" spans="1:12" x14ac:dyDescent="0.25">
      <c r="A5211" t="str">
        <f t="shared" si="164"/>
        <v>T-5210</v>
      </c>
      <c r="B5211" s="3" t="s">
        <v>2584</v>
      </c>
      <c r="C5211" s="5">
        <v>45485</v>
      </c>
      <c r="D5211" s="3" t="s">
        <v>35</v>
      </c>
      <c r="E5211" s="4" t="s">
        <v>372</v>
      </c>
      <c r="F5211" s="9">
        <v>1</v>
      </c>
      <c r="G5211">
        <f>VLOOKUP(E5211,'Data Produk'!$A$2:$E$2517,5,FALSE)</f>
        <v>88200</v>
      </c>
      <c r="H5211">
        <f t="shared" si="163"/>
        <v>88200</v>
      </c>
      <c r="I5211" t="str">
        <f>VLOOKUP(E5211,'Data Produk'!$A$2:$E$2517,3,FALSE)</f>
        <v>BHINNEKA POWER PACK S1 10.000 mAh POWERBANK WHITE</v>
      </c>
      <c r="J5211" t="str">
        <f>VLOOKUP(E5211,'Data Produk'!$A$2:$E$2517,4,FALSE)</f>
        <v>POWERBANK</v>
      </c>
      <c r="K5211" t="str">
        <f>VLOOKUP(D5211,'Data Outlet'!$A$2:$D$17,4,FALSE)</f>
        <v>Budi Santoso</v>
      </c>
      <c r="L5211" t="str">
        <f>VLOOKUP(D5211,'Data Outlet'!$A$2:$D$17,2,FALSE)</f>
        <v>BINTARO EXCHANGE</v>
      </c>
    </row>
    <row r="5212" spans="1:12" x14ac:dyDescent="0.25">
      <c r="A5212" t="str">
        <f t="shared" si="164"/>
        <v>T-5211</v>
      </c>
      <c r="B5212" s="3" t="s">
        <v>2584</v>
      </c>
      <c r="C5212" s="5">
        <v>45489</v>
      </c>
      <c r="D5212" s="3" t="s">
        <v>35</v>
      </c>
      <c r="E5212" s="4" t="s">
        <v>320</v>
      </c>
      <c r="F5212" s="9">
        <v>1</v>
      </c>
      <c r="G5212">
        <f>VLOOKUP(E5212,'Data Produk'!$A$2:$E$2517,5,FALSE)</f>
        <v>13050</v>
      </c>
      <c r="H5212">
        <f t="shared" si="163"/>
        <v>13050</v>
      </c>
      <c r="I5212" t="str">
        <f>VLOOKUP(E5212,'Data Produk'!$A$2:$E$2517,3,FALSE)</f>
        <v>BHINNEKA DURALINK KCT1201 BLACK</v>
      </c>
      <c r="J5212" t="str">
        <f>VLOOKUP(E5212,'Data Produk'!$A$2:$E$2517,4,FALSE)</f>
        <v>CABLE</v>
      </c>
      <c r="K5212" t="str">
        <f>VLOOKUP(D5212,'Data Outlet'!$A$2:$D$17,4,FALSE)</f>
        <v>Budi Santoso</v>
      </c>
      <c r="L5212" t="str">
        <f>VLOOKUP(D5212,'Data Outlet'!$A$2:$D$17,2,FALSE)</f>
        <v>BINTARO EXCHANGE</v>
      </c>
    </row>
    <row r="5213" spans="1:12" x14ac:dyDescent="0.25">
      <c r="A5213" t="str">
        <f t="shared" si="164"/>
        <v>T-5212</v>
      </c>
      <c r="B5213" s="3" t="s">
        <v>2584</v>
      </c>
      <c r="C5213" s="5">
        <v>45504</v>
      </c>
      <c r="D5213" s="3" t="s">
        <v>37</v>
      </c>
      <c r="E5213" s="4" t="s">
        <v>1385</v>
      </c>
      <c r="F5213" s="9">
        <v>1</v>
      </c>
      <c r="G5213">
        <f>VLOOKUP(E5213,'Data Produk'!$A$2:$E$2517,5,FALSE)</f>
        <v>26100</v>
      </c>
      <c r="H5213">
        <f t="shared" si="163"/>
        <v>26100</v>
      </c>
      <c r="I5213" t="str">
        <f>VLOOKUP(E5213,'Data Produk'!$A$2:$E$2517,3,FALSE)</f>
        <v>KM102 BHINNEKA USB CABLE MICRO</v>
      </c>
      <c r="J5213" t="str">
        <f>VLOOKUP(E5213,'Data Produk'!$A$2:$E$2517,4,FALSE)</f>
        <v>CABLE</v>
      </c>
      <c r="K5213" t="str">
        <f>VLOOKUP(D5213,'Data Outlet'!$A$2:$D$17,4,FALSE)</f>
        <v>Dewi Lestari</v>
      </c>
      <c r="L5213" t="str">
        <f>VLOOKUP(D5213,'Data Outlet'!$A$2:$D$17,2,FALSE)</f>
        <v>CIBUBUR JUNCTION</v>
      </c>
    </row>
    <row r="5214" spans="1:12" x14ac:dyDescent="0.25">
      <c r="A5214" t="str">
        <f t="shared" si="164"/>
        <v>T-5213</v>
      </c>
      <c r="B5214" s="3" t="s">
        <v>2584</v>
      </c>
      <c r="C5214" s="5">
        <v>45502</v>
      </c>
      <c r="D5214" s="3" t="s">
        <v>37</v>
      </c>
      <c r="E5214" s="4" t="s">
        <v>101</v>
      </c>
      <c r="F5214" s="9">
        <v>1</v>
      </c>
      <c r="G5214">
        <f>VLOOKUP(E5214,'Data Produk'!$A$2:$E$2517,5,FALSE)</f>
        <v>233350</v>
      </c>
      <c r="H5214">
        <f t="shared" si="163"/>
        <v>233350</v>
      </c>
      <c r="I5214" t="str">
        <f>VLOOKUP(E5214,'Data Produk'!$A$2:$E$2517,3,FALSE)</f>
        <v>BHINNEKA POWER PLUS 65W 3-PORTS GAN CHARGER (PD/PPS+QC) BLACK</v>
      </c>
      <c r="J5214" t="str">
        <f>VLOOKUP(E5214,'Data Produk'!$A$2:$E$2517,4,FALSE)</f>
        <v>CHARGER</v>
      </c>
      <c r="K5214" t="str">
        <f>VLOOKUP(D5214,'Data Outlet'!$A$2:$D$17,4,FALSE)</f>
        <v>Dewi Lestari</v>
      </c>
      <c r="L5214" t="str">
        <f>VLOOKUP(D5214,'Data Outlet'!$A$2:$D$17,2,FALSE)</f>
        <v>CIBUBUR JUNCTION</v>
      </c>
    </row>
    <row r="5215" spans="1:12" x14ac:dyDescent="0.25">
      <c r="A5215" t="str">
        <f t="shared" si="164"/>
        <v>T-5214</v>
      </c>
      <c r="B5215" s="3" t="s">
        <v>2584</v>
      </c>
      <c r="C5215" s="5">
        <v>45477</v>
      </c>
      <c r="D5215" s="3" t="s">
        <v>35</v>
      </c>
      <c r="E5215" s="4" t="s">
        <v>1499</v>
      </c>
      <c r="F5215" s="9">
        <v>3</v>
      </c>
      <c r="G5215">
        <f>VLOOKUP(E5215,'Data Produk'!$A$2:$E$2517,5,FALSE)</f>
        <v>25200</v>
      </c>
      <c r="H5215">
        <f t="shared" si="163"/>
        <v>75600</v>
      </c>
      <c r="I5215" t="str">
        <f>VLOOKUP(E5215,'Data Produk'!$A$2:$E$2517,3,FALSE)</f>
        <v>KDC105 BHINNEKA USB CABLE TYPE C</v>
      </c>
      <c r="J5215" t="str">
        <f>VLOOKUP(E5215,'Data Produk'!$A$2:$E$2517,4,FALSE)</f>
        <v>CABLE</v>
      </c>
      <c r="K5215" t="str">
        <f>VLOOKUP(D5215,'Data Outlet'!$A$2:$D$17,4,FALSE)</f>
        <v>Budi Santoso</v>
      </c>
      <c r="L5215" t="str">
        <f>VLOOKUP(D5215,'Data Outlet'!$A$2:$D$17,2,FALSE)</f>
        <v>BINTARO EXCHANGE</v>
      </c>
    </row>
    <row r="5216" spans="1:12" x14ac:dyDescent="0.25">
      <c r="A5216" t="str">
        <f t="shared" si="164"/>
        <v>T-5215</v>
      </c>
      <c r="B5216" s="3" t="s">
        <v>2584</v>
      </c>
      <c r="C5216" s="5">
        <v>45479</v>
      </c>
      <c r="D5216" s="3" t="s">
        <v>37</v>
      </c>
      <c r="E5216" s="4" t="s">
        <v>682</v>
      </c>
      <c r="F5216" s="9">
        <v>1</v>
      </c>
      <c r="G5216">
        <f>VLOOKUP(E5216,'Data Produk'!$A$2:$E$2517,5,FALSE)</f>
        <v>37350</v>
      </c>
      <c r="H5216">
        <f t="shared" si="163"/>
        <v>37350</v>
      </c>
      <c r="I5216" t="str">
        <f>VLOOKUP(E5216,'Data Produk'!$A$2:$E$2517,3,FALSE)</f>
        <v>BHINNEKA LAVALIER MV01 MICROPHONE BLACK</v>
      </c>
      <c r="J5216" t="str">
        <f>VLOOKUP(E5216,'Data Produk'!$A$2:$E$2517,4,FALSE)</f>
        <v>STREAMING DEVICES</v>
      </c>
      <c r="K5216" t="str">
        <f>VLOOKUP(D5216,'Data Outlet'!$A$2:$D$17,4,FALSE)</f>
        <v>Dewi Lestari</v>
      </c>
      <c r="L5216" t="str">
        <f>VLOOKUP(D5216,'Data Outlet'!$A$2:$D$17,2,FALSE)</f>
        <v>CIBUBUR JUNCTION</v>
      </c>
    </row>
    <row r="5217" spans="1:12" x14ac:dyDescent="0.25">
      <c r="A5217" t="str">
        <f t="shared" si="164"/>
        <v>T-5216</v>
      </c>
      <c r="B5217" s="3" t="s">
        <v>2584</v>
      </c>
      <c r="C5217" s="5">
        <v>45484</v>
      </c>
      <c r="D5217" s="3" t="s">
        <v>37</v>
      </c>
      <c r="E5217" s="4" t="s">
        <v>918</v>
      </c>
      <c r="F5217" s="9">
        <v>1</v>
      </c>
      <c r="G5217">
        <f>VLOOKUP(E5217,'Data Produk'!$A$2:$E$2517,5,FALSE)</f>
        <v>65700</v>
      </c>
      <c r="H5217">
        <f t="shared" si="163"/>
        <v>65700</v>
      </c>
      <c r="I5217" t="str">
        <f>VLOOKUP(E5217,'Data Produk'!$A$2:$E$2517,3,FALSE)</f>
        <v>BHINNEKA RAIGOR III WG12 GAMING MOUSE BLACK</v>
      </c>
      <c r="J5217" t="str">
        <f>VLOOKUP(E5217,'Data Produk'!$A$2:$E$2517,4,FALSE)</f>
        <v>MOUSE GAMING</v>
      </c>
      <c r="K5217" t="str">
        <f>VLOOKUP(D5217,'Data Outlet'!$A$2:$D$17,4,FALSE)</f>
        <v>Dewi Lestari</v>
      </c>
      <c r="L5217" t="str">
        <f>VLOOKUP(D5217,'Data Outlet'!$A$2:$D$17,2,FALSE)</f>
        <v>CIBUBUR JUNCTION</v>
      </c>
    </row>
    <row r="5218" spans="1:12" x14ac:dyDescent="0.25">
      <c r="A5218" t="str">
        <f t="shared" si="164"/>
        <v>T-5217</v>
      </c>
      <c r="B5218" s="3" t="s">
        <v>2584</v>
      </c>
      <c r="C5218" s="5">
        <v>45482</v>
      </c>
      <c r="D5218" s="3" t="s">
        <v>35</v>
      </c>
      <c r="E5218" s="4" t="s">
        <v>1301</v>
      </c>
      <c r="F5218" s="9">
        <v>3</v>
      </c>
      <c r="G5218">
        <f>VLOOKUP(E5218,'Data Produk'!$A$2:$E$2517,5,FALSE)</f>
        <v>15000</v>
      </c>
      <c r="H5218">
        <f t="shared" si="163"/>
        <v>45000</v>
      </c>
      <c r="I5218" t="str">
        <f>VLOOKUP(E5218,'Data Produk'!$A$2:$E$2517,3,FALSE)</f>
        <v>KC103 BHINNEKA USB CABLE TYPE C</v>
      </c>
      <c r="J5218" t="str">
        <f>VLOOKUP(E5218,'Data Produk'!$A$2:$E$2517,4,FALSE)</f>
        <v>CABLE</v>
      </c>
      <c r="K5218" t="str">
        <f>VLOOKUP(D5218,'Data Outlet'!$A$2:$D$17,4,FALSE)</f>
        <v>Budi Santoso</v>
      </c>
      <c r="L5218" t="str">
        <f>VLOOKUP(D5218,'Data Outlet'!$A$2:$D$17,2,FALSE)</f>
        <v>BINTARO EXCHANGE</v>
      </c>
    </row>
    <row r="5219" spans="1:12" x14ac:dyDescent="0.25">
      <c r="A5219" t="str">
        <f t="shared" si="164"/>
        <v>T-5218</v>
      </c>
      <c r="B5219" s="3" t="s">
        <v>2584</v>
      </c>
      <c r="C5219" s="5">
        <v>45495</v>
      </c>
      <c r="D5219" s="3" t="s">
        <v>35</v>
      </c>
      <c r="E5219" s="4" t="s">
        <v>944</v>
      </c>
      <c r="F5219" s="9">
        <v>1</v>
      </c>
      <c r="G5219">
        <f>VLOOKUP(E5219,'Data Produk'!$A$2:$E$2517,5,FALSE)</f>
        <v>26100</v>
      </c>
      <c r="H5219">
        <f t="shared" si="163"/>
        <v>26100</v>
      </c>
      <c r="I5219" t="str">
        <f>VLOOKUP(E5219,'Data Produk'!$A$2:$E$2517,3,FALSE)</f>
        <v>BHINNEKA GO ES1 WIRED EARBUDS WHITE</v>
      </c>
      <c r="J5219" t="str">
        <f>VLOOKUP(E5219,'Data Produk'!$A$2:$E$2517,4,FALSE)</f>
        <v>EARPHONE</v>
      </c>
      <c r="K5219" t="str">
        <f>VLOOKUP(D5219,'Data Outlet'!$A$2:$D$17,4,FALSE)</f>
        <v>Budi Santoso</v>
      </c>
      <c r="L5219" t="str">
        <f>VLOOKUP(D5219,'Data Outlet'!$A$2:$D$17,2,FALSE)</f>
        <v>BINTARO EXCHANGE</v>
      </c>
    </row>
    <row r="5220" spans="1:12" x14ac:dyDescent="0.25">
      <c r="A5220" t="str">
        <f t="shared" si="164"/>
        <v>T-5219</v>
      </c>
      <c r="B5220" s="3" t="s">
        <v>2584</v>
      </c>
      <c r="C5220" s="5">
        <v>45503</v>
      </c>
      <c r="D5220" s="3" t="s">
        <v>35</v>
      </c>
      <c r="E5220" s="4" t="s">
        <v>339</v>
      </c>
      <c r="F5220" s="9">
        <v>4</v>
      </c>
      <c r="G5220">
        <f>VLOOKUP(E5220,'Data Produk'!$A$2:$E$2517,5,FALSE)</f>
        <v>15300</v>
      </c>
      <c r="H5220">
        <f t="shared" si="163"/>
        <v>61200</v>
      </c>
      <c r="I5220" t="str">
        <f>VLOOKUP(E5220,'Data Produk'!$A$2:$E$2517,3,FALSE)</f>
        <v>BHINNEKA LINKPODS ES3 WIRED EARBUDS BLACK</v>
      </c>
      <c r="J5220" t="str">
        <f>VLOOKUP(E5220,'Data Produk'!$A$2:$E$2517,4,FALSE)</f>
        <v>EARPHONE</v>
      </c>
      <c r="K5220" t="str">
        <f>VLOOKUP(D5220,'Data Outlet'!$A$2:$D$17,4,FALSE)</f>
        <v>Budi Santoso</v>
      </c>
      <c r="L5220" t="str">
        <f>VLOOKUP(D5220,'Data Outlet'!$A$2:$D$17,2,FALSE)</f>
        <v>BINTARO EXCHANGE</v>
      </c>
    </row>
    <row r="5221" spans="1:12" x14ac:dyDescent="0.25">
      <c r="A5221" t="str">
        <f t="shared" si="164"/>
        <v>T-5220</v>
      </c>
      <c r="B5221" s="3" t="s">
        <v>2584</v>
      </c>
      <c r="C5221" s="5">
        <v>45476</v>
      </c>
      <c r="D5221" s="3" t="s">
        <v>37</v>
      </c>
      <c r="E5221" s="4" t="s">
        <v>831</v>
      </c>
      <c r="F5221" s="9">
        <v>2</v>
      </c>
      <c r="G5221">
        <f>VLOOKUP(E5221,'Data Produk'!$A$2:$E$2517,5,FALSE)</f>
        <v>76500</v>
      </c>
      <c r="H5221">
        <f t="shared" si="163"/>
        <v>153000</v>
      </c>
      <c r="I5221" t="str">
        <f>VLOOKUP(E5221,'Data Produk'!$A$2:$E$2517,3,FALSE)</f>
        <v>BHINNEKA WAVE10 TW10 TRUE WIRELESS WHITE</v>
      </c>
      <c r="J5221" t="str">
        <f>VLOOKUP(E5221,'Data Produk'!$A$2:$E$2517,4,FALSE)</f>
        <v>TWS</v>
      </c>
      <c r="K5221" t="str">
        <f>VLOOKUP(D5221,'Data Outlet'!$A$2:$D$17,4,FALSE)</f>
        <v>Dewi Lestari</v>
      </c>
      <c r="L5221" t="str">
        <f>VLOOKUP(D5221,'Data Outlet'!$A$2:$D$17,2,FALSE)</f>
        <v>CIBUBUR JUNCTION</v>
      </c>
    </row>
    <row r="5222" spans="1:12" x14ac:dyDescent="0.25">
      <c r="A5222" t="str">
        <f t="shared" si="164"/>
        <v>T-5221</v>
      </c>
      <c r="B5222" s="3" t="s">
        <v>2584</v>
      </c>
      <c r="C5222" s="5">
        <v>45477</v>
      </c>
      <c r="D5222" s="3" t="s">
        <v>37</v>
      </c>
      <c r="E5222" s="4" t="s">
        <v>168</v>
      </c>
      <c r="F5222" s="9">
        <v>3</v>
      </c>
      <c r="G5222">
        <f>VLOOKUP(E5222,'Data Produk'!$A$2:$E$2517,5,FALSE)</f>
        <v>15300</v>
      </c>
      <c r="H5222">
        <f t="shared" si="163"/>
        <v>45900</v>
      </c>
      <c r="I5222" t="str">
        <f>VLOOKUP(E5222,'Data Produk'!$A$2:$E$2517,3,FALSE)</f>
        <v>BHINNEKA LINKPODS ES3 WIRED EARBUDS BLACK</v>
      </c>
      <c r="J5222" t="str">
        <f>VLOOKUP(E5222,'Data Produk'!$A$2:$E$2517,4,FALSE)</f>
        <v>EARPHONE</v>
      </c>
      <c r="K5222" t="str">
        <f>VLOOKUP(D5222,'Data Outlet'!$A$2:$D$17,4,FALSE)</f>
        <v>Dewi Lestari</v>
      </c>
      <c r="L5222" t="str">
        <f>VLOOKUP(D5222,'Data Outlet'!$A$2:$D$17,2,FALSE)</f>
        <v>CIBUBUR JUNCTION</v>
      </c>
    </row>
    <row r="5223" spans="1:12" x14ac:dyDescent="0.25">
      <c r="A5223" t="str">
        <f t="shared" si="164"/>
        <v>T-5222</v>
      </c>
      <c r="B5223" s="3" t="s">
        <v>2584</v>
      </c>
      <c r="C5223" s="5">
        <v>45480</v>
      </c>
      <c r="D5223" s="3" t="s">
        <v>35</v>
      </c>
      <c r="E5223" s="4" t="s">
        <v>1504</v>
      </c>
      <c r="F5223" s="9">
        <v>1</v>
      </c>
      <c r="G5223">
        <f>VLOOKUP(E5223,'Data Produk'!$A$2:$E$2517,5,FALSE)</f>
        <v>153000</v>
      </c>
      <c r="H5223">
        <f t="shared" si="163"/>
        <v>153000</v>
      </c>
      <c r="I5223" t="str">
        <f>VLOOKUP(E5223,'Data Produk'!$A$2:$E$2517,3,FALSE)</f>
        <v>BHINNEKA ATO MP905 DESKMAT GEO1</v>
      </c>
      <c r="J5223" t="str">
        <f>VLOOKUP(E5223,'Data Produk'!$A$2:$E$2517,4,FALSE)</f>
        <v>DESKMAT</v>
      </c>
      <c r="K5223" t="str">
        <f>VLOOKUP(D5223,'Data Outlet'!$A$2:$D$17,4,FALSE)</f>
        <v>Budi Santoso</v>
      </c>
      <c r="L5223" t="str">
        <f>VLOOKUP(D5223,'Data Outlet'!$A$2:$D$17,2,FALSE)</f>
        <v>BINTARO EXCHANGE</v>
      </c>
    </row>
    <row r="5224" spans="1:12" x14ac:dyDescent="0.25">
      <c r="A5224" t="str">
        <f t="shared" si="164"/>
        <v>T-5223</v>
      </c>
      <c r="B5224" s="3" t="s">
        <v>2584</v>
      </c>
      <c r="C5224" s="5">
        <v>45480</v>
      </c>
      <c r="D5224" s="3" t="s">
        <v>35</v>
      </c>
      <c r="E5224" s="4" t="s">
        <v>1334</v>
      </c>
      <c r="F5224" s="9">
        <v>1</v>
      </c>
      <c r="G5224">
        <f>VLOOKUP(E5224,'Data Produk'!$A$2:$E$2517,5,FALSE)</f>
        <v>225000</v>
      </c>
      <c r="H5224">
        <f t="shared" si="163"/>
        <v>225000</v>
      </c>
      <c r="I5224" t="str">
        <f>VLOOKUP(E5224,'Data Produk'!$A$2:$E$2517,3,FALSE)</f>
        <v>BHINNEKA Gaming Keyboard MK-890 ATOM96 Grey Blue Switch</v>
      </c>
      <c r="J5224" t="str">
        <f>VLOOKUP(E5224,'Data Produk'!$A$2:$E$2517,4,FALSE)</f>
        <v>KEYBOARD GAMING</v>
      </c>
      <c r="K5224" t="str">
        <f>VLOOKUP(D5224,'Data Outlet'!$A$2:$D$17,4,FALSE)</f>
        <v>Budi Santoso</v>
      </c>
      <c r="L5224" t="str">
        <f>VLOOKUP(D5224,'Data Outlet'!$A$2:$D$17,2,FALSE)</f>
        <v>BINTARO EXCHANGE</v>
      </c>
    </row>
    <row r="5225" spans="1:12" x14ac:dyDescent="0.25">
      <c r="A5225" t="str">
        <f t="shared" si="164"/>
        <v>T-5224</v>
      </c>
      <c r="B5225" s="3" t="s">
        <v>2584</v>
      </c>
      <c r="C5225" s="5">
        <v>45495</v>
      </c>
      <c r="D5225" s="3" t="s">
        <v>35</v>
      </c>
      <c r="E5225" s="4" t="s">
        <v>1888</v>
      </c>
      <c r="F5225" s="9">
        <v>1</v>
      </c>
      <c r="G5225">
        <f>VLOOKUP(E5225,'Data Produk'!$A$2:$E$2517,5,FALSE)</f>
        <v>145800</v>
      </c>
      <c r="H5225">
        <f t="shared" si="163"/>
        <v>145800</v>
      </c>
      <c r="I5225" t="str">
        <f>VLOOKUP(E5225,'Data Produk'!$A$2:$E$2517,3,FALSE)</f>
        <v>BHINNEKA SHOOTER II GP13 GAMEPAD BLACK</v>
      </c>
      <c r="J5225" t="str">
        <f>VLOOKUP(E5225,'Data Produk'!$A$2:$E$2517,4,FALSE)</f>
        <v>GAMEPAD</v>
      </c>
      <c r="K5225" t="str">
        <f>VLOOKUP(D5225,'Data Outlet'!$A$2:$D$17,4,FALSE)</f>
        <v>Budi Santoso</v>
      </c>
      <c r="L5225" t="str">
        <f>VLOOKUP(D5225,'Data Outlet'!$A$2:$D$17,2,FALSE)</f>
        <v>BINTARO EXCHANGE</v>
      </c>
    </row>
    <row r="5226" spans="1:12" x14ac:dyDescent="0.25">
      <c r="A5226" t="str">
        <f t="shared" si="164"/>
        <v>T-5225</v>
      </c>
      <c r="B5226" s="3" t="s">
        <v>2584</v>
      </c>
      <c r="C5226" s="5">
        <v>45488</v>
      </c>
      <c r="D5226" s="3" t="s">
        <v>35</v>
      </c>
      <c r="E5226" s="4" t="s">
        <v>342</v>
      </c>
      <c r="F5226" s="9">
        <v>1</v>
      </c>
      <c r="G5226">
        <f>VLOOKUP(E5226,'Data Produk'!$A$2:$E$2517,5,FALSE)</f>
        <v>60750</v>
      </c>
      <c r="H5226">
        <f t="shared" si="163"/>
        <v>60750</v>
      </c>
      <c r="I5226" t="str">
        <f>VLOOKUP(E5226,'Data Produk'!$A$2:$E$2517,3,FALSE)</f>
        <v>BHINNEKA RAIGOR II WG10 GAMING MOUSE BLACK</v>
      </c>
      <c r="J5226" t="str">
        <f>VLOOKUP(E5226,'Data Produk'!$A$2:$E$2517,4,FALSE)</f>
        <v>MOUSE GAMING</v>
      </c>
      <c r="K5226" t="str">
        <f>VLOOKUP(D5226,'Data Outlet'!$A$2:$D$17,4,FALSE)</f>
        <v>Budi Santoso</v>
      </c>
      <c r="L5226" t="str">
        <f>VLOOKUP(D5226,'Data Outlet'!$A$2:$D$17,2,FALSE)</f>
        <v>BINTARO EXCHANGE</v>
      </c>
    </row>
    <row r="5227" spans="1:12" x14ac:dyDescent="0.25">
      <c r="A5227" t="str">
        <f t="shared" si="164"/>
        <v>T-5226</v>
      </c>
      <c r="B5227" s="3" t="s">
        <v>2584</v>
      </c>
      <c r="C5227" s="5">
        <v>45481</v>
      </c>
      <c r="D5227" s="3" t="s">
        <v>35</v>
      </c>
      <c r="E5227" s="4" t="s">
        <v>955</v>
      </c>
      <c r="F5227" s="9">
        <v>2</v>
      </c>
      <c r="G5227">
        <f>VLOOKUP(E5227,'Data Produk'!$A$2:$E$2517,5,FALSE)</f>
        <v>82800</v>
      </c>
      <c r="H5227">
        <f t="shared" si="163"/>
        <v>165600</v>
      </c>
      <c r="I5227" t="str">
        <f>VLOOKUP(E5227,'Data Produk'!$A$2:$E$2517,3,FALSE)</f>
        <v>BHINNEKA GO W193 OFFICE MOUSE GREY</v>
      </c>
      <c r="J5227" t="str">
        <f>VLOOKUP(E5227,'Data Produk'!$A$2:$E$2517,4,FALSE)</f>
        <v>OFFICE MOUSE</v>
      </c>
      <c r="K5227" t="str">
        <f>VLOOKUP(D5227,'Data Outlet'!$A$2:$D$17,4,FALSE)</f>
        <v>Budi Santoso</v>
      </c>
      <c r="L5227" t="str">
        <f>VLOOKUP(D5227,'Data Outlet'!$A$2:$D$17,2,FALSE)</f>
        <v>BINTARO EXCHANGE</v>
      </c>
    </row>
    <row r="5228" spans="1:12" x14ac:dyDescent="0.25">
      <c r="A5228" t="str">
        <f t="shared" si="164"/>
        <v>T-5227</v>
      </c>
      <c r="B5228" s="3" t="s">
        <v>2584</v>
      </c>
      <c r="C5228" s="5">
        <v>45489</v>
      </c>
      <c r="D5228" s="3" t="s">
        <v>35</v>
      </c>
      <c r="E5228" s="4" t="s">
        <v>1835</v>
      </c>
      <c r="F5228" s="9">
        <v>1</v>
      </c>
      <c r="G5228">
        <f>VLOOKUP(E5228,'Data Produk'!$A$2:$E$2517,5,FALSE)</f>
        <v>36900</v>
      </c>
      <c r="H5228">
        <f t="shared" si="163"/>
        <v>36900</v>
      </c>
      <c r="I5228" t="str">
        <f>VLOOKUP(E5228,'Data Produk'!$A$2:$E$2517,3,FALSE)</f>
        <v>KC106 BHINNEKA USB CABLE TYPE C</v>
      </c>
      <c r="J5228" t="str">
        <f>VLOOKUP(E5228,'Data Produk'!$A$2:$E$2517,4,FALSE)</f>
        <v>CABLE</v>
      </c>
      <c r="K5228" t="str">
        <f>VLOOKUP(D5228,'Data Outlet'!$A$2:$D$17,4,FALSE)</f>
        <v>Budi Santoso</v>
      </c>
      <c r="L5228" t="str">
        <f>VLOOKUP(D5228,'Data Outlet'!$A$2:$D$17,2,FALSE)</f>
        <v>BINTARO EXCHANGE</v>
      </c>
    </row>
    <row r="5229" spans="1:12" x14ac:dyDescent="0.25">
      <c r="A5229" t="str">
        <f t="shared" si="164"/>
        <v>T-5228</v>
      </c>
      <c r="B5229" s="3" t="s">
        <v>2584</v>
      </c>
      <c r="C5229" s="5">
        <v>45486</v>
      </c>
      <c r="D5229" s="3" t="s">
        <v>36</v>
      </c>
      <c r="E5229" s="4" t="s">
        <v>1788</v>
      </c>
      <c r="F5229" s="9">
        <v>1</v>
      </c>
      <c r="G5229">
        <f>VLOOKUP(E5229,'Data Produk'!$A$2:$E$2517,5,FALSE)</f>
        <v>82800</v>
      </c>
      <c r="H5229">
        <f t="shared" si="163"/>
        <v>82800</v>
      </c>
      <c r="I5229" t="str">
        <f>VLOOKUP(E5229,'Data Produk'!$A$2:$E$2517,3,FALSE)</f>
        <v>BHINNEKA W190 OFFICE MOUSE WHITE</v>
      </c>
      <c r="J5229" t="str">
        <f>VLOOKUP(E5229,'Data Produk'!$A$2:$E$2517,4,FALSE)</f>
        <v>OFFICE MOUSE</v>
      </c>
      <c r="K5229" t="str">
        <f>VLOOKUP(D5229,'Data Outlet'!$A$2:$D$17,4,FALSE)</f>
        <v>Citra Dewi</v>
      </c>
      <c r="L5229" t="str">
        <f>VLOOKUP(D5229,'Data Outlet'!$A$2:$D$17,2,FALSE)</f>
        <v>CENTER POINT MEDAN</v>
      </c>
    </row>
    <row r="5230" spans="1:12" x14ac:dyDescent="0.25">
      <c r="A5230" t="str">
        <f t="shared" si="164"/>
        <v>T-5229</v>
      </c>
      <c r="B5230" s="3" t="s">
        <v>2584</v>
      </c>
      <c r="C5230" s="5">
        <v>45492</v>
      </c>
      <c r="D5230" s="3" t="s">
        <v>39</v>
      </c>
      <c r="E5230" s="4" t="s">
        <v>414</v>
      </c>
      <c r="F5230" s="9">
        <v>3</v>
      </c>
      <c r="G5230">
        <f>VLOOKUP(E5230,'Data Produk'!$A$2:$E$2517,5,FALSE)</f>
        <v>162000</v>
      </c>
      <c r="H5230">
        <f t="shared" si="163"/>
        <v>486000</v>
      </c>
      <c r="I5230" t="str">
        <f>VLOOKUP(E5230,'Data Produk'!$A$2:$E$2517,3,FALSE)</f>
        <v>BHINNEKA POWER PACK T1 10.000 mAh 22,5W POWERBANK BLACK</v>
      </c>
      <c r="J5230" t="str">
        <f>VLOOKUP(E5230,'Data Produk'!$A$2:$E$2517,4,FALSE)</f>
        <v>POWERBANK</v>
      </c>
      <c r="K5230" t="str">
        <f>VLOOKUP(D5230,'Data Outlet'!$A$2:$D$17,4,FALSE)</f>
        <v>Eko Wijaya</v>
      </c>
      <c r="L5230" t="str">
        <f>VLOOKUP(D5230,'Data Outlet'!$A$2:$D$17,2,FALSE)</f>
        <v>KOTA KASABLANKA</v>
      </c>
    </row>
    <row r="5231" spans="1:12" x14ac:dyDescent="0.25">
      <c r="A5231" t="str">
        <f t="shared" si="164"/>
        <v>T-5230</v>
      </c>
      <c r="B5231" s="3" t="s">
        <v>2584</v>
      </c>
      <c r="C5231" s="5">
        <v>45474</v>
      </c>
      <c r="D5231" s="3" t="s">
        <v>36</v>
      </c>
      <c r="E5231" s="4" t="s">
        <v>1862</v>
      </c>
      <c r="F5231" s="9">
        <v>1</v>
      </c>
      <c r="G5231">
        <f>VLOOKUP(E5231,'Data Produk'!$A$2:$E$2517,5,FALSE)</f>
        <v>76500</v>
      </c>
      <c r="H5231">
        <f t="shared" si="163"/>
        <v>76500</v>
      </c>
      <c r="I5231" t="str">
        <f>VLOOKUP(E5231,'Data Produk'!$A$2:$E$2517,3,FALSE)</f>
        <v>BHINNEKA Gaming Keyboard K-511.</v>
      </c>
      <c r="J5231" t="str">
        <f>VLOOKUP(E5231,'Data Produk'!$A$2:$E$2517,4,FALSE)</f>
        <v>KEYBOARD GAMING</v>
      </c>
      <c r="K5231" t="str">
        <f>VLOOKUP(D5231,'Data Outlet'!$A$2:$D$17,4,FALSE)</f>
        <v>Citra Dewi</v>
      </c>
      <c r="L5231" t="str">
        <f>VLOOKUP(D5231,'Data Outlet'!$A$2:$D$17,2,FALSE)</f>
        <v>CENTER POINT MEDAN</v>
      </c>
    </row>
    <row r="5232" spans="1:12" x14ac:dyDescent="0.25">
      <c r="A5232" t="str">
        <f t="shared" si="164"/>
        <v>T-5231</v>
      </c>
      <c r="B5232" s="3" t="s">
        <v>2584</v>
      </c>
      <c r="C5232" s="5">
        <v>45480</v>
      </c>
      <c r="D5232" s="3" t="s">
        <v>36</v>
      </c>
      <c r="E5232" s="4" t="s">
        <v>1822</v>
      </c>
      <c r="F5232" s="9">
        <v>1</v>
      </c>
      <c r="G5232">
        <f>VLOOKUP(E5232,'Data Produk'!$A$2:$E$2517,5,FALSE)</f>
        <v>112500</v>
      </c>
      <c r="H5232">
        <f t="shared" si="163"/>
        <v>112500</v>
      </c>
      <c r="I5232" t="str">
        <f>VLOOKUP(E5232,'Data Produk'!$A$2:$E$2517,3,FALSE)</f>
        <v>BHINNEKA WAVE11 TW11 TRUE WIRELESS BLACK</v>
      </c>
      <c r="J5232" t="str">
        <f>VLOOKUP(E5232,'Data Produk'!$A$2:$E$2517,4,FALSE)</f>
        <v>TWS</v>
      </c>
      <c r="K5232" t="str">
        <f>VLOOKUP(D5232,'Data Outlet'!$A$2:$D$17,4,FALSE)</f>
        <v>Citra Dewi</v>
      </c>
      <c r="L5232" t="str">
        <f>VLOOKUP(D5232,'Data Outlet'!$A$2:$D$17,2,FALSE)</f>
        <v>CENTER POINT MEDAN</v>
      </c>
    </row>
    <row r="5233" spans="1:12" x14ac:dyDescent="0.25">
      <c r="A5233" t="str">
        <f t="shared" si="164"/>
        <v>T-5232</v>
      </c>
      <c r="B5233" s="3" t="s">
        <v>2584</v>
      </c>
      <c r="C5233" s="5">
        <v>45482</v>
      </c>
      <c r="D5233" s="3" t="s">
        <v>40</v>
      </c>
      <c r="E5233" s="4" t="s">
        <v>664</v>
      </c>
      <c r="F5233" s="9">
        <v>2</v>
      </c>
      <c r="G5233">
        <f>VLOOKUP(E5233,'Data Produk'!$A$2:$E$2517,5,FALSE)</f>
        <v>74700</v>
      </c>
      <c r="H5233">
        <f t="shared" si="163"/>
        <v>149400</v>
      </c>
      <c r="I5233" t="str">
        <f>VLOOKUP(E5233,'Data Produk'!$A$2:$E$2517,3,FALSE)</f>
        <v>BHINNEKA KM100 OFFICE COMBO BLACK</v>
      </c>
      <c r="J5233" t="str">
        <f>VLOOKUP(E5233,'Data Produk'!$A$2:$E$2517,4,FALSE)</f>
        <v>OFFICE COMBO</v>
      </c>
      <c r="K5233" t="str">
        <f>VLOOKUP(D5233,'Data Outlet'!$A$2:$D$17,4,FALSE)</f>
        <v>Fani Sari</v>
      </c>
      <c r="L5233" t="str">
        <f>VLOOKUP(D5233,'Data Outlet'!$A$2:$D$17,2,FALSE)</f>
        <v>LIPPO MALL KEMANG</v>
      </c>
    </row>
    <row r="5234" spans="1:12" x14ac:dyDescent="0.25">
      <c r="A5234" t="str">
        <f t="shared" si="164"/>
        <v>T-5233</v>
      </c>
      <c r="B5234" s="3" t="s">
        <v>2584</v>
      </c>
      <c r="C5234" s="5">
        <v>45479</v>
      </c>
      <c r="D5234" s="3" t="s">
        <v>39</v>
      </c>
      <c r="E5234" s="4" t="s">
        <v>386</v>
      </c>
      <c r="F5234" s="9">
        <v>10</v>
      </c>
      <c r="G5234">
        <f>VLOOKUP(E5234,'Data Produk'!$A$2:$E$2517,5,FALSE)</f>
        <v>22500</v>
      </c>
      <c r="H5234">
        <f t="shared" si="163"/>
        <v>225000</v>
      </c>
      <c r="I5234" t="str">
        <f>VLOOKUP(E5234,'Data Produk'!$A$2:$E$2517,3,FALSE)</f>
        <v>BHINNEKA HYPERLINK KV65C1201 BLACK</v>
      </c>
      <c r="J5234" t="str">
        <f>VLOOKUP(E5234,'Data Produk'!$A$2:$E$2517,4,FALSE)</f>
        <v>CABLE</v>
      </c>
      <c r="K5234" t="str">
        <f>VLOOKUP(D5234,'Data Outlet'!$A$2:$D$17,4,FALSE)</f>
        <v>Eko Wijaya</v>
      </c>
      <c r="L5234" t="str">
        <f>VLOOKUP(D5234,'Data Outlet'!$A$2:$D$17,2,FALSE)</f>
        <v>KOTA KASABLANKA</v>
      </c>
    </row>
    <row r="5235" spans="1:12" x14ac:dyDescent="0.25">
      <c r="A5235" t="str">
        <f t="shared" si="164"/>
        <v>T-5234</v>
      </c>
      <c r="B5235" s="3" t="s">
        <v>2584</v>
      </c>
      <c r="C5235" s="5">
        <v>45500</v>
      </c>
      <c r="D5235" s="3" t="s">
        <v>36</v>
      </c>
      <c r="E5235" s="4" t="s">
        <v>211</v>
      </c>
      <c r="F5235" s="9">
        <v>2</v>
      </c>
      <c r="G5235">
        <f>VLOOKUP(E5235,'Data Produk'!$A$2:$E$2517,5,FALSE)</f>
        <v>17100</v>
      </c>
      <c r="H5235">
        <f t="shared" si="163"/>
        <v>34200</v>
      </c>
      <c r="I5235" t="str">
        <f>VLOOKUP(E5235,'Data Produk'!$A$2:$E$2517,3,FALSE)</f>
        <v>BHINNEKA DURALINK KCB1201 BLACK</v>
      </c>
      <c r="J5235" t="str">
        <f>VLOOKUP(E5235,'Data Produk'!$A$2:$E$2517,4,FALSE)</f>
        <v>CABLE</v>
      </c>
      <c r="K5235" t="str">
        <f>VLOOKUP(D5235,'Data Outlet'!$A$2:$D$17,4,FALSE)</f>
        <v>Citra Dewi</v>
      </c>
      <c r="L5235" t="str">
        <f>VLOOKUP(D5235,'Data Outlet'!$A$2:$D$17,2,FALSE)</f>
        <v>CENTER POINT MEDAN</v>
      </c>
    </row>
    <row r="5236" spans="1:12" x14ac:dyDescent="0.25">
      <c r="A5236" t="str">
        <f t="shared" si="164"/>
        <v>T-5235</v>
      </c>
      <c r="B5236" s="3" t="s">
        <v>2584</v>
      </c>
      <c r="C5236" s="5">
        <v>45490</v>
      </c>
      <c r="D5236" s="3" t="s">
        <v>40</v>
      </c>
      <c r="E5236" s="4" t="s">
        <v>1298</v>
      </c>
      <c r="F5236" s="9">
        <v>2</v>
      </c>
      <c r="G5236">
        <f>VLOOKUP(E5236,'Data Produk'!$A$2:$E$2517,5,FALSE)</f>
        <v>41400</v>
      </c>
      <c r="H5236">
        <f t="shared" si="163"/>
        <v>82800</v>
      </c>
      <c r="I5236" t="str">
        <f>VLOOKUP(E5236,'Data Produk'!$A$2:$E$2517,3,FALSE)</f>
        <v>BHINNEKA CW1-Q03 18W 1-PORTS CHARGER (QC) WHITE</v>
      </c>
      <c r="J5236" t="str">
        <f>VLOOKUP(E5236,'Data Produk'!$A$2:$E$2517,4,FALSE)</f>
        <v>CHARGER</v>
      </c>
      <c r="K5236" t="str">
        <f>VLOOKUP(D5236,'Data Outlet'!$A$2:$D$17,4,FALSE)</f>
        <v>Fani Sari</v>
      </c>
      <c r="L5236" t="str">
        <f>VLOOKUP(D5236,'Data Outlet'!$A$2:$D$17,2,FALSE)</f>
        <v>LIPPO MALL KEMANG</v>
      </c>
    </row>
    <row r="5237" spans="1:12" x14ac:dyDescent="0.25">
      <c r="A5237" t="str">
        <f t="shared" si="164"/>
        <v>T-5236</v>
      </c>
      <c r="B5237" s="3" t="s">
        <v>2584</v>
      </c>
      <c r="C5237" s="5">
        <v>45486</v>
      </c>
      <c r="D5237" s="3" t="s">
        <v>40</v>
      </c>
      <c r="E5237" s="4" t="s">
        <v>1155</v>
      </c>
      <c r="F5237" s="9">
        <v>1</v>
      </c>
      <c r="G5237">
        <f>VLOOKUP(E5237,'Data Produk'!$A$2:$E$2517,5,FALSE)</f>
        <v>112500</v>
      </c>
      <c r="H5237">
        <f t="shared" si="163"/>
        <v>112500</v>
      </c>
      <c r="I5237" t="str">
        <f>VLOOKUP(E5237,'Data Produk'!$A$2:$E$2517,3,FALSE)</f>
        <v>BHINNEKA GO WH02 WIRELESS HEADSET GREY</v>
      </c>
      <c r="J5237" t="str">
        <f>VLOOKUP(E5237,'Data Produk'!$A$2:$E$2517,4,FALSE)</f>
        <v>WIRELESS HEADSET</v>
      </c>
      <c r="K5237" t="str">
        <f>VLOOKUP(D5237,'Data Outlet'!$A$2:$D$17,4,FALSE)</f>
        <v>Fani Sari</v>
      </c>
      <c r="L5237" t="str">
        <f>VLOOKUP(D5237,'Data Outlet'!$A$2:$D$17,2,FALSE)</f>
        <v>LIPPO MALL KEMANG</v>
      </c>
    </row>
    <row r="5238" spans="1:12" x14ac:dyDescent="0.25">
      <c r="A5238" t="str">
        <f t="shared" si="164"/>
        <v>T-5237</v>
      </c>
      <c r="B5238" s="3" t="s">
        <v>2584</v>
      </c>
      <c r="C5238" s="5">
        <v>45495</v>
      </c>
      <c r="D5238" s="3" t="s">
        <v>36</v>
      </c>
      <c r="E5238" s="4" t="s">
        <v>1730</v>
      </c>
      <c r="F5238" s="9">
        <v>6</v>
      </c>
      <c r="G5238">
        <f>VLOOKUP(E5238,'Data Produk'!$A$2:$E$2517,5,FALSE)</f>
        <v>17100</v>
      </c>
      <c r="H5238">
        <f t="shared" si="163"/>
        <v>102600</v>
      </c>
      <c r="I5238" t="str">
        <f>VLOOKUP(E5238,'Data Produk'!$A$2:$E$2517,3,FALSE)</f>
        <v>KM103 BHINNEKA USB CABLE MICRO</v>
      </c>
      <c r="J5238" t="str">
        <f>VLOOKUP(E5238,'Data Produk'!$A$2:$E$2517,4,FALSE)</f>
        <v>CABLE</v>
      </c>
      <c r="K5238" t="str">
        <f>VLOOKUP(D5238,'Data Outlet'!$A$2:$D$17,4,FALSE)</f>
        <v>Citra Dewi</v>
      </c>
      <c r="L5238" t="str">
        <f>VLOOKUP(D5238,'Data Outlet'!$A$2:$D$17,2,FALSE)</f>
        <v>CENTER POINT MEDAN</v>
      </c>
    </row>
    <row r="5239" spans="1:12" x14ac:dyDescent="0.25">
      <c r="A5239" t="str">
        <f t="shared" si="164"/>
        <v>T-5238</v>
      </c>
      <c r="B5239" s="3" t="s">
        <v>2584</v>
      </c>
      <c r="C5239" s="5">
        <v>45478</v>
      </c>
      <c r="D5239" s="3" t="s">
        <v>36</v>
      </c>
      <c r="E5239" s="4" t="s">
        <v>114</v>
      </c>
      <c r="F5239" s="9">
        <v>2</v>
      </c>
      <c r="G5239">
        <f>VLOOKUP(E5239,'Data Produk'!$A$2:$E$2517,5,FALSE)</f>
        <v>22500</v>
      </c>
      <c r="H5239">
        <f t="shared" si="163"/>
        <v>45000</v>
      </c>
      <c r="I5239" t="str">
        <f>VLOOKUP(E5239,'Data Produk'!$A$2:$E$2517,3,FALSE)</f>
        <v>BHINNEKA HYPERLINK KV65C1201 BLACK</v>
      </c>
      <c r="J5239" t="str">
        <f>VLOOKUP(E5239,'Data Produk'!$A$2:$E$2517,4,FALSE)</f>
        <v>CABLE</v>
      </c>
      <c r="K5239" t="str">
        <f>VLOOKUP(D5239,'Data Outlet'!$A$2:$D$17,4,FALSE)</f>
        <v>Citra Dewi</v>
      </c>
      <c r="L5239" t="str">
        <f>VLOOKUP(D5239,'Data Outlet'!$A$2:$D$17,2,FALSE)</f>
        <v>CENTER POINT MEDAN</v>
      </c>
    </row>
    <row r="5240" spans="1:12" x14ac:dyDescent="0.25">
      <c r="A5240" t="str">
        <f t="shared" si="164"/>
        <v>T-5239</v>
      </c>
      <c r="B5240" s="3" t="s">
        <v>2584</v>
      </c>
      <c r="C5240" s="5">
        <v>45482</v>
      </c>
      <c r="D5240" s="3" t="s">
        <v>39</v>
      </c>
      <c r="E5240" s="4" t="s">
        <v>1468</v>
      </c>
      <c r="F5240" s="9">
        <v>5</v>
      </c>
      <c r="G5240">
        <f>VLOOKUP(E5240,'Data Produk'!$A$2:$E$2517,5,FALSE)</f>
        <v>162000</v>
      </c>
      <c r="H5240">
        <f t="shared" si="163"/>
        <v>810000</v>
      </c>
      <c r="I5240" t="str">
        <f>VLOOKUP(E5240,'Data Produk'!$A$2:$E$2517,3,FALSE)</f>
        <v>BHINNEKA GO WH03 WIRELESS HEADSET BEIGE</v>
      </c>
      <c r="J5240" t="str">
        <f>VLOOKUP(E5240,'Data Produk'!$A$2:$E$2517,4,FALSE)</f>
        <v>WIRELESS HEADSET</v>
      </c>
      <c r="K5240" t="str">
        <f>VLOOKUP(D5240,'Data Outlet'!$A$2:$D$17,4,FALSE)</f>
        <v>Eko Wijaya</v>
      </c>
      <c r="L5240" t="str">
        <f>VLOOKUP(D5240,'Data Outlet'!$A$2:$D$17,2,FALSE)</f>
        <v>KOTA KASABLANKA</v>
      </c>
    </row>
    <row r="5241" spans="1:12" x14ac:dyDescent="0.25">
      <c r="A5241" t="str">
        <f t="shared" si="164"/>
        <v>T-5240</v>
      </c>
      <c r="B5241" s="3" t="s">
        <v>2584</v>
      </c>
      <c r="C5241" s="5">
        <v>45487</v>
      </c>
      <c r="D5241" s="3" t="s">
        <v>40</v>
      </c>
      <c r="E5241" s="4" t="s">
        <v>1060</v>
      </c>
      <c r="F5241" s="9">
        <v>1</v>
      </c>
      <c r="G5241">
        <f>VLOOKUP(E5241,'Data Produk'!$A$2:$E$2517,5,FALSE)</f>
        <v>13500</v>
      </c>
      <c r="H5241">
        <f t="shared" si="163"/>
        <v>13500</v>
      </c>
      <c r="I5241" t="str">
        <f>VLOOKUP(E5241,'Data Produk'!$A$2:$E$2517,3,FALSE)</f>
        <v>BHINNEKA LINKBUDS ES2 WIRED EARBUDS BLACK</v>
      </c>
      <c r="J5241" t="str">
        <f>VLOOKUP(E5241,'Data Produk'!$A$2:$E$2517,4,FALSE)</f>
        <v>EARPHONE</v>
      </c>
      <c r="K5241" t="str">
        <f>VLOOKUP(D5241,'Data Outlet'!$A$2:$D$17,4,FALSE)</f>
        <v>Fani Sari</v>
      </c>
      <c r="L5241" t="str">
        <f>VLOOKUP(D5241,'Data Outlet'!$A$2:$D$17,2,FALSE)</f>
        <v>LIPPO MALL KEMANG</v>
      </c>
    </row>
    <row r="5242" spans="1:12" x14ac:dyDescent="0.25">
      <c r="A5242" t="str">
        <f t="shared" si="164"/>
        <v>T-5241</v>
      </c>
      <c r="B5242" s="3" t="s">
        <v>2584</v>
      </c>
      <c r="C5242" s="5">
        <v>45481</v>
      </c>
      <c r="D5242" s="3" t="s">
        <v>39</v>
      </c>
      <c r="E5242" s="4" t="s">
        <v>398</v>
      </c>
      <c r="F5242" s="9">
        <v>17</v>
      </c>
      <c r="G5242">
        <f>VLOOKUP(E5242,'Data Produk'!$A$2:$E$2517,5,FALSE)</f>
        <v>15300</v>
      </c>
      <c r="H5242">
        <f t="shared" si="163"/>
        <v>260100</v>
      </c>
      <c r="I5242" t="str">
        <f>VLOOKUP(E5242,'Data Produk'!$A$2:$E$2517,3,FALSE)</f>
        <v>BHINNEKA LINKPODS ES3 WIRED EARBUDS WHITE</v>
      </c>
      <c r="J5242" t="str">
        <f>VLOOKUP(E5242,'Data Produk'!$A$2:$E$2517,4,FALSE)</f>
        <v>EARPHONE</v>
      </c>
      <c r="K5242" t="str">
        <f>VLOOKUP(D5242,'Data Outlet'!$A$2:$D$17,4,FALSE)</f>
        <v>Eko Wijaya</v>
      </c>
      <c r="L5242" t="str">
        <f>VLOOKUP(D5242,'Data Outlet'!$A$2:$D$17,2,FALSE)</f>
        <v>KOTA KASABLANKA</v>
      </c>
    </row>
    <row r="5243" spans="1:12" x14ac:dyDescent="0.25">
      <c r="A5243" t="str">
        <f t="shared" si="164"/>
        <v>T-5242</v>
      </c>
      <c r="B5243" s="3" t="s">
        <v>2584</v>
      </c>
      <c r="C5243" s="5">
        <v>45499</v>
      </c>
      <c r="D5243" s="3" t="s">
        <v>40</v>
      </c>
      <c r="E5243" s="4" t="s">
        <v>460</v>
      </c>
      <c r="F5243" s="9">
        <v>2</v>
      </c>
      <c r="G5243">
        <f>VLOOKUP(E5243,'Data Produk'!$A$2:$E$2517,5,FALSE)</f>
        <v>82800</v>
      </c>
      <c r="H5243">
        <f t="shared" si="163"/>
        <v>165600</v>
      </c>
      <c r="I5243" t="str">
        <f>VLOOKUP(E5243,'Data Produk'!$A$2:$E$2517,3,FALSE)</f>
        <v>BHINNEKA GO W193 OFFICE MOUSE GREY</v>
      </c>
      <c r="J5243" t="str">
        <f>VLOOKUP(E5243,'Data Produk'!$A$2:$E$2517,4,FALSE)</f>
        <v>OFFICE MOUSE</v>
      </c>
      <c r="K5243" t="str">
        <f>VLOOKUP(D5243,'Data Outlet'!$A$2:$D$17,4,FALSE)</f>
        <v>Fani Sari</v>
      </c>
      <c r="L5243" t="str">
        <f>VLOOKUP(D5243,'Data Outlet'!$A$2:$D$17,2,FALSE)</f>
        <v>LIPPO MALL KEMANG</v>
      </c>
    </row>
    <row r="5244" spans="1:12" x14ac:dyDescent="0.25">
      <c r="A5244" t="str">
        <f t="shared" si="164"/>
        <v>T-5243</v>
      </c>
      <c r="B5244" s="3" t="s">
        <v>2584</v>
      </c>
      <c r="C5244" s="5">
        <v>45500</v>
      </c>
      <c r="D5244" s="3" t="s">
        <v>39</v>
      </c>
      <c r="E5244" s="4" t="s">
        <v>409</v>
      </c>
      <c r="F5244" s="9">
        <v>12</v>
      </c>
      <c r="G5244">
        <f>VLOOKUP(E5244,'Data Produk'!$A$2:$E$2517,5,FALSE)</f>
        <v>14400</v>
      </c>
      <c r="H5244">
        <f t="shared" si="163"/>
        <v>172800</v>
      </c>
      <c r="I5244" t="str">
        <f>VLOOKUP(E5244,'Data Produk'!$A$2:$E$2517,3,FALSE)</f>
        <v>BHINNEKA DURALINK KLT1201 CABLE BLACK</v>
      </c>
      <c r="J5244" t="str">
        <f>VLOOKUP(E5244,'Data Produk'!$A$2:$E$2517,4,FALSE)</f>
        <v>CABLE</v>
      </c>
      <c r="K5244" t="str">
        <f>VLOOKUP(D5244,'Data Outlet'!$A$2:$D$17,4,FALSE)</f>
        <v>Eko Wijaya</v>
      </c>
      <c r="L5244" t="str">
        <f>VLOOKUP(D5244,'Data Outlet'!$A$2:$D$17,2,FALSE)</f>
        <v>KOTA KASABLANKA</v>
      </c>
    </row>
    <row r="5245" spans="1:12" x14ac:dyDescent="0.25">
      <c r="A5245" t="str">
        <f t="shared" si="164"/>
        <v>T-5244</v>
      </c>
      <c r="B5245" s="3" t="s">
        <v>2584</v>
      </c>
      <c r="C5245" s="5">
        <v>45490</v>
      </c>
      <c r="D5245" s="3" t="s">
        <v>36</v>
      </c>
      <c r="E5245" s="4" t="s">
        <v>962</v>
      </c>
      <c r="F5245" s="9">
        <v>1</v>
      </c>
      <c r="G5245">
        <f>VLOOKUP(E5245,'Data Produk'!$A$2:$E$2517,5,FALSE)</f>
        <v>243000</v>
      </c>
      <c r="H5245">
        <f t="shared" si="163"/>
        <v>243000</v>
      </c>
      <c r="I5245" t="str">
        <f>VLOOKUP(E5245,'Data Produk'!$A$2:$E$2517,3,FALSE)</f>
        <v>BHINNEKA LUMINOUS C30 WEBCAM BLACK</v>
      </c>
      <c r="J5245" t="str">
        <f>VLOOKUP(E5245,'Data Produk'!$A$2:$E$2517,4,FALSE)</f>
        <v>STREAMING DEVICES</v>
      </c>
      <c r="K5245" t="str">
        <f>VLOOKUP(D5245,'Data Outlet'!$A$2:$D$17,4,FALSE)</f>
        <v>Citra Dewi</v>
      </c>
      <c r="L5245" t="str">
        <f>VLOOKUP(D5245,'Data Outlet'!$A$2:$D$17,2,FALSE)</f>
        <v>CENTER POINT MEDAN</v>
      </c>
    </row>
    <row r="5246" spans="1:12" x14ac:dyDescent="0.25">
      <c r="A5246" t="str">
        <f t="shared" si="164"/>
        <v>T-5245</v>
      </c>
      <c r="B5246" s="3" t="s">
        <v>2584</v>
      </c>
      <c r="C5246" s="5">
        <v>45501</v>
      </c>
      <c r="D5246" s="3" t="s">
        <v>39</v>
      </c>
      <c r="E5246" s="4" t="s">
        <v>1214</v>
      </c>
      <c r="F5246" s="9">
        <v>2</v>
      </c>
      <c r="G5246">
        <f>VLOOKUP(E5246,'Data Produk'!$A$2:$E$2517,5,FALSE)</f>
        <v>65700</v>
      </c>
      <c r="H5246">
        <f t="shared" si="163"/>
        <v>131400</v>
      </c>
      <c r="I5246" t="str">
        <f>VLOOKUP(E5246,'Data Produk'!$A$2:$E$2517,3,FALSE)</f>
        <v>BHINNEKA POWER GO 20W 1-PORT TYPE-C USB CHARGER (PD) WHITE</v>
      </c>
      <c r="J5246" t="str">
        <f>VLOOKUP(E5246,'Data Produk'!$A$2:$E$2517,4,FALSE)</f>
        <v>CHARGER</v>
      </c>
      <c r="K5246" t="str">
        <f>VLOOKUP(D5246,'Data Outlet'!$A$2:$D$17,4,FALSE)</f>
        <v>Eko Wijaya</v>
      </c>
      <c r="L5246" t="str">
        <f>VLOOKUP(D5246,'Data Outlet'!$A$2:$D$17,2,FALSE)</f>
        <v>KOTA KASABLANKA</v>
      </c>
    </row>
    <row r="5247" spans="1:12" x14ac:dyDescent="0.25">
      <c r="A5247" t="str">
        <f t="shared" si="164"/>
        <v>T-5246</v>
      </c>
      <c r="B5247" s="3" t="s">
        <v>2584</v>
      </c>
      <c r="C5247" s="5">
        <v>45482</v>
      </c>
      <c r="D5247" s="3" t="s">
        <v>36</v>
      </c>
      <c r="E5247" s="4" t="s">
        <v>1864</v>
      </c>
      <c r="F5247" s="9">
        <v>1</v>
      </c>
      <c r="G5247">
        <f>VLOOKUP(E5247,'Data Produk'!$A$2:$E$2517,5,FALSE)</f>
        <v>314100</v>
      </c>
      <c r="H5247">
        <f t="shared" si="163"/>
        <v>314100</v>
      </c>
      <c r="I5247" t="str">
        <f>VLOOKUP(E5247,'Data Produk'!$A$2:$E$2517,3,FALSE)</f>
        <v>BHINNEKA SMART IP CAM PTZ SC02</v>
      </c>
      <c r="J5247" t="str">
        <f>VLOOKUP(E5247,'Data Produk'!$A$2:$E$2517,4,FALSE)</f>
        <v>SMART LIFE</v>
      </c>
      <c r="K5247" t="str">
        <f>VLOOKUP(D5247,'Data Outlet'!$A$2:$D$17,4,FALSE)</f>
        <v>Citra Dewi</v>
      </c>
      <c r="L5247" t="str">
        <f>VLOOKUP(D5247,'Data Outlet'!$A$2:$D$17,2,FALSE)</f>
        <v>CENTER POINT MEDAN</v>
      </c>
    </row>
    <row r="5248" spans="1:12" x14ac:dyDescent="0.25">
      <c r="A5248" t="str">
        <f t="shared" si="164"/>
        <v>T-5247</v>
      </c>
      <c r="B5248" s="3" t="s">
        <v>2584</v>
      </c>
      <c r="C5248" s="5">
        <v>45494</v>
      </c>
      <c r="D5248" s="3" t="s">
        <v>36</v>
      </c>
      <c r="E5248" s="4" t="s">
        <v>1396</v>
      </c>
      <c r="F5248" s="9">
        <v>1</v>
      </c>
      <c r="G5248">
        <f>VLOOKUP(E5248,'Data Produk'!$A$2:$E$2517,5,FALSE)</f>
        <v>76500</v>
      </c>
      <c r="H5248">
        <f t="shared" si="163"/>
        <v>76500</v>
      </c>
      <c r="I5248" t="str">
        <f>VLOOKUP(E5248,'Data Produk'!$A$2:$E$2517,3,FALSE)</f>
        <v>BHINNEKA WAVE10 TW10 TRUE WIRELESS BEIGE</v>
      </c>
      <c r="J5248" t="str">
        <f>VLOOKUP(E5248,'Data Produk'!$A$2:$E$2517,4,FALSE)</f>
        <v>TWS</v>
      </c>
      <c r="K5248" t="str">
        <f>VLOOKUP(D5248,'Data Outlet'!$A$2:$D$17,4,FALSE)</f>
        <v>Citra Dewi</v>
      </c>
      <c r="L5248" t="str">
        <f>VLOOKUP(D5248,'Data Outlet'!$A$2:$D$17,2,FALSE)</f>
        <v>CENTER POINT MEDAN</v>
      </c>
    </row>
    <row r="5249" spans="1:12" x14ac:dyDescent="0.25">
      <c r="A5249" t="str">
        <f t="shared" si="164"/>
        <v>T-5248</v>
      </c>
      <c r="B5249" s="3" t="s">
        <v>2584</v>
      </c>
      <c r="C5249" s="5">
        <v>45478</v>
      </c>
      <c r="D5249" s="3" t="s">
        <v>40</v>
      </c>
      <c r="E5249" s="4" t="s">
        <v>621</v>
      </c>
      <c r="F5249" s="9">
        <v>1</v>
      </c>
      <c r="G5249">
        <f>VLOOKUP(E5249,'Data Produk'!$A$2:$E$2517,5,FALSE)</f>
        <v>34200</v>
      </c>
      <c r="H5249">
        <f t="shared" si="163"/>
        <v>34200</v>
      </c>
      <c r="I5249" t="str">
        <f>VLOOKUP(E5249,'Data Produk'!$A$2:$E$2517,3,FALSE)</f>
        <v>BHINNEKA VIGIL MP452 BASIC MOUSEPAD BLACK</v>
      </c>
      <c r="J5249" t="str">
        <f>VLOOKUP(E5249,'Data Produk'!$A$2:$E$2517,4,FALSE)</f>
        <v>BASIC MOUSEPAD</v>
      </c>
      <c r="K5249" t="str">
        <f>VLOOKUP(D5249,'Data Outlet'!$A$2:$D$17,4,FALSE)</f>
        <v>Fani Sari</v>
      </c>
      <c r="L5249" t="str">
        <f>VLOOKUP(D5249,'Data Outlet'!$A$2:$D$17,2,FALSE)</f>
        <v>LIPPO MALL KEMANG</v>
      </c>
    </row>
    <row r="5250" spans="1:12" x14ac:dyDescent="0.25">
      <c r="A5250" t="str">
        <f t="shared" si="164"/>
        <v>T-5249</v>
      </c>
      <c r="B5250" s="3" t="s">
        <v>2584</v>
      </c>
      <c r="C5250" s="5">
        <v>45498</v>
      </c>
      <c r="D5250" s="3" t="s">
        <v>39</v>
      </c>
      <c r="E5250" s="4" t="s">
        <v>1050</v>
      </c>
      <c r="F5250" s="9">
        <v>7</v>
      </c>
      <c r="G5250">
        <f>VLOOKUP(E5250,'Data Produk'!$A$2:$E$2517,5,FALSE)</f>
        <v>25200</v>
      </c>
      <c r="H5250">
        <f t="shared" si="163"/>
        <v>176400</v>
      </c>
      <c r="I5250" t="str">
        <f>VLOOKUP(E5250,'Data Produk'!$A$2:$E$2517,3,FALSE)</f>
        <v>KDC105 BHINNEKA USB CABLE TYPE C</v>
      </c>
      <c r="J5250" t="str">
        <f>VLOOKUP(E5250,'Data Produk'!$A$2:$E$2517,4,FALSE)</f>
        <v>CABLE</v>
      </c>
      <c r="K5250" t="str">
        <f>VLOOKUP(D5250,'Data Outlet'!$A$2:$D$17,4,FALSE)</f>
        <v>Eko Wijaya</v>
      </c>
      <c r="L5250" t="str">
        <f>VLOOKUP(D5250,'Data Outlet'!$A$2:$D$17,2,FALSE)</f>
        <v>KOTA KASABLANKA</v>
      </c>
    </row>
    <row r="5251" spans="1:12" x14ac:dyDescent="0.25">
      <c r="A5251" t="str">
        <f t="shared" si="164"/>
        <v>T-5250</v>
      </c>
      <c r="B5251" s="3" t="s">
        <v>2584</v>
      </c>
      <c r="C5251" s="5">
        <v>45491</v>
      </c>
      <c r="D5251" s="3" t="s">
        <v>39</v>
      </c>
      <c r="E5251" s="4" t="s">
        <v>376</v>
      </c>
      <c r="F5251" s="9">
        <v>4</v>
      </c>
      <c r="G5251">
        <f>VLOOKUP(E5251,'Data Produk'!$A$2:$E$2517,5,FALSE)</f>
        <v>112500</v>
      </c>
      <c r="H5251">
        <f t="shared" ref="H5251:H5314" si="165">G5251*F5251</f>
        <v>450000</v>
      </c>
      <c r="I5251" t="str">
        <f>VLOOKUP(E5251,'Data Produk'!$A$2:$E$2517,3,FALSE)</f>
        <v>BHINNEKA WAVE11 TW11 TRUE WIRELESS PINK</v>
      </c>
      <c r="J5251" t="str">
        <f>VLOOKUP(E5251,'Data Produk'!$A$2:$E$2517,4,FALSE)</f>
        <v>TWS</v>
      </c>
      <c r="K5251" t="str">
        <f>VLOOKUP(D5251,'Data Outlet'!$A$2:$D$17,4,FALSE)</f>
        <v>Eko Wijaya</v>
      </c>
      <c r="L5251" t="str">
        <f>VLOOKUP(D5251,'Data Outlet'!$A$2:$D$17,2,FALSE)</f>
        <v>KOTA KASABLANKA</v>
      </c>
    </row>
    <row r="5252" spans="1:12" x14ac:dyDescent="0.25">
      <c r="A5252" t="str">
        <f t="shared" si="164"/>
        <v>T-5251</v>
      </c>
      <c r="B5252" s="3" t="s">
        <v>2584</v>
      </c>
      <c r="C5252" s="5">
        <v>45501</v>
      </c>
      <c r="D5252" s="3" t="s">
        <v>39</v>
      </c>
      <c r="E5252" s="4" t="s">
        <v>1282</v>
      </c>
      <c r="F5252" s="9">
        <v>1</v>
      </c>
      <c r="G5252">
        <f>VLOOKUP(E5252,'Data Produk'!$A$2:$E$2517,5,FALSE)</f>
        <v>32000</v>
      </c>
      <c r="H5252">
        <f t="shared" si="165"/>
        <v>32000</v>
      </c>
      <c r="I5252" t="str">
        <f>VLOOKUP(E5252,'Data Produk'!$A$2:$E$2517,3,FALSE)</f>
        <v>KL104 BHINNEKA USB CABLE LIGHTNING</v>
      </c>
      <c r="J5252" t="str">
        <f>VLOOKUP(E5252,'Data Produk'!$A$2:$E$2517,4,FALSE)</f>
        <v>CABLE</v>
      </c>
      <c r="K5252" t="str">
        <f>VLOOKUP(D5252,'Data Outlet'!$A$2:$D$17,4,FALSE)</f>
        <v>Eko Wijaya</v>
      </c>
      <c r="L5252" t="str">
        <f>VLOOKUP(D5252,'Data Outlet'!$A$2:$D$17,2,FALSE)</f>
        <v>KOTA KASABLANKA</v>
      </c>
    </row>
    <row r="5253" spans="1:12" x14ac:dyDescent="0.25">
      <c r="A5253" t="str">
        <f t="shared" si="164"/>
        <v>T-5252</v>
      </c>
      <c r="B5253" s="3" t="s">
        <v>2584</v>
      </c>
      <c r="C5253" s="5">
        <v>45501</v>
      </c>
      <c r="D5253" s="3" t="s">
        <v>39</v>
      </c>
      <c r="E5253" s="4" t="s">
        <v>1144</v>
      </c>
      <c r="F5253" s="9">
        <v>1</v>
      </c>
      <c r="G5253">
        <f>VLOOKUP(E5253,'Data Produk'!$A$2:$E$2517,5,FALSE)</f>
        <v>112500</v>
      </c>
      <c r="H5253">
        <f t="shared" si="165"/>
        <v>112500</v>
      </c>
      <c r="I5253" t="str">
        <f>VLOOKUP(E5253,'Data Produk'!$A$2:$E$2517,3,FALSE)</f>
        <v>BHINNEKA Gaming Headset Stand Tower AC3001s RGB</v>
      </c>
      <c r="J5253" t="str">
        <f>VLOOKUP(E5253,'Data Produk'!$A$2:$E$2517,4,FALSE)</f>
        <v>OTHER ACCESSORIES</v>
      </c>
      <c r="K5253" t="str">
        <f>VLOOKUP(D5253,'Data Outlet'!$A$2:$D$17,4,FALSE)</f>
        <v>Eko Wijaya</v>
      </c>
      <c r="L5253" t="str">
        <f>VLOOKUP(D5253,'Data Outlet'!$A$2:$D$17,2,FALSE)</f>
        <v>KOTA KASABLANKA</v>
      </c>
    </row>
    <row r="5254" spans="1:12" x14ac:dyDescent="0.25">
      <c r="A5254" t="str">
        <f t="shared" si="164"/>
        <v>T-5253</v>
      </c>
      <c r="B5254" s="3" t="s">
        <v>2584</v>
      </c>
      <c r="C5254" s="5">
        <v>45503</v>
      </c>
      <c r="D5254" s="3" t="s">
        <v>39</v>
      </c>
      <c r="E5254" s="4" t="s">
        <v>390</v>
      </c>
      <c r="F5254" s="9">
        <v>2</v>
      </c>
      <c r="G5254">
        <f>VLOOKUP(E5254,'Data Produk'!$A$2:$E$2517,5,FALSE)</f>
        <v>328500</v>
      </c>
      <c r="H5254">
        <f t="shared" si="165"/>
        <v>657000</v>
      </c>
      <c r="I5254" t="str">
        <f>VLOOKUP(E5254,'Data Produk'!$A$2:$E$2517,3,FALSE)</f>
        <v>BHINNEKA GROOVE BUDS+ TX2 TRUE WIRELESS BLACK</v>
      </c>
      <c r="J5254" t="str">
        <f>VLOOKUP(E5254,'Data Produk'!$A$2:$E$2517,4,FALSE)</f>
        <v>TWS</v>
      </c>
      <c r="K5254" t="str">
        <f>VLOOKUP(D5254,'Data Outlet'!$A$2:$D$17,4,FALSE)</f>
        <v>Eko Wijaya</v>
      </c>
      <c r="L5254" t="str">
        <f>VLOOKUP(D5254,'Data Outlet'!$A$2:$D$17,2,FALSE)</f>
        <v>KOTA KASABLANKA</v>
      </c>
    </row>
    <row r="5255" spans="1:12" x14ac:dyDescent="0.25">
      <c r="A5255" t="str">
        <f t="shared" si="164"/>
        <v>T-5254</v>
      </c>
      <c r="B5255" s="3" t="s">
        <v>2584</v>
      </c>
      <c r="C5255" s="5">
        <v>45504</v>
      </c>
      <c r="D5255" s="3" t="s">
        <v>40</v>
      </c>
      <c r="E5255" s="4" t="s">
        <v>895</v>
      </c>
      <c r="F5255" s="9">
        <v>4</v>
      </c>
      <c r="G5255">
        <f>VLOOKUP(E5255,'Data Produk'!$A$2:$E$2517,5,FALSE)</f>
        <v>116100</v>
      </c>
      <c r="H5255">
        <f t="shared" si="165"/>
        <v>464400</v>
      </c>
      <c r="I5255" t="str">
        <f>VLOOKUP(E5255,'Data Produk'!$A$2:$E$2517,3,FALSE)</f>
        <v>BHINNEKA SMART LED STRIP SL0103</v>
      </c>
      <c r="J5255" t="str">
        <f>VLOOKUP(E5255,'Data Produk'!$A$2:$E$2517,4,FALSE)</f>
        <v>SMART LIFE</v>
      </c>
      <c r="K5255" t="str">
        <f>VLOOKUP(D5255,'Data Outlet'!$A$2:$D$17,4,FALSE)</f>
        <v>Fani Sari</v>
      </c>
      <c r="L5255" t="str">
        <f>VLOOKUP(D5255,'Data Outlet'!$A$2:$D$17,2,FALSE)</f>
        <v>LIPPO MALL KEMANG</v>
      </c>
    </row>
    <row r="5256" spans="1:12" x14ac:dyDescent="0.25">
      <c r="A5256" t="str">
        <f t="shared" si="164"/>
        <v>T-5255</v>
      </c>
      <c r="B5256" s="3" t="s">
        <v>2584</v>
      </c>
      <c r="C5256" s="5">
        <v>45502</v>
      </c>
      <c r="D5256" s="3" t="s">
        <v>39</v>
      </c>
      <c r="E5256" s="4" t="s">
        <v>395</v>
      </c>
      <c r="F5256" s="9">
        <v>10</v>
      </c>
      <c r="G5256">
        <f>VLOOKUP(E5256,'Data Produk'!$A$2:$E$2517,5,FALSE)</f>
        <v>26100</v>
      </c>
      <c r="H5256">
        <f t="shared" si="165"/>
        <v>261000</v>
      </c>
      <c r="I5256" t="str">
        <f>VLOOKUP(E5256,'Data Produk'!$A$2:$E$2517,3,FALSE)</f>
        <v>BHINNEKA GO ES1 WIRED EARBUDS WHITE</v>
      </c>
      <c r="J5256" t="str">
        <f>VLOOKUP(E5256,'Data Produk'!$A$2:$E$2517,4,FALSE)</f>
        <v>EARPHONE</v>
      </c>
      <c r="K5256" t="str">
        <f>VLOOKUP(D5256,'Data Outlet'!$A$2:$D$17,4,FALSE)</f>
        <v>Eko Wijaya</v>
      </c>
      <c r="L5256" t="str">
        <f>VLOOKUP(D5256,'Data Outlet'!$A$2:$D$17,2,FALSE)</f>
        <v>KOTA KASABLANKA</v>
      </c>
    </row>
    <row r="5257" spans="1:12" x14ac:dyDescent="0.25">
      <c r="A5257" t="str">
        <f t="shared" si="164"/>
        <v>T-5256</v>
      </c>
      <c r="B5257" s="3" t="s">
        <v>2584</v>
      </c>
      <c r="C5257" s="5">
        <v>45500</v>
      </c>
      <c r="D5257" s="3" t="s">
        <v>39</v>
      </c>
      <c r="E5257" s="4" t="s">
        <v>436</v>
      </c>
      <c r="F5257" s="9">
        <v>2</v>
      </c>
      <c r="G5257">
        <f>VLOOKUP(E5257,'Data Produk'!$A$2:$E$2517,5,FALSE)</f>
        <v>80100</v>
      </c>
      <c r="H5257">
        <f t="shared" si="165"/>
        <v>160200</v>
      </c>
      <c r="I5257" t="str">
        <f>VLOOKUP(E5257,'Data Produk'!$A$2:$E$2517,3,FALSE)</f>
        <v>BHINNEKA AGILE MP903 GAMING MOUSEPAD BLACK</v>
      </c>
      <c r="J5257" t="str">
        <f>VLOOKUP(E5257,'Data Produk'!$A$2:$E$2517,4,FALSE)</f>
        <v>GAMING MOUSEPAD</v>
      </c>
      <c r="K5257" t="str">
        <f>VLOOKUP(D5257,'Data Outlet'!$A$2:$D$17,4,FALSE)</f>
        <v>Eko Wijaya</v>
      </c>
      <c r="L5257" t="str">
        <f>VLOOKUP(D5257,'Data Outlet'!$A$2:$D$17,2,FALSE)</f>
        <v>KOTA KASABLANKA</v>
      </c>
    </row>
    <row r="5258" spans="1:12" x14ac:dyDescent="0.25">
      <c r="A5258" t="str">
        <f t="shared" si="164"/>
        <v>T-5257</v>
      </c>
      <c r="B5258" s="3" t="s">
        <v>2584</v>
      </c>
      <c r="C5258" s="5">
        <v>45493</v>
      </c>
      <c r="D5258" s="3" t="s">
        <v>39</v>
      </c>
      <c r="E5258" s="4" t="s">
        <v>388</v>
      </c>
      <c r="F5258" s="9">
        <v>3</v>
      </c>
      <c r="G5258">
        <f>VLOOKUP(E5258,'Data Produk'!$A$2:$E$2517,5,FALSE)</f>
        <v>82800</v>
      </c>
      <c r="H5258">
        <f t="shared" si="165"/>
        <v>248400</v>
      </c>
      <c r="I5258" t="str">
        <f>VLOOKUP(E5258,'Data Produk'!$A$2:$E$2517,3,FALSE)</f>
        <v>BHINNEKA W190 OFFICE MOUSE MINT</v>
      </c>
      <c r="J5258" t="str">
        <f>VLOOKUP(E5258,'Data Produk'!$A$2:$E$2517,4,FALSE)</f>
        <v>OFFICE MOUSE</v>
      </c>
      <c r="K5258" t="str">
        <f>VLOOKUP(D5258,'Data Outlet'!$A$2:$D$17,4,FALSE)</f>
        <v>Eko Wijaya</v>
      </c>
      <c r="L5258" t="str">
        <f>VLOOKUP(D5258,'Data Outlet'!$A$2:$D$17,2,FALSE)</f>
        <v>KOTA KASABLANKA</v>
      </c>
    </row>
    <row r="5259" spans="1:12" x14ac:dyDescent="0.25">
      <c r="A5259" t="str">
        <f t="shared" si="164"/>
        <v>T-5258</v>
      </c>
      <c r="B5259" s="3" t="s">
        <v>2584</v>
      </c>
      <c r="C5259" s="5">
        <v>45474</v>
      </c>
      <c r="D5259" s="3" t="s">
        <v>36</v>
      </c>
      <c r="E5259" s="4" t="s">
        <v>1861</v>
      </c>
      <c r="F5259" s="9">
        <v>1</v>
      </c>
      <c r="G5259">
        <f>VLOOKUP(E5259,'Data Produk'!$A$2:$E$2517,5,FALSE)</f>
        <v>44100</v>
      </c>
      <c r="H5259">
        <f t="shared" si="165"/>
        <v>44100</v>
      </c>
      <c r="I5259" t="str">
        <f>VLOOKUP(E5259,'Data Produk'!$A$2:$E$2517,3,FALSE)</f>
        <v>BHINNEKA POWER PURE 18W 1-PORT TYPE-A USB CHARGER (QC) WHITE</v>
      </c>
      <c r="J5259" t="str">
        <f>VLOOKUP(E5259,'Data Produk'!$A$2:$E$2517,4,FALSE)</f>
        <v>CHARGER</v>
      </c>
      <c r="K5259" t="str">
        <f>VLOOKUP(D5259,'Data Outlet'!$A$2:$D$17,4,FALSE)</f>
        <v>Citra Dewi</v>
      </c>
      <c r="L5259" t="str">
        <f>VLOOKUP(D5259,'Data Outlet'!$A$2:$D$17,2,FALSE)</f>
        <v>CENTER POINT MEDAN</v>
      </c>
    </row>
    <row r="5260" spans="1:12" x14ac:dyDescent="0.25">
      <c r="A5260" t="str">
        <f t="shared" ref="A5260:A5323" si="166">"T-"&amp;ROW()-1</f>
        <v>T-5259</v>
      </c>
      <c r="B5260" s="3" t="s">
        <v>2584</v>
      </c>
      <c r="C5260" s="5">
        <v>45484</v>
      </c>
      <c r="D5260" s="3" t="s">
        <v>39</v>
      </c>
      <c r="E5260" s="4" t="s">
        <v>382</v>
      </c>
      <c r="F5260" s="9">
        <v>3</v>
      </c>
      <c r="G5260">
        <f>VLOOKUP(E5260,'Data Produk'!$A$2:$E$2517,5,FALSE)</f>
        <v>34200</v>
      </c>
      <c r="H5260">
        <f t="shared" si="165"/>
        <v>102600</v>
      </c>
      <c r="I5260" t="str">
        <f>VLOOKUP(E5260,'Data Produk'!$A$2:$E$2517,3,FALSE)</f>
        <v>BHINNEKA VIGIL MP452 BASIC MOUSEPAD BLACK</v>
      </c>
      <c r="J5260" t="str">
        <f>VLOOKUP(E5260,'Data Produk'!$A$2:$E$2517,4,FALSE)</f>
        <v>BASIC MOUSEPAD</v>
      </c>
      <c r="K5260" t="str">
        <f>VLOOKUP(D5260,'Data Outlet'!$A$2:$D$17,4,FALSE)</f>
        <v>Eko Wijaya</v>
      </c>
      <c r="L5260" t="str">
        <f>VLOOKUP(D5260,'Data Outlet'!$A$2:$D$17,2,FALSE)</f>
        <v>KOTA KASABLANKA</v>
      </c>
    </row>
    <row r="5261" spans="1:12" x14ac:dyDescent="0.25">
      <c r="A5261" t="str">
        <f t="shared" si="166"/>
        <v>T-5260</v>
      </c>
      <c r="B5261" s="3" t="s">
        <v>2584</v>
      </c>
      <c r="C5261" s="5">
        <v>45476</v>
      </c>
      <c r="D5261" s="3" t="s">
        <v>39</v>
      </c>
      <c r="E5261" s="4" t="s">
        <v>1464</v>
      </c>
      <c r="F5261" s="9">
        <v>1</v>
      </c>
      <c r="G5261">
        <f>VLOOKUP(E5261,'Data Produk'!$A$2:$E$2517,5,FALSE)</f>
        <v>148500</v>
      </c>
      <c r="H5261">
        <f t="shared" si="165"/>
        <v>148500</v>
      </c>
      <c r="I5261" t="str">
        <f>VLOOKUP(E5261,'Data Produk'!$A$2:$E$2517,3,FALSE)</f>
        <v>BHINNEKA GO WK895 OFFICE COMBO BLACK</v>
      </c>
      <c r="J5261" t="str">
        <f>VLOOKUP(E5261,'Data Produk'!$A$2:$E$2517,4,FALSE)</f>
        <v>OFFICE COMBO</v>
      </c>
      <c r="K5261" t="str">
        <f>VLOOKUP(D5261,'Data Outlet'!$A$2:$D$17,4,FALSE)</f>
        <v>Eko Wijaya</v>
      </c>
      <c r="L5261" t="str">
        <f>VLOOKUP(D5261,'Data Outlet'!$A$2:$D$17,2,FALSE)</f>
        <v>KOTA KASABLANKA</v>
      </c>
    </row>
    <row r="5262" spans="1:12" x14ac:dyDescent="0.25">
      <c r="A5262" t="str">
        <f t="shared" si="166"/>
        <v>T-5261</v>
      </c>
      <c r="B5262" s="3" t="s">
        <v>2584</v>
      </c>
      <c r="C5262" s="5">
        <v>45495</v>
      </c>
      <c r="D5262" s="3" t="s">
        <v>40</v>
      </c>
      <c r="E5262" s="4" t="s">
        <v>1325</v>
      </c>
      <c r="F5262" s="9">
        <v>3</v>
      </c>
      <c r="G5262">
        <f>VLOOKUP(E5262,'Data Produk'!$A$2:$E$2517,5,FALSE)</f>
        <v>32000</v>
      </c>
      <c r="H5262">
        <f t="shared" si="165"/>
        <v>96000</v>
      </c>
      <c r="I5262" t="str">
        <f>VLOOKUP(E5262,'Data Produk'!$A$2:$E$2517,3,FALSE)</f>
        <v>KL104 BHINNEKA USB CABLE LIGHTNING</v>
      </c>
      <c r="J5262" t="str">
        <f>VLOOKUP(E5262,'Data Produk'!$A$2:$E$2517,4,FALSE)</f>
        <v>CABLE</v>
      </c>
      <c r="K5262" t="str">
        <f>VLOOKUP(D5262,'Data Outlet'!$A$2:$D$17,4,FALSE)</f>
        <v>Fani Sari</v>
      </c>
      <c r="L5262" t="str">
        <f>VLOOKUP(D5262,'Data Outlet'!$A$2:$D$17,2,FALSE)</f>
        <v>LIPPO MALL KEMANG</v>
      </c>
    </row>
    <row r="5263" spans="1:12" x14ac:dyDescent="0.25">
      <c r="A5263" t="str">
        <f t="shared" si="166"/>
        <v>T-5262</v>
      </c>
      <c r="B5263" s="3" t="s">
        <v>2584</v>
      </c>
      <c r="C5263" s="5">
        <v>45494</v>
      </c>
      <c r="D5263" s="3" t="s">
        <v>39</v>
      </c>
      <c r="E5263" s="4" t="s">
        <v>1654</v>
      </c>
      <c r="F5263" s="9">
        <v>6</v>
      </c>
      <c r="G5263">
        <f>VLOOKUP(E5263,'Data Produk'!$A$2:$E$2517,5,FALSE)</f>
        <v>112500</v>
      </c>
      <c r="H5263">
        <f t="shared" si="165"/>
        <v>675000</v>
      </c>
      <c r="I5263" t="str">
        <f>VLOOKUP(E5263,'Data Produk'!$A$2:$E$2517,3,FALSE)</f>
        <v>BHINNEKA WAVE11 TW11 TRUE WIRELESS BLACK</v>
      </c>
      <c r="J5263" t="str">
        <f>VLOOKUP(E5263,'Data Produk'!$A$2:$E$2517,4,FALSE)</f>
        <v>TWS</v>
      </c>
      <c r="K5263" t="str">
        <f>VLOOKUP(D5263,'Data Outlet'!$A$2:$D$17,4,FALSE)</f>
        <v>Eko Wijaya</v>
      </c>
      <c r="L5263" t="str">
        <f>VLOOKUP(D5263,'Data Outlet'!$A$2:$D$17,2,FALSE)</f>
        <v>KOTA KASABLANKA</v>
      </c>
    </row>
    <row r="5264" spans="1:12" x14ac:dyDescent="0.25">
      <c r="A5264" t="str">
        <f t="shared" si="166"/>
        <v>T-5263</v>
      </c>
      <c r="B5264" s="3" t="s">
        <v>2584</v>
      </c>
      <c r="C5264" s="5">
        <v>45476</v>
      </c>
      <c r="D5264" s="3" t="s">
        <v>40</v>
      </c>
      <c r="E5264" s="4" t="s">
        <v>761</v>
      </c>
      <c r="F5264" s="9">
        <v>4</v>
      </c>
      <c r="G5264">
        <f>VLOOKUP(E5264,'Data Produk'!$A$2:$E$2517,5,FALSE)</f>
        <v>243000</v>
      </c>
      <c r="H5264">
        <f t="shared" si="165"/>
        <v>972000</v>
      </c>
      <c r="I5264" t="str">
        <f>VLOOKUP(E5264,'Data Produk'!$A$2:$E$2517,3,FALSE)</f>
        <v>BHINNEKA POWER PLUS 65W 3-PORTS GAN CHARGER (PPS/PD+QC) BLACK</v>
      </c>
      <c r="J5264" t="str">
        <f>VLOOKUP(E5264,'Data Produk'!$A$2:$E$2517,4,FALSE)</f>
        <v>CHARGER</v>
      </c>
      <c r="K5264" t="str">
        <f>VLOOKUP(D5264,'Data Outlet'!$A$2:$D$17,4,FALSE)</f>
        <v>Fani Sari</v>
      </c>
      <c r="L5264" t="str">
        <f>VLOOKUP(D5264,'Data Outlet'!$A$2:$D$17,2,FALSE)</f>
        <v>LIPPO MALL KEMANG</v>
      </c>
    </row>
    <row r="5265" spans="1:12" x14ac:dyDescent="0.25">
      <c r="A5265" t="str">
        <f t="shared" si="166"/>
        <v>T-5264</v>
      </c>
      <c r="B5265" s="3" t="s">
        <v>2584</v>
      </c>
      <c r="C5265" s="5">
        <v>45504</v>
      </c>
      <c r="D5265" s="3" t="s">
        <v>40</v>
      </c>
      <c r="E5265" s="4" t="s">
        <v>496</v>
      </c>
      <c r="F5265" s="9">
        <v>4</v>
      </c>
      <c r="G5265">
        <f>VLOOKUP(E5265,'Data Produk'!$A$2:$E$2517,5,FALSE)</f>
        <v>14400</v>
      </c>
      <c r="H5265">
        <f t="shared" si="165"/>
        <v>57600</v>
      </c>
      <c r="I5265" t="str">
        <f>VLOOKUP(E5265,'Data Produk'!$A$2:$E$2517,3,FALSE)</f>
        <v>BHINNEKA DURALINK KLT1201 CABLE BLACK</v>
      </c>
      <c r="J5265" t="str">
        <f>VLOOKUP(E5265,'Data Produk'!$A$2:$E$2517,4,FALSE)</f>
        <v>CABLE</v>
      </c>
      <c r="K5265" t="str">
        <f>VLOOKUP(D5265,'Data Outlet'!$A$2:$D$17,4,FALSE)</f>
        <v>Fani Sari</v>
      </c>
      <c r="L5265" t="str">
        <f>VLOOKUP(D5265,'Data Outlet'!$A$2:$D$17,2,FALSE)</f>
        <v>LIPPO MALL KEMANG</v>
      </c>
    </row>
    <row r="5266" spans="1:12" x14ac:dyDescent="0.25">
      <c r="A5266" t="str">
        <f t="shared" si="166"/>
        <v>T-5265</v>
      </c>
      <c r="B5266" s="3" t="s">
        <v>2584</v>
      </c>
      <c r="C5266" s="5">
        <v>45491</v>
      </c>
      <c r="D5266" s="3" t="s">
        <v>40</v>
      </c>
      <c r="E5266" s="4" t="s">
        <v>473</v>
      </c>
      <c r="F5266" s="9">
        <v>2</v>
      </c>
      <c r="G5266">
        <f>VLOOKUP(E5266,'Data Produk'!$A$2:$E$2517,5,FALSE)</f>
        <v>94500</v>
      </c>
      <c r="H5266">
        <f t="shared" si="165"/>
        <v>189000</v>
      </c>
      <c r="I5266" t="str">
        <f>VLOOKUP(E5266,'Data Produk'!$A$2:$E$2517,3,FALSE)</f>
        <v>BHINNEKA SMART LIGHT BUB 12W SLB102</v>
      </c>
      <c r="J5266" t="str">
        <f>VLOOKUP(E5266,'Data Produk'!$A$2:$E$2517,4,FALSE)</f>
        <v>SMART LIFE</v>
      </c>
      <c r="K5266" t="str">
        <f>VLOOKUP(D5266,'Data Outlet'!$A$2:$D$17,4,FALSE)</f>
        <v>Fani Sari</v>
      </c>
      <c r="L5266" t="str">
        <f>VLOOKUP(D5266,'Data Outlet'!$A$2:$D$17,2,FALSE)</f>
        <v>LIPPO MALL KEMANG</v>
      </c>
    </row>
    <row r="5267" spans="1:12" x14ac:dyDescent="0.25">
      <c r="A5267" t="str">
        <f t="shared" si="166"/>
        <v>T-5266</v>
      </c>
      <c r="B5267" s="3" t="s">
        <v>2584</v>
      </c>
      <c r="C5267" s="5">
        <v>45492</v>
      </c>
      <c r="D5267" s="3" t="s">
        <v>40</v>
      </c>
      <c r="E5267" s="4" t="s">
        <v>1303</v>
      </c>
      <c r="F5267" s="9">
        <v>1</v>
      </c>
      <c r="G5267">
        <f>VLOOKUP(E5267,'Data Produk'!$A$2:$E$2517,5,FALSE)</f>
        <v>76500</v>
      </c>
      <c r="H5267">
        <f t="shared" si="165"/>
        <v>76500</v>
      </c>
      <c r="I5267" t="str">
        <f>VLOOKUP(E5267,'Data Produk'!$A$2:$E$2517,3,FALSE)</f>
        <v>BHINNEKA Gaming Keyboard K-511.</v>
      </c>
      <c r="J5267" t="str">
        <f>VLOOKUP(E5267,'Data Produk'!$A$2:$E$2517,4,FALSE)</f>
        <v>KEYBOARD GAMING</v>
      </c>
      <c r="K5267" t="str">
        <f>VLOOKUP(D5267,'Data Outlet'!$A$2:$D$17,4,FALSE)</f>
        <v>Fani Sari</v>
      </c>
      <c r="L5267" t="str">
        <f>VLOOKUP(D5267,'Data Outlet'!$A$2:$D$17,2,FALSE)</f>
        <v>LIPPO MALL KEMANG</v>
      </c>
    </row>
    <row r="5268" spans="1:12" x14ac:dyDescent="0.25">
      <c r="A5268" t="str">
        <f t="shared" si="166"/>
        <v>T-5267</v>
      </c>
      <c r="B5268" s="3" t="s">
        <v>2584</v>
      </c>
      <c r="C5268" s="5">
        <v>45485</v>
      </c>
      <c r="D5268" s="3" t="s">
        <v>36</v>
      </c>
      <c r="E5268" s="4" t="s">
        <v>963</v>
      </c>
      <c r="F5268" s="9">
        <v>1</v>
      </c>
      <c r="G5268">
        <f>VLOOKUP(E5268,'Data Produk'!$A$2:$E$2517,5,FALSE)</f>
        <v>88200</v>
      </c>
      <c r="H5268">
        <f t="shared" si="165"/>
        <v>88200</v>
      </c>
      <c r="I5268" t="str">
        <f>VLOOKUP(E5268,'Data Produk'!$A$2:$E$2517,3,FALSE)</f>
        <v>BHINNEKA POWER PACK S1 10.000 mAh POWERBANK WHITE</v>
      </c>
      <c r="J5268" t="str">
        <f>VLOOKUP(E5268,'Data Produk'!$A$2:$E$2517,4,FALSE)</f>
        <v>POWERBANK</v>
      </c>
      <c r="K5268" t="str">
        <f>VLOOKUP(D5268,'Data Outlet'!$A$2:$D$17,4,FALSE)</f>
        <v>Citra Dewi</v>
      </c>
      <c r="L5268" t="str">
        <f>VLOOKUP(D5268,'Data Outlet'!$A$2:$D$17,2,FALSE)</f>
        <v>CENTER POINT MEDAN</v>
      </c>
    </row>
    <row r="5269" spans="1:12" x14ac:dyDescent="0.25">
      <c r="A5269" t="str">
        <f t="shared" si="166"/>
        <v>T-5268</v>
      </c>
      <c r="B5269" s="3" t="s">
        <v>2584</v>
      </c>
      <c r="C5269" s="5">
        <v>45478</v>
      </c>
      <c r="D5269" s="3" t="s">
        <v>40</v>
      </c>
      <c r="E5269" s="4" t="s">
        <v>661</v>
      </c>
      <c r="F5269" s="9">
        <v>5</v>
      </c>
      <c r="G5269">
        <f>VLOOKUP(E5269,'Data Produk'!$A$2:$E$2517,5,FALSE)</f>
        <v>26100</v>
      </c>
      <c r="H5269">
        <f t="shared" si="165"/>
        <v>130500</v>
      </c>
      <c r="I5269" t="str">
        <f>VLOOKUP(E5269,'Data Produk'!$A$2:$E$2517,3,FALSE)</f>
        <v>BHINNEKA GO ES1 WIRED EARBUDS BLACK</v>
      </c>
      <c r="J5269" t="str">
        <f>VLOOKUP(E5269,'Data Produk'!$A$2:$E$2517,4,FALSE)</f>
        <v>EARPHONE</v>
      </c>
      <c r="K5269" t="str">
        <f>VLOOKUP(D5269,'Data Outlet'!$A$2:$D$17,4,FALSE)</f>
        <v>Fani Sari</v>
      </c>
      <c r="L5269" t="str">
        <f>VLOOKUP(D5269,'Data Outlet'!$A$2:$D$17,2,FALSE)</f>
        <v>LIPPO MALL KEMANG</v>
      </c>
    </row>
    <row r="5270" spans="1:12" x14ac:dyDescent="0.25">
      <c r="A5270" t="str">
        <f t="shared" si="166"/>
        <v>T-5269</v>
      </c>
      <c r="B5270" s="3" t="s">
        <v>2584</v>
      </c>
      <c r="C5270" s="5">
        <v>45502</v>
      </c>
      <c r="D5270" s="3" t="s">
        <v>40</v>
      </c>
      <c r="E5270" s="4" t="s">
        <v>466</v>
      </c>
      <c r="F5270" s="9">
        <v>1</v>
      </c>
      <c r="G5270">
        <f>VLOOKUP(E5270,'Data Produk'!$A$2:$E$2517,5,FALSE)</f>
        <v>82800</v>
      </c>
      <c r="H5270">
        <f t="shared" si="165"/>
        <v>82800</v>
      </c>
      <c r="I5270" t="str">
        <f>VLOOKUP(E5270,'Data Produk'!$A$2:$E$2517,3,FALSE)</f>
        <v>BHINNEKA W190 OFFICE MOUSE BLACK</v>
      </c>
      <c r="J5270" t="str">
        <f>VLOOKUP(E5270,'Data Produk'!$A$2:$E$2517,4,FALSE)</f>
        <v>OFFICE MOUSE</v>
      </c>
      <c r="K5270" t="str">
        <f>VLOOKUP(D5270,'Data Outlet'!$A$2:$D$17,4,FALSE)</f>
        <v>Fani Sari</v>
      </c>
      <c r="L5270" t="str">
        <f>VLOOKUP(D5270,'Data Outlet'!$A$2:$D$17,2,FALSE)</f>
        <v>LIPPO MALL KEMANG</v>
      </c>
    </row>
    <row r="5271" spans="1:12" x14ac:dyDescent="0.25">
      <c r="A5271" t="str">
        <f t="shared" si="166"/>
        <v>T-5270</v>
      </c>
      <c r="B5271" s="3" t="s">
        <v>2584</v>
      </c>
      <c r="C5271" s="5">
        <v>45489</v>
      </c>
      <c r="D5271" s="3" t="s">
        <v>40</v>
      </c>
      <c r="E5271" s="4" t="s">
        <v>467</v>
      </c>
      <c r="F5271" s="9">
        <v>6</v>
      </c>
      <c r="G5271">
        <f>VLOOKUP(E5271,'Data Produk'!$A$2:$E$2517,5,FALSE)</f>
        <v>18000</v>
      </c>
      <c r="H5271">
        <f t="shared" si="165"/>
        <v>108000</v>
      </c>
      <c r="I5271" t="str">
        <f>VLOOKUP(E5271,'Data Produk'!$A$2:$E$2517,3,FALSE)</f>
        <v>BHINNEKA DURALINK KLB1201 BLACK</v>
      </c>
      <c r="J5271" t="str">
        <f>VLOOKUP(E5271,'Data Produk'!$A$2:$E$2517,4,FALSE)</f>
        <v>CABLE</v>
      </c>
      <c r="K5271" t="str">
        <f>VLOOKUP(D5271,'Data Outlet'!$A$2:$D$17,4,FALSE)</f>
        <v>Fani Sari</v>
      </c>
      <c r="L5271" t="str">
        <f>VLOOKUP(D5271,'Data Outlet'!$A$2:$D$17,2,FALSE)</f>
        <v>LIPPO MALL KEMANG</v>
      </c>
    </row>
    <row r="5272" spans="1:12" x14ac:dyDescent="0.25">
      <c r="A5272" t="str">
        <f t="shared" si="166"/>
        <v>T-5271</v>
      </c>
      <c r="B5272" s="3" t="s">
        <v>2584</v>
      </c>
      <c r="C5272" s="5">
        <v>45490</v>
      </c>
      <c r="D5272" s="3" t="s">
        <v>39</v>
      </c>
      <c r="E5272" s="4" t="s">
        <v>419</v>
      </c>
      <c r="F5272" s="9">
        <v>5</v>
      </c>
      <c r="G5272">
        <f>VLOOKUP(E5272,'Data Produk'!$A$2:$E$2517,5,FALSE)</f>
        <v>13050</v>
      </c>
      <c r="H5272">
        <f t="shared" si="165"/>
        <v>65250</v>
      </c>
      <c r="I5272" t="str">
        <f>VLOOKUP(E5272,'Data Produk'!$A$2:$E$2517,3,FALSE)</f>
        <v>BHINNEKA DURALINK KCT1201 BLACK</v>
      </c>
      <c r="J5272" t="str">
        <f>VLOOKUP(E5272,'Data Produk'!$A$2:$E$2517,4,FALSE)</f>
        <v>CABLE</v>
      </c>
      <c r="K5272" t="str">
        <f>VLOOKUP(D5272,'Data Outlet'!$A$2:$D$17,4,FALSE)</f>
        <v>Eko Wijaya</v>
      </c>
      <c r="L5272" t="str">
        <f>VLOOKUP(D5272,'Data Outlet'!$A$2:$D$17,2,FALSE)</f>
        <v>KOTA KASABLANKA</v>
      </c>
    </row>
    <row r="5273" spans="1:12" x14ac:dyDescent="0.25">
      <c r="A5273" t="str">
        <f t="shared" si="166"/>
        <v>T-5272</v>
      </c>
      <c r="B5273" s="3" t="s">
        <v>2584</v>
      </c>
      <c r="C5273" s="5">
        <v>45495</v>
      </c>
      <c r="D5273" s="3" t="s">
        <v>40</v>
      </c>
      <c r="E5273" s="4" t="s">
        <v>1071</v>
      </c>
      <c r="F5273" s="9">
        <v>1</v>
      </c>
      <c r="G5273">
        <f>VLOOKUP(E5273,'Data Produk'!$A$2:$E$2517,5,FALSE)</f>
        <v>396000</v>
      </c>
      <c r="H5273">
        <f t="shared" si="165"/>
        <v>396000</v>
      </c>
      <c r="I5273" t="str">
        <f>VLOOKUP(E5273,'Data Produk'!$A$2:$E$2517,3,FALSE)</f>
        <v>BHINNEKA LEVIOSA MCX01 CONDENSER MICROPHONE BLACK</v>
      </c>
      <c r="J5273" t="str">
        <f>VLOOKUP(E5273,'Data Produk'!$A$2:$E$2517,4,FALSE)</f>
        <v>STREAMING DEVICES</v>
      </c>
      <c r="K5273" t="str">
        <f>VLOOKUP(D5273,'Data Outlet'!$A$2:$D$17,4,FALSE)</f>
        <v>Fani Sari</v>
      </c>
      <c r="L5273" t="str">
        <f>VLOOKUP(D5273,'Data Outlet'!$A$2:$D$17,2,FALSE)</f>
        <v>LIPPO MALL KEMANG</v>
      </c>
    </row>
    <row r="5274" spans="1:12" x14ac:dyDescent="0.25">
      <c r="A5274" t="str">
        <f t="shared" si="166"/>
        <v>T-5273</v>
      </c>
      <c r="B5274" s="3" t="s">
        <v>2584</v>
      </c>
      <c r="C5274" s="5">
        <v>45490</v>
      </c>
      <c r="D5274" s="3" t="s">
        <v>36</v>
      </c>
      <c r="E5274" s="4" t="s">
        <v>1643</v>
      </c>
      <c r="F5274" s="9">
        <v>1</v>
      </c>
      <c r="G5274">
        <f>VLOOKUP(E5274,'Data Produk'!$A$2:$E$2517,5,FALSE)</f>
        <v>73800</v>
      </c>
      <c r="H5274">
        <f t="shared" si="165"/>
        <v>73800</v>
      </c>
      <c r="I5274" t="str">
        <f>VLOOKUP(E5274,'Data Produk'!$A$2:$E$2517,3,FALSE)</f>
        <v>BHINNEKA SMART LIGHT BUB 9W SLB101</v>
      </c>
      <c r="J5274" t="str">
        <f>VLOOKUP(E5274,'Data Produk'!$A$2:$E$2517,4,FALSE)</f>
        <v>SMART LIFE</v>
      </c>
      <c r="K5274" t="str">
        <f>VLOOKUP(D5274,'Data Outlet'!$A$2:$D$17,4,FALSE)</f>
        <v>Citra Dewi</v>
      </c>
      <c r="L5274" t="str">
        <f>VLOOKUP(D5274,'Data Outlet'!$A$2:$D$17,2,FALSE)</f>
        <v>CENTER POINT MEDAN</v>
      </c>
    </row>
    <row r="5275" spans="1:12" x14ac:dyDescent="0.25">
      <c r="A5275" t="str">
        <f t="shared" si="166"/>
        <v>T-5274</v>
      </c>
      <c r="B5275" s="3" t="s">
        <v>2584</v>
      </c>
      <c r="C5275" s="5">
        <v>45501</v>
      </c>
      <c r="D5275" s="3" t="s">
        <v>36</v>
      </c>
      <c r="E5275" s="4" t="s">
        <v>1863</v>
      </c>
      <c r="F5275" s="9">
        <v>3</v>
      </c>
      <c r="G5275">
        <f>VLOOKUP(E5275,'Data Produk'!$A$2:$E$2517,5,FALSE)</f>
        <v>41400</v>
      </c>
      <c r="H5275">
        <f t="shared" si="165"/>
        <v>124200</v>
      </c>
      <c r="I5275" t="str">
        <f>VLOOKUP(E5275,'Data Produk'!$A$2:$E$2517,3,FALSE)</f>
        <v>BHINNEKA CW1-Q03 18W 1-PORTS CHARGER (QC) WHITE</v>
      </c>
      <c r="J5275" t="str">
        <f>VLOOKUP(E5275,'Data Produk'!$A$2:$E$2517,4,FALSE)</f>
        <v>CHARGER</v>
      </c>
      <c r="K5275" t="str">
        <f>VLOOKUP(D5275,'Data Outlet'!$A$2:$D$17,4,FALSE)</f>
        <v>Citra Dewi</v>
      </c>
      <c r="L5275" t="str">
        <f>VLOOKUP(D5275,'Data Outlet'!$A$2:$D$17,2,FALSE)</f>
        <v>CENTER POINT MEDAN</v>
      </c>
    </row>
    <row r="5276" spans="1:12" x14ac:dyDescent="0.25">
      <c r="A5276" t="str">
        <f t="shared" si="166"/>
        <v>T-5275</v>
      </c>
      <c r="B5276" s="3" t="s">
        <v>2584</v>
      </c>
      <c r="C5276" s="5">
        <v>45501</v>
      </c>
      <c r="D5276" s="3" t="s">
        <v>40</v>
      </c>
      <c r="E5276" s="4" t="s">
        <v>489</v>
      </c>
      <c r="F5276" s="9">
        <v>4</v>
      </c>
      <c r="G5276">
        <f>VLOOKUP(E5276,'Data Produk'!$A$2:$E$2517,5,FALSE)</f>
        <v>57600</v>
      </c>
      <c r="H5276">
        <f t="shared" si="165"/>
        <v>230400</v>
      </c>
      <c r="I5276" t="str">
        <f>VLOOKUP(E5276,'Data Produk'!$A$2:$E$2517,3,FALSE)</f>
        <v>BHINNEKA GO W192 OFFICE MOUSE BLACK</v>
      </c>
      <c r="J5276" t="str">
        <f>VLOOKUP(E5276,'Data Produk'!$A$2:$E$2517,4,FALSE)</f>
        <v>OFFICE MOUSE</v>
      </c>
      <c r="K5276" t="str">
        <f>VLOOKUP(D5276,'Data Outlet'!$A$2:$D$17,4,FALSE)</f>
        <v>Fani Sari</v>
      </c>
      <c r="L5276" t="str">
        <f>VLOOKUP(D5276,'Data Outlet'!$A$2:$D$17,2,FALSE)</f>
        <v>LIPPO MALL KEMANG</v>
      </c>
    </row>
    <row r="5277" spans="1:12" x14ac:dyDescent="0.25">
      <c r="A5277" t="str">
        <f t="shared" si="166"/>
        <v>T-5276</v>
      </c>
      <c r="B5277" s="3" t="s">
        <v>2584</v>
      </c>
      <c r="C5277" s="5">
        <v>45484</v>
      </c>
      <c r="D5277" s="3" t="s">
        <v>39</v>
      </c>
      <c r="E5277" s="4" t="s">
        <v>429</v>
      </c>
      <c r="F5277" s="9">
        <v>7</v>
      </c>
      <c r="G5277">
        <f>VLOOKUP(E5277,'Data Produk'!$A$2:$E$2517,5,FALSE)</f>
        <v>22500</v>
      </c>
      <c r="H5277">
        <f t="shared" si="165"/>
        <v>157500</v>
      </c>
      <c r="I5277" t="str">
        <f>VLOOKUP(E5277,'Data Produk'!$A$2:$E$2517,3,FALSE)</f>
        <v>BHINNEKA LINKBUDS ES4 WIRED EARBUDS WHITE</v>
      </c>
      <c r="J5277" t="str">
        <f>VLOOKUP(E5277,'Data Produk'!$A$2:$E$2517,4,FALSE)</f>
        <v>EARPHONE</v>
      </c>
      <c r="K5277" t="str">
        <f>VLOOKUP(D5277,'Data Outlet'!$A$2:$D$17,4,FALSE)</f>
        <v>Eko Wijaya</v>
      </c>
      <c r="L5277" t="str">
        <f>VLOOKUP(D5277,'Data Outlet'!$A$2:$D$17,2,FALSE)</f>
        <v>KOTA KASABLANKA</v>
      </c>
    </row>
    <row r="5278" spans="1:12" x14ac:dyDescent="0.25">
      <c r="A5278" t="str">
        <f t="shared" si="166"/>
        <v>T-5277</v>
      </c>
      <c r="B5278" s="3" t="s">
        <v>2584</v>
      </c>
      <c r="C5278" s="5">
        <v>45486</v>
      </c>
      <c r="D5278" s="3" t="s">
        <v>36</v>
      </c>
      <c r="E5278" s="4" t="s">
        <v>961</v>
      </c>
      <c r="F5278" s="9">
        <v>3</v>
      </c>
      <c r="G5278">
        <f>VLOOKUP(E5278,'Data Produk'!$A$2:$E$2517,5,FALSE)</f>
        <v>18000</v>
      </c>
      <c r="H5278">
        <f t="shared" si="165"/>
        <v>54000</v>
      </c>
      <c r="I5278" t="str">
        <f>VLOOKUP(E5278,'Data Produk'!$A$2:$E$2517,3,FALSE)</f>
        <v>BHINNEKA DURALINK KLB1201 BLACK</v>
      </c>
      <c r="J5278" t="str">
        <f>VLOOKUP(E5278,'Data Produk'!$A$2:$E$2517,4,FALSE)</f>
        <v>CABLE</v>
      </c>
      <c r="K5278" t="str">
        <f>VLOOKUP(D5278,'Data Outlet'!$A$2:$D$17,4,FALSE)</f>
        <v>Citra Dewi</v>
      </c>
      <c r="L5278" t="str">
        <f>VLOOKUP(D5278,'Data Outlet'!$A$2:$D$17,2,FALSE)</f>
        <v>CENTER POINT MEDAN</v>
      </c>
    </row>
    <row r="5279" spans="1:12" x14ac:dyDescent="0.25">
      <c r="A5279" t="str">
        <f t="shared" si="166"/>
        <v>T-5278</v>
      </c>
      <c r="B5279" s="3" t="s">
        <v>2584</v>
      </c>
      <c r="C5279" s="5">
        <v>45492</v>
      </c>
      <c r="D5279" s="3" t="s">
        <v>39</v>
      </c>
      <c r="E5279" s="4" t="s">
        <v>1592</v>
      </c>
      <c r="F5279" s="9">
        <v>1</v>
      </c>
      <c r="G5279">
        <f>VLOOKUP(E5279,'Data Produk'!$A$2:$E$2517,5,FALSE)</f>
        <v>65700</v>
      </c>
      <c r="H5279">
        <f t="shared" si="165"/>
        <v>65700</v>
      </c>
      <c r="I5279" t="str">
        <f>VLOOKUP(E5279,'Data Produk'!$A$2:$E$2517,3,FALSE)</f>
        <v>BHINNEKA AGILE MP453 GAMING MOUSEPAD BLACK</v>
      </c>
      <c r="J5279" t="str">
        <f>VLOOKUP(E5279,'Data Produk'!$A$2:$E$2517,4,FALSE)</f>
        <v>GAMING MOUSEPAD</v>
      </c>
      <c r="K5279" t="str">
        <f>VLOOKUP(D5279,'Data Outlet'!$A$2:$D$17,4,FALSE)</f>
        <v>Eko Wijaya</v>
      </c>
      <c r="L5279" t="str">
        <f>VLOOKUP(D5279,'Data Outlet'!$A$2:$D$17,2,FALSE)</f>
        <v>KOTA KASABLANKA</v>
      </c>
    </row>
    <row r="5280" spans="1:12" x14ac:dyDescent="0.25">
      <c r="A5280" t="str">
        <f t="shared" si="166"/>
        <v>T-5279</v>
      </c>
      <c r="B5280" s="3" t="s">
        <v>2584</v>
      </c>
      <c r="C5280" s="5">
        <v>45490</v>
      </c>
      <c r="D5280" s="3" t="s">
        <v>39</v>
      </c>
      <c r="E5280" s="4" t="s">
        <v>392</v>
      </c>
      <c r="F5280" s="9">
        <v>14</v>
      </c>
      <c r="G5280">
        <f>VLOOKUP(E5280,'Data Produk'!$A$2:$E$2517,5,FALSE)</f>
        <v>31500</v>
      </c>
      <c r="H5280">
        <f t="shared" si="165"/>
        <v>441000</v>
      </c>
      <c r="I5280" t="str">
        <f>VLOOKUP(E5280,'Data Produk'!$A$2:$E$2517,3,FALSE)</f>
        <v>BHINNEKA HYPERLINK KD60L1501 BLACK</v>
      </c>
      <c r="J5280" t="str">
        <f>VLOOKUP(E5280,'Data Produk'!$A$2:$E$2517,4,FALSE)</f>
        <v>CABLE</v>
      </c>
      <c r="K5280" t="str">
        <f>VLOOKUP(D5280,'Data Outlet'!$A$2:$D$17,4,FALSE)</f>
        <v>Eko Wijaya</v>
      </c>
      <c r="L5280" t="str">
        <f>VLOOKUP(D5280,'Data Outlet'!$A$2:$D$17,2,FALSE)</f>
        <v>KOTA KASABLANKA</v>
      </c>
    </row>
    <row r="5281" spans="1:12" x14ac:dyDescent="0.25">
      <c r="A5281" t="str">
        <f t="shared" si="166"/>
        <v>T-5280</v>
      </c>
      <c r="B5281" s="3" t="s">
        <v>2584</v>
      </c>
      <c r="C5281" s="5">
        <v>45491</v>
      </c>
      <c r="D5281" s="3" t="s">
        <v>40</v>
      </c>
      <c r="E5281" s="4" t="s">
        <v>1608</v>
      </c>
      <c r="F5281" s="9">
        <v>1</v>
      </c>
      <c r="G5281">
        <f>VLOOKUP(E5281,'Data Produk'!$A$2:$E$2517,5,FALSE)</f>
        <v>193500</v>
      </c>
      <c r="H5281">
        <f t="shared" si="165"/>
        <v>193500</v>
      </c>
      <c r="I5281" t="str">
        <f>VLOOKUP(E5281,'Data Produk'!$A$2:$E$2517,3,FALSE)</f>
        <v>BHINNEKA ATOM TKL MECHANICAL KEYBOARD BLACK BLUE SWITCH</v>
      </c>
      <c r="J5281" t="str">
        <f>VLOOKUP(E5281,'Data Produk'!$A$2:$E$2517,4,FALSE)</f>
        <v>KEYBOARD GAMING</v>
      </c>
      <c r="K5281" t="str">
        <f>VLOOKUP(D5281,'Data Outlet'!$A$2:$D$17,4,FALSE)</f>
        <v>Fani Sari</v>
      </c>
      <c r="L5281" t="str">
        <f>VLOOKUP(D5281,'Data Outlet'!$A$2:$D$17,2,FALSE)</f>
        <v>LIPPO MALL KEMANG</v>
      </c>
    </row>
    <row r="5282" spans="1:12" x14ac:dyDescent="0.25">
      <c r="A5282" t="str">
        <f t="shared" si="166"/>
        <v>T-5281</v>
      </c>
      <c r="B5282" s="3" t="s">
        <v>2584</v>
      </c>
      <c r="C5282" s="5">
        <v>45501</v>
      </c>
      <c r="D5282" s="3" t="s">
        <v>40</v>
      </c>
      <c r="E5282" s="4" t="s">
        <v>771</v>
      </c>
      <c r="F5282" s="9">
        <v>2</v>
      </c>
      <c r="G5282">
        <f>VLOOKUP(E5282,'Data Produk'!$A$2:$E$2517,5,FALSE)</f>
        <v>103500</v>
      </c>
      <c r="H5282">
        <f t="shared" si="165"/>
        <v>207000</v>
      </c>
      <c r="I5282" t="str">
        <f>VLOOKUP(E5282,'Data Produk'!$A$2:$E$2517,3,FALSE)</f>
        <v>BHINNEKA FLASH HQ53 GAMING HEADSET BLACK</v>
      </c>
      <c r="J5282" t="str">
        <f>VLOOKUP(E5282,'Data Produk'!$A$2:$E$2517,4,FALSE)</f>
        <v>GAMING HEADSET</v>
      </c>
      <c r="K5282" t="str">
        <f>VLOOKUP(D5282,'Data Outlet'!$A$2:$D$17,4,FALSE)</f>
        <v>Fani Sari</v>
      </c>
      <c r="L5282" t="str">
        <f>VLOOKUP(D5282,'Data Outlet'!$A$2:$D$17,2,FALSE)</f>
        <v>LIPPO MALL KEMANG</v>
      </c>
    </row>
    <row r="5283" spans="1:12" x14ac:dyDescent="0.25">
      <c r="A5283" t="str">
        <f t="shared" si="166"/>
        <v>T-5282</v>
      </c>
      <c r="B5283" s="3" t="s">
        <v>2584</v>
      </c>
      <c r="C5283" s="5">
        <v>45490</v>
      </c>
      <c r="D5283" s="3" t="s">
        <v>39</v>
      </c>
      <c r="E5283" s="4" t="s">
        <v>422</v>
      </c>
      <c r="F5283" s="9">
        <v>2</v>
      </c>
      <c r="G5283">
        <f>VLOOKUP(E5283,'Data Produk'!$A$2:$E$2517,5,FALSE)</f>
        <v>30333.333333333332</v>
      </c>
      <c r="H5283">
        <f t="shared" si="165"/>
        <v>60666.666666666664</v>
      </c>
      <c r="I5283" t="str">
        <f>VLOOKUP(E5283,'Data Produk'!$A$2:$E$2517,3,FALSE)</f>
        <v>KM106 BHINNEKA USB CABLE MICRO</v>
      </c>
      <c r="J5283" t="str">
        <f>VLOOKUP(E5283,'Data Produk'!$A$2:$E$2517,4,FALSE)</f>
        <v>CABLE</v>
      </c>
      <c r="K5283" t="str">
        <f>VLOOKUP(D5283,'Data Outlet'!$A$2:$D$17,4,FALSE)</f>
        <v>Eko Wijaya</v>
      </c>
      <c r="L5283" t="str">
        <f>VLOOKUP(D5283,'Data Outlet'!$A$2:$D$17,2,FALSE)</f>
        <v>KOTA KASABLANKA</v>
      </c>
    </row>
    <row r="5284" spans="1:12" x14ac:dyDescent="0.25">
      <c r="A5284" t="str">
        <f t="shared" si="166"/>
        <v>T-5283</v>
      </c>
      <c r="B5284" s="3" t="s">
        <v>2584</v>
      </c>
      <c r="C5284" s="5">
        <v>45489</v>
      </c>
      <c r="D5284" s="3" t="s">
        <v>40</v>
      </c>
      <c r="E5284" s="4" t="s">
        <v>1889</v>
      </c>
      <c r="F5284" s="9">
        <v>1</v>
      </c>
      <c r="G5284">
        <f>VLOOKUP(E5284,'Data Produk'!$A$2:$E$2517,5,FALSE)</f>
        <v>360000</v>
      </c>
      <c r="H5284">
        <f t="shared" si="165"/>
        <v>360000</v>
      </c>
      <c r="I5284" t="str">
        <f>VLOOKUP(E5284,'Data Produk'!$A$2:$E$2517,3,FALSE)</f>
        <v>BHINNEKA Gaming Gamepad USB WGP14 PK</v>
      </c>
      <c r="J5284" t="str">
        <f>VLOOKUP(E5284,'Data Produk'!$A$2:$E$2517,4,FALSE)</f>
        <v>GAMEPAD</v>
      </c>
      <c r="K5284" t="str">
        <f>VLOOKUP(D5284,'Data Outlet'!$A$2:$D$17,4,FALSE)</f>
        <v>Fani Sari</v>
      </c>
      <c r="L5284" t="str">
        <f>VLOOKUP(D5284,'Data Outlet'!$A$2:$D$17,2,FALSE)</f>
        <v>LIPPO MALL KEMANG</v>
      </c>
    </row>
    <row r="5285" spans="1:12" x14ac:dyDescent="0.25">
      <c r="A5285" t="str">
        <f t="shared" si="166"/>
        <v>T-5284</v>
      </c>
      <c r="B5285" s="3" t="s">
        <v>2584</v>
      </c>
      <c r="C5285" s="5">
        <v>45489</v>
      </c>
      <c r="D5285" s="3" t="s">
        <v>36</v>
      </c>
      <c r="E5285" s="4" t="s">
        <v>713</v>
      </c>
      <c r="F5285" s="9">
        <v>1</v>
      </c>
      <c r="G5285">
        <f>VLOOKUP(E5285,'Data Produk'!$A$2:$E$2517,5,FALSE)</f>
        <v>81000</v>
      </c>
      <c r="H5285">
        <f t="shared" si="165"/>
        <v>81000</v>
      </c>
      <c r="I5285" t="str">
        <f>VLOOKUP(E5285,'Data Produk'!$A$2:$E$2517,3,FALSE)</f>
        <v>BHINNEKA CRYTO VX7 GAMING MOUSE WHITE</v>
      </c>
      <c r="J5285" t="str">
        <f>VLOOKUP(E5285,'Data Produk'!$A$2:$E$2517,4,FALSE)</f>
        <v>MOUSE GAMING</v>
      </c>
      <c r="K5285" t="str">
        <f>VLOOKUP(D5285,'Data Outlet'!$A$2:$D$17,4,FALSE)</f>
        <v>Citra Dewi</v>
      </c>
      <c r="L5285" t="str">
        <f>VLOOKUP(D5285,'Data Outlet'!$A$2:$D$17,2,FALSE)</f>
        <v>CENTER POINT MEDAN</v>
      </c>
    </row>
    <row r="5286" spans="1:12" x14ac:dyDescent="0.25">
      <c r="A5286" t="str">
        <f t="shared" si="166"/>
        <v>T-5285</v>
      </c>
      <c r="B5286" s="3" t="s">
        <v>2584</v>
      </c>
      <c r="C5286" s="5">
        <v>45495</v>
      </c>
      <c r="D5286" s="3" t="s">
        <v>39</v>
      </c>
      <c r="E5286" s="4" t="s">
        <v>418</v>
      </c>
      <c r="F5286" s="9">
        <v>1</v>
      </c>
      <c r="G5286">
        <f>VLOOKUP(E5286,'Data Produk'!$A$2:$E$2517,5,FALSE)</f>
        <v>247500</v>
      </c>
      <c r="H5286">
        <f t="shared" si="165"/>
        <v>247500</v>
      </c>
      <c r="I5286" t="str">
        <f>VLOOKUP(E5286,'Data Produk'!$A$2:$E$2517,3,FALSE)</f>
        <v>BHINNEKA POWER PLUS 65W 3-PORTS GAN CHARGER (PD/PPS+QC) BLACK</v>
      </c>
      <c r="J5286" t="str">
        <f>VLOOKUP(E5286,'Data Produk'!$A$2:$E$2517,4,FALSE)</f>
        <v>CHARGER</v>
      </c>
      <c r="K5286" t="str">
        <f>VLOOKUP(D5286,'Data Outlet'!$A$2:$D$17,4,FALSE)</f>
        <v>Eko Wijaya</v>
      </c>
      <c r="L5286" t="str">
        <f>VLOOKUP(D5286,'Data Outlet'!$A$2:$D$17,2,FALSE)</f>
        <v>KOTA KASABLANKA</v>
      </c>
    </row>
    <row r="5287" spans="1:12" x14ac:dyDescent="0.25">
      <c r="A5287" t="str">
        <f t="shared" si="166"/>
        <v>T-5286</v>
      </c>
      <c r="B5287" s="3" t="s">
        <v>2584</v>
      </c>
      <c r="C5287" s="5">
        <v>45496</v>
      </c>
      <c r="D5287" s="3" t="s">
        <v>40</v>
      </c>
      <c r="E5287" s="4" t="s">
        <v>471</v>
      </c>
      <c r="F5287" s="9">
        <v>2</v>
      </c>
      <c r="G5287">
        <f>VLOOKUP(E5287,'Data Produk'!$A$2:$E$2517,5,FALSE)</f>
        <v>107100</v>
      </c>
      <c r="H5287">
        <f t="shared" si="165"/>
        <v>214200</v>
      </c>
      <c r="I5287" t="str">
        <f>VLOOKUP(E5287,'Data Produk'!$A$2:$E$2517,3,FALSE)</f>
        <v>BHINNEKA CW2-Q02 38W 2-PORTS CHARGER (QC) WHITE</v>
      </c>
      <c r="J5287" t="str">
        <f>VLOOKUP(E5287,'Data Produk'!$A$2:$E$2517,4,FALSE)</f>
        <v>CHARGER</v>
      </c>
      <c r="K5287" t="str">
        <f>VLOOKUP(D5287,'Data Outlet'!$A$2:$D$17,4,FALSE)</f>
        <v>Fani Sari</v>
      </c>
      <c r="L5287" t="str">
        <f>VLOOKUP(D5287,'Data Outlet'!$A$2:$D$17,2,FALSE)</f>
        <v>LIPPO MALL KEMANG</v>
      </c>
    </row>
    <row r="5288" spans="1:12" x14ac:dyDescent="0.25">
      <c r="A5288" t="str">
        <f t="shared" si="166"/>
        <v>T-5287</v>
      </c>
      <c r="B5288" s="3" t="s">
        <v>2584</v>
      </c>
      <c r="C5288" s="5">
        <v>45494</v>
      </c>
      <c r="D5288" s="3" t="s">
        <v>36</v>
      </c>
      <c r="E5288" s="4" t="s">
        <v>1860</v>
      </c>
      <c r="F5288" s="9">
        <v>1</v>
      </c>
      <c r="G5288">
        <f>VLOOKUP(E5288,'Data Produk'!$A$2:$E$2517,5,FALSE)</f>
        <v>125100</v>
      </c>
      <c r="H5288">
        <f t="shared" si="165"/>
        <v>125100</v>
      </c>
      <c r="I5288" t="str">
        <f>VLOOKUP(E5288,'Data Produk'!$A$2:$E$2517,3,FALSE)</f>
        <v>BHINNEKA THOR II X16 GAMING MOUSE BLACK</v>
      </c>
      <c r="J5288" t="str">
        <f>VLOOKUP(E5288,'Data Produk'!$A$2:$E$2517,4,FALSE)</f>
        <v>MOUSE GAMING</v>
      </c>
      <c r="K5288" t="str">
        <f>VLOOKUP(D5288,'Data Outlet'!$A$2:$D$17,4,FALSE)</f>
        <v>Citra Dewi</v>
      </c>
      <c r="L5288" t="str">
        <f>VLOOKUP(D5288,'Data Outlet'!$A$2:$D$17,2,FALSE)</f>
        <v>CENTER POINT MEDAN</v>
      </c>
    </row>
    <row r="5289" spans="1:12" x14ac:dyDescent="0.25">
      <c r="A5289" t="str">
        <f t="shared" si="166"/>
        <v>T-5288</v>
      </c>
      <c r="B5289" s="3" t="s">
        <v>2584</v>
      </c>
      <c r="C5289" s="5">
        <v>45498</v>
      </c>
      <c r="D5289" s="3" t="s">
        <v>40</v>
      </c>
      <c r="E5289" s="4" t="s">
        <v>1616</v>
      </c>
      <c r="F5289" s="9">
        <v>1</v>
      </c>
      <c r="G5289">
        <f>VLOOKUP(E5289,'Data Produk'!$A$2:$E$2517,5,FALSE)</f>
        <v>73800</v>
      </c>
      <c r="H5289">
        <f t="shared" si="165"/>
        <v>73800</v>
      </c>
      <c r="I5289" t="str">
        <f>VLOOKUP(E5289,'Data Produk'!$A$2:$E$2517,3,FALSE)</f>
        <v>BHINNEKA RAIGOR III WG12R GAMING MOUSE BEIGE</v>
      </c>
      <c r="J5289" t="str">
        <f>VLOOKUP(E5289,'Data Produk'!$A$2:$E$2517,4,FALSE)</f>
        <v>MOUSE GAMING</v>
      </c>
      <c r="K5289" t="str">
        <f>VLOOKUP(D5289,'Data Outlet'!$A$2:$D$17,4,FALSE)</f>
        <v>Fani Sari</v>
      </c>
      <c r="L5289" t="str">
        <f>VLOOKUP(D5289,'Data Outlet'!$A$2:$D$17,2,FALSE)</f>
        <v>LIPPO MALL KEMANG</v>
      </c>
    </row>
    <row r="5290" spans="1:12" x14ac:dyDescent="0.25">
      <c r="A5290" t="str">
        <f t="shared" si="166"/>
        <v>T-5289</v>
      </c>
      <c r="B5290" s="3" t="s">
        <v>2584</v>
      </c>
      <c r="C5290" s="5">
        <v>45475</v>
      </c>
      <c r="D5290" s="3" t="s">
        <v>39</v>
      </c>
      <c r="E5290" s="4" t="s">
        <v>1799</v>
      </c>
      <c r="F5290" s="9">
        <v>1</v>
      </c>
      <c r="G5290">
        <f>VLOOKUP(E5290,'Data Produk'!$A$2:$E$2517,5,FALSE)</f>
        <v>81000</v>
      </c>
      <c r="H5290">
        <f t="shared" si="165"/>
        <v>81000</v>
      </c>
      <c r="I5290" t="str">
        <f>VLOOKUP(E5290,'Data Produk'!$A$2:$E$2517,3,FALSE)</f>
        <v>BHINNEKA SCAR II EG5C WIRED EARBUDS BLACK</v>
      </c>
      <c r="J5290" t="str">
        <f>VLOOKUP(E5290,'Data Produk'!$A$2:$E$2517,4,FALSE)</f>
        <v>EARPHONE</v>
      </c>
      <c r="K5290" t="str">
        <f>VLOOKUP(D5290,'Data Outlet'!$A$2:$D$17,4,FALSE)</f>
        <v>Eko Wijaya</v>
      </c>
      <c r="L5290" t="str">
        <f>VLOOKUP(D5290,'Data Outlet'!$A$2:$D$17,2,FALSE)</f>
        <v>KOTA KASABLANKA</v>
      </c>
    </row>
    <row r="5291" spans="1:12" x14ac:dyDescent="0.25">
      <c r="A5291" t="str">
        <f t="shared" si="166"/>
        <v>T-5290</v>
      </c>
      <c r="B5291" s="3" t="s">
        <v>2584</v>
      </c>
      <c r="C5291" s="5">
        <v>45487</v>
      </c>
      <c r="D5291" s="3" t="s">
        <v>40</v>
      </c>
      <c r="E5291" s="4" t="s">
        <v>472</v>
      </c>
      <c r="F5291" s="9">
        <v>2</v>
      </c>
      <c r="G5291">
        <f>VLOOKUP(E5291,'Data Produk'!$A$2:$E$2517,5,FALSE)</f>
        <v>144000</v>
      </c>
      <c r="H5291">
        <f t="shared" si="165"/>
        <v>288000</v>
      </c>
      <c r="I5291" t="str">
        <f>VLOOKUP(E5291,'Data Produk'!$A$2:$E$2517,3,FALSE)</f>
        <v>BHINNEKA CHIEF II HG20 GAMING HEADSET BLACK</v>
      </c>
      <c r="J5291" t="str">
        <f>VLOOKUP(E5291,'Data Produk'!$A$2:$E$2517,4,FALSE)</f>
        <v>GAMING HEADSET</v>
      </c>
      <c r="K5291" t="str">
        <f>VLOOKUP(D5291,'Data Outlet'!$A$2:$D$17,4,FALSE)</f>
        <v>Fani Sari</v>
      </c>
      <c r="L5291" t="str">
        <f>VLOOKUP(D5291,'Data Outlet'!$A$2:$D$17,2,FALSE)</f>
        <v>LIPPO MALL KEMANG</v>
      </c>
    </row>
    <row r="5292" spans="1:12" x14ac:dyDescent="0.25">
      <c r="A5292" t="str">
        <f t="shared" si="166"/>
        <v>T-5291</v>
      </c>
      <c r="B5292" s="3" t="s">
        <v>2584</v>
      </c>
      <c r="C5292" s="5">
        <v>45481</v>
      </c>
      <c r="D5292" s="3" t="s">
        <v>36</v>
      </c>
      <c r="E5292" s="4" t="s">
        <v>1890</v>
      </c>
      <c r="F5292" s="9">
        <v>2</v>
      </c>
      <c r="G5292">
        <f>VLOOKUP(E5292,'Data Produk'!$A$2:$E$2517,5,FALSE)</f>
        <v>272000</v>
      </c>
      <c r="H5292">
        <f t="shared" si="165"/>
        <v>544000</v>
      </c>
      <c r="I5292" t="str">
        <f>VLOOKUP(E5292,'Data Produk'!$A$2:$E$2517,3,FALSE)</f>
        <v>BHINNEKA SMART IP CAM INDOOR SC01</v>
      </c>
      <c r="J5292" t="str">
        <f>VLOOKUP(E5292,'Data Produk'!$A$2:$E$2517,4,FALSE)</f>
        <v>SMART LIFE</v>
      </c>
      <c r="K5292" t="str">
        <f>VLOOKUP(D5292,'Data Outlet'!$A$2:$D$17,4,FALSE)</f>
        <v>Citra Dewi</v>
      </c>
      <c r="L5292" t="str">
        <f>VLOOKUP(D5292,'Data Outlet'!$A$2:$D$17,2,FALSE)</f>
        <v>CENTER POINT MEDAN</v>
      </c>
    </row>
    <row r="5293" spans="1:12" x14ac:dyDescent="0.25">
      <c r="A5293" t="str">
        <f t="shared" si="166"/>
        <v>T-5292</v>
      </c>
      <c r="B5293" s="3" t="s">
        <v>2584</v>
      </c>
      <c r="C5293" s="5">
        <v>45494</v>
      </c>
      <c r="D5293" s="3" t="s">
        <v>36</v>
      </c>
      <c r="E5293" s="4" t="s">
        <v>300</v>
      </c>
      <c r="F5293" s="9">
        <v>1</v>
      </c>
      <c r="G5293">
        <f>VLOOKUP(E5293,'Data Produk'!$A$2:$E$2517,5,FALSE)</f>
        <v>162000</v>
      </c>
      <c r="H5293">
        <f t="shared" si="165"/>
        <v>162000</v>
      </c>
      <c r="I5293" t="str">
        <f>VLOOKUP(E5293,'Data Produk'!$A$2:$E$2517,3,FALSE)</f>
        <v>BHINNEKA POWER PACK T1 10.000 mAh 22,5W POWERBANK WHITE</v>
      </c>
      <c r="J5293" t="str">
        <f>VLOOKUP(E5293,'Data Produk'!$A$2:$E$2517,4,FALSE)</f>
        <v>POWERBANK</v>
      </c>
      <c r="K5293" t="str">
        <f>VLOOKUP(D5293,'Data Outlet'!$A$2:$D$17,4,FALSE)</f>
        <v>Citra Dewi</v>
      </c>
      <c r="L5293" t="str">
        <f>VLOOKUP(D5293,'Data Outlet'!$A$2:$D$17,2,FALSE)</f>
        <v>CENTER POINT MEDAN</v>
      </c>
    </row>
    <row r="5294" spans="1:12" x14ac:dyDescent="0.25">
      <c r="A5294" t="str">
        <f t="shared" si="166"/>
        <v>T-5293</v>
      </c>
      <c r="B5294" s="3" t="s">
        <v>2584</v>
      </c>
      <c r="C5294" s="5">
        <v>45488</v>
      </c>
      <c r="D5294" s="3" t="s">
        <v>39</v>
      </c>
      <c r="E5294" s="4" t="s">
        <v>387</v>
      </c>
      <c r="F5294" s="9">
        <v>8</v>
      </c>
      <c r="G5294">
        <f>VLOOKUP(E5294,'Data Produk'!$A$2:$E$2517,5,FALSE)</f>
        <v>45000</v>
      </c>
      <c r="H5294">
        <f t="shared" si="165"/>
        <v>360000</v>
      </c>
      <c r="I5294" t="str">
        <f>VLOOKUP(E5294,'Data Produk'!$A$2:$E$2517,3,FALSE)</f>
        <v>BHINNEKA HYPERLINK KD10C2001 BLACK</v>
      </c>
      <c r="J5294" t="str">
        <f>VLOOKUP(E5294,'Data Produk'!$A$2:$E$2517,4,FALSE)</f>
        <v>CABLE</v>
      </c>
      <c r="K5294" t="str">
        <f>VLOOKUP(D5294,'Data Outlet'!$A$2:$D$17,4,FALSE)</f>
        <v>Eko Wijaya</v>
      </c>
      <c r="L5294" t="str">
        <f>VLOOKUP(D5294,'Data Outlet'!$A$2:$D$17,2,FALSE)</f>
        <v>KOTA KASABLANKA</v>
      </c>
    </row>
    <row r="5295" spans="1:12" x14ac:dyDescent="0.25">
      <c r="A5295" t="str">
        <f t="shared" si="166"/>
        <v>T-5294</v>
      </c>
      <c r="B5295" s="3" t="s">
        <v>2584</v>
      </c>
      <c r="C5295" s="5">
        <v>45487</v>
      </c>
      <c r="D5295" s="3" t="s">
        <v>39</v>
      </c>
      <c r="E5295" s="4" t="s">
        <v>997</v>
      </c>
      <c r="F5295" s="9">
        <v>1</v>
      </c>
      <c r="G5295">
        <f>VLOOKUP(E5295,'Data Produk'!$A$2:$E$2517,5,FALSE)</f>
        <v>74700</v>
      </c>
      <c r="H5295">
        <f t="shared" si="165"/>
        <v>74700</v>
      </c>
      <c r="I5295" t="str">
        <f>VLOOKUP(E5295,'Data Produk'!$A$2:$E$2517,3,FALSE)</f>
        <v>BHINNEKA KM100 OFFICE COMBO BLACK</v>
      </c>
      <c r="J5295" t="str">
        <f>VLOOKUP(E5295,'Data Produk'!$A$2:$E$2517,4,FALSE)</f>
        <v>OFFICE COMBO</v>
      </c>
      <c r="K5295" t="str">
        <f>VLOOKUP(D5295,'Data Outlet'!$A$2:$D$17,4,FALSE)</f>
        <v>Eko Wijaya</v>
      </c>
      <c r="L5295" t="str">
        <f>VLOOKUP(D5295,'Data Outlet'!$A$2:$D$17,2,FALSE)</f>
        <v>KOTA KASABLANKA</v>
      </c>
    </row>
    <row r="5296" spans="1:12" x14ac:dyDescent="0.25">
      <c r="A5296" t="str">
        <f t="shared" si="166"/>
        <v>T-5295</v>
      </c>
      <c r="B5296" s="3" t="s">
        <v>2584</v>
      </c>
      <c r="C5296" s="5">
        <v>45494</v>
      </c>
      <c r="D5296" s="3" t="s">
        <v>40</v>
      </c>
      <c r="E5296" s="4" t="s">
        <v>448</v>
      </c>
      <c r="F5296" s="9">
        <v>2</v>
      </c>
      <c r="G5296">
        <f>VLOOKUP(E5296,'Data Produk'!$A$2:$E$2517,5,FALSE)</f>
        <v>65700</v>
      </c>
      <c r="H5296">
        <f t="shared" si="165"/>
        <v>131400</v>
      </c>
      <c r="I5296" t="str">
        <f>VLOOKUP(E5296,'Data Produk'!$A$2:$E$2517,3,FALSE)</f>
        <v>BHINNEKA RAIGOR III WG12 GAMING MOUSE BLACK</v>
      </c>
      <c r="J5296" t="str">
        <f>VLOOKUP(E5296,'Data Produk'!$A$2:$E$2517,4,FALSE)</f>
        <v>MOUSE GAMING</v>
      </c>
      <c r="K5296" t="str">
        <f>VLOOKUP(D5296,'Data Outlet'!$A$2:$D$17,4,FALSE)</f>
        <v>Fani Sari</v>
      </c>
      <c r="L5296" t="str">
        <f>VLOOKUP(D5296,'Data Outlet'!$A$2:$D$17,2,FALSE)</f>
        <v>LIPPO MALL KEMANG</v>
      </c>
    </row>
    <row r="5297" spans="1:12" x14ac:dyDescent="0.25">
      <c r="A5297" t="str">
        <f t="shared" si="166"/>
        <v>T-5296</v>
      </c>
      <c r="B5297" s="3" t="s">
        <v>2584</v>
      </c>
      <c r="C5297" s="5">
        <v>45496</v>
      </c>
      <c r="D5297" s="3" t="s">
        <v>39</v>
      </c>
      <c r="E5297" s="4" t="s">
        <v>1466</v>
      </c>
      <c r="F5297" s="9">
        <v>3</v>
      </c>
      <c r="G5297">
        <f>VLOOKUP(E5297,'Data Produk'!$A$2:$E$2517,5,FALSE)</f>
        <v>125100</v>
      </c>
      <c r="H5297">
        <f t="shared" si="165"/>
        <v>375300</v>
      </c>
      <c r="I5297" t="str">
        <f>VLOOKUP(E5297,'Data Produk'!$A$2:$E$2517,3,FALSE)</f>
        <v>BHINNEKA THOR II X16 GAMING MOUSE BLACK</v>
      </c>
      <c r="J5297" t="str">
        <f>VLOOKUP(E5297,'Data Produk'!$A$2:$E$2517,4,FALSE)</f>
        <v>MOUSE GAMING</v>
      </c>
      <c r="K5297" t="str">
        <f>VLOOKUP(D5297,'Data Outlet'!$A$2:$D$17,4,FALSE)</f>
        <v>Eko Wijaya</v>
      </c>
      <c r="L5297" t="str">
        <f>VLOOKUP(D5297,'Data Outlet'!$A$2:$D$17,2,FALSE)</f>
        <v>KOTA KASABLANKA</v>
      </c>
    </row>
    <row r="5298" spans="1:12" x14ac:dyDescent="0.25">
      <c r="A5298" t="str">
        <f t="shared" si="166"/>
        <v>T-5297</v>
      </c>
      <c r="B5298" s="3" t="s">
        <v>2584</v>
      </c>
      <c r="C5298" s="5">
        <v>45500</v>
      </c>
      <c r="D5298" s="3" t="s">
        <v>36</v>
      </c>
      <c r="E5298" s="4" t="s">
        <v>1891</v>
      </c>
      <c r="F5298" s="9">
        <v>1</v>
      </c>
      <c r="G5298">
        <f>VLOOKUP(E5298,'Data Produk'!$A$2:$E$2517,5,FALSE)</f>
        <v>130500</v>
      </c>
      <c r="H5298">
        <f t="shared" si="165"/>
        <v>130500</v>
      </c>
      <c r="I5298" t="str">
        <f>VLOOKUP(E5298,'Data Produk'!$A$2:$E$2517,3,FALSE)</f>
        <v>BHINNEKA TRINITY MH88 GAMING HEADSET WHITE</v>
      </c>
      <c r="J5298" t="str">
        <f>VLOOKUP(E5298,'Data Produk'!$A$2:$E$2517,4,FALSE)</f>
        <v>GAMING HEADSET</v>
      </c>
      <c r="K5298" t="str">
        <f>VLOOKUP(D5298,'Data Outlet'!$A$2:$D$17,4,FALSE)</f>
        <v>Citra Dewi</v>
      </c>
      <c r="L5298" t="str">
        <f>VLOOKUP(D5298,'Data Outlet'!$A$2:$D$17,2,FALSE)</f>
        <v>CENTER POINT MEDAN</v>
      </c>
    </row>
    <row r="5299" spans="1:12" x14ac:dyDescent="0.25">
      <c r="A5299" t="str">
        <f t="shared" si="166"/>
        <v>T-5298</v>
      </c>
      <c r="B5299" s="3" t="s">
        <v>2584</v>
      </c>
      <c r="C5299" s="5">
        <v>45491</v>
      </c>
      <c r="D5299" s="3" t="s">
        <v>40</v>
      </c>
      <c r="E5299" s="4" t="s">
        <v>667</v>
      </c>
      <c r="F5299" s="9">
        <v>1</v>
      </c>
      <c r="G5299">
        <f>VLOOKUP(E5299,'Data Produk'!$A$2:$E$2517,5,FALSE)</f>
        <v>34200</v>
      </c>
      <c r="H5299">
        <f t="shared" si="165"/>
        <v>34200</v>
      </c>
      <c r="I5299" t="str">
        <f>VLOOKUP(E5299,'Data Produk'!$A$2:$E$2517,3,FALSE)</f>
        <v>KDL105 BHINNEKA USB CABLE LIGHTNING</v>
      </c>
      <c r="J5299" t="str">
        <f>VLOOKUP(E5299,'Data Produk'!$A$2:$E$2517,4,FALSE)</f>
        <v>CABLE</v>
      </c>
      <c r="K5299" t="str">
        <f>VLOOKUP(D5299,'Data Outlet'!$A$2:$D$17,4,FALSE)</f>
        <v>Fani Sari</v>
      </c>
      <c r="L5299" t="str">
        <f>VLOOKUP(D5299,'Data Outlet'!$A$2:$D$17,2,FALSE)</f>
        <v>LIPPO MALL KEMANG</v>
      </c>
    </row>
    <row r="5300" spans="1:12" x14ac:dyDescent="0.25">
      <c r="A5300" t="str">
        <f t="shared" si="166"/>
        <v>T-5299</v>
      </c>
      <c r="B5300" s="3" t="s">
        <v>2584</v>
      </c>
      <c r="C5300" s="5">
        <v>45502</v>
      </c>
      <c r="D5300" s="3" t="s">
        <v>36</v>
      </c>
      <c r="E5300" s="4" t="s">
        <v>576</v>
      </c>
      <c r="F5300" s="9">
        <v>2</v>
      </c>
      <c r="G5300">
        <f>VLOOKUP(E5300,'Data Produk'!$A$2:$E$2517,5,FALSE)</f>
        <v>94500</v>
      </c>
      <c r="H5300">
        <f t="shared" si="165"/>
        <v>189000</v>
      </c>
      <c r="I5300" t="str">
        <f>VLOOKUP(E5300,'Data Produk'!$A$2:$E$2517,3,FALSE)</f>
        <v>BHINNEKA SMART LIGHT BUB 12W SLB102</v>
      </c>
      <c r="J5300" t="str">
        <f>VLOOKUP(E5300,'Data Produk'!$A$2:$E$2517,4,FALSE)</f>
        <v>SMART LIFE</v>
      </c>
      <c r="K5300" t="str">
        <f>VLOOKUP(D5300,'Data Outlet'!$A$2:$D$17,4,FALSE)</f>
        <v>Citra Dewi</v>
      </c>
      <c r="L5300" t="str">
        <f>VLOOKUP(D5300,'Data Outlet'!$A$2:$D$17,2,FALSE)</f>
        <v>CENTER POINT MEDAN</v>
      </c>
    </row>
    <row r="5301" spans="1:12" x14ac:dyDescent="0.25">
      <c r="A5301" t="str">
        <f t="shared" si="166"/>
        <v>T-5300</v>
      </c>
      <c r="B5301" s="3" t="s">
        <v>2584</v>
      </c>
      <c r="C5301" s="5">
        <v>45501</v>
      </c>
      <c r="D5301" s="3" t="s">
        <v>39</v>
      </c>
      <c r="E5301" s="4" t="s">
        <v>430</v>
      </c>
      <c r="F5301" s="9">
        <v>1</v>
      </c>
      <c r="G5301">
        <f>VLOOKUP(E5301,'Data Produk'!$A$2:$E$2517,5,FALSE)</f>
        <v>131850</v>
      </c>
      <c r="H5301">
        <f t="shared" si="165"/>
        <v>131850</v>
      </c>
      <c r="I5301" t="str">
        <f>VLOOKUP(E5301,'Data Produk'!$A$2:$E$2517,3,FALSE)</f>
        <v>BHINNEKA VENOM II WGC2 GAMING MOUSE MINT</v>
      </c>
      <c r="J5301" t="str">
        <f>VLOOKUP(E5301,'Data Produk'!$A$2:$E$2517,4,FALSE)</f>
        <v>MOUSE GAMING</v>
      </c>
      <c r="K5301" t="str">
        <f>VLOOKUP(D5301,'Data Outlet'!$A$2:$D$17,4,FALSE)</f>
        <v>Eko Wijaya</v>
      </c>
      <c r="L5301" t="str">
        <f>VLOOKUP(D5301,'Data Outlet'!$A$2:$D$17,2,FALSE)</f>
        <v>KOTA KASABLANKA</v>
      </c>
    </row>
    <row r="5302" spans="1:12" x14ac:dyDescent="0.25">
      <c r="A5302" t="str">
        <f t="shared" si="166"/>
        <v>T-5301</v>
      </c>
      <c r="B5302" s="3" t="s">
        <v>2584</v>
      </c>
      <c r="C5302" s="5">
        <v>45483</v>
      </c>
      <c r="D5302" s="3" t="s">
        <v>40</v>
      </c>
      <c r="E5302" s="4" t="s">
        <v>783</v>
      </c>
      <c r="F5302" s="9">
        <v>1</v>
      </c>
      <c r="G5302">
        <f>VLOOKUP(E5302,'Data Produk'!$A$2:$E$2517,5,FALSE)</f>
        <v>508500</v>
      </c>
      <c r="H5302">
        <f t="shared" si="165"/>
        <v>508500</v>
      </c>
      <c r="I5302" t="str">
        <f>VLOOKUP(E5302,'Data Produk'!$A$2:$E$2517,3,FALSE)</f>
        <v>BHINNEKA POWER PLUS 120W 4-PORTS GAN CHARGER (PPS/PD+QC) BLACK</v>
      </c>
      <c r="J5302" t="str">
        <f>VLOOKUP(E5302,'Data Produk'!$A$2:$E$2517,4,FALSE)</f>
        <v>CHARGER</v>
      </c>
      <c r="K5302" t="str">
        <f>VLOOKUP(D5302,'Data Outlet'!$A$2:$D$17,4,FALSE)</f>
        <v>Fani Sari</v>
      </c>
      <c r="L5302" t="str">
        <f>VLOOKUP(D5302,'Data Outlet'!$A$2:$D$17,2,FALSE)</f>
        <v>LIPPO MALL KEMANG</v>
      </c>
    </row>
    <row r="5303" spans="1:12" x14ac:dyDescent="0.25">
      <c r="A5303" t="str">
        <f t="shared" si="166"/>
        <v>T-5302</v>
      </c>
      <c r="B5303" s="3" t="s">
        <v>2584</v>
      </c>
      <c r="C5303" s="5">
        <v>45504</v>
      </c>
      <c r="D5303" s="3" t="s">
        <v>40</v>
      </c>
      <c r="E5303" s="4" t="s">
        <v>743</v>
      </c>
      <c r="F5303" s="9">
        <v>1</v>
      </c>
      <c r="G5303">
        <f>VLOOKUP(E5303,'Data Produk'!$A$2:$E$2517,5,FALSE)</f>
        <v>90000</v>
      </c>
      <c r="H5303">
        <f t="shared" si="165"/>
        <v>90000</v>
      </c>
      <c r="I5303" t="str">
        <f>VLOOKUP(E5303,'Data Produk'!$A$2:$E$2517,3,FALSE)</f>
        <v>BHINNEKA POWER PURE 33W 2-PORTS USB CHARGER (PD+QC) BLACK</v>
      </c>
      <c r="J5303" t="str">
        <f>VLOOKUP(E5303,'Data Produk'!$A$2:$E$2517,4,FALSE)</f>
        <v>CHARGER</v>
      </c>
      <c r="K5303" t="str">
        <f>VLOOKUP(D5303,'Data Outlet'!$A$2:$D$17,4,FALSE)</f>
        <v>Fani Sari</v>
      </c>
      <c r="L5303" t="str">
        <f>VLOOKUP(D5303,'Data Outlet'!$A$2:$D$17,2,FALSE)</f>
        <v>LIPPO MALL KEMANG</v>
      </c>
    </row>
    <row r="5304" spans="1:12" x14ac:dyDescent="0.25">
      <c r="A5304" t="str">
        <f t="shared" si="166"/>
        <v>T-5303</v>
      </c>
      <c r="B5304" s="3" t="s">
        <v>2584</v>
      </c>
      <c r="C5304" s="5">
        <v>45503</v>
      </c>
      <c r="D5304" s="3" t="s">
        <v>39</v>
      </c>
      <c r="E5304" s="4" t="s">
        <v>389</v>
      </c>
      <c r="F5304" s="9">
        <v>22</v>
      </c>
      <c r="G5304">
        <f>VLOOKUP(E5304,'Data Produk'!$A$2:$E$2517,5,FALSE)</f>
        <v>17100</v>
      </c>
      <c r="H5304">
        <f t="shared" si="165"/>
        <v>376200</v>
      </c>
      <c r="I5304" t="str">
        <f>VLOOKUP(E5304,'Data Produk'!$A$2:$E$2517,3,FALSE)</f>
        <v>BHINNEKA DURALINK KCB1201 BLACK</v>
      </c>
      <c r="J5304" t="str">
        <f>VLOOKUP(E5304,'Data Produk'!$A$2:$E$2517,4,FALSE)</f>
        <v>CABLE</v>
      </c>
      <c r="K5304" t="str">
        <f>VLOOKUP(D5304,'Data Outlet'!$A$2:$D$17,4,FALSE)</f>
        <v>Eko Wijaya</v>
      </c>
      <c r="L5304" t="str">
        <f>VLOOKUP(D5304,'Data Outlet'!$A$2:$D$17,2,FALSE)</f>
        <v>KOTA KASABLANKA</v>
      </c>
    </row>
    <row r="5305" spans="1:12" x14ac:dyDescent="0.25">
      <c r="A5305" t="str">
        <f t="shared" si="166"/>
        <v>T-5304</v>
      </c>
      <c r="B5305" s="3" t="s">
        <v>2584</v>
      </c>
      <c r="C5305" s="5">
        <v>45485</v>
      </c>
      <c r="D5305" s="3" t="s">
        <v>39</v>
      </c>
      <c r="E5305" s="4" t="s">
        <v>769</v>
      </c>
      <c r="F5305" s="9">
        <v>4</v>
      </c>
      <c r="G5305">
        <f>VLOOKUP(E5305,'Data Produk'!$A$2:$E$2517,5,FALSE)</f>
        <v>82800</v>
      </c>
      <c r="H5305">
        <f t="shared" si="165"/>
        <v>331200</v>
      </c>
      <c r="I5305" t="str">
        <f>VLOOKUP(E5305,'Data Produk'!$A$2:$E$2517,3,FALSE)</f>
        <v>BHINNEKA GO W193 OFFICE MOUSE BEIGE</v>
      </c>
      <c r="J5305" t="str">
        <f>VLOOKUP(E5305,'Data Produk'!$A$2:$E$2517,4,FALSE)</f>
        <v>OFFICE MOUSE</v>
      </c>
      <c r="K5305" t="str">
        <f>VLOOKUP(D5305,'Data Outlet'!$A$2:$D$17,4,FALSE)</f>
        <v>Eko Wijaya</v>
      </c>
      <c r="L5305" t="str">
        <f>VLOOKUP(D5305,'Data Outlet'!$A$2:$D$17,2,FALSE)</f>
        <v>KOTA KASABLANKA</v>
      </c>
    </row>
    <row r="5306" spans="1:12" x14ac:dyDescent="0.25">
      <c r="A5306" t="str">
        <f t="shared" si="166"/>
        <v>T-5305</v>
      </c>
      <c r="B5306" s="3" t="s">
        <v>2584</v>
      </c>
      <c r="C5306" s="5">
        <v>45501</v>
      </c>
      <c r="D5306" s="3" t="s">
        <v>39</v>
      </c>
      <c r="E5306" s="4" t="s">
        <v>902</v>
      </c>
      <c r="F5306" s="9">
        <v>1</v>
      </c>
      <c r="G5306">
        <f>VLOOKUP(E5306,'Data Produk'!$A$2:$E$2517,5,FALSE)</f>
        <v>202500</v>
      </c>
      <c r="H5306">
        <f t="shared" si="165"/>
        <v>202500</v>
      </c>
      <c r="I5306" t="str">
        <f>VLOOKUP(E5306,'Data Produk'!$A$2:$E$2517,3,FALSE)</f>
        <v>BHINNEKA ATOM FULL SIZE MECHANICAL KEYBOARD GREY BLUE SWITCH</v>
      </c>
      <c r="J5306" t="str">
        <f>VLOOKUP(E5306,'Data Produk'!$A$2:$E$2517,4,FALSE)</f>
        <v>KEYBOARD GAMING</v>
      </c>
      <c r="K5306" t="str">
        <f>VLOOKUP(D5306,'Data Outlet'!$A$2:$D$17,4,FALSE)</f>
        <v>Eko Wijaya</v>
      </c>
      <c r="L5306" t="str">
        <f>VLOOKUP(D5306,'Data Outlet'!$A$2:$D$17,2,FALSE)</f>
        <v>KOTA KASABLANKA</v>
      </c>
    </row>
    <row r="5307" spans="1:12" x14ac:dyDescent="0.25">
      <c r="A5307" t="str">
        <f t="shared" si="166"/>
        <v>T-5306</v>
      </c>
      <c r="B5307" s="3" t="s">
        <v>2584</v>
      </c>
      <c r="C5307" s="5">
        <v>45491</v>
      </c>
      <c r="D5307" s="3" t="s">
        <v>40</v>
      </c>
      <c r="E5307" s="4" t="s">
        <v>648</v>
      </c>
      <c r="F5307" s="9">
        <v>2</v>
      </c>
      <c r="G5307">
        <f>VLOOKUP(E5307,'Data Produk'!$A$2:$E$2517,5,FALSE)</f>
        <v>26100</v>
      </c>
      <c r="H5307">
        <f t="shared" si="165"/>
        <v>52200</v>
      </c>
      <c r="I5307" t="str">
        <f>VLOOKUP(E5307,'Data Produk'!$A$2:$E$2517,3,FALSE)</f>
        <v>BHINNEKA GO ES1 WIRED EARBUDS WHITE</v>
      </c>
      <c r="J5307" t="str">
        <f>VLOOKUP(E5307,'Data Produk'!$A$2:$E$2517,4,FALSE)</f>
        <v>EARPHONE</v>
      </c>
      <c r="K5307" t="str">
        <f>VLOOKUP(D5307,'Data Outlet'!$A$2:$D$17,4,FALSE)</f>
        <v>Fani Sari</v>
      </c>
      <c r="L5307" t="str">
        <f>VLOOKUP(D5307,'Data Outlet'!$A$2:$D$17,2,FALSE)</f>
        <v>LIPPO MALL KEMANG</v>
      </c>
    </row>
    <row r="5308" spans="1:12" x14ac:dyDescent="0.25">
      <c r="A5308" t="str">
        <f t="shared" si="166"/>
        <v>T-5307</v>
      </c>
      <c r="B5308" s="3" t="s">
        <v>2584</v>
      </c>
      <c r="C5308" s="5">
        <v>45487</v>
      </c>
      <c r="D5308" s="3" t="s">
        <v>36</v>
      </c>
      <c r="E5308" s="4" t="s">
        <v>1794</v>
      </c>
      <c r="F5308" s="9">
        <v>1</v>
      </c>
      <c r="G5308">
        <f>VLOOKUP(E5308,'Data Produk'!$A$2:$E$2517,5,FALSE)</f>
        <v>247500</v>
      </c>
      <c r="H5308">
        <f t="shared" si="165"/>
        <v>247500</v>
      </c>
      <c r="I5308" t="str">
        <f>VLOOKUP(E5308,'Data Produk'!$A$2:$E$2517,3,FALSE)</f>
        <v>BHINNEKA SHOOTER II WGP13 GAMEPAD WHITE</v>
      </c>
      <c r="J5308" t="str">
        <f>VLOOKUP(E5308,'Data Produk'!$A$2:$E$2517,4,FALSE)</f>
        <v>GAMEPAD</v>
      </c>
      <c r="K5308" t="str">
        <f>VLOOKUP(D5308,'Data Outlet'!$A$2:$D$17,4,FALSE)</f>
        <v>Citra Dewi</v>
      </c>
      <c r="L5308" t="str">
        <f>VLOOKUP(D5308,'Data Outlet'!$A$2:$D$17,2,FALSE)</f>
        <v>CENTER POINT MEDAN</v>
      </c>
    </row>
    <row r="5309" spans="1:12" x14ac:dyDescent="0.25">
      <c r="A5309" t="str">
        <f t="shared" si="166"/>
        <v>T-5308</v>
      </c>
      <c r="B5309" s="3" t="s">
        <v>2584</v>
      </c>
      <c r="C5309" s="5">
        <v>45484</v>
      </c>
      <c r="D5309" s="3" t="s">
        <v>36</v>
      </c>
      <c r="E5309" s="4" t="s">
        <v>1636</v>
      </c>
      <c r="F5309" s="9">
        <v>1</v>
      </c>
      <c r="G5309">
        <f>VLOOKUP(E5309,'Data Produk'!$A$2:$E$2517,5,FALSE)</f>
        <v>25200</v>
      </c>
      <c r="H5309">
        <f t="shared" si="165"/>
        <v>25200</v>
      </c>
      <c r="I5309" t="str">
        <f>VLOOKUP(E5309,'Data Produk'!$A$2:$E$2517,3,FALSE)</f>
        <v>KDC105 BHINNEKA USB CABLE TYPE C</v>
      </c>
      <c r="J5309" t="str">
        <f>VLOOKUP(E5309,'Data Produk'!$A$2:$E$2517,4,FALSE)</f>
        <v>CABLE</v>
      </c>
      <c r="K5309" t="str">
        <f>VLOOKUP(D5309,'Data Outlet'!$A$2:$D$17,4,FALSE)</f>
        <v>Citra Dewi</v>
      </c>
      <c r="L5309" t="str">
        <f>VLOOKUP(D5309,'Data Outlet'!$A$2:$D$17,2,FALSE)</f>
        <v>CENTER POINT MEDAN</v>
      </c>
    </row>
    <row r="5310" spans="1:12" x14ac:dyDescent="0.25">
      <c r="A5310" t="str">
        <f t="shared" si="166"/>
        <v>T-5309</v>
      </c>
      <c r="B5310" s="3" t="s">
        <v>2584</v>
      </c>
      <c r="C5310" s="5">
        <v>45477</v>
      </c>
      <c r="D5310" s="3" t="s">
        <v>36</v>
      </c>
      <c r="E5310" s="4" t="s">
        <v>1400</v>
      </c>
      <c r="F5310" s="9">
        <v>1</v>
      </c>
      <c r="G5310">
        <f>VLOOKUP(E5310,'Data Produk'!$A$2:$E$2517,5,FALSE)</f>
        <v>29700</v>
      </c>
      <c r="H5310">
        <f t="shared" si="165"/>
        <v>29700</v>
      </c>
      <c r="I5310" t="str">
        <f>VLOOKUP(E5310,'Data Produk'!$A$2:$E$2517,3,FALSE)</f>
        <v>KC201 BHINNEKA USB CABLE TYPE C</v>
      </c>
      <c r="J5310">
        <f>VLOOKUP(E5310,'Data Produk'!$A$2:$E$2517,4,FALSE)</f>
        <v>0</v>
      </c>
      <c r="K5310" t="str">
        <f>VLOOKUP(D5310,'Data Outlet'!$A$2:$D$17,4,FALSE)</f>
        <v>Citra Dewi</v>
      </c>
      <c r="L5310" t="str">
        <f>VLOOKUP(D5310,'Data Outlet'!$A$2:$D$17,2,FALSE)</f>
        <v>CENTER POINT MEDAN</v>
      </c>
    </row>
    <row r="5311" spans="1:12" x14ac:dyDescent="0.25">
      <c r="A5311" t="str">
        <f t="shared" si="166"/>
        <v>T-5310</v>
      </c>
      <c r="B5311" s="3" t="s">
        <v>2584</v>
      </c>
      <c r="C5311" s="5">
        <v>45504</v>
      </c>
      <c r="D5311" s="3" t="s">
        <v>40</v>
      </c>
      <c r="E5311" s="4" t="s">
        <v>830</v>
      </c>
      <c r="F5311" s="9">
        <v>1</v>
      </c>
      <c r="G5311">
        <f>VLOOKUP(E5311,'Data Produk'!$A$2:$E$2517,5,FALSE)</f>
        <v>143100</v>
      </c>
      <c r="H5311">
        <f t="shared" si="165"/>
        <v>143100</v>
      </c>
      <c r="I5311" t="str">
        <f>VLOOKUP(E5311,'Data Produk'!$A$2:$E$2517,3,FALSE)</f>
        <v>BHINNEKA VENOM II WGC2 GAMING MOUSE MINT</v>
      </c>
      <c r="J5311" t="str">
        <f>VLOOKUP(E5311,'Data Produk'!$A$2:$E$2517,4,FALSE)</f>
        <v>MOUSE GAMING</v>
      </c>
      <c r="K5311" t="str">
        <f>VLOOKUP(D5311,'Data Outlet'!$A$2:$D$17,4,FALSE)</f>
        <v>Fani Sari</v>
      </c>
      <c r="L5311" t="str">
        <f>VLOOKUP(D5311,'Data Outlet'!$A$2:$D$17,2,FALSE)</f>
        <v>LIPPO MALL KEMANG</v>
      </c>
    </row>
    <row r="5312" spans="1:12" x14ac:dyDescent="0.25">
      <c r="A5312" t="str">
        <f t="shared" si="166"/>
        <v>T-5311</v>
      </c>
      <c r="B5312" s="3" t="s">
        <v>2584</v>
      </c>
      <c r="C5312" s="5">
        <v>45489</v>
      </c>
      <c r="D5312" s="3" t="s">
        <v>40</v>
      </c>
      <c r="E5312" s="4" t="s">
        <v>481</v>
      </c>
      <c r="F5312" s="9">
        <v>1</v>
      </c>
      <c r="G5312">
        <f>VLOOKUP(E5312,'Data Produk'!$A$2:$E$2517,5,FALSE)</f>
        <v>22500</v>
      </c>
      <c r="H5312">
        <f t="shared" si="165"/>
        <v>22500</v>
      </c>
      <c r="I5312" t="str">
        <f>VLOOKUP(E5312,'Data Produk'!$A$2:$E$2517,3,FALSE)</f>
        <v>BHINNEKA LINKBUDS ES4 WIRED EARBUDS WHITE</v>
      </c>
      <c r="J5312" t="str">
        <f>VLOOKUP(E5312,'Data Produk'!$A$2:$E$2517,4,FALSE)</f>
        <v>EARPHONE</v>
      </c>
      <c r="K5312" t="str">
        <f>VLOOKUP(D5312,'Data Outlet'!$A$2:$D$17,4,FALSE)</f>
        <v>Fani Sari</v>
      </c>
      <c r="L5312" t="str">
        <f>VLOOKUP(D5312,'Data Outlet'!$A$2:$D$17,2,FALSE)</f>
        <v>LIPPO MALL KEMANG</v>
      </c>
    </row>
    <row r="5313" spans="1:12" x14ac:dyDescent="0.25">
      <c r="A5313" t="str">
        <f t="shared" si="166"/>
        <v>T-5312</v>
      </c>
      <c r="B5313" s="3" t="s">
        <v>2584</v>
      </c>
      <c r="C5313" s="5">
        <v>45482</v>
      </c>
      <c r="D5313" s="3" t="s">
        <v>39</v>
      </c>
      <c r="E5313" s="4" t="s">
        <v>1324</v>
      </c>
      <c r="F5313" s="9">
        <v>3</v>
      </c>
      <c r="G5313">
        <f>VLOOKUP(E5313,'Data Produk'!$A$2:$E$2517,5,FALSE)</f>
        <v>76500</v>
      </c>
      <c r="H5313">
        <f t="shared" si="165"/>
        <v>229500</v>
      </c>
      <c r="I5313" t="str">
        <f>VLOOKUP(E5313,'Data Produk'!$A$2:$E$2517,3,FALSE)</f>
        <v>BHINNEKA WAVE10 TW10 TRUE WIRELESS BEIGE</v>
      </c>
      <c r="J5313" t="str">
        <f>VLOOKUP(E5313,'Data Produk'!$A$2:$E$2517,4,FALSE)</f>
        <v>TWS</v>
      </c>
      <c r="K5313" t="str">
        <f>VLOOKUP(D5313,'Data Outlet'!$A$2:$D$17,4,FALSE)</f>
        <v>Eko Wijaya</v>
      </c>
      <c r="L5313" t="str">
        <f>VLOOKUP(D5313,'Data Outlet'!$A$2:$D$17,2,FALSE)</f>
        <v>KOTA KASABLANKA</v>
      </c>
    </row>
    <row r="5314" spans="1:12" x14ac:dyDescent="0.25">
      <c r="A5314" t="str">
        <f t="shared" si="166"/>
        <v>T-5313</v>
      </c>
      <c r="B5314" s="3" t="s">
        <v>2584</v>
      </c>
      <c r="C5314" s="5">
        <v>45494</v>
      </c>
      <c r="D5314" s="3" t="s">
        <v>40</v>
      </c>
      <c r="E5314" s="4" t="s">
        <v>497</v>
      </c>
      <c r="F5314" s="9">
        <v>4</v>
      </c>
      <c r="G5314">
        <f>VLOOKUP(E5314,'Data Produk'!$A$2:$E$2517,5,FALSE)</f>
        <v>27000</v>
      </c>
      <c r="H5314">
        <f t="shared" si="165"/>
        <v>108000</v>
      </c>
      <c r="I5314" t="str">
        <f>VLOOKUP(E5314,'Data Produk'!$A$2:$E$2517,3,FALSE)</f>
        <v>BHINNEKA DURALINK KLB2001 BLACK</v>
      </c>
      <c r="J5314" t="str">
        <f>VLOOKUP(E5314,'Data Produk'!$A$2:$E$2517,4,FALSE)</f>
        <v>CABLE</v>
      </c>
      <c r="K5314" t="str">
        <f>VLOOKUP(D5314,'Data Outlet'!$A$2:$D$17,4,FALSE)</f>
        <v>Fani Sari</v>
      </c>
      <c r="L5314" t="str">
        <f>VLOOKUP(D5314,'Data Outlet'!$A$2:$D$17,2,FALSE)</f>
        <v>LIPPO MALL KEMANG</v>
      </c>
    </row>
    <row r="5315" spans="1:12" x14ac:dyDescent="0.25">
      <c r="A5315" t="str">
        <f t="shared" si="166"/>
        <v>T-5314</v>
      </c>
      <c r="B5315" s="3" t="s">
        <v>2584</v>
      </c>
      <c r="C5315" s="5">
        <v>45474</v>
      </c>
      <c r="D5315" s="3" t="s">
        <v>39</v>
      </c>
      <c r="E5315" s="4" t="s">
        <v>1039</v>
      </c>
      <c r="F5315" s="9">
        <v>2</v>
      </c>
      <c r="G5315">
        <f>VLOOKUP(E5315,'Data Produk'!$A$2:$E$2517,5,FALSE)</f>
        <v>98100</v>
      </c>
      <c r="H5315">
        <f t="shared" ref="H5315:H5378" si="167">G5315*F5315</f>
        <v>196200</v>
      </c>
      <c r="I5315" t="str">
        <f>VLOOKUP(E5315,'Data Produk'!$A$2:$E$2517,3,FALSE)</f>
        <v>BHINNEKA POWER PURE 30W 2-PORTS USB CHARGER (PD+QC) WHITE</v>
      </c>
      <c r="J5315" t="str">
        <f>VLOOKUP(E5315,'Data Produk'!$A$2:$E$2517,4,FALSE)</f>
        <v>CHARGER</v>
      </c>
      <c r="K5315" t="str">
        <f>VLOOKUP(D5315,'Data Outlet'!$A$2:$D$17,4,FALSE)</f>
        <v>Eko Wijaya</v>
      </c>
      <c r="L5315" t="str">
        <f>VLOOKUP(D5315,'Data Outlet'!$A$2:$D$17,2,FALSE)</f>
        <v>KOTA KASABLANKA</v>
      </c>
    </row>
    <row r="5316" spans="1:12" x14ac:dyDescent="0.25">
      <c r="A5316" t="str">
        <f t="shared" si="166"/>
        <v>T-5315</v>
      </c>
      <c r="B5316" s="3" t="s">
        <v>2584</v>
      </c>
      <c r="C5316" s="5">
        <v>45492</v>
      </c>
      <c r="D5316" s="3" t="s">
        <v>40</v>
      </c>
      <c r="E5316" s="4" t="s">
        <v>681</v>
      </c>
      <c r="F5316" s="9">
        <v>1</v>
      </c>
      <c r="G5316">
        <f>VLOOKUP(E5316,'Data Produk'!$A$2:$E$2517,5,FALSE)</f>
        <v>29700</v>
      </c>
      <c r="H5316">
        <f t="shared" si="167"/>
        <v>29700</v>
      </c>
      <c r="I5316" t="str">
        <f>VLOOKUP(E5316,'Data Produk'!$A$2:$E$2517,3,FALSE)</f>
        <v>KC201 BHINNEKA USB CABLE TYPE C</v>
      </c>
      <c r="J5316" t="str">
        <f>VLOOKUP(E5316,'Data Produk'!$A$2:$E$2517,4,FALSE)</f>
        <v>CABLE</v>
      </c>
      <c r="K5316" t="str">
        <f>VLOOKUP(D5316,'Data Outlet'!$A$2:$D$17,4,FALSE)</f>
        <v>Fani Sari</v>
      </c>
      <c r="L5316" t="str">
        <f>VLOOKUP(D5316,'Data Outlet'!$A$2:$D$17,2,FALSE)</f>
        <v>LIPPO MALL KEMANG</v>
      </c>
    </row>
    <row r="5317" spans="1:12" x14ac:dyDescent="0.25">
      <c r="A5317" t="str">
        <f t="shared" si="166"/>
        <v>T-5316</v>
      </c>
      <c r="B5317" s="3" t="s">
        <v>2584</v>
      </c>
      <c r="C5317" s="5">
        <v>45500</v>
      </c>
      <c r="D5317" s="3" t="s">
        <v>36</v>
      </c>
      <c r="E5317" s="4" t="s">
        <v>971</v>
      </c>
      <c r="F5317" s="9">
        <v>3</v>
      </c>
      <c r="G5317">
        <f>VLOOKUP(E5317,'Data Produk'!$A$2:$E$2517,5,FALSE)</f>
        <v>98100</v>
      </c>
      <c r="H5317">
        <f t="shared" si="167"/>
        <v>294300</v>
      </c>
      <c r="I5317" t="str">
        <f>VLOOKUP(E5317,'Data Produk'!$A$2:$E$2517,3,FALSE)</f>
        <v>BHINNEKA POWER PURE 30W 2-PORTS USB CHARGER (PD+QC) WHITE</v>
      </c>
      <c r="J5317" t="str">
        <f>VLOOKUP(E5317,'Data Produk'!$A$2:$E$2517,4,FALSE)</f>
        <v>CHARGER</v>
      </c>
      <c r="K5317" t="str">
        <f>VLOOKUP(D5317,'Data Outlet'!$A$2:$D$17,4,FALSE)</f>
        <v>Citra Dewi</v>
      </c>
      <c r="L5317" t="str">
        <f>VLOOKUP(D5317,'Data Outlet'!$A$2:$D$17,2,FALSE)</f>
        <v>CENTER POINT MEDAN</v>
      </c>
    </row>
    <row r="5318" spans="1:12" x14ac:dyDescent="0.25">
      <c r="A5318" t="str">
        <f t="shared" si="166"/>
        <v>T-5317</v>
      </c>
      <c r="B5318" s="3" t="s">
        <v>2584</v>
      </c>
      <c r="C5318" s="5">
        <v>45490</v>
      </c>
      <c r="D5318" s="3" t="s">
        <v>39</v>
      </c>
      <c r="E5318" s="4" t="s">
        <v>438</v>
      </c>
      <c r="F5318" s="9">
        <v>1</v>
      </c>
      <c r="G5318">
        <f>VLOOKUP(E5318,'Data Produk'!$A$2:$E$2517,5,FALSE)</f>
        <v>37350</v>
      </c>
      <c r="H5318">
        <f t="shared" si="167"/>
        <v>37350</v>
      </c>
      <c r="I5318" t="str">
        <f>VLOOKUP(E5318,'Data Produk'!$A$2:$E$2517,3,FALSE)</f>
        <v>BHINNEKA LAVALIER MV01 MICROPHONE BLACK</v>
      </c>
      <c r="J5318" t="str">
        <f>VLOOKUP(E5318,'Data Produk'!$A$2:$E$2517,4,FALSE)</f>
        <v>STREAMING DEVICES</v>
      </c>
      <c r="K5318" t="str">
        <f>VLOOKUP(D5318,'Data Outlet'!$A$2:$D$17,4,FALSE)</f>
        <v>Eko Wijaya</v>
      </c>
      <c r="L5318" t="str">
        <f>VLOOKUP(D5318,'Data Outlet'!$A$2:$D$17,2,FALSE)</f>
        <v>KOTA KASABLANKA</v>
      </c>
    </row>
    <row r="5319" spans="1:12" x14ac:dyDescent="0.25">
      <c r="A5319" t="str">
        <f t="shared" si="166"/>
        <v>T-5318</v>
      </c>
      <c r="B5319" s="3" t="s">
        <v>2584</v>
      </c>
      <c r="C5319" s="5">
        <v>45486</v>
      </c>
      <c r="D5319" s="3" t="s">
        <v>36</v>
      </c>
      <c r="E5319" s="4" t="s">
        <v>1892</v>
      </c>
      <c r="F5319" s="9">
        <v>1</v>
      </c>
      <c r="G5319">
        <f>VLOOKUP(E5319,'Data Produk'!$A$2:$E$2517,5,FALSE)</f>
        <v>207000</v>
      </c>
      <c r="H5319">
        <f t="shared" si="167"/>
        <v>207000</v>
      </c>
      <c r="I5319" t="str">
        <f>VLOOKUP(E5319,'Data Produk'!$A$2:$E$2517,3,FALSE)</f>
        <v>BHINNEKA Gaming Headset MH84</v>
      </c>
      <c r="J5319" t="str">
        <f>VLOOKUP(E5319,'Data Produk'!$A$2:$E$2517,4,FALSE)</f>
        <v>GAMING HEADSET</v>
      </c>
      <c r="K5319" t="str">
        <f>VLOOKUP(D5319,'Data Outlet'!$A$2:$D$17,4,FALSE)</f>
        <v>Citra Dewi</v>
      </c>
      <c r="L5319" t="str">
        <f>VLOOKUP(D5319,'Data Outlet'!$A$2:$D$17,2,FALSE)</f>
        <v>CENTER POINT MEDAN</v>
      </c>
    </row>
    <row r="5320" spans="1:12" x14ac:dyDescent="0.25">
      <c r="A5320" t="str">
        <f t="shared" si="166"/>
        <v>T-5319</v>
      </c>
      <c r="B5320" s="3" t="s">
        <v>2584</v>
      </c>
      <c r="C5320" s="5">
        <v>45498</v>
      </c>
      <c r="D5320" s="3" t="s">
        <v>40</v>
      </c>
      <c r="E5320" s="4" t="s">
        <v>468</v>
      </c>
      <c r="F5320" s="9">
        <v>5</v>
      </c>
      <c r="G5320">
        <f>VLOOKUP(E5320,'Data Produk'!$A$2:$E$2517,5,FALSE)</f>
        <v>60750</v>
      </c>
      <c r="H5320">
        <f t="shared" si="167"/>
        <v>303750</v>
      </c>
      <c r="I5320" t="str">
        <f>VLOOKUP(E5320,'Data Produk'!$A$2:$E$2517,3,FALSE)</f>
        <v>BHINNEKA RAIGOR II WG10 GAMING MOUSE RED</v>
      </c>
      <c r="J5320" t="str">
        <f>VLOOKUP(E5320,'Data Produk'!$A$2:$E$2517,4,FALSE)</f>
        <v>MOUSE GAMING</v>
      </c>
      <c r="K5320" t="str">
        <f>VLOOKUP(D5320,'Data Outlet'!$A$2:$D$17,4,FALSE)</f>
        <v>Fani Sari</v>
      </c>
      <c r="L5320" t="str">
        <f>VLOOKUP(D5320,'Data Outlet'!$A$2:$D$17,2,FALSE)</f>
        <v>LIPPO MALL KEMANG</v>
      </c>
    </row>
    <row r="5321" spans="1:12" x14ac:dyDescent="0.25">
      <c r="A5321" t="str">
        <f t="shared" si="166"/>
        <v>T-5320</v>
      </c>
      <c r="B5321" s="3" t="s">
        <v>2584</v>
      </c>
      <c r="C5321" s="5">
        <v>45477</v>
      </c>
      <c r="D5321" s="3" t="s">
        <v>36</v>
      </c>
      <c r="E5321" s="4" t="s">
        <v>1893</v>
      </c>
      <c r="F5321" s="9">
        <v>1</v>
      </c>
      <c r="G5321">
        <f>VLOOKUP(E5321,'Data Produk'!$A$2:$E$2517,5,FALSE)</f>
        <v>78750</v>
      </c>
      <c r="H5321">
        <f t="shared" si="167"/>
        <v>78750</v>
      </c>
      <c r="I5321" t="str">
        <f>VLOOKUP(E5321,'Data Produk'!$A$2:$E$2517,3,FALSE)</f>
        <v>BHINNEKA SMART DOOR SENSOR SSK02</v>
      </c>
      <c r="J5321" t="str">
        <f>VLOOKUP(E5321,'Data Produk'!$A$2:$E$2517,4,FALSE)</f>
        <v>SMART LIFE</v>
      </c>
      <c r="K5321" t="str">
        <f>VLOOKUP(D5321,'Data Outlet'!$A$2:$D$17,4,FALSE)</f>
        <v>Citra Dewi</v>
      </c>
      <c r="L5321" t="str">
        <f>VLOOKUP(D5321,'Data Outlet'!$A$2:$D$17,2,FALSE)</f>
        <v>CENTER POINT MEDAN</v>
      </c>
    </row>
    <row r="5322" spans="1:12" x14ac:dyDescent="0.25">
      <c r="A5322" t="str">
        <f t="shared" si="166"/>
        <v>T-5321</v>
      </c>
      <c r="B5322" s="3" t="s">
        <v>2584</v>
      </c>
      <c r="C5322" s="5">
        <v>45486</v>
      </c>
      <c r="D5322" s="3" t="s">
        <v>36</v>
      </c>
      <c r="E5322" s="4" t="s">
        <v>256</v>
      </c>
      <c r="F5322" s="9">
        <v>1</v>
      </c>
      <c r="G5322">
        <f>VLOOKUP(E5322,'Data Produk'!$A$2:$E$2517,5,FALSE)</f>
        <v>94500</v>
      </c>
      <c r="H5322">
        <f t="shared" si="167"/>
        <v>94500</v>
      </c>
      <c r="I5322" t="str">
        <f>VLOOKUP(E5322,'Data Produk'!$A$2:$E$2517,3,FALSE)</f>
        <v>BHINNEKA POWER GO 25W 1-PORT TYPE-C USB CHARGER (PD/PPS) WHITE</v>
      </c>
      <c r="J5322" t="str">
        <f>VLOOKUP(E5322,'Data Produk'!$A$2:$E$2517,4,FALSE)</f>
        <v>CHARGER</v>
      </c>
      <c r="K5322" t="str">
        <f>VLOOKUP(D5322,'Data Outlet'!$A$2:$D$17,4,FALSE)</f>
        <v>Citra Dewi</v>
      </c>
      <c r="L5322" t="str">
        <f>VLOOKUP(D5322,'Data Outlet'!$A$2:$D$17,2,FALSE)</f>
        <v>CENTER POINT MEDAN</v>
      </c>
    </row>
    <row r="5323" spans="1:12" x14ac:dyDescent="0.25">
      <c r="A5323" t="str">
        <f t="shared" si="166"/>
        <v>T-5322</v>
      </c>
      <c r="B5323" s="3" t="s">
        <v>2584</v>
      </c>
      <c r="C5323" s="5">
        <v>45476</v>
      </c>
      <c r="D5323" s="3" t="s">
        <v>36</v>
      </c>
      <c r="E5323" s="4" t="s">
        <v>959</v>
      </c>
      <c r="F5323" s="9">
        <v>1</v>
      </c>
      <c r="G5323">
        <f>VLOOKUP(E5323,'Data Produk'!$A$2:$E$2517,5,FALSE)</f>
        <v>90000</v>
      </c>
      <c r="H5323">
        <f t="shared" si="167"/>
        <v>90000</v>
      </c>
      <c r="I5323" t="str">
        <f>VLOOKUP(E5323,'Data Produk'!$A$2:$E$2517,3,FALSE)</f>
        <v>BHINNEKA POWER PURE 33W 2-PORTS USB CHARGER (PD+QC) BLACK</v>
      </c>
      <c r="J5323" t="str">
        <f>VLOOKUP(E5323,'Data Produk'!$A$2:$E$2517,4,FALSE)</f>
        <v>CHARGER</v>
      </c>
      <c r="K5323" t="str">
        <f>VLOOKUP(D5323,'Data Outlet'!$A$2:$D$17,4,FALSE)</f>
        <v>Citra Dewi</v>
      </c>
      <c r="L5323" t="str">
        <f>VLOOKUP(D5323,'Data Outlet'!$A$2:$D$17,2,FALSE)</f>
        <v>CENTER POINT MEDAN</v>
      </c>
    </row>
    <row r="5324" spans="1:12" x14ac:dyDescent="0.25">
      <c r="A5324" t="str">
        <f t="shared" ref="A5324:A5387" si="168">"T-"&amp;ROW()-1</f>
        <v>T-5323</v>
      </c>
      <c r="B5324" s="3" t="s">
        <v>2584</v>
      </c>
      <c r="C5324" s="5">
        <v>45502</v>
      </c>
      <c r="D5324" s="3" t="s">
        <v>36</v>
      </c>
      <c r="E5324" s="4" t="s">
        <v>849</v>
      </c>
      <c r="F5324" s="9">
        <v>2</v>
      </c>
      <c r="G5324">
        <f>VLOOKUP(E5324,'Data Produk'!$A$2:$E$2517,5,FALSE)</f>
        <v>31500</v>
      </c>
      <c r="H5324">
        <f t="shared" si="167"/>
        <v>63000</v>
      </c>
      <c r="I5324" t="str">
        <f>VLOOKUP(E5324,'Data Produk'!$A$2:$E$2517,3,FALSE)</f>
        <v>BHINNEKA HYPERLINK KD60L1501 BLACK</v>
      </c>
      <c r="J5324" t="str">
        <f>VLOOKUP(E5324,'Data Produk'!$A$2:$E$2517,4,FALSE)</f>
        <v>CABLE</v>
      </c>
      <c r="K5324" t="str">
        <f>VLOOKUP(D5324,'Data Outlet'!$A$2:$D$17,4,FALSE)</f>
        <v>Citra Dewi</v>
      </c>
      <c r="L5324" t="str">
        <f>VLOOKUP(D5324,'Data Outlet'!$A$2:$D$17,2,FALSE)</f>
        <v>CENTER POINT MEDAN</v>
      </c>
    </row>
    <row r="5325" spans="1:12" x14ac:dyDescent="0.25">
      <c r="A5325" t="str">
        <f t="shared" si="168"/>
        <v>T-5324</v>
      </c>
      <c r="B5325" s="3" t="s">
        <v>2584</v>
      </c>
      <c r="C5325" s="5">
        <v>45474</v>
      </c>
      <c r="D5325" s="3" t="s">
        <v>40</v>
      </c>
      <c r="E5325" s="4" t="s">
        <v>502</v>
      </c>
      <c r="F5325" s="9">
        <v>1</v>
      </c>
      <c r="G5325">
        <f>VLOOKUP(E5325,'Data Produk'!$A$2:$E$2517,5,FALSE)</f>
        <v>60750</v>
      </c>
      <c r="H5325">
        <f t="shared" si="167"/>
        <v>60750</v>
      </c>
      <c r="I5325" t="str">
        <f>VLOOKUP(E5325,'Data Produk'!$A$2:$E$2517,3,FALSE)</f>
        <v>BHINNEKA RAIGOR II WG10 GAMING MOUSE BLACK</v>
      </c>
      <c r="J5325" t="str">
        <f>VLOOKUP(E5325,'Data Produk'!$A$2:$E$2517,4,FALSE)</f>
        <v>MOUSE GAMING</v>
      </c>
      <c r="K5325" t="str">
        <f>VLOOKUP(D5325,'Data Outlet'!$A$2:$D$17,4,FALSE)</f>
        <v>Fani Sari</v>
      </c>
      <c r="L5325" t="str">
        <f>VLOOKUP(D5325,'Data Outlet'!$A$2:$D$17,2,FALSE)</f>
        <v>LIPPO MALL KEMANG</v>
      </c>
    </row>
    <row r="5326" spans="1:12" x14ac:dyDescent="0.25">
      <c r="A5326" t="str">
        <f t="shared" si="168"/>
        <v>T-5325</v>
      </c>
      <c r="B5326" s="3" t="s">
        <v>2584</v>
      </c>
      <c r="C5326" s="5">
        <v>45480</v>
      </c>
      <c r="D5326" s="3" t="s">
        <v>36</v>
      </c>
      <c r="E5326" s="4" t="s">
        <v>1405</v>
      </c>
      <c r="F5326" s="9">
        <v>3</v>
      </c>
      <c r="G5326">
        <f>VLOOKUP(E5326,'Data Produk'!$A$2:$E$2517,5,FALSE)</f>
        <v>34200</v>
      </c>
      <c r="H5326">
        <f t="shared" si="167"/>
        <v>102600</v>
      </c>
      <c r="I5326" t="str">
        <f>VLOOKUP(E5326,'Data Produk'!$A$2:$E$2517,3,FALSE)</f>
        <v>KC104 BHINNEKA USB CABLE TYPE C</v>
      </c>
      <c r="J5326" t="str">
        <f>VLOOKUP(E5326,'Data Produk'!$A$2:$E$2517,4,FALSE)</f>
        <v>CABLE</v>
      </c>
      <c r="K5326" t="str">
        <f>VLOOKUP(D5326,'Data Outlet'!$A$2:$D$17,4,FALSE)</f>
        <v>Citra Dewi</v>
      </c>
      <c r="L5326" t="str">
        <f>VLOOKUP(D5326,'Data Outlet'!$A$2:$D$17,2,FALSE)</f>
        <v>CENTER POINT MEDAN</v>
      </c>
    </row>
    <row r="5327" spans="1:12" x14ac:dyDescent="0.25">
      <c r="A5327" t="str">
        <f t="shared" si="168"/>
        <v>T-5326</v>
      </c>
      <c r="B5327" s="3" t="s">
        <v>2584</v>
      </c>
      <c r="C5327" s="5">
        <v>45476</v>
      </c>
      <c r="D5327" s="3" t="s">
        <v>40</v>
      </c>
      <c r="E5327" s="4" t="s">
        <v>1014</v>
      </c>
      <c r="F5327" s="9">
        <v>1</v>
      </c>
      <c r="G5327">
        <f>VLOOKUP(E5327,'Data Produk'!$A$2:$E$2517,5,FALSE)</f>
        <v>65700</v>
      </c>
      <c r="H5327">
        <f t="shared" si="167"/>
        <v>65700</v>
      </c>
      <c r="I5327" t="str">
        <f>VLOOKUP(E5327,'Data Produk'!$A$2:$E$2517,3,FALSE)</f>
        <v>BHINNEKA POWER GO 20W 1-PORT TYPE-C USB CHARGER (PD) WHITE</v>
      </c>
      <c r="J5327" t="str">
        <f>VLOOKUP(E5327,'Data Produk'!$A$2:$E$2517,4,FALSE)</f>
        <v>CHARGER</v>
      </c>
      <c r="K5327" t="str">
        <f>VLOOKUP(D5327,'Data Outlet'!$A$2:$D$17,4,FALSE)</f>
        <v>Fani Sari</v>
      </c>
      <c r="L5327" t="str">
        <f>VLOOKUP(D5327,'Data Outlet'!$A$2:$D$17,2,FALSE)</f>
        <v>LIPPO MALL KEMANG</v>
      </c>
    </row>
    <row r="5328" spans="1:12" x14ac:dyDescent="0.25">
      <c r="A5328" t="str">
        <f t="shared" si="168"/>
        <v>T-5327</v>
      </c>
      <c r="B5328" s="3" t="s">
        <v>2584</v>
      </c>
      <c r="C5328" s="5">
        <v>45491</v>
      </c>
      <c r="D5328" s="3" t="s">
        <v>40</v>
      </c>
      <c r="E5328" s="4" t="s">
        <v>806</v>
      </c>
      <c r="F5328" s="9">
        <v>3</v>
      </c>
      <c r="G5328">
        <f>VLOOKUP(E5328,'Data Produk'!$A$2:$E$2517,5,FALSE)</f>
        <v>76500</v>
      </c>
      <c r="H5328">
        <f t="shared" si="167"/>
        <v>229500</v>
      </c>
      <c r="I5328" t="str">
        <f>VLOOKUP(E5328,'Data Produk'!$A$2:$E$2517,3,FALSE)</f>
        <v>BHINNEKA WAVE10 TW10 TRUE WIRELESS BEIGE</v>
      </c>
      <c r="J5328" t="str">
        <f>VLOOKUP(E5328,'Data Produk'!$A$2:$E$2517,4,FALSE)</f>
        <v>TWS</v>
      </c>
      <c r="K5328" t="str">
        <f>VLOOKUP(D5328,'Data Outlet'!$A$2:$D$17,4,FALSE)</f>
        <v>Fani Sari</v>
      </c>
      <c r="L5328" t="str">
        <f>VLOOKUP(D5328,'Data Outlet'!$A$2:$D$17,2,FALSE)</f>
        <v>LIPPO MALL KEMANG</v>
      </c>
    </row>
    <row r="5329" spans="1:12" x14ac:dyDescent="0.25">
      <c r="A5329" t="str">
        <f t="shared" si="168"/>
        <v>T-5328</v>
      </c>
      <c r="B5329" s="3" t="s">
        <v>2584</v>
      </c>
      <c r="C5329" s="5">
        <v>45501</v>
      </c>
      <c r="D5329" s="3" t="s">
        <v>39</v>
      </c>
      <c r="E5329" s="4" t="s">
        <v>904</v>
      </c>
      <c r="F5329" s="9">
        <v>3</v>
      </c>
      <c r="G5329">
        <f>VLOOKUP(E5329,'Data Produk'!$A$2:$E$2517,5,FALSE)</f>
        <v>98100</v>
      </c>
      <c r="H5329">
        <f t="shared" si="167"/>
        <v>294300</v>
      </c>
      <c r="I5329" t="str">
        <f>VLOOKUP(E5329,'Data Produk'!$A$2:$E$2517,3,FALSE)</f>
        <v>BHINNEKA CW2-Q01 30W 2-PORTS CHARGER (QC) WHITE</v>
      </c>
      <c r="J5329" t="str">
        <f>VLOOKUP(E5329,'Data Produk'!$A$2:$E$2517,4,FALSE)</f>
        <v>CHARGER</v>
      </c>
      <c r="K5329" t="str">
        <f>VLOOKUP(D5329,'Data Outlet'!$A$2:$D$17,4,FALSE)</f>
        <v>Eko Wijaya</v>
      </c>
      <c r="L5329" t="str">
        <f>VLOOKUP(D5329,'Data Outlet'!$A$2:$D$17,2,FALSE)</f>
        <v>KOTA KASABLANKA</v>
      </c>
    </row>
    <row r="5330" spans="1:12" x14ac:dyDescent="0.25">
      <c r="A5330" t="str">
        <f t="shared" si="168"/>
        <v>T-5329</v>
      </c>
      <c r="B5330" s="3" t="s">
        <v>2584</v>
      </c>
      <c r="C5330" s="5">
        <v>45477</v>
      </c>
      <c r="D5330" s="3" t="s">
        <v>40</v>
      </c>
      <c r="E5330" s="4" t="s">
        <v>1778</v>
      </c>
      <c r="F5330" s="9">
        <v>1</v>
      </c>
      <c r="G5330">
        <f>VLOOKUP(E5330,'Data Produk'!$A$2:$E$2517,5,FALSE)</f>
        <v>112500</v>
      </c>
      <c r="H5330">
        <f t="shared" si="167"/>
        <v>112500</v>
      </c>
      <c r="I5330" t="str">
        <f>VLOOKUP(E5330,'Data Produk'!$A$2:$E$2517,3,FALSE)</f>
        <v>BHINNEKA WAVE11 TW11 TRUE WIRELESS BLACK</v>
      </c>
      <c r="J5330" t="str">
        <f>VLOOKUP(E5330,'Data Produk'!$A$2:$E$2517,4,FALSE)</f>
        <v>TWS</v>
      </c>
      <c r="K5330" t="str">
        <f>VLOOKUP(D5330,'Data Outlet'!$A$2:$D$17,4,FALSE)</f>
        <v>Fani Sari</v>
      </c>
      <c r="L5330" t="str">
        <f>VLOOKUP(D5330,'Data Outlet'!$A$2:$D$17,2,FALSE)</f>
        <v>LIPPO MALL KEMANG</v>
      </c>
    </row>
    <row r="5331" spans="1:12" x14ac:dyDescent="0.25">
      <c r="A5331" t="str">
        <f t="shared" si="168"/>
        <v>T-5330</v>
      </c>
      <c r="B5331" s="3" t="s">
        <v>2584</v>
      </c>
      <c r="C5331" s="5">
        <v>45504</v>
      </c>
      <c r="D5331" s="3" t="s">
        <v>40</v>
      </c>
      <c r="E5331" s="4" t="s">
        <v>1894</v>
      </c>
      <c r="F5331" s="9">
        <v>2</v>
      </c>
      <c r="G5331">
        <f>VLOOKUP(E5331,'Data Produk'!$A$2:$E$2517,5,FALSE)</f>
        <v>125100</v>
      </c>
      <c r="H5331">
        <f t="shared" si="167"/>
        <v>250200</v>
      </c>
      <c r="I5331" t="str">
        <f>VLOOKUP(E5331,'Data Produk'!$A$2:$E$2517,3,FALSE)</f>
        <v>BHINNEKA THOR II X16 GAMING MOUSE BLACK</v>
      </c>
      <c r="J5331" t="str">
        <f>VLOOKUP(E5331,'Data Produk'!$A$2:$E$2517,4,FALSE)</f>
        <v>MOUSE GAMING</v>
      </c>
      <c r="K5331" t="str">
        <f>VLOOKUP(D5331,'Data Outlet'!$A$2:$D$17,4,FALSE)</f>
        <v>Fani Sari</v>
      </c>
      <c r="L5331" t="str">
        <f>VLOOKUP(D5331,'Data Outlet'!$A$2:$D$17,2,FALSE)</f>
        <v>LIPPO MALL KEMANG</v>
      </c>
    </row>
    <row r="5332" spans="1:12" x14ac:dyDescent="0.25">
      <c r="A5332" t="str">
        <f t="shared" si="168"/>
        <v>T-5331</v>
      </c>
      <c r="B5332" s="3" t="s">
        <v>2584</v>
      </c>
      <c r="C5332" s="5">
        <v>45486</v>
      </c>
      <c r="D5332" s="3" t="s">
        <v>40</v>
      </c>
      <c r="E5332" s="4" t="s">
        <v>1683</v>
      </c>
      <c r="F5332" s="9">
        <v>1</v>
      </c>
      <c r="G5332">
        <f>VLOOKUP(E5332,'Data Produk'!$A$2:$E$2517,5,FALSE)</f>
        <v>81000</v>
      </c>
      <c r="H5332">
        <f t="shared" si="167"/>
        <v>81000</v>
      </c>
      <c r="I5332" t="str">
        <f>VLOOKUP(E5332,'Data Produk'!$A$2:$E$2517,3,FALSE)</f>
        <v>BHINNEKA SCAR II EG5C WIRED EARBUDS BLACK</v>
      </c>
      <c r="J5332" t="str">
        <f>VLOOKUP(E5332,'Data Produk'!$A$2:$E$2517,4,FALSE)</f>
        <v>EARPHONE</v>
      </c>
      <c r="K5332" t="str">
        <f>VLOOKUP(D5332,'Data Outlet'!$A$2:$D$17,4,FALSE)</f>
        <v>Fani Sari</v>
      </c>
      <c r="L5332" t="str">
        <f>VLOOKUP(D5332,'Data Outlet'!$A$2:$D$17,2,FALSE)</f>
        <v>LIPPO MALL KEMANG</v>
      </c>
    </row>
    <row r="5333" spans="1:12" x14ac:dyDescent="0.25">
      <c r="A5333" t="str">
        <f t="shared" si="168"/>
        <v>T-5332</v>
      </c>
      <c r="B5333" s="3" t="s">
        <v>2584</v>
      </c>
      <c r="C5333" s="5">
        <v>45493</v>
      </c>
      <c r="D5333" s="3" t="s">
        <v>36</v>
      </c>
      <c r="E5333" s="4" t="s">
        <v>958</v>
      </c>
      <c r="F5333" s="9">
        <v>1</v>
      </c>
      <c r="G5333">
        <f>VLOOKUP(E5333,'Data Produk'!$A$2:$E$2517,5,FALSE)</f>
        <v>13500</v>
      </c>
      <c r="H5333">
        <f t="shared" si="167"/>
        <v>13500</v>
      </c>
      <c r="I5333" t="str">
        <f>VLOOKUP(E5333,'Data Produk'!$A$2:$E$2517,3,FALSE)</f>
        <v>BHINNEKA LINKBUDS ES2 WIRED EARBUDS BLACK</v>
      </c>
      <c r="J5333" t="str">
        <f>VLOOKUP(E5333,'Data Produk'!$A$2:$E$2517,4,FALSE)</f>
        <v>EARPHONE</v>
      </c>
      <c r="K5333" t="str">
        <f>VLOOKUP(D5333,'Data Outlet'!$A$2:$D$17,4,FALSE)</f>
        <v>Citra Dewi</v>
      </c>
      <c r="L5333" t="str">
        <f>VLOOKUP(D5333,'Data Outlet'!$A$2:$D$17,2,FALSE)</f>
        <v>CENTER POINT MEDAN</v>
      </c>
    </row>
    <row r="5334" spans="1:12" x14ac:dyDescent="0.25">
      <c r="A5334" t="str">
        <f t="shared" si="168"/>
        <v>T-5333</v>
      </c>
      <c r="B5334" s="3" t="s">
        <v>2584</v>
      </c>
      <c r="C5334" s="5">
        <v>45490</v>
      </c>
      <c r="D5334" s="3" t="s">
        <v>40</v>
      </c>
      <c r="E5334" s="4" t="s">
        <v>499</v>
      </c>
      <c r="F5334" s="9">
        <v>2</v>
      </c>
      <c r="G5334">
        <f>VLOOKUP(E5334,'Data Produk'!$A$2:$E$2517,5,FALSE)</f>
        <v>13050</v>
      </c>
      <c r="H5334">
        <f t="shared" si="167"/>
        <v>26100</v>
      </c>
      <c r="I5334" t="str">
        <f>VLOOKUP(E5334,'Data Produk'!$A$2:$E$2517,3,FALSE)</f>
        <v>BHINNEKA DURALINK KCT1201 BLACK</v>
      </c>
      <c r="J5334" t="str">
        <f>VLOOKUP(E5334,'Data Produk'!$A$2:$E$2517,4,FALSE)</f>
        <v>CABLE</v>
      </c>
      <c r="K5334" t="str">
        <f>VLOOKUP(D5334,'Data Outlet'!$A$2:$D$17,4,FALSE)</f>
        <v>Fani Sari</v>
      </c>
      <c r="L5334" t="str">
        <f>VLOOKUP(D5334,'Data Outlet'!$A$2:$D$17,2,FALSE)</f>
        <v>LIPPO MALL KEMANG</v>
      </c>
    </row>
    <row r="5335" spans="1:12" x14ac:dyDescent="0.25">
      <c r="A5335" t="str">
        <f t="shared" si="168"/>
        <v>T-5334</v>
      </c>
      <c r="B5335" s="3" t="s">
        <v>2584</v>
      </c>
      <c r="C5335" s="5">
        <v>45497</v>
      </c>
      <c r="D5335" s="3" t="s">
        <v>39</v>
      </c>
      <c r="E5335" s="4" t="s">
        <v>440</v>
      </c>
      <c r="F5335" s="9">
        <v>2</v>
      </c>
      <c r="G5335">
        <f>VLOOKUP(E5335,'Data Produk'!$A$2:$E$2517,5,FALSE)</f>
        <v>82800</v>
      </c>
      <c r="H5335">
        <f t="shared" si="167"/>
        <v>165600</v>
      </c>
      <c r="I5335" t="str">
        <f>VLOOKUP(E5335,'Data Produk'!$A$2:$E$2517,3,FALSE)</f>
        <v>BHINNEKA W190 OFFICE MOUSE WHITE</v>
      </c>
      <c r="J5335" t="str">
        <f>VLOOKUP(E5335,'Data Produk'!$A$2:$E$2517,4,FALSE)</f>
        <v>OFFICE MOUSE</v>
      </c>
      <c r="K5335" t="str">
        <f>VLOOKUP(D5335,'Data Outlet'!$A$2:$D$17,4,FALSE)</f>
        <v>Eko Wijaya</v>
      </c>
      <c r="L5335" t="str">
        <f>VLOOKUP(D5335,'Data Outlet'!$A$2:$D$17,2,FALSE)</f>
        <v>KOTA KASABLANKA</v>
      </c>
    </row>
    <row r="5336" spans="1:12" x14ac:dyDescent="0.25">
      <c r="A5336" t="str">
        <f t="shared" si="168"/>
        <v>T-5335</v>
      </c>
      <c r="B5336" s="3" t="s">
        <v>2584</v>
      </c>
      <c r="C5336" s="5">
        <v>45475</v>
      </c>
      <c r="D5336" s="3" t="s">
        <v>39</v>
      </c>
      <c r="E5336" s="4" t="s">
        <v>1895</v>
      </c>
      <c r="F5336" s="9">
        <v>1</v>
      </c>
      <c r="G5336">
        <f>VLOOKUP(E5336,'Data Produk'!$A$2:$E$2517,5,FALSE)</f>
        <v>115200</v>
      </c>
      <c r="H5336">
        <f t="shared" si="167"/>
        <v>115200</v>
      </c>
      <c r="I5336" t="str">
        <f>VLOOKUP(E5336,'Data Produk'!$A$2:$E$2517,3,FALSE)</f>
        <v>BHINNEKA PRISMA+ MBR01 MOUSE ACCESSORIES</v>
      </c>
      <c r="J5336" t="str">
        <f>VLOOKUP(E5336,'Data Produk'!$A$2:$E$2517,4,FALSE)</f>
        <v>OTHER ACCESSORIES</v>
      </c>
      <c r="K5336" t="str">
        <f>VLOOKUP(D5336,'Data Outlet'!$A$2:$D$17,4,FALSE)</f>
        <v>Eko Wijaya</v>
      </c>
      <c r="L5336" t="str">
        <f>VLOOKUP(D5336,'Data Outlet'!$A$2:$D$17,2,FALSE)</f>
        <v>KOTA KASABLANKA</v>
      </c>
    </row>
    <row r="5337" spans="1:12" x14ac:dyDescent="0.25">
      <c r="A5337" t="str">
        <f t="shared" si="168"/>
        <v>T-5336</v>
      </c>
      <c r="B5337" s="3" t="s">
        <v>2584</v>
      </c>
      <c r="C5337" s="5">
        <v>45487</v>
      </c>
      <c r="D5337" s="3" t="s">
        <v>40</v>
      </c>
      <c r="E5337" s="4" t="s">
        <v>449</v>
      </c>
      <c r="F5337" s="9">
        <v>4</v>
      </c>
      <c r="G5337">
        <f>VLOOKUP(E5337,'Data Produk'!$A$2:$E$2517,5,FALSE)</f>
        <v>15300</v>
      </c>
      <c r="H5337">
        <f t="shared" si="167"/>
        <v>61200</v>
      </c>
      <c r="I5337" t="str">
        <f>VLOOKUP(E5337,'Data Produk'!$A$2:$E$2517,3,FALSE)</f>
        <v>BHINNEKA LINKPODS ES3 WIRED EARBUDS BLACK</v>
      </c>
      <c r="J5337" t="str">
        <f>VLOOKUP(E5337,'Data Produk'!$A$2:$E$2517,4,FALSE)</f>
        <v>EARPHONE</v>
      </c>
      <c r="K5337" t="str">
        <f>VLOOKUP(D5337,'Data Outlet'!$A$2:$D$17,4,FALSE)</f>
        <v>Fani Sari</v>
      </c>
      <c r="L5337" t="str">
        <f>VLOOKUP(D5337,'Data Outlet'!$A$2:$D$17,2,FALSE)</f>
        <v>LIPPO MALL KEMANG</v>
      </c>
    </row>
    <row r="5338" spans="1:12" x14ac:dyDescent="0.25">
      <c r="A5338" t="str">
        <f t="shared" si="168"/>
        <v>T-5337</v>
      </c>
      <c r="B5338" s="3" t="s">
        <v>2584</v>
      </c>
      <c r="C5338" s="5">
        <v>45504</v>
      </c>
      <c r="D5338" s="3" t="s">
        <v>40</v>
      </c>
      <c r="E5338" s="4" t="s">
        <v>457</v>
      </c>
      <c r="F5338" s="9">
        <v>1</v>
      </c>
      <c r="G5338">
        <f>VLOOKUP(E5338,'Data Produk'!$A$2:$E$2517,5,FALSE)</f>
        <v>98100</v>
      </c>
      <c r="H5338">
        <f t="shared" si="167"/>
        <v>98100</v>
      </c>
      <c r="I5338" t="str">
        <f>VLOOKUP(E5338,'Data Produk'!$A$2:$E$2517,3,FALSE)</f>
        <v>BHINNEKA CW2-Q01 30W 2-PORTS CHARGER (QC) WHITE</v>
      </c>
      <c r="J5338" t="str">
        <f>VLOOKUP(E5338,'Data Produk'!$A$2:$E$2517,4,FALSE)</f>
        <v>CHARGER</v>
      </c>
      <c r="K5338" t="str">
        <f>VLOOKUP(D5338,'Data Outlet'!$A$2:$D$17,4,FALSE)</f>
        <v>Fani Sari</v>
      </c>
      <c r="L5338" t="str">
        <f>VLOOKUP(D5338,'Data Outlet'!$A$2:$D$17,2,FALSE)</f>
        <v>LIPPO MALL KEMANG</v>
      </c>
    </row>
    <row r="5339" spans="1:12" x14ac:dyDescent="0.25">
      <c r="A5339" t="str">
        <f t="shared" si="168"/>
        <v>T-5338</v>
      </c>
      <c r="B5339" s="3" t="s">
        <v>2584</v>
      </c>
      <c r="C5339" s="5">
        <v>45498</v>
      </c>
      <c r="D5339" s="3" t="s">
        <v>39</v>
      </c>
      <c r="E5339" s="4" t="s">
        <v>391</v>
      </c>
      <c r="F5339" s="9">
        <v>1</v>
      </c>
      <c r="G5339">
        <f>VLOOKUP(E5339,'Data Produk'!$A$2:$E$2517,5,FALSE)</f>
        <v>57150</v>
      </c>
      <c r="H5339">
        <f t="shared" si="167"/>
        <v>57150</v>
      </c>
      <c r="I5339" t="str">
        <f>VLOOKUP(E5339,'Data Produk'!$A$2:$E$2517,3,FALSE)</f>
        <v>BHINNEKA AGILE MP353 GAMING MOUSEPAD BLACK</v>
      </c>
      <c r="J5339" t="str">
        <f>VLOOKUP(E5339,'Data Produk'!$A$2:$E$2517,4,FALSE)</f>
        <v>GAMING MOUSEPAD</v>
      </c>
      <c r="K5339" t="str">
        <f>VLOOKUP(D5339,'Data Outlet'!$A$2:$D$17,4,FALSE)</f>
        <v>Eko Wijaya</v>
      </c>
      <c r="L5339" t="str">
        <f>VLOOKUP(D5339,'Data Outlet'!$A$2:$D$17,2,FALSE)</f>
        <v>KOTA KASABLANKA</v>
      </c>
    </row>
    <row r="5340" spans="1:12" x14ac:dyDescent="0.25">
      <c r="A5340" t="str">
        <f t="shared" si="168"/>
        <v>T-5339</v>
      </c>
      <c r="B5340" s="3" t="s">
        <v>2584</v>
      </c>
      <c r="C5340" s="5">
        <v>45491</v>
      </c>
      <c r="D5340" s="3" t="s">
        <v>36</v>
      </c>
      <c r="E5340" s="4" t="s">
        <v>764</v>
      </c>
      <c r="F5340" s="9">
        <v>1</v>
      </c>
      <c r="G5340">
        <f>VLOOKUP(E5340,'Data Produk'!$A$2:$E$2517,5,FALSE)</f>
        <v>26100</v>
      </c>
      <c r="H5340">
        <f t="shared" si="167"/>
        <v>26100</v>
      </c>
      <c r="I5340" t="str">
        <f>VLOOKUP(E5340,'Data Produk'!$A$2:$E$2517,3,FALSE)</f>
        <v>KM102 BHINNEKA USB CABLE MICRO</v>
      </c>
      <c r="J5340" t="str">
        <f>VLOOKUP(E5340,'Data Produk'!$A$2:$E$2517,4,FALSE)</f>
        <v>CABLE</v>
      </c>
      <c r="K5340" t="str">
        <f>VLOOKUP(D5340,'Data Outlet'!$A$2:$D$17,4,FALSE)</f>
        <v>Citra Dewi</v>
      </c>
      <c r="L5340" t="str">
        <f>VLOOKUP(D5340,'Data Outlet'!$A$2:$D$17,2,FALSE)</f>
        <v>CENTER POINT MEDAN</v>
      </c>
    </row>
    <row r="5341" spans="1:12" x14ac:dyDescent="0.25">
      <c r="A5341" t="str">
        <f t="shared" si="168"/>
        <v>T-5340</v>
      </c>
      <c r="B5341" s="3" t="s">
        <v>2584</v>
      </c>
      <c r="C5341" s="5">
        <v>45476</v>
      </c>
      <c r="D5341" s="3" t="s">
        <v>39</v>
      </c>
      <c r="E5341" s="4" t="s">
        <v>373</v>
      </c>
      <c r="F5341" s="9">
        <v>5</v>
      </c>
      <c r="G5341">
        <f>VLOOKUP(E5341,'Data Produk'!$A$2:$E$2517,5,FALSE)</f>
        <v>82800</v>
      </c>
      <c r="H5341">
        <f t="shared" si="167"/>
        <v>414000</v>
      </c>
      <c r="I5341" t="str">
        <f>VLOOKUP(E5341,'Data Produk'!$A$2:$E$2517,3,FALSE)</f>
        <v>BHINNEKA GO W193 OFFICE MOUSE GREY</v>
      </c>
      <c r="J5341" t="str">
        <f>VLOOKUP(E5341,'Data Produk'!$A$2:$E$2517,4,FALSE)</f>
        <v>OFFICE MOUSE</v>
      </c>
      <c r="K5341" t="str">
        <f>VLOOKUP(D5341,'Data Outlet'!$A$2:$D$17,4,FALSE)</f>
        <v>Eko Wijaya</v>
      </c>
      <c r="L5341" t="str">
        <f>VLOOKUP(D5341,'Data Outlet'!$A$2:$D$17,2,FALSE)</f>
        <v>KOTA KASABLANKA</v>
      </c>
    </row>
    <row r="5342" spans="1:12" x14ac:dyDescent="0.25">
      <c r="A5342" t="str">
        <f t="shared" si="168"/>
        <v>T-5341</v>
      </c>
      <c r="B5342" s="3" t="s">
        <v>2584</v>
      </c>
      <c r="C5342" s="5">
        <v>45497</v>
      </c>
      <c r="D5342" s="3" t="s">
        <v>36</v>
      </c>
      <c r="E5342" s="4" t="s">
        <v>1624</v>
      </c>
      <c r="F5342" s="9">
        <v>1</v>
      </c>
      <c r="G5342">
        <f>VLOOKUP(E5342,'Data Produk'!$A$2:$E$2517,5,FALSE)</f>
        <v>170100</v>
      </c>
      <c r="H5342">
        <f t="shared" si="167"/>
        <v>170100</v>
      </c>
      <c r="I5342" t="str">
        <f>VLOOKUP(E5342,'Data Produk'!$A$2:$E$2517,3,FALSE)</f>
        <v>BHINNEKA Gaming Deskmat ATO MP905 KANAGAWA</v>
      </c>
      <c r="J5342" t="str">
        <f>VLOOKUP(E5342,'Data Produk'!$A$2:$E$2517,4,FALSE)</f>
        <v>DESKMAT</v>
      </c>
      <c r="K5342" t="str">
        <f>VLOOKUP(D5342,'Data Outlet'!$A$2:$D$17,4,FALSE)</f>
        <v>Citra Dewi</v>
      </c>
      <c r="L5342" t="str">
        <f>VLOOKUP(D5342,'Data Outlet'!$A$2:$D$17,2,FALSE)</f>
        <v>CENTER POINT MEDAN</v>
      </c>
    </row>
    <row r="5343" spans="1:12" x14ac:dyDescent="0.25">
      <c r="A5343" t="str">
        <f t="shared" si="168"/>
        <v>T-5342</v>
      </c>
      <c r="B5343" s="3" t="s">
        <v>2584</v>
      </c>
      <c r="C5343" s="5">
        <v>45482</v>
      </c>
      <c r="D5343" s="3" t="s">
        <v>39</v>
      </c>
      <c r="E5343" s="4" t="s">
        <v>1230</v>
      </c>
      <c r="F5343" s="9">
        <v>3</v>
      </c>
      <c r="G5343">
        <f>VLOOKUP(E5343,'Data Produk'!$A$2:$E$2517,5,FALSE)</f>
        <v>34200</v>
      </c>
      <c r="H5343">
        <f t="shared" si="167"/>
        <v>102600</v>
      </c>
      <c r="I5343" t="str">
        <f>VLOOKUP(E5343,'Data Produk'!$A$2:$E$2517,3,FALSE)</f>
        <v>KDL105 BHINNEKA USB CABLE LIGHTNING</v>
      </c>
      <c r="J5343" t="str">
        <f>VLOOKUP(E5343,'Data Produk'!$A$2:$E$2517,4,FALSE)</f>
        <v>CABLE</v>
      </c>
      <c r="K5343" t="str">
        <f>VLOOKUP(D5343,'Data Outlet'!$A$2:$D$17,4,FALSE)</f>
        <v>Eko Wijaya</v>
      </c>
      <c r="L5343" t="str">
        <f>VLOOKUP(D5343,'Data Outlet'!$A$2:$D$17,2,FALSE)</f>
        <v>KOTA KASABLANKA</v>
      </c>
    </row>
    <row r="5344" spans="1:12" x14ac:dyDescent="0.25">
      <c r="A5344" t="str">
        <f t="shared" si="168"/>
        <v>T-5343</v>
      </c>
      <c r="B5344" s="3" t="s">
        <v>2584</v>
      </c>
      <c r="C5344" s="5">
        <v>45482</v>
      </c>
      <c r="D5344" s="3" t="s">
        <v>39</v>
      </c>
      <c r="E5344" s="4" t="s">
        <v>383</v>
      </c>
      <c r="F5344" s="9">
        <v>10</v>
      </c>
      <c r="G5344">
        <f>VLOOKUP(E5344,'Data Produk'!$A$2:$E$2517,5,FALSE)</f>
        <v>57600</v>
      </c>
      <c r="H5344">
        <f t="shared" si="167"/>
        <v>576000</v>
      </c>
      <c r="I5344" t="str">
        <f>VLOOKUP(E5344,'Data Produk'!$A$2:$E$2517,3,FALSE)</f>
        <v>BHINNEKA GO W192 OFFICE MOUSE BLACK</v>
      </c>
      <c r="J5344" t="str">
        <f>VLOOKUP(E5344,'Data Produk'!$A$2:$E$2517,4,FALSE)</f>
        <v>OFFICE MOUSE</v>
      </c>
      <c r="K5344" t="str">
        <f>VLOOKUP(D5344,'Data Outlet'!$A$2:$D$17,4,FALSE)</f>
        <v>Eko Wijaya</v>
      </c>
      <c r="L5344" t="str">
        <f>VLOOKUP(D5344,'Data Outlet'!$A$2:$D$17,2,FALSE)</f>
        <v>KOTA KASABLANKA</v>
      </c>
    </row>
    <row r="5345" spans="1:12" x14ac:dyDescent="0.25">
      <c r="A5345" t="str">
        <f t="shared" si="168"/>
        <v>T-5344</v>
      </c>
      <c r="B5345" s="3" t="s">
        <v>2584</v>
      </c>
      <c r="C5345" s="5">
        <v>45485</v>
      </c>
      <c r="D5345" s="3" t="s">
        <v>40</v>
      </c>
      <c r="E5345" s="4" t="s">
        <v>731</v>
      </c>
      <c r="F5345" s="9">
        <v>2</v>
      </c>
      <c r="G5345">
        <f>VLOOKUP(E5345,'Data Produk'!$A$2:$E$2517,5,FALSE)</f>
        <v>82800</v>
      </c>
      <c r="H5345">
        <f t="shared" si="167"/>
        <v>165600</v>
      </c>
      <c r="I5345" t="str">
        <f>VLOOKUP(E5345,'Data Produk'!$A$2:$E$2517,3,FALSE)</f>
        <v>BHINNEKA GO W193 OFFICE MOUSE BEIGE</v>
      </c>
      <c r="J5345" t="str">
        <f>VLOOKUP(E5345,'Data Produk'!$A$2:$E$2517,4,FALSE)</f>
        <v>OFFICE MOUSE</v>
      </c>
      <c r="K5345" t="str">
        <f>VLOOKUP(D5345,'Data Outlet'!$A$2:$D$17,4,FALSE)</f>
        <v>Fani Sari</v>
      </c>
      <c r="L5345" t="str">
        <f>VLOOKUP(D5345,'Data Outlet'!$A$2:$D$17,2,FALSE)</f>
        <v>LIPPO MALL KEMANG</v>
      </c>
    </row>
    <row r="5346" spans="1:12" x14ac:dyDescent="0.25">
      <c r="A5346" t="str">
        <f t="shared" si="168"/>
        <v>T-5345</v>
      </c>
      <c r="B5346" s="3" t="s">
        <v>2584</v>
      </c>
      <c r="C5346" s="5">
        <v>45477</v>
      </c>
      <c r="D5346" s="3" t="s">
        <v>39</v>
      </c>
      <c r="E5346" s="4" t="s">
        <v>420</v>
      </c>
      <c r="F5346" s="9">
        <v>2</v>
      </c>
      <c r="G5346">
        <f>VLOOKUP(E5346,'Data Produk'!$A$2:$E$2517,5,FALSE)</f>
        <v>82800</v>
      </c>
      <c r="H5346">
        <f t="shared" si="167"/>
        <v>165600</v>
      </c>
      <c r="I5346" t="str">
        <f>VLOOKUP(E5346,'Data Produk'!$A$2:$E$2517,3,FALSE)</f>
        <v>BHINNEKA W190 OFFICE MOUSE BLACK</v>
      </c>
      <c r="J5346" t="str">
        <f>VLOOKUP(E5346,'Data Produk'!$A$2:$E$2517,4,FALSE)</f>
        <v>OFFICE MOUSE</v>
      </c>
      <c r="K5346" t="str">
        <f>VLOOKUP(D5346,'Data Outlet'!$A$2:$D$17,4,FALSE)</f>
        <v>Eko Wijaya</v>
      </c>
      <c r="L5346" t="str">
        <f>VLOOKUP(D5346,'Data Outlet'!$A$2:$D$17,2,FALSE)</f>
        <v>KOTA KASABLANKA</v>
      </c>
    </row>
    <row r="5347" spans="1:12" x14ac:dyDescent="0.25">
      <c r="A5347" t="str">
        <f t="shared" si="168"/>
        <v>T-5346</v>
      </c>
      <c r="B5347" s="3" t="s">
        <v>2584</v>
      </c>
      <c r="C5347" s="5">
        <v>45476</v>
      </c>
      <c r="D5347" s="3" t="s">
        <v>40</v>
      </c>
      <c r="E5347" s="4" t="s">
        <v>1239</v>
      </c>
      <c r="F5347" s="9">
        <v>1</v>
      </c>
      <c r="G5347">
        <f>VLOOKUP(E5347,'Data Produk'!$A$2:$E$2517,5,FALSE)</f>
        <v>148500</v>
      </c>
      <c r="H5347">
        <f t="shared" si="167"/>
        <v>148500</v>
      </c>
      <c r="I5347" t="str">
        <f>VLOOKUP(E5347,'Data Produk'!$A$2:$E$2517,3,FALSE)</f>
        <v>BHINNEKA SMART ADAPTOR LA1A01</v>
      </c>
      <c r="J5347" t="str">
        <f>VLOOKUP(E5347,'Data Produk'!$A$2:$E$2517,4,FALSE)</f>
        <v>SMART LIFE</v>
      </c>
      <c r="K5347" t="str">
        <f>VLOOKUP(D5347,'Data Outlet'!$A$2:$D$17,4,FALSE)</f>
        <v>Fani Sari</v>
      </c>
      <c r="L5347" t="str">
        <f>VLOOKUP(D5347,'Data Outlet'!$A$2:$D$17,2,FALSE)</f>
        <v>LIPPO MALL KEMANG</v>
      </c>
    </row>
    <row r="5348" spans="1:12" x14ac:dyDescent="0.25">
      <c r="A5348" t="str">
        <f t="shared" si="168"/>
        <v>T-5347</v>
      </c>
      <c r="B5348" s="3" t="s">
        <v>2584</v>
      </c>
      <c r="C5348" s="5">
        <v>45479</v>
      </c>
      <c r="D5348" s="3" t="s">
        <v>40</v>
      </c>
      <c r="E5348" s="4" t="s">
        <v>1193</v>
      </c>
      <c r="F5348" s="9">
        <v>1</v>
      </c>
      <c r="G5348">
        <f>VLOOKUP(E5348,'Data Produk'!$A$2:$E$2517,5,FALSE)</f>
        <v>98100</v>
      </c>
      <c r="H5348">
        <f t="shared" si="167"/>
        <v>98100</v>
      </c>
      <c r="I5348" t="str">
        <f>VLOOKUP(E5348,'Data Produk'!$A$2:$E$2517,3,FALSE)</f>
        <v>BHINNEKA POWER PURE 30W 2-PORTS USB CHARGER (PD+QC) WHITE</v>
      </c>
      <c r="J5348" t="str">
        <f>VLOOKUP(E5348,'Data Produk'!$A$2:$E$2517,4,FALSE)</f>
        <v>CHARGER</v>
      </c>
      <c r="K5348" t="str">
        <f>VLOOKUP(D5348,'Data Outlet'!$A$2:$D$17,4,FALSE)</f>
        <v>Fani Sari</v>
      </c>
      <c r="L5348" t="str">
        <f>VLOOKUP(D5348,'Data Outlet'!$A$2:$D$17,2,FALSE)</f>
        <v>LIPPO MALL KEMANG</v>
      </c>
    </row>
    <row r="5349" spans="1:12" x14ac:dyDescent="0.25">
      <c r="A5349" t="str">
        <f t="shared" si="168"/>
        <v>T-5348</v>
      </c>
      <c r="B5349" s="3" t="s">
        <v>2584</v>
      </c>
      <c r="C5349" s="5">
        <v>45493</v>
      </c>
      <c r="D5349" s="3" t="s">
        <v>36</v>
      </c>
      <c r="E5349" s="4" t="s">
        <v>928</v>
      </c>
      <c r="F5349" s="9">
        <v>1</v>
      </c>
      <c r="G5349">
        <f>VLOOKUP(E5349,'Data Produk'!$A$2:$E$2517,5,FALSE)</f>
        <v>34200</v>
      </c>
      <c r="H5349">
        <f t="shared" si="167"/>
        <v>34200</v>
      </c>
      <c r="I5349" t="str">
        <f>VLOOKUP(E5349,'Data Produk'!$A$2:$E$2517,3,FALSE)</f>
        <v>BHINNEKA VIGIL MP452 BASIC MOUSEPAD BLACK</v>
      </c>
      <c r="J5349" t="str">
        <f>VLOOKUP(E5349,'Data Produk'!$A$2:$E$2517,4,FALSE)</f>
        <v>BASIC MOUSEPAD</v>
      </c>
      <c r="K5349" t="str">
        <f>VLOOKUP(D5349,'Data Outlet'!$A$2:$D$17,4,FALSE)</f>
        <v>Citra Dewi</v>
      </c>
      <c r="L5349" t="str">
        <f>VLOOKUP(D5349,'Data Outlet'!$A$2:$D$17,2,FALSE)</f>
        <v>CENTER POINT MEDAN</v>
      </c>
    </row>
    <row r="5350" spans="1:12" x14ac:dyDescent="0.25">
      <c r="A5350" t="str">
        <f t="shared" si="168"/>
        <v>T-5349</v>
      </c>
      <c r="B5350" s="3" t="s">
        <v>2584</v>
      </c>
      <c r="C5350" s="5">
        <v>45500</v>
      </c>
      <c r="D5350" s="3" t="s">
        <v>39</v>
      </c>
      <c r="E5350" s="4" t="s">
        <v>1896</v>
      </c>
      <c r="F5350" s="9">
        <v>1</v>
      </c>
      <c r="G5350">
        <f>VLOOKUP(E5350,'Data Produk'!$A$2:$E$2517,5,FALSE)</f>
        <v>130000</v>
      </c>
      <c r="H5350">
        <f t="shared" si="167"/>
        <v>130000</v>
      </c>
      <c r="I5350" t="str">
        <f>VLOOKUP(E5350,'Data Produk'!$A$2:$E$2517,3,FALSE)</f>
        <v>BHINNEKA TRINITY MH88 GAMING HEADSET BLACK</v>
      </c>
      <c r="J5350" t="str">
        <f>VLOOKUP(E5350,'Data Produk'!$A$2:$E$2517,4,FALSE)</f>
        <v>GAMING HEADSET</v>
      </c>
      <c r="K5350" t="str">
        <f>VLOOKUP(D5350,'Data Outlet'!$A$2:$D$17,4,FALSE)</f>
        <v>Eko Wijaya</v>
      </c>
      <c r="L5350" t="str">
        <f>VLOOKUP(D5350,'Data Outlet'!$A$2:$D$17,2,FALSE)</f>
        <v>KOTA KASABLANKA</v>
      </c>
    </row>
    <row r="5351" spans="1:12" x14ac:dyDescent="0.25">
      <c r="A5351" t="str">
        <f t="shared" si="168"/>
        <v>T-5350</v>
      </c>
      <c r="B5351" s="3" t="s">
        <v>2584</v>
      </c>
      <c r="C5351" s="5">
        <v>45482</v>
      </c>
      <c r="D5351" s="3" t="s">
        <v>40</v>
      </c>
      <c r="E5351" s="4" t="s">
        <v>452</v>
      </c>
      <c r="F5351" s="9">
        <v>6</v>
      </c>
      <c r="G5351">
        <f>VLOOKUP(E5351,'Data Produk'!$A$2:$E$2517,5,FALSE)</f>
        <v>27000</v>
      </c>
      <c r="H5351">
        <f t="shared" si="167"/>
        <v>162000</v>
      </c>
      <c r="I5351" t="str">
        <f>VLOOKUP(E5351,'Data Produk'!$A$2:$E$2517,3,FALSE)</f>
        <v>BHINNEKA DURALINK KCB2001 BLACK</v>
      </c>
      <c r="J5351" t="str">
        <f>VLOOKUP(E5351,'Data Produk'!$A$2:$E$2517,4,FALSE)</f>
        <v>CABLE</v>
      </c>
      <c r="K5351" t="str">
        <f>VLOOKUP(D5351,'Data Outlet'!$A$2:$D$17,4,FALSE)</f>
        <v>Fani Sari</v>
      </c>
      <c r="L5351" t="str">
        <f>VLOOKUP(D5351,'Data Outlet'!$A$2:$D$17,2,FALSE)</f>
        <v>LIPPO MALL KEMANG</v>
      </c>
    </row>
    <row r="5352" spans="1:12" x14ac:dyDescent="0.25">
      <c r="A5352" t="str">
        <f t="shared" si="168"/>
        <v>T-5351</v>
      </c>
      <c r="B5352" s="3" t="s">
        <v>2584</v>
      </c>
      <c r="C5352" s="5">
        <v>45500</v>
      </c>
      <c r="D5352" s="3" t="s">
        <v>36</v>
      </c>
      <c r="E5352" s="4" t="s">
        <v>921</v>
      </c>
      <c r="F5352" s="9">
        <v>2</v>
      </c>
      <c r="G5352">
        <f>VLOOKUP(E5352,'Data Produk'!$A$2:$E$2517,5,FALSE)</f>
        <v>15300</v>
      </c>
      <c r="H5352">
        <f t="shared" si="167"/>
        <v>30600</v>
      </c>
      <c r="I5352" t="str">
        <f>VLOOKUP(E5352,'Data Produk'!$A$2:$E$2517,3,FALSE)</f>
        <v>BHINNEKA LINKPODS ES3 WIRED EARBUDS BLACK</v>
      </c>
      <c r="J5352" t="str">
        <f>VLOOKUP(E5352,'Data Produk'!$A$2:$E$2517,4,FALSE)</f>
        <v>EARPHONE</v>
      </c>
      <c r="K5352" t="str">
        <f>VLOOKUP(D5352,'Data Outlet'!$A$2:$D$17,4,FALSE)</f>
        <v>Citra Dewi</v>
      </c>
      <c r="L5352" t="str">
        <f>VLOOKUP(D5352,'Data Outlet'!$A$2:$D$17,2,FALSE)</f>
        <v>CENTER POINT MEDAN</v>
      </c>
    </row>
    <row r="5353" spans="1:12" x14ac:dyDescent="0.25">
      <c r="A5353" t="str">
        <f t="shared" si="168"/>
        <v>T-5352</v>
      </c>
      <c r="B5353" s="3" t="s">
        <v>2584</v>
      </c>
      <c r="C5353" s="5">
        <v>45500</v>
      </c>
      <c r="D5353" s="3" t="s">
        <v>40</v>
      </c>
      <c r="E5353" s="4" t="s">
        <v>483</v>
      </c>
      <c r="F5353" s="9">
        <v>1</v>
      </c>
      <c r="G5353">
        <f>VLOOKUP(E5353,'Data Produk'!$A$2:$E$2517,5,FALSE)</f>
        <v>29700</v>
      </c>
      <c r="H5353">
        <f t="shared" si="167"/>
        <v>29700</v>
      </c>
      <c r="I5353" t="str">
        <f>VLOOKUP(E5353,'Data Produk'!$A$2:$E$2517,3,FALSE)</f>
        <v>KM104 BHINNEKA USB CABLE MICRO</v>
      </c>
      <c r="J5353" t="str">
        <f>VLOOKUP(E5353,'Data Produk'!$A$2:$E$2517,4,FALSE)</f>
        <v>CABLE</v>
      </c>
      <c r="K5353" t="str">
        <f>VLOOKUP(D5353,'Data Outlet'!$A$2:$D$17,4,FALSE)</f>
        <v>Fani Sari</v>
      </c>
      <c r="L5353" t="str">
        <f>VLOOKUP(D5353,'Data Outlet'!$A$2:$D$17,2,FALSE)</f>
        <v>LIPPO MALL KEMANG</v>
      </c>
    </row>
    <row r="5354" spans="1:12" x14ac:dyDescent="0.25">
      <c r="A5354" t="str">
        <f t="shared" si="168"/>
        <v>T-5353</v>
      </c>
      <c r="B5354" s="3" t="s">
        <v>2584</v>
      </c>
      <c r="C5354" s="5">
        <v>45474</v>
      </c>
      <c r="D5354" s="3" t="s">
        <v>39</v>
      </c>
      <c r="E5354" s="4" t="s">
        <v>443</v>
      </c>
      <c r="F5354" s="9">
        <v>18</v>
      </c>
      <c r="G5354">
        <f>VLOOKUP(E5354,'Data Produk'!$A$2:$E$2517,5,FALSE)</f>
        <v>49500</v>
      </c>
      <c r="H5354">
        <f t="shared" si="167"/>
        <v>891000</v>
      </c>
      <c r="I5354" t="str">
        <f>VLOOKUP(E5354,'Data Produk'!$A$2:$E$2517,3,FALSE)</f>
        <v>BHINNEKA POWER PURE 20W 1-PORT TYPE-A USB CHARGER (QC) BLACK</v>
      </c>
      <c r="J5354" t="str">
        <f>VLOOKUP(E5354,'Data Produk'!$A$2:$E$2517,4,FALSE)</f>
        <v>CHARGER</v>
      </c>
      <c r="K5354" t="str">
        <f>VLOOKUP(D5354,'Data Outlet'!$A$2:$D$17,4,FALSE)</f>
        <v>Eko Wijaya</v>
      </c>
      <c r="L5354" t="str">
        <f>VLOOKUP(D5354,'Data Outlet'!$A$2:$D$17,2,FALSE)</f>
        <v>KOTA KASABLANKA</v>
      </c>
    </row>
    <row r="5355" spans="1:12" x14ac:dyDescent="0.25">
      <c r="A5355" t="str">
        <f t="shared" si="168"/>
        <v>T-5354</v>
      </c>
      <c r="B5355" s="3" t="s">
        <v>2584</v>
      </c>
      <c r="C5355" s="5">
        <v>45500</v>
      </c>
      <c r="D5355" s="3" t="s">
        <v>40</v>
      </c>
      <c r="E5355" s="4" t="s">
        <v>1372</v>
      </c>
      <c r="F5355" s="9">
        <v>4</v>
      </c>
      <c r="G5355">
        <f>VLOOKUP(E5355,'Data Produk'!$A$2:$E$2517,5,FALSE)</f>
        <v>25200</v>
      </c>
      <c r="H5355">
        <f t="shared" si="167"/>
        <v>100800</v>
      </c>
      <c r="I5355" t="str">
        <f>VLOOKUP(E5355,'Data Produk'!$A$2:$E$2517,3,FALSE)</f>
        <v>KDC105 BHINNEKA USB CABLE TYPE C</v>
      </c>
      <c r="J5355" t="str">
        <f>VLOOKUP(E5355,'Data Produk'!$A$2:$E$2517,4,FALSE)</f>
        <v>CABLE</v>
      </c>
      <c r="K5355" t="str">
        <f>VLOOKUP(D5355,'Data Outlet'!$A$2:$D$17,4,FALSE)</f>
        <v>Fani Sari</v>
      </c>
      <c r="L5355" t="str">
        <f>VLOOKUP(D5355,'Data Outlet'!$A$2:$D$17,2,FALSE)</f>
        <v>LIPPO MALL KEMANG</v>
      </c>
    </row>
    <row r="5356" spans="1:12" x14ac:dyDescent="0.25">
      <c r="A5356" t="str">
        <f t="shared" si="168"/>
        <v>T-5355</v>
      </c>
      <c r="B5356" s="3" t="s">
        <v>2584</v>
      </c>
      <c r="C5356" s="5">
        <v>45486</v>
      </c>
      <c r="D5356" s="3" t="s">
        <v>39</v>
      </c>
      <c r="E5356" s="4" t="s">
        <v>412</v>
      </c>
      <c r="F5356" s="9">
        <v>12</v>
      </c>
      <c r="G5356">
        <f>VLOOKUP(E5356,'Data Produk'!$A$2:$E$2517,5,FALSE)</f>
        <v>25200</v>
      </c>
      <c r="H5356">
        <f t="shared" si="167"/>
        <v>302400</v>
      </c>
      <c r="I5356" t="str">
        <f>VLOOKUP(E5356,'Data Produk'!$A$2:$E$2517,3,FALSE)</f>
        <v>BHINNEKA HYPERLINK KD60C1501 BLACK</v>
      </c>
      <c r="J5356" t="str">
        <f>VLOOKUP(E5356,'Data Produk'!$A$2:$E$2517,4,FALSE)</f>
        <v>CABLE</v>
      </c>
      <c r="K5356" t="str">
        <f>VLOOKUP(D5356,'Data Outlet'!$A$2:$D$17,4,FALSE)</f>
        <v>Eko Wijaya</v>
      </c>
      <c r="L5356" t="str">
        <f>VLOOKUP(D5356,'Data Outlet'!$A$2:$D$17,2,FALSE)</f>
        <v>KOTA KASABLANKA</v>
      </c>
    </row>
    <row r="5357" spans="1:12" x14ac:dyDescent="0.25">
      <c r="A5357" t="str">
        <f t="shared" si="168"/>
        <v>T-5356</v>
      </c>
      <c r="B5357" s="3" t="s">
        <v>2584</v>
      </c>
      <c r="C5357" s="5">
        <v>45501</v>
      </c>
      <c r="D5357" s="3" t="s">
        <v>36</v>
      </c>
      <c r="E5357" s="4" t="s">
        <v>954</v>
      </c>
      <c r="F5357" s="9">
        <v>1</v>
      </c>
      <c r="G5357">
        <f>VLOOKUP(E5357,'Data Produk'!$A$2:$E$2517,5,FALSE)</f>
        <v>314100</v>
      </c>
      <c r="H5357">
        <f t="shared" si="167"/>
        <v>314100</v>
      </c>
      <c r="I5357" t="str">
        <f>VLOOKUP(E5357,'Data Produk'!$A$2:$E$2517,3,FALSE)</f>
        <v>BHINNEKA NC20 NOTEBOOK COOLER BLACK</v>
      </c>
      <c r="J5357" t="str">
        <f>VLOOKUP(E5357,'Data Produk'!$A$2:$E$2517,4,FALSE)</f>
        <v>CN COOLER/ PC FAN ACC/ STAND LAPTOP</v>
      </c>
      <c r="K5357" t="str">
        <f>VLOOKUP(D5357,'Data Outlet'!$A$2:$D$17,4,FALSE)</f>
        <v>Citra Dewi</v>
      </c>
      <c r="L5357" t="str">
        <f>VLOOKUP(D5357,'Data Outlet'!$A$2:$D$17,2,FALSE)</f>
        <v>CENTER POINT MEDAN</v>
      </c>
    </row>
    <row r="5358" spans="1:12" x14ac:dyDescent="0.25">
      <c r="A5358" t="str">
        <f t="shared" si="168"/>
        <v>T-5357</v>
      </c>
      <c r="B5358" s="3" t="s">
        <v>2584</v>
      </c>
      <c r="C5358" s="5">
        <v>45491</v>
      </c>
      <c r="D5358" s="3" t="s">
        <v>40</v>
      </c>
      <c r="E5358" s="4" t="s">
        <v>858</v>
      </c>
      <c r="F5358" s="9">
        <v>2</v>
      </c>
      <c r="G5358">
        <f>VLOOKUP(E5358,'Data Produk'!$A$2:$E$2517,5,FALSE)</f>
        <v>88200</v>
      </c>
      <c r="H5358">
        <f t="shared" si="167"/>
        <v>176400</v>
      </c>
      <c r="I5358" t="str">
        <f>VLOOKUP(E5358,'Data Produk'!$A$2:$E$2517,3,FALSE)</f>
        <v>BHINNEKA POWER PACK S1 10.000 mAh POWERBANK BLACK</v>
      </c>
      <c r="J5358" t="str">
        <f>VLOOKUP(E5358,'Data Produk'!$A$2:$E$2517,4,FALSE)</f>
        <v>POWERBANK</v>
      </c>
      <c r="K5358" t="str">
        <f>VLOOKUP(D5358,'Data Outlet'!$A$2:$D$17,4,FALSE)</f>
        <v>Fani Sari</v>
      </c>
      <c r="L5358" t="str">
        <f>VLOOKUP(D5358,'Data Outlet'!$A$2:$D$17,2,FALSE)</f>
        <v>LIPPO MALL KEMANG</v>
      </c>
    </row>
    <row r="5359" spans="1:12" x14ac:dyDescent="0.25">
      <c r="A5359" t="str">
        <f t="shared" si="168"/>
        <v>T-5358</v>
      </c>
      <c r="B5359" s="3" t="s">
        <v>2584</v>
      </c>
      <c r="C5359" s="5">
        <v>45492</v>
      </c>
      <c r="D5359" s="3" t="s">
        <v>40</v>
      </c>
      <c r="E5359" s="4" t="s">
        <v>458</v>
      </c>
      <c r="F5359" s="9">
        <v>4</v>
      </c>
      <c r="G5359">
        <f>VLOOKUP(E5359,'Data Produk'!$A$2:$E$2517,5,FALSE)</f>
        <v>17100</v>
      </c>
      <c r="H5359">
        <f t="shared" si="167"/>
        <v>68400</v>
      </c>
      <c r="I5359" t="str">
        <f>VLOOKUP(E5359,'Data Produk'!$A$2:$E$2517,3,FALSE)</f>
        <v>BHINNEKA DURALINK KCB1201 BLACK</v>
      </c>
      <c r="J5359" t="str">
        <f>VLOOKUP(E5359,'Data Produk'!$A$2:$E$2517,4,FALSE)</f>
        <v>CABLE</v>
      </c>
      <c r="K5359" t="str">
        <f>VLOOKUP(D5359,'Data Outlet'!$A$2:$D$17,4,FALSE)</f>
        <v>Fani Sari</v>
      </c>
      <c r="L5359" t="str">
        <f>VLOOKUP(D5359,'Data Outlet'!$A$2:$D$17,2,FALSE)</f>
        <v>LIPPO MALL KEMANG</v>
      </c>
    </row>
    <row r="5360" spans="1:12" x14ac:dyDescent="0.25">
      <c r="A5360" t="str">
        <f t="shared" si="168"/>
        <v>T-5359</v>
      </c>
      <c r="B5360" s="3" t="s">
        <v>2584</v>
      </c>
      <c r="C5360" s="5">
        <v>45477</v>
      </c>
      <c r="D5360" s="3" t="s">
        <v>40</v>
      </c>
      <c r="E5360" s="4" t="s">
        <v>657</v>
      </c>
      <c r="F5360" s="9">
        <v>1</v>
      </c>
      <c r="G5360">
        <f>VLOOKUP(E5360,'Data Produk'!$A$2:$E$2517,5,FALSE)</f>
        <v>82800</v>
      </c>
      <c r="H5360">
        <f t="shared" si="167"/>
        <v>82800</v>
      </c>
      <c r="I5360" t="str">
        <f>VLOOKUP(E5360,'Data Produk'!$A$2:$E$2517,3,FALSE)</f>
        <v>BHINNEKA W190 OFFICE MOUSE MINT</v>
      </c>
      <c r="J5360" t="str">
        <f>VLOOKUP(E5360,'Data Produk'!$A$2:$E$2517,4,FALSE)</f>
        <v>OFFICE MOUSE</v>
      </c>
      <c r="K5360" t="str">
        <f>VLOOKUP(D5360,'Data Outlet'!$A$2:$D$17,4,FALSE)</f>
        <v>Fani Sari</v>
      </c>
      <c r="L5360" t="str">
        <f>VLOOKUP(D5360,'Data Outlet'!$A$2:$D$17,2,FALSE)</f>
        <v>LIPPO MALL KEMANG</v>
      </c>
    </row>
    <row r="5361" spans="1:12" x14ac:dyDescent="0.25">
      <c r="A5361" t="str">
        <f t="shared" si="168"/>
        <v>T-5360</v>
      </c>
      <c r="B5361" s="3" t="s">
        <v>2584</v>
      </c>
      <c r="C5361" s="5">
        <v>45495</v>
      </c>
      <c r="D5361" s="3" t="s">
        <v>36</v>
      </c>
      <c r="E5361" s="4" t="s">
        <v>1744</v>
      </c>
      <c r="F5361" s="9">
        <v>1</v>
      </c>
      <c r="G5361">
        <f>VLOOKUP(E5361,'Data Produk'!$A$2:$E$2517,5,FALSE)</f>
        <v>116100</v>
      </c>
      <c r="H5361">
        <f t="shared" si="167"/>
        <v>116100</v>
      </c>
      <c r="I5361" t="str">
        <f>VLOOKUP(E5361,'Data Produk'!$A$2:$E$2517,3,FALSE)</f>
        <v>BHINNEKA SMART LED STRIP SL0103</v>
      </c>
      <c r="J5361" t="str">
        <f>VLOOKUP(E5361,'Data Produk'!$A$2:$E$2517,4,FALSE)</f>
        <v>SMART LIFE</v>
      </c>
      <c r="K5361" t="str">
        <f>VLOOKUP(D5361,'Data Outlet'!$A$2:$D$17,4,FALSE)</f>
        <v>Citra Dewi</v>
      </c>
      <c r="L5361" t="str">
        <f>VLOOKUP(D5361,'Data Outlet'!$A$2:$D$17,2,FALSE)</f>
        <v>CENTER POINT MEDAN</v>
      </c>
    </row>
    <row r="5362" spans="1:12" x14ac:dyDescent="0.25">
      <c r="A5362" t="str">
        <f t="shared" si="168"/>
        <v>T-5361</v>
      </c>
      <c r="B5362" s="3" t="s">
        <v>2584</v>
      </c>
      <c r="C5362" s="5">
        <v>45485</v>
      </c>
      <c r="D5362" s="3" t="s">
        <v>39</v>
      </c>
      <c r="E5362" s="4" t="s">
        <v>791</v>
      </c>
      <c r="F5362" s="9">
        <v>1</v>
      </c>
      <c r="G5362">
        <f>VLOOKUP(E5362,'Data Produk'!$A$2:$E$2517,5,FALSE)</f>
        <v>144000</v>
      </c>
      <c r="H5362">
        <f t="shared" si="167"/>
        <v>144000</v>
      </c>
      <c r="I5362" t="str">
        <f>VLOOKUP(E5362,'Data Produk'!$A$2:$E$2517,3,FALSE)</f>
        <v>BHINNEKA CHIEF II HG20 GAMING HEADSET BLACK</v>
      </c>
      <c r="J5362" t="str">
        <f>VLOOKUP(E5362,'Data Produk'!$A$2:$E$2517,4,FALSE)</f>
        <v>GAMING HEADSET</v>
      </c>
      <c r="K5362" t="str">
        <f>VLOOKUP(D5362,'Data Outlet'!$A$2:$D$17,4,FALSE)</f>
        <v>Eko Wijaya</v>
      </c>
      <c r="L5362" t="str">
        <f>VLOOKUP(D5362,'Data Outlet'!$A$2:$D$17,2,FALSE)</f>
        <v>KOTA KASABLANKA</v>
      </c>
    </row>
    <row r="5363" spans="1:12" x14ac:dyDescent="0.25">
      <c r="A5363" t="str">
        <f t="shared" si="168"/>
        <v>T-5362</v>
      </c>
      <c r="B5363" s="3" t="s">
        <v>2584</v>
      </c>
      <c r="C5363" s="5">
        <v>45502</v>
      </c>
      <c r="D5363" s="3" t="s">
        <v>36</v>
      </c>
      <c r="E5363" s="4" t="s">
        <v>122</v>
      </c>
      <c r="F5363" s="9">
        <v>2</v>
      </c>
      <c r="G5363">
        <f>VLOOKUP(E5363,'Data Produk'!$A$2:$E$2517,5,FALSE)</f>
        <v>15300</v>
      </c>
      <c r="H5363">
        <f t="shared" si="167"/>
        <v>30600</v>
      </c>
      <c r="I5363" t="str">
        <f>VLOOKUP(E5363,'Data Produk'!$A$2:$E$2517,3,FALSE)</f>
        <v>BHINNEKA LINKPODS ES3 WIRED EARBUDS WHITE</v>
      </c>
      <c r="J5363" t="str">
        <f>VLOOKUP(E5363,'Data Produk'!$A$2:$E$2517,4,FALSE)</f>
        <v>EARPHONE</v>
      </c>
      <c r="K5363" t="str">
        <f>VLOOKUP(D5363,'Data Outlet'!$A$2:$D$17,4,FALSE)</f>
        <v>Citra Dewi</v>
      </c>
      <c r="L5363" t="str">
        <f>VLOOKUP(D5363,'Data Outlet'!$A$2:$D$17,2,FALSE)</f>
        <v>CENTER POINT MEDAN</v>
      </c>
    </row>
    <row r="5364" spans="1:12" x14ac:dyDescent="0.25">
      <c r="A5364" t="str">
        <f t="shared" si="168"/>
        <v>T-5363</v>
      </c>
      <c r="B5364" s="3" t="s">
        <v>2584</v>
      </c>
      <c r="C5364" s="5">
        <v>45484</v>
      </c>
      <c r="D5364" s="3" t="s">
        <v>39</v>
      </c>
      <c r="E5364" s="4" t="s">
        <v>632</v>
      </c>
      <c r="F5364" s="9">
        <v>2</v>
      </c>
      <c r="G5364">
        <f>VLOOKUP(E5364,'Data Produk'!$A$2:$E$2517,5,FALSE)</f>
        <v>82800</v>
      </c>
      <c r="H5364">
        <f t="shared" si="167"/>
        <v>165600</v>
      </c>
      <c r="I5364" t="str">
        <f>VLOOKUP(E5364,'Data Produk'!$A$2:$E$2517,3,FALSE)</f>
        <v>BHINNEKA GO W193 OFFICE MOUSE PINK</v>
      </c>
      <c r="J5364" t="str">
        <f>VLOOKUP(E5364,'Data Produk'!$A$2:$E$2517,4,FALSE)</f>
        <v>OFFICE MOUSE</v>
      </c>
      <c r="K5364" t="str">
        <f>VLOOKUP(D5364,'Data Outlet'!$A$2:$D$17,4,FALSE)</f>
        <v>Eko Wijaya</v>
      </c>
      <c r="L5364" t="str">
        <f>VLOOKUP(D5364,'Data Outlet'!$A$2:$D$17,2,FALSE)</f>
        <v>KOTA KASABLANKA</v>
      </c>
    </row>
    <row r="5365" spans="1:12" x14ac:dyDescent="0.25">
      <c r="A5365" t="str">
        <f t="shared" si="168"/>
        <v>T-5364</v>
      </c>
      <c r="B5365" s="3" t="s">
        <v>2584</v>
      </c>
      <c r="C5365" s="5">
        <v>45484</v>
      </c>
      <c r="D5365" s="3" t="s">
        <v>39</v>
      </c>
      <c r="E5365" s="4" t="s">
        <v>408</v>
      </c>
      <c r="F5365" s="9">
        <v>4</v>
      </c>
      <c r="G5365">
        <f>VLOOKUP(E5365,'Data Produk'!$A$2:$E$2517,5,FALSE)</f>
        <v>27000</v>
      </c>
      <c r="H5365">
        <f t="shared" si="167"/>
        <v>108000</v>
      </c>
      <c r="I5365" t="str">
        <f>VLOOKUP(E5365,'Data Produk'!$A$2:$E$2517,3,FALSE)</f>
        <v>BHINNEKA DURALINK KLB2001 BLACK</v>
      </c>
      <c r="J5365" t="str">
        <f>VLOOKUP(E5365,'Data Produk'!$A$2:$E$2517,4,FALSE)</f>
        <v>CABLE</v>
      </c>
      <c r="K5365" t="str">
        <f>VLOOKUP(D5365,'Data Outlet'!$A$2:$D$17,4,FALSE)</f>
        <v>Eko Wijaya</v>
      </c>
      <c r="L5365" t="str">
        <f>VLOOKUP(D5365,'Data Outlet'!$A$2:$D$17,2,FALSE)</f>
        <v>KOTA KASABLANKA</v>
      </c>
    </row>
    <row r="5366" spans="1:12" x14ac:dyDescent="0.25">
      <c r="A5366" t="str">
        <f t="shared" si="168"/>
        <v>T-5365</v>
      </c>
      <c r="B5366" s="3" t="s">
        <v>2584</v>
      </c>
      <c r="C5366" s="5">
        <v>45475</v>
      </c>
      <c r="D5366" s="3" t="s">
        <v>36</v>
      </c>
      <c r="E5366" s="4" t="s">
        <v>283</v>
      </c>
      <c r="F5366" s="9">
        <v>2</v>
      </c>
      <c r="G5366">
        <f>VLOOKUP(E5366,'Data Produk'!$A$2:$E$2517,5,FALSE)</f>
        <v>47700</v>
      </c>
      <c r="H5366">
        <f t="shared" si="167"/>
        <v>95400</v>
      </c>
      <c r="I5366" t="str">
        <f>VLOOKUP(E5366,'Data Produk'!$A$2:$E$2517,3,FALSE)</f>
        <v>BHINNEKA POWER MOVE 30W 2-PORTS CAR CHARGER (PD+QC) BLACK</v>
      </c>
      <c r="J5366" t="str">
        <f>VLOOKUP(E5366,'Data Produk'!$A$2:$E$2517,4,FALSE)</f>
        <v>CAR &amp; TRAVEL CHARGER</v>
      </c>
      <c r="K5366" t="str">
        <f>VLOOKUP(D5366,'Data Outlet'!$A$2:$D$17,4,FALSE)</f>
        <v>Citra Dewi</v>
      </c>
      <c r="L5366" t="str">
        <f>VLOOKUP(D5366,'Data Outlet'!$A$2:$D$17,2,FALSE)</f>
        <v>CENTER POINT MEDAN</v>
      </c>
    </row>
    <row r="5367" spans="1:12" x14ac:dyDescent="0.25">
      <c r="A5367" t="str">
        <f t="shared" si="168"/>
        <v>T-5366</v>
      </c>
      <c r="B5367" s="3" t="s">
        <v>2584</v>
      </c>
      <c r="C5367" s="5">
        <v>45478</v>
      </c>
      <c r="D5367" s="3" t="s">
        <v>39</v>
      </c>
      <c r="E5367" s="4" t="s">
        <v>442</v>
      </c>
      <c r="F5367" s="9">
        <v>15</v>
      </c>
      <c r="G5367">
        <f>VLOOKUP(E5367,'Data Produk'!$A$2:$E$2517,5,FALSE)</f>
        <v>18000</v>
      </c>
      <c r="H5367">
        <f t="shared" si="167"/>
        <v>270000</v>
      </c>
      <c r="I5367" t="str">
        <f>VLOOKUP(E5367,'Data Produk'!$A$2:$E$2517,3,FALSE)</f>
        <v>BHINNEKA DURALINK KLB1201 BLACK</v>
      </c>
      <c r="J5367" t="str">
        <f>VLOOKUP(E5367,'Data Produk'!$A$2:$E$2517,4,FALSE)</f>
        <v>CABLE</v>
      </c>
      <c r="K5367" t="str">
        <f>VLOOKUP(D5367,'Data Outlet'!$A$2:$D$17,4,FALSE)</f>
        <v>Eko Wijaya</v>
      </c>
      <c r="L5367" t="str">
        <f>VLOOKUP(D5367,'Data Outlet'!$A$2:$D$17,2,FALSE)</f>
        <v>KOTA KASABLANKA</v>
      </c>
    </row>
    <row r="5368" spans="1:12" x14ac:dyDescent="0.25">
      <c r="A5368" t="str">
        <f t="shared" si="168"/>
        <v>T-5367</v>
      </c>
      <c r="B5368" s="3" t="s">
        <v>2584</v>
      </c>
      <c r="C5368" s="5">
        <v>45479</v>
      </c>
      <c r="D5368" s="3" t="s">
        <v>36</v>
      </c>
      <c r="E5368" s="4" t="s">
        <v>718</v>
      </c>
      <c r="F5368" s="9">
        <v>2</v>
      </c>
      <c r="G5368">
        <f>VLOOKUP(E5368,'Data Produk'!$A$2:$E$2517,5,FALSE)</f>
        <v>76500</v>
      </c>
      <c r="H5368">
        <f t="shared" si="167"/>
        <v>153000</v>
      </c>
      <c r="I5368" t="str">
        <f>VLOOKUP(E5368,'Data Produk'!$A$2:$E$2517,3,FALSE)</f>
        <v>BHINNEKA WAVE10 TW10 TRUE WIRELESS WHITE</v>
      </c>
      <c r="J5368" t="str">
        <f>VLOOKUP(E5368,'Data Produk'!$A$2:$E$2517,4,FALSE)</f>
        <v>TWS</v>
      </c>
      <c r="K5368" t="str">
        <f>VLOOKUP(D5368,'Data Outlet'!$A$2:$D$17,4,FALSE)</f>
        <v>Citra Dewi</v>
      </c>
      <c r="L5368" t="str">
        <f>VLOOKUP(D5368,'Data Outlet'!$A$2:$D$17,2,FALSE)</f>
        <v>CENTER POINT MEDAN</v>
      </c>
    </row>
    <row r="5369" spans="1:12" x14ac:dyDescent="0.25">
      <c r="A5369" t="str">
        <f t="shared" si="168"/>
        <v>T-5368</v>
      </c>
      <c r="B5369" s="3" t="s">
        <v>2584</v>
      </c>
      <c r="C5369" s="5">
        <v>45490</v>
      </c>
      <c r="D5369" s="3" t="s">
        <v>39</v>
      </c>
      <c r="E5369" s="4" t="s">
        <v>911</v>
      </c>
      <c r="F5369" s="9">
        <v>5</v>
      </c>
      <c r="G5369">
        <f>VLOOKUP(E5369,'Data Produk'!$A$2:$E$2517,5,FALSE)</f>
        <v>107100</v>
      </c>
      <c r="H5369">
        <f t="shared" si="167"/>
        <v>535500</v>
      </c>
      <c r="I5369" t="str">
        <f>VLOOKUP(E5369,'Data Produk'!$A$2:$E$2517,3,FALSE)</f>
        <v>BHINNEKA CW2-Q02 38W 2-PORTS CHARGER (QC) WHITE</v>
      </c>
      <c r="J5369" t="str">
        <f>VLOOKUP(E5369,'Data Produk'!$A$2:$E$2517,4,FALSE)</f>
        <v>CHARGER</v>
      </c>
      <c r="K5369" t="str">
        <f>VLOOKUP(D5369,'Data Outlet'!$A$2:$D$17,4,FALSE)</f>
        <v>Eko Wijaya</v>
      </c>
      <c r="L5369" t="str">
        <f>VLOOKUP(D5369,'Data Outlet'!$A$2:$D$17,2,FALSE)</f>
        <v>KOTA KASABLANKA</v>
      </c>
    </row>
    <row r="5370" spans="1:12" x14ac:dyDescent="0.25">
      <c r="A5370" t="str">
        <f t="shared" si="168"/>
        <v>T-5369</v>
      </c>
      <c r="B5370" s="3" t="s">
        <v>2584</v>
      </c>
      <c r="C5370" s="5">
        <v>45504</v>
      </c>
      <c r="D5370" s="3" t="s">
        <v>39</v>
      </c>
      <c r="E5370" s="4" t="s">
        <v>843</v>
      </c>
      <c r="F5370" s="9">
        <v>5</v>
      </c>
      <c r="G5370">
        <f>VLOOKUP(E5370,'Data Produk'!$A$2:$E$2517,5,FALSE)</f>
        <v>26100</v>
      </c>
      <c r="H5370">
        <f t="shared" si="167"/>
        <v>130500</v>
      </c>
      <c r="I5370" t="str">
        <f>VLOOKUP(E5370,'Data Produk'!$A$2:$E$2517,3,FALSE)</f>
        <v>BHINNEKA GO ES1 WIRED EARBUDS BLACK</v>
      </c>
      <c r="J5370" t="str">
        <f>VLOOKUP(E5370,'Data Produk'!$A$2:$E$2517,4,FALSE)</f>
        <v>EARPHONE</v>
      </c>
      <c r="K5370" t="str">
        <f>VLOOKUP(D5370,'Data Outlet'!$A$2:$D$17,4,FALSE)</f>
        <v>Eko Wijaya</v>
      </c>
      <c r="L5370" t="str">
        <f>VLOOKUP(D5370,'Data Outlet'!$A$2:$D$17,2,FALSE)</f>
        <v>KOTA KASABLANKA</v>
      </c>
    </row>
    <row r="5371" spans="1:12" x14ac:dyDescent="0.25">
      <c r="A5371" t="str">
        <f t="shared" si="168"/>
        <v>T-5370</v>
      </c>
      <c r="B5371" s="3" t="s">
        <v>2584</v>
      </c>
      <c r="C5371" s="5">
        <v>45475</v>
      </c>
      <c r="D5371" s="3" t="s">
        <v>39</v>
      </c>
      <c r="E5371" s="4" t="s">
        <v>814</v>
      </c>
      <c r="F5371" s="9">
        <v>3</v>
      </c>
      <c r="G5371">
        <f>VLOOKUP(E5371,'Data Produk'!$A$2:$E$2517,5,FALSE)</f>
        <v>112500</v>
      </c>
      <c r="H5371">
        <f t="shared" si="167"/>
        <v>337500</v>
      </c>
      <c r="I5371" t="str">
        <f>VLOOKUP(E5371,'Data Produk'!$A$2:$E$2517,3,FALSE)</f>
        <v>BHINNEKA WAVE11 TW11 TRUE WIRELESS WHITE</v>
      </c>
      <c r="J5371" t="str">
        <f>VLOOKUP(E5371,'Data Produk'!$A$2:$E$2517,4,FALSE)</f>
        <v>TWS</v>
      </c>
      <c r="K5371" t="str">
        <f>VLOOKUP(D5371,'Data Outlet'!$A$2:$D$17,4,FALSE)</f>
        <v>Eko Wijaya</v>
      </c>
      <c r="L5371" t="str">
        <f>VLOOKUP(D5371,'Data Outlet'!$A$2:$D$17,2,FALSE)</f>
        <v>KOTA KASABLANKA</v>
      </c>
    </row>
    <row r="5372" spans="1:12" x14ac:dyDescent="0.25">
      <c r="A5372" t="str">
        <f t="shared" si="168"/>
        <v>T-5371</v>
      </c>
      <c r="B5372" s="3" t="s">
        <v>2584</v>
      </c>
      <c r="C5372" s="5">
        <v>45492</v>
      </c>
      <c r="D5372" s="3" t="s">
        <v>39</v>
      </c>
      <c r="E5372" s="4" t="s">
        <v>434</v>
      </c>
      <c r="F5372" s="9">
        <v>10</v>
      </c>
      <c r="G5372">
        <f>VLOOKUP(E5372,'Data Produk'!$A$2:$E$2517,5,FALSE)</f>
        <v>49500</v>
      </c>
      <c r="H5372">
        <f t="shared" si="167"/>
        <v>495000</v>
      </c>
      <c r="I5372" t="str">
        <f>VLOOKUP(E5372,'Data Produk'!$A$2:$E$2517,3,FALSE)</f>
        <v>BHINNEKA POWER GO 20W 1-PORT TYPE-C USB CHARGER (PD+QC) BLACK</v>
      </c>
      <c r="J5372" t="str">
        <f>VLOOKUP(E5372,'Data Produk'!$A$2:$E$2517,4,FALSE)</f>
        <v>CHARGER</v>
      </c>
      <c r="K5372" t="str">
        <f>VLOOKUP(D5372,'Data Outlet'!$A$2:$D$17,4,FALSE)</f>
        <v>Eko Wijaya</v>
      </c>
      <c r="L5372" t="str">
        <f>VLOOKUP(D5372,'Data Outlet'!$A$2:$D$17,2,FALSE)</f>
        <v>KOTA KASABLANKA</v>
      </c>
    </row>
    <row r="5373" spans="1:12" x14ac:dyDescent="0.25">
      <c r="A5373" t="str">
        <f t="shared" si="168"/>
        <v>T-5372</v>
      </c>
      <c r="B5373" s="3" t="s">
        <v>2584</v>
      </c>
      <c r="C5373" s="5">
        <v>45486</v>
      </c>
      <c r="D5373" s="3" t="s">
        <v>40</v>
      </c>
      <c r="E5373" s="4" t="s">
        <v>455</v>
      </c>
      <c r="F5373" s="9">
        <v>2</v>
      </c>
      <c r="G5373">
        <f>VLOOKUP(E5373,'Data Produk'!$A$2:$E$2517,5,FALSE)</f>
        <v>47700</v>
      </c>
      <c r="H5373">
        <f t="shared" si="167"/>
        <v>95400</v>
      </c>
      <c r="I5373" t="str">
        <f>VLOOKUP(E5373,'Data Produk'!$A$2:$E$2517,3,FALSE)</f>
        <v>BHINNEKA POWER MOVE 30W 2-PORTS CAR CHARGER (PD+QC) BLACK</v>
      </c>
      <c r="J5373" t="str">
        <f>VLOOKUP(E5373,'Data Produk'!$A$2:$E$2517,4,FALSE)</f>
        <v>CAR &amp; TRAVEL CHARGER</v>
      </c>
      <c r="K5373" t="str">
        <f>VLOOKUP(D5373,'Data Outlet'!$A$2:$D$17,4,FALSE)</f>
        <v>Fani Sari</v>
      </c>
      <c r="L5373" t="str">
        <f>VLOOKUP(D5373,'Data Outlet'!$A$2:$D$17,2,FALSE)</f>
        <v>LIPPO MALL KEMANG</v>
      </c>
    </row>
    <row r="5374" spans="1:12" x14ac:dyDescent="0.25">
      <c r="A5374" t="str">
        <f t="shared" si="168"/>
        <v>T-5373</v>
      </c>
      <c r="B5374" s="3" t="s">
        <v>2584</v>
      </c>
      <c r="C5374" s="5">
        <v>45481</v>
      </c>
      <c r="D5374" s="3" t="s">
        <v>40</v>
      </c>
      <c r="E5374" s="4" t="s">
        <v>503</v>
      </c>
      <c r="F5374" s="9">
        <v>1</v>
      </c>
      <c r="G5374">
        <f>VLOOKUP(E5374,'Data Produk'!$A$2:$E$2517,5,FALSE)</f>
        <v>15300</v>
      </c>
      <c r="H5374">
        <f t="shared" si="167"/>
        <v>15300</v>
      </c>
      <c r="I5374" t="str">
        <f>VLOOKUP(E5374,'Data Produk'!$A$2:$E$2517,3,FALSE)</f>
        <v>BHINNEKA LINKPODS ES3 WIRED EARBUDS WHITE</v>
      </c>
      <c r="J5374" t="str">
        <f>VLOOKUP(E5374,'Data Produk'!$A$2:$E$2517,4,FALSE)</f>
        <v>EARPHONE</v>
      </c>
      <c r="K5374" t="str">
        <f>VLOOKUP(D5374,'Data Outlet'!$A$2:$D$17,4,FALSE)</f>
        <v>Fani Sari</v>
      </c>
      <c r="L5374" t="str">
        <f>VLOOKUP(D5374,'Data Outlet'!$A$2:$D$17,2,FALSE)</f>
        <v>LIPPO MALL KEMANG</v>
      </c>
    </row>
    <row r="5375" spans="1:12" x14ac:dyDescent="0.25">
      <c r="A5375" t="str">
        <f t="shared" si="168"/>
        <v>T-5374</v>
      </c>
      <c r="B5375" s="3" t="s">
        <v>2584</v>
      </c>
      <c r="C5375" s="5">
        <v>45501</v>
      </c>
      <c r="D5375" s="3" t="s">
        <v>36</v>
      </c>
      <c r="E5375" s="4" t="s">
        <v>184</v>
      </c>
      <c r="F5375" s="9">
        <v>1</v>
      </c>
      <c r="G5375">
        <f>VLOOKUP(E5375,'Data Produk'!$A$2:$E$2517,5,FALSE)</f>
        <v>13050</v>
      </c>
      <c r="H5375">
        <f t="shared" si="167"/>
        <v>13050</v>
      </c>
      <c r="I5375" t="str">
        <f>VLOOKUP(E5375,'Data Produk'!$A$2:$E$2517,3,FALSE)</f>
        <v>BHINNEKA DURALINK KCT1201 BLACK</v>
      </c>
      <c r="J5375" t="str">
        <f>VLOOKUP(E5375,'Data Produk'!$A$2:$E$2517,4,FALSE)</f>
        <v>CABLE</v>
      </c>
      <c r="K5375" t="str">
        <f>VLOOKUP(D5375,'Data Outlet'!$A$2:$D$17,4,FALSE)</f>
        <v>Citra Dewi</v>
      </c>
      <c r="L5375" t="str">
        <f>VLOOKUP(D5375,'Data Outlet'!$A$2:$D$17,2,FALSE)</f>
        <v>CENTER POINT MEDAN</v>
      </c>
    </row>
    <row r="5376" spans="1:12" x14ac:dyDescent="0.25">
      <c r="A5376" t="str">
        <f t="shared" si="168"/>
        <v>T-5375</v>
      </c>
      <c r="B5376" s="3" t="s">
        <v>2584</v>
      </c>
      <c r="C5376" s="5">
        <v>45484</v>
      </c>
      <c r="D5376" s="3" t="s">
        <v>40</v>
      </c>
      <c r="E5376" s="4" t="s">
        <v>1330</v>
      </c>
      <c r="F5376" s="9">
        <v>1</v>
      </c>
      <c r="G5376">
        <f>VLOOKUP(E5376,'Data Produk'!$A$2:$E$2517,5,FALSE)</f>
        <v>15000</v>
      </c>
      <c r="H5376">
        <f t="shared" si="167"/>
        <v>15000</v>
      </c>
      <c r="I5376" t="str">
        <f>VLOOKUP(E5376,'Data Produk'!$A$2:$E$2517,3,FALSE)</f>
        <v>KL103 BHINNEKA USB CABLE LIGHTNING</v>
      </c>
      <c r="J5376" t="str">
        <f>VLOOKUP(E5376,'Data Produk'!$A$2:$E$2517,4,FALSE)</f>
        <v>CABLE</v>
      </c>
      <c r="K5376" t="str">
        <f>VLOOKUP(D5376,'Data Outlet'!$A$2:$D$17,4,FALSE)</f>
        <v>Fani Sari</v>
      </c>
      <c r="L5376" t="str">
        <f>VLOOKUP(D5376,'Data Outlet'!$A$2:$D$17,2,FALSE)</f>
        <v>LIPPO MALL KEMANG</v>
      </c>
    </row>
    <row r="5377" spans="1:12" x14ac:dyDescent="0.25">
      <c r="A5377" t="str">
        <f t="shared" si="168"/>
        <v>T-5376</v>
      </c>
      <c r="B5377" s="3" t="s">
        <v>2584</v>
      </c>
      <c r="C5377" s="5">
        <v>45493</v>
      </c>
      <c r="D5377" s="3" t="s">
        <v>39</v>
      </c>
      <c r="E5377" s="4" t="s">
        <v>433</v>
      </c>
      <c r="F5377" s="9">
        <v>9</v>
      </c>
      <c r="G5377">
        <f>VLOOKUP(E5377,'Data Produk'!$A$2:$E$2517,5,FALSE)</f>
        <v>112500</v>
      </c>
      <c r="H5377">
        <f t="shared" si="167"/>
        <v>1012500</v>
      </c>
      <c r="I5377" t="str">
        <f>VLOOKUP(E5377,'Data Produk'!$A$2:$E$2517,3,FALSE)</f>
        <v>BHINNEKA GO WH02 WIRELESS HEADSET GREY</v>
      </c>
      <c r="J5377" t="str">
        <f>VLOOKUP(E5377,'Data Produk'!$A$2:$E$2517,4,FALSE)</f>
        <v>WIRELESS HEADSET</v>
      </c>
      <c r="K5377" t="str">
        <f>VLOOKUP(D5377,'Data Outlet'!$A$2:$D$17,4,FALSE)</f>
        <v>Eko Wijaya</v>
      </c>
      <c r="L5377" t="str">
        <f>VLOOKUP(D5377,'Data Outlet'!$A$2:$D$17,2,FALSE)</f>
        <v>KOTA KASABLANKA</v>
      </c>
    </row>
    <row r="5378" spans="1:12" x14ac:dyDescent="0.25">
      <c r="A5378" t="str">
        <f t="shared" si="168"/>
        <v>T-5377</v>
      </c>
      <c r="B5378" s="3" t="s">
        <v>2584</v>
      </c>
      <c r="C5378" s="5">
        <v>45503</v>
      </c>
      <c r="D5378" s="3" t="s">
        <v>39</v>
      </c>
      <c r="E5378" s="4" t="s">
        <v>423</v>
      </c>
      <c r="F5378" s="9">
        <v>3</v>
      </c>
      <c r="G5378">
        <f>VLOOKUP(E5378,'Data Produk'!$A$2:$E$2517,5,FALSE)</f>
        <v>78750</v>
      </c>
      <c r="H5378">
        <f t="shared" si="167"/>
        <v>236250</v>
      </c>
      <c r="I5378" t="str">
        <f>VLOOKUP(E5378,'Data Produk'!$A$2:$E$2517,3,FALSE)</f>
        <v>BHINNEKA CRYTO VX7 GAMING MOUSE PINK</v>
      </c>
      <c r="J5378" t="str">
        <f>VLOOKUP(E5378,'Data Produk'!$A$2:$E$2517,4,FALSE)</f>
        <v>MOUSE GAMING</v>
      </c>
      <c r="K5378" t="str">
        <f>VLOOKUP(D5378,'Data Outlet'!$A$2:$D$17,4,FALSE)</f>
        <v>Eko Wijaya</v>
      </c>
      <c r="L5378" t="str">
        <f>VLOOKUP(D5378,'Data Outlet'!$A$2:$D$17,2,FALSE)</f>
        <v>KOTA KASABLANKA</v>
      </c>
    </row>
    <row r="5379" spans="1:12" x14ac:dyDescent="0.25">
      <c r="A5379" t="str">
        <f t="shared" si="168"/>
        <v>T-5378</v>
      </c>
      <c r="B5379" s="3" t="s">
        <v>2584</v>
      </c>
      <c r="C5379" s="5">
        <v>45498</v>
      </c>
      <c r="D5379" s="3" t="s">
        <v>36</v>
      </c>
      <c r="E5379" s="4" t="s">
        <v>942</v>
      </c>
      <c r="F5379" s="9">
        <v>1</v>
      </c>
      <c r="G5379">
        <f>VLOOKUP(E5379,'Data Produk'!$A$2:$E$2517,5,FALSE)</f>
        <v>76500</v>
      </c>
      <c r="H5379">
        <f t="shared" ref="H5379:H5442" si="169">G5379*F5379</f>
        <v>76500</v>
      </c>
      <c r="I5379" t="str">
        <f>VLOOKUP(E5379,'Data Produk'!$A$2:$E$2517,3,FALSE)</f>
        <v>BHINNEKA WAVE10 TW10 TRUE WIRELESS BLACK</v>
      </c>
      <c r="J5379" t="str">
        <f>VLOOKUP(E5379,'Data Produk'!$A$2:$E$2517,4,FALSE)</f>
        <v>TWS</v>
      </c>
      <c r="K5379" t="str">
        <f>VLOOKUP(D5379,'Data Outlet'!$A$2:$D$17,4,FALSE)</f>
        <v>Citra Dewi</v>
      </c>
      <c r="L5379" t="str">
        <f>VLOOKUP(D5379,'Data Outlet'!$A$2:$D$17,2,FALSE)</f>
        <v>CENTER POINT MEDAN</v>
      </c>
    </row>
    <row r="5380" spans="1:12" x14ac:dyDescent="0.25">
      <c r="A5380" t="str">
        <f t="shared" si="168"/>
        <v>T-5379</v>
      </c>
      <c r="B5380" s="3" t="s">
        <v>2584</v>
      </c>
      <c r="C5380" s="5">
        <v>45497</v>
      </c>
      <c r="D5380" s="3" t="s">
        <v>36</v>
      </c>
      <c r="E5380" s="4" t="s">
        <v>1858</v>
      </c>
      <c r="F5380" s="9">
        <v>1</v>
      </c>
      <c r="G5380">
        <f>VLOOKUP(E5380,'Data Produk'!$A$2:$E$2517,5,FALSE)</f>
        <v>355500</v>
      </c>
      <c r="H5380">
        <f t="shared" si="169"/>
        <v>355500</v>
      </c>
      <c r="I5380" t="str">
        <f>VLOOKUP(E5380,'Data Produk'!$A$2:$E$2517,3,FALSE)</f>
        <v>BHINNEKA Gaming Gamepad USB WGP14 BK</v>
      </c>
      <c r="J5380" t="str">
        <f>VLOOKUP(E5380,'Data Produk'!$A$2:$E$2517,4,FALSE)</f>
        <v>GAMEPAD</v>
      </c>
      <c r="K5380" t="str">
        <f>VLOOKUP(D5380,'Data Outlet'!$A$2:$D$17,4,FALSE)</f>
        <v>Citra Dewi</v>
      </c>
      <c r="L5380" t="str">
        <f>VLOOKUP(D5380,'Data Outlet'!$A$2:$D$17,2,FALSE)</f>
        <v>CENTER POINT MEDAN</v>
      </c>
    </row>
    <row r="5381" spans="1:12" x14ac:dyDescent="0.25">
      <c r="A5381" t="str">
        <f t="shared" si="168"/>
        <v>T-5380</v>
      </c>
      <c r="B5381" s="3" t="s">
        <v>2584</v>
      </c>
      <c r="C5381" s="5">
        <v>45496</v>
      </c>
      <c r="D5381" s="3" t="s">
        <v>39</v>
      </c>
      <c r="E5381" s="4" t="s">
        <v>397</v>
      </c>
      <c r="F5381" s="9">
        <v>4</v>
      </c>
      <c r="G5381">
        <f>VLOOKUP(E5381,'Data Produk'!$A$2:$E$2517,5,FALSE)</f>
        <v>36900</v>
      </c>
      <c r="H5381">
        <f t="shared" si="169"/>
        <v>147600</v>
      </c>
      <c r="I5381" t="str">
        <f>VLOOKUP(E5381,'Data Produk'!$A$2:$E$2517,3,FALSE)</f>
        <v>KL106 BHINNEKA USB CABLE LIGHTNING</v>
      </c>
      <c r="J5381" t="str">
        <f>VLOOKUP(E5381,'Data Produk'!$A$2:$E$2517,4,FALSE)</f>
        <v>CABLE</v>
      </c>
      <c r="K5381" t="str">
        <f>VLOOKUP(D5381,'Data Outlet'!$A$2:$D$17,4,FALSE)</f>
        <v>Eko Wijaya</v>
      </c>
      <c r="L5381" t="str">
        <f>VLOOKUP(D5381,'Data Outlet'!$A$2:$D$17,2,FALSE)</f>
        <v>KOTA KASABLANKA</v>
      </c>
    </row>
    <row r="5382" spans="1:12" x14ac:dyDescent="0.25">
      <c r="A5382" t="str">
        <f t="shared" si="168"/>
        <v>T-5381</v>
      </c>
      <c r="B5382" s="3" t="s">
        <v>2584</v>
      </c>
      <c r="C5382" s="5">
        <v>45494</v>
      </c>
      <c r="D5382" s="3" t="s">
        <v>39</v>
      </c>
      <c r="E5382" s="4" t="s">
        <v>819</v>
      </c>
      <c r="F5382" s="9">
        <v>1</v>
      </c>
      <c r="G5382">
        <f>VLOOKUP(E5382,'Data Produk'!$A$2:$E$2517,5,FALSE)</f>
        <v>508500</v>
      </c>
      <c r="H5382">
        <f t="shared" si="169"/>
        <v>508500</v>
      </c>
      <c r="I5382" t="str">
        <f>VLOOKUP(E5382,'Data Produk'!$A$2:$E$2517,3,FALSE)</f>
        <v>BHINNEKA POWER PLUS 120W 4-PORTS GAN CHARGER (PPS/PD+QC) BLACK</v>
      </c>
      <c r="J5382" t="str">
        <f>VLOOKUP(E5382,'Data Produk'!$A$2:$E$2517,4,FALSE)</f>
        <v>CHARGER</v>
      </c>
      <c r="K5382" t="str">
        <f>VLOOKUP(D5382,'Data Outlet'!$A$2:$D$17,4,FALSE)</f>
        <v>Eko Wijaya</v>
      </c>
      <c r="L5382" t="str">
        <f>VLOOKUP(D5382,'Data Outlet'!$A$2:$D$17,2,FALSE)</f>
        <v>KOTA KASABLANKA</v>
      </c>
    </row>
    <row r="5383" spans="1:12" x14ac:dyDescent="0.25">
      <c r="A5383" t="str">
        <f t="shared" si="168"/>
        <v>T-5382</v>
      </c>
      <c r="B5383" s="3" t="s">
        <v>2584</v>
      </c>
      <c r="C5383" s="5">
        <v>45490</v>
      </c>
      <c r="D5383" s="3" t="s">
        <v>39</v>
      </c>
      <c r="E5383" s="4" t="s">
        <v>732</v>
      </c>
      <c r="F5383" s="9">
        <v>9</v>
      </c>
      <c r="G5383">
        <f>VLOOKUP(E5383,'Data Produk'!$A$2:$E$2517,5,FALSE)</f>
        <v>13500</v>
      </c>
      <c r="H5383">
        <f t="shared" si="169"/>
        <v>121500</v>
      </c>
      <c r="I5383" t="str">
        <f>VLOOKUP(E5383,'Data Produk'!$A$2:$E$2517,3,FALSE)</f>
        <v>BHINNEKA LINKBUDS ES2 WIRED EARBUDS BLACK</v>
      </c>
      <c r="J5383" t="str">
        <f>VLOOKUP(E5383,'Data Produk'!$A$2:$E$2517,4,FALSE)</f>
        <v>EARPHONE</v>
      </c>
      <c r="K5383" t="str">
        <f>VLOOKUP(D5383,'Data Outlet'!$A$2:$D$17,4,FALSE)</f>
        <v>Eko Wijaya</v>
      </c>
      <c r="L5383" t="str">
        <f>VLOOKUP(D5383,'Data Outlet'!$A$2:$D$17,2,FALSE)</f>
        <v>KOTA KASABLANKA</v>
      </c>
    </row>
    <row r="5384" spans="1:12" x14ac:dyDescent="0.25">
      <c r="A5384" t="str">
        <f t="shared" si="168"/>
        <v>T-5383</v>
      </c>
      <c r="B5384" s="3" t="s">
        <v>2584</v>
      </c>
      <c r="C5384" s="5">
        <v>45493</v>
      </c>
      <c r="D5384" s="3" t="s">
        <v>39</v>
      </c>
      <c r="E5384" s="4" t="s">
        <v>809</v>
      </c>
      <c r="F5384" s="9">
        <v>6</v>
      </c>
      <c r="G5384">
        <f>VLOOKUP(E5384,'Data Produk'!$A$2:$E$2517,5,FALSE)</f>
        <v>130000</v>
      </c>
      <c r="H5384">
        <f t="shared" si="169"/>
        <v>780000</v>
      </c>
      <c r="I5384" t="str">
        <f>VLOOKUP(E5384,'Data Produk'!$A$2:$E$2517,3,FALSE)</f>
        <v>BHINNEKA TRINITY MH88 GAMING HEADSET WHITE</v>
      </c>
      <c r="J5384" t="str">
        <f>VLOOKUP(E5384,'Data Produk'!$A$2:$E$2517,4,FALSE)</f>
        <v>GAMING HEADSET</v>
      </c>
      <c r="K5384" t="str">
        <f>VLOOKUP(D5384,'Data Outlet'!$A$2:$D$17,4,FALSE)</f>
        <v>Eko Wijaya</v>
      </c>
      <c r="L5384" t="str">
        <f>VLOOKUP(D5384,'Data Outlet'!$A$2:$D$17,2,FALSE)</f>
        <v>KOTA KASABLANKA</v>
      </c>
    </row>
    <row r="5385" spans="1:12" x14ac:dyDescent="0.25">
      <c r="A5385" t="str">
        <f t="shared" si="168"/>
        <v>T-5384</v>
      </c>
      <c r="B5385" s="3" t="s">
        <v>2584</v>
      </c>
      <c r="C5385" s="5">
        <v>45482</v>
      </c>
      <c r="D5385" s="3" t="s">
        <v>39</v>
      </c>
      <c r="E5385" s="4" t="s">
        <v>405</v>
      </c>
      <c r="F5385" s="9">
        <v>1</v>
      </c>
      <c r="G5385">
        <f>VLOOKUP(E5385,'Data Produk'!$A$2:$E$2517,5,FALSE)</f>
        <v>88200</v>
      </c>
      <c r="H5385">
        <f t="shared" si="169"/>
        <v>88200</v>
      </c>
      <c r="I5385" t="str">
        <f>VLOOKUP(E5385,'Data Produk'!$A$2:$E$2517,3,FALSE)</f>
        <v>BHINNEKA POWER PACK S1 10.000 mAh POWERBANK BLACK</v>
      </c>
      <c r="J5385" t="str">
        <f>VLOOKUP(E5385,'Data Produk'!$A$2:$E$2517,4,FALSE)</f>
        <v>POWERBANK</v>
      </c>
      <c r="K5385" t="str">
        <f>VLOOKUP(D5385,'Data Outlet'!$A$2:$D$17,4,FALSE)</f>
        <v>Eko Wijaya</v>
      </c>
      <c r="L5385" t="str">
        <f>VLOOKUP(D5385,'Data Outlet'!$A$2:$D$17,2,FALSE)</f>
        <v>KOTA KASABLANKA</v>
      </c>
    </row>
    <row r="5386" spans="1:12" x14ac:dyDescent="0.25">
      <c r="A5386" t="str">
        <f t="shared" si="168"/>
        <v>T-5385</v>
      </c>
      <c r="B5386" s="3" t="s">
        <v>2584</v>
      </c>
      <c r="C5386" s="5">
        <v>45474</v>
      </c>
      <c r="D5386" s="3" t="s">
        <v>40</v>
      </c>
      <c r="E5386" s="4" t="s">
        <v>1781</v>
      </c>
      <c r="F5386" s="9">
        <v>2</v>
      </c>
      <c r="G5386">
        <f>VLOOKUP(E5386,'Data Produk'!$A$2:$E$2517,5,FALSE)</f>
        <v>162000</v>
      </c>
      <c r="H5386">
        <f t="shared" si="169"/>
        <v>324000</v>
      </c>
      <c r="I5386" t="str">
        <f>VLOOKUP(E5386,'Data Produk'!$A$2:$E$2517,3,FALSE)</f>
        <v>BHINNEKA GO WH03 WIRELESS HEADSET BEIGE</v>
      </c>
      <c r="J5386" t="str">
        <f>VLOOKUP(E5386,'Data Produk'!$A$2:$E$2517,4,FALSE)</f>
        <v>WIRELESS HEADSET</v>
      </c>
      <c r="K5386" t="str">
        <f>VLOOKUP(D5386,'Data Outlet'!$A$2:$D$17,4,FALSE)</f>
        <v>Fani Sari</v>
      </c>
      <c r="L5386" t="str">
        <f>VLOOKUP(D5386,'Data Outlet'!$A$2:$D$17,2,FALSE)</f>
        <v>LIPPO MALL KEMANG</v>
      </c>
    </row>
    <row r="5387" spans="1:12" x14ac:dyDescent="0.25">
      <c r="A5387" t="str">
        <f t="shared" si="168"/>
        <v>T-5386</v>
      </c>
      <c r="B5387" s="3" t="s">
        <v>2584</v>
      </c>
      <c r="C5387" s="5">
        <v>45496</v>
      </c>
      <c r="D5387" s="3" t="s">
        <v>40</v>
      </c>
      <c r="E5387" s="4" t="s">
        <v>625</v>
      </c>
      <c r="F5387" s="9">
        <v>1</v>
      </c>
      <c r="G5387">
        <f>VLOOKUP(E5387,'Data Produk'!$A$2:$E$2517,5,FALSE)</f>
        <v>82800</v>
      </c>
      <c r="H5387">
        <f t="shared" si="169"/>
        <v>82800</v>
      </c>
      <c r="I5387" t="str">
        <f>VLOOKUP(E5387,'Data Produk'!$A$2:$E$2517,3,FALSE)</f>
        <v>BHINNEKA GO W193 OFFICE MOUSE PINK</v>
      </c>
      <c r="J5387" t="str">
        <f>VLOOKUP(E5387,'Data Produk'!$A$2:$E$2517,4,FALSE)</f>
        <v>OFFICE MOUSE</v>
      </c>
      <c r="K5387" t="str">
        <f>VLOOKUP(D5387,'Data Outlet'!$A$2:$D$17,4,FALSE)</f>
        <v>Fani Sari</v>
      </c>
      <c r="L5387" t="str">
        <f>VLOOKUP(D5387,'Data Outlet'!$A$2:$D$17,2,FALSE)</f>
        <v>LIPPO MALL KEMANG</v>
      </c>
    </row>
    <row r="5388" spans="1:12" x14ac:dyDescent="0.25">
      <c r="A5388" t="str">
        <f t="shared" ref="A5388:A5451" si="170">"T-"&amp;ROW()-1</f>
        <v>T-5387</v>
      </c>
      <c r="B5388" s="3" t="s">
        <v>2584</v>
      </c>
      <c r="C5388" s="5">
        <v>45491</v>
      </c>
      <c r="D5388" s="3" t="s">
        <v>36</v>
      </c>
      <c r="E5388" s="4" t="s">
        <v>616</v>
      </c>
      <c r="F5388" s="9">
        <v>1</v>
      </c>
      <c r="G5388">
        <f>VLOOKUP(E5388,'Data Produk'!$A$2:$E$2517,5,FALSE)</f>
        <v>27000</v>
      </c>
      <c r="H5388">
        <f t="shared" si="169"/>
        <v>27000</v>
      </c>
      <c r="I5388" t="str">
        <f>VLOOKUP(E5388,'Data Produk'!$A$2:$E$2517,3,FALSE)</f>
        <v>BHINNEKA DURALINK KLB2001 BLACK</v>
      </c>
      <c r="J5388" t="str">
        <f>VLOOKUP(E5388,'Data Produk'!$A$2:$E$2517,4,FALSE)</f>
        <v>CABLE</v>
      </c>
      <c r="K5388" t="str">
        <f>VLOOKUP(D5388,'Data Outlet'!$A$2:$D$17,4,FALSE)</f>
        <v>Citra Dewi</v>
      </c>
      <c r="L5388" t="str">
        <f>VLOOKUP(D5388,'Data Outlet'!$A$2:$D$17,2,FALSE)</f>
        <v>CENTER POINT MEDAN</v>
      </c>
    </row>
    <row r="5389" spans="1:12" x14ac:dyDescent="0.25">
      <c r="A5389" t="str">
        <f t="shared" si="170"/>
        <v>T-5388</v>
      </c>
      <c r="B5389" s="3" t="s">
        <v>2584</v>
      </c>
      <c r="C5389" s="5">
        <v>45489</v>
      </c>
      <c r="D5389" s="3" t="s">
        <v>36</v>
      </c>
      <c r="E5389" s="4" t="s">
        <v>1897</v>
      </c>
      <c r="F5389" s="9">
        <v>1</v>
      </c>
      <c r="G5389">
        <f>VLOOKUP(E5389,'Data Produk'!$A$2:$E$2517,5,FALSE)</f>
        <v>36900</v>
      </c>
      <c r="H5389">
        <f t="shared" si="169"/>
        <v>36900</v>
      </c>
      <c r="I5389" t="str">
        <f>VLOOKUP(E5389,'Data Produk'!$A$2:$E$2517,3,FALSE)</f>
        <v>KC106 BHINNEKA USB CABLE TYPE C</v>
      </c>
      <c r="J5389" t="str">
        <f>VLOOKUP(E5389,'Data Produk'!$A$2:$E$2517,4,FALSE)</f>
        <v>CABLE</v>
      </c>
      <c r="K5389" t="str">
        <f>VLOOKUP(D5389,'Data Outlet'!$A$2:$D$17,4,FALSE)</f>
        <v>Citra Dewi</v>
      </c>
      <c r="L5389" t="str">
        <f>VLOOKUP(D5389,'Data Outlet'!$A$2:$D$17,2,FALSE)</f>
        <v>CENTER POINT MEDAN</v>
      </c>
    </row>
    <row r="5390" spans="1:12" x14ac:dyDescent="0.25">
      <c r="A5390" t="str">
        <f t="shared" si="170"/>
        <v>T-5389</v>
      </c>
      <c r="B5390" s="3" t="s">
        <v>2584</v>
      </c>
      <c r="C5390" s="5">
        <v>45485</v>
      </c>
      <c r="D5390" s="3" t="s">
        <v>40</v>
      </c>
      <c r="E5390" s="4" t="s">
        <v>490</v>
      </c>
      <c r="F5390" s="9">
        <v>1</v>
      </c>
      <c r="G5390">
        <f>VLOOKUP(E5390,'Data Produk'!$A$2:$E$2517,5,FALSE)</f>
        <v>81000</v>
      </c>
      <c r="H5390">
        <f t="shared" si="169"/>
        <v>81000</v>
      </c>
      <c r="I5390" t="str">
        <f>VLOOKUP(E5390,'Data Produk'!$A$2:$E$2517,3,FALSE)</f>
        <v>BHINNEKA THOR X9 GAMING MOUSE BLACK</v>
      </c>
      <c r="J5390" t="str">
        <f>VLOOKUP(E5390,'Data Produk'!$A$2:$E$2517,4,FALSE)</f>
        <v>MOUSE GAMING</v>
      </c>
      <c r="K5390" t="str">
        <f>VLOOKUP(D5390,'Data Outlet'!$A$2:$D$17,4,FALSE)</f>
        <v>Fani Sari</v>
      </c>
      <c r="L5390" t="str">
        <f>VLOOKUP(D5390,'Data Outlet'!$A$2:$D$17,2,FALSE)</f>
        <v>LIPPO MALL KEMANG</v>
      </c>
    </row>
    <row r="5391" spans="1:12" x14ac:dyDescent="0.25">
      <c r="A5391" t="str">
        <f t="shared" si="170"/>
        <v>T-5390</v>
      </c>
      <c r="B5391" s="3" t="s">
        <v>2584</v>
      </c>
      <c r="C5391" s="5">
        <v>45503</v>
      </c>
      <c r="D5391" s="3" t="s">
        <v>39</v>
      </c>
      <c r="E5391" s="4" t="s">
        <v>432</v>
      </c>
      <c r="F5391" s="9">
        <v>5</v>
      </c>
      <c r="G5391">
        <f>VLOOKUP(E5391,'Data Produk'!$A$2:$E$2517,5,FALSE)</f>
        <v>22500</v>
      </c>
      <c r="H5391">
        <f t="shared" si="169"/>
        <v>112500</v>
      </c>
      <c r="I5391" t="str">
        <f>VLOOKUP(E5391,'Data Produk'!$A$2:$E$2517,3,FALSE)</f>
        <v>BHINNEKA LINKBUDS ES4 WIRED EARBUDS BLACK</v>
      </c>
      <c r="J5391" t="str">
        <f>VLOOKUP(E5391,'Data Produk'!$A$2:$E$2517,4,FALSE)</f>
        <v>EARPHONE</v>
      </c>
      <c r="K5391" t="str">
        <f>VLOOKUP(D5391,'Data Outlet'!$A$2:$D$17,4,FALSE)</f>
        <v>Eko Wijaya</v>
      </c>
      <c r="L5391" t="str">
        <f>VLOOKUP(D5391,'Data Outlet'!$A$2:$D$17,2,FALSE)</f>
        <v>KOTA KASABLANKA</v>
      </c>
    </row>
    <row r="5392" spans="1:12" x14ac:dyDescent="0.25">
      <c r="A5392" t="str">
        <f t="shared" si="170"/>
        <v>T-5391</v>
      </c>
      <c r="B5392" s="3" t="s">
        <v>2584</v>
      </c>
      <c r="C5392" s="5">
        <v>45503</v>
      </c>
      <c r="D5392" s="3" t="s">
        <v>39</v>
      </c>
      <c r="E5392" s="4" t="s">
        <v>719</v>
      </c>
      <c r="F5392" s="9">
        <v>7</v>
      </c>
      <c r="G5392">
        <f>VLOOKUP(E5392,'Data Produk'!$A$2:$E$2517,5,FALSE)</f>
        <v>82800</v>
      </c>
      <c r="H5392">
        <f t="shared" si="169"/>
        <v>579600</v>
      </c>
      <c r="I5392" t="str">
        <f>VLOOKUP(E5392,'Data Produk'!$A$2:$E$2517,3,FALSE)</f>
        <v>BHINNEKA GO W193 OFFICE MOUSE BLUE</v>
      </c>
      <c r="J5392" t="str">
        <f>VLOOKUP(E5392,'Data Produk'!$A$2:$E$2517,4,FALSE)</f>
        <v>OFFICE MOUSE</v>
      </c>
      <c r="K5392" t="str">
        <f>VLOOKUP(D5392,'Data Outlet'!$A$2:$D$17,4,FALSE)</f>
        <v>Eko Wijaya</v>
      </c>
      <c r="L5392" t="str">
        <f>VLOOKUP(D5392,'Data Outlet'!$A$2:$D$17,2,FALSE)</f>
        <v>KOTA KASABLANKA</v>
      </c>
    </row>
    <row r="5393" spans="1:12" x14ac:dyDescent="0.25">
      <c r="A5393" t="str">
        <f t="shared" si="170"/>
        <v>T-5392</v>
      </c>
      <c r="B5393" s="3" t="s">
        <v>2584</v>
      </c>
      <c r="C5393" s="5">
        <v>45479</v>
      </c>
      <c r="D5393" s="3" t="s">
        <v>39</v>
      </c>
      <c r="E5393" s="4" t="s">
        <v>428</v>
      </c>
      <c r="F5393" s="9">
        <v>10</v>
      </c>
      <c r="G5393">
        <f>VLOOKUP(E5393,'Data Produk'!$A$2:$E$2517,5,FALSE)</f>
        <v>47700</v>
      </c>
      <c r="H5393">
        <f t="shared" si="169"/>
        <v>477000</v>
      </c>
      <c r="I5393" t="str">
        <f>VLOOKUP(E5393,'Data Produk'!$A$2:$E$2517,3,FALSE)</f>
        <v>BHINNEKA POWER MOVE 30W 2-PORTS CAR CHARGER (PD+QC) BLACK</v>
      </c>
      <c r="J5393" t="str">
        <f>VLOOKUP(E5393,'Data Produk'!$A$2:$E$2517,4,FALSE)</f>
        <v>CAR &amp; TRAVEL CHARGER</v>
      </c>
      <c r="K5393" t="str">
        <f>VLOOKUP(D5393,'Data Outlet'!$A$2:$D$17,4,FALSE)</f>
        <v>Eko Wijaya</v>
      </c>
      <c r="L5393" t="str">
        <f>VLOOKUP(D5393,'Data Outlet'!$A$2:$D$17,2,FALSE)</f>
        <v>KOTA KASABLANKA</v>
      </c>
    </row>
    <row r="5394" spans="1:12" x14ac:dyDescent="0.25">
      <c r="A5394" t="str">
        <f t="shared" si="170"/>
        <v>T-5393</v>
      </c>
      <c r="B5394" s="3" t="s">
        <v>2584</v>
      </c>
      <c r="C5394" s="5">
        <v>45489</v>
      </c>
      <c r="D5394" s="3" t="s">
        <v>39</v>
      </c>
      <c r="E5394" s="4" t="s">
        <v>725</v>
      </c>
      <c r="F5394" s="9">
        <v>4</v>
      </c>
      <c r="G5394">
        <f>VLOOKUP(E5394,'Data Produk'!$A$2:$E$2517,5,FALSE)</f>
        <v>81000</v>
      </c>
      <c r="H5394">
        <f t="shared" si="169"/>
        <v>324000</v>
      </c>
      <c r="I5394" t="str">
        <f>VLOOKUP(E5394,'Data Produk'!$A$2:$E$2517,3,FALSE)</f>
        <v>BHINNEKA THOR X9 GAMING MOUSE BLACK</v>
      </c>
      <c r="J5394" t="str">
        <f>VLOOKUP(E5394,'Data Produk'!$A$2:$E$2517,4,FALSE)</f>
        <v>MOUSE GAMING</v>
      </c>
      <c r="K5394" t="str">
        <f>VLOOKUP(D5394,'Data Outlet'!$A$2:$D$17,4,FALSE)</f>
        <v>Eko Wijaya</v>
      </c>
      <c r="L5394" t="str">
        <f>VLOOKUP(D5394,'Data Outlet'!$A$2:$D$17,2,FALSE)</f>
        <v>KOTA KASABLANKA</v>
      </c>
    </row>
    <row r="5395" spans="1:12" x14ac:dyDescent="0.25">
      <c r="A5395" t="str">
        <f t="shared" si="170"/>
        <v>T-5394</v>
      </c>
      <c r="B5395" s="3" t="s">
        <v>2584</v>
      </c>
      <c r="C5395" s="5">
        <v>45491</v>
      </c>
      <c r="D5395" s="3" t="s">
        <v>40</v>
      </c>
      <c r="E5395" s="4" t="s">
        <v>500</v>
      </c>
      <c r="F5395" s="9">
        <v>2</v>
      </c>
      <c r="G5395">
        <f>VLOOKUP(E5395,'Data Produk'!$A$2:$E$2517,5,FALSE)</f>
        <v>45000</v>
      </c>
      <c r="H5395">
        <f t="shared" si="169"/>
        <v>90000</v>
      </c>
      <c r="I5395" t="str">
        <f>VLOOKUP(E5395,'Data Produk'!$A$2:$E$2517,3,FALSE)</f>
        <v>BHINNEKA HYPERLINK KD10C2001 BLACK</v>
      </c>
      <c r="J5395" t="str">
        <f>VLOOKUP(E5395,'Data Produk'!$A$2:$E$2517,4,FALSE)</f>
        <v>CABLE</v>
      </c>
      <c r="K5395" t="str">
        <f>VLOOKUP(D5395,'Data Outlet'!$A$2:$D$17,4,FALSE)</f>
        <v>Fani Sari</v>
      </c>
      <c r="L5395" t="str">
        <f>VLOOKUP(D5395,'Data Outlet'!$A$2:$D$17,2,FALSE)</f>
        <v>LIPPO MALL KEMANG</v>
      </c>
    </row>
    <row r="5396" spans="1:12" x14ac:dyDescent="0.25">
      <c r="A5396" t="str">
        <f t="shared" si="170"/>
        <v>T-5395</v>
      </c>
      <c r="B5396" s="3" t="s">
        <v>2584</v>
      </c>
      <c r="C5396" s="5">
        <v>45480</v>
      </c>
      <c r="D5396" s="3" t="s">
        <v>39</v>
      </c>
      <c r="E5396" s="4" t="s">
        <v>399</v>
      </c>
      <c r="F5396" s="9">
        <v>7</v>
      </c>
      <c r="G5396">
        <f>VLOOKUP(E5396,'Data Produk'!$A$2:$E$2517,5,FALSE)</f>
        <v>27000</v>
      </c>
      <c r="H5396">
        <f t="shared" si="169"/>
        <v>189000</v>
      </c>
      <c r="I5396" t="str">
        <f>VLOOKUP(E5396,'Data Produk'!$A$2:$E$2517,3,FALSE)</f>
        <v>BHINNEKA DURALINK KCB2001 BLACK</v>
      </c>
      <c r="J5396" t="str">
        <f>VLOOKUP(E5396,'Data Produk'!$A$2:$E$2517,4,FALSE)</f>
        <v>CABLE</v>
      </c>
      <c r="K5396" t="str">
        <f>VLOOKUP(D5396,'Data Outlet'!$A$2:$D$17,4,FALSE)</f>
        <v>Eko Wijaya</v>
      </c>
      <c r="L5396" t="str">
        <f>VLOOKUP(D5396,'Data Outlet'!$A$2:$D$17,2,FALSE)</f>
        <v>KOTA KASABLANKA</v>
      </c>
    </row>
    <row r="5397" spans="1:12" x14ac:dyDescent="0.25">
      <c r="A5397" t="str">
        <f t="shared" si="170"/>
        <v>T-5396</v>
      </c>
      <c r="B5397" s="3" t="s">
        <v>2584</v>
      </c>
      <c r="C5397" s="5">
        <v>45486</v>
      </c>
      <c r="D5397" s="3" t="s">
        <v>39</v>
      </c>
      <c r="E5397" s="4" t="s">
        <v>403</v>
      </c>
      <c r="F5397" s="9">
        <v>2</v>
      </c>
      <c r="G5397">
        <f>VLOOKUP(E5397,'Data Produk'!$A$2:$E$2517,5,FALSE)</f>
        <v>162000</v>
      </c>
      <c r="H5397">
        <f t="shared" si="169"/>
        <v>324000</v>
      </c>
      <c r="I5397" t="str">
        <f>VLOOKUP(E5397,'Data Produk'!$A$2:$E$2517,3,FALSE)</f>
        <v>BHINNEKA POWER PACK T1 10.000 mAh 22,5W POWERBANK WHITE</v>
      </c>
      <c r="J5397" t="str">
        <f>VLOOKUP(E5397,'Data Produk'!$A$2:$E$2517,4,FALSE)</f>
        <v>POWERBANK</v>
      </c>
      <c r="K5397" t="str">
        <f>VLOOKUP(D5397,'Data Outlet'!$A$2:$D$17,4,FALSE)</f>
        <v>Eko Wijaya</v>
      </c>
      <c r="L5397" t="str">
        <f>VLOOKUP(D5397,'Data Outlet'!$A$2:$D$17,2,FALSE)</f>
        <v>KOTA KASABLANKA</v>
      </c>
    </row>
    <row r="5398" spans="1:12" x14ac:dyDescent="0.25">
      <c r="A5398" t="str">
        <f t="shared" si="170"/>
        <v>T-5397</v>
      </c>
      <c r="B5398" s="3" t="s">
        <v>2584</v>
      </c>
      <c r="C5398" s="5">
        <v>45476</v>
      </c>
      <c r="D5398" s="3" t="s">
        <v>36</v>
      </c>
      <c r="E5398" s="4" t="s">
        <v>1898</v>
      </c>
      <c r="F5398" s="9">
        <v>1</v>
      </c>
      <c r="G5398">
        <f>VLOOKUP(E5398,'Data Produk'!$A$2:$E$2517,5,FALSE)</f>
        <v>138500</v>
      </c>
      <c r="H5398">
        <f t="shared" si="169"/>
        <v>138500</v>
      </c>
      <c r="I5398" t="str">
        <f>VLOOKUP(E5398,'Data Produk'!$A$2:$E$2517,3,FALSE)</f>
        <v>BHINNEKA Gaming Headset HG17s Black</v>
      </c>
      <c r="J5398" t="str">
        <f>VLOOKUP(E5398,'Data Produk'!$A$2:$E$2517,4,FALSE)</f>
        <v>GAMING HEADSET</v>
      </c>
      <c r="K5398" t="str">
        <f>VLOOKUP(D5398,'Data Outlet'!$A$2:$D$17,4,FALSE)</f>
        <v>Citra Dewi</v>
      </c>
      <c r="L5398" t="str">
        <f>VLOOKUP(D5398,'Data Outlet'!$A$2:$D$17,2,FALSE)</f>
        <v>CENTER POINT MEDAN</v>
      </c>
    </row>
    <row r="5399" spans="1:12" x14ac:dyDescent="0.25">
      <c r="A5399" t="str">
        <f t="shared" si="170"/>
        <v>T-5398</v>
      </c>
      <c r="B5399" s="3" t="s">
        <v>2584</v>
      </c>
      <c r="C5399" s="5">
        <v>45487</v>
      </c>
      <c r="D5399" s="3" t="s">
        <v>40</v>
      </c>
      <c r="E5399" s="4" t="s">
        <v>469</v>
      </c>
      <c r="F5399" s="9">
        <v>1</v>
      </c>
      <c r="G5399">
        <f>VLOOKUP(E5399,'Data Produk'!$A$2:$E$2517,5,FALSE)</f>
        <v>25200</v>
      </c>
      <c r="H5399">
        <f t="shared" si="169"/>
        <v>25200</v>
      </c>
      <c r="I5399" t="str">
        <f>VLOOKUP(E5399,'Data Produk'!$A$2:$E$2517,3,FALSE)</f>
        <v>BHINNEKA HYPERLINK KD60C1501 BLACK</v>
      </c>
      <c r="J5399" t="str">
        <f>VLOOKUP(E5399,'Data Produk'!$A$2:$E$2517,4,FALSE)</f>
        <v>CABLE</v>
      </c>
      <c r="K5399" t="str">
        <f>VLOOKUP(D5399,'Data Outlet'!$A$2:$D$17,4,FALSE)</f>
        <v>Fani Sari</v>
      </c>
      <c r="L5399" t="str">
        <f>VLOOKUP(D5399,'Data Outlet'!$A$2:$D$17,2,FALSE)</f>
        <v>LIPPO MALL KEMANG</v>
      </c>
    </row>
    <row r="5400" spans="1:12" x14ac:dyDescent="0.25">
      <c r="A5400" t="str">
        <f t="shared" si="170"/>
        <v>T-5399</v>
      </c>
      <c r="B5400" s="3" t="s">
        <v>2584</v>
      </c>
      <c r="C5400" s="5">
        <v>45501</v>
      </c>
      <c r="D5400" s="3" t="s">
        <v>40</v>
      </c>
      <c r="E5400" s="4" t="s">
        <v>479</v>
      </c>
      <c r="F5400" s="9">
        <v>3</v>
      </c>
      <c r="G5400">
        <f>VLOOKUP(E5400,'Data Produk'!$A$2:$E$2517,5,FALSE)</f>
        <v>22500</v>
      </c>
      <c r="H5400">
        <f t="shared" si="169"/>
        <v>67500</v>
      </c>
      <c r="I5400" t="str">
        <f>VLOOKUP(E5400,'Data Produk'!$A$2:$E$2517,3,FALSE)</f>
        <v>BHINNEKA HYPERLINK KV65C1201 BLACK</v>
      </c>
      <c r="J5400" t="str">
        <f>VLOOKUP(E5400,'Data Produk'!$A$2:$E$2517,4,FALSE)</f>
        <v>CABLE</v>
      </c>
      <c r="K5400" t="str">
        <f>VLOOKUP(D5400,'Data Outlet'!$A$2:$D$17,4,FALSE)</f>
        <v>Fani Sari</v>
      </c>
      <c r="L5400" t="str">
        <f>VLOOKUP(D5400,'Data Outlet'!$A$2:$D$17,2,FALSE)</f>
        <v>LIPPO MALL KEMANG</v>
      </c>
    </row>
    <row r="5401" spans="1:12" x14ac:dyDescent="0.25">
      <c r="A5401" t="str">
        <f t="shared" si="170"/>
        <v>T-5400</v>
      </c>
      <c r="B5401" s="3" t="s">
        <v>2584</v>
      </c>
      <c r="C5401" s="5">
        <v>45478</v>
      </c>
      <c r="D5401" s="3" t="s">
        <v>40</v>
      </c>
      <c r="E5401" s="4" t="s">
        <v>498</v>
      </c>
      <c r="F5401" s="9">
        <v>1</v>
      </c>
      <c r="G5401">
        <f>VLOOKUP(E5401,'Data Produk'!$A$2:$E$2517,5,FALSE)</f>
        <v>13500</v>
      </c>
      <c r="H5401">
        <f t="shared" si="169"/>
        <v>13500</v>
      </c>
      <c r="I5401" t="str">
        <f>VLOOKUP(E5401,'Data Produk'!$A$2:$E$2517,3,FALSE)</f>
        <v>BHINNEKA LINKBUDS ES2 WIRED EARBUDS WHITE</v>
      </c>
      <c r="J5401" t="str">
        <f>VLOOKUP(E5401,'Data Produk'!$A$2:$E$2517,4,FALSE)</f>
        <v>EARPHONE</v>
      </c>
      <c r="K5401" t="str">
        <f>VLOOKUP(D5401,'Data Outlet'!$A$2:$D$17,4,FALSE)</f>
        <v>Fani Sari</v>
      </c>
      <c r="L5401" t="str">
        <f>VLOOKUP(D5401,'Data Outlet'!$A$2:$D$17,2,FALSE)</f>
        <v>LIPPO MALL KEMANG</v>
      </c>
    </row>
    <row r="5402" spans="1:12" x14ac:dyDescent="0.25">
      <c r="A5402" t="str">
        <f t="shared" si="170"/>
        <v>T-5401</v>
      </c>
      <c r="B5402" s="3" t="s">
        <v>2584</v>
      </c>
      <c r="C5402" s="5">
        <v>45495</v>
      </c>
      <c r="D5402" s="3" t="s">
        <v>39</v>
      </c>
      <c r="E5402" s="4" t="s">
        <v>737</v>
      </c>
      <c r="F5402" s="9">
        <v>2</v>
      </c>
      <c r="G5402">
        <f>VLOOKUP(E5402,'Data Produk'!$A$2:$E$2517,5,FALSE)</f>
        <v>243000</v>
      </c>
      <c r="H5402">
        <f t="shared" si="169"/>
        <v>486000</v>
      </c>
      <c r="I5402" t="str">
        <f>VLOOKUP(E5402,'Data Produk'!$A$2:$E$2517,3,FALSE)</f>
        <v>BHINNEKA POWER PLUS 65W 3-PORTS GAN CHARGER (PPS/PD+QC) BLACK</v>
      </c>
      <c r="J5402" t="str">
        <f>VLOOKUP(E5402,'Data Produk'!$A$2:$E$2517,4,FALSE)</f>
        <v>CHARGER</v>
      </c>
      <c r="K5402" t="str">
        <f>VLOOKUP(D5402,'Data Outlet'!$A$2:$D$17,4,FALSE)</f>
        <v>Eko Wijaya</v>
      </c>
      <c r="L5402" t="str">
        <f>VLOOKUP(D5402,'Data Outlet'!$A$2:$D$17,2,FALSE)</f>
        <v>KOTA KASABLANKA</v>
      </c>
    </row>
    <row r="5403" spans="1:12" x14ac:dyDescent="0.25">
      <c r="A5403" t="str">
        <f t="shared" si="170"/>
        <v>T-5402</v>
      </c>
      <c r="B5403" s="3" t="s">
        <v>2584</v>
      </c>
      <c r="C5403" s="5">
        <v>45503</v>
      </c>
      <c r="D5403" s="3" t="s">
        <v>40</v>
      </c>
      <c r="E5403" s="4" t="s">
        <v>501</v>
      </c>
      <c r="F5403" s="9">
        <v>1</v>
      </c>
      <c r="G5403">
        <f>VLOOKUP(E5403,'Data Produk'!$A$2:$E$2517,5,FALSE)</f>
        <v>76500</v>
      </c>
      <c r="H5403">
        <f t="shared" si="169"/>
        <v>76500</v>
      </c>
      <c r="I5403" t="str">
        <f>VLOOKUP(E5403,'Data Produk'!$A$2:$E$2517,3,FALSE)</f>
        <v>BHINNEKA WAVE10 TW10 TRUE WIRELESS WHITE</v>
      </c>
      <c r="J5403" t="str">
        <f>VLOOKUP(E5403,'Data Produk'!$A$2:$E$2517,4,FALSE)</f>
        <v>TWS</v>
      </c>
      <c r="K5403" t="str">
        <f>VLOOKUP(D5403,'Data Outlet'!$A$2:$D$17,4,FALSE)</f>
        <v>Fani Sari</v>
      </c>
      <c r="L5403" t="str">
        <f>VLOOKUP(D5403,'Data Outlet'!$A$2:$D$17,2,FALSE)</f>
        <v>LIPPO MALL KEMANG</v>
      </c>
    </row>
    <row r="5404" spans="1:12" x14ac:dyDescent="0.25">
      <c r="A5404" t="str">
        <f t="shared" si="170"/>
        <v>T-5403</v>
      </c>
      <c r="B5404" s="3" t="s">
        <v>2584</v>
      </c>
      <c r="C5404" s="5">
        <v>45496</v>
      </c>
      <c r="D5404" s="3" t="s">
        <v>39</v>
      </c>
      <c r="E5404" s="4" t="s">
        <v>623</v>
      </c>
      <c r="F5404" s="9">
        <v>1</v>
      </c>
      <c r="G5404">
        <f>VLOOKUP(E5404,'Data Produk'!$A$2:$E$2517,5,FALSE)</f>
        <v>144000</v>
      </c>
      <c r="H5404">
        <f t="shared" si="169"/>
        <v>144000</v>
      </c>
      <c r="I5404" t="str">
        <f>VLOOKUP(E5404,'Data Produk'!$A$2:$E$2517,3,FALSE)</f>
        <v>BHINNEKA CHIEF II HG20 GAMING HEADSET PINK</v>
      </c>
      <c r="J5404" t="str">
        <f>VLOOKUP(E5404,'Data Produk'!$A$2:$E$2517,4,FALSE)</f>
        <v>GAMING HEADSET</v>
      </c>
      <c r="K5404" t="str">
        <f>VLOOKUP(D5404,'Data Outlet'!$A$2:$D$17,4,FALSE)</f>
        <v>Eko Wijaya</v>
      </c>
      <c r="L5404" t="str">
        <f>VLOOKUP(D5404,'Data Outlet'!$A$2:$D$17,2,FALSE)</f>
        <v>KOTA KASABLANKA</v>
      </c>
    </row>
    <row r="5405" spans="1:12" x14ac:dyDescent="0.25">
      <c r="A5405" t="str">
        <f t="shared" si="170"/>
        <v>T-5404</v>
      </c>
      <c r="B5405" s="3" t="s">
        <v>2584</v>
      </c>
      <c r="C5405" s="5">
        <v>45499</v>
      </c>
      <c r="D5405" s="3" t="s">
        <v>40</v>
      </c>
      <c r="E5405" s="4" t="s">
        <v>1899</v>
      </c>
      <c r="F5405" s="9">
        <v>1</v>
      </c>
      <c r="G5405">
        <f>VLOOKUP(E5405,'Data Produk'!$A$2:$E$2517,5,FALSE)</f>
        <v>247500</v>
      </c>
      <c r="H5405">
        <f t="shared" si="169"/>
        <v>247500</v>
      </c>
      <c r="I5405" t="str">
        <f>VLOOKUP(E5405,'Data Produk'!$A$2:$E$2517,3,FALSE)</f>
        <v>BHINNEKA SHOOTER II WGP13 GAMEPAD WHITE</v>
      </c>
      <c r="J5405" t="str">
        <f>VLOOKUP(E5405,'Data Produk'!$A$2:$E$2517,4,FALSE)</f>
        <v>GAMEPAD</v>
      </c>
      <c r="K5405" t="str">
        <f>VLOOKUP(D5405,'Data Outlet'!$A$2:$D$17,4,FALSE)</f>
        <v>Fani Sari</v>
      </c>
      <c r="L5405" t="str">
        <f>VLOOKUP(D5405,'Data Outlet'!$A$2:$D$17,2,FALSE)</f>
        <v>LIPPO MALL KEMANG</v>
      </c>
    </row>
    <row r="5406" spans="1:12" x14ac:dyDescent="0.25">
      <c r="A5406" t="str">
        <f t="shared" si="170"/>
        <v>T-5405</v>
      </c>
      <c r="B5406" s="3" t="s">
        <v>2584</v>
      </c>
      <c r="C5406" s="5">
        <v>45484</v>
      </c>
      <c r="D5406" s="3" t="s">
        <v>36</v>
      </c>
      <c r="E5406" s="4" t="s">
        <v>572</v>
      </c>
      <c r="F5406" s="9">
        <v>1</v>
      </c>
      <c r="G5406">
        <f>VLOOKUP(E5406,'Data Produk'!$A$2:$E$2517,5,FALSE)</f>
        <v>45000</v>
      </c>
      <c r="H5406">
        <f t="shared" si="169"/>
        <v>45000</v>
      </c>
      <c r="I5406" t="str">
        <f>VLOOKUP(E5406,'Data Produk'!$A$2:$E$2517,3,FALSE)</f>
        <v>BHINNEKA HYPERLINK KD10C2001 BLACK</v>
      </c>
      <c r="J5406" t="str">
        <f>VLOOKUP(E5406,'Data Produk'!$A$2:$E$2517,4,FALSE)</f>
        <v>CABLE</v>
      </c>
      <c r="K5406" t="str">
        <f>VLOOKUP(D5406,'Data Outlet'!$A$2:$D$17,4,FALSE)</f>
        <v>Citra Dewi</v>
      </c>
      <c r="L5406" t="str">
        <f>VLOOKUP(D5406,'Data Outlet'!$A$2:$D$17,2,FALSE)</f>
        <v>CENTER POINT MEDAN</v>
      </c>
    </row>
    <row r="5407" spans="1:12" x14ac:dyDescent="0.25">
      <c r="A5407" t="str">
        <f t="shared" si="170"/>
        <v>T-5406</v>
      </c>
      <c r="B5407" s="3" t="s">
        <v>2584</v>
      </c>
      <c r="C5407" s="5">
        <v>45501</v>
      </c>
      <c r="D5407" s="3" t="s">
        <v>39</v>
      </c>
      <c r="E5407" s="4" t="s">
        <v>1597</v>
      </c>
      <c r="F5407" s="9">
        <v>2</v>
      </c>
      <c r="G5407">
        <f>VLOOKUP(E5407,'Data Produk'!$A$2:$E$2517,5,FALSE)</f>
        <v>193500</v>
      </c>
      <c r="H5407">
        <f t="shared" si="169"/>
        <v>387000</v>
      </c>
      <c r="I5407" t="str">
        <f>VLOOKUP(E5407,'Data Produk'!$A$2:$E$2517,3,FALSE)</f>
        <v>BHINNEKA ATOM TKL MECHANICAL KEYBOARD GREY BLUE SWITCH</v>
      </c>
      <c r="J5407" t="str">
        <f>VLOOKUP(E5407,'Data Produk'!$A$2:$E$2517,4,FALSE)</f>
        <v>KEYBOARD GAMING</v>
      </c>
      <c r="K5407" t="str">
        <f>VLOOKUP(D5407,'Data Outlet'!$A$2:$D$17,4,FALSE)</f>
        <v>Eko Wijaya</v>
      </c>
      <c r="L5407" t="str">
        <f>VLOOKUP(D5407,'Data Outlet'!$A$2:$D$17,2,FALSE)</f>
        <v>KOTA KASABLANKA</v>
      </c>
    </row>
    <row r="5408" spans="1:12" x14ac:dyDescent="0.25">
      <c r="A5408" t="str">
        <f t="shared" si="170"/>
        <v>T-5407</v>
      </c>
      <c r="B5408" s="3" t="s">
        <v>2584</v>
      </c>
      <c r="C5408" s="5">
        <v>45477</v>
      </c>
      <c r="D5408" s="3" t="s">
        <v>40</v>
      </c>
      <c r="E5408" s="4" t="s">
        <v>486</v>
      </c>
      <c r="F5408" s="9">
        <v>5</v>
      </c>
      <c r="G5408">
        <f>VLOOKUP(E5408,'Data Produk'!$A$2:$E$2517,5,FALSE)</f>
        <v>31500</v>
      </c>
      <c r="H5408">
        <f t="shared" si="169"/>
        <v>157500</v>
      </c>
      <c r="I5408" t="str">
        <f>VLOOKUP(E5408,'Data Produk'!$A$2:$E$2517,3,FALSE)</f>
        <v>BHINNEKA HYPERLINK KD60L1501 BLACK</v>
      </c>
      <c r="J5408" t="str">
        <f>VLOOKUP(E5408,'Data Produk'!$A$2:$E$2517,4,FALSE)</f>
        <v>CABLE</v>
      </c>
      <c r="K5408" t="str">
        <f>VLOOKUP(D5408,'Data Outlet'!$A$2:$D$17,4,FALSE)</f>
        <v>Fani Sari</v>
      </c>
      <c r="L5408" t="str">
        <f>VLOOKUP(D5408,'Data Outlet'!$A$2:$D$17,2,FALSE)</f>
        <v>LIPPO MALL KEMANG</v>
      </c>
    </row>
    <row r="5409" spans="1:12" x14ac:dyDescent="0.25">
      <c r="A5409" t="str">
        <f t="shared" si="170"/>
        <v>T-5408</v>
      </c>
      <c r="B5409" s="3" t="s">
        <v>2584</v>
      </c>
      <c r="C5409" s="5">
        <v>45498</v>
      </c>
      <c r="D5409" s="3" t="s">
        <v>36</v>
      </c>
      <c r="E5409" s="4" t="s">
        <v>562</v>
      </c>
      <c r="F5409" s="9">
        <v>1</v>
      </c>
      <c r="G5409">
        <f>VLOOKUP(E5409,'Data Produk'!$A$2:$E$2517,5,FALSE)</f>
        <v>103500</v>
      </c>
      <c r="H5409">
        <f t="shared" si="169"/>
        <v>103500</v>
      </c>
      <c r="I5409" t="str">
        <f>VLOOKUP(E5409,'Data Produk'!$A$2:$E$2517,3,FALSE)</f>
        <v>BHINNEKA FLASH HQ53 GAMING HEADSET BLACK</v>
      </c>
      <c r="J5409" t="str">
        <f>VLOOKUP(E5409,'Data Produk'!$A$2:$E$2517,4,FALSE)</f>
        <v>GAMING HEADSET</v>
      </c>
      <c r="K5409" t="str">
        <f>VLOOKUP(D5409,'Data Outlet'!$A$2:$D$17,4,FALSE)</f>
        <v>Citra Dewi</v>
      </c>
      <c r="L5409" t="str">
        <f>VLOOKUP(D5409,'Data Outlet'!$A$2:$D$17,2,FALSE)</f>
        <v>CENTER POINT MEDAN</v>
      </c>
    </row>
    <row r="5410" spans="1:12" x14ac:dyDescent="0.25">
      <c r="A5410" t="str">
        <f t="shared" si="170"/>
        <v>T-5409</v>
      </c>
      <c r="B5410" s="3" t="s">
        <v>2584</v>
      </c>
      <c r="C5410" s="5">
        <v>45480</v>
      </c>
      <c r="D5410" s="3" t="s">
        <v>40</v>
      </c>
      <c r="E5410" s="4" t="s">
        <v>1681</v>
      </c>
      <c r="F5410" s="9">
        <v>1</v>
      </c>
      <c r="G5410">
        <f>VLOOKUP(E5410,'Data Produk'!$A$2:$E$2517,5,FALSE)</f>
        <v>130000</v>
      </c>
      <c r="H5410">
        <f t="shared" si="169"/>
        <v>130000</v>
      </c>
      <c r="I5410" t="str">
        <f>VLOOKUP(E5410,'Data Produk'!$A$2:$E$2517,3,FALSE)</f>
        <v>BHINNEKA TRINITY MH88 GAMING HEADSET BLACK</v>
      </c>
      <c r="J5410" t="str">
        <f>VLOOKUP(E5410,'Data Produk'!$A$2:$E$2517,4,FALSE)</f>
        <v>GAMING HEADSET</v>
      </c>
      <c r="K5410" t="str">
        <f>VLOOKUP(D5410,'Data Outlet'!$A$2:$D$17,4,FALSE)</f>
        <v>Fani Sari</v>
      </c>
      <c r="L5410" t="str">
        <f>VLOOKUP(D5410,'Data Outlet'!$A$2:$D$17,2,FALSE)</f>
        <v>LIPPO MALL KEMANG</v>
      </c>
    </row>
    <row r="5411" spans="1:12" x14ac:dyDescent="0.25">
      <c r="A5411" t="str">
        <f t="shared" si="170"/>
        <v>T-5410</v>
      </c>
      <c r="B5411" s="3" t="s">
        <v>2584</v>
      </c>
      <c r="C5411" s="5">
        <v>45484</v>
      </c>
      <c r="D5411" s="3" t="s">
        <v>36</v>
      </c>
      <c r="E5411" s="4" t="s">
        <v>1803</v>
      </c>
      <c r="F5411" s="9">
        <v>1</v>
      </c>
      <c r="G5411">
        <f>VLOOKUP(E5411,'Data Produk'!$A$2:$E$2517,5,FALSE)</f>
        <v>82800</v>
      </c>
      <c r="H5411">
        <f t="shared" si="169"/>
        <v>82800</v>
      </c>
      <c r="I5411" t="str">
        <f>VLOOKUP(E5411,'Data Produk'!$A$2:$E$2517,3,FALSE)</f>
        <v>BHINNEKA GO W193 OFFICE MOUSE PINK</v>
      </c>
      <c r="J5411" t="str">
        <f>VLOOKUP(E5411,'Data Produk'!$A$2:$E$2517,4,FALSE)</f>
        <v>OFFICE MOUSE</v>
      </c>
      <c r="K5411" t="str">
        <f>VLOOKUP(D5411,'Data Outlet'!$A$2:$D$17,4,FALSE)</f>
        <v>Citra Dewi</v>
      </c>
      <c r="L5411" t="str">
        <f>VLOOKUP(D5411,'Data Outlet'!$A$2:$D$17,2,FALSE)</f>
        <v>CENTER POINT MEDAN</v>
      </c>
    </row>
    <row r="5412" spans="1:12" x14ac:dyDescent="0.25">
      <c r="A5412" t="str">
        <f t="shared" si="170"/>
        <v>T-5411</v>
      </c>
      <c r="B5412" s="3" t="s">
        <v>2584</v>
      </c>
      <c r="C5412" s="5">
        <v>45497</v>
      </c>
      <c r="D5412" s="3" t="s">
        <v>40</v>
      </c>
      <c r="E5412" s="4" t="s">
        <v>854</v>
      </c>
      <c r="F5412" s="9">
        <v>1</v>
      </c>
      <c r="G5412">
        <f>VLOOKUP(E5412,'Data Produk'!$A$2:$E$2517,5,FALSE)</f>
        <v>57150</v>
      </c>
      <c r="H5412">
        <f t="shared" si="169"/>
        <v>57150</v>
      </c>
      <c r="I5412" t="str">
        <f>VLOOKUP(E5412,'Data Produk'!$A$2:$E$2517,3,FALSE)</f>
        <v>BHINNEKA AGILE MP353 GAMING MOUSEPAD BLACK</v>
      </c>
      <c r="J5412" t="str">
        <f>VLOOKUP(E5412,'Data Produk'!$A$2:$E$2517,4,FALSE)</f>
        <v>GAMING MOUSEPAD</v>
      </c>
      <c r="K5412" t="str">
        <f>VLOOKUP(D5412,'Data Outlet'!$A$2:$D$17,4,FALSE)</f>
        <v>Fani Sari</v>
      </c>
      <c r="L5412" t="str">
        <f>VLOOKUP(D5412,'Data Outlet'!$A$2:$D$17,2,FALSE)</f>
        <v>LIPPO MALL KEMANG</v>
      </c>
    </row>
    <row r="5413" spans="1:12" x14ac:dyDescent="0.25">
      <c r="A5413" t="str">
        <f t="shared" si="170"/>
        <v>T-5412</v>
      </c>
      <c r="B5413" s="3" t="s">
        <v>2584</v>
      </c>
      <c r="C5413" s="5">
        <v>45481</v>
      </c>
      <c r="D5413" s="3" t="s">
        <v>40</v>
      </c>
      <c r="E5413" s="4" t="s">
        <v>774</v>
      </c>
      <c r="F5413" s="9">
        <v>2</v>
      </c>
      <c r="G5413">
        <f>VLOOKUP(E5413,'Data Produk'!$A$2:$E$2517,5,FALSE)</f>
        <v>76500</v>
      </c>
      <c r="H5413">
        <f t="shared" si="169"/>
        <v>153000</v>
      </c>
      <c r="I5413" t="str">
        <f>VLOOKUP(E5413,'Data Produk'!$A$2:$E$2517,3,FALSE)</f>
        <v>BHINNEKA WAVE10 TW10 TRUE WIRELESS BLACK</v>
      </c>
      <c r="J5413" t="str">
        <f>VLOOKUP(E5413,'Data Produk'!$A$2:$E$2517,4,FALSE)</f>
        <v>TWS</v>
      </c>
      <c r="K5413" t="str">
        <f>VLOOKUP(D5413,'Data Outlet'!$A$2:$D$17,4,FALSE)</f>
        <v>Fani Sari</v>
      </c>
      <c r="L5413" t="str">
        <f>VLOOKUP(D5413,'Data Outlet'!$A$2:$D$17,2,FALSE)</f>
        <v>LIPPO MALL KEMANG</v>
      </c>
    </row>
    <row r="5414" spans="1:12" x14ac:dyDescent="0.25">
      <c r="A5414" t="str">
        <f t="shared" si="170"/>
        <v>T-5413</v>
      </c>
      <c r="B5414" s="3" t="s">
        <v>2584</v>
      </c>
      <c r="C5414" s="5">
        <v>45493</v>
      </c>
      <c r="D5414" s="3" t="s">
        <v>40</v>
      </c>
      <c r="E5414" s="4" t="s">
        <v>492</v>
      </c>
      <c r="F5414" s="9">
        <v>3</v>
      </c>
      <c r="G5414">
        <f>VLOOKUP(E5414,'Data Produk'!$A$2:$E$2517,5,FALSE)</f>
        <v>49500</v>
      </c>
      <c r="H5414">
        <f t="shared" si="169"/>
        <v>148500</v>
      </c>
      <c r="I5414" t="str">
        <f>VLOOKUP(E5414,'Data Produk'!$A$2:$E$2517,3,FALSE)</f>
        <v>BHINNEKA POWER GO 20W 1-PORT TYPE-C USB CHARGER (PD+QC) BLACK</v>
      </c>
      <c r="J5414" t="str">
        <f>VLOOKUP(E5414,'Data Produk'!$A$2:$E$2517,4,FALSE)</f>
        <v>CHARGER</v>
      </c>
      <c r="K5414" t="str">
        <f>VLOOKUP(D5414,'Data Outlet'!$A$2:$D$17,4,FALSE)</f>
        <v>Fani Sari</v>
      </c>
      <c r="L5414" t="str">
        <f>VLOOKUP(D5414,'Data Outlet'!$A$2:$D$17,2,FALSE)</f>
        <v>LIPPO MALL KEMANG</v>
      </c>
    </row>
    <row r="5415" spans="1:12" x14ac:dyDescent="0.25">
      <c r="A5415" t="str">
        <f t="shared" si="170"/>
        <v>T-5414</v>
      </c>
      <c r="B5415" s="3" t="s">
        <v>2584</v>
      </c>
      <c r="C5415" s="5">
        <v>45485</v>
      </c>
      <c r="D5415" s="3" t="s">
        <v>40</v>
      </c>
      <c r="E5415" s="4" t="s">
        <v>574</v>
      </c>
      <c r="F5415" s="9">
        <v>1</v>
      </c>
      <c r="G5415">
        <f>VLOOKUP(E5415,'Data Produk'!$A$2:$E$2517,5,FALSE)</f>
        <v>49500</v>
      </c>
      <c r="H5415">
        <f t="shared" si="169"/>
        <v>49500</v>
      </c>
      <c r="I5415" t="str">
        <f>VLOOKUP(E5415,'Data Produk'!$A$2:$E$2517,3,FALSE)</f>
        <v>BHINNEKA POWER PURE 20W 1-PORT TYPE-A USB CHARGER (QC) BLACK</v>
      </c>
      <c r="J5415" t="str">
        <f>VLOOKUP(E5415,'Data Produk'!$A$2:$E$2517,4,FALSE)</f>
        <v>CHARGER</v>
      </c>
      <c r="K5415" t="str">
        <f>VLOOKUP(D5415,'Data Outlet'!$A$2:$D$17,4,FALSE)</f>
        <v>Fani Sari</v>
      </c>
      <c r="L5415" t="str">
        <f>VLOOKUP(D5415,'Data Outlet'!$A$2:$D$17,2,FALSE)</f>
        <v>LIPPO MALL KEMANG</v>
      </c>
    </row>
    <row r="5416" spans="1:12" x14ac:dyDescent="0.25">
      <c r="A5416" t="str">
        <f t="shared" si="170"/>
        <v>T-5415</v>
      </c>
      <c r="B5416" s="3" t="s">
        <v>2584</v>
      </c>
      <c r="C5416" s="5">
        <v>45494</v>
      </c>
      <c r="D5416" s="3" t="s">
        <v>40</v>
      </c>
      <c r="E5416" s="4" t="s">
        <v>812</v>
      </c>
      <c r="F5416" s="9">
        <v>1</v>
      </c>
      <c r="G5416">
        <f>VLOOKUP(E5416,'Data Produk'!$A$2:$E$2517,5,FALSE)</f>
        <v>328500</v>
      </c>
      <c r="H5416">
        <f t="shared" si="169"/>
        <v>328500</v>
      </c>
      <c r="I5416" t="str">
        <f>VLOOKUP(E5416,'Data Produk'!$A$2:$E$2517,3,FALSE)</f>
        <v>BHINNEKA GROOVE BUDS+ TX2 TRUE WIRELESS BLACK</v>
      </c>
      <c r="J5416" t="str">
        <f>VLOOKUP(E5416,'Data Produk'!$A$2:$E$2517,4,FALSE)</f>
        <v>TWS</v>
      </c>
      <c r="K5416" t="str">
        <f>VLOOKUP(D5416,'Data Outlet'!$A$2:$D$17,4,FALSE)</f>
        <v>Fani Sari</v>
      </c>
      <c r="L5416" t="str">
        <f>VLOOKUP(D5416,'Data Outlet'!$A$2:$D$17,2,FALSE)</f>
        <v>LIPPO MALL KEMANG</v>
      </c>
    </row>
    <row r="5417" spans="1:12" x14ac:dyDescent="0.25">
      <c r="A5417" t="str">
        <f t="shared" si="170"/>
        <v>T-5416</v>
      </c>
      <c r="B5417" s="3" t="s">
        <v>2584</v>
      </c>
      <c r="C5417" s="5">
        <v>45493</v>
      </c>
      <c r="D5417" s="3" t="s">
        <v>39</v>
      </c>
      <c r="E5417" s="4" t="s">
        <v>425</v>
      </c>
      <c r="F5417" s="9">
        <v>6</v>
      </c>
      <c r="G5417">
        <f>VLOOKUP(E5417,'Data Produk'!$A$2:$E$2517,5,FALSE)</f>
        <v>90000</v>
      </c>
      <c r="H5417">
        <f t="shared" si="169"/>
        <v>540000</v>
      </c>
      <c r="I5417" t="str">
        <f>VLOOKUP(E5417,'Data Produk'!$A$2:$E$2517,3,FALSE)</f>
        <v>BHINNEKA POWER PURE 33W 2-PORTS USB CHARGER (PD+QC) BLACK</v>
      </c>
      <c r="J5417" t="str">
        <f>VLOOKUP(E5417,'Data Produk'!$A$2:$E$2517,4,FALSE)</f>
        <v>CHARGER</v>
      </c>
      <c r="K5417" t="str">
        <f>VLOOKUP(D5417,'Data Outlet'!$A$2:$D$17,4,FALSE)</f>
        <v>Eko Wijaya</v>
      </c>
      <c r="L5417" t="str">
        <f>VLOOKUP(D5417,'Data Outlet'!$A$2:$D$17,2,FALSE)</f>
        <v>KOTA KASABLANKA</v>
      </c>
    </row>
    <row r="5418" spans="1:12" x14ac:dyDescent="0.25">
      <c r="A5418" t="str">
        <f t="shared" si="170"/>
        <v>T-5417</v>
      </c>
      <c r="B5418" s="3" t="s">
        <v>2584</v>
      </c>
      <c r="C5418" s="5">
        <v>45483</v>
      </c>
      <c r="D5418" s="3" t="s">
        <v>39</v>
      </c>
      <c r="E5418" s="4" t="s">
        <v>1321</v>
      </c>
      <c r="F5418" s="9">
        <v>2</v>
      </c>
      <c r="G5418">
        <f>VLOOKUP(E5418,'Data Produk'!$A$2:$E$2517,5,FALSE)</f>
        <v>13500</v>
      </c>
      <c r="H5418">
        <f t="shared" si="169"/>
        <v>27000</v>
      </c>
      <c r="I5418" t="str">
        <f>VLOOKUP(E5418,'Data Produk'!$A$2:$E$2517,3,FALSE)</f>
        <v>BHINNEKA LINKBUDS ES2 WIRED EARBUDS WHITE</v>
      </c>
      <c r="J5418" t="str">
        <f>VLOOKUP(E5418,'Data Produk'!$A$2:$E$2517,4,FALSE)</f>
        <v>EARPHONE</v>
      </c>
      <c r="K5418" t="str">
        <f>VLOOKUP(D5418,'Data Outlet'!$A$2:$D$17,4,FALSE)</f>
        <v>Eko Wijaya</v>
      </c>
      <c r="L5418" t="str">
        <f>VLOOKUP(D5418,'Data Outlet'!$A$2:$D$17,2,FALSE)</f>
        <v>KOTA KASABLANKA</v>
      </c>
    </row>
    <row r="5419" spans="1:12" x14ac:dyDescent="0.25">
      <c r="A5419" t="str">
        <f t="shared" si="170"/>
        <v>T-5418</v>
      </c>
      <c r="B5419" s="3" t="s">
        <v>2584</v>
      </c>
      <c r="C5419" s="5">
        <v>45501</v>
      </c>
      <c r="D5419" s="3" t="s">
        <v>39</v>
      </c>
      <c r="E5419" s="4" t="s">
        <v>1035</v>
      </c>
      <c r="F5419" s="9">
        <v>2</v>
      </c>
      <c r="G5419">
        <f>VLOOKUP(E5419,'Data Produk'!$A$2:$E$2517,5,FALSE)</f>
        <v>78750</v>
      </c>
      <c r="H5419">
        <f t="shared" si="169"/>
        <v>157500</v>
      </c>
      <c r="I5419" t="str">
        <f>VLOOKUP(E5419,'Data Produk'!$A$2:$E$2517,3,FALSE)</f>
        <v>BHINNEKA CRYTO VX7 GAMING MOUSE WHITE</v>
      </c>
      <c r="J5419" t="str">
        <f>VLOOKUP(E5419,'Data Produk'!$A$2:$E$2517,4,FALSE)</f>
        <v>MOUSE GAMING</v>
      </c>
      <c r="K5419" t="str">
        <f>VLOOKUP(D5419,'Data Outlet'!$A$2:$D$17,4,FALSE)</f>
        <v>Eko Wijaya</v>
      </c>
      <c r="L5419" t="str">
        <f>VLOOKUP(D5419,'Data Outlet'!$A$2:$D$17,2,FALSE)</f>
        <v>KOTA KASABLANKA</v>
      </c>
    </row>
    <row r="5420" spans="1:12" x14ac:dyDescent="0.25">
      <c r="A5420" t="str">
        <f t="shared" si="170"/>
        <v>T-5419</v>
      </c>
      <c r="B5420" s="3" t="s">
        <v>2584</v>
      </c>
      <c r="C5420" s="5">
        <v>45488</v>
      </c>
      <c r="D5420" s="3" t="s">
        <v>39</v>
      </c>
      <c r="E5420" s="4" t="s">
        <v>706</v>
      </c>
      <c r="F5420" s="9">
        <v>2</v>
      </c>
      <c r="G5420">
        <f>VLOOKUP(E5420,'Data Produk'!$A$2:$E$2517,5,FALSE)</f>
        <v>144000</v>
      </c>
      <c r="H5420">
        <f t="shared" si="169"/>
        <v>288000</v>
      </c>
      <c r="I5420" t="str">
        <f>VLOOKUP(E5420,'Data Produk'!$A$2:$E$2517,3,FALSE)</f>
        <v>BHINNEKA PORTAL 7.1 HG28 GAMING HEADSET BLACK</v>
      </c>
      <c r="J5420" t="str">
        <f>VLOOKUP(E5420,'Data Produk'!$A$2:$E$2517,4,FALSE)</f>
        <v>GAMING HEADSET</v>
      </c>
      <c r="K5420" t="str">
        <f>VLOOKUP(D5420,'Data Outlet'!$A$2:$D$17,4,FALSE)</f>
        <v>Eko Wijaya</v>
      </c>
      <c r="L5420" t="str">
        <f>VLOOKUP(D5420,'Data Outlet'!$A$2:$D$17,2,FALSE)</f>
        <v>KOTA KASABLANKA</v>
      </c>
    </row>
    <row r="5421" spans="1:12" x14ac:dyDescent="0.25">
      <c r="A5421" t="str">
        <f t="shared" si="170"/>
        <v>T-5420</v>
      </c>
      <c r="B5421" s="3" t="s">
        <v>2584</v>
      </c>
      <c r="C5421" s="5">
        <v>45485</v>
      </c>
      <c r="D5421" s="3" t="s">
        <v>36</v>
      </c>
      <c r="E5421" s="4" t="s">
        <v>1808</v>
      </c>
      <c r="F5421" s="9">
        <v>2</v>
      </c>
      <c r="G5421">
        <f>VLOOKUP(E5421,'Data Produk'!$A$2:$E$2517,5,FALSE)</f>
        <v>162000</v>
      </c>
      <c r="H5421">
        <f t="shared" si="169"/>
        <v>324000</v>
      </c>
      <c r="I5421" t="str">
        <f>VLOOKUP(E5421,'Data Produk'!$A$2:$E$2517,3,FALSE)</f>
        <v>BHINNEKA GO WH03 WIRELESS HEADSET BEIGE</v>
      </c>
      <c r="J5421" t="str">
        <f>VLOOKUP(E5421,'Data Produk'!$A$2:$E$2517,4,FALSE)</f>
        <v>WIRELESS HEADSET</v>
      </c>
      <c r="K5421" t="str">
        <f>VLOOKUP(D5421,'Data Outlet'!$A$2:$D$17,4,FALSE)</f>
        <v>Citra Dewi</v>
      </c>
      <c r="L5421" t="str">
        <f>VLOOKUP(D5421,'Data Outlet'!$A$2:$D$17,2,FALSE)</f>
        <v>CENTER POINT MEDAN</v>
      </c>
    </row>
    <row r="5422" spans="1:12" x14ac:dyDescent="0.25">
      <c r="A5422" t="str">
        <f t="shared" si="170"/>
        <v>T-5421</v>
      </c>
      <c r="B5422" s="3" t="s">
        <v>2584</v>
      </c>
      <c r="C5422" s="5">
        <v>45504</v>
      </c>
      <c r="D5422" s="3" t="s">
        <v>40</v>
      </c>
      <c r="E5422" s="4" t="s">
        <v>590</v>
      </c>
      <c r="F5422" s="9">
        <v>1</v>
      </c>
      <c r="G5422">
        <f>VLOOKUP(E5422,'Data Produk'!$A$2:$E$2517,5,FALSE)</f>
        <v>89100</v>
      </c>
      <c r="H5422">
        <f t="shared" si="169"/>
        <v>89100</v>
      </c>
      <c r="I5422" t="str">
        <f>VLOOKUP(E5422,'Data Produk'!$A$2:$E$2517,3,FALSE)</f>
        <v>BHINNEKA Gaming Headset Stand Tower AC3004 MINT</v>
      </c>
      <c r="J5422" t="str">
        <f>VLOOKUP(E5422,'Data Produk'!$A$2:$E$2517,4,FALSE)</f>
        <v>OTHER ACCESSORIES</v>
      </c>
      <c r="K5422" t="str">
        <f>VLOOKUP(D5422,'Data Outlet'!$A$2:$D$17,4,FALSE)</f>
        <v>Fani Sari</v>
      </c>
      <c r="L5422" t="str">
        <f>VLOOKUP(D5422,'Data Outlet'!$A$2:$D$17,2,FALSE)</f>
        <v>LIPPO MALL KEMANG</v>
      </c>
    </row>
    <row r="5423" spans="1:12" x14ac:dyDescent="0.25">
      <c r="A5423" t="str">
        <f t="shared" si="170"/>
        <v>T-5422</v>
      </c>
      <c r="B5423" s="3" t="s">
        <v>2584</v>
      </c>
      <c r="C5423" s="5">
        <v>45487</v>
      </c>
      <c r="D5423" s="3" t="s">
        <v>39</v>
      </c>
      <c r="E5423" s="4" t="s">
        <v>441</v>
      </c>
      <c r="F5423" s="9">
        <v>13</v>
      </c>
      <c r="G5423">
        <f>VLOOKUP(E5423,'Data Produk'!$A$2:$E$2517,5,FALSE)</f>
        <v>15300</v>
      </c>
      <c r="H5423">
        <f t="shared" si="169"/>
        <v>198900</v>
      </c>
      <c r="I5423" t="str">
        <f>VLOOKUP(E5423,'Data Produk'!$A$2:$E$2517,3,FALSE)</f>
        <v>BHINNEKA LINKPODS ES3 WIRED EARBUDS BLACK</v>
      </c>
      <c r="J5423" t="str">
        <f>VLOOKUP(E5423,'Data Produk'!$A$2:$E$2517,4,FALSE)</f>
        <v>EARPHONE</v>
      </c>
      <c r="K5423" t="str">
        <f>VLOOKUP(D5423,'Data Outlet'!$A$2:$D$17,4,FALSE)</f>
        <v>Eko Wijaya</v>
      </c>
      <c r="L5423" t="str">
        <f>VLOOKUP(D5423,'Data Outlet'!$A$2:$D$17,2,FALSE)</f>
        <v>KOTA KASABLANKA</v>
      </c>
    </row>
    <row r="5424" spans="1:12" x14ac:dyDescent="0.25">
      <c r="A5424" t="str">
        <f t="shared" si="170"/>
        <v>T-5423</v>
      </c>
      <c r="B5424" s="3" t="s">
        <v>2584</v>
      </c>
      <c r="C5424" s="5">
        <v>45485</v>
      </c>
      <c r="D5424" s="3" t="s">
        <v>36</v>
      </c>
      <c r="E5424" s="4" t="s">
        <v>938</v>
      </c>
      <c r="F5424" s="9">
        <v>1</v>
      </c>
      <c r="G5424">
        <f>VLOOKUP(E5424,'Data Produk'!$A$2:$E$2517,5,FALSE)</f>
        <v>35100</v>
      </c>
      <c r="H5424">
        <f t="shared" si="169"/>
        <v>35100</v>
      </c>
      <c r="I5424" t="str">
        <f>VLOOKUP(E5424,'Data Produk'!$A$2:$E$2517,3,FALSE)</f>
        <v>BHINNEKA Mouse T533</v>
      </c>
      <c r="J5424" t="str">
        <f>VLOOKUP(E5424,'Data Produk'!$A$2:$E$2517,4,FALSE)</f>
        <v>OFFICE MOUSE</v>
      </c>
      <c r="K5424" t="str">
        <f>VLOOKUP(D5424,'Data Outlet'!$A$2:$D$17,4,FALSE)</f>
        <v>Citra Dewi</v>
      </c>
      <c r="L5424" t="str">
        <f>VLOOKUP(D5424,'Data Outlet'!$A$2:$D$17,2,FALSE)</f>
        <v>CENTER POINT MEDAN</v>
      </c>
    </row>
    <row r="5425" spans="1:12" x14ac:dyDescent="0.25">
      <c r="A5425" t="str">
        <f t="shared" si="170"/>
        <v>T-5424</v>
      </c>
      <c r="B5425" s="3" t="s">
        <v>2584</v>
      </c>
      <c r="C5425" s="5">
        <v>45480</v>
      </c>
      <c r="D5425" s="3" t="s">
        <v>40</v>
      </c>
      <c r="E5425" s="4" t="s">
        <v>750</v>
      </c>
      <c r="F5425" s="9">
        <v>1</v>
      </c>
      <c r="G5425">
        <f>VLOOKUP(E5425,'Data Produk'!$A$2:$E$2517,5,FALSE)</f>
        <v>29700</v>
      </c>
      <c r="H5425">
        <f t="shared" si="169"/>
        <v>29700</v>
      </c>
      <c r="I5425" t="str">
        <f>VLOOKUP(E5425,'Data Produk'!$A$2:$E$2517,3,FALSE)</f>
        <v>KL201 BHINNEKA USB CABLE LIGHTNING</v>
      </c>
      <c r="J5425" t="str">
        <f>VLOOKUP(E5425,'Data Produk'!$A$2:$E$2517,4,FALSE)</f>
        <v>CABLE</v>
      </c>
      <c r="K5425" t="str">
        <f>VLOOKUP(D5425,'Data Outlet'!$A$2:$D$17,4,FALSE)</f>
        <v>Fani Sari</v>
      </c>
      <c r="L5425" t="str">
        <f>VLOOKUP(D5425,'Data Outlet'!$A$2:$D$17,2,FALSE)</f>
        <v>LIPPO MALL KEMANG</v>
      </c>
    </row>
    <row r="5426" spans="1:12" x14ac:dyDescent="0.25">
      <c r="A5426" t="str">
        <f t="shared" si="170"/>
        <v>T-5425</v>
      </c>
      <c r="B5426" s="3" t="s">
        <v>2584</v>
      </c>
      <c r="C5426" s="5">
        <v>45486</v>
      </c>
      <c r="D5426" s="3" t="s">
        <v>39</v>
      </c>
      <c r="E5426" s="4" t="s">
        <v>1900</v>
      </c>
      <c r="F5426" s="9">
        <v>1</v>
      </c>
      <c r="G5426">
        <f>VLOOKUP(E5426,'Data Produk'!$A$2:$E$2517,5,FALSE)</f>
        <v>197100</v>
      </c>
      <c r="H5426">
        <f t="shared" si="169"/>
        <v>197100</v>
      </c>
      <c r="I5426" t="str">
        <f>VLOOKUP(E5426,'Data Produk'!$A$2:$E$2517,3,FALSE)</f>
        <v>BHINNEKA ATO MP905 DESKMAT GEO1</v>
      </c>
      <c r="J5426" t="str">
        <f>VLOOKUP(E5426,'Data Produk'!$A$2:$E$2517,4,FALSE)</f>
        <v>DESKMAT</v>
      </c>
      <c r="K5426" t="str">
        <f>VLOOKUP(D5426,'Data Outlet'!$A$2:$D$17,4,FALSE)</f>
        <v>Eko Wijaya</v>
      </c>
      <c r="L5426" t="str">
        <f>VLOOKUP(D5426,'Data Outlet'!$A$2:$D$17,2,FALSE)</f>
        <v>KOTA KASABLANKA</v>
      </c>
    </row>
    <row r="5427" spans="1:12" x14ac:dyDescent="0.25">
      <c r="A5427" t="str">
        <f t="shared" si="170"/>
        <v>T-5426</v>
      </c>
      <c r="B5427" s="3" t="s">
        <v>2584</v>
      </c>
      <c r="C5427" s="5">
        <v>45500</v>
      </c>
      <c r="D5427" s="3" t="s">
        <v>39</v>
      </c>
      <c r="E5427" s="4" t="s">
        <v>410</v>
      </c>
      <c r="F5427" s="9">
        <v>1</v>
      </c>
      <c r="G5427">
        <f>VLOOKUP(E5427,'Data Produk'!$A$2:$E$2517,5,FALSE)</f>
        <v>10000</v>
      </c>
      <c r="H5427">
        <f t="shared" si="169"/>
        <v>10000</v>
      </c>
      <c r="I5427" t="str">
        <f>VLOOKUP(E5427,'Data Produk'!$A$2:$E$2517,3,FALSE)</f>
        <v>KM104 BHINNEKA USB CABLE MICRO</v>
      </c>
      <c r="J5427" t="str">
        <f>VLOOKUP(E5427,'Data Produk'!$A$2:$E$2517,4,FALSE)</f>
        <v>CABLE</v>
      </c>
      <c r="K5427" t="str">
        <f>VLOOKUP(D5427,'Data Outlet'!$A$2:$D$17,4,FALSE)</f>
        <v>Eko Wijaya</v>
      </c>
      <c r="L5427" t="str">
        <f>VLOOKUP(D5427,'Data Outlet'!$A$2:$D$17,2,FALSE)</f>
        <v>KOTA KASABLANKA</v>
      </c>
    </row>
    <row r="5428" spans="1:12" x14ac:dyDescent="0.25">
      <c r="A5428" t="str">
        <f t="shared" si="170"/>
        <v>T-5427</v>
      </c>
      <c r="B5428" s="3" t="s">
        <v>2584</v>
      </c>
      <c r="C5428" s="5">
        <v>45496</v>
      </c>
      <c r="D5428" s="3" t="s">
        <v>47</v>
      </c>
      <c r="E5428" s="4" t="s">
        <v>1901</v>
      </c>
      <c r="F5428" s="9">
        <v>1</v>
      </c>
      <c r="G5428">
        <f>VLOOKUP(E5428,'Data Produk'!$A$2:$E$2517,5,FALSE)</f>
        <v>1169100</v>
      </c>
      <c r="H5428">
        <f t="shared" si="169"/>
        <v>1169100</v>
      </c>
      <c r="I5428" t="str">
        <f>VLOOKUP(E5428,'Data Produk'!$A$2:$E$2517,3,FALSE)</f>
        <v>BHINNEKA Gaming Keyboard MAXFIT 67 MK-858 White WHITE SWITCH</v>
      </c>
      <c r="J5428" t="str">
        <f>VLOOKUP(E5428,'Data Produk'!$A$2:$E$2517,4,FALSE)</f>
        <v>KEYBOARD GAMING</v>
      </c>
      <c r="K5428" t="str">
        <f>VLOOKUP(D5428,'Data Outlet'!$A$2:$D$17,4,FALSE)</f>
        <v>Joko Susilo</v>
      </c>
      <c r="L5428" t="str">
        <f>VLOOKUP(D5428,'Data Outlet'!$A$2:$D$17,2,FALSE)</f>
        <v>SUMARECON MALL BEKASI</v>
      </c>
    </row>
    <row r="5429" spans="1:12" x14ac:dyDescent="0.25">
      <c r="A5429" t="str">
        <f t="shared" si="170"/>
        <v>T-5428</v>
      </c>
      <c r="B5429" s="3" t="s">
        <v>2584</v>
      </c>
      <c r="C5429" s="5">
        <v>45503</v>
      </c>
      <c r="D5429" s="3" t="s">
        <v>47</v>
      </c>
      <c r="E5429" s="4" t="s">
        <v>1902</v>
      </c>
      <c r="F5429" s="9">
        <v>1</v>
      </c>
      <c r="G5429">
        <f>VLOOKUP(E5429,'Data Produk'!$A$2:$E$2517,5,FALSE)</f>
        <v>386100</v>
      </c>
      <c r="H5429">
        <f t="shared" si="169"/>
        <v>386100</v>
      </c>
      <c r="I5429" t="str">
        <f>VLOOKUP(E5429,'Data Produk'!$A$2:$E$2517,3,FALSE)</f>
        <v>BHINNEKA Gaming Keyboard MK-853 RGB BLUE SWITCH (PINK)</v>
      </c>
      <c r="J5429" t="str">
        <f>VLOOKUP(E5429,'Data Produk'!$A$2:$E$2517,4,FALSE)</f>
        <v>KEYBOARD GAMING</v>
      </c>
      <c r="K5429" t="str">
        <f>VLOOKUP(D5429,'Data Outlet'!$A$2:$D$17,4,FALSE)</f>
        <v>Joko Susilo</v>
      </c>
      <c r="L5429" t="str">
        <f>VLOOKUP(D5429,'Data Outlet'!$A$2:$D$17,2,FALSE)</f>
        <v>SUMARECON MALL BEKASI</v>
      </c>
    </row>
    <row r="5430" spans="1:12" x14ac:dyDescent="0.25">
      <c r="A5430" t="str">
        <f t="shared" si="170"/>
        <v>T-5429</v>
      </c>
      <c r="B5430" s="3" t="s">
        <v>2584</v>
      </c>
      <c r="C5430" s="5">
        <v>45481</v>
      </c>
      <c r="D5430" s="3" t="s">
        <v>47</v>
      </c>
      <c r="E5430" s="4" t="s">
        <v>709</v>
      </c>
      <c r="F5430" s="9">
        <v>3</v>
      </c>
      <c r="G5430">
        <f>VLOOKUP(E5430,'Data Produk'!$A$2:$E$2517,5,FALSE)</f>
        <v>31500</v>
      </c>
      <c r="H5430">
        <f t="shared" si="169"/>
        <v>94500</v>
      </c>
      <c r="I5430" t="str">
        <f>VLOOKUP(E5430,'Data Produk'!$A$2:$E$2517,3,FALSE)</f>
        <v>BHINNEKA HYPERLINK KD60L1501 BLACK</v>
      </c>
      <c r="J5430" t="str">
        <f>VLOOKUP(E5430,'Data Produk'!$A$2:$E$2517,4,FALSE)</f>
        <v>CABLE</v>
      </c>
      <c r="K5430" t="str">
        <f>VLOOKUP(D5430,'Data Outlet'!$A$2:$D$17,4,FALSE)</f>
        <v>Joko Susilo</v>
      </c>
      <c r="L5430" t="str">
        <f>VLOOKUP(D5430,'Data Outlet'!$A$2:$D$17,2,FALSE)</f>
        <v>SUMARECON MALL BEKASI</v>
      </c>
    </row>
    <row r="5431" spans="1:12" x14ac:dyDescent="0.25">
      <c r="A5431" t="str">
        <f t="shared" si="170"/>
        <v>T-5430</v>
      </c>
      <c r="B5431" s="3" t="s">
        <v>2584</v>
      </c>
      <c r="C5431" s="5">
        <v>45491</v>
      </c>
      <c r="D5431" s="3" t="s">
        <v>47</v>
      </c>
      <c r="E5431" s="4" t="s">
        <v>1903</v>
      </c>
      <c r="F5431" s="9">
        <v>1</v>
      </c>
      <c r="G5431">
        <f>VLOOKUP(E5431,'Data Produk'!$A$2:$E$2517,5,FALSE)</f>
        <v>348300</v>
      </c>
      <c r="H5431">
        <f t="shared" si="169"/>
        <v>348300</v>
      </c>
      <c r="I5431" t="str">
        <f>VLOOKUP(E5431,'Data Produk'!$A$2:$E$2517,3,FALSE)</f>
        <v>WH01 BHINNEKA HEADSET WIRELESS Black</v>
      </c>
      <c r="J5431" t="str">
        <f>VLOOKUP(E5431,'Data Produk'!$A$2:$E$2517,4,FALSE)</f>
        <v>WIRELESS HEADSET</v>
      </c>
      <c r="K5431" t="str">
        <f>VLOOKUP(D5431,'Data Outlet'!$A$2:$D$17,4,FALSE)</f>
        <v>Joko Susilo</v>
      </c>
      <c r="L5431" t="str">
        <f>VLOOKUP(D5431,'Data Outlet'!$A$2:$D$17,2,FALSE)</f>
        <v>SUMARECON MALL BEKASI</v>
      </c>
    </row>
    <row r="5432" spans="1:12" x14ac:dyDescent="0.25">
      <c r="A5432" t="str">
        <f t="shared" si="170"/>
        <v>T-5431</v>
      </c>
      <c r="B5432" s="3" t="s">
        <v>2584</v>
      </c>
      <c r="C5432" s="5">
        <v>45480</v>
      </c>
      <c r="D5432" s="3" t="s">
        <v>47</v>
      </c>
      <c r="E5432" s="4" t="s">
        <v>637</v>
      </c>
      <c r="F5432" s="9">
        <v>2</v>
      </c>
      <c r="G5432">
        <f>VLOOKUP(E5432,'Data Produk'!$A$2:$E$2517,5,FALSE)</f>
        <v>57600</v>
      </c>
      <c r="H5432">
        <f t="shared" si="169"/>
        <v>115200</v>
      </c>
      <c r="I5432" t="str">
        <f>VLOOKUP(E5432,'Data Produk'!$A$2:$E$2517,3,FALSE)</f>
        <v>BHINNEKA GO W192 OFFICE MOUSE BLACK</v>
      </c>
      <c r="J5432" t="str">
        <f>VLOOKUP(E5432,'Data Produk'!$A$2:$E$2517,4,FALSE)</f>
        <v>OFFICE MOUSE</v>
      </c>
      <c r="K5432" t="str">
        <f>VLOOKUP(D5432,'Data Outlet'!$A$2:$D$17,4,FALSE)</f>
        <v>Joko Susilo</v>
      </c>
      <c r="L5432" t="str">
        <f>VLOOKUP(D5432,'Data Outlet'!$A$2:$D$17,2,FALSE)</f>
        <v>SUMARECON MALL BEKASI</v>
      </c>
    </row>
    <row r="5433" spans="1:12" x14ac:dyDescent="0.25">
      <c r="A5433" t="str">
        <f t="shared" si="170"/>
        <v>T-5432</v>
      </c>
      <c r="B5433" s="3" t="s">
        <v>2584</v>
      </c>
      <c r="C5433" s="5">
        <v>45501</v>
      </c>
      <c r="D5433" s="3" t="s">
        <v>47</v>
      </c>
      <c r="E5433" s="4" t="s">
        <v>1904</v>
      </c>
      <c r="F5433" s="9">
        <v>3</v>
      </c>
      <c r="G5433">
        <f>VLOOKUP(E5433,'Data Produk'!$A$2:$E$2517,5,FALSE)</f>
        <v>125100</v>
      </c>
      <c r="H5433">
        <f t="shared" si="169"/>
        <v>375300</v>
      </c>
      <c r="I5433" t="str">
        <f>VLOOKUP(E5433,'Data Produk'!$A$2:$E$2517,3,FALSE)</f>
        <v>BHINNEKA THOR II X16 GAMING MOUSE BLACK</v>
      </c>
      <c r="J5433" t="str">
        <f>VLOOKUP(E5433,'Data Produk'!$A$2:$E$2517,4,FALSE)</f>
        <v>MOUSE GAMING</v>
      </c>
      <c r="K5433" t="str">
        <f>VLOOKUP(D5433,'Data Outlet'!$A$2:$D$17,4,FALSE)</f>
        <v>Joko Susilo</v>
      </c>
      <c r="L5433" t="str">
        <f>VLOOKUP(D5433,'Data Outlet'!$A$2:$D$17,2,FALSE)</f>
        <v>SUMARECON MALL BEKASI</v>
      </c>
    </row>
    <row r="5434" spans="1:12" x14ac:dyDescent="0.25">
      <c r="A5434" t="str">
        <f t="shared" si="170"/>
        <v>T-5433</v>
      </c>
      <c r="B5434" s="3" t="s">
        <v>2584</v>
      </c>
      <c r="C5434" s="5">
        <v>45478</v>
      </c>
      <c r="D5434" s="3" t="s">
        <v>47</v>
      </c>
      <c r="E5434" s="4" t="s">
        <v>1446</v>
      </c>
      <c r="F5434" s="9">
        <v>2</v>
      </c>
      <c r="G5434">
        <f>VLOOKUP(E5434,'Data Produk'!$A$2:$E$2517,5,FALSE)</f>
        <v>73800</v>
      </c>
      <c r="H5434">
        <f t="shared" si="169"/>
        <v>147600</v>
      </c>
      <c r="I5434" t="str">
        <f>VLOOKUP(E5434,'Data Produk'!$A$2:$E$2517,3,FALSE)</f>
        <v>BHINNEKA RAIGOR III WG12R GAMING MOUSE BLACK</v>
      </c>
      <c r="J5434" t="str">
        <f>VLOOKUP(E5434,'Data Produk'!$A$2:$E$2517,4,FALSE)</f>
        <v>MOUSE GAMING</v>
      </c>
      <c r="K5434" t="str">
        <f>VLOOKUP(D5434,'Data Outlet'!$A$2:$D$17,4,FALSE)</f>
        <v>Joko Susilo</v>
      </c>
      <c r="L5434" t="str">
        <f>VLOOKUP(D5434,'Data Outlet'!$A$2:$D$17,2,FALSE)</f>
        <v>SUMARECON MALL BEKASI</v>
      </c>
    </row>
    <row r="5435" spans="1:12" x14ac:dyDescent="0.25">
      <c r="A5435" t="str">
        <f t="shared" si="170"/>
        <v>T-5434</v>
      </c>
      <c r="B5435" s="3" t="s">
        <v>2584</v>
      </c>
      <c r="C5435" s="5">
        <v>45499</v>
      </c>
      <c r="D5435" s="3" t="s">
        <v>47</v>
      </c>
      <c r="E5435" s="4" t="s">
        <v>670</v>
      </c>
      <c r="F5435" s="9">
        <v>2</v>
      </c>
      <c r="G5435">
        <f>VLOOKUP(E5435,'Data Produk'!$A$2:$E$2517,5,FALSE)</f>
        <v>82800</v>
      </c>
      <c r="H5435">
        <f t="shared" si="169"/>
        <v>165600</v>
      </c>
      <c r="I5435" t="str">
        <f>VLOOKUP(E5435,'Data Produk'!$A$2:$E$2517,3,FALSE)</f>
        <v>BHINNEKA GO W193 OFFICE MOUSE PINK</v>
      </c>
      <c r="J5435" t="str">
        <f>VLOOKUP(E5435,'Data Produk'!$A$2:$E$2517,4,FALSE)</f>
        <v>OFFICE MOUSE</v>
      </c>
      <c r="K5435" t="str">
        <f>VLOOKUP(D5435,'Data Outlet'!$A$2:$D$17,4,FALSE)</f>
        <v>Joko Susilo</v>
      </c>
      <c r="L5435" t="str">
        <f>VLOOKUP(D5435,'Data Outlet'!$A$2:$D$17,2,FALSE)</f>
        <v>SUMARECON MALL BEKASI</v>
      </c>
    </row>
    <row r="5436" spans="1:12" x14ac:dyDescent="0.25">
      <c r="A5436" t="str">
        <f t="shared" si="170"/>
        <v>T-5435</v>
      </c>
      <c r="B5436" s="3" t="s">
        <v>2584</v>
      </c>
      <c r="C5436" s="5">
        <v>45476</v>
      </c>
      <c r="D5436" s="3" t="s">
        <v>47</v>
      </c>
      <c r="E5436" s="4" t="s">
        <v>917</v>
      </c>
      <c r="F5436" s="9">
        <v>1</v>
      </c>
      <c r="G5436">
        <f>VLOOKUP(E5436,'Data Produk'!$A$2:$E$2517,5,FALSE)</f>
        <v>17100</v>
      </c>
      <c r="H5436">
        <f t="shared" si="169"/>
        <v>17100</v>
      </c>
      <c r="I5436" t="str">
        <f>VLOOKUP(E5436,'Data Produk'!$A$2:$E$2517,3,FALSE)</f>
        <v>BHINNEKA DURALINK KCB1201 BLACK</v>
      </c>
      <c r="J5436" t="str">
        <f>VLOOKUP(E5436,'Data Produk'!$A$2:$E$2517,4,FALSE)</f>
        <v>CABLE</v>
      </c>
      <c r="K5436" t="str">
        <f>VLOOKUP(D5436,'Data Outlet'!$A$2:$D$17,4,FALSE)</f>
        <v>Joko Susilo</v>
      </c>
      <c r="L5436" t="str">
        <f>VLOOKUP(D5436,'Data Outlet'!$A$2:$D$17,2,FALSE)</f>
        <v>SUMARECON MALL BEKASI</v>
      </c>
    </row>
    <row r="5437" spans="1:12" x14ac:dyDescent="0.25">
      <c r="A5437" t="str">
        <f t="shared" si="170"/>
        <v>T-5436</v>
      </c>
      <c r="B5437" s="3" t="s">
        <v>2584</v>
      </c>
      <c r="C5437" s="5">
        <v>45500</v>
      </c>
      <c r="D5437" s="3" t="s">
        <v>44</v>
      </c>
      <c r="E5437" s="4" t="s">
        <v>1905</v>
      </c>
      <c r="F5437" s="9">
        <v>2</v>
      </c>
      <c r="G5437">
        <f>VLOOKUP(E5437,'Data Produk'!$A$2:$E$2517,5,FALSE)</f>
        <v>355500</v>
      </c>
      <c r="H5437">
        <f t="shared" si="169"/>
        <v>711000</v>
      </c>
      <c r="I5437" t="str">
        <f>VLOOKUP(E5437,'Data Produk'!$A$2:$E$2517,3,FALSE)</f>
        <v>BHINNEKA Gaming Gamepad USB WGP14 BK</v>
      </c>
      <c r="J5437" t="str">
        <f>VLOOKUP(E5437,'Data Produk'!$A$2:$E$2517,4,FALSE)</f>
        <v>GAMEPAD</v>
      </c>
      <c r="K5437" t="str">
        <f>VLOOKUP(D5437,'Data Outlet'!$A$2:$D$17,4,FALSE)</f>
        <v>Gita Rahma</v>
      </c>
      <c r="L5437" t="str">
        <f>VLOOKUP(D5437,'Data Outlet'!$A$2:$D$17,2,FALSE)</f>
        <v>PAKUWON</v>
      </c>
    </row>
    <row r="5438" spans="1:12" x14ac:dyDescent="0.25">
      <c r="A5438" t="str">
        <f t="shared" si="170"/>
        <v>T-5437</v>
      </c>
      <c r="B5438" s="3" t="s">
        <v>2584</v>
      </c>
      <c r="C5438" s="5">
        <v>45485</v>
      </c>
      <c r="D5438" s="3" t="s">
        <v>47</v>
      </c>
      <c r="E5438" s="4" t="s">
        <v>839</v>
      </c>
      <c r="F5438" s="9">
        <v>1</v>
      </c>
      <c r="G5438">
        <f>VLOOKUP(E5438,'Data Produk'!$A$2:$E$2517,5,FALSE)</f>
        <v>76500</v>
      </c>
      <c r="H5438">
        <f t="shared" si="169"/>
        <v>76500</v>
      </c>
      <c r="I5438" t="str">
        <f>VLOOKUP(E5438,'Data Produk'!$A$2:$E$2517,3,FALSE)</f>
        <v>BHINNEKA WAVE10 TW10 TRUE WIRELESS BEIGE</v>
      </c>
      <c r="J5438" t="str">
        <f>VLOOKUP(E5438,'Data Produk'!$A$2:$E$2517,4,FALSE)</f>
        <v>TWS</v>
      </c>
      <c r="K5438" t="str">
        <f>VLOOKUP(D5438,'Data Outlet'!$A$2:$D$17,4,FALSE)</f>
        <v>Joko Susilo</v>
      </c>
      <c r="L5438" t="str">
        <f>VLOOKUP(D5438,'Data Outlet'!$A$2:$D$17,2,FALSE)</f>
        <v>SUMARECON MALL BEKASI</v>
      </c>
    </row>
    <row r="5439" spans="1:12" x14ac:dyDescent="0.25">
      <c r="A5439" t="str">
        <f t="shared" si="170"/>
        <v>T-5438</v>
      </c>
      <c r="B5439" s="3" t="s">
        <v>2584</v>
      </c>
      <c r="C5439" s="5">
        <v>45502</v>
      </c>
      <c r="D5439" s="3" t="s">
        <v>47</v>
      </c>
      <c r="E5439" s="4" t="s">
        <v>1906</v>
      </c>
      <c r="F5439" s="9">
        <v>2</v>
      </c>
      <c r="G5439">
        <f>VLOOKUP(E5439,'Data Produk'!$A$2:$E$2517,5,FALSE)</f>
        <v>145800</v>
      </c>
      <c r="H5439">
        <f t="shared" si="169"/>
        <v>291600</v>
      </c>
      <c r="I5439" t="str">
        <f>VLOOKUP(E5439,'Data Produk'!$A$2:$E$2517,3,FALSE)</f>
        <v>BHINNEKA REVOLVER GP12 GAMEPAD BLACK</v>
      </c>
      <c r="J5439" t="str">
        <f>VLOOKUP(E5439,'Data Produk'!$A$2:$E$2517,4,FALSE)</f>
        <v>GAMEPAD</v>
      </c>
      <c r="K5439" t="str">
        <f>VLOOKUP(D5439,'Data Outlet'!$A$2:$D$17,4,FALSE)</f>
        <v>Joko Susilo</v>
      </c>
      <c r="L5439" t="str">
        <f>VLOOKUP(D5439,'Data Outlet'!$A$2:$D$17,2,FALSE)</f>
        <v>SUMARECON MALL BEKASI</v>
      </c>
    </row>
    <row r="5440" spans="1:12" x14ac:dyDescent="0.25">
      <c r="A5440" t="str">
        <f t="shared" si="170"/>
        <v>T-5439</v>
      </c>
      <c r="B5440" s="3" t="s">
        <v>2584</v>
      </c>
      <c r="C5440" s="5">
        <v>45481</v>
      </c>
      <c r="D5440" s="3" t="s">
        <v>47</v>
      </c>
      <c r="E5440" s="4" t="s">
        <v>1907</v>
      </c>
      <c r="F5440" s="9">
        <v>1</v>
      </c>
      <c r="G5440">
        <f>VLOOKUP(E5440,'Data Produk'!$A$2:$E$2517,5,FALSE)</f>
        <v>39600</v>
      </c>
      <c r="H5440">
        <f t="shared" si="169"/>
        <v>39600</v>
      </c>
      <c r="I5440" t="str">
        <f>VLOOKUP(E5440,'Data Produk'!$A$2:$E$2517,3,FALSE)</f>
        <v>BHINNEKA GO W605 OFFICE MOUSE BLACK</v>
      </c>
      <c r="J5440" t="str">
        <f>VLOOKUP(E5440,'Data Produk'!$A$2:$E$2517,4,FALSE)</f>
        <v>OFFICE MOUSE</v>
      </c>
      <c r="K5440" t="str">
        <f>VLOOKUP(D5440,'Data Outlet'!$A$2:$D$17,4,FALSE)</f>
        <v>Joko Susilo</v>
      </c>
      <c r="L5440" t="str">
        <f>VLOOKUP(D5440,'Data Outlet'!$A$2:$D$17,2,FALSE)</f>
        <v>SUMARECON MALL BEKASI</v>
      </c>
    </row>
    <row r="5441" spans="1:12" x14ac:dyDescent="0.25">
      <c r="A5441" t="str">
        <f t="shared" si="170"/>
        <v>T-5440</v>
      </c>
      <c r="B5441" s="3" t="s">
        <v>2584</v>
      </c>
      <c r="C5441" s="5">
        <v>45476</v>
      </c>
      <c r="D5441" s="3" t="s">
        <v>44</v>
      </c>
      <c r="E5441" s="4" t="s">
        <v>1814</v>
      </c>
      <c r="F5441" s="9">
        <v>1</v>
      </c>
      <c r="G5441">
        <f>VLOOKUP(E5441,'Data Produk'!$A$2:$E$2517,5,FALSE)</f>
        <v>272000</v>
      </c>
      <c r="H5441">
        <f t="shared" si="169"/>
        <v>272000</v>
      </c>
      <c r="I5441" t="str">
        <f>VLOOKUP(E5441,'Data Produk'!$A$2:$E$2517,3,FALSE)</f>
        <v>BHINNEKA Gaming Headset HG23 7.1</v>
      </c>
      <c r="J5441" t="str">
        <f>VLOOKUP(E5441,'Data Produk'!$A$2:$E$2517,4,FALSE)</f>
        <v>GAMING HEADSET</v>
      </c>
      <c r="K5441" t="str">
        <f>VLOOKUP(D5441,'Data Outlet'!$A$2:$D$17,4,FALSE)</f>
        <v>Gita Rahma</v>
      </c>
      <c r="L5441" t="str">
        <f>VLOOKUP(D5441,'Data Outlet'!$A$2:$D$17,2,FALSE)</f>
        <v>PAKUWON</v>
      </c>
    </row>
    <row r="5442" spans="1:12" x14ac:dyDescent="0.25">
      <c r="A5442" t="str">
        <f t="shared" si="170"/>
        <v>T-5441</v>
      </c>
      <c r="B5442" s="3" t="s">
        <v>2584</v>
      </c>
      <c r="C5442" s="5">
        <v>45503</v>
      </c>
      <c r="D5442" s="3" t="s">
        <v>47</v>
      </c>
      <c r="E5442" s="4" t="s">
        <v>1720</v>
      </c>
      <c r="F5442" s="9">
        <v>3</v>
      </c>
      <c r="G5442">
        <f>VLOOKUP(E5442,'Data Produk'!$A$2:$E$2517,5,FALSE)</f>
        <v>98100</v>
      </c>
      <c r="H5442">
        <f t="shared" si="169"/>
        <v>294300</v>
      </c>
      <c r="I5442" t="str">
        <f>VLOOKUP(E5442,'Data Produk'!$A$2:$E$2517,3,FALSE)</f>
        <v>BHINNEKA POWER PURE 30W 2-PORTS USB CHARGER (PD+QC) WHITE</v>
      </c>
      <c r="J5442" t="str">
        <f>VLOOKUP(E5442,'Data Produk'!$A$2:$E$2517,4,FALSE)</f>
        <v>CHARGER</v>
      </c>
      <c r="K5442" t="str">
        <f>VLOOKUP(D5442,'Data Outlet'!$A$2:$D$17,4,FALSE)</f>
        <v>Joko Susilo</v>
      </c>
      <c r="L5442" t="str">
        <f>VLOOKUP(D5442,'Data Outlet'!$A$2:$D$17,2,FALSE)</f>
        <v>SUMARECON MALL BEKASI</v>
      </c>
    </row>
    <row r="5443" spans="1:12" x14ac:dyDescent="0.25">
      <c r="A5443" t="str">
        <f t="shared" si="170"/>
        <v>T-5442</v>
      </c>
      <c r="B5443" s="3" t="s">
        <v>2584</v>
      </c>
      <c r="C5443" s="5">
        <v>45500</v>
      </c>
      <c r="D5443" s="3" t="s">
        <v>47</v>
      </c>
      <c r="E5443" s="4" t="s">
        <v>1717</v>
      </c>
      <c r="F5443" s="9">
        <v>1</v>
      </c>
      <c r="G5443">
        <f>VLOOKUP(E5443,'Data Produk'!$A$2:$E$2517,5,FALSE)</f>
        <v>29700</v>
      </c>
      <c r="H5443">
        <f t="shared" ref="H5443:H5506" si="171">G5443*F5443</f>
        <v>29700</v>
      </c>
      <c r="I5443" t="str">
        <f>VLOOKUP(E5443,'Data Produk'!$A$2:$E$2517,3,FALSE)</f>
        <v>KC201 BHINNEKA USB CABLE TYPE C</v>
      </c>
      <c r="J5443" t="str">
        <f>VLOOKUP(E5443,'Data Produk'!$A$2:$E$2517,4,FALSE)</f>
        <v>CABLE</v>
      </c>
      <c r="K5443" t="str">
        <f>VLOOKUP(D5443,'Data Outlet'!$A$2:$D$17,4,FALSE)</f>
        <v>Joko Susilo</v>
      </c>
      <c r="L5443" t="str">
        <f>VLOOKUP(D5443,'Data Outlet'!$A$2:$D$17,2,FALSE)</f>
        <v>SUMARECON MALL BEKASI</v>
      </c>
    </row>
    <row r="5444" spans="1:12" x14ac:dyDescent="0.25">
      <c r="A5444" t="str">
        <f t="shared" si="170"/>
        <v>T-5443</v>
      </c>
      <c r="B5444" s="3" t="s">
        <v>2584</v>
      </c>
      <c r="C5444" s="5">
        <v>45485</v>
      </c>
      <c r="D5444" s="3" t="s">
        <v>44</v>
      </c>
      <c r="E5444" s="4" t="s">
        <v>1908</v>
      </c>
      <c r="F5444" s="9">
        <v>3</v>
      </c>
      <c r="G5444">
        <f>VLOOKUP(E5444,'Data Produk'!$A$2:$E$2517,5,FALSE)</f>
        <v>65700</v>
      </c>
      <c r="H5444">
        <f t="shared" si="171"/>
        <v>197100</v>
      </c>
      <c r="I5444" t="str">
        <f>VLOOKUP(E5444,'Data Produk'!$A$2:$E$2517,3,FALSE)</f>
        <v>BHINNEKA AGILE MP453 GAMING MOUSEPAD BLACK</v>
      </c>
      <c r="J5444" t="str">
        <f>VLOOKUP(E5444,'Data Produk'!$A$2:$E$2517,4,FALSE)</f>
        <v>GAMING MOUSEPAD</v>
      </c>
      <c r="K5444" t="str">
        <f>VLOOKUP(D5444,'Data Outlet'!$A$2:$D$17,4,FALSE)</f>
        <v>Gita Rahma</v>
      </c>
      <c r="L5444" t="str">
        <f>VLOOKUP(D5444,'Data Outlet'!$A$2:$D$17,2,FALSE)</f>
        <v>PAKUWON</v>
      </c>
    </row>
    <row r="5445" spans="1:12" x14ac:dyDescent="0.25">
      <c r="A5445" t="str">
        <f t="shared" si="170"/>
        <v>T-5444</v>
      </c>
      <c r="B5445" s="3" t="s">
        <v>2584</v>
      </c>
      <c r="C5445" s="5">
        <v>45492</v>
      </c>
      <c r="D5445" s="3" t="s">
        <v>47</v>
      </c>
      <c r="E5445" s="4" t="s">
        <v>1234</v>
      </c>
      <c r="F5445" s="9">
        <v>3</v>
      </c>
      <c r="G5445">
        <f>VLOOKUP(E5445,'Data Produk'!$A$2:$E$2517,5,FALSE)</f>
        <v>36900</v>
      </c>
      <c r="H5445">
        <f t="shared" si="171"/>
        <v>110700</v>
      </c>
      <c r="I5445" t="str">
        <f>VLOOKUP(E5445,'Data Produk'!$A$2:$E$2517,3,FALSE)</f>
        <v>KC106 BHINNEKA USB CABLE TYPE C</v>
      </c>
      <c r="J5445" t="str">
        <f>VLOOKUP(E5445,'Data Produk'!$A$2:$E$2517,4,FALSE)</f>
        <v>CABLE</v>
      </c>
      <c r="K5445" t="str">
        <f>VLOOKUP(D5445,'Data Outlet'!$A$2:$D$17,4,FALSE)</f>
        <v>Joko Susilo</v>
      </c>
      <c r="L5445" t="str">
        <f>VLOOKUP(D5445,'Data Outlet'!$A$2:$D$17,2,FALSE)</f>
        <v>SUMARECON MALL BEKASI</v>
      </c>
    </row>
    <row r="5446" spans="1:12" x14ac:dyDescent="0.25">
      <c r="A5446" t="str">
        <f t="shared" si="170"/>
        <v>T-5445</v>
      </c>
      <c r="B5446" s="3" t="s">
        <v>2584</v>
      </c>
      <c r="C5446" s="5">
        <v>45498</v>
      </c>
      <c r="D5446" s="3" t="s">
        <v>44</v>
      </c>
      <c r="E5446" s="4" t="s">
        <v>609</v>
      </c>
      <c r="F5446" s="9">
        <v>3</v>
      </c>
      <c r="G5446">
        <f>VLOOKUP(E5446,'Data Produk'!$A$2:$E$2517,5,FALSE)</f>
        <v>45000</v>
      </c>
      <c r="H5446">
        <f t="shared" si="171"/>
        <v>135000</v>
      </c>
      <c r="I5446" t="str">
        <f>VLOOKUP(E5446,'Data Produk'!$A$2:$E$2517,3,FALSE)</f>
        <v>BHINNEKA HYPERLINK KD10C2001 BLACK</v>
      </c>
      <c r="J5446" t="str">
        <f>VLOOKUP(E5446,'Data Produk'!$A$2:$E$2517,4,FALSE)</f>
        <v>CABLE</v>
      </c>
      <c r="K5446" t="str">
        <f>VLOOKUP(D5446,'Data Outlet'!$A$2:$D$17,4,FALSE)</f>
        <v>Gita Rahma</v>
      </c>
      <c r="L5446" t="str">
        <f>VLOOKUP(D5446,'Data Outlet'!$A$2:$D$17,2,FALSE)</f>
        <v>PAKUWON</v>
      </c>
    </row>
    <row r="5447" spans="1:12" x14ac:dyDescent="0.25">
      <c r="A5447" t="str">
        <f t="shared" si="170"/>
        <v>T-5446</v>
      </c>
      <c r="B5447" s="3" t="s">
        <v>2584</v>
      </c>
      <c r="C5447" s="5">
        <v>45486</v>
      </c>
      <c r="D5447" s="3" t="s">
        <v>47</v>
      </c>
      <c r="E5447" s="4" t="s">
        <v>1834</v>
      </c>
      <c r="F5447" s="9">
        <v>1</v>
      </c>
      <c r="G5447">
        <f>VLOOKUP(E5447,'Data Produk'!$A$2:$E$2517,5,FALSE)</f>
        <v>131850</v>
      </c>
      <c r="H5447">
        <f t="shared" si="171"/>
        <v>131850</v>
      </c>
      <c r="I5447" t="str">
        <f>VLOOKUP(E5447,'Data Produk'!$A$2:$E$2517,3,FALSE)</f>
        <v>BHINNEKA VENOM II WGC2 GAMING MOUSE MINT</v>
      </c>
      <c r="J5447" t="str">
        <f>VLOOKUP(E5447,'Data Produk'!$A$2:$E$2517,4,FALSE)</f>
        <v>MOUSE GAMING</v>
      </c>
      <c r="K5447" t="str">
        <f>VLOOKUP(D5447,'Data Outlet'!$A$2:$D$17,4,FALSE)</f>
        <v>Joko Susilo</v>
      </c>
      <c r="L5447" t="str">
        <f>VLOOKUP(D5447,'Data Outlet'!$A$2:$D$17,2,FALSE)</f>
        <v>SUMARECON MALL BEKASI</v>
      </c>
    </row>
    <row r="5448" spans="1:12" x14ac:dyDescent="0.25">
      <c r="A5448" t="str">
        <f t="shared" si="170"/>
        <v>T-5447</v>
      </c>
      <c r="B5448" s="3" t="s">
        <v>2584</v>
      </c>
      <c r="C5448" s="5">
        <v>45487</v>
      </c>
      <c r="D5448" s="3" t="s">
        <v>47</v>
      </c>
      <c r="E5448" s="4" t="s">
        <v>598</v>
      </c>
      <c r="F5448" s="9">
        <v>2</v>
      </c>
      <c r="G5448">
        <f>VLOOKUP(E5448,'Data Produk'!$A$2:$E$2517,5,FALSE)</f>
        <v>49500</v>
      </c>
      <c r="H5448">
        <f t="shared" si="171"/>
        <v>99000</v>
      </c>
      <c r="I5448" t="str">
        <f>VLOOKUP(E5448,'Data Produk'!$A$2:$E$2517,3,FALSE)</f>
        <v>BHINNEKA POWER GO 20W 1-PORT TYPE-C USB CHARGER (PD+QC) BLACK</v>
      </c>
      <c r="J5448" t="str">
        <f>VLOOKUP(E5448,'Data Produk'!$A$2:$E$2517,4,FALSE)</f>
        <v>CHARGER</v>
      </c>
      <c r="K5448" t="str">
        <f>VLOOKUP(D5448,'Data Outlet'!$A$2:$D$17,4,FALSE)</f>
        <v>Joko Susilo</v>
      </c>
      <c r="L5448" t="str">
        <f>VLOOKUP(D5448,'Data Outlet'!$A$2:$D$17,2,FALSE)</f>
        <v>SUMARECON MALL BEKASI</v>
      </c>
    </row>
    <row r="5449" spans="1:12" x14ac:dyDescent="0.25">
      <c r="A5449" t="str">
        <f t="shared" si="170"/>
        <v>T-5448</v>
      </c>
      <c r="B5449" s="3" t="s">
        <v>2584</v>
      </c>
      <c r="C5449" s="5">
        <v>45479</v>
      </c>
      <c r="D5449" s="3" t="s">
        <v>47</v>
      </c>
      <c r="E5449" s="4" t="s">
        <v>1003</v>
      </c>
      <c r="F5449" s="9">
        <v>1</v>
      </c>
      <c r="G5449">
        <f>VLOOKUP(E5449,'Data Produk'!$A$2:$E$2517,5,FALSE)</f>
        <v>29700</v>
      </c>
      <c r="H5449">
        <f t="shared" si="171"/>
        <v>29700</v>
      </c>
      <c r="I5449" t="str">
        <f>VLOOKUP(E5449,'Data Produk'!$A$2:$E$2517,3,FALSE)</f>
        <v>KL201 BHINNEKA USB CABLE LIGHTNING</v>
      </c>
      <c r="J5449" t="str">
        <f>VLOOKUP(E5449,'Data Produk'!$A$2:$E$2517,4,FALSE)</f>
        <v>CABLE</v>
      </c>
      <c r="K5449" t="str">
        <f>VLOOKUP(D5449,'Data Outlet'!$A$2:$D$17,4,FALSE)</f>
        <v>Joko Susilo</v>
      </c>
      <c r="L5449" t="str">
        <f>VLOOKUP(D5449,'Data Outlet'!$A$2:$D$17,2,FALSE)</f>
        <v>SUMARECON MALL BEKASI</v>
      </c>
    </row>
    <row r="5450" spans="1:12" x14ac:dyDescent="0.25">
      <c r="A5450" t="str">
        <f t="shared" si="170"/>
        <v>T-5449</v>
      </c>
      <c r="B5450" s="3" t="s">
        <v>2584</v>
      </c>
      <c r="C5450" s="5">
        <v>45489</v>
      </c>
      <c r="D5450" s="3" t="s">
        <v>47</v>
      </c>
      <c r="E5450" s="4" t="s">
        <v>1452</v>
      </c>
      <c r="F5450" s="9">
        <v>1</v>
      </c>
      <c r="G5450">
        <f>VLOOKUP(E5450,'Data Produk'!$A$2:$E$2517,5,FALSE)</f>
        <v>39600</v>
      </c>
      <c r="H5450">
        <f t="shared" si="171"/>
        <v>39600</v>
      </c>
      <c r="I5450" t="str">
        <f>VLOOKUP(E5450,'Data Produk'!$A$2:$E$2517,3,FALSE)</f>
        <v>BHINNEKA GO W606 OFFICE MOUSE BLUE</v>
      </c>
      <c r="J5450" t="str">
        <f>VLOOKUP(E5450,'Data Produk'!$A$2:$E$2517,4,FALSE)</f>
        <v>OFFICE MOUSE</v>
      </c>
      <c r="K5450" t="str">
        <f>VLOOKUP(D5450,'Data Outlet'!$A$2:$D$17,4,FALSE)</f>
        <v>Joko Susilo</v>
      </c>
      <c r="L5450" t="str">
        <f>VLOOKUP(D5450,'Data Outlet'!$A$2:$D$17,2,FALSE)</f>
        <v>SUMARECON MALL BEKASI</v>
      </c>
    </row>
    <row r="5451" spans="1:12" x14ac:dyDescent="0.25">
      <c r="A5451" t="str">
        <f t="shared" si="170"/>
        <v>T-5450</v>
      </c>
      <c r="B5451" s="3" t="s">
        <v>2584</v>
      </c>
      <c r="C5451" s="5">
        <v>45484</v>
      </c>
      <c r="D5451" s="3" t="s">
        <v>44</v>
      </c>
      <c r="E5451" s="4" t="s">
        <v>1724</v>
      </c>
      <c r="F5451" s="9">
        <v>3</v>
      </c>
      <c r="G5451">
        <f>VLOOKUP(E5451,'Data Produk'!$A$2:$E$2517,5,FALSE)</f>
        <v>25200</v>
      </c>
      <c r="H5451">
        <f t="shared" si="171"/>
        <v>75600</v>
      </c>
      <c r="I5451" t="str">
        <f>VLOOKUP(E5451,'Data Produk'!$A$2:$E$2517,3,FALSE)</f>
        <v>KDC105 BHINNEKA USB CABLE TYPE C</v>
      </c>
      <c r="J5451" t="str">
        <f>VLOOKUP(E5451,'Data Produk'!$A$2:$E$2517,4,FALSE)</f>
        <v>CABLE</v>
      </c>
      <c r="K5451" t="str">
        <f>VLOOKUP(D5451,'Data Outlet'!$A$2:$D$17,4,FALSE)</f>
        <v>Gita Rahma</v>
      </c>
      <c r="L5451" t="str">
        <f>VLOOKUP(D5451,'Data Outlet'!$A$2:$D$17,2,FALSE)</f>
        <v>PAKUWON</v>
      </c>
    </row>
    <row r="5452" spans="1:12" x14ac:dyDescent="0.25">
      <c r="A5452" t="str">
        <f t="shared" ref="A5452:A5515" si="172">"T-"&amp;ROW()-1</f>
        <v>T-5451</v>
      </c>
      <c r="B5452" s="3" t="s">
        <v>2584</v>
      </c>
      <c r="C5452" s="5">
        <v>45492</v>
      </c>
      <c r="D5452" s="3" t="s">
        <v>44</v>
      </c>
      <c r="E5452" s="4" t="s">
        <v>1909</v>
      </c>
      <c r="F5452" s="9">
        <v>1</v>
      </c>
      <c r="G5452">
        <f>VLOOKUP(E5452,'Data Produk'!$A$2:$E$2517,5,FALSE)</f>
        <v>386100</v>
      </c>
      <c r="H5452">
        <f t="shared" si="171"/>
        <v>386100</v>
      </c>
      <c r="I5452" t="str">
        <f>VLOOKUP(E5452,'Data Produk'!$A$2:$E$2517,3,FALSE)</f>
        <v>BHINNEKA Gaming Keyboard MK-853 V2 BLUE SWITCH (PINK)</v>
      </c>
      <c r="J5452" t="str">
        <f>VLOOKUP(E5452,'Data Produk'!$A$2:$E$2517,4,FALSE)</f>
        <v>KEYBOARD GAMING</v>
      </c>
      <c r="K5452" t="str">
        <f>VLOOKUP(D5452,'Data Outlet'!$A$2:$D$17,4,FALSE)</f>
        <v>Gita Rahma</v>
      </c>
      <c r="L5452" t="str">
        <f>VLOOKUP(D5452,'Data Outlet'!$A$2:$D$17,2,FALSE)</f>
        <v>PAKUWON</v>
      </c>
    </row>
    <row r="5453" spans="1:12" x14ac:dyDescent="0.25">
      <c r="A5453" t="str">
        <f t="shared" si="172"/>
        <v>T-5452</v>
      </c>
      <c r="B5453" s="3" t="s">
        <v>2584</v>
      </c>
      <c r="C5453" s="5">
        <v>45499</v>
      </c>
      <c r="D5453" s="3" t="s">
        <v>47</v>
      </c>
      <c r="E5453" s="4" t="s">
        <v>1227</v>
      </c>
      <c r="F5453" s="9">
        <v>1</v>
      </c>
      <c r="G5453">
        <f>VLOOKUP(E5453,'Data Produk'!$A$2:$E$2517,5,FALSE)</f>
        <v>15300</v>
      </c>
      <c r="H5453">
        <f t="shared" si="171"/>
        <v>15300</v>
      </c>
      <c r="I5453" t="str">
        <f>VLOOKUP(E5453,'Data Produk'!$A$2:$E$2517,3,FALSE)</f>
        <v>BHINNEKA LINKPODS ES3 WIRED EARBUDS WHITE</v>
      </c>
      <c r="J5453" t="str">
        <f>VLOOKUP(E5453,'Data Produk'!$A$2:$E$2517,4,FALSE)</f>
        <v>EARPHONE</v>
      </c>
      <c r="K5453" t="str">
        <f>VLOOKUP(D5453,'Data Outlet'!$A$2:$D$17,4,FALSE)</f>
        <v>Joko Susilo</v>
      </c>
      <c r="L5453" t="str">
        <f>VLOOKUP(D5453,'Data Outlet'!$A$2:$D$17,2,FALSE)</f>
        <v>SUMARECON MALL BEKASI</v>
      </c>
    </row>
    <row r="5454" spans="1:12" x14ac:dyDescent="0.25">
      <c r="A5454" t="str">
        <f t="shared" si="172"/>
        <v>T-5453</v>
      </c>
      <c r="B5454" s="3" t="s">
        <v>2584</v>
      </c>
      <c r="C5454" s="5">
        <v>45477</v>
      </c>
      <c r="D5454" s="3" t="s">
        <v>47</v>
      </c>
      <c r="E5454" s="4" t="s">
        <v>757</v>
      </c>
      <c r="F5454" s="9">
        <v>5</v>
      </c>
      <c r="G5454">
        <f>VLOOKUP(E5454,'Data Produk'!$A$2:$E$2517,5,FALSE)</f>
        <v>22500</v>
      </c>
      <c r="H5454">
        <f t="shared" si="171"/>
        <v>112500</v>
      </c>
      <c r="I5454" t="str">
        <f>VLOOKUP(E5454,'Data Produk'!$A$2:$E$2517,3,FALSE)</f>
        <v>BHINNEKA LINKBUDS ES4 WIRED EARBUDS WHITE</v>
      </c>
      <c r="J5454" t="str">
        <f>VLOOKUP(E5454,'Data Produk'!$A$2:$E$2517,4,FALSE)</f>
        <v>EARPHONE</v>
      </c>
      <c r="K5454" t="str">
        <f>VLOOKUP(D5454,'Data Outlet'!$A$2:$D$17,4,FALSE)</f>
        <v>Joko Susilo</v>
      </c>
      <c r="L5454" t="str">
        <f>VLOOKUP(D5454,'Data Outlet'!$A$2:$D$17,2,FALSE)</f>
        <v>SUMARECON MALL BEKASI</v>
      </c>
    </row>
    <row r="5455" spans="1:12" x14ac:dyDescent="0.25">
      <c r="A5455" t="str">
        <f t="shared" si="172"/>
        <v>T-5454</v>
      </c>
      <c r="B5455" s="3" t="s">
        <v>2584</v>
      </c>
      <c r="C5455" s="5">
        <v>45501</v>
      </c>
      <c r="D5455" s="3" t="s">
        <v>44</v>
      </c>
      <c r="E5455" s="4" t="s">
        <v>1515</v>
      </c>
      <c r="F5455" s="9">
        <v>4</v>
      </c>
      <c r="G5455">
        <f>VLOOKUP(E5455,'Data Produk'!$A$2:$E$2517,5,FALSE)</f>
        <v>15300</v>
      </c>
      <c r="H5455">
        <f t="shared" si="171"/>
        <v>61200</v>
      </c>
      <c r="I5455" t="str">
        <f>VLOOKUP(E5455,'Data Produk'!$A$2:$E$2517,3,FALSE)</f>
        <v>BHINNEKA LINKPODS ES3 WIRED EARBUDS BLACK</v>
      </c>
      <c r="J5455" t="str">
        <f>VLOOKUP(E5455,'Data Produk'!$A$2:$E$2517,4,FALSE)</f>
        <v>EARPHONE</v>
      </c>
      <c r="K5455" t="str">
        <f>VLOOKUP(D5455,'Data Outlet'!$A$2:$D$17,4,FALSE)</f>
        <v>Gita Rahma</v>
      </c>
      <c r="L5455" t="str">
        <f>VLOOKUP(D5455,'Data Outlet'!$A$2:$D$17,2,FALSE)</f>
        <v>PAKUWON</v>
      </c>
    </row>
    <row r="5456" spans="1:12" x14ac:dyDescent="0.25">
      <c r="A5456" t="str">
        <f t="shared" si="172"/>
        <v>T-5455</v>
      </c>
      <c r="B5456" s="3" t="s">
        <v>2584</v>
      </c>
      <c r="C5456" s="5">
        <v>45495</v>
      </c>
      <c r="D5456" s="3" t="s">
        <v>44</v>
      </c>
      <c r="E5456" s="4" t="s">
        <v>1821</v>
      </c>
      <c r="F5456" s="9">
        <v>1</v>
      </c>
      <c r="G5456">
        <f>VLOOKUP(E5456,'Data Produk'!$A$2:$E$2517,5,FALSE)</f>
        <v>40500</v>
      </c>
      <c r="H5456">
        <f t="shared" si="171"/>
        <v>40500</v>
      </c>
      <c r="I5456" t="str">
        <f>VLOOKUP(E5456,'Data Produk'!$A$2:$E$2517,3,FALSE)</f>
        <v>BHINNEKA Mouse Wireless W188 WHITE</v>
      </c>
      <c r="J5456" t="str">
        <f>VLOOKUP(E5456,'Data Produk'!$A$2:$E$2517,4,FALSE)</f>
        <v>OFFICE MOUSE</v>
      </c>
      <c r="K5456" t="str">
        <f>VLOOKUP(D5456,'Data Outlet'!$A$2:$D$17,4,FALSE)</f>
        <v>Gita Rahma</v>
      </c>
      <c r="L5456" t="str">
        <f>VLOOKUP(D5456,'Data Outlet'!$A$2:$D$17,2,FALSE)</f>
        <v>PAKUWON</v>
      </c>
    </row>
    <row r="5457" spans="1:12" x14ac:dyDescent="0.25">
      <c r="A5457" t="str">
        <f t="shared" si="172"/>
        <v>T-5456</v>
      </c>
      <c r="B5457" s="3" t="s">
        <v>2584</v>
      </c>
      <c r="C5457" s="5">
        <v>45501</v>
      </c>
      <c r="D5457" s="3" t="s">
        <v>47</v>
      </c>
      <c r="E5457" s="4" t="s">
        <v>1456</v>
      </c>
      <c r="F5457" s="9">
        <v>3</v>
      </c>
      <c r="G5457">
        <f>VLOOKUP(E5457,'Data Produk'!$A$2:$E$2517,5,FALSE)</f>
        <v>13500</v>
      </c>
      <c r="H5457">
        <f t="shared" si="171"/>
        <v>40500</v>
      </c>
      <c r="I5457" t="str">
        <f>VLOOKUP(E5457,'Data Produk'!$A$2:$E$2517,3,FALSE)</f>
        <v>BHINNEKA LINKBUDS ES2 WIRED EARBUDS BLACK</v>
      </c>
      <c r="J5457" t="str">
        <f>VLOOKUP(E5457,'Data Produk'!$A$2:$E$2517,4,FALSE)</f>
        <v>EARPHONE</v>
      </c>
      <c r="K5457" t="str">
        <f>VLOOKUP(D5457,'Data Outlet'!$A$2:$D$17,4,FALSE)</f>
        <v>Joko Susilo</v>
      </c>
      <c r="L5457" t="str">
        <f>VLOOKUP(D5457,'Data Outlet'!$A$2:$D$17,2,FALSE)</f>
        <v>SUMARECON MALL BEKASI</v>
      </c>
    </row>
    <row r="5458" spans="1:12" x14ac:dyDescent="0.25">
      <c r="A5458" t="str">
        <f t="shared" si="172"/>
        <v>T-5457</v>
      </c>
      <c r="B5458" s="3" t="s">
        <v>2584</v>
      </c>
      <c r="C5458" s="5">
        <v>45483</v>
      </c>
      <c r="D5458" s="3" t="s">
        <v>47</v>
      </c>
      <c r="E5458" s="4" t="s">
        <v>1076</v>
      </c>
      <c r="F5458" s="9">
        <v>1</v>
      </c>
      <c r="G5458">
        <f>VLOOKUP(E5458,'Data Produk'!$A$2:$E$2517,5,FALSE)</f>
        <v>81000</v>
      </c>
      <c r="H5458">
        <f t="shared" si="171"/>
        <v>81000</v>
      </c>
      <c r="I5458" t="str">
        <f>VLOOKUP(E5458,'Data Produk'!$A$2:$E$2517,3,FALSE)</f>
        <v>BHINNEKA SCAR II EG5C WIRED EARBUDS BLACK</v>
      </c>
      <c r="J5458" t="str">
        <f>VLOOKUP(E5458,'Data Produk'!$A$2:$E$2517,4,FALSE)</f>
        <v>EARPHONE</v>
      </c>
      <c r="K5458" t="str">
        <f>VLOOKUP(D5458,'Data Outlet'!$A$2:$D$17,4,FALSE)</f>
        <v>Joko Susilo</v>
      </c>
      <c r="L5458" t="str">
        <f>VLOOKUP(D5458,'Data Outlet'!$A$2:$D$17,2,FALSE)</f>
        <v>SUMARECON MALL BEKASI</v>
      </c>
    </row>
    <row r="5459" spans="1:12" x14ac:dyDescent="0.25">
      <c r="A5459" t="str">
        <f t="shared" si="172"/>
        <v>T-5458</v>
      </c>
      <c r="B5459" s="3" t="s">
        <v>2584</v>
      </c>
      <c r="C5459" s="5">
        <v>45489</v>
      </c>
      <c r="D5459" s="3" t="s">
        <v>44</v>
      </c>
      <c r="E5459" s="4" t="s">
        <v>723</v>
      </c>
      <c r="F5459" s="9">
        <v>2</v>
      </c>
      <c r="G5459">
        <f>VLOOKUP(E5459,'Data Produk'!$A$2:$E$2517,5,FALSE)</f>
        <v>47700</v>
      </c>
      <c r="H5459">
        <f t="shared" si="171"/>
        <v>95400</v>
      </c>
      <c r="I5459" t="str">
        <f>VLOOKUP(E5459,'Data Produk'!$A$2:$E$2517,3,FALSE)</f>
        <v>BHINNEKA POWER MOVE 30W 2-PORTS CAR CHARGER (PD+QC) BLACK</v>
      </c>
      <c r="J5459" t="str">
        <f>VLOOKUP(E5459,'Data Produk'!$A$2:$E$2517,4,FALSE)</f>
        <v>CAR &amp; TRAVEL CHARGER</v>
      </c>
      <c r="K5459" t="str">
        <f>VLOOKUP(D5459,'Data Outlet'!$A$2:$D$17,4,FALSE)</f>
        <v>Gita Rahma</v>
      </c>
      <c r="L5459" t="str">
        <f>VLOOKUP(D5459,'Data Outlet'!$A$2:$D$17,2,FALSE)</f>
        <v>PAKUWON</v>
      </c>
    </row>
    <row r="5460" spans="1:12" x14ac:dyDescent="0.25">
      <c r="A5460" t="str">
        <f t="shared" si="172"/>
        <v>T-5459</v>
      </c>
      <c r="B5460" s="3" t="s">
        <v>2584</v>
      </c>
      <c r="C5460" s="5">
        <v>45490</v>
      </c>
      <c r="D5460" s="3" t="s">
        <v>47</v>
      </c>
      <c r="E5460" s="4" t="s">
        <v>1712</v>
      </c>
      <c r="F5460" s="9">
        <v>1</v>
      </c>
      <c r="G5460">
        <f>VLOOKUP(E5460,'Data Produk'!$A$2:$E$2517,5,FALSE)</f>
        <v>13500</v>
      </c>
      <c r="H5460">
        <f t="shared" si="171"/>
        <v>13500</v>
      </c>
      <c r="I5460" t="str">
        <f>VLOOKUP(E5460,'Data Produk'!$A$2:$E$2517,3,FALSE)</f>
        <v>BHINNEKA LINKBUDS ES2 WIRED EARBUDS WHITE</v>
      </c>
      <c r="J5460" t="str">
        <f>VLOOKUP(E5460,'Data Produk'!$A$2:$E$2517,4,FALSE)</f>
        <v>EARPHONE</v>
      </c>
      <c r="K5460" t="str">
        <f>VLOOKUP(D5460,'Data Outlet'!$A$2:$D$17,4,FALSE)</f>
        <v>Joko Susilo</v>
      </c>
      <c r="L5460" t="str">
        <f>VLOOKUP(D5460,'Data Outlet'!$A$2:$D$17,2,FALSE)</f>
        <v>SUMARECON MALL BEKASI</v>
      </c>
    </row>
    <row r="5461" spans="1:12" x14ac:dyDescent="0.25">
      <c r="A5461" t="str">
        <f t="shared" si="172"/>
        <v>T-5460</v>
      </c>
      <c r="B5461" s="3" t="s">
        <v>2584</v>
      </c>
      <c r="C5461" s="5">
        <v>45501</v>
      </c>
      <c r="D5461" s="3" t="s">
        <v>47</v>
      </c>
      <c r="E5461" s="4" t="s">
        <v>1033</v>
      </c>
      <c r="F5461" s="9">
        <v>2</v>
      </c>
      <c r="G5461">
        <f>VLOOKUP(E5461,'Data Produk'!$A$2:$E$2517,5,FALSE)</f>
        <v>35100</v>
      </c>
      <c r="H5461">
        <f t="shared" si="171"/>
        <v>70200</v>
      </c>
      <c r="I5461" t="str">
        <f>VLOOKUP(E5461,'Data Produk'!$A$2:$E$2517,3,FALSE)</f>
        <v>KL104 BHINNEKA USB CABLE LIGHTNING</v>
      </c>
      <c r="J5461" t="str">
        <f>VLOOKUP(E5461,'Data Produk'!$A$2:$E$2517,4,FALSE)</f>
        <v>CABLE</v>
      </c>
      <c r="K5461" t="str">
        <f>VLOOKUP(D5461,'Data Outlet'!$A$2:$D$17,4,FALSE)</f>
        <v>Joko Susilo</v>
      </c>
      <c r="L5461" t="str">
        <f>VLOOKUP(D5461,'Data Outlet'!$A$2:$D$17,2,FALSE)</f>
        <v>SUMARECON MALL BEKASI</v>
      </c>
    </row>
    <row r="5462" spans="1:12" x14ac:dyDescent="0.25">
      <c r="A5462" t="str">
        <f t="shared" si="172"/>
        <v>T-5461</v>
      </c>
      <c r="B5462" s="3" t="s">
        <v>2584</v>
      </c>
      <c r="C5462" s="5">
        <v>45478</v>
      </c>
      <c r="D5462" s="3" t="s">
        <v>47</v>
      </c>
      <c r="E5462" s="4" t="s">
        <v>1745</v>
      </c>
      <c r="F5462" s="9">
        <v>1</v>
      </c>
      <c r="G5462">
        <f>VLOOKUP(E5462,'Data Produk'!$A$2:$E$2517,5,FALSE)</f>
        <v>112500</v>
      </c>
      <c r="H5462">
        <f t="shared" si="171"/>
        <v>112500</v>
      </c>
      <c r="I5462" t="str">
        <f>VLOOKUP(E5462,'Data Produk'!$A$2:$E$2517,3,FALSE)</f>
        <v>BHINNEKA WAVE11 TW11 TRUE WIRELESS WHITE</v>
      </c>
      <c r="J5462" t="str">
        <f>VLOOKUP(E5462,'Data Produk'!$A$2:$E$2517,4,FALSE)</f>
        <v>TWS</v>
      </c>
      <c r="K5462" t="str">
        <f>VLOOKUP(D5462,'Data Outlet'!$A$2:$D$17,4,FALSE)</f>
        <v>Joko Susilo</v>
      </c>
      <c r="L5462" t="str">
        <f>VLOOKUP(D5462,'Data Outlet'!$A$2:$D$17,2,FALSE)</f>
        <v>SUMARECON MALL BEKASI</v>
      </c>
    </row>
    <row r="5463" spans="1:12" x14ac:dyDescent="0.25">
      <c r="A5463" t="str">
        <f t="shared" si="172"/>
        <v>T-5462</v>
      </c>
      <c r="B5463" s="3" t="s">
        <v>2584</v>
      </c>
      <c r="C5463" s="5">
        <v>45485</v>
      </c>
      <c r="D5463" s="3" t="s">
        <v>44</v>
      </c>
      <c r="E5463" s="4" t="s">
        <v>1800</v>
      </c>
      <c r="F5463" s="9">
        <v>2</v>
      </c>
      <c r="G5463">
        <f>VLOOKUP(E5463,'Data Produk'!$A$2:$E$2517,5,FALSE)</f>
        <v>41400</v>
      </c>
      <c r="H5463">
        <f t="shared" si="171"/>
        <v>82800</v>
      </c>
      <c r="I5463" t="str">
        <f>VLOOKUP(E5463,'Data Produk'!$A$2:$E$2517,3,FALSE)</f>
        <v>BHINNEKA CW1-Q03 18W 1-PORTS CHARGER (QC) WHITE</v>
      </c>
      <c r="J5463" t="str">
        <f>VLOOKUP(E5463,'Data Produk'!$A$2:$E$2517,4,FALSE)</f>
        <v>CHARGER</v>
      </c>
      <c r="K5463" t="str">
        <f>VLOOKUP(D5463,'Data Outlet'!$A$2:$D$17,4,FALSE)</f>
        <v>Gita Rahma</v>
      </c>
      <c r="L5463" t="str">
        <f>VLOOKUP(D5463,'Data Outlet'!$A$2:$D$17,2,FALSE)</f>
        <v>PAKUWON</v>
      </c>
    </row>
    <row r="5464" spans="1:12" x14ac:dyDescent="0.25">
      <c r="A5464" t="str">
        <f t="shared" si="172"/>
        <v>T-5463</v>
      </c>
      <c r="B5464" s="3" t="s">
        <v>2584</v>
      </c>
      <c r="C5464" s="5">
        <v>45489</v>
      </c>
      <c r="D5464" s="3" t="s">
        <v>44</v>
      </c>
      <c r="E5464" s="4" t="s">
        <v>1910</v>
      </c>
      <c r="F5464" s="9">
        <v>1</v>
      </c>
      <c r="G5464">
        <f>VLOOKUP(E5464,'Data Produk'!$A$2:$E$2517,5,FALSE)</f>
        <v>144000</v>
      </c>
      <c r="H5464">
        <f t="shared" si="171"/>
        <v>144000</v>
      </c>
      <c r="I5464" t="str">
        <f>VLOOKUP(E5464,'Data Produk'!$A$2:$E$2517,3,FALSE)</f>
        <v>BHINNEKA CHIEF II HG20 GAMING HEADSET PINK</v>
      </c>
      <c r="J5464" t="str">
        <f>VLOOKUP(E5464,'Data Produk'!$A$2:$E$2517,4,FALSE)</f>
        <v>GAMING HEADSET</v>
      </c>
      <c r="K5464" t="str">
        <f>VLOOKUP(D5464,'Data Outlet'!$A$2:$D$17,4,FALSE)</f>
        <v>Gita Rahma</v>
      </c>
      <c r="L5464" t="str">
        <f>VLOOKUP(D5464,'Data Outlet'!$A$2:$D$17,2,FALSE)</f>
        <v>PAKUWON</v>
      </c>
    </row>
    <row r="5465" spans="1:12" x14ac:dyDescent="0.25">
      <c r="A5465" t="str">
        <f t="shared" si="172"/>
        <v>T-5464</v>
      </c>
      <c r="B5465" s="3" t="s">
        <v>2584</v>
      </c>
      <c r="C5465" s="5">
        <v>45477</v>
      </c>
      <c r="D5465" s="3" t="s">
        <v>47</v>
      </c>
      <c r="E5465" s="4" t="s">
        <v>1442</v>
      </c>
      <c r="F5465" s="9">
        <v>4</v>
      </c>
      <c r="G5465">
        <f>VLOOKUP(E5465,'Data Produk'!$A$2:$E$2517,5,FALSE)</f>
        <v>27000</v>
      </c>
      <c r="H5465">
        <f t="shared" si="171"/>
        <v>108000</v>
      </c>
      <c r="I5465" t="str">
        <f>VLOOKUP(E5465,'Data Produk'!$A$2:$E$2517,3,FALSE)</f>
        <v>KM201 BHINNEKA USB CABLE MICRO</v>
      </c>
      <c r="J5465" t="str">
        <f>VLOOKUP(E5465,'Data Produk'!$A$2:$E$2517,4,FALSE)</f>
        <v>CABLE</v>
      </c>
      <c r="K5465" t="str">
        <f>VLOOKUP(D5465,'Data Outlet'!$A$2:$D$17,4,FALSE)</f>
        <v>Joko Susilo</v>
      </c>
      <c r="L5465" t="str">
        <f>VLOOKUP(D5465,'Data Outlet'!$A$2:$D$17,2,FALSE)</f>
        <v>SUMARECON MALL BEKASI</v>
      </c>
    </row>
    <row r="5466" spans="1:12" x14ac:dyDescent="0.25">
      <c r="A5466" t="str">
        <f t="shared" si="172"/>
        <v>T-5465</v>
      </c>
      <c r="B5466" s="3" t="s">
        <v>2584</v>
      </c>
      <c r="C5466" s="5">
        <v>45504</v>
      </c>
      <c r="D5466" s="3" t="s">
        <v>47</v>
      </c>
      <c r="E5466" s="4" t="s">
        <v>1911</v>
      </c>
      <c r="F5466" s="9">
        <v>1</v>
      </c>
      <c r="G5466">
        <f>VLOOKUP(E5466,'Data Produk'!$A$2:$E$2517,5,FALSE)</f>
        <v>503100</v>
      </c>
      <c r="H5466">
        <f t="shared" si="171"/>
        <v>503100</v>
      </c>
      <c r="I5466" t="str">
        <f>VLOOKUP(E5466,'Data Produk'!$A$2:$E$2517,3,FALSE)</f>
        <v>BHINNEKA Gaming Mouse Wireless XD3 WHITE</v>
      </c>
      <c r="J5466" t="str">
        <f>VLOOKUP(E5466,'Data Produk'!$A$2:$E$2517,4,FALSE)</f>
        <v>MOUSE GAMING</v>
      </c>
      <c r="K5466" t="str">
        <f>VLOOKUP(D5466,'Data Outlet'!$A$2:$D$17,4,FALSE)</f>
        <v>Joko Susilo</v>
      </c>
      <c r="L5466" t="str">
        <f>VLOOKUP(D5466,'Data Outlet'!$A$2:$D$17,2,FALSE)</f>
        <v>SUMARECON MALL BEKASI</v>
      </c>
    </row>
    <row r="5467" spans="1:12" x14ac:dyDescent="0.25">
      <c r="A5467" t="str">
        <f t="shared" si="172"/>
        <v>T-5466</v>
      </c>
      <c r="B5467" s="3" t="s">
        <v>2584</v>
      </c>
      <c r="C5467" s="5">
        <v>45488</v>
      </c>
      <c r="D5467" s="3" t="s">
        <v>47</v>
      </c>
      <c r="E5467" s="4" t="s">
        <v>792</v>
      </c>
      <c r="F5467" s="9">
        <v>2</v>
      </c>
      <c r="G5467">
        <f>VLOOKUP(E5467,'Data Produk'!$A$2:$E$2517,5,FALSE)</f>
        <v>27000</v>
      </c>
      <c r="H5467">
        <f t="shared" si="171"/>
        <v>54000</v>
      </c>
      <c r="I5467" t="str">
        <f>VLOOKUP(E5467,'Data Produk'!$A$2:$E$2517,3,FALSE)</f>
        <v>BHINNEKA DURALINK KCB2001 BLACK</v>
      </c>
      <c r="J5467" t="str">
        <f>VLOOKUP(E5467,'Data Produk'!$A$2:$E$2517,4,FALSE)</f>
        <v>CABLE</v>
      </c>
      <c r="K5467" t="str">
        <f>VLOOKUP(D5467,'Data Outlet'!$A$2:$D$17,4,FALSE)</f>
        <v>Joko Susilo</v>
      </c>
      <c r="L5467" t="str">
        <f>VLOOKUP(D5467,'Data Outlet'!$A$2:$D$17,2,FALSE)</f>
        <v>SUMARECON MALL BEKASI</v>
      </c>
    </row>
    <row r="5468" spans="1:12" x14ac:dyDescent="0.25">
      <c r="A5468" t="str">
        <f t="shared" si="172"/>
        <v>T-5467</v>
      </c>
      <c r="B5468" s="3" t="s">
        <v>2584</v>
      </c>
      <c r="C5468" s="5">
        <v>45477</v>
      </c>
      <c r="D5468" s="3" t="s">
        <v>47</v>
      </c>
      <c r="E5468" s="4" t="s">
        <v>1912</v>
      </c>
      <c r="F5468" s="9">
        <v>1</v>
      </c>
      <c r="G5468">
        <f>VLOOKUP(E5468,'Data Produk'!$A$2:$E$2517,5,FALSE)</f>
        <v>314100</v>
      </c>
      <c r="H5468">
        <f t="shared" si="171"/>
        <v>314100</v>
      </c>
      <c r="I5468" t="str">
        <f>VLOOKUP(E5468,'Data Produk'!$A$2:$E$2517,3,FALSE)</f>
        <v>BHINNEKA SMART IP CAM PTZ SC02</v>
      </c>
      <c r="J5468" t="str">
        <f>VLOOKUP(E5468,'Data Produk'!$A$2:$E$2517,4,FALSE)</f>
        <v>SMART LIFE</v>
      </c>
      <c r="K5468" t="str">
        <f>VLOOKUP(D5468,'Data Outlet'!$A$2:$D$17,4,FALSE)</f>
        <v>Joko Susilo</v>
      </c>
      <c r="L5468" t="str">
        <f>VLOOKUP(D5468,'Data Outlet'!$A$2:$D$17,2,FALSE)</f>
        <v>SUMARECON MALL BEKASI</v>
      </c>
    </row>
    <row r="5469" spans="1:12" x14ac:dyDescent="0.25">
      <c r="A5469" t="str">
        <f t="shared" si="172"/>
        <v>T-5468</v>
      </c>
      <c r="B5469" s="3" t="s">
        <v>2584</v>
      </c>
      <c r="C5469" s="5">
        <v>45488</v>
      </c>
      <c r="D5469" s="3" t="s">
        <v>47</v>
      </c>
      <c r="E5469" s="4" t="s">
        <v>1734</v>
      </c>
      <c r="F5469" s="9">
        <v>1</v>
      </c>
      <c r="G5469">
        <f>VLOOKUP(E5469,'Data Produk'!$A$2:$E$2517,5,FALSE)</f>
        <v>160300</v>
      </c>
      <c r="H5469">
        <f t="shared" si="171"/>
        <v>160300</v>
      </c>
      <c r="I5469" t="str">
        <f>VLOOKUP(E5469,'Data Produk'!$A$2:$E$2517,3,FALSE)</f>
        <v>BHINNEKA POWER PACK T1 10.000 mAh 22,5W POWERBANK BLACK</v>
      </c>
      <c r="J5469" t="str">
        <f>VLOOKUP(E5469,'Data Produk'!$A$2:$E$2517,4,FALSE)</f>
        <v>POWERBANK</v>
      </c>
      <c r="K5469" t="str">
        <f>VLOOKUP(D5469,'Data Outlet'!$A$2:$D$17,4,FALSE)</f>
        <v>Joko Susilo</v>
      </c>
      <c r="L5469" t="str">
        <f>VLOOKUP(D5469,'Data Outlet'!$A$2:$D$17,2,FALSE)</f>
        <v>SUMARECON MALL BEKASI</v>
      </c>
    </row>
    <row r="5470" spans="1:12" x14ac:dyDescent="0.25">
      <c r="A5470" t="str">
        <f t="shared" si="172"/>
        <v>T-5469</v>
      </c>
      <c r="B5470" s="3" t="s">
        <v>2584</v>
      </c>
      <c r="C5470" s="5">
        <v>45483</v>
      </c>
      <c r="D5470" s="3" t="s">
        <v>47</v>
      </c>
      <c r="E5470" s="4" t="s">
        <v>1084</v>
      </c>
      <c r="F5470" s="9">
        <v>2</v>
      </c>
      <c r="G5470">
        <f>VLOOKUP(E5470,'Data Produk'!$A$2:$E$2517,5,FALSE)</f>
        <v>89100</v>
      </c>
      <c r="H5470">
        <f t="shared" si="171"/>
        <v>178200</v>
      </c>
      <c r="I5470" t="str">
        <f>VLOOKUP(E5470,'Data Produk'!$A$2:$E$2517,3,FALSE)</f>
        <v>BHINNEKA POWER PURE 33W 2-PORTS USB CHARGER (PD+QC) BLACK</v>
      </c>
      <c r="J5470" t="str">
        <f>VLOOKUP(E5470,'Data Produk'!$A$2:$E$2517,4,FALSE)</f>
        <v>CHARGER</v>
      </c>
      <c r="K5470" t="str">
        <f>VLOOKUP(D5470,'Data Outlet'!$A$2:$D$17,4,FALSE)</f>
        <v>Joko Susilo</v>
      </c>
      <c r="L5470" t="str">
        <f>VLOOKUP(D5470,'Data Outlet'!$A$2:$D$17,2,FALSE)</f>
        <v>SUMARECON MALL BEKASI</v>
      </c>
    </row>
    <row r="5471" spans="1:12" x14ac:dyDescent="0.25">
      <c r="A5471" t="str">
        <f t="shared" si="172"/>
        <v>T-5470</v>
      </c>
      <c r="B5471" s="3" t="s">
        <v>2584</v>
      </c>
      <c r="C5471" s="5">
        <v>45504</v>
      </c>
      <c r="D5471" s="3" t="s">
        <v>47</v>
      </c>
      <c r="E5471" s="4" t="s">
        <v>1595</v>
      </c>
      <c r="F5471" s="9">
        <v>2</v>
      </c>
      <c r="G5471">
        <f>VLOOKUP(E5471,'Data Produk'!$A$2:$E$2517,5,FALSE)</f>
        <v>49500</v>
      </c>
      <c r="H5471">
        <f t="shared" si="171"/>
        <v>99000</v>
      </c>
      <c r="I5471" t="str">
        <f>VLOOKUP(E5471,'Data Produk'!$A$2:$E$2517,3,FALSE)</f>
        <v>BHINNEKA POWER PURE 20W 1-PORT TYPE-A USB CHARGER (QC) BLACK</v>
      </c>
      <c r="J5471" t="str">
        <f>VLOOKUP(E5471,'Data Produk'!$A$2:$E$2517,4,FALSE)</f>
        <v>CHARGER</v>
      </c>
      <c r="K5471" t="str">
        <f>VLOOKUP(D5471,'Data Outlet'!$A$2:$D$17,4,FALSE)</f>
        <v>Joko Susilo</v>
      </c>
      <c r="L5471" t="str">
        <f>VLOOKUP(D5471,'Data Outlet'!$A$2:$D$17,2,FALSE)</f>
        <v>SUMARECON MALL BEKASI</v>
      </c>
    </row>
    <row r="5472" spans="1:12" x14ac:dyDescent="0.25">
      <c r="A5472" t="str">
        <f t="shared" si="172"/>
        <v>T-5471</v>
      </c>
      <c r="B5472" s="3" t="s">
        <v>2584</v>
      </c>
      <c r="C5472" s="5">
        <v>45499</v>
      </c>
      <c r="D5472" s="3" t="s">
        <v>47</v>
      </c>
      <c r="E5472" s="4" t="s">
        <v>859</v>
      </c>
      <c r="F5472" s="9">
        <v>5</v>
      </c>
      <c r="G5472">
        <f>VLOOKUP(E5472,'Data Produk'!$A$2:$E$2517,5,FALSE)</f>
        <v>13050</v>
      </c>
      <c r="H5472">
        <f t="shared" si="171"/>
        <v>65250</v>
      </c>
      <c r="I5472" t="str">
        <f>VLOOKUP(E5472,'Data Produk'!$A$2:$E$2517,3,FALSE)</f>
        <v>BHINNEKA DURALINK KCT1201 BLACK</v>
      </c>
      <c r="J5472" t="str">
        <f>VLOOKUP(E5472,'Data Produk'!$A$2:$E$2517,4,FALSE)</f>
        <v>CABLE</v>
      </c>
      <c r="K5472" t="str">
        <f>VLOOKUP(D5472,'Data Outlet'!$A$2:$D$17,4,FALSE)</f>
        <v>Joko Susilo</v>
      </c>
      <c r="L5472" t="str">
        <f>VLOOKUP(D5472,'Data Outlet'!$A$2:$D$17,2,FALSE)</f>
        <v>SUMARECON MALL BEKASI</v>
      </c>
    </row>
    <row r="5473" spans="1:12" x14ac:dyDescent="0.25">
      <c r="A5473" t="str">
        <f t="shared" si="172"/>
        <v>T-5472</v>
      </c>
      <c r="B5473" s="3" t="s">
        <v>2584</v>
      </c>
      <c r="C5473" s="5">
        <v>45487</v>
      </c>
      <c r="D5473" s="3" t="s">
        <v>44</v>
      </c>
      <c r="E5473" s="4" t="s">
        <v>1427</v>
      </c>
      <c r="F5473" s="9">
        <v>1</v>
      </c>
      <c r="G5473">
        <f>VLOOKUP(E5473,'Data Produk'!$A$2:$E$2517,5,FALSE)</f>
        <v>36900</v>
      </c>
      <c r="H5473">
        <f t="shared" si="171"/>
        <v>36900</v>
      </c>
      <c r="I5473" t="str">
        <f>VLOOKUP(E5473,'Data Produk'!$A$2:$E$2517,3,FALSE)</f>
        <v>KC106 BHINNEKA USB CABLE TYPE C</v>
      </c>
      <c r="J5473" t="str">
        <f>VLOOKUP(E5473,'Data Produk'!$A$2:$E$2517,4,FALSE)</f>
        <v>CABLE</v>
      </c>
      <c r="K5473" t="str">
        <f>VLOOKUP(D5473,'Data Outlet'!$A$2:$D$17,4,FALSE)</f>
        <v>Gita Rahma</v>
      </c>
      <c r="L5473" t="str">
        <f>VLOOKUP(D5473,'Data Outlet'!$A$2:$D$17,2,FALSE)</f>
        <v>PAKUWON</v>
      </c>
    </row>
    <row r="5474" spans="1:12" x14ac:dyDescent="0.25">
      <c r="A5474" t="str">
        <f t="shared" si="172"/>
        <v>T-5473</v>
      </c>
      <c r="B5474" s="3" t="s">
        <v>2584</v>
      </c>
      <c r="C5474" s="5">
        <v>45500</v>
      </c>
      <c r="D5474" s="3" t="s">
        <v>47</v>
      </c>
      <c r="E5474" s="4" t="s">
        <v>1594</v>
      </c>
      <c r="F5474" s="9">
        <v>1</v>
      </c>
      <c r="G5474">
        <f>VLOOKUP(E5474,'Data Produk'!$A$2:$E$2517,5,FALSE)</f>
        <v>83300</v>
      </c>
      <c r="H5474">
        <f t="shared" si="171"/>
        <v>83300</v>
      </c>
      <c r="I5474" t="str">
        <f>VLOOKUP(E5474,'Data Produk'!$A$2:$E$2517,3,FALSE)</f>
        <v>BHINNEKA POWER PACK S1 10.000 mAh POWERBANK BLACK</v>
      </c>
      <c r="J5474" t="str">
        <f>VLOOKUP(E5474,'Data Produk'!$A$2:$E$2517,4,FALSE)</f>
        <v>POWERBANK</v>
      </c>
      <c r="K5474" t="str">
        <f>VLOOKUP(D5474,'Data Outlet'!$A$2:$D$17,4,FALSE)</f>
        <v>Joko Susilo</v>
      </c>
      <c r="L5474" t="str">
        <f>VLOOKUP(D5474,'Data Outlet'!$A$2:$D$17,2,FALSE)</f>
        <v>SUMARECON MALL BEKASI</v>
      </c>
    </row>
    <row r="5475" spans="1:12" x14ac:dyDescent="0.25">
      <c r="A5475" t="str">
        <f t="shared" si="172"/>
        <v>T-5474</v>
      </c>
      <c r="B5475" s="3" t="s">
        <v>2584</v>
      </c>
      <c r="C5475" s="5">
        <v>45478</v>
      </c>
      <c r="D5475" s="3" t="s">
        <v>47</v>
      </c>
      <c r="E5475" s="4" t="s">
        <v>926</v>
      </c>
      <c r="F5475" s="9">
        <v>2</v>
      </c>
      <c r="G5475">
        <f>VLOOKUP(E5475,'Data Produk'!$A$2:$E$2517,5,FALSE)</f>
        <v>82800</v>
      </c>
      <c r="H5475">
        <f t="shared" si="171"/>
        <v>165600</v>
      </c>
      <c r="I5475" t="str">
        <f>VLOOKUP(E5475,'Data Produk'!$A$2:$E$2517,3,FALSE)</f>
        <v>BHINNEKA GO W193 OFFICE MOUSE BLUE</v>
      </c>
      <c r="J5475" t="str">
        <f>VLOOKUP(E5475,'Data Produk'!$A$2:$E$2517,4,FALSE)</f>
        <v>OFFICE MOUSE</v>
      </c>
      <c r="K5475" t="str">
        <f>VLOOKUP(D5475,'Data Outlet'!$A$2:$D$17,4,FALSE)</f>
        <v>Joko Susilo</v>
      </c>
      <c r="L5475" t="str">
        <f>VLOOKUP(D5475,'Data Outlet'!$A$2:$D$17,2,FALSE)</f>
        <v>SUMARECON MALL BEKASI</v>
      </c>
    </row>
    <row r="5476" spans="1:12" x14ac:dyDescent="0.25">
      <c r="A5476" t="str">
        <f t="shared" si="172"/>
        <v>T-5475</v>
      </c>
      <c r="B5476" s="3" t="s">
        <v>2584</v>
      </c>
      <c r="C5476" s="5">
        <v>45501</v>
      </c>
      <c r="D5476" s="3" t="s">
        <v>47</v>
      </c>
      <c r="E5476" s="4" t="s">
        <v>1913</v>
      </c>
      <c r="F5476" s="9">
        <v>1</v>
      </c>
      <c r="G5476">
        <f>VLOOKUP(E5476,'Data Produk'!$A$2:$E$2517,5,FALSE)</f>
        <v>386100</v>
      </c>
      <c r="H5476">
        <f t="shared" si="171"/>
        <v>386100</v>
      </c>
      <c r="I5476" t="str">
        <f>VLOOKUP(E5476,'Data Produk'!$A$2:$E$2517,3,FALSE)</f>
        <v>BHINNEKA Microphone MCX02</v>
      </c>
      <c r="J5476" t="str">
        <f>VLOOKUP(E5476,'Data Produk'!$A$2:$E$2517,4,FALSE)</f>
        <v>STREAMING DEVICES</v>
      </c>
      <c r="K5476" t="str">
        <f>VLOOKUP(D5476,'Data Outlet'!$A$2:$D$17,4,FALSE)</f>
        <v>Joko Susilo</v>
      </c>
      <c r="L5476" t="str">
        <f>VLOOKUP(D5476,'Data Outlet'!$A$2:$D$17,2,FALSE)</f>
        <v>SUMARECON MALL BEKASI</v>
      </c>
    </row>
    <row r="5477" spans="1:12" x14ac:dyDescent="0.25">
      <c r="A5477" t="str">
        <f t="shared" si="172"/>
        <v>T-5476</v>
      </c>
      <c r="B5477" s="3" t="s">
        <v>2584</v>
      </c>
      <c r="C5477" s="5">
        <v>45483</v>
      </c>
      <c r="D5477" s="3" t="s">
        <v>44</v>
      </c>
      <c r="E5477" s="4" t="s">
        <v>1914</v>
      </c>
      <c r="F5477" s="9">
        <v>2</v>
      </c>
      <c r="G5477">
        <f>VLOOKUP(E5477,'Data Produk'!$A$2:$E$2517,5,FALSE)</f>
        <v>81000</v>
      </c>
      <c r="H5477">
        <f t="shared" si="171"/>
        <v>162000</v>
      </c>
      <c r="I5477" t="str">
        <f>VLOOKUP(E5477,'Data Produk'!$A$2:$E$2517,3,FALSE)</f>
        <v>BHINNEKA AGILE MP903 GAMING MOUSEPAD BLACK</v>
      </c>
      <c r="J5477" t="str">
        <f>VLOOKUP(E5477,'Data Produk'!$A$2:$E$2517,4,FALSE)</f>
        <v>GAMING MOUSEPAD</v>
      </c>
      <c r="K5477" t="str">
        <f>VLOOKUP(D5477,'Data Outlet'!$A$2:$D$17,4,FALSE)</f>
        <v>Gita Rahma</v>
      </c>
      <c r="L5477" t="str">
        <f>VLOOKUP(D5477,'Data Outlet'!$A$2:$D$17,2,FALSE)</f>
        <v>PAKUWON</v>
      </c>
    </row>
    <row r="5478" spans="1:12" x14ac:dyDescent="0.25">
      <c r="A5478" t="str">
        <f t="shared" si="172"/>
        <v>T-5477</v>
      </c>
      <c r="B5478" s="3" t="s">
        <v>2584</v>
      </c>
      <c r="C5478" s="5">
        <v>45503</v>
      </c>
      <c r="D5478" s="3" t="s">
        <v>47</v>
      </c>
      <c r="E5478" s="4" t="s">
        <v>1462</v>
      </c>
      <c r="F5478" s="9">
        <v>2</v>
      </c>
      <c r="G5478">
        <f>VLOOKUP(E5478,'Data Produk'!$A$2:$E$2517,5,FALSE)</f>
        <v>76500</v>
      </c>
      <c r="H5478">
        <f t="shared" si="171"/>
        <v>153000</v>
      </c>
      <c r="I5478" t="str">
        <f>VLOOKUP(E5478,'Data Produk'!$A$2:$E$2517,3,FALSE)</f>
        <v>BHINNEKA WAVE10 TW10 TRUE WIRELESS WHITE</v>
      </c>
      <c r="J5478" t="str">
        <f>VLOOKUP(E5478,'Data Produk'!$A$2:$E$2517,4,FALSE)</f>
        <v>TWS</v>
      </c>
      <c r="K5478" t="str">
        <f>VLOOKUP(D5478,'Data Outlet'!$A$2:$D$17,4,FALSE)</f>
        <v>Joko Susilo</v>
      </c>
      <c r="L5478" t="str">
        <f>VLOOKUP(D5478,'Data Outlet'!$A$2:$D$17,2,FALSE)</f>
        <v>SUMARECON MALL BEKASI</v>
      </c>
    </row>
    <row r="5479" spans="1:12" x14ac:dyDescent="0.25">
      <c r="A5479" t="str">
        <f t="shared" si="172"/>
        <v>T-5478</v>
      </c>
      <c r="B5479" s="3" t="s">
        <v>2584</v>
      </c>
      <c r="C5479" s="5">
        <v>45501</v>
      </c>
      <c r="D5479" s="3" t="s">
        <v>47</v>
      </c>
      <c r="E5479" s="4" t="s">
        <v>1915</v>
      </c>
      <c r="F5479" s="9">
        <v>2</v>
      </c>
      <c r="G5479">
        <f>VLOOKUP(E5479,'Data Produk'!$A$2:$E$2517,5,FALSE)</f>
        <v>98100</v>
      </c>
      <c r="H5479">
        <f t="shared" si="171"/>
        <v>196200</v>
      </c>
      <c r="I5479" t="str">
        <f>VLOOKUP(E5479,'Data Produk'!$A$2:$E$2517,3,FALSE)</f>
        <v>BHINNEKA SMART IR REMOTE SR01</v>
      </c>
      <c r="J5479" t="str">
        <f>VLOOKUP(E5479,'Data Produk'!$A$2:$E$2517,4,FALSE)</f>
        <v>SMART LIFE</v>
      </c>
      <c r="K5479" t="str">
        <f>VLOOKUP(D5479,'Data Outlet'!$A$2:$D$17,4,FALSE)</f>
        <v>Joko Susilo</v>
      </c>
      <c r="L5479" t="str">
        <f>VLOOKUP(D5479,'Data Outlet'!$A$2:$D$17,2,FALSE)</f>
        <v>SUMARECON MALL BEKASI</v>
      </c>
    </row>
    <row r="5480" spans="1:12" x14ac:dyDescent="0.25">
      <c r="A5480" t="str">
        <f t="shared" si="172"/>
        <v>T-5479</v>
      </c>
      <c r="B5480" s="3" t="s">
        <v>2584</v>
      </c>
      <c r="C5480" s="5">
        <v>45479</v>
      </c>
      <c r="D5480" s="3" t="s">
        <v>44</v>
      </c>
      <c r="E5480" s="4" t="s">
        <v>1916</v>
      </c>
      <c r="F5480" s="9">
        <v>2</v>
      </c>
      <c r="G5480">
        <f>VLOOKUP(E5480,'Data Produk'!$A$2:$E$2517,5,FALSE)</f>
        <v>62100</v>
      </c>
      <c r="H5480">
        <f t="shared" si="171"/>
        <v>124200</v>
      </c>
      <c r="I5480" t="str">
        <f>VLOOKUP(E5480,'Data Produk'!$A$2:$E$2517,3,FALSE)</f>
        <v>BHINNEKA Numeric Keyboard Office K801</v>
      </c>
      <c r="J5480" t="str">
        <f>VLOOKUP(E5480,'Data Produk'!$A$2:$E$2517,4,FALSE)</f>
        <v>OFFICE COMBO</v>
      </c>
      <c r="K5480" t="str">
        <f>VLOOKUP(D5480,'Data Outlet'!$A$2:$D$17,4,FALSE)</f>
        <v>Gita Rahma</v>
      </c>
      <c r="L5480" t="str">
        <f>VLOOKUP(D5480,'Data Outlet'!$A$2:$D$17,2,FALSE)</f>
        <v>PAKUWON</v>
      </c>
    </row>
    <row r="5481" spans="1:12" x14ac:dyDescent="0.25">
      <c r="A5481" t="str">
        <f t="shared" si="172"/>
        <v>T-5480</v>
      </c>
      <c r="B5481" s="3" t="s">
        <v>2584</v>
      </c>
      <c r="C5481" s="5">
        <v>45502</v>
      </c>
      <c r="D5481" s="3" t="s">
        <v>47</v>
      </c>
      <c r="E5481" s="4" t="s">
        <v>1078</v>
      </c>
      <c r="F5481" s="9">
        <v>4</v>
      </c>
      <c r="G5481">
        <f>VLOOKUP(E5481,'Data Produk'!$A$2:$E$2517,5,FALSE)</f>
        <v>81000</v>
      </c>
      <c r="H5481">
        <f t="shared" si="171"/>
        <v>324000</v>
      </c>
      <c r="I5481" t="str">
        <f>VLOOKUP(E5481,'Data Produk'!$A$2:$E$2517,3,FALSE)</f>
        <v>BHINNEKA THOR X9 GAMING MOUSE BLACK</v>
      </c>
      <c r="J5481" t="str">
        <f>VLOOKUP(E5481,'Data Produk'!$A$2:$E$2517,4,FALSE)</f>
        <v>MOUSE GAMING</v>
      </c>
      <c r="K5481" t="str">
        <f>VLOOKUP(D5481,'Data Outlet'!$A$2:$D$17,4,FALSE)</f>
        <v>Joko Susilo</v>
      </c>
      <c r="L5481" t="str">
        <f>VLOOKUP(D5481,'Data Outlet'!$A$2:$D$17,2,FALSE)</f>
        <v>SUMARECON MALL BEKASI</v>
      </c>
    </row>
    <row r="5482" spans="1:12" x14ac:dyDescent="0.25">
      <c r="A5482" t="str">
        <f t="shared" si="172"/>
        <v>T-5481</v>
      </c>
      <c r="B5482" s="3" t="s">
        <v>2584</v>
      </c>
      <c r="C5482" s="5">
        <v>45484</v>
      </c>
      <c r="D5482" s="3" t="s">
        <v>47</v>
      </c>
      <c r="E5482" s="4" t="s">
        <v>597</v>
      </c>
      <c r="F5482" s="9">
        <v>2</v>
      </c>
      <c r="G5482">
        <f>VLOOKUP(E5482,'Data Produk'!$A$2:$E$2517,5,FALSE)</f>
        <v>25200</v>
      </c>
      <c r="H5482">
        <f t="shared" si="171"/>
        <v>50400</v>
      </c>
      <c r="I5482" t="str">
        <f>VLOOKUP(E5482,'Data Produk'!$A$2:$E$2517,3,FALSE)</f>
        <v>BHINNEKA HYPERLINK KD60C1501 BLACK</v>
      </c>
      <c r="J5482" t="str">
        <f>VLOOKUP(E5482,'Data Produk'!$A$2:$E$2517,4,FALSE)</f>
        <v>CABLE</v>
      </c>
      <c r="K5482" t="str">
        <f>VLOOKUP(D5482,'Data Outlet'!$A$2:$D$17,4,FALSE)</f>
        <v>Joko Susilo</v>
      </c>
      <c r="L5482" t="str">
        <f>VLOOKUP(D5482,'Data Outlet'!$A$2:$D$17,2,FALSE)</f>
        <v>SUMARECON MALL BEKASI</v>
      </c>
    </row>
    <row r="5483" spans="1:12" x14ac:dyDescent="0.25">
      <c r="A5483" t="str">
        <f t="shared" si="172"/>
        <v>T-5482</v>
      </c>
      <c r="B5483" s="3" t="s">
        <v>2584</v>
      </c>
      <c r="C5483" s="5">
        <v>45485</v>
      </c>
      <c r="D5483" s="3" t="s">
        <v>47</v>
      </c>
      <c r="E5483" s="4" t="s">
        <v>1718</v>
      </c>
      <c r="F5483" s="9">
        <v>2</v>
      </c>
      <c r="G5483">
        <f>VLOOKUP(E5483,'Data Produk'!$A$2:$E$2517,5,FALSE)</f>
        <v>78750</v>
      </c>
      <c r="H5483">
        <f t="shared" si="171"/>
        <v>157500</v>
      </c>
      <c r="I5483" t="str">
        <f>VLOOKUP(E5483,'Data Produk'!$A$2:$E$2517,3,FALSE)</f>
        <v>BHINNEKA CRYTO VX7 GAMING MOUSE PINK</v>
      </c>
      <c r="J5483" t="str">
        <f>VLOOKUP(E5483,'Data Produk'!$A$2:$E$2517,4,FALSE)</f>
        <v>MOUSE GAMING</v>
      </c>
      <c r="K5483" t="str">
        <f>VLOOKUP(D5483,'Data Outlet'!$A$2:$D$17,4,FALSE)</f>
        <v>Joko Susilo</v>
      </c>
      <c r="L5483" t="str">
        <f>VLOOKUP(D5483,'Data Outlet'!$A$2:$D$17,2,FALSE)</f>
        <v>SUMARECON MALL BEKASI</v>
      </c>
    </row>
    <row r="5484" spans="1:12" x14ac:dyDescent="0.25">
      <c r="A5484" t="str">
        <f t="shared" si="172"/>
        <v>T-5483</v>
      </c>
      <c r="B5484" s="3" t="s">
        <v>2584</v>
      </c>
      <c r="C5484" s="5">
        <v>45484</v>
      </c>
      <c r="D5484" s="3" t="s">
        <v>47</v>
      </c>
      <c r="E5484" s="4" t="s">
        <v>1917</v>
      </c>
      <c r="F5484" s="9">
        <v>1</v>
      </c>
      <c r="G5484">
        <f>VLOOKUP(E5484,'Data Produk'!$A$2:$E$2517,5,FALSE)</f>
        <v>103500</v>
      </c>
      <c r="H5484">
        <f t="shared" si="171"/>
        <v>103500</v>
      </c>
      <c r="I5484" t="str">
        <f>VLOOKUP(E5484,'Data Produk'!$A$2:$E$2517,3,FALSE)</f>
        <v>BHINNEKA FLASH HQ53 GAMING HEADSET BLACK</v>
      </c>
      <c r="J5484" t="str">
        <f>VLOOKUP(E5484,'Data Produk'!$A$2:$E$2517,4,FALSE)</f>
        <v>GAMING HEADSET</v>
      </c>
      <c r="K5484" t="str">
        <f>VLOOKUP(D5484,'Data Outlet'!$A$2:$D$17,4,FALSE)</f>
        <v>Joko Susilo</v>
      </c>
      <c r="L5484" t="str">
        <f>VLOOKUP(D5484,'Data Outlet'!$A$2:$D$17,2,FALSE)</f>
        <v>SUMARECON MALL BEKASI</v>
      </c>
    </row>
    <row r="5485" spans="1:12" x14ac:dyDescent="0.25">
      <c r="A5485" t="str">
        <f t="shared" si="172"/>
        <v>T-5484</v>
      </c>
      <c r="B5485" s="3" t="s">
        <v>2584</v>
      </c>
      <c r="C5485" s="5">
        <v>45476</v>
      </c>
      <c r="D5485" s="3" t="s">
        <v>47</v>
      </c>
      <c r="E5485" s="4" t="s">
        <v>1918</v>
      </c>
      <c r="F5485" s="9">
        <v>1</v>
      </c>
      <c r="G5485">
        <f>VLOOKUP(E5485,'Data Produk'!$A$2:$E$2517,5,FALSE)</f>
        <v>144000</v>
      </c>
      <c r="H5485">
        <f t="shared" si="171"/>
        <v>144000</v>
      </c>
      <c r="I5485" t="str">
        <f>VLOOKUP(E5485,'Data Produk'!$A$2:$E$2517,3,FALSE)</f>
        <v>BHINNEKA PORTAL 7.1 HG28 GAMING HEADSET BLACK</v>
      </c>
      <c r="J5485" t="str">
        <f>VLOOKUP(E5485,'Data Produk'!$A$2:$E$2517,4,FALSE)</f>
        <v>GAMING HEADSET</v>
      </c>
      <c r="K5485" t="str">
        <f>VLOOKUP(D5485,'Data Outlet'!$A$2:$D$17,4,FALSE)</f>
        <v>Joko Susilo</v>
      </c>
      <c r="L5485" t="str">
        <f>VLOOKUP(D5485,'Data Outlet'!$A$2:$D$17,2,FALSE)</f>
        <v>SUMARECON MALL BEKASI</v>
      </c>
    </row>
    <row r="5486" spans="1:12" x14ac:dyDescent="0.25">
      <c r="A5486" t="str">
        <f t="shared" si="172"/>
        <v>T-5485</v>
      </c>
      <c r="B5486" s="3" t="s">
        <v>2584</v>
      </c>
      <c r="C5486" s="5">
        <v>45496</v>
      </c>
      <c r="D5486" s="3" t="s">
        <v>44</v>
      </c>
      <c r="E5486" s="4" t="s">
        <v>1919</v>
      </c>
      <c r="F5486" s="9">
        <v>1</v>
      </c>
      <c r="G5486">
        <f>VLOOKUP(E5486,'Data Produk'!$A$2:$E$2517,5,FALSE)</f>
        <v>50000</v>
      </c>
      <c r="H5486">
        <f t="shared" si="171"/>
        <v>50000</v>
      </c>
      <c r="I5486" t="str">
        <f>VLOOKUP(E5486,'Data Produk'!$A$2:$E$2517,3,FALSE)</f>
        <v>BHINNEKA Gaming Headset Stand Model Y</v>
      </c>
      <c r="J5486" t="str">
        <f>VLOOKUP(E5486,'Data Produk'!$A$2:$E$2517,4,FALSE)</f>
        <v>OTHER ACCESSORIES</v>
      </c>
      <c r="K5486" t="str">
        <f>VLOOKUP(D5486,'Data Outlet'!$A$2:$D$17,4,FALSE)</f>
        <v>Gita Rahma</v>
      </c>
      <c r="L5486" t="str">
        <f>VLOOKUP(D5486,'Data Outlet'!$A$2:$D$17,2,FALSE)</f>
        <v>PAKUWON</v>
      </c>
    </row>
    <row r="5487" spans="1:12" x14ac:dyDescent="0.25">
      <c r="A5487" t="str">
        <f t="shared" si="172"/>
        <v>T-5486</v>
      </c>
      <c r="B5487" s="3" t="s">
        <v>2584</v>
      </c>
      <c r="C5487" s="5">
        <v>45504</v>
      </c>
      <c r="D5487" s="3" t="s">
        <v>44</v>
      </c>
      <c r="E5487" s="4" t="s">
        <v>1521</v>
      </c>
      <c r="F5487" s="9">
        <v>1</v>
      </c>
      <c r="G5487">
        <f>VLOOKUP(E5487,'Data Produk'!$A$2:$E$2517,5,FALSE)</f>
        <v>26100</v>
      </c>
      <c r="H5487">
        <f t="shared" si="171"/>
        <v>26100</v>
      </c>
      <c r="I5487" t="str">
        <f>VLOOKUP(E5487,'Data Produk'!$A$2:$E$2517,3,FALSE)</f>
        <v>BHINNEKA GO ES1 WIRED EARBUDS BLACK</v>
      </c>
      <c r="J5487" t="str">
        <f>VLOOKUP(E5487,'Data Produk'!$A$2:$E$2517,4,FALSE)</f>
        <v>EARPHONE</v>
      </c>
      <c r="K5487" t="str">
        <f>VLOOKUP(D5487,'Data Outlet'!$A$2:$D$17,4,FALSE)</f>
        <v>Gita Rahma</v>
      </c>
      <c r="L5487" t="str">
        <f>VLOOKUP(D5487,'Data Outlet'!$A$2:$D$17,2,FALSE)</f>
        <v>PAKUWON</v>
      </c>
    </row>
    <row r="5488" spans="1:12" x14ac:dyDescent="0.25">
      <c r="A5488" t="str">
        <f t="shared" si="172"/>
        <v>T-5487</v>
      </c>
      <c r="B5488" s="3" t="s">
        <v>2584</v>
      </c>
      <c r="C5488" s="5">
        <v>45498</v>
      </c>
      <c r="D5488" s="3" t="s">
        <v>44</v>
      </c>
      <c r="E5488" s="4" t="s">
        <v>668</v>
      </c>
      <c r="F5488" s="9">
        <v>1</v>
      </c>
      <c r="G5488">
        <f>VLOOKUP(E5488,'Data Produk'!$A$2:$E$2517,5,FALSE)</f>
        <v>88200</v>
      </c>
      <c r="H5488">
        <f t="shared" si="171"/>
        <v>88200</v>
      </c>
      <c r="I5488" t="str">
        <f>VLOOKUP(E5488,'Data Produk'!$A$2:$E$2517,3,FALSE)</f>
        <v>BHINNEKA POWER PACK S1 10.000 mAh POWERBANK BLACK</v>
      </c>
      <c r="J5488" t="str">
        <f>VLOOKUP(E5488,'Data Produk'!$A$2:$E$2517,4,FALSE)</f>
        <v>POWERBANK</v>
      </c>
      <c r="K5488" t="str">
        <f>VLOOKUP(D5488,'Data Outlet'!$A$2:$D$17,4,FALSE)</f>
        <v>Gita Rahma</v>
      </c>
      <c r="L5488" t="str">
        <f>VLOOKUP(D5488,'Data Outlet'!$A$2:$D$17,2,FALSE)</f>
        <v>PAKUWON</v>
      </c>
    </row>
    <row r="5489" spans="1:12" x14ac:dyDescent="0.25">
      <c r="A5489" t="str">
        <f t="shared" si="172"/>
        <v>T-5488</v>
      </c>
      <c r="B5489" s="3" t="s">
        <v>2584</v>
      </c>
      <c r="C5489" s="5">
        <v>45497</v>
      </c>
      <c r="D5489" s="3" t="s">
        <v>44</v>
      </c>
      <c r="E5489" s="4" t="s">
        <v>1510</v>
      </c>
      <c r="F5489" s="9">
        <v>1</v>
      </c>
      <c r="G5489">
        <f>VLOOKUP(E5489,'Data Produk'!$A$2:$E$2517,5,FALSE)</f>
        <v>57150</v>
      </c>
      <c r="H5489">
        <f t="shared" si="171"/>
        <v>57150</v>
      </c>
      <c r="I5489" t="str">
        <f>VLOOKUP(E5489,'Data Produk'!$A$2:$E$2517,3,FALSE)</f>
        <v>BHINNEKA AGILE MP353 GAMING MOUSEPAD BLACK</v>
      </c>
      <c r="J5489" t="str">
        <f>VLOOKUP(E5489,'Data Produk'!$A$2:$E$2517,4,FALSE)</f>
        <v>GAMING MOUSEPAD</v>
      </c>
      <c r="K5489" t="str">
        <f>VLOOKUP(D5489,'Data Outlet'!$A$2:$D$17,4,FALSE)</f>
        <v>Gita Rahma</v>
      </c>
      <c r="L5489" t="str">
        <f>VLOOKUP(D5489,'Data Outlet'!$A$2:$D$17,2,FALSE)</f>
        <v>PAKUWON</v>
      </c>
    </row>
    <row r="5490" spans="1:12" x14ac:dyDescent="0.25">
      <c r="A5490" t="str">
        <f t="shared" si="172"/>
        <v>T-5489</v>
      </c>
      <c r="B5490" s="3" t="s">
        <v>2584</v>
      </c>
      <c r="C5490" s="5">
        <v>45481</v>
      </c>
      <c r="D5490" s="3" t="s">
        <v>44</v>
      </c>
      <c r="E5490" s="4" t="s">
        <v>742</v>
      </c>
      <c r="F5490" s="9">
        <v>1</v>
      </c>
      <c r="G5490">
        <f>VLOOKUP(E5490,'Data Produk'!$A$2:$E$2517,5,FALSE)</f>
        <v>22500</v>
      </c>
      <c r="H5490">
        <f t="shared" si="171"/>
        <v>22500</v>
      </c>
      <c r="I5490" t="str">
        <f>VLOOKUP(E5490,'Data Produk'!$A$2:$E$2517,3,FALSE)</f>
        <v>BHINNEKA HYPERLINK KV65C1201 BLACK</v>
      </c>
      <c r="J5490" t="str">
        <f>VLOOKUP(E5490,'Data Produk'!$A$2:$E$2517,4,FALSE)</f>
        <v>CABLE</v>
      </c>
      <c r="K5490" t="str">
        <f>VLOOKUP(D5490,'Data Outlet'!$A$2:$D$17,4,FALSE)</f>
        <v>Gita Rahma</v>
      </c>
      <c r="L5490" t="str">
        <f>VLOOKUP(D5490,'Data Outlet'!$A$2:$D$17,2,FALSE)</f>
        <v>PAKUWON</v>
      </c>
    </row>
    <row r="5491" spans="1:12" x14ac:dyDescent="0.25">
      <c r="A5491" t="str">
        <f t="shared" si="172"/>
        <v>T-5490</v>
      </c>
      <c r="B5491" s="3" t="s">
        <v>2584</v>
      </c>
      <c r="C5491" s="5">
        <v>45478</v>
      </c>
      <c r="D5491" s="3" t="s">
        <v>47</v>
      </c>
      <c r="E5491" s="4" t="s">
        <v>1920</v>
      </c>
      <c r="F5491" s="9">
        <v>3</v>
      </c>
      <c r="G5491">
        <f>VLOOKUP(E5491,'Data Produk'!$A$2:$E$2517,5,FALSE)</f>
        <v>73800</v>
      </c>
      <c r="H5491">
        <f t="shared" si="171"/>
        <v>221400</v>
      </c>
      <c r="I5491" t="str">
        <f>VLOOKUP(E5491,'Data Produk'!$A$2:$E$2517,3,FALSE)</f>
        <v>BHINNEKA RAIGOR III WG12R GAMING MOUSE BEIGE</v>
      </c>
      <c r="J5491" t="str">
        <f>VLOOKUP(E5491,'Data Produk'!$A$2:$E$2517,4,FALSE)</f>
        <v>MOUSE GAMING</v>
      </c>
      <c r="K5491" t="str">
        <f>VLOOKUP(D5491,'Data Outlet'!$A$2:$D$17,4,FALSE)</f>
        <v>Joko Susilo</v>
      </c>
      <c r="L5491" t="str">
        <f>VLOOKUP(D5491,'Data Outlet'!$A$2:$D$17,2,FALSE)</f>
        <v>SUMARECON MALL BEKASI</v>
      </c>
    </row>
    <row r="5492" spans="1:12" x14ac:dyDescent="0.25">
      <c r="A5492" t="str">
        <f t="shared" si="172"/>
        <v>T-5491</v>
      </c>
      <c r="B5492" s="3" t="s">
        <v>2584</v>
      </c>
      <c r="C5492" s="5">
        <v>45483</v>
      </c>
      <c r="D5492" s="3" t="s">
        <v>44</v>
      </c>
      <c r="E5492" s="4" t="s">
        <v>1921</v>
      </c>
      <c r="F5492" s="9">
        <v>1</v>
      </c>
      <c r="G5492">
        <f>VLOOKUP(E5492,'Data Produk'!$A$2:$E$2517,5,FALSE)</f>
        <v>144000</v>
      </c>
      <c r="H5492">
        <f t="shared" si="171"/>
        <v>144000</v>
      </c>
      <c r="I5492" t="str">
        <f>VLOOKUP(E5492,'Data Produk'!$A$2:$E$2517,3,FALSE)</f>
        <v>BHINNEKA VENOM II WGC2 GAMING MOUSE MINT</v>
      </c>
      <c r="J5492" t="str">
        <f>VLOOKUP(E5492,'Data Produk'!$A$2:$E$2517,4,FALSE)</f>
        <v>MOUSE GAMING</v>
      </c>
      <c r="K5492" t="str">
        <f>VLOOKUP(D5492,'Data Outlet'!$A$2:$D$17,4,FALSE)</f>
        <v>Gita Rahma</v>
      </c>
      <c r="L5492" t="str">
        <f>VLOOKUP(D5492,'Data Outlet'!$A$2:$D$17,2,FALSE)</f>
        <v>PAKUWON</v>
      </c>
    </row>
    <row r="5493" spans="1:12" x14ac:dyDescent="0.25">
      <c r="A5493" t="str">
        <f t="shared" si="172"/>
        <v>T-5492</v>
      </c>
      <c r="B5493" s="3" t="s">
        <v>2584</v>
      </c>
      <c r="C5493" s="5">
        <v>45490</v>
      </c>
      <c r="D5493" s="3" t="s">
        <v>47</v>
      </c>
      <c r="E5493" s="4" t="s">
        <v>1736</v>
      </c>
      <c r="F5493" s="9">
        <v>1</v>
      </c>
      <c r="G5493">
        <f>VLOOKUP(E5493,'Data Produk'!$A$2:$E$2517,5,FALSE)</f>
        <v>360000</v>
      </c>
      <c r="H5493">
        <f t="shared" si="171"/>
        <v>360000</v>
      </c>
      <c r="I5493" t="str">
        <f>VLOOKUP(E5493,'Data Produk'!$A$2:$E$2517,3,FALSE)</f>
        <v>BHINNEKA Gaming Gamepad USB WGP14 PK</v>
      </c>
      <c r="J5493" t="str">
        <f>VLOOKUP(E5493,'Data Produk'!$A$2:$E$2517,4,FALSE)</f>
        <v>GAMEPAD</v>
      </c>
      <c r="K5493" t="str">
        <f>VLOOKUP(D5493,'Data Outlet'!$A$2:$D$17,4,FALSE)</f>
        <v>Joko Susilo</v>
      </c>
      <c r="L5493" t="str">
        <f>VLOOKUP(D5493,'Data Outlet'!$A$2:$D$17,2,FALSE)</f>
        <v>SUMARECON MALL BEKASI</v>
      </c>
    </row>
    <row r="5494" spans="1:12" x14ac:dyDescent="0.25">
      <c r="A5494" t="str">
        <f t="shared" si="172"/>
        <v>T-5493</v>
      </c>
      <c r="B5494" s="3" t="s">
        <v>2584</v>
      </c>
      <c r="C5494" s="5">
        <v>45499</v>
      </c>
      <c r="D5494" s="3" t="s">
        <v>44</v>
      </c>
      <c r="E5494" s="4" t="s">
        <v>1649</v>
      </c>
      <c r="F5494" s="9">
        <v>1</v>
      </c>
      <c r="G5494">
        <f>VLOOKUP(E5494,'Data Produk'!$A$2:$E$2517,5,FALSE)</f>
        <v>49500</v>
      </c>
      <c r="H5494">
        <f t="shared" si="171"/>
        <v>49500</v>
      </c>
      <c r="I5494" t="str">
        <f>VLOOKUP(E5494,'Data Produk'!$A$2:$E$2517,3,FALSE)</f>
        <v>BHINNEKA POWER GO 20W 1-PORT TYPE-C USB CHARGER (PD+QC) BLACK</v>
      </c>
      <c r="J5494" t="str">
        <f>VLOOKUP(E5494,'Data Produk'!$A$2:$E$2517,4,FALSE)</f>
        <v>CHARGER</v>
      </c>
      <c r="K5494" t="str">
        <f>VLOOKUP(D5494,'Data Outlet'!$A$2:$D$17,4,FALSE)</f>
        <v>Gita Rahma</v>
      </c>
      <c r="L5494" t="str">
        <f>VLOOKUP(D5494,'Data Outlet'!$A$2:$D$17,2,FALSE)</f>
        <v>PAKUWON</v>
      </c>
    </row>
    <row r="5495" spans="1:12" x14ac:dyDescent="0.25">
      <c r="A5495" t="str">
        <f t="shared" si="172"/>
        <v>T-5494</v>
      </c>
      <c r="B5495" s="3" t="s">
        <v>2584</v>
      </c>
      <c r="C5495" s="5">
        <v>45500</v>
      </c>
      <c r="D5495" s="3" t="s">
        <v>47</v>
      </c>
      <c r="E5495" s="4" t="s">
        <v>627</v>
      </c>
      <c r="F5495" s="9">
        <v>3</v>
      </c>
      <c r="G5495">
        <f>VLOOKUP(E5495,'Data Produk'!$A$2:$E$2517,5,FALSE)</f>
        <v>12600</v>
      </c>
      <c r="H5495">
        <f t="shared" si="171"/>
        <v>37800</v>
      </c>
      <c r="I5495" t="str">
        <f>VLOOKUP(E5495,'Data Produk'!$A$2:$E$2517,3,FALSE)</f>
        <v>BHINNEKA BASIC XL MP64 BASIC MOUSEPAD BLACK</v>
      </c>
      <c r="J5495" t="str">
        <f>VLOOKUP(E5495,'Data Produk'!$A$2:$E$2517,4,FALSE)</f>
        <v>BASIC MOUSEPAD</v>
      </c>
      <c r="K5495" t="str">
        <f>VLOOKUP(D5495,'Data Outlet'!$A$2:$D$17,4,FALSE)</f>
        <v>Joko Susilo</v>
      </c>
      <c r="L5495" t="str">
        <f>VLOOKUP(D5495,'Data Outlet'!$A$2:$D$17,2,FALSE)</f>
        <v>SUMARECON MALL BEKASI</v>
      </c>
    </row>
    <row r="5496" spans="1:12" x14ac:dyDescent="0.25">
      <c r="A5496" t="str">
        <f t="shared" si="172"/>
        <v>T-5495</v>
      </c>
      <c r="B5496" s="3" t="s">
        <v>2584</v>
      </c>
      <c r="C5496" s="5">
        <v>45495</v>
      </c>
      <c r="D5496" s="3" t="s">
        <v>44</v>
      </c>
      <c r="E5496" s="4" t="s">
        <v>1425</v>
      </c>
      <c r="F5496" s="9">
        <v>1</v>
      </c>
      <c r="G5496">
        <f>VLOOKUP(E5496,'Data Produk'!$A$2:$E$2517,5,FALSE)</f>
        <v>247500</v>
      </c>
      <c r="H5496">
        <f t="shared" si="171"/>
        <v>247500</v>
      </c>
      <c r="I5496" t="str">
        <f>VLOOKUP(E5496,'Data Produk'!$A$2:$E$2517,3,FALSE)</f>
        <v>BHINNEKA POWER PLUS 65W 3-PORTS GAN CHARGER (PD/PPS+QC) BLACK</v>
      </c>
      <c r="J5496" t="str">
        <f>VLOOKUP(E5496,'Data Produk'!$A$2:$E$2517,4,FALSE)</f>
        <v>CHARGER</v>
      </c>
      <c r="K5496" t="str">
        <f>VLOOKUP(D5496,'Data Outlet'!$A$2:$D$17,4,FALSE)</f>
        <v>Gita Rahma</v>
      </c>
      <c r="L5496" t="str">
        <f>VLOOKUP(D5496,'Data Outlet'!$A$2:$D$17,2,FALSE)</f>
        <v>PAKUWON</v>
      </c>
    </row>
    <row r="5497" spans="1:12" x14ac:dyDescent="0.25">
      <c r="A5497" t="str">
        <f t="shared" si="172"/>
        <v>T-5496</v>
      </c>
      <c r="B5497" s="3" t="s">
        <v>2584</v>
      </c>
      <c r="C5497" s="5">
        <v>45486</v>
      </c>
      <c r="D5497" s="3" t="s">
        <v>47</v>
      </c>
      <c r="E5497" s="4" t="s">
        <v>800</v>
      </c>
      <c r="F5497" s="9">
        <v>1</v>
      </c>
      <c r="G5497">
        <f>VLOOKUP(E5497,'Data Produk'!$A$2:$E$2517,5,FALSE)</f>
        <v>34200</v>
      </c>
      <c r="H5497">
        <f t="shared" si="171"/>
        <v>34200</v>
      </c>
      <c r="I5497" t="str">
        <f>VLOOKUP(E5497,'Data Produk'!$A$2:$E$2517,3,FALSE)</f>
        <v>KC104 BHINNEKA USB CABLE TYPE C</v>
      </c>
      <c r="J5497" t="str">
        <f>VLOOKUP(E5497,'Data Produk'!$A$2:$E$2517,4,FALSE)</f>
        <v>CABLE</v>
      </c>
      <c r="K5497" t="str">
        <f>VLOOKUP(D5497,'Data Outlet'!$A$2:$D$17,4,FALSE)</f>
        <v>Joko Susilo</v>
      </c>
      <c r="L5497" t="str">
        <f>VLOOKUP(D5497,'Data Outlet'!$A$2:$D$17,2,FALSE)</f>
        <v>SUMARECON MALL BEKASI</v>
      </c>
    </row>
    <row r="5498" spans="1:12" x14ac:dyDescent="0.25">
      <c r="A5498" t="str">
        <f t="shared" si="172"/>
        <v>T-5497</v>
      </c>
      <c r="B5498" s="3" t="s">
        <v>2584</v>
      </c>
      <c r="C5498" s="5">
        <v>45498</v>
      </c>
      <c r="D5498" s="3" t="s">
        <v>47</v>
      </c>
      <c r="E5498" s="4" t="s">
        <v>747</v>
      </c>
      <c r="F5498" s="9">
        <v>6</v>
      </c>
      <c r="G5498">
        <f>VLOOKUP(E5498,'Data Produk'!$A$2:$E$2517,5,FALSE)</f>
        <v>47700</v>
      </c>
      <c r="H5498">
        <f t="shared" si="171"/>
        <v>286200</v>
      </c>
      <c r="I5498" t="str">
        <f>VLOOKUP(E5498,'Data Produk'!$A$2:$E$2517,3,FALSE)</f>
        <v>BHINNEKA POWER MOVE 30W 2-PORTS CAR CHARGER (PD+QC) BLACK</v>
      </c>
      <c r="J5498" t="str">
        <f>VLOOKUP(E5498,'Data Produk'!$A$2:$E$2517,4,FALSE)</f>
        <v>CAR &amp; TRAVEL CHARGER</v>
      </c>
      <c r="K5498" t="str">
        <f>VLOOKUP(D5498,'Data Outlet'!$A$2:$D$17,4,FALSE)</f>
        <v>Joko Susilo</v>
      </c>
      <c r="L5498" t="str">
        <f>VLOOKUP(D5498,'Data Outlet'!$A$2:$D$17,2,FALSE)</f>
        <v>SUMARECON MALL BEKASI</v>
      </c>
    </row>
    <row r="5499" spans="1:12" x14ac:dyDescent="0.25">
      <c r="A5499" t="str">
        <f t="shared" si="172"/>
        <v>T-5498</v>
      </c>
      <c r="B5499" s="3" t="s">
        <v>2584</v>
      </c>
      <c r="C5499" s="5">
        <v>45502</v>
      </c>
      <c r="D5499" s="3" t="s">
        <v>44</v>
      </c>
      <c r="E5499" s="4" t="s">
        <v>1422</v>
      </c>
      <c r="F5499" s="9">
        <v>1</v>
      </c>
      <c r="G5499">
        <f>VLOOKUP(E5499,'Data Produk'!$A$2:$E$2517,5,FALSE)</f>
        <v>65700</v>
      </c>
      <c r="H5499">
        <f t="shared" si="171"/>
        <v>65700</v>
      </c>
      <c r="I5499" t="str">
        <f>VLOOKUP(E5499,'Data Produk'!$A$2:$E$2517,3,FALSE)</f>
        <v>BHINNEKA RAIGOR III WG12 GAMING MOUSE BLACK</v>
      </c>
      <c r="J5499" t="str">
        <f>VLOOKUP(E5499,'Data Produk'!$A$2:$E$2517,4,FALSE)</f>
        <v>MOUSE GAMING</v>
      </c>
      <c r="K5499" t="str">
        <f>VLOOKUP(D5499,'Data Outlet'!$A$2:$D$17,4,FALSE)</f>
        <v>Gita Rahma</v>
      </c>
      <c r="L5499" t="str">
        <f>VLOOKUP(D5499,'Data Outlet'!$A$2:$D$17,2,FALSE)</f>
        <v>PAKUWON</v>
      </c>
    </row>
    <row r="5500" spans="1:12" x14ac:dyDescent="0.25">
      <c r="A5500" t="str">
        <f t="shared" si="172"/>
        <v>T-5499</v>
      </c>
      <c r="B5500" s="3" t="s">
        <v>2584</v>
      </c>
      <c r="C5500" s="5">
        <v>45492</v>
      </c>
      <c r="D5500" s="3" t="s">
        <v>47</v>
      </c>
      <c r="E5500" s="4" t="s">
        <v>708</v>
      </c>
      <c r="F5500" s="9">
        <v>2</v>
      </c>
      <c r="G5500">
        <f>VLOOKUP(E5500,'Data Produk'!$A$2:$E$2517,5,FALSE)</f>
        <v>36900</v>
      </c>
      <c r="H5500">
        <f t="shared" si="171"/>
        <v>73800</v>
      </c>
      <c r="I5500" t="str">
        <f>VLOOKUP(E5500,'Data Produk'!$A$2:$E$2517,3,FALSE)</f>
        <v>KL106 BHINNEKA USB CABLE LIGHTNING</v>
      </c>
      <c r="J5500" t="str">
        <f>VLOOKUP(E5500,'Data Produk'!$A$2:$E$2517,4,FALSE)</f>
        <v>CABLE</v>
      </c>
      <c r="K5500" t="str">
        <f>VLOOKUP(D5500,'Data Outlet'!$A$2:$D$17,4,FALSE)</f>
        <v>Joko Susilo</v>
      </c>
      <c r="L5500" t="str">
        <f>VLOOKUP(D5500,'Data Outlet'!$A$2:$D$17,2,FALSE)</f>
        <v>SUMARECON MALL BEKASI</v>
      </c>
    </row>
    <row r="5501" spans="1:12" x14ac:dyDescent="0.25">
      <c r="A5501" t="str">
        <f t="shared" si="172"/>
        <v>T-5500</v>
      </c>
      <c r="B5501" s="3" t="s">
        <v>2584</v>
      </c>
      <c r="C5501" s="5">
        <v>45485</v>
      </c>
      <c r="D5501" s="3" t="s">
        <v>47</v>
      </c>
      <c r="E5501" s="4" t="s">
        <v>908</v>
      </c>
      <c r="F5501" s="9">
        <v>2</v>
      </c>
      <c r="G5501">
        <f>VLOOKUP(E5501,'Data Produk'!$A$2:$E$2517,5,FALSE)</f>
        <v>18000</v>
      </c>
      <c r="H5501">
        <f t="shared" si="171"/>
        <v>36000</v>
      </c>
      <c r="I5501" t="str">
        <f>VLOOKUP(E5501,'Data Produk'!$A$2:$E$2517,3,FALSE)</f>
        <v>BHINNEKA DURALINK KLB1201 BLACK</v>
      </c>
      <c r="J5501" t="str">
        <f>VLOOKUP(E5501,'Data Produk'!$A$2:$E$2517,4,FALSE)</f>
        <v>CABLE</v>
      </c>
      <c r="K5501" t="str">
        <f>VLOOKUP(D5501,'Data Outlet'!$A$2:$D$17,4,FALSE)</f>
        <v>Joko Susilo</v>
      </c>
      <c r="L5501" t="str">
        <f>VLOOKUP(D5501,'Data Outlet'!$A$2:$D$17,2,FALSE)</f>
        <v>SUMARECON MALL BEKASI</v>
      </c>
    </row>
    <row r="5502" spans="1:12" x14ac:dyDescent="0.25">
      <c r="A5502" t="str">
        <f t="shared" si="172"/>
        <v>T-5501</v>
      </c>
      <c r="B5502" s="3" t="s">
        <v>2584</v>
      </c>
      <c r="C5502" s="5">
        <v>45481</v>
      </c>
      <c r="D5502" s="3" t="s">
        <v>47</v>
      </c>
      <c r="E5502" s="4" t="s">
        <v>1145</v>
      </c>
      <c r="F5502" s="9">
        <v>1</v>
      </c>
      <c r="G5502">
        <f>VLOOKUP(E5502,'Data Produk'!$A$2:$E$2517,5,FALSE)</f>
        <v>81000</v>
      </c>
      <c r="H5502">
        <f t="shared" si="171"/>
        <v>81000</v>
      </c>
      <c r="I5502" t="str">
        <f>VLOOKUP(E5502,'Data Produk'!$A$2:$E$2517,3,FALSE)</f>
        <v>BHINNEKA AGILE MP903 GAMING MOUSEPAD BLACK</v>
      </c>
      <c r="J5502" t="str">
        <f>VLOOKUP(E5502,'Data Produk'!$A$2:$E$2517,4,FALSE)</f>
        <v>GAMING MOUSEPAD</v>
      </c>
      <c r="K5502" t="str">
        <f>VLOOKUP(D5502,'Data Outlet'!$A$2:$D$17,4,FALSE)</f>
        <v>Joko Susilo</v>
      </c>
      <c r="L5502" t="str">
        <f>VLOOKUP(D5502,'Data Outlet'!$A$2:$D$17,2,FALSE)</f>
        <v>SUMARECON MALL BEKASI</v>
      </c>
    </row>
    <row r="5503" spans="1:12" x14ac:dyDescent="0.25">
      <c r="A5503" t="str">
        <f t="shared" si="172"/>
        <v>T-5502</v>
      </c>
      <c r="B5503" s="3" t="s">
        <v>2584</v>
      </c>
      <c r="C5503" s="5">
        <v>45476</v>
      </c>
      <c r="D5503" s="3" t="s">
        <v>47</v>
      </c>
      <c r="E5503" s="4" t="s">
        <v>836</v>
      </c>
      <c r="F5503" s="9">
        <v>1</v>
      </c>
      <c r="G5503">
        <f>VLOOKUP(E5503,'Data Produk'!$A$2:$E$2517,5,FALSE)</f>
        <v>76500</v>
      </c>
      <c r="H5503">
        <f t="shared" si="171"/>
        <v>76500</v>
      </c>
      <c r="I5503" t="str">
        <f>VLOOKUP(E5503,'Data Produk'!$A$2:$E$2517,3,FALSE)</f>
        <v>BHINNEKA WAVE10 TW10 TRUE WIRELESS BLACK</v>
      </c>
      <c r="J5503" t="str">
        <f>VLOOKUP(E5503,'Data Produk'!$A$2:$E$2517,4,FALSE)</f>
        <v>TWS</v>
      </c>
      <c r="K5503" t="str">
        <f>VLOOKUP(D5503,'Data Outlet'!$A$2:$D$17,4,FALSE)</f>
        <v>Joko Susilo</v>
      </c>
      <c r="L5503" t="str">
        <f>VLOOKUP(D5503,'Data Outlet'!$A$2:$D$17,2,FALSE)</f>
        <v>SUMARECON MALL BEKASI</v>
      </c>
    </row>
    <row r="5504" spans="1:12" x14ac:dyDescent="0.25">
      <c r="A5504" t="str">
        <f t="shared" si="172"/>
        <v>T-5503</v>
      </c>
      <c r="B5504" s="3" t="s">
        <v>2584</v>
      </c>
      <c r="C5504" s="5">
        <v>45484</v>
      </c>
      <c r="D5504" s="3" t="s">
        <v>47</v>
      </c>
      <c r="E5504" s="4" t="s">
        <v>1438</v>
      </c>
      <c r="F5504" s="9">
        <v>1</v>
      </c>
      <c r="G5504">
        <f>VLOOKUP(E5504,'Data Produk'!$A$2:$E$2517,5,FALSE)</f>
        <v>39600</v>
      </c>
      <c r="H5504">
        <f t="shared" si="171"/>
        <v>39600</v>
      </c>
      <c r="I5504" t="str">
        <f>VLOOKUP(E5504,'Data Produk'!$A$2:$E$2517,3,FALSE)</f>
        <v>BHINNEKA GO W607 OFFICE MOUSE BLUE</v>
      </c>
      <c r="J5504" t="str">
        <f>VLOOKUP(E5504,'Data Produk'!$A$2:$E$2517,4,FALSE)</f>
        <v>OFFICE MOUSE</v>
      </c>
      <c r="K5504" t="str">
        <f>VLOOKUP(D5504,'Data Outlet'!$A$2:$D$17,4,FALSE)</f>
        <v>Joko Susilo</v>
      </c>
      <c r="L5504" t="str">
        <f>VLOOKUP(D5504,'Data Outlet'!$A$2:$D$17,2,FALSE)</f>
        <v>SUMARECON MALL BEKASI</v>
      </c>
    </row>
    <row r="5505" spans="1:12" x14ac:dyDescent="0.25">
      <c r="A5505" t="str">
        <f t="shared" si="172"/>
        <v>T-5504</v>
      </c>
      <c r="B5505" s="3" t="s">
        <v>2584</v>
      </c>
      <c r="C5505" s="5">
        <v>45500</v>
      </c>
      <c r="D5505" s="3" t="s">
        <v>44</v>
      </c>
      <c r="E5505" s="4" t="s">
        <v>1622</v>
      </c>
      <c r="F5505" s="9">
        <v>6</v>
      </c>
      <c r="G5505">
        <f>VLOOKUP(E5505,'Data Produk'!$A$2:$E$2517,5,FALSE)</f>
        <v>37350</v>
      </c>
      <c r="H5505">
        <f t="shared" si="171"/>
        <v>224100</v>
      </c>
      <c r="I5505" t="str">
        <f>VLOOKUP(E5505,'Data Produk'!$A$2:$E$2517,3,FALSE)</f>
        <v>BHINNEKA LAVALIER MV01 MICROPHONE BLACK</v>
      </c>
      <c r="J5505" t="str">
        <f>VLOOKUP(E5505,'Data Produk'!$A$2:$E$2517,4,FALSE)</f>
        <v>STREAMING DEVICES</v>
      </c>
      <c r="K5505" t="str">
        <f>VLOOKUP(D5505,'Data Outlet'!$A$2:$D$17,4,FALSE)</f>
        <v>Gita Rahma</v>
      </c>
      <c r="L5505" t="str">
        <f>VLOOKUP(D5505,'Data Outlet'!$A$2:$D$17,2,FALSE)</f>
        <v>PAKUWON</v>
      </c>
    </row>
    <row r="5506" spans="1:12" x14ac:dyDescent="0.25">
      <c r="A5506" t="str">
        <f t="shared" si="172"/>
        <v>T-5505</v>
      </c>
      <c r="B5506" s="3" t="s">
        <v>2584</v>
      </c>
      <c r="C5506" s="5">
        <v>45493</v>
      </c>
      <c r="D5506" s="3" t="s">
        <v>47</v>
      </c>
      <c r="E5506" s="4" t="s">
        <v>1839</v>
      </c>
      <c r="F5506" s="9">
        <v>1</v>
      </c>
      <c r="G5506">
        <f>VLOOKUP(E5506,'Data Produk'!$A$2:$E$2517,5,FALSE)</f>
        <v>57150</v>
      </c>
      <c r="H5506">
        <f t="shared" si="171"/>
        <v>57150</v>
      </c>
      <c r="I5506" t="str">
        <f>VLOOKUP(E5506,'Data Produk'!$A$2:$E$2517,3,FALSE)</f>
        <v>BHINNEKA AGILE MP353 GAMING MOUSEPAD BLACK</v>
      </c>
      <c r="J5506" t="str">
        <f>VLOOKUP(E5506,'Data Produk'!$A$2:$E$2517,4,FALSE)</f>
        <v>GAMING MOUSEPAD</v>
      </c>
      <c r="K5506" t="str">
        <f>VLOOKUP(D5506,'Data Outlet'!$A$2:$D$17,4,FALSE)</f>
        <v>Joko Susilo</v>
      </c>
      <c r="L5506" t="str">
        <f>VLOOKUP(D5506,'Data Outlet'!$A$2:$D$17,2,FALSE)</f>
        <v>SUMARECON MALL BEKASI</v>
      </c>
    </row>
    <row r="5507" spans="1:12" x14ac:dyDescent="0.25">
      <c r="A5507" t="str">
        <f t="shared" si="172"/>
        <v>T-5506</v>
      </c>
      <c r="B5507" s="3" t="s">
        <v>2584</v>
      </c>
      <c r="C5507" s="5">
        <v>45497</v>
      </c>
      <c r="D5507" s="3" t="s">
        <v>44</v>
      </c>
      <c r="E5507" s="4" t="s">
        <v>1423</v>
      </c>
      <c r="F5507" s="9">
        <v>1</v>
      </c>
      <c r="G5507">
        <f>VLOOKUP(E5507,'Data Produk'!$A$2:$E$2517,5,FALSE)</f>
        <v>15300</v>
      </c>
      <c r="H5507">
        <f t="shared" ref="H5507:H5570" si="173">G5507*F5507</f>
        <v>15300</v>
      </c>
      <c r="I5507" t="str">
        <f>VLOOKUP(E5507,'Data Produk'!$A$2:$E$2517,3,FALSE)</f>
        <v>BHINNEKA LINKPODS ES3 WIRED EARBUDS WHITE</v>
      </c>
      <c r="J5507" t="str">
        <f>VLOOKUP(E5507,'Data Produk'!$A$2:$E$2517,4,FALSE)</f>
        <v>EARPHONE</v>
      </c>
      <c r="K5507" t="str">
        <f>VLOOKUP(D5507,'Data Outlet'!$A$2:$D$17,4,FALSE)</f>
        <v>Gita Rahma</v>
      </c>
      <c r="L5507" t="str">
        <f>VLOOKUP(D5507,'Data Outlet'!$A$2:$D$17,2,FALSE)</f>
        <v>PAKUWON</v>
      </c>
    </row>
    <row r="5508" spans="1:12" x14ac:dyDescent="0.25">
      <c r="A5508" t="str">
        <f t="shared" si="172"/>
        <v>T-5507</v>
      </c>
      <c r="B5508" s="3" t="s">
        <v>2584</v>
      </c>
      <c r="C5508" s="5">
        <v>45496</v>
      </c>
      <c r="D5508" s="3" t="s">
        <v>44</v>
      </c>
      <c r="E5508" s="4" t="s">
        <v>1820</v>
      </c>
      <c r="F5508" s="9">
        <v>1</v>
      </c>
      <c r="G5508">
        <f>VLOOKUP(E5508,'Data Produk'!$A$2:$E$2517,5,FALSE)</f>
        <v>11700</v>
      </c>
      <c r="H5508">
        <f t="shared" si="173"/>
        <v>11700</v>
      </c>
      <c r="I5508" t="str">
        <f>VLOOKUP(E5508,'Data Produk'!$A$2:$E$2517,3,FALSE)</f>
        <v>BHINNEKA Gaming Mousepad MP25</v>
      </c>
      <c r="J5508" t="str">
        <f>VLOOKUP(E5508,'Data Produk'!$A$2:$E$2517,4,FALSE)</f>
        <v>BASIC MOUSEPAD</v>
      </c>
      <c r="K5508" t="str">
        <f>VLOOKUP(D5508,'Data Outlet'!$A$2:$D$17,4,FALSE)</f>
        <v>Gita Rahma</v>
      </c>
      <c r="L5508" t="str">
        <f>VLOOKUP(D5508,'Data Outlet'!$A$2:$D$17,2,FALSE)</f>
        <v>PAKUWON</v>
      </c>
    </row>
    <row r="5509" spans="1:12" x14ac:dyDescent="0.25">
      <c r="A5509" t="str">
        <f t="shared" si="172"/>
        <v>T-5508</v>
      </c>
      <c r="B5509" s="3" t="s">
        <v>2584</v>
      </c>
      <c r="C5509" s="5">
        <v>45479</v>
      </c>
      <c r="D5509" s="3" t="s">
        <v>44</v>
      </c>
      <c r="E5509" s="4" t="s">
        <v>1922</v>
      </c>
      <c r="F5509" s="9">
        <v>1</v>
      </c>
      <c r="G5509">
        <f>VLOOKUP(E5509,'Data Produk'!$A$2:$E$2517,5,FALSE)</f>
        <v>82800</v>
      </c>
      <c r="H5509">
        <f t="shared" si="173"/>
        <v>82800</v>
      </c>
      <c r="I5509" t="str">
        <f>VLOOKUP(E5509,'Data Produk'!$A$2:$E$2517,3,FALSE)</f>
        <v>BHINNEKA GO W193 OFFICE MOUSE PINK</v>
      </c>
      <c r="J5509" t="str">
        <f>VLOOKUP(E5509,'Data Produk'!$A$2:$E$2517,4,FALSE)</f>
        <v>OFFICE MOUSE</v>
      </c>
      <c r="K5509" t="str">
        <f>VLOOKUP(D5509,'Data Outlet'!$A$2:$D$17,4,FALSE)</f>
        <v>Gita Rahma</v>
      </c>
      <c r="L5509" t="str">
        <f>VLOOKUP(D5509,'Data Outlet'!$A$2:$D$17,2,FALSE)</f>
        <v>PAKUWON</v>
      </c>
    </row>
    <row r="5510" spans="1:12" x14ac:dyDescent="0.25">
      <c r="A5510" t="str">
        <f t="shared" si="172"/>
        <v>T-5509</v>
      </c>
      <c r="B5510" s="3" t="s">
        <v>2584</v>
      </c>
      <c r="C5510" s="5">
        <v>45485</v>
      </c>
      <c r="D5510" s="3" t="s">
        <v>47</v>
      </c>
      <c r="E5510" s="4" t="s">
        <v>613</v>
      </c>
      <c r="F5510" s="9">
        <v>1</v>
      </c>
      <c r="G5510">
        <f>VLOOKUP(E5510,'Data Produk'!$A$2:$E$2517,5,FALSE)</f>
        <v>41400</v>
      </c>
      <c r="H5510">
        <f t="shared" si="173"/>
        <v>41400</v>
      </c>
      <c r="I5510" t="str">
        <f>VLOOKUP(E5510,'Data Produk'!$A$2:$E$2517,3,FALSE)</f>
        <v>BHINNEKA CW1-Q03 18W 1-PORTS CHARGER (QC) WHITE</v>
      </c>
      <c r="J5510" t="str">
        <f>VLOOKUP(E5510,'Data Produk'!$A$2:$E$2517,4,FALSE)</f>
        <v>CHARGER</v>
      </c>
      <c r="K5510" t="str">
        <f>VLOOKUP(D5510,'Data Outlet'!$A$2:$D$17,4,FALSE)</f>
        <v>Joko Susilo</v>
      </c>
      <c r="L5510" t="str">
        <f>VLOOKUP(D5510,'Data Outlet'!$A$2:$D$17,2,FALSE)</f>
        <v>SUMARECON MALL BEKASI</v>
      </c>
    </row>
    <row r="5511" spans="1:12" x14ac:dyDescent="0.25">
      <c r="A5511" t="str">
        <f t="shared" si="172"/>
        <v>T-5510</v>
      </c>
      <c r="B5511" s="3" t="s">
        <v>2584</v>
      </c>
      <c r="C5511" s="5">
        <v>45488</v>
      </c>
      <c r="D5511" s="3" t="s">
        <v>44</v>
      </c>
      <c r="E5511" s="4" t="s">
        <v>696</v>
      </c>
      <c r="F5511" s="9">
        <v>4</v>
      </c>
      <c r="G5511">
        <f>VLOOKUP(E5511,'Data Produk'!$A$2:$E$2517,5,FALSE)</f>
        <v>14400</v>
      </c>
      <c r="H5511">
        <f t="shared" si="173"/>
        <v>57600</v>
      </c>
      <c r="I5511" t="str">
        <f>VLOOKUP(E5511,'Data Produk'!$A$2:$E$2517,3,FALSE)</f>
        <v>BHINNEKA DURALINK KLT1201 CABLE BLACK</v>
      </c>
      <c r="J5511" t="str">
        <f>VLOOKUP(E5511,'Data Produk'!$A$2:$E$2517,4,FALSE)</f>
        <v>CABLE</v>
      </c>
      <c r="K5511" t="str">
        <f>VLOOKUP(D5511,'Data Outlet'!$A$2:$D$17,4,FALSE)</f>
        <v>Gita Rahma</v>
      </c>
      <c r="L5511" t="str">
        <f>VLOOKUP(D5511,'Data Outlet'!$A$2:$D$17,2,FALSE)</f>
        <v>PAKUWON</v>
      </c>
    </row>
    <row r="5512" spans="1:12" x14ac:dyDescent="0.25">
      <c r="A5512" t="str">
        <f t="shared" si="172"/>
        <v>T-5511</v>
      </c>
      <c r="B5512" s="3" t="s">
        <v>2584</v>
      </c>
      <c r="C5512" s="5">
        <v>45487</v>
      </c>
      <c r="D5512" s="3" t="s">
        <v>47</v>
      </c>
      <c r="E5512" s="4" t="s">
        <v>1923</v>
      </c>
      <c r="F5512" s="9">
        <v>1</v>
      </c>
      <c r="G5512">
        <f>VLOOKUP(E5512,'Data Produk'!$A$2:$E$2517,5,FALSE)</f>
        <v>162000</v>
      </c>
      <c r="H5512">
        <f t="shared" si="173"/>
        <v>162000</v>
      </c>
      <c r="I5512" t="str">
        <f>VLOOKUP(E5512,'Data Produk'!$A$2:$E$2517,3,FALSE)</f>
        <v>BHINNEKA GO WH03 WIRELESS HEADSET BEIGE</v>
      </c>
      <c r="J5512" t="str">
        <f>VLOOKUP(E5512,'Data Produk'!$A$2:$E$2517,4,FALSE)</f>
        <v>WIRELESS HEADSET</v>
      </c>
      <c r="K5512" t="str">
        <f>VLOOKUP(D5512,'Data Outlet'!$A$2:$D$17,4,FALSE)</f>
        <v>Joko Susilo</v>
      </c>
      <c r="L5512" t="str">
        <f>VLOOKUP(D5512,'Data Outlet'!$A$2:$D$17,2,FALSE)</f>
        <v>SUMARECON MALL BEKASI</v>
      </c>
    </row>
    <row r="5513" spans="1:12" x14ac:dyDescent="0.25">
      <c r="A5513" t="str">
        <f t="shared" si="172"/>
        <v>T-5512</v>
      </c>
      <c r="B5513" s="3" t="s">
        <v>2584</v>
      </c>
      <c r="C5513" s="5">
        <v>45491</v>
      </c>
      <c r="D5513" s="3" t="s">
        <v>47</v>
      </c>
      <c r="E5513" s="4" t="s">
        <v>1602</v>
      </c>
      <c r="F5513" s="9">
        <v>2</v>
      </c>
      <c r="G5513">
        <f>VLOOKUP(E5513,'Data Produk'!$A$2:$E$2517,5,FALSE)</f>
        <v>26100</v>
      </c>
      <c r="H5513">
        <f t="shared" si="173"/>
        <v>52200</v>
      </c>
      <c r="I5513" t="str">
        <f>VLOOKUP(E5513,'Data Produk'!$A$2:$E$2517,3,FALSE)</f>
        <v>BHINNEKA GO ES1 WIRED EARBUDS WHITE</v>
      </c>
      <c r="J5513" t="str">
        <f>VLOOKUP(E5513,'Data Produk'!$A$2:$E$2517,4,FALSE)</f>
        <v>EARPHONE</v>
      </c>
      <c r="K5513" t="str">
        <f>VLOOKUP(D5513,'Data Outlet'!$A$2:$D$17,4,FALSE)</f>
        <v>Joko Susilo</v>
      </c>
      <c r="L5513" t="str">
        <f>VLOOKUP(D5513,'Data Outlet'!$A$2:$D$17,2,FALSE)</f>
        <v>SUMARECON MALL BEKASI</v>
      </c>
    </row>
    <row r="5514" spans="1:12" x14ac:dyDescent="0.25">
      <c r="A5514" t="str">
        <f t="shared" si="172"/>
        <v>T-5513</v>
      </c>
      <c r="B5514" s="3" t="s">
        <v>2584</v>
      </c>
      <c r="C5514" s="5">
        <v>45483</v>
      </c>
      <c r="D5514" s="3" t="s">
        <v>44</v>
      </c>
      <c r="E5514" s="4" t="s">
        <v>1924</v>
      </c>
      <c r="F5514" s="9">
        <v>3</v>
      </c>
      <c r="G5514">
        <f>VLOOKUP(E5514,'Data Produk'!$A$2:$E$2517,5,FALSE)</f>
        <v>83700</v>
      </c>
      <c r="H5514">
        <f t="shared" si="173"/>
        <v>251100</v>
      </c>
      <c r="I5514" t="str">
        <f>VLOOKUP(E5514,'Data Produk'!$A$2:$E$2517,3,FALSE)</f>
        <v>BHINNEKA THOR X9 GAMING MOUSE BLACK</v>
      </c>
      <c r="J5514" t="str">
        <f>VLOOKUP(E5514,'Data Produk'!$A$2:$E$2517,4,FALSE)</f>
        <v>MOUSE GAMING</v>
      </c>
      <c r="K5514" t="str">
        <f>VLOOKUP(D5514,'Data Outlet'!$A$2:$D$17,4,FALSE)</f>
        <v>Gita Rahma</v>
      </c>
      <c r="L5514" t="str">
        <f>VLOOKUP(D5514,'Data Outlet'!$A$2:$D$17,2,FALSE)</f>
        <v>PAKUWON</v>
      </c>
    </row>
    <row r="5515" spans="1:12" x14ac:dyDescent="0.25">
      <c r="A5515" t="str">
        <f t="shared" si="172"/>
        <v>T-5514</v>
      </c>
      <c r="B5515" s="3" t="s">
        <v>2584</v>
      </c>
      <c r="C5515" s="5">
        <v>45499</v>
      </c>
      <c r="D5515" s="3" t="s">
        <v>47</v>
      </c>
      <c r="E5515" s="4" t="s">
        <v>1925</v>
      </c>
      <c r="F5515" s="9">
        <v>1</v>
      </c>
      <c r="G5515">
        <f>VLOOKUP(E5515,'Data Produk'!$A$2:$E$2517,5,FALSE)</f>
        <v>347000</v>
      </c>
      <c r="H5515">
        <f t="shared" si="173"/>
        <v>347000</v>
      </c>
      <c r="I5515" t="str">
        <f>VLOOKUP(E5515,'Data Produk'!$A$2:$E$2517,3,FALSE)</f>
        <v>BHINNEKA Gaming Mouse UX1</v>
      </c>
      <c r="J5515" t="str">
        <f>VLOOKUP(E5515,'Data Produk'!$A$2:$E$2517,4,FALSE)</f>
        <v>MOUSE GAMING</v>
      </c>
      <c r="K5515" t="str">
        <f>VLOOKUP(D5515,'Data Outlet'!$A$2:$D$17,4,FALSE)</f>
        <v>Joko Susilo</v>
      </c>
      <c r="L5515" t="str">
        <f>VLOOKUP(D5515,'Data Outlet'!$A$2:$D$17,2,FALSE)</f>
        <v>SUMARECON MALL BEKASI</v>
      </c>
    </row>
    <row r="5516" spans="1:12" x14ac:dyDescent="0.25">
      <c r="A5516" t="str">
        <f t="shared" ref="A5516:A5579" si="174">"T-"&amp;ROW()-1</f>
        <v>T-5515</v>
      </c>
      <c r="B5516" s="3" t="s">
        <v>2584</v>
      </c>
      <c r="C5516" s="5">
        <v>45486</v>
      </c>
      <c r="D5516" s="3" t="s">
        <v>44</v>
      </c>
      <c r="E5516" s="4" t="s">
        <v>1804</v>
      </c>
      <c r="F5516" s="9">
        <v>3</v>
      </c>
      <c r="G5516">
        <f>VLOOKUP(E5516,'Data Produk'!$A$2:$E$2517,5,FALSE)</f>
        <v>26100</v>
      </c>
      <c r="H5516">
        <f t="shared" si="173"/>
        <v>78300</v>
      </c>
      <c r="I5516" t="str">
        <f>VLOOKUP(E5516,'Data Produk'!$A$2:$E$2517,3,FALSE)</f>
        <v>KM102 BHINNEKA USB CABLE MICRO</v>
      </c>
      <c r="J5516" t="str">
        <f>VLOOKUP(E5516,'Data Produk'!$A$2:$E$2517,4,FALSE)</f>
        <v>CABLE</v>
      </c>
      <c r="K5516" t="str">
        <f>VLOOKUP(D5516,'Data Outlet'!$A$2:$D$17,4,FALSE)</f>
        <v>Gita Rahma</v>
      </c>
      <c r="L5516" t="str">
        <f>VLOOKUP(D5516,'Data Outlet'!$A$2:$D$17,2,FALSE)</f>
        <v>PAKUWON</v>
      </c>
    </row>
    <row r="5517" spans="1:12" x14ac:dyDescent="0.25">
      <c r="A5517" t="str">
        <f t="shared" si="174"/>
        <v>T-5516</v>
      </c>
      <c r="B5517" s="3" t="s">
        <v>2584</v>
      </c>
      <c r="C5517" s="5">
        <v>45493</v>
      </c>
      <c r="D5517" s="3" t="s">
        <v>44</v>
      </c>
      <c r="E5517" s="4" t="s">
        <v>640</v>
      </c>
      <c r="F5517" s="9">
        <v>3</v>
      </c>
      <c r="G5517">
        <f>VLOOKUP(E5517,'Data Produk'!$A$2:$E$2517,5,FALSE)</f>
        <v>22500</v>
      </c>
      <c r="H5517">
        <f t="shared" si="173"/>
        <v>67500</v>
      </c>
      <c r="I5517" t="str">
        <f>VLOOKUP(E5517,'Data Produk'!$A$2:$E$2517,3,FALSE)</f>
        <v>BHINNEKA LINKBUDS ES4 WIRED EARBUDS BLACK</v>
      </c>
      <c r="J5517" t="str">
        <f>VLOOKUP(E5517,'Data Produk'!$A$2:$E$2517,4,FALSE)</f>
        <v>EARPHONE</v>
      </c>
      <c r="K5517" t="str">
        <f>VLOOKUP(D5517,'Data Outlet'!$A$2:$D$17,4,FALSE)</f>
        <v>Gita Rahma</v>
      </c>
      <c r="L5517" t="str">
        <f>VLOOKUP(D5517,'Data Outlet'!$A$2:$D$17,2,FALSE)</f>
        <v>PAKUWON</v>
      </c>
    </row>
    <row r="5518" spans="1:12" x14ac:dyDescent="0.25">
      <c r="A5518" t="str">
        <f t="shared" si="174"/>
        <v>T-5517</v>
      </c>
      <c r="B5518" s="3" t="s">
        <v>2584</v>
      </c>
      <c r="C5518" s="5">
        <v>45492</v>
      </c>
      <c r="D5518" s="3" t="s">
        <v>47</v>
      </c>
      <c r="E5518" s="4" t="s">
        <v>1926</v>
      </c>
      <c r="F5518" s="9">
        <v>2</v>
      </c>
      <c r="G5518">
        <f>VLOOKUP(E5518,'Data Produk'!$A$2:$E$2517,5,FALSE)</f>
        <v>355500</v>
      </c>
      <c r="H5518">
        <f t="shared" si="173"/>
        <v>711000</v>
      </c>
      <c r="I5518" t="str">
        <f>VLOOKUP(E5518,'Data Produk'!$A$2:$E$2517,3,FALSE)</f>
        <v>BHINNEKA Gaming Gamepad USB WGP14 BK</v>
      </c>
      <c r="J5518" t="str">
        <f>VLOOKUP(E5518,'Data Produk'!$A$2:$E$2517,4,FALSE)</f>
        <v>GAMEPAD</v>
      </c>
      <c r="K5518" t="str">
        <f>VLOOKUP(D5518,'Data Outlet'!$A$2:$D$17,4,FALSE)</f>
        <v>Joko Susilo</v>
      </c>
      <c r="L5518" t="str">
        <f>VLOOKUP(D5518,'Data Outlet'!$A$2:$D$17,2,FALSE)</f>
        <v>SUMARECON MALL BEKASI</v>
      </c>
    </row>
    <row r="5519" spans="1:12" x14ac:dyDescent="0.25">
      <c r="A5519" t="str">
        <f t="shared" si="174"/>
        <v>T-5518</v>
      </c>
      <c r="B5519" s="3" t="s">
        <v>2584</v>
      </c>
      <c r="C5519" s="5">
        <v>45499</v>
      </c>
      <c r="D5519" s="3" t="s">
        <v>44</v>
      </c>
      <c r="E5519" s="4" t="s">
        <v>1927</v>
      </c>
      <c r="F5519" s="9">
        <v>1</v>
      </c>
      <c r="G5519">
        <f>VLOOKUP(E5519,'Data Produk'!$A$2:$E$2517,5,FALSE)</f>
        <v>34200</v>
      </c>
      <c r="H5519">
        <f t="shared" si="173"/>
        <v>34200</v>
      </c>
      <c r="I5519" t="str">
        <f>VLOOKUP(E5519,'Data Produk'!$A$2:$E$2517,3,FALSE)</f>
        <v>KC104 BHINNEKA USB CABLE TYPE C</v>
      </c>
      <c r="J5519" t="str">
        <f>VLOOKUP(E5519,'Data Produk'!$A$2:$E$2517,4,FALSE)</f>
        <v>CABLE</v>
      </c>
      <c r="K5519" t="str">
        <f>VLOOKUP(D5519,'Data Outlet'!$A$2:$D$17,4,FALSE)</f>
        <v>Gita Rahma</v>
      </c>
      <c r="L5519" t="str">
        <f>VLOOKUP(D5519,'Data Outlet'!$A$2:$D$17,2,FALSE)</f>
        <v>PAKUWON</v>
      </c>
    </row>
    <row r="5520" spans="1:12" x14ac:dyDescent="0.25">
      <c r="A5520" t="str">
        <f t="shared" si="174"/>
        <v>T-5519</v>
      </c>
      <c r="B5520" s="3" t="s">
        <v>2584</v>
      </c>
      <c r="C5520" s="5">
        <v>45496</v>
      </c>
      <c r="D5520" s="3" t="s">
        <v>47</v>
      </c>
      <c r="E5520" s="4" t="s">
        <v>575</v>
      </c>
      <c r="F5520" s="9">
        <v>1</v>
      </c>
      <c r="G5520">
        <f>VLOOKUP(E5520,'Data Produk'!$A$2:$E$2517,5,FALSE)</f>
        <v>37350</v>
      </c>
      <c r="H5520">
        <f t="shared" si="173"/>
        <v>37350</v>
      </c>
      <c r="I5520" t="str">
        <f>VLOOKUP(E5520,'Data Produk'!$A$2:$E$2517,3,FALSE)</f>
        <v>BHINNEKA LAVALIER MV01 MICROPHONE BLACK</v>
      </c>
      <c r="J5520" t="str">
        <f>VLOOKUP(E5520,'Data Produk'!$A$2:$E$2517,4,FALSE)</f>
        <v>STREAMING DEVICES</v>
      </c>
      <c r="K5520" t="str">
        <f>VLOOKUP(D5520,'Data Outlet'!$A$2:$D$17,4,FALSE)</f>
        <v>Joko Susilo</v>
      </c>
      <c r="L5520" t="str">
        <f>VLOOKUP(D5520,'Data Outlet'!$A$2:$D$17,2,FALSE)</f>
        <v>SUMARECON MALL BEKASI</v>
      </c>
    </row>
    <row r="5521" spans="1:12" x14ac:dyDescent="0.25">
      <c r="A5521" t="str">
        <f t="shared" si="174"/>
        <v>T-5520</v>
      </c>
      <c r="B5521" s="3" t="s">
        <v>2584</v>
      </c>
      <c r="C5521" s="5">
        <v>45495</v>
      </c>
      <c r="D5521" s="3" t="s">
        <v>47</v>
      </c>
      <c r="E5521" s="4" t="s">
        <v>1928</v>
      </c>
      <c r="F5521" s="9">
        <v>1</v>
      </c>
      <c r="G5521">
        <f>VLOOKUP(E5521,'Data Produk'!$A$2:$E$2517,5,FALSE)</f>
        <v>170100</v>
      </c>
      <c r="H5521">
        <f t="shared" si="173"/>
        <v>170100</v>
      </c>
      <c r="I5521" t="str">
        <f>VLOOKUP(E5521,'Data Produk'!$A$2:$E$2517,3,FALSE)</f>
        <v>BHINNEKA Gaming Deskmat ATO MP905 MARBLE</v>
      </c>
      <c r="J5521" t="str">
        <f>VLOOKUP(E5521,'Data Produk'!$A$2:$E$2517,4,FALSE)</f>
        <v>DESKMAT</v>
      </c>
      <c r="K5521" t="str">
        <f>VLOOKUP(D5521,'Data Outlet'!$A$2:$D$17,4,FALSE)</f>
        <v>Joko Susilo</v>
      </c>
      <c r="L5521" t="str">
        <f>VLOOKUP(D5521,'Data Outlet'!$A$2:$D$17,2,FALSE)</f>
        <v>SUMARECON MALL BEKASI</v>
      </c>
    </row>
    <row r="5522" spans="1:12" x14ac:dyDescent="0.25">
      <c r="A5522" t="str">
        <f t="shared" si="174"/>
        <v>T-5521</v>
      </c>
      <c r="B5522" s="3" t="s">
        <v>2584</v>
      </c>
      <c r="C5522" s="5">
        <v>45499</v>
      </c>
      <c r="D5522" s="3" t="s">
        <v>47</v>
      </c>
      <c r="E5522" s="4" t="s">
        <v>1735</v>
      </c>
      <c r="F5522" s="9">
        <v>1</v>
      </c>
      <c r="G5522">
        <f>VLOOKUP(E5522,'Data Produk'!$A$2:$E$2517,5,FALSE)</f>
        <v>65700</v>
      </c>
      <c r="H5522">
        <f t="shared" si="173"/>
        <v>65700</v>
      </c>
      <c r="I5522" t="str">
        <f>VLOOKUP(E5522,'Data Produk'!$A$2:$E$2517,3,FALSE)</f>
        <v>BHINNEKA AGILE MP453 GAMING MOUSEPAD BLACK</v>
      </c>
      <c r="J5522" t="str">
        <f>VLOOKUP(E5522,'Data Produk'!$A$2:$E$2517,4,FALSE)</f>
        <v>GAMING MOUSEPAD</v>
      </c>
      <c r="K5522" t="str">
        <f>VLOOKUP(D5522,'Data Outlet'!$A$2:$D$17,4,FALSE)</f>
        <v>Joko Susilo</v>
      </c>
      <c r="L5522" t="str">
        <f>VLOOKUP(D5522,'Data Outlet'!$A$2:$D$17,2,FALSE)</f>
        <v>SUMARECON MALL BEKASI</v>
      </c>
    </row>
    <row r="5523" spans="1:12" x14ac:dyDescent="0.25">
      <c r="A5523" t="str">
        <f t="shared" si="174"/>
        <v>T-5522</v>
      </c>
      <c r="B5523" s="3" t="s">
        <v>2584</v>
      </c>
      <c r="C5523" s="5">
        <v>45490</v>
      </c>
      <c r="D5523" s="3" t="s">
        <v>47</v>
      </c>
      <c r="E5523" s="4" t="s">
        <v>1929</v>
      </c>
      <c r="F5523" s="9">
        <v>1</v>
      </c>
      <c r="G5523">
        <f>VLOOKUP(E5523,'Data Produk'!$A$2:$E$2517,5,FALSE)</f>
        <v>31500</v>
      </c>
      <c r="H5523">
        <f t="shared" si="173"/>
        <v>31500</v>
      </c>
      <c r="I5523" t="str">
        <f>VLOOKUP(E5523,'Data Produk'!$A$2:$E$2517,3,FALSE)</f>
        <v>BHINNEKA Gaming Mousepad MP35 PINK</v>
      </c>
      <c r="J5523" t="str">
        <f>VLOOKUP(E5523,'Data Produk'!$A$2:$E$2517,4,FALSE)</f>
        <v>BASIC MOUSEPAD</v>
      </c>
      <c r="K5523" t="str">
        <f>VLOOKUP(D5523,'Data Outlet'!$A$2:$D$17,4,FALSE)</f>
        <v>Joko Susilo</v>
      </c>
      <c r="L5523" t="str">
        <f>VLOOKUP(D5523,'Data Outlet'!$A$2:$D$17,2,FALSE)</f>
        <v>SUMARECON MALL BEKASI</v>
      </c>
    </row>
    <row r="5524" spans="1:12" x14ac:dyDescent="0.25">
      <c r="A5524" t="str">
        <f t="shared" si="174"/>
        <v>T-5523</v>
      </c>
      <c r="B5524" s="3" t="s">
        <v>2584</v>
      </c>
      <c r="C5524" s="5">
        <v>45490</v>
      </c>
      <c r="D5524" s="3" t="s">
        <v>47</v>
      </c>
      <c r="E5524" s="4" t="s">
        <v>1161</v>
      </c>
      <c r="F5524" s="9">
        <v>1</v>
      </c>
      <c r="G5524">
        <f>VLOOKUP(E5524,'Data Produk'!$A$2:$E$2517,5,FALSE)</f>
        <v>261000</v>
      </c>
      <c r="H5524">
        <f t="shared" si="173"/>
        <v>261000</v>
      </c>
      <c r="I5524" t="str">
        <f>VLOOKUP(E5524,'Data Produk'!$A$2:$E$2517,3,FALSE)</f>
        <v>BHINNEKA ALTO MH91 GAMING HEADSET BLACK</v>
      </c>
      <c r="J5524" t="str">
        <f>VLOOKUP(E5524,'Data Produk'!$A$2:$E$2517,4,FALSE)</f>
        <v>GAMING HEADSET</v>
      </c>
      <c r="K5524" t="str">
        <f>VLOOKUP(D5524,'Data Outlet'!$A$2:$D$17,4,FALSE)</f>
        <v>Joko Susilo</v>
      </c>
      <c r="L5524" t="str">
        <f>VLOOKUP(D5524,'Data Outlet'!$A$2:$D$17,2,FALSE)</f>
        <v>SUMARECON MALL BEKASI</v>
      </c>
    </row>
    <row r="5525" spans="1:12" x14ac:dyDescent="0.25">
      <c r="A5525" t="str">
        <f t="shared" si="174"/>
        <v>T-5524</v>
      </c>
      <c r="B5525" s="3" t="s">
        <v>2584</v>
      </c>
      <c r="C5525" s="5">
        <v>45474</v>
      </c>
      <c r="D5525" s="3" t="s">
        <v>44</v>
      </c>
      <c r="E5525" s="4" t="s">
        <v>628</v>
      </c>
      <c r="F5525" s="9">
        <v>1</v>
      </c>
      <c r="G5525">
        <f>VLOOKUP(E5525,'Data Produk'!$A$2:$E$2517,5,FALSE)</f>
        <v>57600</v>
      </c>
      <c r="H5525">
        <f t="shared" si="173"/>
        <v>57600</v>
      </c>
      <c r="I5525" t="str">
        <f>VLOOKUP(E5525,'Data Produk'!$A$2:$E$2517,3,FALSE)</f>
        <v>BHINNEKA GO W192 OFFICE MOUSE BLACK</v>
      </c>
      <c r="J5525" t="str">
        <f>VLOOKUP(E5525,'Data Produk'!$A$2:$E$2517,4,FALSE)</f>
        <v>OFFICE MOUSE</v>
      </c>
      <c r="K5525" t="str">
        <f>VLOOKUP(D5525,'Data Outlet'!$A$2:$D$17,4,FALSE)</f>
        <v>Gita Rahma</v>
      </c>
      <c r="L5525" t="str">
        <f>VLOOKUP(D5525,'Data Outlet'!$A$2:$D$17,2,FALSE)</f>
        <v>PAKUWON</v>
      </c>
    </row>
    <row r="5526" spans="1:12" x14ac:dyDescent="0.25">
      <c r="A5526" t="str">
        <f t="shared" si="174"/>
        <v>T-5525</v>
      </c>
      <c r="B5526" s="3" t="s">
        <v>2584</v>
      </c>
      <c r="C5526" s="5">
        <v>45495</v>
      </c>
      <c r="D5526" s="3" t="s">
        <v>44</v>
      </c>
      <c r="E5526" s="4" t="s">
        <v>650</v>
      </c>
      <c r="F5526" s="9">
        <v>1</v>
      </c>
      <c r="G5526">
        <f>VLOOKUP(E5526,'Data Produk'!$A$2:$E$2517,5,FALSE)</f>
        <v>31500</v>
      </c>
      <c r="H5526">
        <f t="shared" si="173"/>
        <v>31500</v>
      </c>
      <c r="I5526" t="str">
        <f>VLOOKUP(E5526,'Data Produk'!$A$2:$E$2517,3,FALSE)</f>
        <v>BHINNEKA HYPERLINK KD60L1501 BLACK</v>
      </c>
      <c r="J5526" t="str">
        <f>VLOOKUP(E5526,'Data Produk'!$A$2:$E$2517,4,FALSE)</f>
        <v>CABLE</v>
      </c>
      <c r="K5526" t="str">
        <f>VLOOKUP(D5526,'Data Outlet'!$A$2:$D$17,4,FALSE)</f>
        <v>Gita Rahma</v>
      </c>
      <c r="L5526" t="str">
        <f>VLOOKUP(D5526,'Data Outlet'!$A$2:$D$17,2,FALSE)</f>
        <v>PAKUWON</v>
      </c>
    </row>
    <row r="5527" spans="1:12" x14ac:dyDescent="0.25">
      <c r="A5527" t="str">
        <f t="shared" si="174"/>
        <v>T-5526</v>
      </c>
      <c r="B5527" s="3" t="s">
        <v>2584</v>
      </c>
      <c r="C5527" s="5">
        <v>45490</v>
      </c>
      <c r="D5527" s="3" t="s">
        <v>47</v>
      </c>
      <c r="E5527" s="4" t="s">
        <v>738</v>
      </c>
      <c r="F5527" s="9">
        <v>1</v>
      </c>
      <c r="G5527">
        <f>VLOOKUP(E5527,'Data Produk'!$A$2:$E$2517,5,FALSE)</f>
        <v>202500</v>
      </c>
      <c r="H5527">
        <f t="shared" si="173"/>
        <v>202500</v>
      </c>
      <c r="I5527" t="str">
        <f>VLOOKUP(E5527,'Data Produk'!$A$2:$E$2517,3,FALSE)</f>
        <v>BHINNEKA ATOM FULL SIZE MECHANICAL KEYBOARD GREY BLUE SWITCH</v>
      </c>
      <c r="J5527" t="str">
        <f>VLOOKUP(E5527,'Data Produk'!$A$2:$E$2517,4,FALSE)</f>
        <v>KEYBOARD GAMING</v>
      </c>
      <c r="K5527" t="str">
        <f>VLOOKUP(D5527,'Data Outlet'!$A$2:$D$17,4,FALSE)</f>
        <v>Joko Susilo</v>
      </c>
      <c r="L5527" t="str">
        <f>VLOOKUP(D5527,'Data Outlet'!$A$2:$D$17,2,FALSE)</f>
        <v>SUMARECON MALL BEKASI</v>
      </c>
    </row>
    <row r="5528" spans="1:12" x14ac:dyDescent="0.25">
      <c r="A5528" t="str">
        <f t="shared" si="174"/>
        <v>T-5527</v>
      </c>
      <c r="B5528" s="3" t="s">
        <v>2584</v>
      </c>
      <c r="C5528" s="5">
        <v>45504</v>
      </c>
      <c r="D5528" s="3" t="s">
        <v>47</v>
      </c>
      <c r="E5528" s="4" t="s">
        <v>1583</v>
      </c>
      <c r="F5528" s="9">
        <v>1</v>
      </c>
      <c r="G5528">
        <f>VLOOKUP(E5528,'Data Produk'!$A$2:$E$2517,5,FALSE)</f>
        <v>139300</v>
      </c>
      <c r="H5528">
        <f t="shared" si="173"/>
        <v>139300</v>
      </c>
      <c r="I5528" t="str">
        <f>VLOOKUP(E5528,'Data Produk'!$A$2:$E$2517,3,FALSE)</f>
        <v>BHINNEKA CHIEF II HG20 GAMING HEADSET BLACK</v>
      </c>
      <c r="J5528" t="str">
        <f>VLOOKUP(E5528,'Data Produk'!$A$2:$E$2517,4,FALSE)</f>
        <v>GAMING HEADSET</v>
      </c>
      <c r="K5528" t="str">
        <f>VLOOKUP(D5528,'Data Outlet'!$A$2:$D$17,4,FALSE)</f>
        <v>Joko Susilo</v>
      </c>
      <c r="L5528" t="str">
        <f>VLOOKUP(D5528,'Data Outlet'!$A$2:$D$17,2,FALSE)</f>
        <v>SUMARECON MALL BEKASI</v>
      </c>
    </row>
    <row r="5529" spans="1:12" x14ac:dyDescent="0.25">
      <c r="A5529" t="str">
        <f t="shared" si="174"/>
        <v>T-5528</v>
      </c>
      <c r="B5529" s="3" t="s">
        <v>2584</v>
      </c>
      <c r="C5529" s="5">
        <v>45496</v>
      </c>
      <c r="D5529" s="3" t="s">
        <v>47</v>
      </c>
      <c r="E5529" s="4" t="s">
        <v>1443</v>
      </c>
      <c r="F5529" s="9">
        <v>1</v>
      </c>
      <c r="G5529">
        <f>VLOOKUP(E5529,'Data Produk'!$A$2:$E$2517,5,FALSE)</f>
        <v>34200</v>
      </c>
      <c r="H5529">
        <f t="shared" si="173"/>
        <v>34200</v>
      </c>
      <c r="I5529" t="str">
        <f>VLOOKUP(E5529,'Data Produk'!$A$2:$E$2517,3,FALSE)</f>
        <v>KDL105 BHINNEKA USB CABLE LIGHTNING</v>
      </c>
      <c r="J5529" t="str">
        <f>VLOOKUP(E5529,'Data Produk'!$A$2:$E$2517,4,FALSE)</f>
        <v>CABLE</v>
      </c>
      <c r="K5529" t="str">
        <f>VLOOKUP(D5529,'Data Outlet'!$A$2:$D$17,4,FALSE)</f>
        <v>Joko Susilo</v>
      </c>
      <c r="L5529" t="str">
        <f>VLOOKUP(D5529,'Data Outlet'!$A$2:$D$17,2,FALSE)</f>
        <v>SUMARECON MALL BEKASI</v>
      </c>
    </row>
    <row r="5530" spans="1:12" x14ac:dyDescent="0.25">
      <c r="A5530" t="str">
        <f t="shared" si="174"/>
        <v>T-5529</v>
      </c>
      <c r="B5530" s="3" t="s">
        <v>2584</v>
      </c>
      <c r="C5530" s="5">
        <v>45479</v>
      </c>
      <c r="D5530" s="3" t="s">
        <v>44</v>
      </c>
      <c r="E5530" s="4" t="s">
        <v>1930</v>
      </c>
      <c r="F5530" s="9">
        <v>1</v>
      </c>
      <c r="G5530">
        <f>VLOOKUP(E5530,'Data Produk'!$A$2:$E$2517,5,FALSE)</f>
        <v>82800</v>
      </c>
      <c r="H5530">
        <f t="shared" si="173"/>
        <v>82800</v>
      </c>
      <c r="I5530" t="str">
        <f>VLOOKUP(E5530,'Data Produk'!$A$2:$E$2517,3,FALSE)</f>
        <v>BHINNEKA W190 OFFICE MOUSE MINT</v>
      </c>
      <c r="J5530" t="str">
        <f>VLOOKUP(E5530,'Data Produk'!$A$2:$E$2517,4,FALSE)</f>
        <v>OFFICE MOUSE</v>
      </c>
      <c r="K5530" t="str">
        <f>VLOOKUP(D5530,'Data Outlet'!$A$2:$D$17,4,FALSE)</f>
        <v>Gita Rahma</v>
      </c>
      <c r="L5530" t="str">
        <f>VLOOKUP(D5530,'Data Outlet'!$A$2:$D$17,2,FALSE)</f>
        <v>PAKUWON</v>
      </c>
    </row>
    <row r="5531" spans="1:12" x14ac:dyDescent="0.25">
      <c r="A5531" t="str">
        <f t="shared" si="174"/>
        <v>T-5530</v>
      </c>
      <c r="B5531" s="3" t="s">
        <v>2584</v>
      </c>
      <c r="C5531" s="5">
        <v>45502</v>
      </c>
      <c r="D5531" s="3" t="s">
        <v>44</v>
      </c>
      <c r="E5531" s="4" t="s">
        <v>816</v>
      </c>
      <c r="F5531" s="9">
        <v>1</v>
      </c>
      <c r="G5531">
        <f>VLOOKUP(E5531,'Data Produk'!$A$2:$E$2517,5,FALSE)</f>
        <v>13050</v>
      </c>
      <c r="H5531">
        <f t="shared" si="173"/>
        <v>13050</v>
      </c>
      <c r="I5531" t="str">
        <f>VLOOKUP(E5531,'Data Produk'!$A$2:$E$2517,3,FALSE)</f>
        <v>BHINNEKA DURALINK KCT1201 BLACK</v>
      </c>
      <c r="J5531" t="str">
        <f>VLOOKUP(E5531,'Data Produk'!$A$2:$E$2517,4,FALSE)</f>
        <v>CABLE</v>
      </c>
      <c r="K5531" t="str">
        <f>VLOOKUP(D5531,'Data Outlet'!$A$2:$D$17,4,FALSE)</f>
        <v>Gita Rahma</v>
      </c>
      <c r="L5531" t="str">
        <f>VLOOKUP(D5531,'Data Outlet'!$A$2:$D$17,2,FALSE)</f>
        <v>PAKUWON</v>
      </c>
    </row>
    <row r="5532" spans="1:12" x14ac:dyDescent="0.25">
      <c r="A5532" t="str">
        <f t="shared" si="174"/>
        <v>T-5531</v>
      </c>
      <c r="B5532" s="3" t="s">
        <v>2584</v>
      </c>
      <c r="C5532" s="5">
        <v>45500</v>
      </c>
      <c r="D5532" s="3" t="s">
        <v>44</v>
      </c>
      <c r="E5532" s="4" t="s">
        <v>1432</v>
      </c>
      <c r="F5532" s="9">
        <v>1</v>
      </c>
      <c r="G5532">
        <f>VLOOKUP(E5532,'Data Produk'!$A$2:$E$2517,5,FALSE)</f>
        <v>38700</v>
      </c>
      <c r="H5532">
        <f t="shared" si="173"/>
        <v>38700</v>
      </c>
      <c r="I5532" t="str">
        <f>VLOOKUP(E5532,'Data Produk'!$A$2:$E$2517,3,FALSE)</f>
        <v>BHINNEKA EG3 WIRED EARBUDS WHITE</v>
      </c>
      <c r="J5532" t="str">
        <f>VLOOKUP(E5532,'Data Produk'!$A$2:$E$2517,4,FALSE)</f>
        <v>EARPHONE</v>
      </c>
      <c r="K5532" t="str">
        <f>VLOOKUP(D5532,'Data Outlet'!$A$2:$D$17,4,FALSE)</f>
        <v>Gita Rahma</v>
      </c>
      <c r="L5532" t="str">
        <f>VLOOKUP(D5532,'Data Outlet'!$A$2:$D$17,2,FALSE)</f>
        <v>PAKUWON</v>
      </c>
    </row>
    <row r="5533" spans="1:12" x14ac:dyDescent="0.25">
      <c r="A5533" t="str">
        <f t="shared" si="174"/>
        <v>T-5532</v>
      </c>
      <c r="B5533" s="3" t="s">
        <v>2584</v>
      </c>
      <c r="C5533" s="5">
        <v>45483</v>
      </c>
      <c r="D5533" s="3" t="s">
        <v>47</v>
      </c>
      <c r="E5533" s="4" t="s">
        <v>1599</v>
      </c>
      <c r="F5533" s="9">
        <v>1</v>
      </c>
      <c r="G5533">
        <f>VLOOKUP(E5533,'Data Produk'!$A$2:$E$2517,5,FALSE)</f>
        <v>153000</v>
      </c>
      <c r="H5533">
        <f t="shared" si="173"/>
        <v>153000</v>
      </c>
      <c r="I5533" t="str">
        <f>VLOOKUP(E5533,'Data Produk'!$A$2:$E$2517,3,FALSE)</f>
        <v>BHINNEKA ATO MP905 DESKMAT GEO2</v>
      </c>
      <c r="J5533" t="str">
        <f>VLOOKUP(E5533,'Data Produk'!$A$2:$E$2517,4,FALSE)</f>
        <v>DESKMAT</v>
      </c>
      <c r="K5533" t="str">
        <f>VLOOKUP(D5533,'Data Outlet'!$A$2:$D$17,4,FALSE)</f>
        <v>Joko Susilo</v>
      </c>
      <c r="L5533" t="str">
        <f>VLOOKUP(D5533,'Data Outlet'!$A$2:$D$17,2,FALSE)</f>
        <v>SUMARECON MALL BEKASI</v>
      </c>
    </row>
    <row r="5534" spans="1:12" x14ac:dyDescent="0.25">
      <c r="A5534" t="str">
        <f t="shared" si="174"/>
        <v>T-5533</v>
      </c>
      <c r="B5534" s="3" t="s">
        <v>2584</v>
      </c>
      <c r="C5534" s="5">
        <v>45487</v>
      </c>
      <c r="D5534" s="3" t="s">
        <v>44</v>
      </c>
      <c r="E5534" s="4" t="s">
        <v>1931</v>
      </c>
      <c r="F5534" s="9">
        <v>1</v>
      </c>
      <c r="G5534">
        <f>VLOOKUP(E5534,'Data Produk'!$A$2:$E$2517,5,FALSE)</f>
        <v>81000</v>
      </c>
      <c r="H5534">
        <f t="shared" si="173"/>
        <v>81000</v>
      </c>
      <c r="I5534" t="str">
        <f>VLOOKUP(E5534,'Data Produk'!$A$2:$E$2517,3,FALSE)</f>
        <v>BHINNEKA SCAR II EG5C WIRED EARBUDS BLACK</v>
      </c>
      <c r="J5534" t="str">
        <f>VLOOKUP(E5534,'Data Produk'!$A$2:$E$2517,4,FALSE)</f>
        <v>EARPHONE</v>
      </c>
      <c r="K5534" t="str">
        <f>VLOOKUP(D5534,'Data Outlet'!$A$2:$D$17,4,FALSE)</f>
        <v>Gita Rahma</v>
      </c>
      <c r="L5534" t="str">
        <f>VLOOKUP(D5534,'Data Outlet'!$A$2:$D$17,2,FALSE)</f>
        <v>PAKUWON</v>
      </c>
    </row>
    <row r="5535" spans="1:12" x14ac:dyDescent="0.25">
      <c r="A5535" t="str">
        <f t="shared" si="174"/>
        <v>T-5534</v>
      </c>
      <c r="B5535" s="3" t="s">
        <v>2584</v>
      </c>
      <c r="C5535" s="5">
        <v>45497</v>
      </c>
      <c r="D5535" s="3" t="s">
        <v>44</v>
      </c>
      <c r="E5535" s="4" t="s">
        <v>1932</v>
      </c>
      <c r="F5535" s="9">
        <v>1</v>
      </c>
      <c r="G5535">
        <f>VLOOKUP(E5535,'Data Produk'!$A$2:$E$2517,5,FALSE)</f>
        <v>243000</v>
      </c>
      <c r="H5535">
        <f t="shared" si="173"/>
        <v>243000</v>
      </c>
      <c r="I5535" t="str">
        <f>VLOOKUP(E5535,'Data Produk'!$A$2:$E$2517,3,FALSE)</f>
        <v>BHINNEKA LUMINOUS C30 WEBCAM BLACK</v>
      </c>
      <c r="J5535" t="str">
        <f>VLOOKUP(E5535,'Data Produk'!$A$2:$E$2517,4,FALSE)</f>
        <v>STREAMING DEVICES</v>
      </c>
      <c r="K5535" t="str">
        <f>VLOOKUP(D5535,'Data Outlet'!$A$2:$D$17,4,FALSE)</f>
        <v>Gita Rahma</v>
      </c>
      <c r="L5535" t="str">
        <f>VLOOKUP(D5535,'Data Outlet'!$A$2:$D$17,2,FALSE)</f>
        <v>PAKUWON</v>
      </c>
    </row>
    <row r="5536" spans="1:12" x14ac:dyDescent="0.25">
      <c r="A5536" t="str">
        <f t="shared" si="174"/>
        <v>T-5535</v>
      </c>
      <c r="B5536" s="3" t="s">
        <v>2584</v>
      </c>
      <c r="C5536" s="5">
        <v>45503</v>
      </c>
      <c r="D5536" s="3" t="s">
        <v>44</v>
      </c>
      <c r="E5536" s="4" t="s">
        <v>1933</v>
      </c>
      <c r="F5536" s="9">
        <v>2</v>
      </c>
      <c r="G5536">
        <f>VLOOKUP(E5536,'Data Produk'!$A$2:$E$2517,5,FALSE)</f>
        <v>103500</v>
      </c>
      <c r="H5536">
        <f t="shared" si="173"/>
        <v>207000</v>
      </c>
      <c r="I5536" t="str">
        <f>VLOOKUP(E5536,'Data Produk'!$A$2:$E$2517,3,FALSE)</f>
        <v>BHINNEKA FLASH HQ53 GAMING HEADSET BLACK</v>
      </c>
      <c r="J5536" t="str">
        <f>VLOOKUP(E5536,'Data Produk'!$A$2:$E$2517,4,FALSE)</f>
        <v>GAMING HEADSET</v>
      </c>
      <c r="K5536" t="str">
        <f>VLOOKUP(D5536,'Data Outlet'!$A$2:$D$17,4,FALSE)</f>
        <v>Gita Rahma</v>
      </c>
      <c r="L5536" t="str">
        <f>VLOOKUP(D5536,'Data Outlet'!$A$2:$D$17,2,FALSE)</f>
        <v>PAKUWON</v>
      </c>
    </row>
    <row r="5537" spans="1:12" x14ac:dyDescent="0.25">
      <c r="A5537" t="str">
        <f t="shared" si="174"/>
        <v>T-5536</v>
      </c>
      <c r="B5537" s="3" t="s">
        <v>2584</v>
      </c>
      <c r="C5537" s="5">
        <v>45492</v>
      </c>
      <c r="D5537" s="3" t="s">
        <v>44</v>
      </c>
      <c r="E5537" s="4" t="s">
        <v>1418</v>
      </c>
      <c r="F5537" s="9">
        <v>1</v>
      </c>
      <c r="G5537">
        <f>VLOOKUP(E5537,'Data Produk'!$A$2:$E$2517,5,FALSE)</f>
        <v>13500</v>
      </c>
      <c r="H5537">
        <f t="shared" si="173"/>
        <v>13500</v>
      </c>
      <c r="I5537" t="str">
        <f>VLOOKUP(E5537,'Data Produk'!$A$2:$E$2517,3,FALSE)</f>
        <v>BHINNEKA LINKBUDS ES2 WIRED EARBUDS BLACK</v>
      </c>
      <c r="J5537" t="str">
        <f>VLOOKUP(E5537,'Data Produk'!$A$2:$E$2517,4,FALSE)</f>
        <v>EARPHONE</v>
      </c>
      <c r="K5537" t="str">
        <f>VLOOKUP(D5537,'Data Outlet'!$A$2:$D$17,4,FALSE)</f>
        <v>Gita Rahma</v>
      </c>
      <c r="L5537" t="str">
        <f>VLOOKUP(D5537,'Data Outlet'!$A$2:$D$17,2,FALSE)</f>
        <v>PAKUWON</v>
      </c>
    </row>
    <row r="5538" spans="1:12" x14ac:dyDescent="0.25">
      <c r="A5538" t="str">
        <f t="shared" si="174"/>
        <v>T-5537</v>
      </c>
      <c r="B5538" s="3" t="s">
        <v>2584</v>
      </c>
      <c r="C5538" s="5">
        <v>45484</v>
      </c>
      <c r="D5538" s="3" t="s">
        <v>47</v>
      </c>
      <c r="E5538" s="4" t="s">
        <v>1077</v>
      </c>
      <c r="F5538" s="9">
        <v>3</v>
      </c>
      <c r="G5538">
        <f>VLOOKUP(E5538,'Data Produk'!$A$2:$E$2517,5,FALSE)</f>
        <v>78750</v>
      </c>
      <c r="H5538">
        <f t="shared" si="173"/>
        <v>236250</v>
      </c>
      <c r="I5538" t="str">
        <f>VLOOKUP(E5538,'Data Produk'!$A$2:$E$2517,3,FALSE)</f>
        <v>BHINNEKA CRYTO VX7 GAMING MOUSE WHITE</v>
      </c>
      <c r="J5538" t="str">
        <f>VLOOKUP(E5538,'Data Produk'!$A$2:$E$2517,4,FALSE)</f>
        <v>MOUSE GAMING</v>
      </c>
      <c r="K5538" t="str">
        <f>VLOOKUP(D5538,'Data Outlet'!$A$2:$D$17,4,FALSE)</f>
        <v>Joko Susilo</v>
      </c>
      <c r="L5538" t="str">
        <f>VLOOKUP(D5538,'Data Outlet'!$A$2:$D$17,2,FALSE)</f>
        <v>SUMARECON MALL BEKASI</v>
      </c>
    </row>
    <row r="5539" spans="1:12" x14ac:dyDescent="0.25">
      <c r="A5539" t="str">
        <f t="shared" si="174"/>
        <v>T-5538</v>
      </c>
      <c r="B5539" s="3" t="s">
        <v>2584</v>
      </c>
      <c r="C5539" s="5">
        <v>45491</v>
      </c>
      <c r="D5539" s="3" t="s">
        <v>47</v>
      </c>
      <c r="E5539" s="4" t="s">
        <v>1439</v>
      </c>
      <c r="F5539" s="9">
        <v>2</v>
      </c>
      <c r="G5539">
        <f>VLOOKUP(E5539,'Data Produk'!$A$2:$E$2517,5,FALSE)</f>
        <v>60750</v>
      </c>
      <c r="H5539">
        <f t="shared" si="173"/>
        <v>121500</v>
      </c>
      <c r="I5539" t="str">
        <f>VLOOKUP(E5539,'Data Produk'!$A$2:$E$2517,3,FALSE)</f>
        <v>BHINNEKA RAIGOR II WG10 GAMING MOUSE BLACK</v>
      </c>
      <c r="J5539" t="str">
        <f>VLOOKUP(E5539,'Data Produk'!$A$2:$E$2517,4,FALSE)</f>
        <v>MOUSE GAMING</v>
      </c>
      <c r="K5539" t="str">
        <f>VLOOKUP(D5539,'Data Outlet'!$A$2:$D$17,4,FALSE)</f>
        <v>Joko Susilo</v>
      </c>
      <c r="L5539" t="str">
        <f>VLOOKUP(D5539,'Data Outlet'!$A$2:$D$17,2,FALSE)</f>
        <v>SUMARECON MALL BEKASI</v>
      </c>
    </row>
    <row r="5540" spans="1:12" x14ac:dyDescent="0.25">
      <c r="A5540" t="str">
        <f t="shared" si="174"/>
        <v>T-5539</v>
      </c>
      <c r="B5540" s="3" t="s">
        <v>2584</v>
      </c>
      <c r="C5540" s="5">
        <v>45501</v>
      </c>
      <c r="D5540" s="3" t="s">
        <v>44</v>
      </c>
      <c r="E5540" s="4" t="s">
        <v>1934</v>
      </c>
      <c r="F5540" s="9">
        <v>1</v>
      </c>
      <c r="G5540">
        <f>VLOOKUP(E5540,'Data Produk'!$A$2:$E$2517,5,FALSE)</f>
        <v>198000</v>
      </c>
      <c r="H5540">
        <f t="shared" si="173"/>
        <v>198000</v>
      </c>
      <c r="I5540" t="str">
        <f>VLOOKUP(E5540,'Data Produk'!$A$2:$E$2517,3,FALSE)</f>
        <v>BHINNEKA ATOM TKL MECHANICAL KEYBOARD BLACK BLUE SWITCH</v>
      </c>
      <c r="J5540" t="str">
        <f>VLOOKUP(E5540,'Data Produk'!$A$2:$E$2517,4,FALSE)</f>
        <v>KEYBOARD GAMING</v>
      </c>
      <c r="K5540" t="str">
        <f>VLOOKUP(D5540,'Data Outlet'!$A$2:$D$17,4,FALSE)</f>
        <v>Gita Rahma</v>
      </c>
      <c r="L5540" t="str">
        <f>VLOOKUP(D5540,'Data Outlet'!$A$2:$D$17,2,FALSE)</f>
        <v>PAKUWON</v>
      </c>
    </row>
    <row r="5541" spans="1:12" x14ac:dyDescent="0.25">
      <c r="A5541" t="str">
        <f t="shared" si="174"/>
        <v>T-5540</v>
      </c>
      <c r="B5541" s="3" t="s">
        <v>2584</v>
      </c>
      <c r="C5541" s="5">
        <v>45482</v>
      </c>
      <c r="D5541" s="3" t="s">
        <v>47</v>
      </c>
      <c r="E5541" s="4" t="s">
        <v>603</v>
      </c>
      <c r="F5541" s="9">
        <v>4</v>
      </c>
      <c r="G5541">
        <f>VLOOKUP(E5541,'Data Produk'!$A$2:$E$2517,5,FALSE)</f>
        <v>22500</v>
      </c>
      <c r="H5541">
        <f t="shared" si="173"/>
        <v>90000</v>
      </c>
      <c r="I5541" t="str">
        <f>VLOOKUP(E5541,'Data Produk'!$A$2:$E$2517,3,FALSE)</f>
        <v>BHINNEKA HYPERLINK KV65C1201 BLACK</v>
      </c>
      <c r="J5541" t="str">
        <f>VLOOKUP(E5541,'Data Produk'!$A$2:$E$2517,4,FALSE)</f>
        <v>CABLE</v>
      </c>
      <c r="K5541" t="str">
        <f>VLOOKUP(D5541,'Data Outlet'!$A$2:$D$17,4,FALSE)</f>
        <v>Joko Susilo</v>
      </c>
      <c r="L5541" t="str">
        <f>VLOOKUP(D5541,'Data Outlet'!$A$2:$D$17,2,FALSE)</f>
        <v>SUMARECON MALL BEKASI</v>
      </c>
    </row>
    <row r="5542" spans="1:12" x14ac:dyDescent="0.25">
      <c r="A5542" t="str">
        <f t="shared" si="174"/>
        <v>T-5541</v>
      </c>
      <c r="B5542" s="3" t="s">
        <v>2584</v>
      </c>
      <c r="C5542" s="5">
        <v>45478</v>
      </c>
      <c r="D5542" s="3" t="s">
        <v>44</v>
      </c>
      <c r="E5542" s="4" t="s">
        <v>1935</v>
      </c>
      <c r="F5542" s="9">
        <v>1</v>
      </c>
      <c r="G5542">
        <f>VLOOKUP(E5542,'Data Produk'!$A$2:$E$2517,5,FALSE)</f>
        <v>82800</v>
      </c>
      <c r="H5542">
        <f t="shared" si="173"/>
        <v>82800</v>
      </c>
      <c r="I5542" t="str">
        <f>VLOOKUP(E5542,'Data Produk'!$A$2:$E$2517,3,FALSE)</f>
        <v>BHINNEKA W190 OFFICE MOUSE WHITE</v>
      </c>
      <c r="J5542" t="str">
        <f>VLOOKUP(E5542,'Data Produk'!$A$2:$E$2517,4,FALSE)</f>
        <v>OFFICE MOUSE</v>
      </c>
      <c r="K5542" t="str">
        <f>VLOOKUP(D5542,'Data Outlet'!$A$2:$D$17,4,FALSE)</f>
        <v>Gita Rahma</v>
      </c>
      <c r="L5542" t="str">
        <f>VLOOKUP(D5542,'Data Outlet'!$A$2:$D$17,2,FALSE)</f>
        <v>PAKUWON</v>
      </c>
    </row>
    <row r="5543" spans="1:12" x14ac:dyDescent="0.25">
      <c r="A5543" t="str">
        <f t="shared" si="174"/>
        <v>T-5542</v>
      </c>
      <c r="B5543" s="3" t="s">
        <v>2584</v>
      </c>
      <c r="C5543" s="5">
        <v>45480</v>
      </c>
      <c r="D5543" s="3" t="s">
        <v>47</v>
      </c>
      <c r="E5543" s="4" t="s">
        <v>1259</v>
      </c>
      <c r="F5543" s="9">
        <v>2</v>
      </c>
      <c r="G5543">
        <f>VLOOKUP(E5543,'Data Produk'!$A$2:$E$2517,5,FALSE)</f>
        <v>27000</v>
      </c>
      <c r="H5543">
        <f t="shared" si="173"/>
        <v>54000</v>
      </c>
      <c r="I5543" t="str">
        <f>VLOOKUP(E5543,'Data Produk'!$A$2:$E$2517,3,FALSE)</f>
        <v>BHINNEKA DURALINK KLB2001 BLACK</v>
      </c>
      <c r="J5543" t="str">
        <f>VLOOKUP(E5543,'Data Produk'!$A$2:$E$2517,4,FALSE)</f>
        <v>CABLE</v>
      </c>
      <c r="K5543" t="str">
        <f>VLOOKUP(D5543,'Data Outlet'!$A$2:$D$17,4,FALSE)</f>
        <v>Joko Susilo</v>
      </c>
      <c r="L5543" t="str">
        <f>VLOOKUP(D5543,'Data Outlet'!$A$2:$D$17,2,FALSE)</f>
        <v>SUMARECON MALL BEKASI</v>
      </c>
    </row>
    <row r="5544" spans="1:12" x14ac:dyDescent="0.25">
      <c r="A5544" t="str">
        <f t="shared" si="174"/>
        <v>T-5543</v>
      </c>
      <c r="B5544" s="3" t="s">
        <v>2584</v>
      </c>
      <c r="C5544" s="5">
        <v>45488</v>
      </c>
      <c r="D5544" s="3" t="s">
        <v>47</v>
      </c>
      <c r="E5544" s="4" t="s">
        <v>1582</v>
      </c>
      <c r="F5544" s="9">
        <v>2</v>
      </c>
      <c r="G5544">
        <f>VLOOKUP(E5544,'Data Produk'!$A$2:$E$2517,5,FALSE)</f>
        <v>25200</v>
      </c>
      <c r="H5544">
        <f t="shared" si="173"/>
        <v>50400</v>
      </c>
      <c r="I5544" t="str">
        <f>VLOOKUP(E5544,'Data Produk'!$A$2:$E$2517,3,FALSE)</f>
        <v>KDC105 BHINNEKA USB CABLE TYPE C</v>
      </c>
      <c r="J5544" t="str">
        <f>VLOOKUP(E5544,'Data Produk'!$A$2:$E$2517,4,FALSE)</f>
        <v>CABLE</v>
      </c>
      <c r="K5544" t="str">
        <f>VLOOKUP(D5544,'Data Outlet'!$A$2:$D$17,4,FALSE)</f>
        <v>Joko Susilo</v>
      </c>
      <c r="L5544" t="str">
        <f>VLOOKUP(D5544,'Data Outlet'!$A$2:$D$17,2,FALSE)</f>
        <v>SUMARECON MALL BEKASI</v>
      </c>
    </row>
    <row r="5545" spans="1:12" x14ac:dyDescent="0.25">
      <c r="A5545" t="str">
        <f t="shared" si="174"/>
        <v>T-5544</v>
      </c>
      <c r="B5545" s="3" t="s">
        <v>2584</v>
      </c>
      <c r="C5545" s="5">
        <v>45500</v>
      </c>
      <c r="D5545" s="3" t="s">
        <v>47</v>
      </c>
      <c r="E5545" s="4" t="s">
        <v>1936</v>
      </c>
      <c r="F5545" s="9">
        <v>1</v>
      </c>
      <c r="G5545">
        <f>VLOOKUP(E5545,'Data Produk'!$A$2:$E$2517,5,FALSE)</f>
        <v>38700</v>
      </c>
      <c r="H5545">
        <f t="shared" si="173"/>
        <v>38700</v>
      </c>
      <c r="I5545" t="str">
        <f>VLOOKUP(E5545,'Data Produk'!$A$2:$E$2517,3,FALSE)</f>
        <v>BHINNEKA EG3 WIRED EARBUDS BLACK</v>
      </c>
      <c r="J5545" t="str">
        <f>VLOOKUP(E5545,'Data Produk'!$A$2:$E$2517,4,FALSE)</f>
        <v>EARPHONE</v>
      </c>
      <c r="K5545" t="str">
        <f>VLOOKUP(D5545,'Data Outlet'!$A$2:$D$17,4,FALSE)</f>
        <v>Joko Susilo</v>
      </c>
      <c r="L5545" t="str">
        <f>VLOOKUP(D5545,'Data Outlet'!$A$2:$D$17,2,FALSE)</f>
        <v>SUMARECON MALL BEKASI</v>
      </c>
    </row>
    <row r="5546" spans="1:12" x14ac:dyDescent="0.25">
      <c r="A5546" t="str">
        <f t="shared" si="174"/>
        <v>T-5545</v>
      </c>
      <c r="B5546" s="3" t="s">
        <v>2584</v>
      </c>
      <c r="C5546" s="5">
        <v>45481</v>
      </c>
      <c r="D5546" s="3" t="s">
        <v>47</v>
      </c>
      <c r="E5546" s="4" t="s">
        <v>1937</v>
      </c>
      <c r="F5546" s="9">
        <v>1</v>
      </c>
      <c r="G5546">
        <f>VLOOKUP(E5546,'Data Produk'!$A$2:$E$2517,5,FALSE)</f>
        <v>198000</v>
      </c>
      <c r="H5546">
        <f t="shared" si="173"/>
        <v>198000</v>
      </c>
      <c r="I5546" t="str">
        <f>VLOOKUP(E5546,'Data Produk'!$A$2:$E$2517,3,FALSE)</f>
        <v>BHINNEKA ATOM TKL MECHANICAL KEYBOARD BLACK BLUE SWITCH</v>
      </c>
      <c r="J5546" t="str">
        <f>VLOOKUP(E5546,'Data Produk'!$A$2:$E$2517,4,FALSE)</f>
        <v>KEYBOARD GAMING</v>
      </c>
      <c r="K5546" t="str">
        <f>VLOOKUP(D5546,'Data Outlet'!$A$2:$D$17,4,FALSE)</f>
        <v>Joko Susilo</v>
      </c>
      <c r="L5546" t="str">
        <f>VLOOKUP(D5546,'Data Outlet'!$A$2:$D$17,2,FALSE)</f>
        <v>SUMARECON MALL BEKASI</v>
      </c>
    </row>
    <row r="5547" spans="1:12" x14ac:dyDescent="0.25">
      <c r="A5547" t="str">
        <f t="shared" si="174"/>
        <v>T-5546</v>
      </c>
      <c r="B5547" s="3" t="s">
        <v>2584</v>
      </c>
      <c r="C5547" s="5">
        <v>45475</v>
      </c>
      <c r="D5547" s="3" t="s">
        <v>44</v>
      </c>
      <c r="E5547" s="4" t="s">
        <v>1938</v>
      </c>
      <c r="F5547" s="9">
        <v>1</v>
      </c>
      <c r="G5547">
        <f>VLOOKUP(E5547,'Data Produk'!$A$2:$E$2517,5,FALSE)</f>
        <v>130500</v>
      </c>
      <c r="H5547">
        <f t="shared" si="173"/>
        <v>130500</v>
      </c>
      <c r="I5547" t="str">
        <f>VLOOKUP(E5547,'Data Produk'!$A$2:$E$2517,3,FALSE)</f>
        <v>BHINNEKA TRINITY MH88 GAMING HEADSET PINK</v>
      </c>
      <c r="J5547" t="str">
        <f>VLOOKUP(E5547,'Data Produk'!$A$2:$E$2517,4,FALSE)</f>
        <v>GAMING HEADSET</v>
      </c>
      <c r="K5547" t="str">
        <f>VLOOKUP(D5547,'Data Outlet'!$A$2:$D$17,4,FALSE)</f>
        <v>Gita Rahma</v>
      </c>
      <c r="L5547" t="str">
        <f>VLOOKUP(D5547,'Data Outlet'!$A$2:$D$17,2,FALSE)</f>
        <v>PAKUWON</v>
      </c>
    </row>
    <row r="5548" spans="1:12" x14ac:dyDescent="0.25">
      <c r="A5548" t="str">
        <f t="shared" si="174"/>
        <v>T-5547</v>
      </c>
      <c r="B5548" s="3" t="s">
        <v>2584</v>
      </c>
      <c r="C5548" s="5">
        <v>45481</v>
      </c>
      <c r="D5548" s="3" t="s">
        <v>47</v>
      </c>
      <c r="E5548" s="4" t="s">
        <v>1831</v>
      </c>
      <c r="F5548" s="9">
        <v>1</v>
      </c>
      <c r="G5548">
        <f>VLOOKUP(E5548,'Data Produk'!$A$2:$E$2517,5,FALSE)</f>
        <v>440100</v>
      </c>
      <c r="H5548">
        <f t="shared" si="173"/>
        <v>440100</v>
      </c>
      <c r="I5548" t="str">
        <f>VLOOKUP(E5548,'Data Produk'!$A$2:$E$2517,3,FALSE)</f>
        <v>BHINNEKA Gaming Keyboard MAXFIT 61 MK-857 Black RED SWITCH</v>
      </c>
      <c r="J5548" t="str">
        <f>VLOOKUP(E5548,'Data Produk'!$A$2:$E$2517,4,FALSE)</f>
        <v>KEYBOARD GAMING</v>
      </c>
      <c r="K5548" t="str">
        <f>VLOOKUP(D5548,'Data Outlet'!$A$2:$D$17,4,FALSE)</f>
        <v>Joko Susilo</v>
      </c>
      <c r="L5548" t="str">
        <f>VLOOKUP(D5548,'Data Outlet'!$A$2:$D$17,2,FALSE)</f>
        <v>SUMARECON MALL BEKASI</v>
      </c>
    </row>
    <row r="5549" spans="1:12" x14ac:dyDescent="0.25">
      <c r="A5549" t="str">
        <f t="shared" si="174"/>
        <v>T-5548</v>
      </c>
      <c r="B5549" s="3" t="s">
        <v>2584</v>
      </c>
      <c r="C5549" s="5">
        <v>45479</v>
      </c>
      <c r="D5549" s="3" t="s">
        <v>44</v>
      </c>
      <c r="E5549" s="4" t="s">
        <v>1749</v>
      </c>
      <c r="F5549" s="9">
        <v>3</v>
      </c>
      <c r="G5549">
        <f>VLOOKUP(E5549,'Data Produk'!$A$2:$E$2517,5,FALSE)</f>
        <v>17100</v>
      </c>
      <c r="H5549">
        <f t="shared" si="173"/>
        <v>51300</v>
      </c>
      <c r="I5549" t="str">
        <f>VLOOKUP(E5549,'Data Produk'!$A$2:$E$2517,3,FALSE)</f>
        <v>KM103 BHINNEKA USB CABLE MICRO</v>
      </c>
      <c r="J5549" t="str">
        <f>VLOOKUP(E5549,'Data Produk'!$A$2:$E$2517,4,FALSE)</f>
        <v>CABLE</v>
      </c>
      <c r="K5549" t="str">
        <f>VLOOKUP(D5549,'Data Outlet'!$A$2:$D$17,4,FALSE)</f>
        <v>Gita Rahma</v>
      </c>
      <c r="L5549" t="str">
        <f>VLOOKUP(D5549,'Data Outlet'!$A$2:$D$17,2,FALSE)</f>
        <v>PAKUWON</v>
      </c>
    </row>
    <row r="5550" spans="1:12" x14ac:dyDescent="0.25">
      <c r="A5550" t="str">
        <f t="shared" si="174"/>
        <v>T-5549</v>
      </c>
      <c r="B5550" s="3" t="s">
        <v>2584</v>
      </c>
      <c r="C5550" s="5">
        <v>45479</v>
      </c>
      <c r="D5550" s="3" t="s">
        <v>44</v>
      </c>
      <c r="E5550" s="4" t="s">
        <v>1789</v>
      </c>
      <c r="F5550" s="9">
        <v>1</v>
      </c>
      <c r="G5550">
        <f>VLOOKUP(E5550,'Data Produk'!$A$2:$E$2517,5,FALSE)</f>
        <v>76500</v>
      </c>
      <c r="H5550">
        <f t="shared" si="173"/>
        <v>76500</v>
      </c>
      <c r="I5550" t="str">
        <f>VLOOKUP(E5550,'Data Produk'!$A$2:$E$2517,3,FALSE)</f>
        <v>BHINNEKA WAVE10 TW10 TRUE WIRELESS BLACK</v>
      </c>
      <c r="J5550" t="str">
        <f>VLOOKUP(E5550,'Data Produk'!$A$2:$E$2517,4,FALSE)</f>
        <v>TWS</v>
      </c>
      <c r="K5550" t="str">
        <f>VLOOKUP(D5550,'Data Outlet'!$A$2:$D$17,4,FALSE)</f>
        <v>Gita Rahma</v>
      </c>
      <c r="L5550" t="str">
        <f>VLOOKUP(D5550,'Data Outlet'!$A$2:$D$17,2,FALSE)</f>
        <v>PAKUWON</v>
      </c>
    </row>
    <row r="5551" spans="1:12" x14ac:dyDescent="0.25">
      <c r="A5551" t="str">
        <f t="shared" si="174"/>
        <v>T-5550</v>
      </c>
      <c r="B5551" s="3" t="s">
        <v>2584</v>
      </c>
      <c r="C5551" s="5">
        <v>45487</v>
      </c>
      <c r="D5551" s="3" t="s">
        <v>44</v>
      </c>
      <c r="E5551" s="4" t="s">
        <v>734</v>
      </c>
      <c r="F5551" s="9">
        <v>3</v>
      </c>
      <c r="G5551">
        <f>VLOOKUP(E5551,'Data Produk'!$A$2:$E$2517,5,FALSE)</f>
        <v>27000</v>
      </c>
      <c r="H5551">
        <f t="shared" si="173"/>
        <v>81000</v>
      </c>
      <c r="I5551" t="str">
        <f>VLOOKUP(E5551,'Data Produk'!$A$2:$E$2517,3,FALSE)</f>
        <v>BHINNEKA DURALINK KCB2001 BLACK</v>
      </c>
      <c r="J5551" t="str">
        <f>VLOOKUP(E5551,'Data Produk'!$A$2:$E$2517,4,FALSE)</f>
        <v>CABLE</v>
      </c>
      <c r="K5551" t="str">
        <f>VLOOKUP(D5551,'Data Outlet'!$A$2:$D$17,4,FALSE)</f>
        <v>Gita Rahma</v>
      </c>
      <c r="L5551" t="str">
        <f>VLOOKUP(D5551,'Data Outlet'!$A$2:$D$17,2,FALSE)</f>
        <v>PAKUWON</v>
      </c>
    </row>
    <row r="5552" spans="1:12" x14ac:dyDescent="0.25">
      <c r="A5552" t="str">
        <f t="shared" si="174"/>
        <v>T-5551</v>
      </c>
      <c r="B5552" s="3" t="s">
        <v>2584</v>
      </c>
      <c r="C5552" s="5">
        <v>45493</v>
      </c>
      <c r="D5552" s="3" t="s">
        <v>47</v>
      </c>
      <c r="E5552" s="4" t="s">
        <v>1585</v>
      </c>
      <c r="F5552" s="9">
        <v>1</v>
      </c>
      <c r="G5552">
        <f>VLOOKUP(E5552,'Data Produk'!$A$2:$E$2517,5,FALSE)</f>
        <v>243000</v>
      </c>
      <c r="H5552">
        <f t="shared" si="173"/>
        <v>243000</v>
      </c>
      <c r="I5552" t="str">
        <f>VLOOKUP(E5552,'Data Produk'!$A$2:$E$2517,3,FALSE)</f>
        <v>BHINNEKA LUMINOUS C30 WEBCAM BLACK</v>
      </c>
      <c r="J5552" t="str">
        <f>VLOOKUP(E5552,'Data Produk'!$A$2:$E$2517,4,FALSE)</f>
        <v>STREAMING DEVICES</v>
      </c>
      <c r="K5552" t="str">
        <f>VLOOKUP(D5552,'Data Outlet'!$A$2:$D$17,4,FALSE)</f>
        <v>Joko Susilo</v>
      </c>
      <c r="L5552" t="str">
        <f>VLOOKUP(D5552,'Data Outlet'!$A$2:$D$17,2,FALSE)</f>
        <v>SUMARECON MALL BEKASI</v>
      </c>
    </row>
    <row r="5553" spans="1:12" x14ac:dyDescent="0.25">
      <c r="A5553" t="str">
        <f t="shared" si="174"/>
        <v>T-5552</v>
      </c>
      <c r="B5553" s="3" t="s">
        <v>2584</v>
      </c>
      <c r="C5553" s="5">
        <v>45499</v>
      </c>
      <c r="D5553" s="3" t="s">
        <v>44</v>
      </c>
      <c r="E5553" s="4" t="s">
        <v>762</v>
      </c>
      <c r="F5553" s="9">
        <v>1</v>
      </c>
      <c r="G5553">
        <f>VLOOKUP(E5553,'Data Produk'!$A$2:$E$2517,5,FALSE)</f>
        <v>25200</v>
      </c>
      <c r="H5553">
        <f t="shared" si="173"/>
        <v>25200</v>
      </c>
      <c r="I5553" t="str">
        <f>VLOOKUP(E5553,'Data Produk'!$A$2:$E$2517,3,FALSE)</f>
        <v>BHINNEKA HYPERLINK KD60C1501 BLACK</v>
      </c>
      <c r="J5553" t="str">
        <f>VLOOKUP(E5553,'Data Produk'!$A$2:$E$2517,4,FALSE)</f>
        <v>CABLE</v>
      </c>
      <c r="K5553" t="str">
        <f>VLOOKUP(D5553,'Data Outlet'!$A$2:$D$17,4,FALSE)</f>
        <v>Gita Rahma</v>
      </c>
      <c r="L5553" t="str">
        <f>VLOOKUP(D5553,'Data Outlet'!$A$2:$D$17,2,FALSE)</f>
        <v>PAKUWON</v>
      </c>
    </row>
    <row r="5554" spans="1:12" x14ac:dyDescent="0.25">
      <c r="A5554" t="str">
        <f t="shared" si="174"/>
        <v>T-5553</v>
      </c>
      <c r="B5554" s="3" t="s">
        <v>2584</v>
      </c>
      <c r="C5554" s="5">
        <v>45500</v>
      </c>
      <c r="D5554" s="3" t="s">
        <v>47</v>
      </c>
      <c r="E5554" s="4" t="s">
        <v>1579</v>
      </c>
      <c r="F5554" s="9">
        <v>1</v>
      </c>
      <c r="G5554">
        <f>VLOOKUP(E5554,'Data Produk'!$A$2:$E$2517,5,FALSE)</f>
        <v>82800</v>
      </c>
      <c r="H5554">
        <f t="shared" si="173"/>
        <v>82800</v>
      </c>
      <c r="I5554" t="str">
        <f>VLOOKUP(E5554,'Data Produk'!$A$2:$E$2517,3,FALSE)</f>
        <v>BHINNEKA GO W193 OFFICE MOUSE GREY</v>
      </c>
      <c r="J5554" t="str">
        <f>VLOOKUP(E5554,'Data Produk'!$A$2:$E$2517,4,FALSE)</f>
        <v>OFFICE MOUSE</v>
      </c>
      <c r="K5554" t="str">
        <f>VLOOKUP(D5554,'Data Outlet'!$A$2:$D$17,4,FALSE)</f>
        <v>Joko Susilo</v>
      </c>
      <c r="L5554" t="str">
        <f>VLOOKUP(D5554,'Data Outlet'!$A$2:$D$17,2,FALSE)</f>
        <v>SUMARECON MALL BEKASI</v>
      </c>
    </row>
    <row r="5555" spans="1:12" x14ac:dyDescent="0.25">
      <c r="A5555" t="str">
        <f t="shared" si="174"/>
        <v>T-5554</v>
      </c>
      <c r="B5555" s="3" t="s">
        <v>2584</v>
      </c>
      <c r="C5555" s="5">
        <v>45497</v>
      </c>
      <c r="D5555" s="3" t="s">
        <v>47</v>
      </c>
      <c r="E5555" s="4" t="s">
        <v>1725</v>
      </c>
      <c r="F5555" s="9">
        <v>1</v>
      </c>
      <c r="G5555">
        <f>VLOOKUP(E5555,'Data Produk'!$A$2:$E$2517,5,FALSE)</f>
        <v>107100</v>
      </c>
      <c r="H5555">
        <f t="shared" si="173"/>
        <v>107100</v>
      </c>
      <c r="I5555" t="str">
        <f>VLOOKUP(E5555,'Data Produk'!$A$2:$E$2517,3,FALSE)</f>
        <v>BHINNEKA CW2-Q02 38W 2-PORTS CHARGER (QC) WHITE</v>
      </c>
      <c r="J5555" t="str">
        <f>VLOOKUP(E5555,'Data Produk'!$A$2:$E$2517,4,FALSE)</f>
        <v>CHARGER</v>
      </c>
      <c r="K5555" t="str">
        <f>VLOOKUP(D5555,'Data Outlet'!$A$2:$D$17,4,FALSE)</f>
        <v>Joko Susilo</v>
      </c>
      <c r="L5555" t="str">
        <f>VLOOKUP(D5555,'Data Outlet'!$A$2:$D$17,2,FALSE)</f>
        <v>SUMARECON MALL BEKASI</v>
      </c>
    </row>
    <row r="5556" spans="1:12" x14ac:dyDescent="0.25">
      <c r="A5556" t="str">
        <f t="shared" si="174"/>
        <v>T-5555</v>
      </c>
      <c r="B5556" s="3" t="s">
        <v>2584</v>
      </c>
      <c r="C5556" s="5">
        <v>45479</v>
      </c>
      <c r="D5556" s="3" t="s">
        <v>44</v>
      </c>
      <c r="E5556" s="4" t="s">
        <v>1728</v>
      </c>
      <c r="F5556" s="9">
        <v>2</v>
      </c>
      <c r="G5556">
        <f>VLOOKUP(E5556,'Data Produk'!$A$2:$E$2517,5,FALSE)</f>
        <v>35100</v>
      </c>
      <c r="H5556">
        <f t="shared" si="173"/>
        <v>70200</v>
      </c>
      <c r="I5556" t="str">
        <f>VLOOKUP(E5556,'Data Produk'!$A$2:$E$2517,3,FALSE)</f>
        <v>KL104 BHINNEKA USB CABLE LIGHTNING</v>
      </c>
      <c r="J5556" t="str">
        <f>VLOOKUP(E5556,'Data Produk'!$A$2:$E$2517,4,FALSE)</f>
        <v>CABLE</v>
      </c>
      <c r="K5556" t="str">
        <f>VLOOKUP(D5556,'Data Outlet'!$A$2:$D$17,4,FALSE)</f>
        <v>Gita Rahma</v>
      </c>
      <c r="L5556" t="str">
        <f>VLOOKUP(D5556,'Data Outlet'!$A$2:$D$17,2,FALSE)</f>
        <v>PAKUWON</v>
      </c>
    </row>
    <row r="5557" spans="1:12" x14ac:dyDescent="0.25">
      <c r="A5557" t="str">
        <f t="shared" si="174"/>
        <v>T-5556</v>
      </c>
      <c r="B5557" s="3" t="s">
        <v>2584</v>
      </c>
      <c r="C5557" s="5">
        <v>45503</v>
      </c>
      <c r="D5557" s="3" t="s">
        <v>47</v>
      </c>
      <c r="E5557" s="4" t="s">
        <v>1939</v>
      </c>
      <c r="F5557" s="9">
        <v>1</v>
      </c>
      <c r="G5557">
        <f>VLOOKUP(E5557,'Data Produk'!$A$2:$E$2517,5,FALSE)</f>
        <v>247500</v>
      </c>
      <c r="H5557">
        <f t="shared" si="173"/>
        <v>247500</v>
      </c>
      <c r="I5557" t="str">
        <f>VLOOKUP(E5557,'Data Produk'!$A$2:$E$2517,3,FALSE)</f>
        <v>BHINNEKA SHOOTER II WGP13 GAMEPAD WHITE</v>
      </c>
      <c r="J5557" t="str">
        <f>VLOOKUP(E5557,'Data Produk'!$A$2:$E$2517,4,FALSE)</f>
        <v>GAMEPAD</v>
      </c>
      <c r="K5557" t="str">
        <f>VLOOKUP(D5557,'Data Outlet'!$A$2:$D$17,4,FALSE)</f>
        <v>Joko Susilo</v>
      </c>
      <c r="L5557" t="str">
        <f>VLOOKUP(D5557,'Data Outlet'!$A$2:$D$17,2,FALSE)</f>
        <v>SUMARECON MALL BEKASI</v>
      </c>
    </row>
    <row r="5558" spans="1:12" x14ac:dyDescent="0.25">
      <c r="A5558" t="str">
        <f t="shared" si="174"/>
        <v>T-5557</v>
      </c>
      <c r="B5558" s="3" t="s">
        <v>2584</v>
      </c>
      <c r="C5558" s="5">
        <v>45502</v>
      </c>
      <c r="D5558" s="3" t="s">
        <v>47</v>
      </c>
      <c r="E5558" s="4" t="s">
        <v>1940</v>
      </c>
      <c r="F5558" s="9">
        <v>1</v>
      </c>
      <c r="G5558">
        <f>VLOOKUP(E5558,'Data Produk'!$A$2:$E$2517,5,FALSE)</f>
        <v>225000</v>
      </c>
      <c r="H5558">
        <f t="shared" si="173"/>
        <v>225000</v>
      </c>
      <c r="I5558" t="str">
        <f>VLOOKUP(E5558,'Data Produk'!$A$2:$E$2517,3,FALSE)</f>
        <v>BHINNEKA GROOVE AURORA TX3 TRUE WIRELESS WHITE</v>
      </c>
      <c r="J5558" t="str">
        <f>VLOOKUP(E5558,'Data Produk'!$A$2:$E$2517,4,FALSE)</f>
        <v>TWS</v>
      </c>
      <c r="K5558" t="str">
        <f>VLOOKUP(D5558,'Data Outlet'!$A$2:$D$17,4,FALSE)</f>
        <v>Joko Susilo</v>
      </c>
      <c r="L5558" t="str">
        <f>VLOOKUP(D5558,'Data Outlet'!$A$2:$D$17,2,FALSE)</f>
        <v>SUMARECON MALL BEKASI</v>
      </c>
    </row>
    <row r="5559" spans="1:12" x14ac:dyDescent="0.25">
      <c r="A5559" t="str">
        <f t="shared" si="174"/>
        <v>T-5558</v>
      </c>
      <c r="B5559" s="3" t="s">
        <v>2584</v>
      </c>
      <c r="C5559" s="5">
        <v>45479</v>
      </c>
      <c r="D5559" s="3" t="s">
        <v>47</v>
      </c>
      <c r="E5559" s="4" t="s">
        <v>654</v>
      </c>
      <c r="F5559" s="9">
        <v>1</v>
      </c>
      <c r="G5559">
        <f>VLOOKUP(E5559,'Data Produk'!$A$2:$E$2517,5,FALSE)</f>
        <v>162000</v>
      </c>
      <c r="H5559">
        <f t="shared" si="173"/>
        <v>162000</v>
      </c>
      <c r="I5559" t="str">
        <f>VLOOKUP(E5559,'Data Produk'!$A$2:$E$2517,3,FALSE)</f>
        <v>BHINNEKA POWER PACK T1 10.000 mAh 22,5W POWERBANK WHITE</v>
      </c>
      <c r="J5559" t="str">
        <f>VLOOKUP(E5559,'Data Produk'!$A$2:$E$2517,4,FALSE)</f>
        <v>POWERBANK</v>
      </c>
      <c r="K5559" t="str">
        <f>VLOOKUP(D5559,'Data Outlet'!$A$2:$D$17,4,FALSE)</f>
        <v>Joko Susilo</v>
      </c>
      <c r="L5559" t="str">
        <f>VLOOKUP(D5559,'Data Outlet'!$A$2:$D$17,2,FALSE)</f>
        <v>SUMARECON MALL BEKASI</v>
      </c>
    </row>
    <row r="5560" spans="1:12" x14ac:dyDescent="0.25">
      <c r="A5560" t="str">
        <f t="shared" si="174"/>
        <v>T-5559</v>
      </c>
      <c r="B5560" s="3" t="s">
        <v>2584</v>
      </c>
      <c r="C5560" s="5">
        <v>45491</v>
      </c>
      <c r="D5560" s="3" t="s">
        <v>44</v>
      </c>
      <c r="E5560" s="4" t="s">
        <v>666</v>
      </c>
      <c r="F5560" s="9">
        <v>2</v>
      </c>
      <c r="G5560">
        <f>VLOOKUP(E5560,'Data Produk'!$A$2:$E$2517,5,FALSE)</f>
        <v>18000</v>
      </c>
      <c r="H5560">
        <f t="shared" si="173"/>
        <v>36000</v>
      </c>
      <c r="I5560" t="str">
        <f>VLOOKUP(E5560,'Data Produk'!$A$2:$E$2517,3,FALSE)</f>
        <v>BHINNEKA DURALINK KLB1201 BLACK</v>
      </c>
      <c r="J5560" t="str">
        <f>VLOOKUP(E5560,'Data Produk'!$A$2:$E$2517,4,FALSE)</f>
        <v>CABLE</v>
      </c>
      <c r="K5560" t="str">
        <f>VLOOKUP(D5560,'Data Outlet'!$A$2:$D$17,4,FALSE)</f>
        <v>Gita Rahma</v>
      </c>
      <c r="L5560" t="str">
        <f>VLOOKUP(D5560,'Data Outlet'!$A$2:$D$17,2,FALSE)</f>
        <v>PAKUWON</v>
      </c>
    </row>
    <row r="5561" spans="1:12" x14ac:dyDescent="0.25">
      <c r="A5561" t="str">
        <f t="shared" si="174"/>
        <v>T-5560</v>
      </c>
      <c r="B5561" s="3" t="s">
        <v>2584</v>
      </c>
      <c r="C5561" s="5">
        <v>45494</v>
      </c>
      <c r="D5561" s="3" t="s">
        <v>47</v>
      </c>
      <c r="E5561" s="4" t="s">
        <v>1274</v>
      </c>
      <c r="F5561" s="9">
        <v>3</v>
      </c>
      <c r="G5561">
        <f>VLOOKUP(E5561,'Data Produk'!$A$2:$E$2517,5,FALSE)</f>
        <v>82800</v>
      </c>
      <c r="H5561">
        <f t="shared" si="173"/>
        <v>248400</v>
      </c>
      <c r="I5561" t="str">
        <f>VLOOKUP(E5561,'Data Produk'!$A$2:$E$2517,3,FALSE)</f>
        <v>BHINNEKA GO W193 OFFICE MOUSE BEIGE</v>
      </c>
      <c r="J5561" t="str">
        <f>VLOOKUP(E5561,'Data Produk'!$A$2:$E$2517,4,FALSE)</f>
        <v>OFFICE MOUSE</v>
      </c>
      <c r="K5561" t="str">
        <f>VLOOKUP(D5561,'Data Outlet'!$A$2:$D$17,4,FALSE)</f>
        <v>Joko Susilo</v>
      </c>
      <c r="L5561" t="str">
        <f>VLOOKUP(D5561,'Data Outlet'!$A$2:$D$17,2,FALSE)</f>
        <v>SUMARECON MALL BEKASI</v>
      </c>
    </row>
    <row r="5562" spans="1:12" x14ac:dyDescent="0.25">
      <c r="A5562" t="str">
        <f t="shared" si="174"/>
        <v>T-5561</v>
      </c>
      <c r="B5562" s="3" t="s">
        <v>2584</v>
      </c>
      <c r="C5562" s="5">
        <v>45489</v>
      </c>
      <c r="D5562" s="3" t="s">
        <v>44</v>
      </c>
      <c r="E5562" s="4" t="s">
        <v>1941</v>
      </c>
      <c r="F5562" s="9">
        <v>3</v>
      </c>
      <c r="G5562">
        <f>VLOOKUP(E5562,'Data Produk'!$A$2:$E$2517,5,FALSE)</f>
        <v>73800</v>
      </c>
      <c r="H5562">
        <f t="shared" si="173"/>
        <v>221400</v>
      </c>
      <c r="I5562" t="str">
        <f>VLOOKUP(E5562,'Data Produk'!$A$2:$E$2517,3,FALSE)</f>
        <v>BHINNEKA RAIGOR III WG12R GAMING MOUSE BEIGE</v>
      </c>
      <c r="J5562" t="str">
        <f>VLOOKUP(E5562,'Data Produk'!$A$2:$E$2517,4,FALSE)</f>
        <v>MOUSE GAMING</v>
      </c>
      <c r="K5562" t="str">
        <f>VLOOKUP(D5562,'Data Outlet'!$A$2:$D$17,4,FALSE)</f>
        <v>Gita Rahma</v>
      </c>
      <c r="L5562" t="str">
        <f>VLOOKUP(D5562,'Data Outlet'!$A$2:$D$17,2,FALSE)</f>
        <v>PAKUWON</v>
      </c>
    </row>
    <row r="5563" spans="1:12" x14ac:dyDescent="0.25">
      <c r="A5563" t="str">
        <f t="shared" si="174"/>
        <v>T-5562</v>
      </c>
      <c r="B5563" s="3" t="s">
        <v>2584</v>
      </c>
      <c r="C5563" s="5">
        <v>45490</v>
      </c>
      <c r="D5563" s="3" t="s">
        <v>40</v>
      </c>
      <c r="E5563" s="4" t="s">
        <v>655</v>
      </c>
      <c r="F5563" s="9">
        <v>2</v>
      </c>
      <c r="G5563">
        <f>VLOOKUP(E5563,'Data Produk'!$A$2:$E$2517,5,FALSE)</f>
        <v>27000</v>
      </c>
      <c r="H5563">
        <f t="shared" si="173"/>
        <v>54000</v>
      </c>
      <c r="I5563" t="str">
        <f>VLOOKUP(E5563,'Data Produk'!$A$2:$E$2517,3,FALSE)</f>
        <v>KM201 BHINNEKA USB CABLE MICRO</v>
      </c>
      <c r="J5563" t="str">
        <f>VLOOKUP(E5563,'Data Produk'!$A$2:$E$2517,4,FALSE)</f>
        <v>CABLE</v>
      </c>
      <c r="K5563" t="str">
        <f>VLOOKUP(D5563,'Data Outlet'!$A$2:$D$17,4,FALSE)</f>
        <v>Fani Sari</v>
      </c>
      <c r="L5563" t="str">
        <f>VLOOKUP(D5563,'Data Outlet'!$A$2:$D$17,2,FALSE)</f>
        <v>LIPPO MALL KEMANG</v>
      </c>
    </row>
    <row r="5564" spans="1:12" x14ac:dyDescent="0.25">
      <c r="A5564" t="str">
        <f t="shared" si="174"/>
        <v>T-5563</v>
      </c>
      <c r="B5564" s="3" t="s">
        <v>2584</v>
      </c>
      <c r="C5564" s="5">
        <v>45496</v>
      </c>
      <c r="D5564" s="3" t="s">
        <v>40</v>
      </c>
      <c r="E5564" s="4" t="s">
        <v>1778</v>
      </c>
      <c r="F5564" s="9">
        <v>3</v>
      </c>
      <c r="G5564">
        <f>VLOOKUP(E5564,'Data Produk'!$A$2:$E$2517,5,FALSE)</f>
        <v>112500</v>
      </c>
      <c r="H5564">
        <f t="shared" si="173"/>
        <v>337500</v>
      </c>
      <c r="I5564" t="str">
        <f>VLOOKUP(E5564,'Data Produk'!$A$2:$E$2517,3,FALSE)</f>
        <v>BHINNEKA WAVE11 TW11 TRUE WIRELESS BLACK</v>
      </c>
      <c r="J5564" t="str">
        <f>VLOOKUP(E5564,'Data Produk'!$A$2:$E$2517,4,FALSE)</f>
        <v>TWS</v>
      </c>
      <c r="K5564" t="str">
        <f>VLOOKUP(D5564,'Data Outlet'!$A$2:$D$17,4,FALSE)</f>
        <v>Fani Sari</v>
      </c>
      <c r="L5564" t="str">
        <f>VLOOKUP(D5564,'Data Outlet'!$A$2:$D$17,2,FALSE)</f>
        <v>LIPPO MALL KEMANG</v>
      </c>
    </row>
    <row r="5565" spans="1:12" x14ac:dyDescent="0.25">
      <c r="A5565" t="str">
        <f t="shared" si="174"/>
        <v>T-5564</v>
      </c>
      <c r="B5565" s="3" t="s">
        <v>2584</v>
      </c>
      <c r="C5565" s="5">
        <v>45502</v>
      </c>
      <c r="D5565" s="3" t="s">
        <v>40</v>
      </c>
      <c r="E5565" s="4" t="s">
        <v>802</v>
      </c>
      <c r="F5565" s="9">
        <v>1</v>
      </c>
      <c r="G5565">
        <f>VLOOKUP(E5565,'Data Produk'!$A$2:$E$2517,5,FALSE)</f>
        <v>36900</v>
      </c>
      <c r="H5565">
        <f t="shared" si="173"/>
        <v>36900</v>
      </c>
      <c r="I5565" t="str">
        <f>VLOOKUP(E5565,'Data Produk'!$A$2:$E$2517,3,FALSE)</f>
        <v>KL106 BHINNEKA USB CABLE LIGHTNING</v>
      </c>
      <c r="J5565" t="str">
        <f>VLOOKUP(E5565,'Data Produk'!$A$2:$E$2517,4,FALSE)</f>
        <v>CABLE</v>
      </c>
      <c r="K5565" t="str">
        <f>VLOOKUP(D5565,'Data Outlet'!$A$2:$D$17,4,FALSE)</f>
        <v>Fani Sari</v>
      </c>
      <c r="L5565" t="str">
        <f>VLOOKUP(D5565,'Data Outlet'!$A$2:$D$17,2,FALSE)</f>
        <v>LIPPO MALL KEMANG</v>
      </c>
    </row>
    <row r="5566" spans="1:12" x14ac:dyDescent="0.25">
      <c r="A5566" t="str">
        <f t="shared" si="174"/>
        <v>T-5565</v>
      </c>
      <c r="B5566" s="3" t="s">
        <v>2584</v>
      </c>
      <c r="C5566" s="5">
        <v>45499</v>
      </c>
      <c r="D5566" s="3" t="s">
        <v>40</v>
      </c>
      <c r="E5566" s="4" t="s">
        <v>1372</v>
      </c>
      <c r="F5566" s="9">
        <v>2</v>
      </c>
      <c r="G5566">
        <f>VLOOKUP(E5566,'Data Produk'!$A$2:$E$2517,5,FALSE)</f>
        <v>25200</v>
      </c>
      <c r="H5566">
        <f t="shared" si="173"/>
        <v>50400</v>
      </c>
      <c r="I5566" t="str">
        <f>VLOOKUP(E5566,'Data Produk'!$A$2:$E$2517,3,FALSE)</f>
        <v>KDC105 BHINNEKA USB CABLE TYPE C</v>
      </c>
      <c r="J5566" t="str">
        <f>VLOOKUP(E5566,'Data Produk'!$A$2:$E$2517,4,FALSE)</f>
        <v>CABLE</v>
      </c>
      <c r="K5566" t="str">
        <f>VLOOKUP(D5566,'Data Outlet'!$A$2:$D$17,4,FALSE)</f>
        <v>Fani Sari</v>
      </c>
      <c r="L5566" t="str">
        <f>VLOOKUP(D5566,'Data Outlet'!$A$2:$D$17,2,FALSE)</f>
        <v>LIPPO MALL KEMANG</v>
      </c>
    </row>
    <row r="5567" spans="1:12" x14ac:dyDescent="0.25">
      <c r="A5567" t="str">
        <f t="shared" si="174"/>
        <v>T-5566</v>
      </c>
      <c r="B5567" s="3" t="s">
        <v>2584</v>
      </c>
      <c r="C5567" s="5">
        <v>45476</v>
      </c>
      <c r="D5567" s="3" t="s">
        <v>40</v>
      </c>
      <c r="E5567" s="4" t="s">
        <v>480</v>
      </c>
      <c r="F5567" s="9">
        <v>1</v>
      </c>
      <c r="G5567">
        <f>VLOOKUP(E5567,'Data Produk'!$A$2:$E$2517,5,FALSE)</f>
        <v>153000</v>
      </c>
      <c r="H5567">
        <f t="shared" si="173"/>
        <v>153000</v>
      </c>
      <c r="I5567" t="str">
        <f>VLOOKUP(E5567,'Data Produk'!$A$2:$E$2517,3,FALSE)</f>
        <v>BHINNEKA ATO MP905 DESKMAT GEO2</v>
      </c>
      <c r="J5567" t="str">
        <f>VLOOKUP(E5567,'Data Produk'!$A$2:$E$2517,4,FALSE)</f>
        <v>DESKMAT</v>
      </c>
      <c r="K5567" t="str">
        <f>VLOOKUP(D5567,'Data Outlet'!$A$2:$D$17,4,FALSE)</f>
        <v>Fani Sari</v>
      </c>
      <c r="L5567" t="str">
        <f>VLOOKUP(D5567,'Data Outlet'!$A$2:$D$17,2,FALSE)</f>
        <v>LIPPO MALL KEMANG</v>
      </c>
    </row>
    <row r="5568" spans="1:12" x14ac:dyDescent="0.25">
      <c r="A5568" t="str">
        <f t="shared" si="174"/>
        <v>T-5567</v>
      </c>
      <c r="B5568" s="3" t="s">
        <v>2584</v>
      </c>
      <c r="C5568" s="5">
        <v>45492</v>
      </c>
      <c r="D5568" s="3" t="s">
        <v>40</v>
      </c>
      <c r="E5568" s="4" t="s">
        <v>501</v>
      </c>
      <c r="F5568" s="9">
        <v>1</v>
      </c>
      <c r="G5568">
        <f>VLOOKUP(E5568,'Data Produk'!$A$2:$E$2517,5,FALSE)</f>
        <v>76500</v>
      </c>
      <c r="H5568">
        <f t="shared" si="173"/>
        <v>76500</v>
      </c>
      <c r="I5568" t="str">
        <f>VLOOKUP(E5568,'Data Produk'!$A$2:$E$2517,3,FALSE)</f>
        <v>BHINNEKA WAVE10 TW10 TRUE WIRELESS WHITE</v>
      </c>
      <c r="J5568" t="str">
        <f>VLOOKUP(E5568,'Data Produk'!$A$2:$E$2517,4,FALSE)</f>
        <v>TWS</v>
      </c>
      <c r="K5568" t="str">
        <f>VLOOKUP(D5568,'Data Outlet'!$A$2:$D$17,4,FALSE)</f>
        <v>Fani Sari</v>
      </c>
      <c r="L5568" t="str">
        <f>VLOOKUP(D5568,'Data Outlet'!$A$2:$D$17,2,FALSE)</f>
        <v>LIPPO MALL KEMANG</v>
      </c>
    </row>
    <row r="5569" spans="1:12" x14ac:dyDescent="0.25">
      <c r="A5569" t="str">
        <f t="shared" si="174"/>
        <v>T-5568</v>
      </c>
      <c r="B5569" s="3" t="s">
        <v>2584</v>
      </c>
      <c r="C5569" s="5">
        <v>45478</v>
      </c>
      <c r="D5569" s="3" t="s">
        <v>40</v>
      </c>
      <c r="E5569" s="4" t="s">
        <v>452</v>
      </c>
      <c r="F5569" s="9">
        <v>2</v>
      </c>
      <c r="G5569">
        <f>VLOOKUP(E5569,'Data Produk'!$A$2:$E$2517,5,FALSE)</f>
        <v>27000</v>
      </c>
      <c r="H5569">
        <f t="shared" si="173"/>
        <v>54000</v>
      </c>
      <c r="I5569" t="str">
        <f>VLOOKUP(E5569,'Data Produk'!$A$2:$E$2517,3,FALSE)</f>
        <v>BHINNEKA DURALINK KCB2001 BLACK</v>
      </c>
      <c r="J5569" t="str">
        <f>VLOOKUP(E5569,'Data Produk'!$A$2:$E$2517,4,FALSE)</f>
        <v>CABLE</v>
      </c>
      <c r="K5569" t="str">
        <f>VLOOKUP(D5569,'Data Outlet'!$A$2:$D$17,4,FALSE)</f>
        <v>Fani Sari</v>
      </c>
      <c r="L5569" t="str">
        <f>VLOOKUP(D5569,'Data Outlet'!$A$2:$D$17,2,FALSE)</f>
        <v>LIPPO MALL KEMANG</v>
      </c>
    </row>
    <row r="5570" spans="1:12" x14ac:dyDescent="0.25">
      <c r="A5570" t="str">
        <f t="shared" si="174"/>
        <v>T-5569</v>
      </c>
      <c r="B5570" s="3" t="s">
        <v>2584</v>
      </c>
      <c r="C5570" s="5">
        <v>45489</v>
      </c>
      <c r="D5570" s="3" t="s">
        <v>40</v>
      </c>
      <c r="E5570" s="4" t="s">
        <v>667</v>
      </c>
      <c r="F5570" s="9">
        <v>1</v>
      </c>
      <c r="G5570">
        <f>VLOOKUP(E5570,'Data Produk'!$A$2:$E$2517,5,FALSE)</f>
        <v>34200</v>
      </c>
      <c r="H5570">
        <f t="shared" si="173"/>
        <v>34200</v>
      </c>
      <c r="I5570" t="str">
        <f>VLOOKUP(E5570,'Data Produk'!$A$2:$E$2517,3,FALSE)</f>
        <v>KDL105 BHINNEKA USB CABLE LIGHTNING</v>
      </c>
      <c r="J5570" t="str">
        <f>VLOOKUP(E5570,'Data Produk'!$A$2:$E$2517,4,FALSE)</f>
        <v>CABLE</v>
      </c>
      <c r="K5570" t="str">
        <f>VLOOKUP(D5570,'Data Outlet'!$A$2:$D$17,4,FALSE)</f>
        <v>Fani Sari</v>
      </c>
      <c r="L5570" t="str">
        <f>VLOOKUP(D5570,'Data Outlet'!$A$2:$D$17,2,FALSE)</f>
        <v>LIPPO MALL KEMANG</v>
      </c>
    </row>
    <row r="5571" spans="1:12" x14ac:dyDescent="0.25">
      <c r="A5571" t="str">
        <f t="shared" si="174"/>
        <v>T-5570</v>
      </c>
      <c r="B5571" s="3" t="s">
        <v>2584</v>
      </c>
      <c r="C5571" s="5">
        <v>45480</v>
      </c>
      <c r="D5571" s="3" t="s">
        <v>40</v>
      </c>
      <c r="E5571" s="4" t="s">
        <v>1060</v>
      </c>
      <c r="F5571" s="9">
        <v>4</v>
      </c>
      <c r="G5571">
        <f>VLOOKUP(E5571,'Data Produk'!$A$2:$E$2517,5,FALSE)</f>
        <v>13500</v>
      </c>
      <c r="H5571">
        <f t="shared" ref="H5571:H5634" si="175">G5571*F5571</f>
        <v>54000</v>
      </c>
      <c r="I5571" t="str">
        <f>VLOOKUP(E5571,'Data Produk'!$A$2:$E$2517,3,FALSE)</f>
        <v>BHINNEKA LINKBUDS ES2 WIRED EARBUDS BLACK</v>
      </c>
      <c r="J5571" t="str">
        <f>VLOOKUP(E5571,'Data Produk'!$A$2:$E$2517,4,FALSE)</f>
        <v>EARPHONE</v>
      </c>
      <c r="K5571" t="str">
        <f>VLOOKUP(D5571,'Data Outlet'!$A$2:$D$17,4,FALSE)</f>
        <v>Fani Sari</v>
      </c>
      <c r="L5571" t="str">
        <f>VLOOKUP(D5571,'Data Outlet'!$A$2:$D$17,2,FALSE)</f>
        <v>LIPPO MALL KEMANG</v>
      </c>
    </row>
    <row r="5572" spans="1:12" x14ac:dyDescent="0.25">
      <c r="A5572" t="str">
        <f t="shared" si="174"/>
        <v>T-5571</v>
      </c>
      <c r="B5572" s="3" t="s">
        <v>2584</v>
      </c>
      <c r="C5572" s="5">
        <v>45478</v>
      </c>
      <c r="D5572" s="3" t="s">
        <v>40</v>
      </c>
      <c r="E5572" s="4" t="s">
        <v>1193</v>
      </c>
      <c r="F5572" s="9">
        <v>1</v>
      </c>
      <c r="G5572">
        <f>VLOOKUP(E5572,'Data Produk'!$A$2:$E$2517,5,FALSE)</f>
        <v>98100</v>
      </c>
      <c r="H5572">
        <f t="shared" si="175"/>
        <v>98100</v>
      </c>
      <c r="I5572" t="str">
        <f>VLOOKUP(E5572,'Data Produk'!$A$2:$E$2517,3,FALSE)</f>
        <v>BHINNEKA POWER PURE 30W 2-PORTS USB CHARGER (PD+QC) WHITE</v>
      </c>
      <c r="J5572" t="str">
        <f>VLOOKUP(E5572,'Data Produk'!$A$2:$E$2517,4,FALSE)</f>
        <v>CHARGER</v>
      </c>
      <c r="K5572" t="str">
        <f>VLOOKUP(D5572,'Data Outlet'!$A$2:$D$17,4,FALSE)</f>
        <v>Fani Sari</v>
      </c>
      <c r="L5572" t="str">
        <f>VLOOKUP(D5572,'Data Outlet'!$A$2:$D$17,2,FALSE)</f>
        <v>LIPPO MALL KEMANG</v>
      </c>
    </row>
    <row r="5573" spans="1:12" x14ac:dyDescent="0.25">
      <c r="A5573" t="str">
        <f t="shared" si="174"/>
        <v>T-5572</v>
      </c>
      <c r="B5573" s="3" t="s">
        <v>2584</v>
      </c>
      <c r="C5573" s="5">
        <v>45483</v>
      </c>
      <c r="D5573" s="3" t="s">
        <v>40</v>
      </c>
      <c r="E5573" s="4" t="s">
        <v>472</v>
      </c>
      <c r="F5573" s="9">
        <v>1</v>
      </c>
      <c r="G5573">
        <f>VLOOKUP(E5573,'Data Produk'!$A$2:$E$2517,5,FALSE)</f>
        <v>144000</v>
      </c>
      <c r="H5573">
        <f t="shared" si="175"/>
        <v>144000</v>
      </c>
      <c r="I5573" t="str">
        <f>VLOOKUP(E5573,'Data Produk'!$A$2:$E$2517,3,FALSE)</f>
        <v>BHINNEKA CHIEF II HG20 GAMING HEADSET BLACK</v>
      </c>
      <c r="J5573" t="str">
        <f>VLOOKUP(E5573,'Data Produk'!$A$2:$E$2517,4,FALSE)</f>
        <v>GAMING HEADSET</v>
      </c>
      <c r="K5573" t="str">
        <f>VLOOKUP(D5573,'Data Outlet'!$A$2:$D$17,4,FALSE)</f>
        <v>Fani Sari</v>
      </c>
      <c r="L5573" t="str">
        <f>VLOOKUP(D5573,'Data Outlet'!$A$2:$D$17,2,FALSE)</f>
        <v>LIPPO MALL KEMANG</v>
      </c>
    </row>
    <row r="5574" spans="1:12" x14ac:dyDescent="0.25">
      <c r="A5574" t="str">
        <f t="shared" si="174"/>
        <v>T-5573</v>
      </c>
      <c r="B5574" s="3" t="s">
        <v>2584</v>
      </c>
      <c r="C5574" s="5">
        <v>45493</v>
      </c>
      <c r="D5574" s="3" t="s">
        <v>40</v>
      </c>
      <c r="E5574" s="4" t="s">
        <v>783</v>
      </c>
      <c r="F5574" s="9">
        <v>1</v>
      </c>
      <c r="G5574">
        <f>VLOOKUP(E5574,'Data Produk'!$A$2:$E$2517,5,FALSE)</f>
        <v>508500</v>
      </c>
      <c r="H5574">
        <f t="shared" si="175"/>
        <v>508500</v>
      </c>
      <c r="I5574" t="str">
        <f>VLOOKUP(E5574,'Data Produk'!$A$2:$E$2517,3,FALSE)</f>
        <v>BHINNEKA POWER PLUS 120W 4-PORTS GAN CHARGER (PPS/PD+QC) BLACK</v>
      </c>
      <c r="J5574" t="str">
        <f>VLOOKUP(E5574,'Data Produk'!$A$2:$E$2517,4,FALSE)</f>
        <v>CHARGER</v>
      </c>
      <c r="K5574" t="str">
        <f>VLOOKUP(D5574,'Data Outlet'!$A$2:$D$17,4,FALSE)</f>
        <v>Fani Sari</v>
      </c>
      <c r="L5574" t="str">
        <f>VLOOKUP(D5574,'Data Outlet'!$A$2:$D$17,2,FALSE)</f>
        <v>LIPPO MALL KEMANG</v>
      </c>
    </row>
    <row r="5575" spans="1:12" x14ac:dyDescent="0.25">
      <c r="A5575" t="str">
        <f t="shared" si="174"/>
        <v>T-5574</v>
      </c>
      <c r="B5575" s="3" t="s">
        <v>2584</v>
      </c>
      <c r="C5575" s="5">
        <v>45495</v>
      </c>
      <c r="D5575" s="3" t="s">
        <v>40</v>
      </c>
      <c r="E5575" s="4" t="s">
        <v>621</v>
      </c>
      <c r="F5575" s="9">
        <v>7</v>
      </c>
      <c r="G5575">
        <f>VLOOKUP(E5575,'Data Produk'!$A$2:$E$2517,5,FALSE)</f>
        <v>34200</v>
      </c>
      <c r="H5575">
        <f t="shared" si="175"/>
        <v>239400</v>
      </c>
      <c r="I5575" t="str">
        <f>VLOOKUP(E5575,'Data Produk'!$A$2:$E$2517,3,FALSE)</f>
        <v>BHINNEKA VIGIL MP452 BASIC MOUSEPAD BLACK</v>
      </c>
      <c r="J5575" t="str">
        <f>VLOOKUP(E5575,'Data Produk'!$A$2:$E$2517,4,FALSE)</f>
        <v>BASIC MOUSEPAD</v>
      </c>
      <c r="K5575" t="str">
        <f>VLOOKUP(D5575,'Data Outlet'!$A$2:$D$17,4,FALSE)</f>
        <v>Fani Sari</v>
      </c>
      <c r="L5575" t="str">
        <f>VLOOKUP(D5575,'Data Outlet'!$A$2:$D$17,2,FALSE)</f>
        <v>LIPPO MALL KEMANG</v>
      </c>
    </row>
    <row r="5576" spans="1:12" x14ac:dyDescent="0.25">
      <c r="A5576" t="str">
        <f t="shared" si="174"/>
        <v>T-5575</v>
      </c>
      <c r="B5576" s="3" t="s">
        <v>2584</v>
      </c>
      <c r="C5576" s="5">
        <v>45478</v>
      </c>
      <c r="D5576" s="3" t="s">
        <v>40</v>
      </c>
      <c r="E5576" s="4" t="s">
        <v>499</v>
      </c>
      <c r="F5576" s="9">
        <v>1</v>
      </c>
      <c r="G5576">
        <f>VLOOKUP(E5576,'Data Produk'!$A$2:$E$2517,5,FALSE)</f>
        <v>13050</v>
      </c>
      <c r="H5576">
        <f t="shared" si="175"/>
        <v>13050</v>
      </c>
      <c r="I5576" t="str">
        <f>VLOOKUP(E5576,'Data Produk'!$A$2:$E$2517,3,FALSE)</f>
        <v>BHINNEKA DURALINK KCT1201 BLACK</v>
      </c>
      <c r="J5576" t="str">
        <f>VLOOKUP(E5576,'Data Produk'!$A$2:$E$2517,4,FALSE)</f>
        <v>CABLE</v>
      </c>
      <c r="K5576" t="str">
        <f>VLOOKUP(D5576,'Data Outlet'!$A$2:$D$17,4,FALSE)</f>
        <v>Fani Sari</v>
      </c>
      <c r="L5576" t="str">
        <f>VLOOKUP(D5576,'Data Outlet'!$A$2:$D$17,2,FALSE)</f>
        <v>LIPPO MALL KEMANG</v>
      </c>
    </row>
    <row r="5577" spans="1:12" x14ac:dyDescent="0.25">
      <c r="A5577" t="str">
        <f t="shared" si="174"/>
        <v>T-5576</v>
      </c>
      <c r="B5577" s="3" t="s">
        <v>2584</v>
      </c>
      <c r="C5577" s="5">
        <v>45493</v>
      </c>
      <c r="D5577" s="3" t="s">
        <v>40</v>
      </c>
      <c r="E5577" s="4" t="s">
        <v>486</v>
      </c>
      <c r="F5577" s="9">
        <v>4</v>
      </c>
      <c r="G5577">
        <f>VLOOKUP(E5577,'Data Produk'!$A$2:$E$2517,5,FALSE)</f>
        <v>31500</v>
      </c>
      <c r="H5577">
        <f t="shared" si="175"/>
        <v>126000</v>
      </c>
      <c r="I5577" t="str">
        <f>VLOOKUP(E5577,'Data Produk'!$A$2:$E$2517,3,FALSE)</f>
        <v>BHINNEKA HYPERLINK KD60L1501 BLACK</v>
      </c>
      <c r="J5577" t="str">
        <f>VLOOKUP(E5577,'Data Produk'!$A$2:$E$2517,4,FALSE)</f>
        <v>CABLE</v>
      </c>
      <c r="K5577" t="str">
        <f>VLOOKUP(D5577,'Data Outlet'!$A$2:$D$17,4,FALSE)</f>
        <v>Fani Sari</v>
      </c>
      <c r="L5577" t="str">
        <f>VLOOKUP(D5577,'Data Outlet'!$A$2:$D$17,2,FALSE)</f>
        <v>LIPPO MALL KEMANG</v>
      </c>
    </row>
    <row r="5578" spans="1:12" x14ac:dyDescent="0.25">
      <c r="A5578" t="str">
        <f t="shared" si="174"/>
        <v>T-5577</v>
      </c>
      <c r="B5578" s="3" t="s">
        <v>2584</v>
      </c>
      <c r="C5578" s="5">
        <v>45487</v>
      </c>
      <c r="D5578" s="3" t="s">
        <v>40</v>
      </c>
      <c r="E5578" s="4" t="s">
        <v>469</v>
      </c>
      <c r="F5578" s="9">
        <v>2</v>
      </c>
      <c r="G5578">
        <f>VLOOKUP(E5578,'Data Produk'!$A$2:$E$2517,5,FALSE)</f>
        <v>25200</v>
      </c>
      <c r="H5578">
        <f t="shared" si="175"/>
        <v>50400</v>
      </c>
      <c r="I5578" t="str">
        <f>VLOOKUP(E5578,'Data Produk'!$A$2:$E$2517,3,FALSE)</f>
        <v>BHINNEKA HYPERLINK KD60C1501 BLACK</v>
      </c>
      <c r="J5578" t="str">
        <f>VLOOKUP(E5578,'Data Produk'!$A$2:$E$2517,4,FALSE)</f>
        <v>CABLE</v>
      </c>
      <c r="K5578" t="str">
        <f>VLOOKUP(D5578,'Data Outlet'!$A$2:$D$17,4,FALSE)</f>
        <v>Fani Sari</v>
      </c>
      <c r="L5578" t="str">
        <f>VLOOKUP(D5578,'Data Outlet'!$A$2:$D$17,2,FALSE)</f>
        <v>LIPPO MALL KEMANG</v>
      </c>
    </row>
    <row r="5579" spans="1:12" x14ac:dyDescent="0.25">
      <c r="A5579" t="str">
        <f t="shared" si="174"/>
        <v>T-5578</v>
      </c>
      <c r="B5579" s="3" t="s">
        <v>2584</v>
      </c>
      <c r="C5579" s="5">
        <v>45489</v>
      </c>
      <c r="D5579" s="3" t="s">
        <v>40</v>
      </c>
      <c r="E5579" s="4" t="s">
        <v>473</v>
      </c>
      <c r="F5579" s="9">
        <v>1</v>
      </c>
      <c r="G5579">
        <f>VLOOKUP(E5579,'Data Produk'!$A$2:$E$2517,5,FALSE)</f>
        <v>94500</v>
      </c>
      <c r="H5579">
        <f t="shared" si="175"/>
        <v>94500</v>
      </c>
      <c r="I5579" t="str">
        <f>VLOOKUP(E5579,'Data Produk'!$A$2:$E$2517,3,FALSE)</f>
        <v>BHINNEKA SMART LIGHT BUB 12W SLB102</v>
      </c>
      <c r="J5579" t="str">
        <f>VLOOKUP(E5579,'Data Produk'!$A$2:$E$2517,4,FALSE)</f>
        <v>SMART LIFE</v>
      </c>
      <c r="K5579" t="str">
        <f>VLOOKUP(D5579,'Data Outlet'!$A$2:$D$17,4,FALSE)</f>
        <v>Fani Sari</v>
      </c>
      <c r="L5579" t="str">
        <f>VLOOKUP(D5579,'Data Outlet'!$A$2:$D$17,2,FALSE)</f>
        <v>LIPPO MALL KEMANG</v>
      </c>
    </row>
    <row r="5580" spans="1:12" x14ac:dyDescent="0.25">
      <c r="A5580" t="str">
        <f t="shared" ref="A5580:A5643" si="176">"T-"&amp;ROW()-1</f>
        <v>T-5579</v>
      </c>
      <c r="B5580" s="3" t="s">
        <v>2584</v>
      </c>
      <c r="C5580" s="5">
        <v>45478</v>
      </c>
      <c r="D5580" s="3" t="s">
        <v>40</v>
      </c>
      <c r="E5580" s="4" t="s">
        <v>1942</v>
      </c>
      <c r="F5580" s="9">
        <v>2</v>
      </c>
      <c r="G5580">
        <f>VLOOKUP(E5580,'Data Produk'!$A$2:$E$2517,5,FALSE)</f>
        <v>355500</v>
      </c>
      <c r="H5580">
        <f t="shared" si="175"/>
        <v>711000</v>
      </c>
      <c r="I5580" t="str">
        <f>VLOOKUP(E5580,'Data Produk'!$A$2:$E$2517,3,FALSE)</f>
        <v>BHINNEKA Gaming Gamepad USB WGP14 BK</v>
      </c>
      <c r="J5580" t="str">
        <f>VLOOKUP(E5580,'Data Produk'!$A$2:$E$2517,4,FALSE)</f>
        <v>GAMEPAD</v>
      </c>
      <c r="K5580" t="str">
        <f>VLOOKUP(D5580,'Data Outlet'!$A$2:$D$17,4,FALSE)</f>
        <v>Fani Sari</v>
      </c>
      <c r="L5580" t="str">
        <f>VLOOKUP(D5580,'Data Outlet'!$A$2:$D$17,2,FALSE)</f>
        <v>LIPPO MALL KEMANG</v>
      </c>
    </row>
    <row r="5581" spans="1:12" x14ac:dyDescent="0.25">
      <c r="A5581" t="str">
        <f t="shared" si="176"/>
        <v>T-5580</v>
      </c>
      <c r="B5581" s="3" t="s">
        <v>2584</v>
      </c>
      <c r="C5581" s="5">
        <v>45501</v>
      </c>
      <c r="D5581" s="3" t="s">
        <v>40</v>
      </c>
      <c r="E5581" s="4" t="s">
        <v>590</v>
      </c>
      <c r="F5581" s="9">
        <v>1</v>
      </c>
      <c r="G5581">
        <f>VLOOKUP(E5581,'Data Produk'!$A$2:$E$2517,5,FALSE)</f>
        <v>89100</v>
      </c>
      <c r="H5581">
        <f t="shared" si="175"/>
        <v>89100</v>
      </c>
      <c r="I5581" t="str">
        <f>VLOOKUP(E5581,'Data Produk'!$A$2:$E$2517,3,FALSE)</f>
        <v>BHINNEKA Gaming Headset Stand Tower AC3004 MINT</v>
      </c>
      <c r="J5581" t="str">
        <f>VLOOKUP(E5581,'Data Produk'!$A$2:$E$2517,4,FALSE)</f>
        <v>OTHER ACCESSORIES</v>
      </c>
      <c r="K5581" t="str">
        <f>VLOOKUP(D5581,'Data Outlet'!$A$2:$D$17,4,FALSE)</f>
        <v>Fani Sari</v>
      </c>
      <c r="L5581" t="str">
        <f>VLOOKUP(D5581,'Data Outlet'!$A$2:$D$17,2,FALSE)</f>
        <v>LIPPO MALL KEMANG</v>
      </c>
    </row>
    <row r="5582" spans="1:12" x14ac:dyDescent="0.25">
      <c r="A5582" t="str">
        <f t="shared" si="176"/>
        <v>T-5581</v>
      </c>
      <c r="B5582" s="3" t="s">
        <v>2584</v>
      </c>
      <c r="C5582" s="5">
        <v>45481</v>
      </c>
      <c r="D5582" s="3" t="s">
        <v>40</v>
      </c>
      <c r="E5582" s="4" t="s">
        <v>895</v>
      </c>
      <c r="F5582" s="9">
        <v>1</v>
      </c>
      <c r="G5582">
        <f>VLOOKUP(E5582,'Data Produk'!$A$2:$E$2517,5,FALSE)</f>
        <v>116100</v>
      </c>
      <c r="H5582">
        <f t="shared" si="175"/>
        <v>116100</v>
      </c>
      <c r="I5582" t="str">
        <f>VLOOKUP(E5582,'Data Produk'!$A$2:$E$2517,3,FALSE)</f>
        <v>BHINNEKA SMART LED STRIP SL0103</v>
      </c>
      <c r="J5582" t="str">
        <f>VLOOKUP(E5582,'Data Produk'!$A$2:$E$2517,4,FALSE)</f>
        <v>SMART LIFE</v>
      </c>
      <c r="K5582" t="str">
        <f>VLOOKUP(D5582,'Data Outlet'!$A$2:$D$17,4,FALSE)</f>
        <v>Fani Sari</v>
      </c>
      <c r="L5582" t="str">
        <f>VLOOKUP(D5582,'Data Outlet'!$A$2:$D$17,2,FALSE)</f>
        <v>LIPPO MALL KEMANG</v>
      </c>
    </row>
    <row r="5583" spans="1:12" x14ac:dyDescent="0.25">
      <c r="A5583" t="str">
        <f t="shared" si="176"/>
        <v>T-5582</v>
      </c>
      <c r="B5583" s="3" t="s">
        <v>2584</v>
      </c>
      <c r="C5583" s="5">
        <v>45476</v>
      </c>
      <c r="D5583" s="3" t="s">
        <v>40</v>
      </c>
      <c r="E5583" s="4" t="s">
        <v>460</v>
      </c>
      <c r="F5583" s="9">
        <v>1</v>
      </c>
      <c r="G5583">
        <f>VLOOKUP(E5583,'Data Produk'!$A$2:$E$2517,5,FALSE)</f>
        <v>82800</v>
      </c>
      <c r="H5583">
        <f t="shared" si="175"/>
        <v>82800</v>
      </c>
      <c r="I5583" t="str">
        <f>VLOOKUP(E5583,'Data Produk'!$A$2:$E$2517,3,FALSE)</f>
        <v>BHINNEKA GO W193 OFFICE MOUSE GREY</v>
      </c>
      <c r="J5583" t="str">
        <f>VLOOKUP(E5583,'Data Produk'!$A$2:$E$2517,4,FALSE)</f>
        <v>OFFICE MOUSE</v>
      </c>
      <c r="K5583" t="str">
        <f>VLOOKUP(D5583,'Data Outlet'!$A$2:$D$17,4,FALSE)</f>
        <v>Fani Sari</v>
      </c>
      <c r="L5583" t="str">
        <f>VLOOKUP(D5583,'Data Outlet'!$A$2:$D$17,2,FALSE)</f>
        <v>LIPPO MALL KEMANG</v>
      </c>
    </row>
    <row r="5584" spans="1:12" x14ac:dyDescent="0.25">
      <c r="A5584" t="str">
        <f t="shared" si="176"/>
        <v>T-5583</v>
      </c>
      <c r="B5584" s="3" t="s">
        <v>2584</v>
      </c>
      <c r="C5584" s="5">
        <v>45476</v>
      </c>
      <c r="D5584" s="3" t="s">
        <v>40</v>
      </c>
      <c r="E5584" s="4" t="s">
        <v>455</v>
      </c>
      <c r="F5584" s="9">
        <v>4</v>
      </c>
      <c r="G5584">
        <f>VLOOKUP(E5584,'Data Produk'!$A$2:$E$2517,5,FALSE)</f>
        <v>47700</v>
      </c>
      <c r="H5584">
        <f t="shared" si="175"/>
        <v>190800</v>
      </c>
      <c r="I5584" t="str">
        <f>VLOOKUP(E5584,'Data Produk'!$A$2:$E$2517,3,FALSE)</f>
        <v>BHINNEKA POWER MOVE 30W 2-PORTS CAR CHARGER (PD+QC) BLACK</v>
      </c>
      <c r="J5584" t="str">
        <f>VLOOKUP(E5584,'Data Produk'!$A$2:$E$2517,4,FALSE)</f>
        <v>CAR &amp; TRAVEL CHARGER</v>
      </c>
      <c r="K5584" t="str">
        <f>VLOOKUP(D5584,'Data Outlet'!$A$2:$D$17,4,FALSE)</f>
        <v>Fani Sari</v>
      </c>
      <c r="L5584" t="str">
        <f>VLOOKUP(D5584,'Data Outlet'!$A$2:$D$17,2,FALSE)</f>
        <v>LIPPO MALL KEMANG</v>
      </c>
    </row>
    <row r="5585" spans="1:12" x14ac:dyDescent="0.25">
      <c r="A5585" t="str">
        <f t="shared" si="176"/>
        <v>T-5584</v>
      </c>
      <c r="B5585" s="3" t="s">
        <v>2584</v>
      </c>
      <c r="C5585" s="5">
        <v>45487</v>
      </c>
      <c r="D5585" s="3" t="s">
        <v>40</v>
      </c>
      <c r="E5585" s="4" t="s">
        <v>761</v>
      </c>
      <c r="F5585" s="9">
        <v>2</v>
      </c>
      <c r="G5585">
        <f>VLOOKUP(E5585,'Data Produk'!$A$2:$E$2517,5,FALSE)</f>
        <v>243000</v>
      </c>
      <c r="H5585">
        <f t="shared" si="175"/>
        <v>486000</v>
      </c>
      <c r="I5585" t="str">
        <f>VLOOKUP(E5585,'Data Produk'!$A$2:$E$2517,3,FALSE)</f>
        <v>BHINNEKA POWER PLUS 65W 3-PORTS GAN CHARGER (PPS/PD+QC) BLACK</v>
      </c>
      <c r="J5585" t="str">
        <f>VLOOKUP(E5585,'Data Produk'!$A$2:$E$2517,4,FALSE)</f>
        <v>CHARGER</v>
      </c>
      <c r="K5585" t="str">
        <f>VLOOKUP(D5585,'Data Outlet'!$A$2:$D$17,4,FALSE)</f>
        <v>Fani Sari</v>
      </c>
      <c r="L5585" t="str">
        <f>VLOOKUP(D5585,'Data Outlet'!$A$2:$D$17,2,FALSE)</f>
        <v>LIPPO MALL KEMANG</v>
      </c>
    </row>
    <row r="5586" spans="1:12" x14ac:dyDescent="0.25">
      <c r="A5586" t="str">
        <f t="shared" si="176"/>
        <v>T-5585</v>
      </c>
      <c r="B5586" s="3" t="s">
        <v>2584</v>
      </c>
      <c r="C5586" s="5">
        <v>45475</v>
      </c>
      <c r="D5586" s="3" t="s">
        <v>40</v>
      </c>
      <c r="E5586" s="4" t="s">
        <v>471</v>
      </c>
      <c r="F5586" s="9">
        <v>1</v>
      </c>
      <c r="G5586">
        <f>VLOOKUP(E5586,'Data Produk'!$A$2:$E$2517,5,FALSE)</f>
        <v>107100</v>
      </c>
      <c r="H5586">
        <f t="shared" si="175"/>
        <v>107100</v>
      </c>
      <c r="I5586" t="str">
        <f>VLOOKUP(E5586,'Data Produk'!$A$2:$E$2517,3,FALSE)</f>
        <v>BHINNEKA CW2-Q02 38W 2-PORTS CHARGER (QC) WHITE</v>
      </c>
      <c r="J5586" t="str">
        <f>VLOOKUP(E5586,'Data Produk'!$A$2:$E$2517,4,FALSE)</f>
        <v>CHARGER</v>
      </c>
      <c r="K5586" t="str">
        <f>VLOOKUP(D5586,'Data Outlet'!$A$2:$D$17,4,FALSE)</f>
        <v>Fani Sari</v>
      </c>
      <c r="L5586" t="str">
        <f>VLOOKUP(D5586,'Data Outlet'!$A$2:$D$17,2,FALSE)</f>
        <v>LIPPO MALL KEMANG</v>
      </c>
    </row>
    <row r="5587" spans="1:12" x14ac:dyDescent="0.25">
      <c r="A5587" t="str">
        <f t="shared" si="176"/>
        <v>T-5586</v>
      </c>
      <c r="B5587" s="3" t="s">
        <v>2584</v>
      </c>
      <c r="C5587" s="5">
        <v>45477</v>
      </c>
      <c r="D5587" s="3" t="s">
        <v>40</v>
      </c>
      <c r="E5587" s="4" t="s">
        <v>789</v>
      </c>
      <c r="F5587" s="9">
        <v>2</v>
      </c>
      <c r="G5587">
        <f>VLOOKUP(E5587,'Data Produk'!$A$2:$E$2517,5,FALSE)</f>
        <v>130000</v>
      </c>
      <c r="H5587">
        <f t="shared" si="175"/>
        <v>260000</v>
      </c>
      <c r="I5587" t="str">
        <f>VLOOKUP(E5587,'Data Produk'!$A$2:$E$2517,3,FALSE)</f>
        <v>BHINNEKA TRINITY MH88 GAMING HEADSET WHITE</v>
      </c>
      <c r="J5587" t="str">
        <f>VLOOKUP(E5587,'Data Produk'!$A$2:$E$2517,4,FALSE)</f>
        <v>GAMING HEADSET</v>
      </c>
      <c r="K5587" t="str">
        <f>VLOOKUP(D5587,'Data Outlet'!$A$2:$D$17,4,FALSE)</f>
        <v>Fani Sari</v>
      </c>
      <c r="L5587" t="str">
        <f>VLOOKUP(D5587,'Data Outlet'!$A$2:$D$17,2,FALSE)</f>
        <v>LIPPO MALL KEMANG</v>
      </c>
    </row>
    <row r="5588" spans="1:12" x14ac:dyDescent="0.25">
      <c r="A5588" t="str">
        <f t="shared" si="176"/>
        <v>T-5587</v>
      </c>
      <c r="B5588" s="3" t="s">
        <v>2584</v>
      </c>
      <c r="C5588" s="5">
        <v>45480</v>
      </c>
      <c r="D5588" s="3" t="s">
        <v>40</v>
      </c>
      <c r="E5588" s="4" t="s">
        <v>731</v>
      </c>
      <c r="F5588" s="9">
        <v>1</v>
      </c>
      <c r="G5588">
        <f>VLOOKUP(E5588,'Data Produk'!$A$2:$E$2517,5,FALSE)</f>
        <v>82800</v>
      </c>
      <c r="H5588">
        <f t="shared" si="175"/>
        <v>82800</v>
      </c>
      <c r="I5588" t="str">
        <f>VLOOKUP(E5588,'Data Produk'!$A$2:$E$2517,3,FALSE)</f>
        <v>BHINNEKA GO W193 OFFICE MOUSE BEIGE</v>
      </c>
      <c r="J5588" t="str">
        <f>VLOOKUP(E5588,'Data Produk'!$A$2:$E$2517,4,FALSE)</f>
        <v>OFFICE MOUSE</v>
      </c>
      <c r="K5588" t="str">
        <f>VLOOKUP(D5588,'Data Outlet'!$A$2:$D$17,4,FALSE)</f>
        <v>Fani Sari</v>
      </c>
      <c r="L5588" t="str">
        <f>VLOOKUP(D5588,'Data Outlet'!$A$2:$D$17,2,FALSE)</f>
        <v>LIPPO MALL KEMANG</v>
      </c>
    </row>
    <row r="5589" spans="1:12" x14ac:dyDescent="0.25">
      <c r="A5589" t="str">
        <f t="shared" si="176"/>
        <v>T-5588</v>
      </c>
      <c r="B5589" s="3" t="s">
        <v>2584</v>
      </c>
      <c r="C5589" s="5">
        <v>45478</v>
      </c>
      <c r="D5589" s="3" t="s">
        <v>40</v>
      </c>
      <c r="E5589" s="4" t="s">
        <v>481</v>
      </c>
      <c r="F5589" s="9">
        <v>5</v>
      </c>
      <c r="G5589">
        <f>VLOOKUP(E5589,'Data Produk'!$A$2:$E$2517,5,FALSE)</f>
        <v>22500</v>
      </c>
      <c r="H5589">
        <f t="shared" si="175"/>
        <v>112500</v>
      </c>
      <c r="I5589" t="str">
        <f>VLOOKUP(E5589,'Data Produk'!$A$2:$E$2517,3,FALSE)</f>
        <v>BHINNEKA LINKBUDS ES4 WIRED EARBUDS WHITE</v>
      </c>
      <c r="J5589" t="str">
        <f>VLOOKUP(E5589,'Data Produk'!$A$2:$E$2517,4,FALSE)</f>
        <v>EARPHONE</v>
      </c>
      <c r="K5589" t="str">
        <f>VLOOKUP(D5589,'Data Outlet'!$A$2:$D$17,4,FALSE)</f>
        <v>Fani Sari</v>
      </c>
      <c r="L5589" t="str">
        <f>VLOOKUP(D5589,'Data Outlet'!$A$2:$D$17,2,FALSE)</f>
        <v>LIPPO MALL KEMANG</v>
      </c>
    </row>
    <row r="5590" spans="1:12" x14ac:dyDescent="0.25">
      <c r="A5590" t="str">
        <f t="shared" si="176"/>
        <v>T-5589</v>
      </c>
      <c r="B5590" s="3" t="s">
        <v>2584</v>
      </c>
      <c r="C5590" s="5">
        <v>45485</v>
      </c>
      <c r="D5590" s="3" t="s">
        <v>40</v>
      </c>
      <c r="E5590" s="4" t="s">
        <v>593</v>
      </c>
      <c r="F5590" s="9">
        <v>1</v>
      </c>
      <c r="G5590">
        <f>VLOOKUP(E5590,'Data Produk'!$A$2:$E$2517,5,FALSE)</f>
        <v>37350</v>
      </c>
      <c r="H5590">
        <f t="shared" si="175"/>
        <v>37350</v>
      </c>
      <c r="I5590" t="str">
        <f>VLOOKUP(E5590,'Data Produk'!$A$2:$E$2517,3,FALSE)</f>
        <v>BHINNEKA LAVALIER MV01 MICROPHONE BLACK</v>
      </c>
      <c r="J5590" t="str">
        <f>VLOOKUP(E5590,'Data Produk'!$A$2:$E$2517,4,FALSE)</f>
        <v>STREAMING DEVICES</v>
      </c>
      <c r="K5590" t="str">
        <f>VLOOKUP(D5590,'Data Outlet'!$A$2:$D$17,4,FALSE)</f>
        <v>Fani Sari</v>
      </c>
      <c r="L5590" t="str">
        <f>VLOOKUP(D5590,'Data Outlet'!$A$2:$D$17,2,FALSE)</f>
        <v>LIPPO MALL KEMANG</v>
      </c>
    </row>
    <row r="5591" spans="1:12" x14ac:dyDescent="0.25">
      <c r="A5591" t="str">
        <f t="shared" si="176"/>
        <v>T-5590</v>
      </c>
      <c r="B5591" s="3" t="s">
        <v>2584</v>
      </c>
      <c r="C5591" s="5">
        <v>45496</v>
      </c>
      <c r="D5591" s="3" t="s">
        <v>40</v>
      </c>
      <c r="E5591" s="4" t="s">
        <v>1252</v>
      </c>
      <c r="F5591" s="9">
        <v>3</v>
      </c>
      <c r="G5591">
        <f>VLOOKUP(E5591,'Data Produk'!$A$2:$E$2517,5,FALSE)</f>
        <v>81000</v>
      </c>
      <c r="H5591">
        <f t="shared" si="175"/>
        <v>243000</v>
      </c>
      <c r="I5591" t="str">
        <f>VLOOKUP(E5591,'Data Produk'!$A$2:$E$2517,3,FALSE)</f>
        <v>BHINNEKA CRYTO VX7 GAMING MOUSE WHITE</v>
      </c>
      <c r="J5591" t="str">
        <f>VLOOKUP(E5591,'Data Produk'!$A$2:$E$2517,4,FALSE)</f>
        <v>MOUSE GAMING</v>
      </c>
      <c r="K5591" t="str">
        <f>VLOOKUP(D5591,'Data Outlet'!$A$2:$D$17,4,FALSE)</f>
        <v>Fani Sari</v>
      </c>
      <c r="L5591" t="str">
        <f>VLOOKUP(D5591,'Data Outlet'!$A$2:$D$17,2,FALSE)</f>
        <v>LIPPO MALL KEMANG</v>
      </c>
    </row>
    <row r="5592" spans="1:12" x14ac:dyDescent="0.25">
      <c r="A5592" t="str">
        <f t="shared" si="176"/>
        <v>T-5591</v>
      </c>
      <c r="B5592" s="3" t="s">
        <v>2584</v>
      </c>
      <c r="C5592" s="5">
        <v>45475</v>
      </c>
      <c r="D5592" s="3" t="s">
        <v>40</v>
      </c>
      <c r="E5592" s="4" t="s">
        <v>483</v>
      </c>
      <c r="F5592" s="9">
        <v>1</v>
      </c>
      <c r="G5592">
        <f>VLOOKUP(E5592,'Data Produk'!$A$2:$E$2517,5,FALSE)</f>
        <v>29700</v>
      </c>
      <c r="H5592">
        <f t="shared" si="175"/>
        <v>29700</v>
      </c>
      <c r="I5592" t="str">
        <f>VLOOKUP(E5592,'Data Produk'!$A$2:$E$2517,3,FALSE)</f>
        <v>KM104 BHINNEKA USB CABLE MICRO</v>
      </c>
      <c r="J5592" t="str">
        <f>VLOOKUP(E5592,'Data Produk'!$A$2:$E$2517,4,FALSE)</f>
        <v>CABLE</v>
      </c>
      <c r="K5592" t="str">
        <f>VLOOKUP(D5592,'Data Outlet'!$A$2:$D$17,4,FALSE)</f>
        <v>Fani Sari</v>
      </c>
      <c r="L5592" t="str">
        <f>VLOOKUP(D5592,'Data Outlet'!$A$2:$D$17,2,FALSE)</f>
        <v>LIPPO MALL KEMANG</v>
      </c>
    </row>
    <row r="5593" spans="1:12" x14ac:dyDescent="0.25">
      <c r="A5593" t="str">
        <f t="shared" si="176"/>
        <v>T-5592</v>
      </c>
      <c r="B5593" s="3" t="s">
        <v>2584</v>
      </c>
      <c r="C5593" s="5">
        <v>45498</v>
      </c>
      <c r="D5593" s="3" t="s">
        <v>40</v>
      </c>
      <c r="E5593" s="4" t="s">
        <v>479</v>
      </c>
      <c r="F5593" s="9">
        <v>2</v>
      </c>
      <c r="G5593">
        <f>VLOOKUP(E5593,'Data Produk'!$A$2:$E$2517,5,FALSE)</f>
        <v>22500</v>
      </c>
      <c r="H5593">
        <f t="shared" si="175"/>
        <v>45000</v>
      </c>
      <c r="I5593" t="str">
        <f>VLOOKUP(E5593,'Data Produk'!$A$2:$E$2517,3,FALSE)</f>
        <v>BHINNEKA HYPERLINK KV65C1201 BLACK</v>
      </c>
      <c r="J5593" t="str">
        <f>VLOOKUP(E5593,'Data Produk'!$A$2:$E$2517,4,FALSE)</f>
        <v>CABLE</v>
      </c>
      <c r="K5593" t="str">
        <f>VLOOKUP(D5593,'Data Outlet'!$A$2:$D$17,4,FALSE)</f>
        <v>Fani Sari</v>
      </c>
      <c r="L5593" t="str">
        <f>VLOOKUP(D5593,'Data Outlet'!$A$2:$D$17,2,FALSE)</f>
        <v>LIPPO MALL KEMANG</v>
      </c>
    </row>
    <row r="5594" spans="1:12" x14ac:dyDescent="0.25">
      <c r="A5594" t="str">
        <f t="shared" si="176"/>
        <v>T-5593</v>
      </c>
      <c r="B5594" s="3" t="s">
        <v>2584</v>
      </c>
      <c r="C5594" s="5">
        <v>45476</v>
      </c>
      <c r="D5594" s="3" t="s">
        <v>40</v>
      </c>
      <c r="E5594" s="4" t="s">
        <v>771</v>
      </c>
      <c r="F5594" s="9">
        <v>2</v>
      </c>
      <c r="G5594">
        <f>VLOOKUP(E5594,'Data Produk'!$A$2:$E$2517,5,FALSE)</f>
        <v>103500</v>
      </c>
      <c r="H5594">
        <f t="shared" si="175"/>
        <v>207000</v>
      </c>
      <c r="I5594" t="str">
        <f>VLOOKUP(E5594,'Data Produk'!$A$2:$E$2517,3,FALSE)</f>
        <v>BHINNEKA FLASH HQ53 GAMING HEADSET BLACK</v>
      </c>
      <c r="J5594" t="str">
        <f>VLOOKUP(E5594,'Data Produk'!$A$2:$E$2517,4,FALSE)</f>
        <v>GAMING HEADSET</v>
      </c>
      <c r="K5594" t="str">
        <f>VLOOKUP(D5594,'Data Outlet'!$A$2:$D$17,4,FALSE)</f>
        <v>Fani Sari</v>
      </c>
      <c r="L5594" t="str">
        <f>VLOOKUP(D5594,'Data Outlet'!$A$2:$D$17,2,FALSE)</f>
        <v>LIPPO MALL KEMANG</v>
      </c>
    </row>
    <row r="5595" spans="1:12" x14ac:dyDescent="0.25">
      <c r="A5595" t="str">
        <f t="shared" si="176"/>
        <v>T-5594</v>
      </c>
      <c r="B5595" s="3" t="s">
        <v>2584</v>
      </c>
      <c r="C5595" s="5">
        <v>45494</v>
      </c>
      <c r="D5595" s="3" t="s">
        <v>40</v>
      </c>
      <c r="E5595" s="4" t="s">
        <v>500</v>
      </c>
      <c r="F5595" s="9">
        <v>3</v>
      </c>
      <c r="G5595">
        <f>VLOOKUP(E5595,'Data Produk'!$A$2:$E$2517,5,FALSE)</f>
        <v>45000</v>
      </c>
      <c r="H5595">
        <f t="shared" si="175"/>
        <v>135000</v>
      </c>
      <c r="I5595" t="str">
        <f>VLOOKUP(E5595,'Data Produk'!$A$2:$E$2517,3,FALSE)</f>
        <v>BHINNEKA HYPERLINK KD10C2001 BLACK</v>
      </c>
      <c r="J5595" t="str">
        <f>VLOOKUP(E5595,'Data Produk'!$A$2:$E$2517,4,FALSE)</f>
        <v>CABLE</v>
      </c>
      <c r="K5595" t="str">
        <f>VLOOKUP(D5595,'Data Outlet'!$A$2:$D$17,4,FALSE)</f>
        <v>Fani Sari</v>
      </c>
      <c r="L5595" t="str">
        <f>VLOOKUP(D5595,'Data Outlet'!$A$2:$D$17,2,FALSE)</f>
        <v>LIPPO MALL KEMANG</v>
      </c>
    </row>
    <row r="5596" spans="1:12" x14ac:dyDescent="0.25">
      <c r="A5596" t="str">
        <f t="shared" si="176"/>
        <v>T-5595</v>
      </c>
      <c r="B5596" s="3" t="s">
        <v>2584</v>
      </c>
      <c r="C5596" s="5">
        <v>45479</v>
      </c>
      <c r="D5596" s="3" t="s">
        <v>40</v>
      </c>
      <c r="E5596" s="4" t="s">
        <v>467</v>
      </c>
      <c r="F5596" s="9">
        <v>2</v>
      </c>
      <c r="G5596">
        <f>VLOOKUP(E5596,'Data Produk'!$A$2:$E$2517,5,FALSE)</f>
        <v>18000</v>
      </c>
      <c r="H5596">
        <f t="shared" si="175"/>
        <v>36000</v>
      </c>
      <c r="I5596" t="str">
        <f>VLOOKUP(E5596,'Data Produk'!$A$2:$E$2517,3,FALSE)</f>
        <v>BHINNEKA DURALINK KLB1201 BLACK</v>
      </c>
      <c r="J5596" t="str">
        <f>VLOOKUP(E5596,'Data Produk'!$A$2:$E$2517,4,FALSE)</f>
        <v>CABLE</v>
      </c>
      <c r="K5596" t="str">
        <f>VLOOKUP(D5596,'Data Outlet'!$A$2:$D$17,4,FALSE)</f>
        <v>Fani Sari</v>
      </c>
      <c r="L5596" t="str">
        <f>VLOOKUP(D5596,'Data Outlet'!$A$2:$D$17,2,FALSE)</f>
        <v>LIPPO MALL KEMANG</v>
      </c>
    </row>
    <row r="5597" spans="1:12" x14ac:dyDescent="0.25">
      <c r="A5597" t="str">
        <f t="shared" si="176"/>
        <v>T-5596</v>
      </c>
      <c r="B5597" s="3" t="s">
        <v>2584</v>
      </c>
      <c r="C5597" s="5">
        <v>45479</v>
      </c>
      <c r="D5597" s="3" t="s">
        <v>40</v>
      </c>
      <c r="E5597" s="4" t="s">
        <v>841</v>
      </c>
      <c r="F5597" s="9">
        <v>1</v>
      </c>
      <c r="G5597">
        <f>VLOOKUP(E5597,'Data Produk'!$A$2:$E$2517,5,FALSE)</f>
        <v>225000</v>
      </c>
      <c r="H5597">
        <f t="shared" si="175"/>
        <v>225000</v>
      </c>
      <c r="I5597" t="str">
        <f>VLOOKUP(E5597,'Data Produk'!$A$2:$E$2517,3,FALSE)</f>
        <v>BHINNEKA Gaming Keyboard MK-890 ATOM96 Grey Blue Switch</v>
      </c>
      <c r="J5597" t="str">
        <f>VLOOKUP(E5597,'Data Produk'!$A$2:$E$2517,4,FALSE)</f>
        <v>KEYBOARD GAMING</v>
      </c>
      <c r="K5597" t="str">
        <f>VLOOKUP(D5597,'Data Outlet'!$A$2:$D$17,4,FALSE)</f>
        <v>Fani Sari</v>
      </c>
      <c r="L5597" t="str">
        <f>VLOOKUP(D5597,'Data Outlet'!$A$2:$D$17,2,FALSE)</f>
        <v>LIPPO MALL KEMANG</v>
      </c>
    </row>
    <row r="5598" spans="1:12" x14ac:dyDescent="0.25">
      <c r="A5598" t="str">
        <f t="shared" si="176"/>
        <v>T-5597</v>
      </c>
      <c r="B5598" s="3" t="s">
        <v>2584</v>
      </c>
      <c r="C5598" s="5">
        <v>45478</v>
      </c>
      <c r="D5598" s="3" t="s">
        <v>40</v>
      </c>
      <c r="E5598" s="4" t="s">
        <v>1155</v>
      </c>
      <c r="F5598" s="9">
        <v>2</v>
      </c>
      <c r="G5598">
        <f>VLOOKUP(E5598,'Data Produk'!$A$2:$E$2517,5,FALSE)</f>
        <v>112500</v>
      </c>
      <c r="H5598">
        <f t="shared" si="175"/>
        <v>225000</v>
      </c>
      <c r="I5598" t="str">
        <f>VLOOKUP(E5598,'Data Produk'!$A$2:$E$2517,3,FALSE)</f>
        <v>BHINNEKA GO WH02 WIRELESS HEADSET GREY</v>
      </c>
      <c r="J5598" t="str">
        <f>VLOOKUP(E5598,'Data Produk'!$A$2:$E$2517,4,FALSE)</f>
        <v>WIRELESS HEADSET</v>
      </c>
      <c r="K5598" t="str">
        <f>VLOOKUP(D5598,'Data Outlet'!$A$2:$D$17,4,FALSE)</f>
        <v>Fani Sari</v>
      </c>
      <c r="L5598" t="str">
        <f>VLOOKUP(D5598,'Data Outlet'!$A$2:$D$17,2,FALSE)</f>
        <v>LIPPO MALL KEMANG</v>
      </c>
    </row>
    <row r="5599" spans="1:12" x14ac:dyDescent="0.25">
      <c r="A5599" t="str">
        <f t="shared" si="176"/>
        <v>T-5598</v>
      </c>
      <c r="B5599" s="3" t="s">
        <v>2584</v>
      </c>
      <c r="C5599" s="5">
        <v>45487</v>
      </c>
      <c r="D5599" s="3" t="s">
        <v>40</v>
      </c>
      <c r="E5599" s="4" t="s">
        <v>490</v>
      </c>
      <c r="F5599" s="9">
        <v>1</v>
      </c>
      <c r="G5599">
        <f>VLOOKUP(E5599,'Data Produk'!$A$2:$E$2517,5,FALSE)</f>
        <v>81000</v>
      </c>
      <c r="H5599">
        <f t="shared" si="175"/>
        <v>81000</v>
      </c>
      <c r="I5599" t="str">
        <f>VLOOKUP(E5599,'Data Produk'!$A$2:$E$2517,3,FALSE)</f>
        <v>BHINNEKA THOR X9 GAMING MOUSE BLACK</v>
      </c>
      <c r="J5599" t="str">
        <f>VLOOKUP(E5599,'Data Produk'!$A$2:$E$2517,4,FALSE)</f>
        <v>MOUSE GAMING</v>
      </c>
      <c r="K5599" t="str">
        <f>VLOOKUP(D5599,'Data Outlet'!$A$2:$D$17,4,FALSE)</f>
        <v>Fani Sari</v>
      </c>
      <c r="L5599" t="str">
        <f>VLOOKUP(D5599,'Data Outlet'!$A$2:$D$17,2,FALSE)</f>
        <v>LIPPO MALL KEMANG</v>
      </c>
    </row>
    <row r="5600" spans="1:12" x14ac:dyDescent="0.25">
      <c r="A5600" t="str">
        <f t="shared" si="176"/>
        <v>T-5599</v>
      </c>
      <c r="B5600" s="3" t="s">
        <v>2584</v>
      </c>
      <c r="C5600" s="5">
        <v>45485</v>
      </c>
      <c r="D5600" s="3" t="s">
        <v>40</v>
      </c>
      <c r="E5600" s="4" t="s">
        <v>1894</v>
      </c>
      <c r="F5600" s="9">
        <v>1</v>
      </c>
      <c r="G5600">
        <f>VLOOKUP(E5600,'Data Produk'!$A$2:$E$2517,5,FALSE)</f>
        <v>125100</v>
      </c>
      <c r="H5600">
        <f t="shared" si="175"/>
        <v>125100</v>
      </c>
      <c r="I5600" t="str">
        <f>VLOOKUP(E5600,'Data Produk'!$A$2:$E$2517,3,FALSE)</f>
        <v>BHINNEKA THOR II X16 GAMING MOUSE BLACK</v>
      </c>
      <c r="J5600" t="str">
        <f>VLOOKUP(E5600,'Data Produk'!$A$2:$E$2517,4,FALSE)</f>
        <v>MOUSE GAMING</v>
      </c>
      <c r="K5600" t="str">
        <f>VLOOKUP(D5600,'Data Outlet'!$A$2:$D$17,4,FALSE)</f>
        <v>Fani Sari</v>
      </c>
      <c r="L5600" t="str">
        <f>VLOOKUP(D5600,'Data Outlet'!$A$2:$D$17,2,FALSE)</f>
        <v>LIPPO MALL KEMANG</v>
      </c>
    </row>
    <row r="5601" spans="1:12" x14ac:dyDescent="0.25">
      <c r="A5601" t="str">
        <f t="shared" si="176"/>
        <v>T-5600</v>
      </c>
      <c r="B5601" s="3" t="s">
        <v>2584</v>
      </c>
      <c r="C5601" s="5">
        <v>45478</v>
      </c>
      <c r="D5601" s="3" t="s">
        <v>40</v>
      </c>
      <c r="E5601" s="4" t="s">
        <v>693</v>
      </c>
      <c r="F5601" s="9">
        <v>1</v>
      </c>
      <c r="G5601">
        <f>VLOOKUP(E5601,'Data Produk'!$A$2:$E$2517,5,FALSE)</f>
        <v>247500</v>
      </c>
      <c r="H5601">
        <f t="shared" si="175"/>
        <v>247500</v>
      </c>
      <c r="I5601" t="str">
        <f>VLOOKUP(E5601,'Data Produk'!$A$2:$E$2517,3,FALSE)</f>
        <v>BHINNEKA POWER PLUS 65W 3-PORTS GAN CHARGER (PD/PPS+QC) BLACK</v>
      </c>
      <c r="J5601" t="str">
        <f>VLOOKUP(E5601,'Data Produk'!$A$2:$E$2517,4,FALSE)</f>
        <v>CHARGER</v>
      </c>
      <c r="K5601" t="str">
        <f>VLOOKUP(D5601,'Data Outlet'!$A$2:$D$17,4,FALSE)</f>
        <v>Fani Sari</v>
      </c>
      <c r="L5601" t="str">
        <f>VLOOKUP(D5601,'Data Outlet'!$A$2:$D$17,2,FALSE)</f>
        <v>LIPPO MALL KEMANG</v>
      </c>
    </row>
    <row r="5602" spans="1:12" x14ac:dyDescent="0.25">
      <c r="A5602" t="str">
        <f t="shared" si="176"/>
        <v>T-5601</v>
      </c>
      <c r="B5602" s="3" t="s">
        <v>2584</v>
      </c>
      <c r="C5602" s="5">
        <v>45476</v>
      </c>
      <c r="D5602" s="3" t="s">
        <v>40</v>
      </c>
      <c r="E5602" s="4" t="s">
        <v>1071</v>
      </c>
      <c r="F5602" s="9">
        <v>1</v>
      </c>
      <c r="G5602">
        <f>VLOOKUP(E5602,'Data Produk'!$A$2:$E$2517,5,FALSE)</f>
        <v>396000</v>
      </c>
      <c r="H5602">
        <f t="shared" si="175"/>
        <v>396000</v>
      </c>
      <c r="I5602" t="str">
        <f>VLOOKUP(E5602,'Data Produk'!$A$2:$E$2517,3,FALSE)</f>
        <v>BHINNEKA LEVIOSA MCX01 CONDENSER MICROPHONE BLACK</v>
      </c>
      <c r="J5602" t="str">
        <f>VLOOKUP(E5602,'Data Produk'!$A$2:$E$2517,4,FALSE)</f>
        <v>STREAMING DEVICES</v>
      </c>
      <c r="K5602" t="str">
        <f>VLOOKUP(D5602,'Data Outlet'!$A$2:$D$17,4,FALSE)</f>
        <v>Fani Sari</v>
      </c>
      <c r="L5602" t="str">
        <f>VLOOKUP(D5602,'Data Outlet'!$A$2:$D$17,2,FALSE)</f>
        <v>LIPPO MALL KEMANG</v>
      </c>
    </row>
    <row r="5603" spans="1:12" x14ac:dyDescent="0.25">
      <c r="A5603" t="str">
        <f t="shared" si="176"/>
        <v>T-5602</v>
      </c>
      <c r="B5603" s="3" t="s">
        <v>2584</v>
      </c>
      <c r="C5603" s="5">
        <v>45493</v>
      </c>
      <c r="D5603" s="3" t="s">
        <v>40</v>
      </c>
      <c r="E5603" s="4" t="s">
        <v>1325</v>
      </c>
      <c r="F5603" s="9">
        <v>1</v>
      </c>
      <c r="G5603">
        <f>VLOOKUP(E5603,'Data Produk'!$A$2:$E$2517,5,FALSE)</f>
        <v>32000</v>
      </c>
      <c r="H5603">
        <f t="shared" si="175"/>
        <v>32000</v>
      </c>
      <c r="I5603" t="str">
        <f>VLOOKUP(E5603,'Data Produk'!$A$2:$E$2517,3,FALSE)</f>
        <v>KL104 BHINNEKA USB CABLE LIGHTNING</v>
      </c>
      <c r="J5603" t="str">
        <f>VLOOKUP(E5603,'Data Produk'!$A$2:$E$2517,4,FALSE)</f>
        <v>CABLE</v>
      </c>
      <c r="K5603" t="str">
        <f>VLOOKUP(D5603,'Data Outlet'!$A$2:$D$17,4,FALSE)</f>
        <v>Fani Sari</v>
      </c>
      <c r="L5603" t="str">
        <f>VLOOKUP(D5603,'Data Outlet'!$A$2:$D$17,2,FALSE)</f>
        <v>LIPPO MALL KEMANG</v>
      </c>
    </row>
    <row r="5604" spans="1:12" x14ac:dyDescent="0.25">
      <c r="A5604" t="str">
        <f t="shared" si="176"/>
        <v>T-5603</v>
      </c>
      <c r="B5604" s="3" t="s">
        <v>2584</v>
      </c>
      <c r="C5604" s="5">
        <v>45499</v>
      </c>
      <c r="D5604" s="3" t="s">
        <v>40</v>
      </c>
      <c r="E5604" s="4" t="s">
        <v>714</v>
      </c>
      <c r="F5604" s="9">
        <v>1</v>
      </c>
      <c r="G5604">
        <f>VLOOKUP(E5604,'Data Produk'!$A$2:$E$2517,5,FALSE)</f>
        <v>26100</v>
      </c>
      <c r="H5604">
        <f t="shared" si="175"/>
        <v>26100</v>
      </c>
      <c r="I5604" t="str">
        <f>VLOOKUP(E5604,'Data Produk'!$A$2:$E$2517,3,FALSE)</f>
        <v>KM102 BHINNEKA USB CABLE MICRO</v>
      </c>
      <c r="J5604" t="str">
        <f>VLOOKUP(E5604,'Data Produk'!$A$2:$E$2517,4,FALSE)</f>
        <v>CABLE</v>
      </c>
      <c r="K5604" t="str">
        <f>VLOOKUP(D5604,'Data Outlet'!$A$2:$D$17,4,FALSE)</f>
        <v>Fani Sari</v>
      </c>
      <c r="L5604" t="str">
        <f>VLOOKUP(D5604,'Data Outlet'!$A$2:$D$17,2,FALSE)</f>
        <v>LIPPO MALL KEMANG</v>
      </c>
    </row>
    <row r="5605" spans="1:12" x14ac:dyDescent="0.25">
      <c r="A5605" t="str">
        <f t="shared" si="176"/>
        <v>T-5604</v>
      </c>
      <c r="B5605" s="3" t="s">
        <v>2584</v>
      </c>
      <c r="C5605" s="5">
        <v>45480</v>
      </c>
      <c r="D5605" s="3" t="s">
        <v>40</v>
      </c>
      <c r="E5605" s="4" t="s">
        <v>756</v>
      </c>
      <c r="F5605" s="9">
        <v>1</v>
      </c>
      <c r="G5605">
        <f>VLOOKUP(E5605,'Data Produk'!$A$2:$E$2517,5,FALSE)</f>
        <v>162000</v>
      </c>
      <c r="H5605">
        <f t="shared" si="175"/>
        <v>162000</v>
      </c>
      <c r="I5605" t="str">
        <f>VLOOKUP(E5605,'Data Produk'!$A$2:$E$2517,3,FALSE)</f>
        <v>BHINNEKA POWER PACK T1 10.000 mAh 22,5W POWERBANK WHITE</v>
      </c>
      <c r="J5605" t="str">
        <f>VLOOKUP(E5605,'Data Produk'!$A$2:$E$2517,4,FALSE)</f>
        <v>POWERBANK</v>
      </c>
      <c r="K5605" t="str">
        <f>VLOOKUP(D5605,'Data Outlet'!$A$2:$D$17,4,FALSE)</f>
        <v>Fani Sari</v>
      </c>
      <c r="L5605" t="str">
        <f>VLOOKUP(D5605,'Data Outlet'!$A$2:$D$17,2,FALSE)</f>
        <v>LIPPO MALL KEMANG</v>
      </c>
    </row>
    <row r="5606" spans="1:12" x14ac:dyDescent="0.25">
      <c r="A5606" t="str">
        <f t="shared" si="176"/>
        <v>T-5605</v>
      </c>
      <c r="B5606" s="3" t="s">
        <v>2584</v>
      </c>
      <c r="C5606" s="5">
        <v>45496</v>
      </c>
      <c r="D5606" s="3" t="s">
        <v>40</v>
      </c>
      <c r="E5606" s="4" t="s">
        <v>868</v>
      </c>
      <c r="F5606" s="9">
        <v>3</v>
      </c>
      <c r="G5606">
        <f>VLOOKUP(E5606,'Data Produk'!$A$2:$E$2517,5,FALSE)</f>
        <v>73800</v>
      </c>
      <c r="H5606">
        <f t="shared" si="175"/>
        <v>221400</v>
      </c>
      <c r="I5606" t="str">
        <f>VLOOKUP(E5606,'Data Produk'!$A$2:$E$2517,3,FALSE)</f>
        <v>BHINNEKA SMART LIGHT BUB 9W SLB101</v>
      </c>
      <c r="J5606" t="str">
        <f>VLOOKUP(E5606,'Data Produk'!$A$2:$E$2517,4,FALSE)</f>
        <v>SMART LIFE</v>
      </c>
      <c r="K5606" t="str">
        <f>VLOOKUP(D5606,'Data Outlet'!$A$2:$D$17,4,FALSE)</f>
        <v>Fani Sari</v>
      </c>
      <c r="L5606" t="str">
        <f>VLOOKUP(D5606,'Data Outlet'!$A$2:$D$17,2,FALSE)</f>
        <v>LIPPO MALL KEMANG</v>
      </c>
    </row>
    <row r="5607" spans="1:12" x14ac:dyDescent="0.25">
      <c r="A5607" t="str">
        <f t="shared" si="176"/>
        <v>T-5606</v>
      </c>
      <c r="B5607" s="3" t="s">
        <v>2584</v>
      </c>
      <c r="C5607" s="5">
        <v>45496</v>
      </c>
      <c r="D5607" s="3" t="s">
        <v>40</v>
      </c>
      <c r="E5607" s="4" t="s">
        <v>457</v>
      </c>
      <c r="F5607" s="9">
        <v>1</v>
      </c>
      <c r="G5607">
        <f>VLOOKUP(E5607,'Data Produk'!$A$2:$E$2517,5,FALSE)</f>
        <v>98100</v>
      </c>
      <c r="H5607">
        <f t="shared" si="175"/>
        <v>98100</v>
      </c>
      <c r="I5607" t="str">
        <f>VLOOKUP(E5607,'Data Produk'!$A$2:$E$2517,3,FALSE)</f>
        <v>BHINNEKA CW2-Q01 30W 2-PORTS CHARGER (QC) WHITE</v>
      </c>
      <c r="J5607" t="str">
        <f>VLOOKUP(E5607,'Data Produk'!$A$2:$E$2517,4,FALSE)</f>
        <v>CHARGER</v>
      </c>
      <c r="K5607" t="str">
        <f>VLOOKUP(D5607,'Data Outlet'!$A$2:$D$17,4,FALSE)</f>
        <v>Fani Sari</v>
      </c>
      <c r="L5607" t="str">
        <f>VLOOKUP(D5607,'Data Outlet'!$A$2:$D$17,2,FALSE)</f>
        <v>LIPPO MALL KEMANG</v>
      </c>
    </row>
    <row r="5608" spans="1:12" x14ac:dyDescent="0.25">
      <c r="A5608" t="str">
        <f t="shared" si="176"/>
        <v>T-5607</v>
      </c>
      <c r="B5608" s="3" t="s">
        <v>2584</v>
      </c>
      <c r="C5608" s="5">
        <v>45481</v>
      </c>
      <c r="D5608" s="3" t="s">
        <v>40</v>
      </c>
      <c r="E5608" s="4" t="s">
        <v>711</v>
      </c>
      <c r="F5608" s="9">
        <v>2</v>
      </c>
      <c r="G5608">
        <f>VLOOKUP(E5608,'Data Produk'!$A$2:$E$2517,5,FALSE)</f>
        <v>82800</v>
      </c>
      <c r="H5608">
        <f t="shared" si="175"/>
        <v>165600</v>
      </c>
      <c r="I5608" t="str">
        <f>VLOOKUP(E5608,'Data Produk'!$A$2:$E$2517,3,FALSE)</f>
        <v>BHINNEKA GO W193 OFFICE MOUSE BLUE</v>
      </c>
      <c r="J5608" t="str">
        <f>VLOOKUP(E5608,'Data Produk'!$A$2:$E$2517,4,FALSE)</f>
        <v>OFFICE MOUSE</v>
      </c>
      <c r="K5608" t="str">
        <f>VLOOKUP(D5608,'Data Outlet'!$A$2:$D$17,4,FALSE)</f>
        <v>Fani Sari</v>
      </c>
      <c r="L5608" t="str">
        <f>VLOOKUP(D5608,'Data Outlet'!$A$2:$D$17,2,FALSE)</f>
        <v>LIPPO MALL KEMANG</v>
      </c>
    </row>
    <row r="5609" spans="1:12" x14ac:dyDescent="0.25">
      <c r="A5609" t="str">
        <f t="shared" si="176"/>
        <v>T-5608</v>
      </c>
      <c r="B5609" s="3" t="s">
        <v>2584</v>
      </c>
      <c r="C5609" s="5">
        <v>45482</v>
      </c>
      <c r="D5609" s="3" t="s">
        <v>40</v>
      </c>
      <c r="E5609" s="4" t="s">
        <v>1100</v>
      </c>
      <c r="F5609" s="9">
        <v>1</v>
      </c>
      <c r="G5609">
        <f>VLOOKUP(E5609,'Data Produk'!$A$2:$E$2517,5,FALSE)</f>
        <v>112500</v>
      </c>
      <c r="H5609">
        <f t="shared" si="175"/>
        <v>112500</v>
      </c>
      <c r="I5609" t="str">
        <f>VLOOKUP(E5609,'Data Produk'!$A$2:$E$2517,3,FALSE)</f>
        <v>BHINNEKA WAVE11 TW11 TRUE WIRELESS PINK</v>
      </c>
      <c r="J5609" t="str">
        <f>VLOOKUP(E5609,'Data Produk'!$A$2:$E$2517,4,FALSE)</f>
        <v>TWS</v>
      </c>
      <c r="K5609" t="str">
        <f>VLOOKUP(D5609,'Data Outlet'!$A$2:$D$17,4,FALSE)</f>
        <v>Fani Sari</v>
      </c>
      <c r="L5609" t="str">
        <f>VLOOKUP(D5609,'Data Outlet'!$A$2:$D$17,2,FALSE)</f>
        <v>LIPPO MALL KEMANG</v>
      </c>
    </row>
    <row r="5610" spans="1:12" x14ac:dyDescent="0.25">
      <c r="A5610" t="str">
        <f t="shared" si="176"/>
        <v>T-5609</v>
      </c>
      <c r="B5610" s="3" t="s">
        <v>2584</v>
      </c>
      <c r="C5610" s="5">
        <v>45490</v>
      </c>
      <c r="D5610" s="3" t="s">
        <v>40</v>
      </c>
      <c r="E5610" s="4" t="s">
        <v>503</v>
      </c>
      <c r="F5610" s="9">
        <v>1</v>
      </c>
      <c r="G5610">
        <f>VLOOKUP(E5610,'Data Produk'!$A$2:$E$2517,5,FALSE)</f>
        <v>15300</v>
      </c>
      <c r="H5610">
        <f t="shared" si="175"/>
        <v>15300</v>
      </c>
      <c r="I5610" t="str">
        <f>VLOOKUP(E5610,'Data Produk'!$A$2:$E$2517,3,FALSE)</f>
        <v>BHINNEKA LINKPODS ES3 WIRED EARBUDS WHITE</v>
      </c>
      <c r="J5610" t="str">
        <f>VLOOKUP(E5610,'Data Produk'!$A$2:$E$2517,4,FALSE)</f>
        <v>EARPHONE</v>
      </c>
      <c r="K5610" t="str">
        <f>VLOOKUP(D5610,'Data Outlet'!$A$2:$D$17,4,FALSE)</f>
        <v>Fani Sari</v>
      </c>
      <c r="L5610" t="str">
        <f>VLOOKUP(D5610,'Data Outlet'!$A$2:$D$17,2,FALSE)</f>
        <v>LIPPO MALL KEMANG</v>
      </c>
    </row>
    <row r="5611" spans="1:12" x14ac:dyDescent="0.25">
      <c r="A5611" t="str">
        <f t="shared" si="176"/>
        <v>T-5610</v>
      </c>
      <c r="B5611" s="3" t="s">
        <v>2584</v>
      </c>
      <c r="C5611" s="5">
        <v>45474</v>
      </c>
      <c r="D5611" s="3" t="s">
        <v>40</v>
      </c>
      <c r="E5611" s="4" t="s">
        <v>449</v>
      </c>
      <c r="F5611" s="9">
        <v>4</v>
      </c>
      <c r="G5611">
        <f>VLOOKUP(E5611,'Data Produk'!$A$2:$E$2517,5,FALSE)</f>
        <v>15300</v>
      </c>
      <c r="H5611">
        <f t="shared" si="175"/>
        <v>61200</v>
      </c>
      <c r="I5611" t="str">
        <f>VLOOKUP(E5611,'Data Produk'!$A$2:$E$2517,3,FALSE)</f>
        <v>BHINNEKA LINKPODS ES3 WIRED EARBUDS BLACK</v>
      </c>
      <c r="J5611" t="str">
        <f>VLOOKUP(E5611,'Data Produk'!$A$2:$E$2517,4,FALSE)</f>
        <v>EARPHONE</v>
      </c>
      <c r="K5611" t="str">
        <f>VLOOKUP(D5611,'Data Outlet'!$A$2:$D$17,4,FALSE)</f>
        <v>Fani Sari</v>
      </c>
      <c r="L5611" t="str">
        <f>VLOOKUP(D5611,'Data Outlet'!$A$2:$D$17,2,FALSE)</f>
        <v>LIPPO MALL KEMANG</v>
      </c>
    </row>
    <row r="5612" spans="1:12" x14ac:dyDescent="0.25">
      <c r="A5612" t="str">
        <f t="shared" si="176"/>
        <v>T-5611</v>
      </c>
      <c r="B5612" s="3" t="s">
        <v>2584</v>
      </c>
      <c r="C5612" s="5">
        <v>45490</v>
      </c>
      <c r="D5612" s="3" t="s">
        <v>40</v>
      </c>
      <c r="E5612" s="4" t="s">
        <v>661</v>
      </c>
      <c r="F5612" s="9">
        <v>2</v>
      </c>
      <c r="G5612">
        <f>VLOOKUP(E5612,'Data Produk'!$A$2:$E$2517,5,FALSE)</f>
        <v>26100</v>
      </c>
      <c r="H5612">
        <f t="shared" si="175"/>
        <v>52200</v>
      </c>
      <c r="I5612" t="str">
        <f>VLOOKUP(E5612,'Data Produk'!$A$2:$E$2517,3,FALSE)</f>
        <v>BHINNEKA GO ES1 WIRED EARBUDS BLACK</v>
      </c>
      <c r="J5612" t="str">
        <f>VLOOKUP(E5612,'Data Produk'!$A$2:$E$2517,4,FALSE)</f>
        <v>EARPHONE</v>
      </c>
      <c r="K5612" t="str">
        <f>VLOOKUP(D5612,'Data Outlet'!$A$2:$D$17,4,FALSE)</f>
        <v>Fani Sari</v>
      </c>
      <c r="L5612" t="str">
        <f>VLOOKUP(D5612,'Data Outlet'!$A$2:$D$17,2,FALSE)</f>
        <v>LIPPO MALL KEMANG</v>
      </c>
    </row>
    <row r="5613" spans="1:12" x14ac:dyDescent="0.25">
      <c r="A5613" t="str">
        <f t="shared" si="176"/>
        <v>T-5612</v>
      </c>
      <c r="B5613" s="3" t="s">
        <v>2584</v>
      </c>
      <c r="C5613" s="5">
        <v>45476</v>
      </c>
      <c r="D5613" s="3" t="s">
        <v>40</v>
      </c>
      <c r="E5613" s="4" t="s">
        <v>678</v>
      </c>
      <c r="F5613" s="9">
        <v>1</v>
      </c>
      <c r="G5613">
        <f>VLOOKUP(E5613,'Data Produk'!$A$2:$E$2517,5,FALSE)</f>
        <v>207000</v>
      </c>
      <c r="H5613">
        <f t="shared" si="175"/>
        <v>207000</v>
      </c>
      <c r="I5613" t="str">
        <f>VLOOKUP(E5613,'Data Produk'!$A$2:$E$2517,3,FALSE)</f>
        <v>WN01 BHINNEKA EARPHONE WIRELESS</v>
      </c>
      <c r="J5613" t="str">
        <f>VLOOKUP(E5613,'Data Produk'!$A$2:$E$2517,4,FALSE)</f>
        <v>EARPHONE</v>
      </c>
      <c r="K5613" t="str">
        <f>VLOOKUP(D5613,'Data Outlet'!$A$2:$D$17,4,FALSE)</f>
        <v>Fani Sari</v>
      </c>
      <c r="L5613" t="str">
        <f>VLOOKUP(D5613,'Data Outlet'!$A$2:$D$17,2,FALSE)</f>
        <v>LIPPO MALL KEMANG</v>
      </c>
    </row>
    <row r="5614" spans="1:12" x14ac:dyDescent="0.25">
      <c r="A5614" t="str">
        <f t="shared" si="176"/>
        <v>T-5613</v>
      </c>
      <c r="B5614" s="3" t="s">
        <v>2584</v>
      </c>
      <c r="C5614" s="5">
        <v>45484</v>
      </c>
      <c r="D5614" s="3" t="s">
        <v>40</v>
      </c>
      <c r="E5614" s="4" t="s">
        <v>1943</v>
      </c>
      <c r="F5614" s="9">
        <v>1</v>
      </c>
      <c r="G5614">
        <f>VLOOKUP(E5614,'Data Produk'!$A$2:$E$2517,5,FALSE)</f>
        <v>123300</v>
      </c>
      <c r="H5614">
        <f t="shared" si="175"/>
        <v>123300</v>
      </c>
      <c r="I5614" t="str">
        <f>VLOOKUP(E5614,'Data Produk'!$A$2:$E$2517,3,FALSE)</f>
        <v>BHINNEKA GO WK894 OFFICE COMBO BLACK</v>
      </c>
      <c r="J5614" t="str">
        <f>VLOOKUP(E5614,'Data Produk'!$A$2:$E$2517,4,FALSE)</f>
        <v>OFFICE COMBO</v>
      </c>
      <c r="K5614" t="str">
        <f>VLOOKUP(D5614,'Data Outlet'!$A$2:$D$17,4,FALSE)</f>
        <v>Fani Sari</v>
      </c>
      <c r="L5614" t="str">
        <f>VLOOKUP(D5614,'Data Outlet'!$A$2:$D$17,2,FALSE)</f>
        <v>LIPPO MALL KEMANG</v>
      </c>
    </row>
    <row r="5615" spans="1:12" x14ac:dyDescent="0.25">
      <c r="A5615" t="str">
        <f t="shared" si="176"/>
        <v>T-5614</v>
      </c>
      <c r="B5615" s="3" t="s">
        <v>2584</v>
      </c>
      <c r="C5615" s="5">
        <v>45487</v>
      </c>
      <c r="D5615" s="3" t="s">
        <v>40</v>
      </c>
      <c r="E5615" s="4" t="s">
        <v>498</v>
      </c>
      <c r="F5615" s="9">
        <v>3</v>
      </c>
      <c r="G5615">
        <f>VLOOKUP(E5615,'Data Produk'!$A$2:$E$2517,5,FALSE)</f>
        <v>13500</v>
      </c>
      <c r="H5615">
        <f t="shared" si="175"/>
        <v>40500</v>
      </c>
      <c r="I5615" t="str">
        <f>VLOOKUP(E5615,'Data Produk'!$A$2:$E$2517,3,FALSE)</f>
        <v>BHINNEKA LINKBUDS ES2 WIRED EARBUDS WHITE</v>
      </c>
      <c r="J5615" t="str">
        <f>VLOOKUP(E5615,'Data Produk'!$A$2:$E$2517,4,FALSE)</f>
        <v>EARPHONE</v>
      </c>
      <c r="K5615" t="str">
        <f>VLOOKUP(D5615,'Data Outlet'!$A$2:$D$17,4,FALSE)</f>
        <v>Fani Sari</v>
      </c>
      <c r="L5615" t="str">
        <f>VLOOKUP(D5615,'Data Outlet'!$A$2:$D$17,2,FALSE)</f>
        <v>LIPPO MALL KEMANG</v>
      </c>
    </row>
    <row r="5616" spans="1:12" x14ac:dyDescent="0.25">
      <c r="A5616" t="str">
        <f t="shared" si="176"/>
        <v>T-5615</v>
      </c>
      <c r="B5616" s="3" t="s">
        <v>2584</v>
      </c>
      <c r="C5616" s="5">
        <v>45487</v>
      </c>
      <c r="D5616" s="3" t="s">
        <v>40</v>
      </c>
      <c r="E5616" s="4" t="s">
        <v>648</v>
      </c>
      <c r="F5616" s="9">
        <v>1</v>
      </c>
      <c r="G5616">
        <f>VLOOKUP(E5616,'Data Produk'!$A$2:$E$2517,5,FALSE)</f>
        <v>26100</v>
      </c>
      <c r="H5616">
        <f t="shared" si="175"/>
        <v>26100</v>
      </c>
      <c r="I5616" t="str">
        <f>VLOOKUP(E5616,'Data Produk'!$A$2:$E$2517,3,FALSE)</f>
        <v>BHINNEKA GO ES1 WIRED EARBUDS WHITE</v>
      </c>
      <c r="J5616" t="str">
        <f>VLOOKUP(E5616,'Data Produk'!$A$2:$E$2517,4,FALSE)</f>
        <v>EARPHONE</v>
      </c>
      <c r="K5616" t="str">
        <f>VLOOKUP(D5616,'Data Outlet'!$A$2:$D$17,4,FALSE)</f>
        <v>Fani Sari</v>
      </c>
      <c r="L5616" t="str">
        <f>VLOOKUP(D5616,'Data Outlet'!$A$2:$D$17,2,FALSE)</f>
        <v>LIPPO MALL KEMANG</v>
      </c>
    </row>
    <row r="5617" spans="1:12" x14ac:dyDescent="0.25">
      <c r="A5617" t="str">
        <f t="shared" si="176"/>
        <v>T-5616</v>
      </c>
      <c r="B5617" s="3" t="s">
        <v>2584</v>
      </c>
      <c r="C5617" s="5">
        <v>45500</v>
      </c>
      <c r="D5617" s="3" t="s">
        <v>40</v>
      </c>
      <c r="E5617" s="4" t="s">
        <v>1781</v>
      </c>
      <c r="F5617" s="9">
        <v>1</v>
      </c>
      <c r="G5617">
        <f>VLOOKUP(E5617,'Data Produk'!$A$2:$E$2517,5,FALSE)</f>
        <v>162000</v>
      </c>
      <c r="H5617">
        <f t="shared" si="175"/>
        <v>162000</v>
      </c>
      <c r="I5617" t="str">
        <f>VLOOKUP(E5617,'Data Produk'!$A$2:$E$2517,3,FALSE)</f>
        <v>BHINNEKA GO WH03 WIRELESS HEADSET BEIGE</v>
      </c>
      <c r="J5617" t="str">
        <f>VLOOKUP(E5617,'Data Produk'!$A$2:$E$2517,4,FALSE)</f>
        <v>WIRELESS HEADSET</v>
      </c>
      <c r="K5617" t="str">
        <f>VLOOKUP(D5617,'Data Outlet'!$A$2:$D$17,4,FALSE)</f>
        <v>Fani Sari</v>
      </c>
      <c r="L5617" t="str">
        <f>VLOOKUP(D5617,'Data Outlet'!$A$2:$D$17,2,FALSE)</f>
        <v>LIPPO MALL KEMANG</v>
      </c>
    </row>
    <row r="5618" spans="1:12" x14ac:dyDescent="0.25">
      <c r="A5618" t="str">
        <f t="shared" si="176"/>
        <v>T-5617</v>
      </c>
      <c r="B5618" s="3" t="s">
        <v>2584</v>
      </c>
      <c r="C5618" s="5">
        <v>45479</v>
      </c>
      <c r="D5618" s="3" t="s">
        <v>40</v>
      </c>
      <c r="E5618" s="4" t="s">
        <v>493</v>
      </c>
      <c r="F5618" s="9">
        <v>1</v>
      </c>
      <c r="G5618">
        <f>VLOOKUP(E5618,'Data Produk'!$A$2:$E$2517,5,FALSE)</f>
        <v>243000</v>
      </c>
      <c r="H5618">
        <f t="shared" si="175"/>
        <v>243000</v>
      </c>
      <c r="I5618" t="str">
        <f>VLOOKUP(E5618,'Data Produk'!$A$2:$E$2517,3,FALSE)</f>
        <v>BHINNEKA LUMINOUS C30 WEBCAM BLACK</v>
      </c>
      <c r="J5618" t="str">
        <f>VLOOKUP(E5618,'Data Produk'!$A$2:$E$2517,4,FALSE)</f>
        <v>STREAMING DEVICES</v>
      </c>
      <c r="K5618" t="str">
        <f>VLOOKUP(D5618,'Data Outlet'!$A$2:$D$17,4,FALSE)</f>
        <v>Fani Sari</v>
      </c>
      <c r="L5618" t="str">
        <f>VLOOKUP(D5618,'Data Outlet'!$A$2:$D$17,2,FALSE)</f>
        <v>LIPPO MALL KEMANG</v>
      </c>
    </row>
    <row r="5619" spans="1:12" x14ac:dyDescent="0.25">
      <c r="A5619" t="str">
        <f t="shared" si="176"/>
        <v>T-5618</v>
      </c>
      <c r="B5619" s="3" t="s">
        <v>2584</v>
      </c>
      <c r="C5619" s="5">
        <v>45488</v>
      </c>
      <c r="D5619" s="3" t="s">
        <v>40</v>
      </c>
      <c r="E5619" s="4" t="s">
        <v>458</v>
      </c>
      <c r="F5619" s="9">
        <v>2</v>
      </c>
      <c r="G5619">
        <f>VLOOKUP(E5619,'Data Produk'!$A$2:$E$2517,5,FALSE)</f>
        <v>17100</v>
      </c>
      <c r="H5619">
        <f t="shared" si="175"/>
        <v>34200</v>
      </c>
      <c r="I5619" t="str">
        <f>VLOOKUP(E5619,'Data Produk'!$A$2:$E$2517,3,FALSE)</f>
        <v>BHINNEKA DURALINK KCB1201 BLACK</v>
      </c>
      <c r="J5619" t="str">
        <f>VLOOKUP(E5619,'Data Produk'!$A$2:$E$2517,4,FALSE)</f>
        <v>CABLE</v>
      </c>
      <c r="K5619" t="str">
        <f>VLOOKUP(D5619,'Data Outlet'!$A$2:$D$17,4,FALSE)</f>
        <v>Fani Sari</v>
      </c>
      <c r="L5619" t="str">
        <f>VLOOKUP(D5619,'Data Outlet'!$A$2:$D$17,2,FALSE)</f>
        <v>LIPPO MALL KEMANG</v>
      </c>
    </row>
    <row r="5620" spans="1:12" x14ac:dyDescent="0.25">
      <c r="A5620" t="str">
        <f t="shared" si="176"/>
        <v>T-5619</v>
      </c>
      <c r="B5620" s="3" t="s">
        <v>2584</v>
      </c>
      <c r="C5620" s="5">
        <v>45455</v>
      </c>
      <c r="D5620" s="3" t="s">
        <v>39</v>
      </c>
      <c r="E5620" s="4" t="s">
        <v>387</v>
      </c>
      <c r="F5620" s="9">
        <v>11</v>
      </c>
      <c r="G5620">
        <f>VLOOKUP(E5620,'Data Produk'!$A$2:$E$2517,5,FALSE)</f>
        <v>45000</v>
      </c>
      <c r="H5620">
        <f t="shared" si="175"/>
        <v>495000</v>
      </c>
      <c r="I5620" t="str">
        <f>VLOOKUP(E5620,'Data Produk'!$A$2:$E$2517,3,FALSE)</f>
        <v>BHINNEKA HYPERLINK KD10C2001 BLACK</v>
      </c>
      <c r="J5620" t="str">
        <f>VLOOKUP(E5620,'Data Produk'!$A$2:$E$2517,4,FALSE)</f>
        <v>CABLE</v>
      </c>
      <c r="K5620" t="str">
        <f>VLOOKUP(D5620,'Data Outlet'!$A$2:$D$17,4,FALSE)</f>
        <v>Eko Wijaya</v>
      </c>
      <c r="L5620" t="str">
        <f>VLOOKUP(D5620,'Data Outlet'!$A$2:$D$17,2,FALSE)</f>
        <v>KOTA KASABLANKA</v>
      </c>
    </row>
    <row r="5621" spans="1:12" x14ac:dyDescent="0.25">
      <c r="A5621" t="str">
        <f t="shared" si="176"/>
        <v>T-5620</v>
      </c>
      <c r="B5621" s="3" t="s">
        <v>2584</v>
      </c>
      <c r="C5621" s="5">
        <v>45445</v>
      </c>
      <c r="D5621" s="3" t="s">
        <v>39</v>
      </c>
      <c r="E5621" s="4" t="s">
        <v>382</v>
      </c>
      <c r="F5621" s="9">
        <v>6</v>
      </c>
      <c r="G5621">
        <f>VLOOKUP(E5621,'Data Produk'!$A$2:$E$2517,5,FALSE)</f>
        <v>34200</v>
      </c>
      <c r="H5621">
        <f t="shared" si="175"/>
        <v>205200</v>
      </c>
      <c r="I5621" t="str">
        <f>VLOOKUP(E5621,'Data Produk'!$A$2:$E$2517,3,FALSE)</f>
        <v>BHINNEKA VIGIL MP452 BASIC MOUSEPAD BLACK</v>
      </c>
      <c r="J5621" t="str">
        <f>VLOOKUP(E5621,'Data Produk'!$A$2:$E$2517,4,FALSE)</f>
        <v>BASIC MOUSEPAD</v>
      </c>
      <c r="K5621" t="str">
        <f>VLOOKUP(D5621,'Data Outlet'!$A$2:$D$17,4,FALSE)</f>
        <v>Eko Wijaya</v>
      </c>
      <c r="L5621" t="str">
        <f>VLOOKUP(D5621,'Data Outlet'!$A$2:$D$17,2,FALSE)</f>
        <v>KOTA KASABLANKA</v>
      </c>
    </row>
    <row r="5622" spans="1:12" x14ac:dyDescent="0.25">
      <c r="A5622" t="str">
        <f t="shared" si="176"/>
        <v>T-5621</v>
      </c>
      <c r="B5622" s="3" t="s">
        <v>2584</v>
      </c>
      <c r="C5622" s="5">
        <v>45462</v>
      </c>
      <c r="D5622" s="3" t="s">
        <v>39</v>
      </c>
      <c r="E5622" s="4" t="s">
        <v>1944</v>
      </c>
      <c r="F5622" s="9">
        <v>1</v>
      </c>
      <c r="G5622">
        <f>VLOOKUP(E5622,'Data Produk'!$A$2:$E$2517,5,FALSE)</f>
        <v>503100</v>
      </c>
      <c r="H5622">
        <f t="shared" si="175"/>
        <v>503100</v>
      </c>
      <c r="I5622" t="str">
        <f>VLOOKUP(E5622,'Data Produk'!$A$2:$E$2517,3,FALSE)</f>
        <v>BHINNEKA Gaming Mouse Wireless XD3 BLACK</v>
      </c>
      <c r="J5622" t="str">
        <f>VLOOKUP(E5622,'Data Produk'!$A$2:$E$2517,4,FALSE)</f>
        <v>MOUSE GAMING</v>
      </c>
      <c r="K5622" t="str">
        <f>VLOOKUP(D5622,'Data Outlet'!$A$2:$D$17,4,FALSE)</f>
        <v>Eko Wijaya</v>
      </c>
      <c r="L5622" t="str">
        <f>VLOOKUP(D5622,'Data Outlet'!$A$2:$D$17,2,FALSE)</f>
        <v>KOTA KASABLANKA</v>
      </c>
    </row>
    <row r="5623" spans="1:12" x14ac:dyDescent="0.25">
      <c r="A5623" t="str">
        <f t="shared" si="176"/>
        <v>T-5622</v>
      </c>
      <c r="B5623" s="3" t="s">
        <v>2584</v>
      </c>
      <c r="C5623" s="5">
        <v>45447</v>
      </c>
      <c r="D5623" s="3" t="s">
        <v>39</v>
      </c>
      <c r="E5623" s="4" t="s">
        <v>1799</v>
      </c>
      <c r="F5623" s="9">
        <v>3</v>
      </c>
      <c r="G5623">
        <f>VLOOKUP(E5623,'Data Produk'!$A$2:$E$2517,5,FALSE)</f>
        <v>81000</v>
      </c>
      <c r="H5623">
        <f t="shared" si="175"/>
        <v>243000</v>
      </c>
      <c r="I5623" t="str">
        <f>VLOOKUP(E5623,'Data Produk'!$A$2:$E$2517,3,FALSE)</f>
        <v>BHINNEKA SCAR II EG5C WIRED EARBUDS BLACK</v>
      </c>
      <c r="J5623" t="str">
        <f>VLOOKUP(E5623,'Data Produk'!$A$2:$E$2517,4,FALSE)</f>
        <v>EARPHONE</v>
      </c>
      <c r="K5623" t="str">
        <f>VLOOKUP(D5623,'Data Outlet'!$A$2:$D$17,4,FALSE)</f>
        <v>Eko Wijaya</v>
      </c>
      <c r="L5623" t="str">
        <f>VLOOKUP(D5623,'Data Outlet'!$A$2:$D$17,2,FALSE)</f>
        <v>KOTA KASABLANKA</v>
      </c>
    </row>
    <row r="5624" spans="1:12" x14ac:dyDescent="0.25">
      <c r="A5624" t="str">
        <f t="shared" si="176"/>
        <v>T-5623</v>
      </c>
      <c r="B5624" s="3" t="s">
        <v>2584</v>
      </c>
      <c r="C5624" s="5">
        <v>45460</v>
      </c>
      <c r="D5624" s="3" t="s">
        <v>39</v>
      </c>
      <c r="E5624" s="4" t="s">
        <v>386</v>
      </c>
      <c r="F5624" s="9">
        <v>12</v>
      </c>
      <c r="G5624">
        <f>VLOOKUP(E5624,'Data Produk'!$A$2:$E$2517,5,FALSE)</f>
        <v>22500</v>
      </c>
      <c r="H5624">
        <f t="shared" si="175"/>
        <v>270000</v>
      </c>
      <c r="I5624" t="str">
        <f>VLOOKUP(E5624,'Data Produk'!$A$2:$E$2517,3,FALSE)</f>
        <v>BHINNEKA HYPERLINK KV65C1201 BLACK</v>
      </c>
      <c r="J5624" t="str">
        <f>VLOOKUP(E5624,'Data Produk'!$A$2:$E$2517,4,FALSE)</f>
        <v>CABLE</v>
      </c>
      <c r="K5624" t="str">
        <f>VLOOKUP(D5624,'Data Outlet'!$A$2:$D$17,4,FALSE)</f>
        <v>Eko Wijaya</v>
      </c>
      <c r="L5624" t="str">
        <f>VLOOKUP(D5624,'Data Outlet'!$A$2:$D$17,2,FALSE)</f>
        <v>KOTA KASABLANKA</v>
      </c>
    </row>
    <row r="5625" spans="1:12" x14ac:dyDescent="0.25">
      <c r="A5625" t="str">
        <f t="shared" si="176"/>
        <v>T-5624</v>
      </c>
      <c r="B5625" s="3" t="s">
        <v>2584</v>
      </c>
      <c r="C5625" s="5">
        <v>45464</v>
      </c>
      <c r="D5625" s="3" t="s">
        <v>39</v>
      </c>
      <c r="E5625" s="4" t="s">
        <v>1652</v>
      </c>
      <c r="F5625" s="9">
        <v>1</v>
      </c>
      <c r="G5625">
        <f>VLOOKUP(E5625,'Data Produk'!$A$2:$E$2517,5,FALSE)</f>
        <v>225000</v>
      </c>
      <c r="H5625">
        <f t="shared" si="175"/>
        <v>225000</v>
      </c>
      <c r="I5625" t="str">
        <f>VLOOKUP(E5625,'Data Produk'!$A$2:$E$2517,3,FALSE)</f>
        <v>BHINNEKA Gaming Keyboard MK-890 ATOM96 Grey Blue Switch</v>
      </c>
      <c r="J5625" t="str">
        <f>VLOOKUP(E5625,'Data Produk'!$A$2:$E$2517,4,FALSE)</f>
        <v>KEYBOARD GAMING</v>
      </c>
      <c r="K5625" t="str">
        <f>VLOOKUP(D5625,'Data Outlet'!$A$2:$D$17,4,FALSE)</f>
        <v>Eko Wijaya</v>
      </c>
      <c r="L5625" t="str">
        <f>VLOOKUP(D5625,'Data Outlet'!$A$2:$D$17,2,FALSE)</f>
        <v>KOTA KASABLANKA</v>
      </c>
    </row>
    <row r="5626" spans="1:12" x14ac:dyDescent="0.25">
      <c r="A5626" t="str">
        <f t="shared" si="176"/>
        <v>T-5625</v>
      </c>
      <c r="B5626" s="3" t="s">
        <v>2584</v>
      </c>
      <c r="C5626" s="5">
        <v>45455</v>
      </c>
      <c r="D5626" s="3" t="s">
        <v>39</v>
      </c>
      <c r="E5626" s="4" t="s">
        <v>420</v>
      </c>
      <c r="F5626" s="9">
        <v>3</v>
      </c>
      <c r="G5626">
        <f>VLOOKUP(E5626,'Data Produk'!$A$2:$E$2517,5,FALSE)</f>
        <v>82800</v>
      </c>
      <c r="H5626">
        <f t="shared" si="175"/>
        <v>248400</v>
      </c>
      <c r="I5626" t="str">
        <f>VLOOKUP(E5626,'Data Produk'!$A$2:$E$2517,3,FALSE)</f>
        <v>BHINNEKA W190 OFFICE MOUSE BLACK</v>
      </c>
      <c r="J5626" t="str">
        <f>VLOOKUP(E5626,'Data Produk'!$A$2:$E$2517,4,FALSE)</f>
        <v>OFFICE MOUSE</v>
      </c>
      <c r="K5626" t="str">
        <f>VLOOKUP(D5626,'Data Outlet'!$A$2:$D$17,4,FALSE)</f>
        <v>Eko Wijaya</v>
      </c>
      <c r="L5626" t="str">
        <f>VLOOKUP(D5626,'Data Outlet'!$A$2:$D$17,2,FALSE)</f>
        <v>KOTA KASABLANKA</v>
      </c>
    </row>
    <row r="5627" spans="1:12" x14ac:dyDescent="0.25">
      <c r="A5627" t="str">
        <f t="shared" si="176"/>
        <v>T-5626</v>
      </c>
      <c r="B5627" s="3" t="s">
        <v>2584</v>
      </c>
      <c r="C5627" s="5">
        <v>45456</v>
      </c>
      <c r="D5627" s="3" t="s">
        <v>39</v>
      </c>
      <c r="E5627" s="4" t="s">
        <v>430</v>
      </c>
      <c r="F5627" s="9">
        <v>1</v>
      </c>
      <c r="G5627">
        <f>VLOOKUP(E5627,'Data Produk'!$A$2:$E$2517,5,FALSE)</f>
        <v>131850</v>
      </c>
      <c r="H5627">
        <f t="shared" si="175"/>
        <v>131850</v>
      </c>
      <c r="I5627" t="str">
        <f>VLOOKUP(E5627,'Data Produk'!$A$2:$E$2517,3,FALSE)</f>
        <v>BHINNEKA VENOM II WGC2 GAMING MOUSE MINT</v>
      </c>
      <c r="J5627" t="str">
        <f>VLOOKUP(E5627,'Data Produk'!$A$2:$E$2517,4,FALSE)</f>
        <v>MOUSE GAMING</v>
      </c>
      <c r="K5627" t="str">
        <f>VLOOKUP(D5627,'Data Outlet'!$A$2:$D$17,4,FALSE)</f>
        <v>Eko Wijaya</v>
      </c>
      <c r="L5627" t="str">
        <f>VLOOKUP(D5627,'Data Outlet'!$A$2:$D$17,2,FALSE)</f>
        <v>KOTA KASABLANKA</v>
      </c>
    </row>
    <row r="5628" spans="1:12" x14ac:dyDescent="0.25">
      <c r="A5628" t="str">
        <f t="shared" si="176"/>
        <v>T-5627</v>
      </c>
      <c r="B5628" s="3" t="s">
        <v>2584</v>
      </c>
      <c r="C5628" s="5">
        <v>45452</v>
      </c>
      <c r="D5628" s="3" t="s">
        <v>39</v>
      </c>
      <c r="E5628" s="4" t="s">
        <v>902</v>
      </c>
      <c r="F5628" s="9">
        <v>1</v>
      </c>
      <c r="G5628">
        <f>VLOOKUP(E5628,'Data Produk'!$A$2:$E$2517,5,FALSE)</f>
        <v>202500</v>
      </c>
      <c r="H5628">
        <f t="shared" si="175"/>
        <v>202500</v>
      </c>
      <c r="I5628" t="str">
        <f>VLOOKUP(E5628,'Data Produk'!$A$2:$E$2517,3,FALSE)</f>
        <v>BHINNEKA ATOM FULL SIZE MECHANICAL KEYBOARD GREY BLUE SWITCH</v>
      </c>
      <c r="J5628" t="str">
        <f>VLOOKUP(E5628,'Data Produk'!$A$2:$E$2517,4,FALSE)</f>
        <v>KEYBOARD GAMING</v>
      </c>
      <c r="K5628" t="str">
        <f>VLOOKUP(D5628,'Data Outlet'!$A$2:$D$17,4,FALSE)</f>
        <v>Eko Wijaya</v>
      </c>
      <c r="L5628" t="str">
        <f>VLOOKUP(D5628,'Data Outlet'!$A$2:$D$17,2,FALSE)</f>
        <v>KOTA KASABLANKA</v>
      </c>
    </row>
    <row r="5629" spans="1:12" x14ac:dyDescent="0.25">
      <c r="A5629" t="str">
        <f t="shared" si="176"/>
        <v>T-5628</v>
      </c>
      <c r="B5629" s="3" t="s">
        <v>2584</v>
      </c>
      <c r="C5629" s="5">
        <v>45466</v>
      </c>
      <c r="D5629" s="3" t="s">
        <v>39</v>
      </c>
      <c r="E5629" s="4" t="s">
        <v>911</v>
      </c>
      <c r="F5629" s="9">
        <v>3</v>
      </c>
      <c r="G5629">
        <f>VLOOKUP(E5629,'Data Produk'!$A$2:$E$2517,5,FALSE)</f>
        <v>107100</v>
      </c>
      <c r="H5629">
        <f t="shared" si="175"/>
        <v>321300</v>
      </c>
      <c r="I5629" t="str">
        <f>VLOOKUP(E5629,'Data Produk'!$A$2:$E$2517,3,FALSE)</f>
        <v>BHINNEKA CW2-Q02 38W 2-PORTS CHARGER (QC) WHITE</v>
      </c>
      <c r="J5629" t="str">
        <f>VLOOKUP(E5629,'Data Produk'!$A$2:$E$2517,4,FALSE)</f>
        <v>CHARGER</v>
      </c>
      <c r="K5629" t="str">
        <f>VLOOKUP(D5629,'Data Outlet'!$A$2:$D$17,4,FALSE)</f>
        <v>Eko Wijaya</v>
      </c>
      <c r="L5629" t="str">
        <f>VLOOKUP(D5629,'Data Outlet'!$A$2:$D$17,2,FALSE)</f>
        <v>KOTA KASABLANKA</v>
      </c>
    </row>
    <row r="5630" spans="1:12" x14ac:dyDescent="0.25">
      <c r="A5630" t="str">
        <f t="shared" si="176"/>
        <v>T-5629</v>
      </c>
      <c r="B5630" s="3" t="s">
        <v>2584</v>
      </c>
      <c r="C5630" s="5">
        <v>45463</v>
      </c>
      <c r="D5630" s="3" t="s">
        <v>39</v>
      </c>
      <c r="E5630" s="4" t="s">
        <v>1895</v>
      </c>
      <c r="F5630" s="9">
        <v>1</v>
      </c>
      <c r="G5630">
        <f>VLOOKUP(E5630,'Data Produk'!$A$2:$E$2517,5,FALSE)</f>
        <v>115200</v>
      </c>
      <c r="H5630">
        <f t="shared" si="175"/>
        <v>115200</v>
      </c>
      <c r="I5630" t="str">
        <f>VLOOKUP(E5630,'Data Produk'!$A$2:$E$2517,3,FALSE)</f>
        <v>BHINNEKA PRISMA+ MBR01 MOUSE ACCESSORIES</v>
      </c>
      <c r="J5630" t="str">
        <f>VLOOKUP(E5630,'Data Produk'!$A$2:$E$2517,4,FALSE)</f>
        <v>OTHER ACCESSORIES</v>
      </c>
      <c r="K5630" t="str">
        <f>VLOOKUP(D5630,'Data Outlet'!$A$2:$D$17,4,FALSE)</f>
        <v>Eko Wijaya</v>
      </c>
      <c r="L5630" t="str">
        <f>VLOOKUP(D5630,'Data Outlet'!$A$2:$D$17,2,FALSE)</f>
        <v>KOTA KASABLANKA</v>
      </c>
    </row>
    <row r="5631" spans="1:12" x14ac:dyDescent="0.25">
      <c r="A5631" t="str">
        <f t="shared" si="176"/>
        <v>T-5630</v>
      </c>
      <c r="B5631" s="3" t="s">
        <v>2584</v>
      </c>
      <c r="C5631" s="5">
        <v>45473</v>
      </c>
      <c r="D5631" s="3" t="s">
        <v>39</v>
      </c>
      <c r="E5631" s="4" t="s">
        <v>904</v>
      </c>
      <c r="F5631" s="9">
        <v>2</v>
      </c>
      <c r="G5631">
        <f>VLOOKUP(E5631,'Data Produk'!$A$2:$E$2517,5,FALSE)</f>
        <v>98100</v>
      </c>
      <c r="H5631">
        <f t="shared" si="175"/>
        <v>196200</v>
      </c>
      <c r="I5631" t="str">
        <f>VLOOKUP(E5631,'Data Produk'!$A$2:$E$2517,3,FALSE)</f>
        <v>BHINNEKA CW2-Q01 30W 2-PORTS CHARGER (QC) WHITE</v>
      </c>
      <c r="J5631" t="str">
        <f>VLOOKUP(E5631,'Data Produk'!$A$2:$E$2517,4,FALSE)</f>
        <v>CHARGER</v>
      </c>
      <c r="K5631" t="str">
        <f>VLOOKUP(D5631,'Data Outlet'!$A$2:$D$17,4,FALSE)</f>
        <v>Eko Wijaya</v>
      </c>
      <c r="L5631" t="str">
        <f>VLOOKUP(D5631,'Data Outlet'!$A$2:$D$17,2,FALSE)</f>
        <v>KOTA KASABLANKA</v>
      </c>
    </row>
    <row r="5632" spans="1:12" x14ac:dyDescent="0.25">
      <c r="A5632" t="str">
        <f t="shared" si="176"/>
        <v>T-5631</v>
      </c>
      <c r="B5632" s="3" t="s">
        <v>2584</v>
      </c>
      <c r="C5632" s="5">
        <v>45454</v>
      </c>
      <c r="D5632" s="3" t="s">
        <v>39</v>
      </c>
      <c r="E5632" s="4" t="s">
        <v>379</v>
      </c>
      <c r="F5632" s="9">
        <v>2</v>
      </c>
      <c r="G5632">
        <f>VLOOKUP(E5632,'Data Produk'!$A$2:$E$2517,5,FALSE)</f>
        <v>94500</v>
      </c>
      <c r="H5632">
        <f t="shared" si="175"/>
        <v>189000</v>
      </c>
      <c r="I5632" t="str">
        <f>VLOOKUP(E5632,'Data Produk'!$A$2:$E$2517,3,FALSE)</f>
        <v>BHINNEKA SMART LIGHT BUB 12W SLB102</v>
      </c>
      <c r="J5632" t="str">
        <f>VLOOKUP(E5632,'Data Produk'!$A$2:$E$2517,4,FALSE)</f>
        <v>SMART LIFE</v>
      </c>
      <c r="K5632" t="str">
        <f>VLOOKUP(D5632,'Data Outlet'!$A$2:$D$17,4,FALSE)</f>
        <v>Eko Wijaya</v>
      </c>
      <c r="L5632" t="str">
        <f>VLOOKUP(D5632,'Data Outlet'!$A$2:$D$17,2,FALSE)</f>
        <v>KOTA KASABLANKA</v>
      </c>
    </row>
    <row r="5633" spans="1:12" x14ac:dyDescent="0.25">
      <c r="A5633" t="str">
        <f t="shared" si="176"/>
        <v>T-5632</v>
      </c>
      <c r="B5633" s="3" t="s">
        <v>2584</v>
      </c>
      <c r="C5633" s="5">
        <v>45459</v>
      </c>
      <c r="D5633" s="3" t="s">
        <v>39</v>
      </c>
      <c r="E5633" s="4" t="s">
        <v>1041</v>
      </c>
      <c r="F5633" s="9">
        <v>6</v>
      </c>
      <c r="G5633">
        <f>VLOOKUP(E5633,'Data Produk'!$A$2:$E$2517,5,FALSE)</f>
        <v>29700</v>
      </c>
      <c r="H5633">
        <f t="shared" si="175"/>
        <v>178200</v>
      </c>
      <c r="I5633" t="str">
        <f>VLOOKUP(E5633,'Data Produk'!$A$2:$E$2517,3,FALSE)</f>
        <v>KC201 BHINNEKA USB CABLE TYPE C</v>
      </c>
      <c r="J5633" t="str">
        <f>VLOOKUP(E5633,'Data Produk'!$A$2:$E$2517,4,FALSE)</f>
        <v>CABLE</v>
      </c>
      <c r="K5633" t="str">
        <f>VLOOKUP(D5633,'Data Outlet'!$A$2:$D$17,4,FALSE)</f>
        <v>Eko Wijaya</v>
      </c>
      <c r="L5633" t="str">
        <f>VLOOKUP(D5633,'Data Outlet'!$A$2:$D$17,2,FALSE)</f>
        <v>KOTA KASABLANKA</v>
      </c>
    </row>
    <row r="5634" spans="1:12" x14ac:dyDescent="0.25">
      <c r="A5634" t="str">
        <f t="shared" si="176"/>
        <v>T-5633</v>
      </c>
      <c r="B5634" s="3" t="s">
        <v>2584</v>
      </c>
      <c r="C5634" s="5">
        <v>45465</v>
      </c>
      <c r="D5634" s="3" t="s">
        <v>39</v>
      </c>
      <c r="E5634" s="4" t="s">
        <v>706</v>
      </c>
      <c r="F5634" s="9">
        <v>3</v>
      </c>
      <c r="G5634">
        <f>VLOOKUP(E5634,'Data Produk'!$A$2:$E$2517,5,FALSE)</f>
        <v>144000</v>
      </c>
      <c r="H5634">
        <f t="shared" si="175"/>
        <v>432000</v>
      </c>
      <c r="I5634" t="str">
        <f>VLOOKUP(E5634,'Data Produk'!$A$2:$E$2517,3,FALSE)</f>
        <v>BHINNEKA PORTAL 7.1 HG28 GAMING HEADSET BLACK</v>
      </c>
      <c r="J5634" t="str">
        <f>VLOOKUP(E5634,'Data Produk'!$A$2:$E$2517,4,FALSE)</f>
        <v>GAMING HEADSET</v>
      </c>
      <c r="K5634" t="str">
        <f>VLOOKUP(D5634,'Data Outlet'!$A$2:$D$17,4,FALSE)</f>
        <v>Eko Wijaya</v>
      </c>
      <c r="L5634" t="str">
        <f>VLOOKUP(D5634,'Data Outlet'!$A$2:$D$17,2,FALSE)</f>
        <v>KOTA KASABLANKA</v>
      </c>
    </row>
    <row r="5635" spans="1:12" x14ac:dyDescent="0.25">
      <c r="A5635" t="str">
        <f t="shared" si="176"/>
        <v>T-5634</v>
      </c>
      <c r="B5635" s="3" t="s">
        <v>2584</v>
      </c>
      <c r="C5635" s="5">
        <v>45456</v>
      </c>
      <c r="D5635" s="3" t="s">
        <v>39</v>
      </c>
      <c r="E5635" s="4" t="s">
        <v>388</v>
      </c>
      <c r="F5635" s="9">
        <v>2</v>
      </c>
      <c r="G5635">
        <f>VLOOKUP(E5635,'Data Produk'!$A$2:$E$2517,5,FALSE)</f>
        <v>82800</v>
      </c>
      <c r="H5635">
        <f t="shared" ref="H5635:H5698" si="177">G5635*F5635</f>
        <v>165600</v>
      </c>
      <c r="I5635" t="str">
        <f>VLOOKUP(E5635,'Data Produk'!$A$2:$E$2517,3,FALSE)</f>
        <v>BHINNEKA W190 OFFICE MOUSE MINT</v>
      </c>
      <c r="J5635" t="str">
        <f>VLOOKUP(E5635,'Data Produk'!$A$2:$E$2517,4,FALSE)</f>
        <v>OFFICE MOUSE</v>
      </c>
      <c r="K5635" t="str">
        <f>VLOOKUP(D5635,'Data Outlet'!$A$2:$D$17,4,FALSE)</f>
        <v>Eko Wijaya</v>
      </c>
      <c r="L5635" t="str">
        <f>VLOOKUP(D5635,'Data Outlet'!$A$2:$D$17,2,FALSE)</f>
        <v>KOTA KASABLANKA</v>
      </c>
    </row>
    <row r="5636" spans="1:12" x14ac:dyDescent="0.25">
      <c r="A5636" t="str">
        <f t="shared" si="176"/>
        <v>T-5635</v>
      </c>
      <c r="B5636" s="3" t="s">
        <v>2584</v>
      </c>
      <c r="C5636" s="5">
        <v>45464</v>
      </c>
      <c r="D5636" s="3" t="s">
        <v>39</v>
      </c>
      <c r="E5636" s="4" t="s">
        <v>1945</v>
      </c>
      <c r="F5636" s="9">
        <v>1</v>
      </c>
      <c r="G5636">
        <f>VLOOKUP(E5636,'Data Produk'!$A$2:$E$2517,5,FALSE)</f>
        <v>247500</v>
      </c>
      <c r="H5636">
        <f t="shared" si="177"/>
        <v>247500</v>
      </c>
      <c r="I5636" t="str">
        <f>VLOOKUP(E5636,'Data Produk'!$A$2:$E$2517,3,FALSE)</f>
        <v>BHINNEKA SHOOTER II WGP13 GAMEPAD BLUE</v>
      </c>
      <c r="J5636" t="str">
        <f>VLOOKUP(E5636,'Data Produk'!$A$2:$E$2517,4,FALSE)</f>
        <v>GAMEPAD</v>
      </c>
      <c r="K5636" t="str">
        <f>VLOOKUP(D5636,'Data Outlet'!$A$2:$D$17,4,FALSE)</f>
        <v>Eko Wijaya</v>
      </c>
      <c r="L5636" t="str">
        <f>VLOOKUP(D5636,'Data Outlet'!$A$2:$D$17,2,FALSE)</f>
        <v>KOTA KASABLANKA</v>
      </c>
    </row>
    <row r="5637" spans="1:12" x14ac:dyDescent="0.25">
      <c r="A5637" t="str">
        <f t="shared" si="176"/>
        <v>T-5636</v>
      </c>
      <c r="B5637" s="3" t="s">
        <v>2584</v>
      </c>
      <c r="C5637" s="5">
        <v>45469</v>
      </c>
      <c r="D5637" s="3" t="s">
        <v>39</v>
      </c>
      <c r="E5637" s="4" t="s">
        <v>391</v>
      </c>
      <c r="F5637" s="9">
        <v>2</v>
      </c>
      <c r="G5637">
        <f>VLOOKUP(E5637,'Data Produk'!$A$2:$E$2517,5,FALSE)</f>
        <v>57150</v>
      </c>
      <c r="H5637">
        <f t="shared" si="177"/>
        <v>114300</v>
      </c>
      <c r="I5637" t="str">
        <f>VLOOKUP(E5637,'Data Produk'!$A$2:$E$2517,3,FALSE)</f>
        <v>BHINNEKA AGILE MP353 GAMING MOUSEPAD BLACK</v>
      </c>
      <c r="J5637" t="str">
        <f>VLOOKUP(E5637,'Data Produk'!$A$2:$E$2517,4,FALSE)</f>
        <v>GAMING MOUSEPAD</v>
      </c>
      <c r="K5637" t="str">
        <f>VLOOKUP(D5637,'Data Outlet'!$A$2:$D$17,4,FALSE)</f>
        <v>Eko Wijaya</v>
      </c>
      <c r="L5637" t="str">
        <f>VLOOKUP(D5637,'Data Outlet'!$A$2:$D$17,2,FALSE)</f>
        <v>KOTA KASABLANKA</v>
      </c>
    </row>
    <row r="5638" spans="1:12" x14ac:dyDescent="0.25">
      <c r="A5638" t="str">
        <f t="shared" si="176"/>
        <v>T-5637</v>
      </c>
      <c r="B5638" s="3" t="s">
        <v>2584</v>
      </c>
      <c r="C5638" s="5">
        <v>45444</v>
      </c>
      <c r="D5638" s="3" t="s">
        <v>39</v>
      </c>
      <c r="E5638" s="4" t="s">
        <v>791</v>
      </c>
      <c r="F5638" s="9">
        <v>3</v>
      </c>
      <c r="G5638">
        <f>VLOOKUP(E5638,'Data Produk'!$A$2:$E$2517,5,FALSE)</f>
        <v>144000</v>
      </c>
      <c r="H5638">
        <f t="shared" si="177"/>
        <v>432000</v>
      </c>
      <c r="I5638" t="str">
        <f>VLOOKUP(E5638,'Data Produk'!$A$2:$E$2517,3,FALSE)</f>
        <v>BHINNEKA CHIEF II HG20 GAMING HEADSET BLACK</v>
      </c>
      <c r="J5638" t="str">
        <f>VLOOKUP(E5638,'Data Produk'!$A$2:$E$2517,4,FALSE)</f>
        <v>GAMING HEADSET</v>
      </c>
      <c r="K5638" t="str">
        <f>VLOOKUP(D5638,'Data Outlet'!$A$2:$D$17,4,FALSE)</f>
        <v>Eko Wijaya</v>
      </c>
      <c r="L5638" t="str">
        <f>VLOOKUP(D5638,'Data Outlet'!$A$2:$D$17,2,FALSE)</f>
        <v>KOTA KASABLANKA</v>
      </c>
    </row>
    <row r="5639" spans="1:12" x14ac:dyDescent="0.25">
      <c r="A5639" t="str">
        <f t="shared" si="176"/>
        <v>T-5638</v>
      </c>
      <c r="B5639" s="3" t="s">
        <v>2584</v>
      </c>
      <c r="C5639" s="5">
        <v>45449</v>
      </c>
      <c r="D5639" s="3" t="s">
        <v>39</v>
      </c>
      <c r="E5639" s="4" t="s">
        <v>1282</v>
      </c>
      <c r="F5639" s="9">
        <v>2</v>
      </c>
      <c r="G5639">
        <f>VLOOKUP(E5639,'Data Produk'!$A$2:$E$2517,5,FALSE)</f>
        <v>32000</v>
      </c>
      <c r="H5639">
        <f t="shared" si="177"/>
        <v>64000</v>
      </c>
      <c r="I5639" t="str">
        <f>VLOOKUP(E5639,'Data Produk'!$A$2:$E$2517,3,FALSE)</f>
        <v>KL104 BHINNEKA USB CABLE LIGHTNING</v>
      </c>
      <c r="J5639" t="str">
        <f>VLOOKUP(E5639,'Data Produk'!$A$2:$E$2517,4,FALSE)</f>
        <v>CABLE</v>
      </c>
      <c r="K5639" t="str">
        <f>VLOOKUP(D5639,'Data Outlet'!$A$2:$D$17,4,FALSE)</f>
        <v>Eko Wijaya</v>
      </c>
      <c r="L5639" t="str">
        <f>VLOOKUP(D5639,'Data Outlet'!$A$2:$D$17,2,FALSE)</f>
        <v>KOTA KASABLANKA</v>
      </c>
    </row>
    <row r="5640" spans="1:12" x14ac:dyDescent="0.25">
      <c r="A5640" t="str">
        <f t="shared" si="176"/>
        <v>T-5639</v>
      </c>
      <c r="B5640" s="3" t="s">
        <v>2584</v>
      </c>
      <c r="C5640" s="5">
        <v>45449</v>
      </c>
      <c r="D5640" s="3" t="s">
        <v>39</v>
      </c>
      <c r="E5640" s="4" t="s">
        <v>1466</v>
      </c>
      <c r="F5640" s="9">
        <v>2</v>
      </c>
      <c r="G5640">
        <f>VLOOKUP(E5640,'Data Produk'!$A$2:$E$2517,5,FALSE)</f>
        <v>125100</v>
      </c>
      <c r="H5640">
        <f t="shared" si="177"/>
        <v>250200</v>
      </c>
      <c r="I5640" t="str">
        <f>VLOOKUP(E5640,'Data Produk'!$A$2:$E$2517,3,FALSE)</f>
        <v>BHINNEKA THOR II X16 GAMING MOUSE BLACK</v>
      </c>
      <c r="J5640" t="str">
        <f>VLOOKUP(E5640,'Data Produk'!$A$2:$E$2517,4,FALSE)</f>
        <v>MOUSE GAMING</v>
      </c>
      <c r="K5640" t="str">
        <f>VLOOKUP(D5640,'Data Outlet'!$A$2:$D$17,4,FALSE)</f>
        <v>Eko Wijaya</v>
      </c>
      <c r="L5640" t="str">
        <f>VLOOKUP(D5640,'Data Outlet'!$A$2:$D$17,2,FALSE)</f>
        <v>KOTA KASABLANKA</v>
      </c>
    </row>
    <row r="5641" spans="1:12" x14ac:dyDescent="0.25">
      <c r="A5641" t="str">
        <f t="shared" si="176"/>
        <v>T-5640</v>
      </c>
      <c r="B5641" s="3" t="s">
        <v>2584</v>
      </c>
      <c r="C5641" s="5">
        <v>45448</v>
      </c>
      <c r="D5641" s="3" t="s">
        <v>39</v>
      </c>
      <c r="E5641" s="4" t="s">
        <v>397</v>
      </c>
      <c r="F5641" s="9">
        <v>6</v>
      </c>
      <c r="G5641">
        <f>VLOOKUP(E5641,'Data Produk'!$A$2:$E$2517,5,FALSE)</f>
        <v>36900</v>
      </c>
      <c r="H5641">
        <f t="shared" si="177"/>
        <v>221400</v>
      </c>
      <c r="I5641" t="str">
        <f>VLOOKUP(E5641,'Data Produk'!$A$2:$E$2517,3,FALSE)</f>
        <v>KL106 BHINNEKA USB CABLE LIGHTNING</v>
      </c>
      <c r="J5641" t="str">
        <f>VLOOKUP(E5641,'Data Produk'!$A$2:$E$2517,4,FALSE)</f>
        <v>CABLE</v>
      </c>
      <c r="K5641" t="str">
        <f>VLOOKUP(D5641,'Data Outlet'!$A$2:$D$17,4,FALSE)</f>
        <v>Eko Wijaya</v>
      </c>
      <c r="L5641" t="str">
        <f>VLOOKUP(D5641,'Data Outlet'!$A$2:$D$17,2,FALSE)</f>
        <v>KOTA KASABLANKA</v>
      </c>
    </row>
    <row r="5642" spans="1:12" x14ac:dyDescent="0.25">
      <c r="A5642" t="str">
        <f t="shared" si="176"/>
        <v>T-5641</v>
      </c>
      <c r="B5642" s="3" t="s">
        <v>2584</v>
      </c>
      <c r="C5642" s="5">
        <v>45456</v>
      </c>
      <c r="D5642" s="3" t="s">
        <v>39</v>
      </c>
      <c r="E5642" s="4" t="s">
        <v>605</v>
      </c>
      <c r="F5642" s="9">
        <v>1</v>
      </c>
      <c r="G5642">
        <f>VLOOKUP(E5642,'Data Produk'!$A$2:$E$2517,5,FALSE)</f>
        <v>207000</v>
      </c>
      <c r="H5642">
        <f t="shared" si="177"/>
        <v>207000</v>
      </c>
      <c r="I5642" t="str">
        <f>VLOOKUP(E5642,'Data Produk'!$A$2:$E$2517,3,FALSE)</f>
        <v>WN01 BHINNEKA EARPHONE WIRELESS</v>
      </c>
      <c r="J5642" t="str">
        <f>VLOOKUP(E5642,'Data Produk'!$A$2:$E$2517,4,FALSE)</f>
        <v>EARPHONE</v>
      </c>
      <c r="K5642" t="str">
        <f>VLOOKUP(D5642,'Data Outlet'!$A$2:$D$17,4,FALSE)</f>
        <v>Eko Wijaya</v>
      </c>
      <c r="L5642" t="str">
        <f>VLOOKUP(D5642,'Data Outlet'!$A$2:$D$17,2,FALSE)</f>
        <v>KOTA KASABLANKA</v>
      </c>
    </row>
    <row r="5643" spans="1:12" x14ac:dyDescent="0.25">
      <c r="A5643" t="str">
        <f t="shared" si="176"/>
        <v>T-5642</v>
      </c>
      <c r="B5643" s="3" t="s">
        <v>2584</v>
      </c>
      <c r="C5643" s="5">
        <v>45454</v>
      </c>
      <c r="D5643" s="3" t="s">
        <v>39</v>
      </c>
      <c r="E5643" s="4" t="s">
        <v>423</v>
      </c>
      <c r="F5643" s="9">
        <v>2</v>
      </c>
      <c r="G5643">
        <f>VLOOKUP(E5643,'Data Produk'!$A$2:$E$2517,5,FALSE)</f>
        <v>78750</v>
      </c>
      <c r="H5643">
        <f t="shared" si="177"/>
        <v>157500</v>
      </c>
      <c r="I5643" t="str">
        <f>VLOOKUP(E5643,'Data Produk'!$A$2:$E$2517,3,FALSE)</f>
        <v>BHINNEKA CRYTO VX7 GAMING MOUSE PINK</v>
      </c>
      <c r="J5643" t="str">
        <f>VLOOKUP(E5643,'Data Produk'!$A$2:$E$2517,4,FALSE)</f>
        <v>MOUSE GAMING</v>
      </c>
      <c r="K5643" t="str">
        <f>VLOOKUP(D5643,'Data Outlet'!$A$2:$D$17,4,FALSE)</f>
        <v>Eko Wijaya</v>
      </c>
      <c r="L5643" t="str">
        <f>VLOOKUP(D5643,'Data Outlet'!$A$2:$D$17,2,FALSE)</f>
        <v>KOTA KASABLANKA</v>
      </c>
    </row>
    <row r="5644" spans="1:12" x14ac:dyDescent="0.25">
      <c r="A5644" t="str">
        <f t="shared" ref="A5644:A5707" si="178">"T-"&amp;ROW()-1</f>
        <v>T-5643</v>
      </c>
      <c r="B5644" s="3" t="s">
        <v>2584</v>
      </c>
      <c r="C5644" s="5">
        <v>45451</v>
      </c>
      <c r="D5644" s="3" t="s">
        <v>39</v>
      </c>
      <c r="E5644" s="4" t="s">
        <v>428</v>
      </c>
      <c r="F5644" s="9">
        <v>5</v>
      </c>
      <c r="G5644">
        <f>VLOOKUP(E5644,'Data Produk'!$A$2:$E$2517,5,FALSE)</f>
        <v>47700</v>
      </c>
      <c r="H5644">
        <f t="shared" si="177"/>
        <v>238500</v>
      </c>
      <c r="I5644" t="str">
        <f>VLOOKUP(E5644,'Data Produk'!$A$2:$E$2517,3,FALSE)</f>
        <v>BHINNEKA POWER MOVE 30W 2-PORTS CAR CHARGER (PD+QC) BLACK</v>
      </c>
      <c r="J5644" t="str">
        <f>VLOOKUP(E5644,'Data Produk'!$A$2:$E$2517,4,FALSE)</f>
        <v>CAR &amp; TRAVEL CHARGER</v>
      </c>
      <c r="K5644" t="str">
        <f>VLOOKUP(D5644,'Data Outlet'!$A$2:$D$17,4,FALSE)</f>
        <v>Eko Wijaya</v>
      </c>
      <c r="L5644" t="str">
        <f>VLOOKUP(D5644,'Data Outlet'!$A$2:$D$17,2,FALSE)</f>
        <v>KOTA KASABLANKA</v>
      </c>
    </row>
    <row r="5645" spans="1:12" x14ac:dyDescent="0.25">
      <c r="A5645" t="str">
        <f t="shared" si="178"/>
        <v>T-5644</v>
      </c>
      <c r="B5645" s="3" t="s">
        <v>2584</v>
      </c>
      <c r="C5645" s="5">
        <v>45456</v>
      </c>
      <c r="D5645" s="3" t="s">
        <v>39</v>
      </c>
      <c r="E5645" s="4" t="s">
        <v>425</v>
      </c>
      <c r="F5645" s="9">
        <v>7</v>
      </c>
      <c r="G5645">
        <f>VLOOKUP(E5645,'Data Produk'!$A$2:$E$2517,5,FALSE)</f>
        <v>90000</v>
      </c>
      <c r="H5645">
        <f t="shared" si="177"/>
        <v>630000</v>
      </c>
      <c r="I5645" t="str">
        <f>VLOOKUP(E5645,'Data Produk'!$A$2:$E$2517,3,FALSE)</f>
        <v>BHINNEKA POWER PURE 33W 2-PORTS USB CHARGER (PD+QC) BLACK</v>
      </c>
      <c r="J5645" t="str">
        <f>VLOOKUP(E5645,'Data Produk'!$A$2:$E$2517,4,FALSE)</f>
        <v>CHARGER</v>
      </c>
      <c r="K5645" t="str">
        <f>VLOOKUP(D5645,'Data Outlet'!$A$2:$D$17,4,FALSE)</f>
        <v>Eko Wijaya</v>
      </c>
      <c r="L5645" t="str">
        <f>VLOOKUP(D5645,'Data Outlet'!$A$2:$D$17,2,FALSE)</f>
        <v>KOTA KASABLANKA</v>
      </c>
    </row>
    <row r="5646" spans="1:12" x14ac:dyDescent="0.25">
      <c r="A5646" t="str">
        <f t="shared" si="178"/>
        <v>T-5645</v>
      </c>
      <c r="B5646" s="3" t="s">
        <v>2584</v>
      </c>
      <c r="C5646" s="5">
        <v>45455</v>
      </c>
      <c r="D5646" s="3" t="s">
        <v>39</v>
      </c>
      <c r="E5646" s="4" t="s">
        <v>1896</v>
      </c>
      <c r="F5646" s="9">
        <v>3</v>
      </c>
      <c r="G5646">
        <f>VLOOKUP(E5646,'Data Produk'!$A$2:$E$2517,5,FALSE)</f>
        <v>130000</v>
      </c>
      <c r="H5646">
        <f t="shared" si="177"/>
        <v>390000</v>
      </c>
      <c r="I5646" t="str">
        <f>VLOOKUP(E5646,'Data Produk'!$A$2:$E$2517,3,FALSE)</f>
        <v>BHINNEKA TRINITY MH88 GAMING HEADSET BLACK</v>
      </c>
      <c r="J5646" t="str">
        <f>VLOOKUP(E5646,'Data Produk'!$A$2:$E$2517,4,FALSE)</f>
        <v>GAMING HEADSET</v>
      </c>
      <c r="K5646" t="str">
        <f>VLOOKUP(D5646,'Data Outlet'!$A$2:$D$17,4,FALSE)</f>
        <v>Eko Wijaya</v>
      </c>
      <c r="L5646" t="str">
        <f>VLOOKUP(D5646,'Data Outlet'!$A$2:$D$17,2,FALSE)</f>
        <v>KOTA KASABLANKA</v>
      </c>
    </row>
    <row r="5647" spans="1:12" x14ac:dyDescent="0.25">
      <c r="A5647" t="str">
        <f t="shared" si="178"/>
        <v>T-5646</v>
      </c>
      <c r="B5647" s="3" t="s">
        <v>2584</v>
      </c>
      <c r="C5647" s="5">
        <v>45465</v>
      </c>
      <c r="D5647" s="3" t="s">
        <v>39</v>
      </c>
      <c r="E5647" s="4" t="s">
        <v>390</v>
      </c>
      <c r="F5647" s="9">
        <v>2</v>
      </c>
      <c r="G5647">
        <f>VLOOKUP(E5647,'Data Produk'!$A$2:$E$2517,5,FALSE)</f>
        <v>328500</v>
      </c>
      <c r="H5647">
        <f t="shared" si="177"/>
        <v>657000</v>
      </c>
      <c r="I5647" t="str">
        <f>VLOOKUP(E5647,'Data Produk'!$A$2:$E$2517,3,FALSE)</f>
        <v>BHINNEKA GROOVE BUDS+ TX2 TRUE WIRELESS BLACK</v>
      </c>
      <c r="J5647" t="str">
        <f>VLOOKUP(E5647,'Data Produk'!$A$2:$E$2517,4,FALSE)</f>
        <v>TWS</v>
      </c>
      <c r="K5647" t="str">
        <f>VLOOKUP(D5647,'Data Outlet'!$A$2:$D$17,4,FALSE)</f>
        <v>Eko Wijaya</v>
      </c>
      <c r="L5647" t="str">
        <f>VLOOKUP(D5647,'Data Outlet'!$A$2:$D$17,2,FALSE)</f>
        <v>KOTA KASABLANKA</v>
      </c>
    </row>
    <row r="5648" spans="1:12" x14ac:dyDescent="0.25">
      <c r="A5648" t="str">
        <f t="shared" si="178"/>
        <v>T-5647</v>
      </c>
      <c r="B5648" s="3" t="s">
        <v>2584</v>
      </c>
      <c r="C5648" s="5">
        <v>45463</v>
      </c>
      <c r="D5648" s="3" t="s">
        <v>39</v>
      </c>
      <c r="E5648" s="4" t="s">
        <v>389</v>
      </c>
      <c r="F5648" s="9">
        <v>15</v>
      </c>
      <c r="G5648">
        <f>VLOOKUP(E5648,'Data Produk'!$A$2:$E$2517,5,FALSE)</f>
        <v>17100</v>
      </c>
      <c r="H5648">
        <f t="shared" si="177"/>
        <v>256500</v>
      </c>
      <c r="I5648" t="str">
        <f>VLOOKUP(E5648,'Data Produk'!$A$2:$E$2517,3,FALSE)</f>
        <v>BHINNEKA DURALINK KCB1201 BLACK</v>
      </c>
      <c r="J5648" t="str">
        <f>VLOOKUP(E5648,'Data Produk'!$A$2:$E$2517,4,FALSE)</f>
        <v>CABLE</v>
      </c>
      <c r="K5648" t="str">
        <f>VLOOKUP(D5648,'Data Outlet'!$A$2:$D$17,4,FALSE)</f>
        <v>Eko Wijaya</v>
      </c>
      <c r="L5648" t="str">
        <f>VLOOKUP(D5648,'Data Outlet'!$A$2:$D$17,2,FALSE)</f>
        <v>KOTA KASABLANKA</v>
      </c>
    </row>
    <row r="5649" spans="1:12" x14ac:dyDescent="0.25">
      <c r="A5649" t="str">
        <f t="shared" si="178"/>
        <v>T-5648</v>
      </c>
      <c r="B5649" s="3" t="s">
        <v>2584</v>
      </c>
      <c r="C5649" s="5">
        <v>45454</v>
      </c>
      <c r="D5649" s="3" t="s">
        <v>39</v>
      </c>
      <c r="E5649" s="4" t="s">
        <v>560</v>
      </c>
      <c r="F5649" s="9">
        <v>2</v>
      </c>
      <c r="G5649">
        <f>VLOOKUP(E5649,'Data Produk'!$A$2:$E$2517,5,FALSE)</f>
        <v>93150</v>
      </c>
      <c r="H5649">
        <f t="shared" si="177"/>
        <v>186300</v>
      </c>
      <c r="I5649" t="str">
        <f>VLOOKUP(E5649,'Data Produk'!$A$2:$E$2517,3,FALSE)</f>
        <v>BHINNEKA POWER GO 25W 1-PORT TYPE-C USB CHARGER (PD/PPS) WHITE</v>
      </c>
      <c r="J5649" t="str">
        <f>VLOOKUP(E5649,'Data Produk'!$A$2:$E$2517,4,FALSE)</f>
        <v>CHARGER</v>
      </c>
      <c r="K5649" t="str">
        <f>VLOOKUP(D5649,'Data Outlet'!$A$2:$D$17,4,FALSE)</f>
        <v>Eko Wijaya</v>
      </c>
      <c r="L5649" t="str">
        <f>VLOOKUP(D5649,'Data Outlet'!$A$2:$D$17,2,FALSE)</f>
        <v>KOTA KASABLANKA</v>
      </c>
    </row>
    <row r="5650" spans="1:12" x14ac:dyDescent="0.25">
      <c r="A5650" t="str">
        <f t="shared" si="178"/>
        <v>T-5649</v>
      </c>
      <c r="B5650" s="3" t="s">
        <v>2584</v>
      </c>
      <c r="C5650" s="5">
        <v>45455</v>
      </c>
      <c r="D5650" s="3" t="s">
        <v>39</v>
      </c>
      <c r="E5650" s="4" t="s">
        <v>809</v>
      </c>
      <c r="F5650" s="9">
        <v>2</v>
      </c>
      <c r="G5650">
        <f>VLOOKUP(E5650,'Data Produk'!$A$2:$E$2517,5,FALSE)</f>
        <v>130000</v>
      </c>
      <c r="H5650">
        <f t="shared" si="177"/>
        <v>260000</v>
      </c>
      <c r="I5650" t="str">
        <f>VLOOKUP(E5650,'Data Produk'!$A$2:$E$2517,3,FALSE)</f>
        <v>BHINNEKA TRINITY MH88 GAMING HEADSET WHITE</v>
      </c>
      <c r="J5650" t="str">
        <f>VLOOKUP(E5650,'Data Produk'!$A$2:$E$2517,4,FALSE)</f>
        <v>GAMING HEADSET</v>
      </c>
      <c r="K5650" t="str">
        <f>VLOOKUP(D5650,'Data Outlet'!$A$2:$D$17,4,FALSE)</f>
        <v>Eko Wijaya</v>
      </c>
      <c r="L5650" t="str">
        <f>VLOOKUP(D5650,'Data Outlet'!$A$2:$D$17,2,FALSE)</f>
        <v>KOTA KASABLANKA</v>
      </c>
    </row>
    <row r="5651" spans="1:12" x14ac:dyDescent="0.25">
      <c r="A5651" t="str">
        <f t="shared" si="178"/>
        <v>T-5650</v>
      </c>
      <c r="B5651" s="3" t="s">
        <v>2584</v>
      </c>
      <c r="C5651" s="5">
        <v>45467</v>
      </c>
      <c r="D5651" s="3" t="s">
        <v>39</v>
      </c>
      <c r="E5651" s="4" t="s">
        <v>433</v>
      </c>
      <c r="F5651" s="9">
        <v>5</v>
      </c>
      <c r="G5651">
        <f>VLOOKUP(E5651,'Data Produk'!$A$2:$E$2517,5,FALSE)</f>
        <v>112500</v>
      </c>
      <c r="H5651">
        <f t="shared" si="177"/>
        <v>562500</v>
      </c>
      <c r="I5651" t="str">
        <f>VLOOKUP(E5651,'Data Produk'!$A$2:$E$2517,3,FALSE)</f>
        <v>BHINNEKA GO WH02 WIRELESS HEADSET GREY</v>
      </c>
      <c r="J5651" t="str">
        <f>VLOOKUP(E5651,'Data Produk'!$A$2:$E$2517,4,FALSE)</f>
        <v>WIRELESS HEADSET</v>
      </c>
      <c r="K5651" t="str">
        <f>VLOOKUP(D5651,'Data Outlet'!$A$2:$D$17,4,FALSE)</f>
        <v>Eko Wijaya</v>
      </c>
      <c r="L5651" t="str">
        <f>VLOOKUP(D5651,'Data Outlet'!$A$2:$D$17,2,FALSE)</f>
        <v>KOTA KASABLANKA</v>
      </c>
    </row>
    <row r="5652" spans="1:12" x14ac:dyDescent="0.25">
      <c r="A5652" t="str">
        <f t="shared" si="178"/>
        <v>T-5651</v>
      </c>
      <c r="B5652" s="3" t="s">
        <v>2584</v>
      </c>
      <c r="C5652" s="5">
        <v>45446</v>
      </c>
      <c r="D5652" s="3" t="s">
        <v>39</v>
      </c>
      <c r="E5652" s="4" t="s">
        <v>686</v>
      </c>
      <c r="F5652" s="9">
        <v>3</v>
      </c>
      <c r="G5652">
        <f>VLOOKUP(E5652,'Data Produk'!$A$2:$E$2517,5,FALSE)</f>
        <v>103500</v>
      </c>
      <c r="H5652">
        <f t="shared" si="177"/>
        <v>310500</v>
      </c>
      <c r="I5652" t="str">
        <f>VLOOKUP(E5652,'Data Produk'!$A$2:$E$2517,3,FALSE)</f>
        <v>BHINNEKA FLASH HQ53 GAMING HEADSET BLACK</v>
      </c>
      <c r="J5652" t="str">
        <f>VLOOKUP(E5652,'Data Produk'!$A$2:$E$2517,4,FALSE)</f>
        <v>GAMING HEADSET</v>
      </c>
      <c r="K5652" t="str">
        <f>VLOOKUP(D5652,'Data Outlet'!$A$2:$D$17,4,FALSE)</f>
        <v>Eko Wijaya</v>
      </c>
      <c r="L5652" t="str">
        <f>VLOOKUP(D5652,'Data Outlet'!$A$2:$D$17,2,FALSE)</f>
        <v>KOTA KASABLANKA</v>
      </c>
    </row>
    <row r="5653" spans="1:12" x14ac:dyDescent="0.25">
      <c r="A5653" t="str">
        <f t="shared" si="178"/>
        <v>T-5652</v>
      </c>
      <c r="B5653" s="3" t="s">
        <v>2584</v>
      </c>
      <c r="C5653" s="5">
        <v>45459</v>
      </c>
      <c r="D5653" s="3" t="s">
        <v>39</v>
      </c>
      <c r="E5653" s="4" t="s">
        <v>1144</v>
      </c>
      <c r="F5653" s="9">
        <v>1</v>
      </c>
      <c r="G5653">
        <f>VLOOKUP(E5653,'Data Produk'!$A$2:$E$2517,5,FALSE)</f>
        <v>112500</v>
      </c>
      <c r="H5653">
        <f t="shared" si="177"/>
        <v>112500</v>
      </c>
      <c r="I5653" t="str">
        <f>VLOOKUP(E5653,'Data Produk'!$A$2:$E$2517,3,FALSE)</f>
        <v>BHINNEKA Gaming Headset Stand Tower AC3001s RGB</v>
      </c>
      <c r="J5653" t="str">
        <f>VLOOKUP(E5653,'Data Produk'!$A$2:$E$2517,4,FALSE)</f>
        <v>OTHER ACCESSORIES</v>
      </c>
      <c r="K5653" t="str">
        <f>VLOOKUP(D5653,'Data Outlet'!$A$2:$D$17,4,FALSE)</f>
        <v>Eko Wijaya</v>
      </c>
      <c r="L5653" t="str">
        <f>VLOOKUP(D5653,'Data Outlet'!$A$2:$D$17,2,FALSE)</f>
        <v>KOTA KASABLANKA</v>
      </c>
    </row>
    <row r="5654" spans="1:12" x14ac:dyDescent="0.25">
      <c r="A5654" t="str">
        <f t="shared" si="178"/>
        <v>T-5653</v>
      </c>
      <c r="B5654" s="3" t="s">
        <v>2584</v>
      </c>
      <c r="C5654" s="5">
        <v>45454</v>
      </c>
      <c r="D5654" s="3" t="s">
        <v>39</v>
      </c>
      <c r="E5654" s="4" t="s">
        <v>1035</v>
      </c>
      <c r="F5654" s="9">
        <v>3</v>
      </c>
      <c r="G5654">
        <f>VLOOKUP(E5654,'Data Produk'!$A$2:$E$2517,5,FALSE)</f>
        <v>78750</v>
      </c>
      <c r="H5654">
        <f t="shared" si="177"/>
        <v>236250</v>
      </c>
      <c r="I5654" t="str">
        <f>VLOOKUP(E5654,'Data Produk'!$A$2:$E$2517,3,FALSE)</f>
        <v>BHINNEKA CRYTO VX7 GAMING MOUSE WHITE</v>
      </c>
      <c r="J5654" t="str">
        <f>VLOOKUP(E5654,'Data Produk'!$A$2:$E$2517,4,FALSE)</f>
        <v>MOUSE GAMING</v>
      </c>
      <c r="K5654" t="str">
        <f>VLOOKUP(D5654,'Data Outlet'!$A$2:$D$17,4,FALSE)</f>
        <v>Eko Wijaya</v>
      </c>
      <c r="L5654" t="str">
        <f>VLOOKUP(D5654,'Data Outlet'!$A$2:$D$17,2,FALSE)</f>
        <v>KOTA KASABLANKA</v>
      </c>
    </row>
    <row r="5655" spans="1:12" x14ac:dyDescent="0.25">
      <c r="A5655" t="str">
        <f t="shared" si="178"/>
        <v>T-5654</v>
      </c>
      <c r="B5655" s="3" t="s">
        <v>2584</v>
      </c>
      <c r="C5655" s="5">
        <v>45451</v>
      </c>
      <c r="D5655" s="3" t="s">
        <v>39</v>
      </c>
      <c r="E5655" s="4" t="s">
        <v>1214</v>
      </c>
      <c r="F5655" s="9">
        <v>3</v>
      </c>
      <c r="G5655">
        <f>VLOOKUP(E5655,'Data Produk'!$A$2:$E$2517,5,FALSE)</f>
        <v>65700</v>
      </c>
      <c r="H5655">
        <f t="shared" si="177"/>
        <v>197100</v>
      </c>
      <c r="I5655" t="str">
        <f>VLOOKUP(E5655,'Data Produk'!$A$2:$E$2517,3,FALSE)</f>
        <v>BHINNEKA POWER GO 20W 1-PORT TYPE-C USB CHARGER (PD) WHITE</v>
      </c>
      <c r="J5655" t="str">
        <f>VLOOKUP(E5655,'Data Produk'!$A$2:$E$2517,4,FALSE)</f>
        <v>CHARGER</v>
      </c>
      <c r="K5655" t="str">
        <f>VLOOKUP(D5655,'Data Outlet'!$A$2:$D$17,4,FALSE)</f>
        <v>Eko Wijaya</v>
      </c>
      <c r="L5655" t="str">
        <f>VLOOKUP(D5655,'Data Outlet'!$A$2:$D$17,2,FALSE)</f>
        <v>KOTA KASABLANKA</v>
      </c>
    </row>
    <row r="5656" spans="1:12" x14ac:dyDescent="0.25">
      <c r="A5656" t="str">
        <f t="shared" si="178"/>
        <v>T-5655</v>
      </c>
      <c r="B5656" s="3" t="s">
        <v>2584</v>
      </c>
      <c r="C5656" s="5">
        <v>45463</v>
      </c>
      <c r="D5656" s="3" t="s">
        <v>39</v>
      </c>
      <c r="E5656" s="4" t="s">
        <v>1054</v>
      </c>
      <c r="F5656" s="9">
        <v>2</v>
      </c>
      <c r="G5656">
        <f>VLOOKUP(E5656,'Data Produk'!$A$2:$E$2517,5,FALSE)</f>
        <v>40500</v>
      </c>
      <c r="H5656">
        <f t="shared" si="177"/>
        <v>81000</v>
      </c>
      <c r="I5656" t="str">
        <f>VLOOKUP(E5656,'Data Produk'!$A$2:$E$2517,3,FALSE)</f>
        <v>BHINNEKA MEOW AC5001 HEADSET ACCESSORIES PINK</v>
      </c>
      <c r="J5656" t="str">
        <f>VLOOKUP(E5656,'Data Produk'!$A$2:$E$2517,4,FALSE)</f>
        <v>OTHER ACCESSORIES</v>
      </c>
      <c r="K5656" t="str">
        <f>VLOOKUP(D5656,'Data Outlet'!$A$2:$D$17,4,FALSE)</f>
        <v>Eko Wijaya</v>
      </c>
      <c r="L5656" t="str">
        <f>VLOOKUP(D5656,'Data Outlet'!$A$2:$D$17,2,FALSE)</f>
        <v>KOTA KASABLANKA</v>
      </c>
    </row>
    <row r="5657" spans="1:12" x14ac:dyDescent="0.25">
      <c r="A5657" t="str">
        <f t="shared" si="178"/>
        <v>T-5656</v>
      </c>
      <c r="B5657" s="3" t="s">
        <v>2584</v>
      </c>
      <c r="C5657" s="5">
        <v>45466</v>
      </c>
      <c r="D5657" s="3" t="s">
        <v>39</v>
      </c>
      <c r="E5657" s="4" t="s">
        <v>1468</v>
      </c>
      <c r="F5657" s="9">
        <v>4</v>
      </c>
      <c r="G5657">
        <f>VLOOKUP(E5657,'Data Produk'!$A$2:$E$2517,5,FALSE)</f>
        <v>162000</v>
      </c>
      <c r="H5657">
        <f t="shared" si="177"/>
        <v>648000</v>
      </c>
      <c r="I5657" t="str">
        <f>VLOOKUP(E5657,'Data Produk'!$A$2:$E$2517,3,FALSE)</f>
        <v>BHINNEKA GO WH03 WIRELESS HEADSET BEIGE</v>
      </c>
      <c r="J5657" t="str">
        <f>VLOOKUP(E5657,'Data Produk'!$A$2:$E$2517,4,FALSE)</f>
        <v>WIRELESS HEADSET</v>
      </c>
      <c r="K5657" t="str">
        <f>VLOOKUP(D5657,'Data Outlet'!$A$2:$D$17,4,FALSE)</f>
        <v>Eko Wijaya</v>
      </c>
      <c r="L5657" t="str">
        <f>VLOOKUP(D5657,'Data Outlet'!$A$2:$D$17,2,FALSE)</f>
        <v>KOTA KASABLANKA</v>
      </c>
    </row>
    <row r="5658" spans="1:12" x14ac:dyDescent="0.25">
      <c r="A5658" t="str">
        <f t="shared" si="178"/>
        <v>T-5657</v>
      </c>
      <c r="B5658" s="3" t="s">
        <v>2584</v>
      </c>
      <c r="C5658" s="5">
        <v>45451</v>
      </c>
      <c r="D5658" s="3" t="s">
        <v>39</v>
      </c>
      <c r="E5658" s="4" t="s">
        <v>383</v>
      </c>
      <c r="F5658" s="9">
        <v>4</v>
      </c>
      <c r="G5658">
        <f>VLOOKUP(E5658,'Data Produk'!$A$2:$E$2517,5,FALSE)</f>
        <v>57600</v>
      </c>
      <c r="H5658">
        <f t="shared" si="177"/>
        <v>230400</v>
      </c>
      <c r="I5658" t="str">
        <f>VLOOKUP(E5658,'Data Produk'!$A$2:$E$2517,3,FALSE)</f>
        <v>BHINNEKA GO W192 OFFICE MOUSE BLACK</v>
      </c>
      <c r="J5658" t="str">
        <f>VLOOKUP(E5658,'Data Produk'!$A$2:$E$2517,4,FALSE)</f>
        <v>OFFICE MOUSE</v>
      </c>
      <c r="K5658" t="str">
        <f>VLOOKUP(D5658,'Data Outlet'!$A$2:$D$17,4,FALSE)</f>
        <v>Eko Wijaya</v>
      </c>
      <c r="L5658" t="str">
        <f>VLOOKUP(D5658,'Data Outlet'!$A$2:$D$17,2,FALSE)</f>
        <v>KOTA KASABLANKA</v>
      </c>
    </row>
    <row r="5659" spans="1:12" x14ac:dyDescent="0.25">
      <c r="A5659" t="str">
        <f t="shared" si="178"/>
        <v>T-5658</v>
      </c>
      <c r="B5659" s="3" t="s">
        <v>2584</v>
      </c>
      <c r="C5659" s="5">
        <v>45461</v>
      </c>
      <c r="D5659" s="3" t="s">
        <v>39</v>
      </c>
      <c r="E5659" s="4" t="s">
        <v>1039</v>
      </c>
      <c r="F5659" s="9">
        <v>4</v>
      </c>
      <c r="G5659">
        <f>VLOOKUP(E5659,'Data Produk'!$A$2:$E$2517,5,FALSE)</f>
        <v>98100</v>
      </c>
      <c r="H5659">
        <f t="shared" si="177"/>
        <v>392400</v>
      </c>
      <c r="I5659" t="str">
        <f>VLOOKUP(E5659,'Data Produk'!$A$2:$E$2517,3,FALSE)</f>
        <v>BHINNEKA POWER PURE 30W 2-PORTS USB CHARGER (PD+QC) WHITE</v>
      </c>
      <c r="J5659" t="str">
        <f>VLOOKUP(E5659,'Data Produk'!$A$2:$E$2517,4,FALSE)</f>
        <v>CHARGER</v>
      </c>
      <c r="K5659" t="str">
        <f>VLOOKUP(D5659,'Data Outlet'!$A$2:$D$17,4,FALSE)</f>
        <v>Eko Wijaya</v>
      </c>
      <c r="L5659" t="str">
        <f>VLOOKUP(D5659,'Data Outlet'!$A$2:$D$17,2,FALSE)</f>
        <v>KOTA KASABLANKA</v>
      </c>
    </row>
    <row r="5660" spans="1:12" x14ac:dyDescent="0.25">
      <c r="A5660" t="str">
        <f t="shared" si="178"/>
        <v>T-5659</v>
      </c>
      <c r="B5660" s="3" t="s">
        <v>2584</v>
      </c>
      <c r="C5660" s="5">
        <v>45465</v>
      </c>
      <c r="D5660" s="3" t="s">
        <v>39</v>
      </c>
      <c r="E5660" s="4" t="s">
        <v>720</v>
      </c>
      <c r="F5660" s="9">
        <v>2</v>
      </c>
      <c r="G5660">
        <f>VLOOKUP(E5660,'Data Produk'!$A$2:$E$2517,5,FALSE)</f>
        <v>60750</v>
      </c>
      <c r="H5660">
        <f t="shared" si="177"/>
        <v>121500</v>
      </c>
      <c r="I5660" t="str">
        <f>VLOOKUP(E5660,'Data Produk'!$A$2:$E$2517,3,FALSE)</f>
        <v>BHINNEKA RAIGOR II WG10 GAMING MOUSE BLACK</v>
      </c>
      <c r="J5660" t="str">
        <f>VLOOKUP(E5660,'Data Produk'!$A$2:$E$2517,4,FALSE)</f>
        <v>MOUSE GAMING</v>
      </c>
      <c r="K5660" t="str">
        <f>VLOOKUP(D5660,'Data Outlet'!$A$2:$D$17,4,FALSE)</f>
        <v>Eko Wijaya</v>
      </c>
      <c r="L5660" t="str">
        <f>VLOOKUP(D5660,'Data Outlet'!$A$2:$D$17,2,FALSE)</f>
        <v>KOTA KASABLANKA</v>
      </c>
    </row>
    <row r="5661" spans="1:12" x14ac:dyDescent="0.25">
      <c r="A5661" t="str">
        <f t="shared" si="178"/>
        <v>T-5660</v>
      </c>
      <c r="B5661" s="3" t="s">
        <v>2584</v>
      </c>
      <c r="C5661" s="5">
        <v>45466</v>
      </c>
      <c r="D5661" s="3" t="s">
        <v>39</v>
      </c>
      <c r="E5661" s="4" t="s">
        <v>694</v>
      </c>
      <c r="F5661" s="9">
        <v>2</v>
      </c>
      <c r="G5661">
        <f>VLOOKUP(E5661,'Data Produk'!$A$2:$E$2517,5,FALSE)</f>
        <v>130000</v>
      </c>
      <c r="H5661">
        <f t="shared" si="177"/>
        <v>260000</v>
      </c>
      <c r="I5661" t="str">
        <f>VLOOKUP(E5661,'Data Produk'!$A$2:$E$2517,3,FALSE)</f>
        <v>BHINNEKA TRINITY MH88 GAMING HEADSET PINK</v>
      </c>
      <c r="J5661" t="str">
        <f>VLOOKUP(E5661,'Data Produk'!$A$2:$E$2517,4,FALSE)</f>
        <v>GAMING HEADSET</v>
      </c>
      <c r="K5661" t="str">
        <f>VLOOKUP(D5661,'Data Outlet'!$A$2:$D$17,4,FALSE)</f>
        <v>Eko Wijaya</v>
      </c>
      <c r="L5661" t="str">
        <f>VLOOKUP(D5661,'Data Outlet'!$A$2:$D$17,2,FALSE)</f>
        <v>KOTA KASABLANKA</v>
      </c>
    </row>
    <row r="5662" spans="1:12" x14ac:dyDescent="0.25">
      <c r="A5662" t="str">
        <f t="shared" si="178"/>
        <v>T-5661</v>
      </c>
      <c r="B5662" s="3" t="s">
        <v>2584</v>
      </c>
      <c r="C5662" s="5">
        <v>45456</v>
      </c>
      <c r="D5662" s="3" t="s">
        <v>39</v>
      </c>
      <c r="E5662" s="4" t="s">
        <v>725</v>
      </c>
      <c r="F5662" s="9">
        <v>4</v>
      </c>
      <c r="G5662">
        <f>VLOOKUP(E5662,'Data Produk'!$A$2:$E$2517,5,FALSE)</f>
        <v>81000</v>
      </c>
      <c r="H5662">
        <f t="shared" si="177"/>
        <v>324000</v>
      </c>
      <c r="I5662" t="str">
        <f>VLOOKUP(E5662,'Data Produk'!$A$2:$E$2517,3,FALSE)</f>
        <v>BHINNEKA THOR X9 GAMING MOUSE BLACK</v>
      </c>
      <c r="J5662" t="str">
        <f>VLOOKUP(E5662,'Data Produk'!$A$2:$E$2517,4,FALSE)</f>
        <v>MOUSE GAMING</v>
      </c>
      <c r="K5662" t="str">
        <f>VLOOKUP(D5662,'Data Outlet'!$A$2:$D$17,4,FALSE)</f>
        <v>Eko Wijaya</v>
      </c>
      <c r="L5662" t="str">
        <f>VLOOKUP(D5662,'Data Outlet'!$A$2:$D$17,2,FALSE)</f>
        <v>KOTA KASABLANKA</v>
      </c>
    </row>
    <row r="5663" spans="1:12" x14ac:dyDescent="0.25">
      <c r="A5663" t="str">
        <f t="shared" si="178"/>
        <v>T-5662</v>
      </c>
      <c r="B5663" s="3" t="s">
        <v>2584</v>
      </c>
      <c r="C5663" s="5">
        <v>45464</v>
      </c>
      <c r="D5663" s="3" t="s">
        <v>39</v>
      </c>
      <c r="E5663" s="4" t="s">
        <v>1169</v>
      </c>
      <c r="F5663" s="9">
        <v>6</v>
      </c>
      <c r="G5663">
        <f>VLOOKUP(E5663,'Data Produk'!$A$2:$E$2517,5,FALSE)</f>
        <v>29700</v>
      </c>
      <c r="H5663">
        <f t="shared" si="177"/>
        <v>178200</v>
      </c>
      <c r="I5663" t="str">
        <f>VLOOKUP(E5663,'Data Produk'!$A$2:$E$2517,3,FALSE)</f>
        <v>KL201 BHINNEKA USB CABLE LIGHTNING</v>
      </c>
      <c r="J5663" t="str">
        <f>VLOOKUP(E5663,'Data Produk'!$A$2:$E$2517,4,FALSE)</f>
        <v>CABLE</v>
      </c>
      <c r="K5663" t="str">
        <f>VLOOKUP(D5663,'Data Outlet'!$A$2:$D$17,4,FALSE)</f>
        <v>Eko Wijaya</v>
      </c>
      <c r="L5663" t="str">
        <f>VLOOKUP(D5663,'Data Outlet'!$A$2:$D$17,2,FALSE)</f>
        <v>KOTA KASABLANKA</v>
      </c>
    </row>
    <row r="5664" spans="1:12" x14ac:dyDescent="0.25">
      <c r="A5664" t="str">
        <f t="shared" si="178"/>
        <v>T-5663</v>
      </c>
      <c r="B5664" s="3" t="s">
        <v>2584</v>
      </c>
      <c r="C5664" s="5">
        <v>45454</v>
      </c>
      <c r="D5664" s="3" t="s">
        <v>39</v>
      </c>
      <c r="E5664" s="4" t="s">
        <v>438</v>
      </c>
      <c r="F5664" s="9">
        <v>2</v>
      </c>
      <c r="G5664">
        <f>VLOOKUP(E5664,'Data Produk'!$A$2:$E$2517,5,FALSE)</f>
        <v>37350</v>
      </c>
      <c r="H5664">
        <f t="shared" si="177"/>
        <v>74700</v>
      </c>
      <c r="I5664" t="str">
        <f>VLOOKUP(E5664,'Data Produk'!$A$2:$E$2517,3,FALSE)</f>
        <v>BHINNEKA LAVALIER MV01 MICROPHONE BLACK</v>
      </c>
      <c r="J5664" t="str">
        <f>VLOOKUP(E5664,'Data Produk'!$A$2:$E$2517,4,FALSE)</f>
        <v>STREAMING DEVICES</v>
      </c>
      <c r="K5664" t="str">
        <f>VLOOKUP(D5664,'Data Outlet'!$A$2:$D$17,4,FALSE)</f>
        <v>Eko Wijaya</v>
      </c>
      <c r="L5664" t="str">
        <f>VLOOKUP(D5664,'Data Outlet'!$A$2:$D$17,2,FALSE)</f>
        <v>KOTA KASABLANKA</v>
      </c>
    </row>
    <row r="5665" spans="1:12" x14ac:dyDescent="0.25">
      <c r="A5665" t="str">
        <f t="shared" si="178"/>
        <v>T-5664</v>
      </c>
      <c r="B5665" s="3" t="s">
        <v>2584</v>
      </c>
      <c r="C5665" s="5">
        <v>45462</v>
      </c>
      <c r="D5665" s="3" t="s">
        <v>39</v>
      </c>
      <c r="E5665" s="4" t="s">
        <v>424</v>
      </c>
      <c r="F5665" s="9">
        <v>1</v>
      </c>
      <c r="G5665">
        <f>VLOOKUP(E5665,'Data Produk'!$A$2:$E$2517,5,FALSE)</f>
        <v>162000</v>
      </c>
      <c r="H5665">
        <f t="shared" si="177"/>
        <v>162000</v>
      </c>
      <c r="I5665" t="str">
        <f>VLOOKUP(E5665,'Data Produk'!$A$2:$E$2517,3,FALSE)</f>
        <v>BHINNEKA POWER PLUS 45W 2-PORTS GAN CHARGER (PD+PD) BLACK</v>
      </c>
      <c r="J5665" t="str">
        <f>VLOOKUP(E5665,'Data Produk'!$A$2:$E$2517,4,FALSE)</f>
        <v>CHARGER</v>
      </c>
      <c r="K5665" t="str">
        <f>VLOOKUP(D5665,'Data Outlet'!$A$2:$D$17,4,FALSE)</f>
        <v>Eko Wijaya</v>
      </c>
      <c r="L5665" t="str">
        <f>VLOOKUP(D5665,'Data Outlet'!$A$2:$D$17,2,FALSE)</f>
        <v>KOTA KASABLANKA</v>
      </c>
    </row>
    <row r="5666" spans="1:12" x14ac:dyDescent="0.25">
      <c r="A5666" t="str">
        <f t="shared" si="178"/>
        <v>T-5665</v>
      </c>
      <c r="B5666" s="3" t="s">
        <v>2584</v>
      </c>
      <c r="C5666" s="5">
        <v>45445</v>
      </c>
      <c r="D5666" s="3" t="s">
        <v>39</v>
      </c>
      <c r="E5666" s="4" t="s">
        <v>422</v>
      </c>
      <c r="F5666" s="9">
        <v>7</v>
      </c>
      <c r="G5666">
        <f>VLOOKUP(E5666,'Data Produk'!$A$2:$E$2517,5,FALSE)</f>
        <v>30333.333333333332</v>
      </c>
      <c r="H5666">
        <f t="shared" si="177"/>
        <v>212333.33333333331</v>
      </c>
      <c r="I5666" t="str">
        <f>VLOOKUP(E5666,'Data Produk'!$A$2:$E$2517,3,FALSE)</f>
        <v>KM106 BHINNEKA USB CABLE MICRO</v>
      </c>
      <c r="J5666" t="str">
        <f>VLOOKUP(E5666,'Data Produk'!$A$2:$E$2517,4,FALSE)</f>
        <v>CABLE</v>
      </c>
      <c r="K5666" t="str">
        <f>VLOOKUP(D5666,'Data Outlet'!$A$2:$D$17,4,FALSE)</f>
        <v>Eko Wijaya</v>
      </c>
      <c r="L5666" t="str">
        <f>VLOOKUP(D5666,'Data Outlet'!$A$2:$D$17,2,FALSE)</f>
        <v>KOTA KASABLANKA</v>
      </c>
    </row>
    <row r="5667" spans="1:12" x14ac:dyDescent="0.25">
      <c r="A5667" t="str">
        <f t="shared" si="178"/>
        <v>T-5666</v>
      </c>
      <c r="B5667" s="3" t="s">
        <v>2584</v>
      </c>
      <c r="C5667" s="5">
        <v>45464</v>
      </c>
      <c r="D5667" s="3" t="s">
        <v>39</v>
      </c>
      <c r="E5667" s="4" t="s">
        <v>1812</v>
      </c>
      <c r="F5667" s="9">
        <v>1</v>
      </c>
      <c r="G5667">
        <f>VLOOKUP(E5667,'Data Produk'!$A$2:$E$2517,5,FALSE)</f>
        <v>360000</v>
      </c>
      <c r="H5667">
        <f t="shared" si="177"/>
        <v>360000</v>
      </c>
      <c r="I5667" t="str">
        <f>VLOOKUP(E5667,'Data Produk'!$A$2:$E$2517,3,FALSE)</f>
        <v>BHINNEKA Gaming Gamepad USB WGP14 PK</v>
      </c>
      <c r="J5667" t="str">
        <f>VLOOKUP(E5667,'Data Produk'!$A$2:$E$2517,4,FALSE)</f>
        <v>GAMEPAD</v>
      </c>
      <c r="K5667" t="str">
        <f>VLOOKUP(D5667,'Data Outlet'!$A$2:$D$17,4,FALSE)</f>
        <v>Eko Wijaya</v>
      </c>
      <c r="L5667" t="str">
        <f>VLOOKUP(D5667,'Data Outlet'!$A$2:$D$17,2,FALSE)</f>
        <v>KOTA KASABLANKA</v>
      </c>
    </row>
    <row r="5668" spans="1:12" x14ac:dyDescent="0.25">
      <c r="A5668" t="str">
        <f t="shared" si="178"/>
        <v>T-5667</v>
      </c>
      <c r="B5668" s="3" t="s">
        <v>2584</v>
      </c>
      <c r="C5668" s="5">
        <v>45448</v>
      </c>
      <c r="D5668" s="3" t="s">
        <v>39</v>
      </c>
      <c r="E5668" s="4" t="s">
        <v>436</v>
      </c>
      <c r="F5668" s="9">
        <v>4</v>
      </c>
      <c r="G5668">
        <f>VLOOKUP(E5668,'Data Produk'!$A$2:$E$2517,5,FALSE)</f>
        <v>80100</v>
      </c>
      <c r="H5668">
        <f t="shared" si="177"/>
        <v>320400</v>
      </c>
      <c r="I5668" t="str">
        <f>VLOOKUP(E5668,'Data Produk'!$A$2:$E$2517,3,FALSE)</f>
        <v>BHINNEKA AGILE MP903 GAMING MOUSEPAD BLACK</v>
      </c>
      <c r="J5668" t="str">
        <f>VLOOKUP(E5668,'Data Produk'!$A$2:$E$2517,4,FALSE)</f>
        <v>GAMING MOUSEPAD</v>
      </c>
      <c r="K5668" t="str">
        <f>VLOOKUP(D5668,'Data Outlet'!$A$2:$D$17,4,FALSE)</f>
        <v>Eko Wijaya</v>
      </c>
      <c r="L5668" t="str">
        <f>VLOOKUP(D5668,'Data Outlet'!$A$2:$D$17,2,FALSE)</f>
        <v>KOTA KASABLANKA</v>
      </c>
    </row>
    <row r="5669" spans="1:12" x14ac:dyDescent="0.25">
      <c r="A5669" t="str">
        <f t="shared" si="178"/>
        <v>T-5668</v>
      </c>
      <c r="B5669" s="3" t="s">
        <v>2584</v>
      </c>
      <c r="C5669" s="5">
        <v>45455</v>
      </c>
      <c r="D5669" s="3" t="s">
        <v>39</v>
      </c>
      <c r="E5669" s="4" t="s">
        <v>442</v>
      </c>
      <c r="F5669" s="9">
        <v>8</v>
      </c>
      <c r="G5669">
        <f>VLOOKUP(E5669,'Data Produk'!$A$2:$E$2517,5,FALSE)</f>
        <v>18000</v>
      </c>
      <c r="H5669">
        <f t="shared" si="177"/>
        <v>144000</v>
      </c>
      <c r="I5669" t="str">
        <f>VLOOKUP(E5669,'Data Produk'!$A$2:$E$2517,3,FALSE)</f>
        <v>BHINNEKA DURALINK KLB1201 BLACK</v>
      </c>
      <c r="J5669" t="str">
        <f>VLOOKUP(E5669,'Data Produk'!$A$2:$E$2517,4,FALSE)</f>
        <v>CABLE</v>
      </c>
      <c r="K5669" t="str">
        <f>VLOOKUP(D5669,'Data Outlet'!$A$2:$D$17,4,FALSE)</f>
        <v>Eko Wijaya</v>
      </c>
      <c r="L5669" t="str">
        <f>VLOOKUP(D5669,'Data Outlet'!$A$2:$D$17,2,FALSE)</f>
        <v>KOTA KASABLANKA</v>
      </c>
    </row>
    <row r="5670" spans="1:12" x14ac:dyDescent="0.25">
      <c r="A5670" t="str">
        <f t="shared" si="178"/>
        <v>T-5669</v>
      </c>
      <c r="B5670" s="3" t="s">
        <v>2584</v>
      </c>
      <c r="C5670" s="5">
        <v>45469</v>
      </c>
      <c r="D5670" s="3" t="s">
        <v>39</v>
      </c>
      <c r="E5670" s="4" t="s">
        <v>410</v>
      </c>
      <c r="F5670" s="9">
        <v>3</v>
      </c>
      <c r="G5670">
        <f>VLOOKUP(E5670,'Data Produk'!$A$2:$E$2517,5,FALSE)</f>
        <v>10000</v>
      </c>
      <c r="H5670">
        <f t="shared" si="177"/>
        <v>30000</v>
      </c>
      <c r="I5670" t="str">
        <f>VLOOKUP(E5670,'Data Produk'!$A$2:$E$2517,3,FALSE)</f>
        <v>KM104 BHINNEKA USB CABLE MICRO</v>
      </c>
      <c r="J5670" t="str">
        <f>VLOOKUP(E5670,'Data Produk'!$A$2:$E$2517,4,FALSE)</f>
        <v>CABLE</v>
      </c>
      <c r="K5670" t="str">
        <f>VLOOKUP(D5670,'Data Outlet'!$A$2:$D$17,4,FALSE)</f>
        <v>Eko Wijaya</v>
      </c>
      <c r="L5670" t="str">
        <f>VLOOKUP(D5670,'Data Outlet'!$A$2:$D$17,2,FALSE)</f>
        <v>KOTA KASABLANKA</v>
      </c>
    </row>
    <row r="5671" spans="1:12" x14ac:dyDescent="0.25">
      <c r="A5671" t="str">
        <f t="shared" si="178"/>
        <v>T-5670</v>
      </c>
      <c r="B5671" s="3" t="s">
        <v>2584</v>
      </c>
      <c r="C5671" s="5">
        <v>45449</v>
      </c>
      <c r="D5671" s="3" t="s">
        <v>39</v>
      </c>
      <c r="E5671" s="4" t="s">
        <v>419</v>
      </c>
      <c r="F5671" s="9">
        <v>10</v>
      </c>
      <c r="G5671">
        <f>VLOOKUP(E5671,'Data Produk'!$A$2:$E$2517,5,FALSE)</f>
        <v>13050</v>
      </c>
      <c r="H5671">
        <f t="shared" si="177"/>
        <v>130500</v>
      </c>
      <c r="I5671" t="str">
        <f>VLOOKUP(E5671,'Data Produk'!$A$2:$E$2517,3,FALSE)</f>
        <v>BHINNEKA DURALINK KCT1201 BLACK</v>
      </c>
      <c r="J5671" t="str">
        <f>VLOOKUP(E5671,'Data Produk'!$A$2:$E$2517,4,FALSE)</f>
        <v>CABLE</v>
      </c>
      <c r="K5671" t="str">
        <f>VLOOKUP(D5671,'Data Outlet'!$A$2:$D$17,4,FALSE)</f>
        <v>Eko Wijaya</v>
      </c>
      <c r="L5671" t="str">
        <f>VLOOKUP(D5671,'Data Outlet'!$A$2:$D$17,2,FALSE)</f>
        <v>KOTA KASABLANKA</v>
      </c>
    </row>
    <row r="5672" spans="1:12" x14ac:dyDescent="0.25">
      <c r="A5672" t="str">
        <f t="shared" si="178"/>
        <v>T-5671</v>
      </c>
      <c r="B5672" s="3" t="s">
        <v>2584</v>
      </c>
      <c r="C5672" s="5">
        <v>45467</v>
      </c>
      <c r="D5672" s="3" t="s">
        <v>39</v>
      </c>
      <c r="E5672" s="4" t="s">
        <v>399</v>
      </c>
      <c r="F5672" s="9">
        <v>9</v>
      </c>
      <c r="G5672">
        <f>VLOOKUP(E5672,'Data Produk'!$A$2:$E$2517,5,FALSE)</f>
        <v>27000</v>
      </c>
      <c r="H5672">
        <f t="shared" si="177"/>
        <v>243000</v>
      </c>
      <c r="I5672" t="str">
        <f>VLOOKUP(E5672,'Data Produk'!$A$2:$E$2517,3,FALSE)</f>
        <v>BHINNEKA DURALINK KCB2001 BLACK</v>
      </c>
      <c r="J5672" t="str">
        <f>VLOOKUP(E5672,'Data Produk'!$A$2:$E$2517,4,FALSE)</f>
        <v>CABLE</v>
      </c>
      <c r="K5672" t="str">
        <f>VLOOKUP(D5672,'Data Outlet'!$A$2:$D$17,4,FALSE)</f>
        <v>Eko Wijaya</v>
      </c>
      <c r="L5672" t="str">
        <f>VLOOKUP(D5672,'Data Outlet'!$A$2:$D$17,2,FALSE)</f>
        <v>KOTA KASABLANKA</v>
      </c>
    </row>
    <row r="5673" spans="1:12" x14ac:dyDescent="0.25">
      <c r="A5673" t="str">
        <f t="shared" si="178"/>
        <v>T-5672</v>
      </c>
      <c r="B5673" s="3" t="s">
        <v>2584</v>
      </c>
      <c r="C5673" s="5">
        <v>45466</v>
      </c>
      <c r="D5673" s="3" t="s">
        <v>39</v>
      </c>
      <c r="E5673" s="4" t="s">
        <v>863</v>
      </c>
      <c r="F5673" s="9">
        <v>1</v>
      </c>
      <c r="G5673">
        <f>VLOOKUP(E5673,'Data Produk'!$A$2:$E$2517,5,FALSE)</f>
        <v>225000</v>
      </c>
      <c r="H5673">
        <f t="shared" si="177"/>
        <v>225000</v>
      </c>
      <c r="I5673" t="str">
        <f>VLOOKUP(E5673,'Data Produk'!$A$2:$E$2517,3,FALSE)</f>
        <v>BHINNEKA Gaming Keyboard MK-890 ATOM96 Black Blue Switch</v>
      </c>
      <c r="J5673" t="str">
        <f>VLOOKUP(E5673,'Data Produk'!$A$2:$E$2517,4,FALSE)</f>
        <v>KEYBOARD GAMING</v>
      </c>
      <c r="K5673" t="str">
        <f>VLOOKUP(D5673,'Data Outlet'!$A$2:$D$17,4,FALSE)</f>
        <v>Eko Wijaya</v>
      </c>
      <c r="L5673" t="str">
        <f>VLOOKUP(D5673,'Data Outlet'!$A$2:$D$17,2,FALSE)</f>
        <v>KOTA KASABLANKA</v>
      </c>
    </row>
    <row r="5674" spans="1:12" x14ac:dyDescent="0.25">
      <c r="A5674" t="str">
        <f t="shared" si="178"/>
        <v>T-5673</v>
      </c>
      <c r="B5674" s="3" t="s">
        <v>2584</v>
      </c>
      <c r="C5674" s="5">
        <v>45465</v>
      </c>
      <c r="D5674" s="3" t="s">
        <v>39</v>
      </c>
      <c r="E5674" s="4" t="s">
        <v>1028</v>
      </c>
      <c r="F5674" s="9">
        <v>1</v>
      </c>
      <c r="G5674">
        <f>VLOOKUP(E5674,'Data Produk'!$A$2:$E$2517,5,FALSE)</f>
        <v>148500</v>
      </c>
      <c r="H5674">
        <f t="shared" si="177"/>
        <v>148500</v>
      </c>
      <c r="I5674" t="str">
        <f>VLOOKUP(E5674,'Data Produk'!$A$2:$E$2517,3,FALSE)</f>
        <v>BHINNEKA SMART ADAPTOR LA1A01</v>
      </c>
      <c r="J5674" t="str">
        <f>VLOOKUP(E5674,'Data Produk'!$A$2:$E$2517,4,FALSE)</f>
        <v>SMART LIFE</v>
      </c>
      <c r="K5674" t="str">
        <f>VLOOKUP(D5674,'Data Outlet'!$A$2:$D$17,4,FALSE)</f>
        <v>Eko Wijaya</v>
      </c>
      <c r="L5674" t="str">
        <f>VLOOKUP(D5674,'Data Outlet'!$A$2:$D$17,2,FALSE)</f>
        <v>KOTA KASABLANKA</v>
      </c>
    </row>
    <row r="5675" spans="1:12" x14ac:dyDescent="0.25">
      <c r="A5675" t="str">
        <f t="shared" si="178"/>
        <v>T-5674</v>
      </c>
      <c r="B5675" s="3" t="s">
        <v>2584</v>
      </c>
      <c r="C5675" s="5">
        <v>45473</v>
      </c>
      <c r="D5675" s="3" t="s">
        <v>39</v>
      </c>
      <c r="E5675" s="4" t="s">
        <v>843</v>
      </c>
      <c r="F5675" s="9">
        <v>6</v>
      </c>
      <c r="G5675">
        <f>VLOOKUP(E5675,'Data Produk'!$A$2:$E$2517,5,FALSE)</f>
        <v>26100</v>
      </c>
      <c r="H5675">
        <f t="shared" si="177"/>
        <v>156600</v>
      </c>
      <c r="I5675" t="str">
        <f>VLOOKUP(E5675,'Data Produk'!$A$2:$E$2517,3,FALSE)</f>
        <v>BHINNEKA GO ES1 WIRED EARBUDS BLACK</v>
      </c>
      <c r="J5675" t="str">
        <f>VLOOKUP(E5675,'Data Produk'!$A$2:$E$2517,4,FALSE)</f>
        <v>EARPHONE</v>
      </c>
      <c r="K5675" t="str">
        <f>VLOOKUP(D5675,'Data Outlet'!$A$2:$D$17,4,FALSE)</f>
        <v>Eko Wijaya</v>
      </c>
      <c r="L5675" t="str">
        <f>VLOOKUP(D5675,'Data Outlet'!$A$2:$D$17,2,FALSE)</f>
        <v>KOTA KASABLANKA</v>
      </c>
    </row>
    <row r="5676" spans="1:12" x14ac:dyDescent="0.25">
      <c r="A5676" t="str">
        <f t="shared" si="178"/>
        <v>T-5675</v>
      </c>
      <c r="B5676" s="3" t="s">
        <v>2584</v>
      </c>
      <c r="C5676" s="5">
        <v>45448</v>
      </c>
      <c r="D5676" s="3" t="s">
        <v>39</v>
      </c>
      <c r="E5676" s="4" t="s">
        <v>1464</v>
      </c>
      <c r="F5676" s="9">
        <v>1</v>
      </c>
      <c r="G5676">
        <f>VLOOKUP(E5676,'Data Produk'!$A$2:$E$2517,5,FALSE)</f>
        <v>148500</v>
      </c>
      <c r="H5676">
        <f t="shared" si="177"/>
        <v>148500</v>
      </c>
      <c r="I5676" t="str">
        <f>VLOOKUP(E5676,'Data Produk'!$A$2:$E$2517,3,FALSE)</f>
        <v>BHINNEKA GO WK895 OFFICE COMBO BLACK</v>
      </c>
      <c r="J5676" t="str">
        <f>VLOOKUP(E5676,'Data Produk'!$A$2:$E$2517,4,FALSE)</f>
        <v>OFFICE COMBO</v>
      </c>
      <c r="K5676" t="str">
        <f>VLOOKUP(D5676,'Data Outlet'!$A$2:$D$17,4,FALSE)</f>
        <v>Eko Wijaya</v>
      </c>
      <c r="L5676" t="str">
        <f>VLOOKUP(D5676,'Data Outlet'!$A$2:$D$17,2,FALSE)</f>
        <v>KOTA KASABLANKA</v>
      </c>
    </row>
    <row r="5677" spans="1:12" x14ac:dyDescent="0.25">
      <c r="A5677" t="str">
        <f t="shared" si="178"/>
        <v>T-5676</v>
      </c>
      <c r="B5677" s="3" t="s">
        <v>2584</v>
      </c>
      <c r="C5677" s="5">
        <v>45470</v>
      </c>
      <c r="D5677" s="3" t="s">
        <v>39</v>
      </c>
      <c r="E5677" s="4" t="s">
        <v>392</v>
      </c>
      <c r="F5677" s="9">
        <v>8</v>
      </c>
      <c r="G5677">
        <f>VLOOKUP(E5677,'Data Produk'!$A$2:$E$2517,5,FALSE)</f>
        <v>31500</v>
      </c>
      <c r="H5677">
        <f t="shared" si="177"/>
        <v>252000</v>
      </c>
      <c r="I5677" t="str">
        <f>VLOOKUP(E5677,'Data Produk'!$A$2:$E$2517,3,FALSE)</f>
        <v>BHINNEKA HYPERLINK KD60L1501 BLACK</v>
      </c>
      <c r="J5677" t="str">
        <f>VLOOKUP(E5677,'Data Produk'!$A$2:$E$2517,4,FALSE)</f>
        <v>CABLE</v>
      </c>
      <c r="K5677" t="str">
        <f>VLOOKUP(D5677,'Data Outlet'!$A$2:$D$17,4,FALSE)</f>
        <v>Eko Wijaya</v>
      </c>
      <c r="L5677" t="str">
        <f>VLOOKUP(D5677,'Data Outlet'!$A$2:$D$17,2,FALSE)</f>
        <v>KOTA KASABLANKA</v>
      </c>
    </row>
    <row r="5678" spans="1:12" x14ac:dyDescent="0.25">
      <c r="A5678" t="str">
        <f t="shared" si="178"/>
        <v>T-5677</v>
      </c>
      <c r="B5678" s="3" t="s">
        <v>2584</v>
      </c>
      <c r="C5678" s="5">
        <v>45453</v>
      </c>
      <c r="D5678" s="3" t="s">
        <v>39</v>
      </c>
      <c r="E5678" s="4" t="s">
        <v>434</v>
      </c>
      <c r="F5678" s="9">
        <v>10</v>
      </c>
      <c r="G5678">
        <f>VLOOKUP(E5678,'Data Produk'!$A$2:$E$2517,5,FALSE)</f>
        <v>49500</v>
      </c>
      <c r="H5678">
        <f t="shared" si="177"/>
        <v>495000</v>
      </c>
      <c r="I5678" t="str">
        <f>VLOOKUP(E5678,'Data Produk'!$A$2:$E$2517,3,FALSE)</f>
        <v>BHINNEKA POWER GO 20W 1-PORT TYPE-C USB CHARGER (PD+QC) BLACK</v>
      </c>
      <c r="J5678" t="str">
        <f>VLOOKUP(E5678,'Data Produk'!$A$2:$E$2517,4,FALSE)</f>
        <v>CHARGER</v>
      </c>
      <c r="K5678" t="str">
        <f>VLOOKUP(D5678,'Data Outlet'!$A$2:$D$17,4,FALSE)</f>
        <v>Eko Wijaya</v>
      </c>
      <c r="L5678" t="str">
        <f>VLOOKUP(D5678,'Data Outlet'!$A$2:$D$17,2,FALSE)</f>
        <v>KOTA KASABLANKA</v>
      </c>
    </row>
    <row r="5679" spans="1:12" x14ac:dyDescent="0.25">
      <c r="A5679" t="str">
        <f t="shared" si="178"/>
        <v>T-5678</v>
      </c>
      <c r="B5679" s="3" t="s">
        <v>2584</v>
      </c>
      <c r="C5679" s="5">
        <v>45458</v>
      </c>
      <c r="D5679" s="3" t="s">
        <v>39</v>
      </c>
      <c r="E5679" s="4" t="s">
        <v>412</v>
      </c>
      <c r="F5679" s="9">
        <v>5</v>
      </c>
      <c r="G5679">
        <f>VLOOKUP(E5679,'Data Produk'!$A$2:$E$2517,5,FALSE)</f>
        <v>25200</v>
      </c>
      <c r="H5679">
        <f t="shared" si="177"/>
        <v>126000</v>
      </c>
      <c r="I5679" t="str">
        <f>VLOOKUP(E5679,'Data Produk'!$A$2:$E$2517,3,FALSE)</f>
        <v>BHINNEKA HYPERLINK KD60C1501 BLACK</v>
      </c>
      <c r="J5679" t="str">
        <f>VLOOKUP(E5679,'Data Produk'!$A$2:$E$2517,4,FALSE)</f>
        <v>CABLE</v>
      </c>
      <c r="K5679" t="str">
        <f>VLOOKUP(D5679,'Data Outlet'!$A$2:$D$17,4,FALSE)</f>
        <v>Eko Wijaya</v>
      </c>
      <c r="L5679" t="str">
        <f>VLOOKUP(D5679,'Data Outlet'!$A$2:$D$17,2,FALSE)</f>
        <v>KOTA KASABLANKA</v>
      </c>
    </row>
    <row r="5680" spans="1:12" x14ac:dyDescent="0.25">
      <c r="A5680" t="str">
        <f t="shared" si="178"/>
        <v>T-5679</v>
      </c>
      <c r="B5680" s="3" t="s">
        <v>2584</v>
      </c>
      <c r="C5680" s="5">
        <v>45458</v>
      </c>
      <c r="D5680" s="3" t="s">
        <v>39</v>
      </c>
      <c r="E5680" s="4" t="s">
        <v>400</v>
      </c>
      <c r="F5680" s="9">
        <v>4</v>
      </c>
      <c r="G5680">
        <f>VLOOKUP(E5680,'Data Produk'!$A$2:$E$2517,5,FALSE)</f>
        <v>65700</v>
      </c>
      <c r="H5680">
        <f t="shared" si="177"/>
        <v>262800</v>
      </c>
      <c r="I5680" t="str">
        <f>VLOOKUP(E5680,'Data Produk'!$A$2:$E$2517,3,FALSE)</f>
        <v>BHINNEKA RAIGOR III WG12 GAMING MOUSE BLACK</v>
      </c>
      <c r="J5680" t="str">
        <f>VLOOKUP(E5680,'Data Produk'!$A$2:$E$2517,4,FALSE)</f>
        <v>MOUSE GAMING</v>
      </c>
      <c r="K5680" t="str">
        <f>VLOOKUP(D5680,'Data Outlet'!$A$2:$D$17,4,FALSE)</f>
        <v>Eko Wijaya</v>
      </c>
      <c r="L5680" t="str">
        <f>VLOOKUP(D5680,'Data Outlet'!$A$2:$D$17,2,FALSE)</f>
        <v>KOTA KASABLANKA</v>
      </c>
    </row>
    <row r="5681" spans="1:12" x14ac:dyDescent="0.25">
      <c r="A5681" t="str">
        <f t="shared" si="178"/>
        <v>T-5680</v>
      </c>
      <c r="B5681" s="3" t="s">
        <v>2584</v>
      </c>
      <c r="C5681" s="5">
        <v>45465</v>
      </c>
      <c r="D5681" s="3" t="s">
        <v>39</v>
      </c>
      <c r="E5681" s="4" t="s">
        <v>408</v>
      </c>
      <c r="F5681" s="9">
        <v>12</v>
      </c>
      <c r="G5681">
        <f>VLOOKUP(E5681,'Data Produk'!$A$2:$E$2517,5,FALSE)</f>
        <v>27000</v>
      </c>
      <c r="H5681">
        <f t="shared" si="177"/>
        <v>324000</v>
      </c>
      <c r="I5681" t="str">
        <f>VLOOKUP(E5681,'Data Produk'!$A$2:$E$2517,3,FALSE)</f>
        <v>BHINNEKA DURALINK KLB2001 BLACK</v>
      </c>
      <c r="J5681" t="str">
        <f>VLOOKUP(E5681,'Data Produk'!$A$2:$E$2517,4,FALSE)</f>
        <v>CABLE</v>
      </c>
      <c r="K5681" t="str">
        <f>VLOOKUP(D5681,'Data Outlet'!$A$2:$D$17,4,FALSE)</f>
        <v>Eko Wijaya</v>
      </c>
      <c r="L5681" t="str">
        <f>VLOOKUP(D5681,'Data Outlet'!$A$2:$D$17,2,FALSE)</f>
        <v>KOTA KASABLANKA</v>
      </c>
    </row>
    <row r="5682" spans="1:12" x14ac:dyDescent="0.25">
      <c r="A5682" t="str">
        <f t="shared" si="178"/>
        <v>T-5681</v>
      </c>
      <c r="B5682" s="3" t="s">
        <v>2584</v>
      </c>
      <c r="C5682" s="5">
        <v>45458</v>
      </c>
      <c r="D5682" s="3" t="s">
        <v>39</v>
      </c>
      <c r="E5682" s="4" t="s">
        <v>1050</v>
      </c>
      <c r="F5682" s="9">
        <v>12</v>
      </c>
      <c r="G5682">
        <f>VLOOKUP(E5682,'Data Produk'!$A$2:$E$2517,5,FALSE)</f>
        <v>25200</v>
      </c>
      <c r="H5682">
        <f t="shared" si="177"/>
        <v>302400</v>
      </c>
      <c r="I5682" t="str">
        <f>VLOOKUP(E5682,'Data Produk'!$A$2:$E$2517,3,FALSE)</f>
        <v>KDC105 BHINNEKA USB CABLE TYPE C</v>
      </c>
      <c r="J5682" t="str">
        <f>VLOOKUP(E5682,'Data Produk'!$A$2:$E$2517,4,FALSE)</f>
        <v>CABLE</v>
      </c>
      <c r="K5682" t="str">
        <f>VLOOKUP(D5682,'Data Outlet'!$A$2:$D$17,4,FALSE)</f>
        <v>Eko Wijaya</v>
      </c>
      <c r="L5682" t="str">
        <f>VLOOKUP(D5682,'Data Outlet'!$A$2:$D$17,2,FALSE)</f>
        <v>KOTA KASABLANKA</v>
      </c>
    </row>
    <row r="5683" spans="1:12" x14ac:dyDescent="0.25">
      <c r="A5683" t="str">
        <f t="shared" si="178"/>
        <v>T-5682</v>
      </c>
      <c r="B5683" s="3" t="s">
        <v>2584</v>
      </c>
      <c r="C5683" s="5">
        <v>45456</v>
      </c>
      <c r="D5683" s="3" t="s">
        <v>39</v>
      </c>
      <c r="E5683" s="4" t="s">
        <v>395</v>
      </c>
      <c r="F5683" s="9">
        <v>2</v>
      </c>
      <c r="G5683">
        <f>VLOOKUP(E5683,'Data Produk'!$A$2:$E$2517,5,FALSE)</f>
        <v>26100</v>
      </c>
      <c r="H5683">
        <f t="shared" si="177"/>
        <v>52200</v>
      </c>
      <c r="I5683" t="str">
        <f>VLOOKUP(E5683,'Data Produk'!$A$2:$E$2517,3,FALSE)</f>
        <v>BHINNEKA GO ES1 WIRED EARBUDS WHITE</v>
      </c>
      <c r="J5683" t="str">
        <f>VLOOKUP(E5683,'Data Produk'!$A$2:$E$2517,4,FALSE)</f>
        <v>EARPHONE</v>
      </c>
      <c r="K5683" t="str">
        <f>VLOOKUP(D5683,'Data Outlet'!$A$2:$D$17,4,FALSE)</f>
        <v>Eko Wijaya</v>
      </c>
      <c r="L5683" t="str">
        <f>VLOOKUP(D5683,'Data Outlet'!$A$2:$D$17,2,FALSE)</f>
        <v>KOTA KASABLANKA</v>
      </c>
    </row>
    <row r="5684" spans="1:12" x14ac:dyDescent="0.25">
      <c r="A5684" t="str">
        <f t="shared" si="178"/>
        <v>T-5683</v>
      </c>
      <c r="B5684" s="3" t="s">
        <v>2584</v>
      </c>
      <c r="C5684" s="5">
        <v>45471</v>
      </c>
      <c r="D5684" s="3" t="s">
        <v>39</v>
      </c>
      <c r="E5684" s="4" t="s">
        <v>1230</v>
      </c>
      <c r="F5684" s="9">
        <v>8</v>
      </c>
      <c r="G5684">
        <f>VLOOKUP(E5684,'Data Produk'!$A$2:$E$2517,5,FALSE)</f>
        <v>34200</v>
      </c>
      <c r="H5684">
        <f t="shared" si="177"/>
        <v>273600</v>
      </c>
      <c r="I5684" t="str">
        <f>VLOOKUP(E5684,'Data Produk'!$A$2:$E$2517,3,FALSE)</f>
        <v>KDL105 BHINNEKA USB CABLE LIGHTNING</v>
      </c>
      <c r="J5684" t="str">
        <f>VLOOKUP(E5684,'Data Produk'!$A$2:$E$2517,4,FALSE)</f>
        <v>CABLE</v>
      </c>
      <c r="K5684" t="str">
        <f>VLOOKUP(D5684,'Data Outlet'!$A$2:$D$17,4,FALSE)</f>
        <v>Eko Wijaya</v>
      </c>
      <c r="L5684" t="str">
        <f>VLOOKUP(D5684,'Data Outlet'!$A$2:$D$17,2,FALSE)</f>
        <v>KOTA KASABLANKA</v>
      </c>
    </row>
    <row r="5685" spans="1:12" x14ac:dyDescent="0.25">
      <c r="A5685" t="str">
        <f t="shared" si="178"/>
        <v>T-5684</v>
      </c>
      <c r="B5685" s="3" t="s">
        <v>2584</v>
      </c>
      <c r="C5685" s="5">
        <v>45446</v>
      </c>
      <c r="D5685" s="3" t="s">
        <v>39</v>
      </c>
      <c r="E5685" s="4" t="s">
        <v>1075</v>
      </c>
      <c r="F5685" s="9">
        <v>2</v>
      </c>
      <c r="G5685">
        <f>VLOOKUP(E5685,'Data Produk'!$A$2:$E$2517,5,FALSE)</f>
        <v>116100</v>
      </c>
      <c r="H5685">
        <f t="shared" si="177"/>
        <v>232200</v>
      </c>
      <c r="I5685" t="str">
        <f>VLOOKUP(E5685,'Data Produk'!$A$2:$E$2517,3,FALSE)</f>
        <v>BHINNEKA SMART LED STRIP SL0103</v>
      </c>
      <c r="J5685" t="str">
        <f>VLOOKUP(E5685,'Data Produk'!$A$2:$E$2517,4,FALSE)</f>
        <v>SMART LIFE</v>
      </c>
      <c r="K5685" t="str">
        <f>VLOOKUP(D5685,'Data Outlet'!$A$2:$D$17,4,FALSE)</f>
        <v>Eko Wijaya</v>
      </c>
      <c r="L5685" t="str">
        <f>VLOOKUP(D5685,'Data Outlet'!$A$2:$D$17,2,FALSE)</f>
        <v>KOTA KASABLANKA</v>
      </c>
    </row>
    <row r="5686" spans="1:12" x14ac:dyDescent="0.25">
      <c r="A5686" t="str">
        <f t="shared" si="178"/>
        <v>T-5685</v>
      </c>
      <c r="B5686" s="3" t="s">
        <v>2584</v>
      </c>
      <c r="C5686" s="5">
        <v>45454</v>
      </c>
      <c r="D5686" s="3" t="s">
        <v>39</v>
      </c>
      <c r="E5686" s="4" t="s">
        <v>409</v>
      </c>
      <c r="F5686" s="9">
        <v>22</v>
      </c>
      <c r="G5686">
        <f>VLOOKUP(E5686,'Data Produk'!$A$2:$E$2517,5,FALSE)</f>
        <v>14400</v>
      </c>
      <c r="H5686">
        <f t="shared" si="177"/>
        <v>316800</v>
      </c>
      <c r="I5686" t="str">
        <f>VLOOKUP(E5686,'Data Produk'!$A$2:$E$2517,3,FALSE)</f>
        <v>BHINNEKA DURALINK KLT1201 CABLE BLACK</v>
      </c>
      <c r="J5686" t="str">
        <f>VLOOKUP(E5686,'Data Produk'!$A$2:$E$2517,4,FALSE)</f>
        <v>CABLE</v>
      </c>
      <c r="K5686" t="str">
        <f>VLOOKUP(D5686,'Data Outlet'!$A$2:$D$17,4,FALSE)</f>
        <v>Eko Wijaya</v>
      </c>
      <c r="L5686" t="str">
        <f>VLOOKUP(D5686,'Data Outlet'!$A$2:$D$17,2,FALSE)</f>
        <v>KOTA KASABLANKA</v>
      </c>
    </row>
    <row r="5687" spans="1:12" x14ac:dyDescent="0.25">
      <c r="A5687" t="str">
        <f t="shared" si="178"/>
        <v>T-5686</v>
      </c>
      <c r="B5687" s="3" t="s">
        <v>2584</v>
      </c>
      <c r="C5687" s="5">
        <v>45468</v>
      </c>
      <c r="D5687" s="3" t="s">
        <v>41</v>
      </c>
      <c r="E5687" s="4" t="s">
        <v>1946</v>
      </c>
      <c r="F5687" s="9">
        <v>1</v>
      </c>
      <c r="G5687">
        <f>VLOOKUP(E5687,'Data Produk'!$A$2:$E$2517,5,FALSE)</f>
        <v>216000</v>
      </c>
      <c r="H5687">
        <f t="shared" si="177"/>
        <v>216000</v>
      </c>
      <c r="I5687" t="str">
        <f>VLOOKUP(E5687,'Data Produk'!$A$2:$E$2517,3,FALSE)</f>
        <v>BHINNEKA Gaming Headset MH86 BLACK</v>
      </c>
      <c r="J5687" t="str">
        <f>VLOOKUP(E5687,'Data Produk'!$A$2:$E$2517,4,FALSE)</f>
        <v>GAMING HEADSET</v>
      </c>
      <c r="K5687" t="str">
        <f>VLOOKUP(D5687,'Data Outlet'!$A$2:$D$17,4,FALSE)</f>
        <v>Gita Rahma</v>
      </c>
      <c r="L5687" t="str">
        <f>VLOOKUP(D5687,'Data Outlet'!$A$2:$D$17,2,FALSE)</f>
        <v>MALL GANDARIA CITY</v>
      </c>
    </row>
    <row r="5688" spans="1:12" x14ac:dyDescent="0.25">
      <c r="A5688" t="str">
        <f t="shared" si="178"/>
        <v>T-5687</v>
      </c>
      <c r="B5688" s="3" t="s">
        <v>2584</v>
      </c>
      <c r="C5688" s="5">
        <v>45466</v>
      </c>
      <c r="D5688" s="3" t="s">
        <v>35</v>
      </c>
      <c r="E5688" s="4" t="s">
        <v>1947</v>
      </c>
      <c r="F5688" s="9">
        <v>1</v>
      </c>
      <c r="G5688">
        <f>VLOOKUP(E5688,'Data Produk'!$A$2:$E$2517,5,FALSE)</f>
        <v>225000</v>
      </c>
      <c r="H5688">
        <f t="shared" si="177"/>
        <v>225000</v>
      </c>
      <c r="I5688" t="str">
        <f>VLOOKUP(E5688,'Data Produk'!$A$2:$E$2517,3,FALSE)</f>
        <v>BHINNEKA GROOVE AURORA TX3 TRUE WIRELESS BLACK</v>
      </c>
      <c r="J5688" t="str">
        <f>VLOOKUP(E5688,'Data Produk'!$A$2:$E$2517,4,FALSE)</f>
        <v>TWS</v>
      </c>
      <c r="K5688" t="str">
        <f>VLOOKUP(D5688,'Data Outlet'!$A$2:$D$17,4,FALSE)</f>
        <v>Budi Santoso</v>
      </c>
      <c r="L5688" t="str">
        <f>VLOOKUP(D5688,'Data Outlet'!$A$2:$D$17,2,FALSE)</f>
        <v>BINTARO EXCHANGE</v>
      </c>
    </row>
    <row r="5689" spans="1:12" x14ac:dyDescent="0.25">
      <c r="A5689" t="str">
        <f t="shared" si="178"/>
        <v>T-5688</v>
      </c>
      <c r="B5689" s="3" t="s">
        <v>2584</v>
      </c>
      <c r="C5689" s="5">
        <v>45459</v>
      </c>
      <c r="D5689" s="3" t="s">
        <v>35</v>
      </c>
      <c r="E5689" s="4" t="s">
        <v>1525</v>
      </c>
      <c r="F5689" s="9">
        <v>1</v>
      </c>
      <c r="G5689">
        <f>VLOOKUP(E5689,'Data Produk'!$A$2:$E$2517,5,FALSE)</f>
        <v>112500</v>
      </c>
      <c r="H5689">
        <f t="shared" si="177"/>
        <v>112500</v>
      </c>
      <c r="I5689" t="str">
        <f>VLOOKUP(E5689,'Data Produk'!$A$2:$E$2517,3,FALSE)</f>
        <v>BHINNEKA WAVE11 TW11 TRUE WIRELESS BLACK</v>
      </c>
      <c r="J5689" t="str">
        <f>VLOOKUP(E5689,'Data Produk'!$A$2:$E$2517,4,FALSE)</f>
        <v>TWS</v>
      </c>
      <c r="K5689" t="str">
        <f>VLOOKUP(D5689,'Data Outlet'!$A$2:$D$17,4,FALSE)</f>
        <v>Budi Santoso</v>
      </c>
      <c r="L5689" t="str">
        <f>VLOOKUP(D5689,'Data Outlet'!$A$2:$D$17,2,FALSE)</f>
        <v>BINTARO EXCHANGE</v>
      </c>
    </row>
    <row r="5690" spans="1:12" x14ac:dyDescent="0.25">
      <c r="A5690" t="str">
        <f t="shared" si="178"/>
        <v>T-5689</v>
      </c>
      <c r="B5690" s="3" t="s">
        <v>2584</v>
      </c>
      <c r="C5690" s="5">
        <v>45457</v>
      </c>
      <c r="D5690" s="3" t="s">
        <v>40</v>
      </c>
      <c r="E5690" s="4" t="s">
        <v>771</v>
      </c>
      <c r="F5690" s="9">
        <v>1</v>
      </c>
      <c r="G5690">
        <f>VLOOKUP(E5690,'Data Produk'!$A$2:$E$2517,5,FALSE)</f>
        <v>103500</v>
      </c>
      <c r="H5690">
        <f t="shared" si="177"/>
        <v>103500</v>
      </c>
      <c r="I5690" t="str">
        <f>VLOOKUP(E5690,'Data Produk'!$A$2:$E$2517,3,FALSE)</f>
        <v>BHINNEKA FLASH HQ53 GAMING HEADSET BLACK</v>
      </c>
      <c r="J5690" t="str">
        <f>VLOOKUP(E5690,'Data Produk'!$A$2:$E$2517,4,FALSE)</f>
        <v>GAMING HEADSET</v>
      </c>
      <c r="K5690" t="str">
        <f>VLOOKUP(D5690,'Data Outlet'!$A$2:$D$17,4,FALSE)</f>
        <v>Fani Sari</v>
      </c>
      <c r="L5690" t="str">
        <f>VLOOKUP(D5690,'Data Outlet'!$A$2:$D$17,2,FALSE)</f>
        <v>LIPPO MALL KEMANG</v>
      </c>
    </row>
    <row r="5691" spans="1:12" x14ac:dyDescent="0.25">
      <c r="A5691" t="str">
        <f t="shared" si="178"/>
        <v>T-5690</v>
      </c>
      <c r="B5691" s="3" t="s">
        <v>2584</v>
      </c>
      <c r="C5691" s="5">
        <v>45467</v>
      </c>
      <c r="D5691" s="3" t="s">
        <v>41</v>
      </c>
      <c r="E5691" s="4" t="s">
        <v>1686</v>
      </c>
      <c r="F5691" s="9">
        <v>1</v>
      </c>
      <c r="G5691">
        <f>VLOOKUP(E5691,'Data Produk'!$A$2:$E$2517,5,FALSE)</f>
        <v>314100</v>
      </c>
      <c r="H5691">
        <f t="shared" si="177"/>
        <v>314100</v>
      </c>
      <c r="I5691" t="str">
        <f>VLOOKUP(E5691,'Data Produk'!$A$2:$E$2517,3,FALSE)</f>
        <v>BHINNEKA NC20 NOTEBOOK COOLER BLACK</v>
      </c>
      <c r="J5691" t="str">
        <f>VLOOKUP(E5691,'Data Produk'!$A$2:$E$2517,4,FALSE)</f>
        <v>CN COOLER/ PC FAN ACC/ STAND LAPTOP</v>
      </c>
      <c r="K5691" t="str">
        <f>VLOOKUP(D5691,'Data Outlet'!$A$2:$D$17,4,FALSE)</f>
        <v>Gita Rahma</v>
      </c>
      <c r="L5691" t="str">
        <f>VLOOKUP(D5691,'Data Outlet'!$A$2:$D$17,2,FALSE)</f>
        <v>MALL GANDARIA CITY</v>
      </c>
    </row>
    <row r="5692" spans="1:12" x14ac:dyDescent="0.25">
      <c r="A5692" t="str">
        <f t="shared" si="178"/>
        <v>T-5691</v>
      </c>
      <c r="B5692" s="3" t="s">
        <v>2584</v>
      </c>
      <c r="C5692" s="5">
        <v>45464</v>
      </c>
      <c r="D5692" s="3" t="s">
        <v>41</v>
      </c>
      <c r="E5692" s="4" t="s">
        <v>1291</v>
      </c>
      <c r="F5692" s="9">
        <v>1</v>
      </c>
      <c r="G5692">
        <f>VLOOKUP(E5692,'Data Produk'!$A$2:$E$2517,5,FALSE)</f>
        <v>247500</v>
      </c>
      <c r="H5692">
        <f t="shared" si="177"/>
        <v>247500</v>
      </c>
      <c r="I5692" t="str">
        <f>VLOOKUP(E5692,'Data Produk'!$A$2:$E$2517,3,FALSE)</f>
        <v>BHINNEKA POWER PLUS 65W 3-PORTS GAN CHARGER (PD/PPS+QC) BLACK</v>
      </c>
      <c r="J5692" t="str">
        <f>VLOOKUP(E5692,'Data Produk'!$A$2:$E$2517,4,FALSE)</f>
        <v>CHARGER</v>
      </c>
      <c r="K5692" t="str">
        <f>VLOOKUP(D5692,'Data Outlet'!$A$2:$D$17,4,FALSE)</f>
        <v>Gita Rahma</v>
      </c>
      <c r="L5692" t="str">
        <f>VLOOKUP(D5692,'Data Outlet'!$A$2:$D$17,2,FALSE)</f>
        <v>MALL GANDARIA CITY</v>
      </c>
    </row>
    <row r="5693" spans="1:12" x14ac:dyDescent="0.25">
      <c r="A5693" t="str">
        <f t="shared" si="178"/>
        <v>T-5692</v>
      </c>
      <c r="B5693" s="3" t="s">
        <v>2584</v>
      </c>
      <c r="C5693" s="5">
        <v>45469</v>
      </c>
      <c r="D5693" s="3" t="s">
        <v>41</v>
      </c>
      <c r="E5693" s="4" t="s">
        <v>867</v>
      </c>
      <c r="F5693" s="9">
        <v>1</v>
      </c>
      <c r="G5693">
        <f>VLOOKUP(E5693,'Data Produk'!$A$2:$E$2517,5,FALSE)</f>
        <v>112500</v>
      </c>
      <c r="H5693">
        <f t="shared" si="177"/>
        <v>112500</v>
      </c>
      <c r="I5693" t="str">
        <f>VLOOKUP(E5693,'Data Produk'!$A$2:$E$2517,3,FALSE)</f>
        <v>BHINNEKA GO WH02 WIRELESS HEADSET GREY</v>
      </c>
      <c r="J5693" t="str">
        <f>VLOOKUP(E5693,'Data Produk'!$A$2:$E$2517,4,FALSE)</f>
        <v>WIRELESS HEADSET</v>
      </c>
      <c r="K5693" t="str">
        <f>VLOOKUP(D5693,'Data Outlet'!$A$2:$D$17,4,FALSE)</f>
        <v>Gita Rahma</v>
      </c>
      <c r="L5693" t="str">
        <f>VLOOKUP(D5693,'Data Outlet'!$A$2:$D$17,2,FALSE)</f>
        <v>MALL GANDARIA CITY</v>
      </c>
    </row>
    <row r="5694" spans="1:12" x14ac:dyDescent="0.25">
      <c r="A5694" t="str">
        <f t="shared" si="178"/>
        <v>T-5693</v>
      </c>
      <c r="B5694" s="3" t="s">
        <v>2584</v>
      </c>
      <c r="C5694" s="5">
        <v>45448</v>
      </c>
      <c r="D5694" s="3" t="s">
        <v>39</v>
      </c>
      <c r="E5694" s="4" t="s">
        <v>1576</v>
      </c>
      <c r="F5694" s="9">
        <v>1</v>
      </c>
      <c r="G5694">
        <f>VLOOKUP(E5694,'Data Produk'!$A$2:$E$2517,5,FALSE)</f>
        <v>112500</v>
      </c>
      <c r="H5694">
        <f t="shared" si="177"/>
        <v>112500</v>
      </c>
      <c r="I5694" t="str">
        <f>VLOOKUP(E5694,'Data Produk'!$A$2:$E$2517,3,FALSE)</f>
        <v>BHINNEKA GO WH02 WIRELESS HEADSET BEIGE</v>
      </c>
      <c r="J5694" t="str">
        <f>VLOOKUP(E5694,'Data Produk'!$A$2:$E$2517,4,FALSE)</f>
        <v>WIRELESS HEADSET</v>
      </c>
      <c r="K5694" t="str">
        <f>VLOOKUP(D5694,'Data Outlet'!$A$2:$D$17,4,FALSE)</f>
        <v>Eko Wijaya</v>
      </c>
      <c r="L5694" t="str">
        <f>VLOOKUP(D5694,'Data Outlet'!$A$2:$D$17,2,FALSE)</f>
        <v>KOTA KASABLANKA</v>
      </c>
    </row>
    <row r="5695" spans="1:12" x14ac:dyDescent="0.25">
      <c r="A5695" t="str">
        <f t="shared" si="178"/>
        <v>T-5694</v>
      </c>
      <c r="B5695" s="3" t="s">
        <v>2584</v>
      </c>
      <c r="C5695" s="5">
        <v>45450</v>
      </c>
      <c r="D5695" s="3" t="s">
        <v>39</v>
      </c>
      <c r="E5695" s="4" t="s">
        <v>1654</v>
      </c>
      <c r="F5695" s="9">
        <v>3</v>
      </c>
      <c r="G5695">
        <f>VLOOKUP(E5695,'Data Produk'!$A$2:$E$2517,5,FALSE)</f>
        <v>112500</v>
      </c>
      <c r="H5695">
        <f t="shared" si="177"/>
        <v>337500</v>
      </c>
      <c r="I5695" t="str">
        <f>VLOOKUP(E5695,'Data Produk'!$A$2:$E$2517,3,FALSE)</f>
        <v>BHINNEKA WAVE11 TW11 TRUE WIRELESS BLACK</v>
      </c>
      <c r="J5695" t="str">
        <f>VLOOKUP(E5695,'Data Produk'!$A$2:$E$2517,4,FALSE)</f>
        <v>TWS</v>
      </c>
      <c r="K5695" t="str">
        <f>VLOOKUP(D5695,'Data Outlet'!$A$2:$D$17,4,FALSE)</f>
        <v>Eko Wijaya</v>
      </c>
      <c r="L5695" t="str">
        <f>VLOOKUP(D5695,'Data Outlet'!$A$2:$D$17,2,FALSE)</f>
        <v>KOTA KASABLANKA</v>
      </c>
    </row>
    <row r="5696" spans="1:12" x14ac:dyDescent="0.25">
      <c r="A5696" t="str">
        <f t="shared" si="178"/>
        <v>T-5695</v>
      </c>
      <c r="B5696" s="3" t="s">
        <v>2584</v>
      </c>
      <c r="C5696" s="5">
        <v>45461</v>
      </c>
      <c r="D5696" s="3" t="s">
        <v>39</v>
      </c>
      <c r="E5696" s="4" t="s">
        <v>376</v>
      </c>
      <c r="F5696" s="9">
        <v>2</v>
      </c>
      <c r="G5696">
        <f>VLOOKUP(E5696,'Data Produk'!$A$2:$E$2517,5,FALSE)</f>
        <v>112500</v>
      </c>
      <c r="H5696">
        <f t="shared" si="177"/>
        <v>225000</v>
      </c>
      <c r="I5696" t="str">
        <f>VLOOKUP(E5696,'Data Produk'!$A$2:$E$2517,3,FALSE)</f>
        <v>BHINNEKA WAVE11 TW11 TRUE WIRELESS PINK</v>
      </c>
      <c r="J5696" t="str">
        <f>VLOOKUP(E5696,'Data Produk'!$A$2:$E$2517,4,FALSE)</f>
        <v>TWS</v>
      </c>
      <c r="K5696" t="str">
        <f>VLOOKUP(D5696,'Data Outlet'!$A$2:$D$17,4,FALSE)</f>
        <v>Eko Wijaya</v>
      </c>
      <c r="L5696" t="str">
        <f>VLOOKUP(D5696,'Data Outlet'!$A$2:$D$17,2,FALSE)</f>
        <v>KOTA KASABLANKA</v>
      </c>
    </row>
    <row r="5697" spans="1:12" x14ac:dyDescent="0.25">
      <c r="A5697" t="str">
        <f t="shared" si="178"/>
        <v>T-5696</v>
      </c>
      <c r="B5697" s="3" t="s">
        <v>2584</v>
      </c>
      <c r="C5697" s="5">
        <v>45448</v>
      </c>
      <c r="D5697" s="3" t="s">
        <v>39</v>
      </c>
      <c r="E5697" s="4" t="s">
        <v>432</v>
      </c>
      <c r="F5697" s="9">
        <v>10</v>
      </c>
      <c r="G5697">
        <f>VLOOKUP(E5697,'Data Produk'!$A$2:$E$2517,5,FALSE)</f>
        <v>22500</v>
      </c>
      <c r="H5697">
        <f t="shared" si="177"/>
        <v>225000</v>
      </c>
      <c r="I5697" t="str">
        <f>VLOOKUP(E5697,'Data Produk'!$A$2:$E$2517,3,FALSE)</f>
        <v>BHINNEKA LINKBUDS ES4 WIRED EARBUDS BLACK</v>
      </c>
      <c r="J5697" t="str">
        <f>VLOOKUP(E5697,'Data Produk'!$A$2:$E$2517,4,FALSE)</f>
        <v>EARPHONE</v>
      </c>
      <c r="K5697" t="str">
        <f>VLOOKUP(D5697,'Data Outlet'!$A$2:$D$17,4,FALSE)</f>
        <v>Eko Wijaya</v>
      </c>
      <c r="L5697" t="str">
        <f>VLOOKUP(D5697,'Data Outlet'!$A$2:$D$17,2,FALSE)</f>
        <v>KOTA KASABLANKA</v>
      </c>
    </row>
    <row r="5698" spans="1:12" x14ac:dyDescent="0.25">
      <c r="A5698" t="str">
        <f t="shared" si="178"/>
        <v>T-5697</v>
      </c>
      <c r="B5698" s="3" t="s">
        <v>2584</v>
      </c>
      <c r="C5698" s="5">
        <v>45472</v>
      </c>
      <c r="D5698" s="3" t="s">
        <v>35</v>
      </c>
      <c r="E5698" s="4" t="s">
        <v>1301</v>
      </c>
      <c r="F5698" s="9">
        <v>2</v>
      </c>
      <c r="G5698">
        <f>VLOOKUP(E5698,'Data Produk'!$A$2:$E$2517,5,FALSE)</f>
        <v>15000</v>
      </c>
      <c r="H5698">
        <f t="shared" si="177"/>
        <v>30000</v>
      </c>
      <c r="I5698" t="str">
        <f>VLOOKUP(E5698,'Data Produk'!$A$2:$E$2517,3,FALSE)</f>
        <v>KC103 BHINNEKA USB CABLE TYPE C</v>
      </c>
      <c r="J5698" t="str">
        <f>VLOOKUP(E5698,'Data Produk'!$A$2:$E$2517,4,FALSE)</f>
        <v>CABLE</v>
      </c>
      <c r="K5698" t="str">
        <f>VLOOKUP(D5698,'Data Outlet'!$A$2:$D$17,4,FALSE)</f>
        <v>Budi Santoso</v>
      </c>
      <c r="L5698" t="str">
        <f>VLOOKUP(D5698,'Data Outlet'!$A$2:$D$17,2,FALSE)</f>
        <v>BINTARO EXCHANGE</v>
      </c>
    </row>
    <row r="5699" spans="1:12" x14ac:dyDescent="0.25">
      <c r="A5699" t="str">
        <f t="shared" si="178"/>
        <v>T-5698</v>
      </c>
      <c r="B5699" s="3" t="s">
        <v>2584</v>
      </c>
      <c r="C5699" s="5">
        <v>45466</v>
      </c>
      <c r="D5699" s="3" t="s">
        <v>47</v>
      </c>
      <c r="E5699" s="4" t="s">
        <v>1579</v>
      </c>
      <c r="F5699" s="9">
        <v>1</v>
      </c>
      <c r="G5699">
        <f>VLOOKUP(E5699,'Data Produk'!$A$2:$E$2517,5,FALSE)</f>
        <v>82800</v>
      </c>
      <c r="H5699">
        <f t="shared" ref="H5699:H5762" si="179">G5699*F5699</f>
        <v>82800</v>
      </c>
      <c r="I5699" t="str">
        <f>VLOOKUP(E5699,'Data Produk'!$A$2:$E$2517,3,FALSE)</f>
        <v>BHINNEKA GO W193 OFFICE MOUSE GREY</v>
      </c>
      <c r="J5699" t="str">
        <f>VLOOKUP(E5699,'Data Produk'!$A$2:$E$2517,4,FALSE)</f>
        <v>OFFICE MOUSE</v>
      </c>
      <c r="K5699" t="str">
        <f>VLOOKUP(D5699,'Data Outlet'!$A$2:$D$17,4,FALSE)</f>
        <v>Joko Susilo</v>
      </c>
      <c r="L5699" t="str">
        <f>VLOOKUP(D5699,'Data Outlet'!$A$2:$D$17,2,FALSE)</f>
        <v>SUMARECON MALL BEKASI</v>
      </c>
    </row>
    <row r="5700" spans="1:12" x14ac:dyDescent="0.25">
      <c r="A5700" t="str">
        <f t="shared" si="178"/>
        <v>T-5699</v>
      </c>
      <c r="B5700" s="3" t="s">
        <v>2584</v>
      </c>
      <c r="C5700" s="5">
        <v>45446</v>
      </c>
      <c r="D5700" s="3" t="s">
        <v>39</v>
      </c>
      <c r="E5700" s="4" t="s">
        <v>373</v>
      </c>
      <c r="F5700" s="9">
        <v>4</v>
      </c>
      <c r="G5700">
        <f>VLOOKUP(E5700,'Data Produk'!$A$2:$E$2517,5,FALSE)</f>
        <v>82800</v>
      </c>
      <c r="H5700">
        <f t="shared" si="179"/>
        <v>331200</v>
      </c>
      <c r="I5700" t="str">
        <f>VLOOKUP(E5700,'Data Produk'!$A$2:$E$2517,3,FALSE)</f>
        <v>BHINNEKA GO W193 OFFICE MOUSE GREY</v>
      </c>
      <c r="J5700" t="str">
        <f>VLOOKUP(E5700,'Data Produk'!$A$2:$E$2517,4,FALSE)</f>
        <v>OFFICE MOUSE</v>
      </c>
      <c r="K5700" t="str">
        <f>VLOOKUP(D5700,'Data Outlet'!$A$2:$D$17,4,FALSE)</f>
        <v>Eko Wijaya</v>
      </c>
      <c r="L5700" t="str">
        <f>VLOOKUP(D5700,'Data Outlet'!$A$2:$D$17,2,FALSE)</f>
        <v>KOTA KASABLANKA</v>
      </c>
    </row>
    <row r="5701" spans="1:12" x14ac:dyDescent="0.25">
      <c r="A5701" t="str">
        <f t="shared" si="178"/>
        <v>T-5700</v>
      </c>
      <c r="B5701" s="3" t="s">
        <v>2584</v>
      </c>
      <c r="C5701" s="5">
        <v>45463</v>
      </c>
      <c r="D5701" s="3" t="s">
        <v>40</v>
      </c>
      <c r="E5701" s="4" t="s">
        <v>1611</v>
      </c>
      <c r="F5701" s="9">
        <v>1</v>
      </c>
      <c r="G5701">
        <f>VLOOKUP(E5701,'Data Produk'!$A$2:$E$2517,5,FALSE)</f>
        <v>112500</v>
      </c>
      <c r="H5701">
        <f t="shared" si="179"/>
        <v>112500</v>
      </c>
      <c r="I5701" t="str">
        <f>VLOOKUP(E5701,'Data Produk'!$A$2:$E$2517,3,FALSE)</f>
        <v>BHINNEKA WAVE11 TW11 TRUE WIRELESS WHITE</v>
      </c>
      <c r="J5701" t="str">
        <f>VLOOKUP(E5701,'Data Produk'!$A$2:$E$2517,4,FALSE)</f>
        <v>TWS</v>
      </c>
      <c r="K5701" t="str">
        <f>VLOOKUP(D5701,'Data Outlet'!$A$2:$D$17,4,FALSE)</f>
        <v>Fani Sari</v>
      </c>
      <c r="L5701" t="str">
        <f>VLOOKUP(D5701,'Data Outlet'!$A$2:$D$17,2,FALSE)</f>
        <v>LIPPO MALL KEMANG</v>
      </c>
    </row>
    <row r="5702" spans="1:12" x14ac:dyDescent="0.25">
      <c r="A5702" t="str">
        <f t="shared" si="178"/>
        <v>T-5701</v>
      </c>
      <c r="B5702" s="3" t="s">
        <v>2584</v>
      </c>
      <c r="C5702" s="5">
        <v>45463</v>
      </c>
      <c r="D5702" s="3" t="s">
        <v>39</v>
      </c>
      <c r="E5702" s="4" t="s">
        <v>429</v>
      </c>
      <c r="F5702" s="9">
        <v>5</v>
      </c>
      <c r="G5702">
        <f>VLOOKUP(E5702,'Data Produk'!$A$2:$E$2517,5,FALSE)</f>
        <v>22500</v>
      </c>
      <c r="H5702">
        <f t="shared" si="179"/>
        <v>112500</v>
      </c>
      <c r="I5702" t="str">
        <f>VLOOKUP(E5702,'Data Produk'!$A$2:$E$2517,3,FALSE)</f>
        <v>BHINNEKA LINKBUDS ES4 WIRED EARBUDS WHITE</v>
      </c>
      <c r="J5702" t="str">
        <f>VLOOKUP(E5702,'Data Produk'!$A$2:$E$2517,4,FALSE)</f>
        <v>EARPHONE</v>
      </c>
      <c r="K5702" t="str">
        <f>VLOOKUP(D5702,'Data Outlet'!$A$2:$D$17,4,FALSE)</f>
        <v>Eko Wijaya</v>
      </c>
      <c r="L5702" t="str">
        <f>VLOOKUP(D5702,'Data Outlet'!$A$2:$D$17,2,FALSE)</f>
        <v>KOTA KASABLANKA</v>
      </c>
    </row>
    <row r="5703" spans="1:12" x14ac:dyDescent="0.25">
      <c r="A5703" t="str">
        <f t="shared" si="178"/>
        <v>T-5702</v>
      </c>
      <c r="B5703" s="3" t="s">
        <v>2584</v>
      </c>
      <c r="C5703" s="5">
        <v>45464</v>
      </c>
      <c r="D5703" s="3" t="s">
        <v>41</v>
      </c>
      <c r="E5703" s="4" t="s">
        <v>1034</v>
      </c>
      <c r="F5703" s="9">
        <v>1</v>
      </c>
      <c r="G5703">
        <f>VLOOKUP(E5703,'Data Produk'!$A$2:$E$2517,5,FALSE)</f>
        <v>417000</v>
      </c>
      <c r="H5703">
        <f t="shared" si="179"/>
        <v>417000</v>
      </c>
      <c r="I5703" t="str">
        <f>VLOOKUP(E5703,'Data Produk'!$A$2:$E$2517,3,FALSE)</f>
        <v>BHINNEKA Gaming Keyboard MAXFIT 61 MK-857 Black RED SWITCH</v>
      </c>
      <c r="J5703" t="str">
        <f>VLOOKUP(E5703,'Data Produk'!$A$2:$E$2517,4,FALSE)</f>
        <v>KEYBOARD GAMING</v>
      </c>
      <c r="K5703" t="str">
        <f>VLOOKUP(D5703,'Data Outlet'!$A$2:$D$17,4,FALSE)</f>
        <v>Gita Rahma</v>
      </c>
      <c r="L5703" t="str">
        <f>VLOOKUP(D5703,'Data Outlet'!$A$2:$D$17,2,FALSE)</f>
        <v>MALL GANDARIA CITY</v>
      </c>
    </row>
    <row r="5704" spans="1:12" x14ac:dyDescent="0.25">
      <c r="A5704" t="str">
        <f t="shared" si="178"/>
        <v>T-5703</v>
      </c>
      <c r="B5704" s="3" t="s">
        <v>2584</v>
      </c>
      <c r="C5704" s="5">
        <v>45460</v>
      </c>
      <c r="D5704" s="3" t="s">
        <v>40</v>
      </c>
      <c r="E5704" s="4" t="s">
        <v>854</v>
      </c>
      <c r="F5704" s="9">
        <v>1</v>
      </c>
      <c r="G5704">
        <f>VLOOKUP(E5704,'Data Produk'!$A$2:$E$2517,5,FALSE)</f>
        <v>57150</v>
      </c>
      <c r="H5704">
        <f t="shared" si="179"/>
        <v>57150</v>
      </c>
      <c r="I5704" t="str">
        <f>VLOOKUP(E5704,'Data Produk'!$A$2:$E$2517,3,FALSE)</f>
        <v>BHINNEKA AGILE MP353 GAMING MOUSEPAD BLACK</v>
      </c>
      <c r="J5704" t="str">
        <f>VLOOKUP(E5704,'Data Produk'!$A$2:$E$2517,4,FALSE)</f>
        <v>GAMING MOUSEPAD</v>
      </c>
      <c r="K5704" t="str">
        <f>VLOOKUP(D5704,'Data Outlet'!$A$2:$D$17,4,FALSE)</f>
        <v>Fani Sari</v>
      </c>
      <c r="L5704" t="str">
        <f>VLOOKUP(D5704,'Data Outlet'!$A$2:$D$17,2,FALSE)</f>
        <v>LIPPO MALL KEMANG</v>
      </c>
    </row>
    <row r="5705" spans="1:12" x14ac:dyDescent="0.25">
      <c r="A5705" t="str">
        <f t="shared" si="178"/>
        <v>T-5704</v>
      </c>
      <c r="B5705" s="3" t="s">
        <v>2584</v>
      </c>
      <c r="C5705" s="5">
        <v>45463</v>
      </c>
      <c r="D5705" s="3" t="s">
        <v>47</v>
      </c>
      <c r="E5705" s="4" t="s">
        <v>1595</v>
      </c>
      <c r="F5705" s="9">
        <v>2</v>
      </c>
      <c r="G5705">
        <f>VLOOKUP(E5705,'Data Produk'!$A$2:$E$2517,5,FALSE)</f>
        <v>49500</v>
      </c>
      <c r="H5705">
        <f t="shared" si="179"/>
        <v>99000</v>
      </c>
      <c r="I5705" t="str">
        <f>VLOOKUP(E5705,'Data Produk'!$A$2:$E$2517,3,FALSE)</f>
        <v>BHINNEKA POWER PURE 20W 1-PORT TYPE-A USB CHARGER (QC) BLACK</v>
      </c>
      <c r="J5705" t="str">
        <f>VLOOKUP(E5705,'Data Produk'!$A$2:$E$2517,4,FALSE)</f>
        <v>CHARGER</v>
      </c>
      <c r="K5705" t="str">
        <f>VLOOKUP(D5705,'Data Outlet'!$A$2:$D$17,4,FALSE)</f>
        <v>Joko Susilo</v>
      </c>
      <c r="L5705" t="str">
        <f>VLOOKUP(D5705,'Data Outlet'!$A$2:$D$17,2,FALSE)</f>
        <v>SUMARECON MALL BEKASI</v>
      </c>
    </row>
    <row r="5706" spans="1:12" x14ac:dyDescent="0.25">
      <c r="A5706" t="str">
        <f t="shared" si="178"/>
        <v>T-5705</v>
      </c>
      <c r="B5706" s="3" t="s">
        <v>2584</v>
      </c>
      <c r="C5706" s="5">
        <v>45469</v>
      </c>
      <c r="D5706" s="3" t="s">
        <v>47</v>
      </c>
      <c r="E5706" s="4" t="s">
        <v>1948</v>
      </c>
      <c r="F5706" s="9">
        <v>1</v>
      </c>
      <c r="G5706">
        <f>VLOOKUP(E5706,'Data Produk'!$A$2:$E$2517,5,FALSE)</f>
        <v>38700</v>
      </c>
      <c r="H5706">
        <f t="shared" si="179"/>
        <v>38700</v>
      </c>
      <c r="I5706" t="str">
        <f>VLOOKUP(E5706,'Data Produk'!$A$2:$E$2517,3,FALSE)</f>
        <v>BHINNEKA EG3 WIRED EARBUDS WHITE</v>
      </c>
      <c r="J5706" t="str">
        <f>VLOOKUP(E5706,'Data Produk'!$A$2:$E$2517,4,FALSE)</f>
        <v>EARPHONE</v>
      </c>
      <c r="K5706" t="str">
        <f>VLOOKUP(D5706,'Data Outlet'!$A$2:$D$17,4,FALSE)</f>
        <v>Joko Susilo</v>
      </c>
      <c r="L5706" t="str">
        <f>VLOOKUP(D5706,'Data Outlet'!$A$2:$D$17,2,FALSE)</f>
        <v>SUMARECON MALL BEKASI</v>
      </c>
    </row>
    <row r="5707" spans="1:12" x14ac:dyDescent="0.25">
      <c r="A5707" t="str">
        <f t="shared" si="178"/>
        <v>T-5706</v>
      </c>
      <c r="B5707" s="3" t="s">
        <v>2584</v>
      </c>
      <c r="C5707" s="5">
        <v>45448</v>
      </c>
      <c r="D5707" s="3" t="s">
        <v>35</v>
      </c>
      <c r="E5707" s="4" t="s">
        <v>1850</v>
      </c>
      <c r="F5707" s="9">
        <v>3</v>
      </c>
      <c r="G5707">
        <f>VLOOKUP(E5707,'Data Produk'!$A$2:$E$2517,5,FALSE)</f>
        <v>73800</v>
      </c>
      <c r="H5707">
        <f t="shared" si="179"/>
        <v>221400</v>
      </c>
      <c r="I5707" t="str">
        <f>VLOOKUP(E5707,'Data Produk'!$A$2:$E$2517,3,FALSE)</f>
        <v>BHINNEKA RAIGOR III WG12R GAMING MOUSE BEIGE</v>
      </c>
      <c r="J5707" t="str">
        <f>VLOOKUP(E5707,'Data Produk'!$A$2:$E$2517,4,FALSE)</f>
        <v>MOUSE GAMING</v>
      </c>
      <c r="K5707" t="str">
        <f>VLOOKUP(D5707,'Data Outlet'!$A$2:$D$17,4,FALSE)</f>
        <v>Budi Santoso</v>
      </c>
      <c r="L5707" t="str">
        <f>VLOOKUP(D5707,'Data Outlet'!$A$2:$D$17,2,FALSE)</f>
        <v>BINTARO EXCHANGE</v>
      </c>
    </row>
    <row r="5708" spans="1:12" x14ac:dyDescent="0.25">
      <c r="A5708" t="str">
        <f t="shared" ref="A5708:A5771" si="180">"T-"&amp;ROW()-1</f>
        <v>T-5707</v>
      </c>
      <c r="B5708" s="3" t="s">
        <v>2584</v>
      </c>
      <c r="C5708" s="5">
        <v>45473</v>
      </c>
      <c r="D5708" s="3" t="s">
        <v>40</v>
      </c>
      <c r="E5708" s="4" t="s">
        <v>479</v>
      </c>
      <c r="F5708" s="9">
        <v>3</v>
      </c>
      <c r="G5708">
        <f>VLOOKUP(E5708,'Data Produk'!$A$2:$E$2517,5,FALSE)</f>
        <v>22500</v>
      </c>
      <c r="H5708">
        <f t="shared" si="179"/>
        <v>67500</v>
      </c>
      <c r="I5708" t="str">
        <f>VLOOKUP(E5708,'Data Produk'!$A$2:$E$2517,3,FALSE)</f>
        <v>BHINNEKA HYPERLINK KV65C1201 BLACK</v>
      </c>
      <c r="J5708" t="str">
        <f>VLOOKUP(E5708,'Data Produk'!$A$2:$E$2517,4,FALSE)</f>
        <v>CABLE</v>
      </c>
      <c r="K5708" t="str">
        <f>VLOOKUP(D5708,'Data Outlet'!$A$2:$D$17,4,FALSE)</f>
        <v>Fani Sari</v>
      </c>
      <c r="L5708" t="str">
        <f>VLOOKUP(D5708,'Data Outlet'!$A$2:$D$17,2,FALSE)</f>
        <v>LIPPO MALL KEMANG</v>
      </c>
    </row>
    <row r="5709" spans="1:12" x14ac:dyDescent="0.25">
      <c r="A5709" t="str">
        <f t="shared" si="180"/>
        <v>T-5708</v>
      </c>
      <c r="B5709" s="3" t="s">
        <v>2584</v>
      </c>
      <c r="C5709" s="5">
        <v>45446</v>
      </c>
      <c r="D5709" s="3" t="s">
        <v>47</v>
      </c>
      <c r="E5709" s="4" t="s">
        <v>1839</v>
      </c>
      <c r="F5709" s="9">
        <v>1</v>
      </c>
      <c r="G5709">
        <f>VLOOKUP(E5709,'Data Produk'!$A$2:$E$2517,5,FALSE)</f>
        <v>57150</v>
      </c>
      <c r="H5709">
        <f t="shared" si="179"/>
        <v>57150</v>
      </c>
      <c r="I5709" t="str">
        <f>VLOOKUP(E5709,'Data Produk'!$A$2:$E$2517,3,FALSE)</f>
        <v>BHINNEKA AGILE MP353 GAMING MOUSEPAD BLACK</v>
      </c>
      <c r="J5709" t="str">
        <f>VLOOKUP(E5709,'Data Produk'!$A$2:$E$2517,4,FALSE)</f>
        <v>GAMING MOUSEPAD</v>
      </c>
      <c r="K5709" t="str">
        <f>VLOOKUP(D5709,'Data Outlet'!$A$2:$D$17,4,FALSE)</f>
        <v>Joko Susilo</v>
      </c>
      <c r="L5709" t="str">
        <f>VLOOKUP(D5709,'Data Outlet'!$A$2:$D$17,2,FALSE)</f>
        <v>SUMARECON MALL BEKASI</v>
      </c>
    </row>
    <row r="5710" spans="1:12" x14ac:dyDescent="0.25">
      <c r="A5710" t="str">
        <f t="shared" si="180"/>
        <v>T-5709</v>
      </c>
      <c r="B5710" s="3" t="s">
        <v>2584</v>
      </c>
      <c r="C5710" s="5">
        <v>45460</v>
      </c>
      <c r="D5710" s="3" t="s">
        <v>35</v>
      </c>
      <c r="E5710" s="4" t="s">
        <v>953</v>
      </c>
      <c r="F5710" s="9">
        <v>1</v>
      </c>
      <c r="G5710">
        <f>VLOOKUP(E5710,'Data Produk'!$A$2:$E$2517,5,FALSE)</f>
        <v>103500</v>
      </c>
      <c r="H5710">
        <f t="shared" si="179"/>
        <v>103500</v>
      </c>
      <c r="I5710" t="str">
        <f>VLOOKUP(E5710,'Data Produk'!$A$2:$E$2517,3,FALSE)</f>
        <v>BHINNEKA FLASH HQ53 GAMING HEADSET BLACK</v>
      </c>
      <c r="J5710" t="str">
        <f>VLOOKUP(E5710,'Data Produk'!$A$2:$E$2517,4,FALSE)</f>
        <v>GAMING HEADSET</v>
      </c>
      <c r="K5710" t="str">
        <f>VLOOKUP(D5710,'Data Outlet'!$A$2:$D$17,4,FALSE)</f>
        <v>Budi Santoso</v>
      </c>
      <c r="L5710" t="str">
        <f>VLOOKUP(D5710,'Data Outlet'!$A$2:$D$17,2,FALSE)</f>
        <v>BINTARO EXCHANGE</v>
      </c>
    </row>
    <row r="5711" spans="1:12" x14ac:dyDescent="0.25">
      <c r="A5711" t="str">
        <f t="shared" si="180"/>
        <v>T-5710</v>
      </c>
      <c r="B5711" s="3" t="s">
        <v>2584</v>
      </c>
      <c r="C5711" s="5">
        <v>45449</v>
      </c>
      <c r="D5711" s="3" t="s">
        <v>35</v>
      </c>
      <c r="E5711" s="4" t="s">
        <v>1519</v>
      </c>
      <c r="F5711" s="9">
        <v>1</v>
      </c>
      <c r="G5711">
        <f>VLOOKUP(E5711,'Data Produk'!$A$2:$E$2517,5,FALSE)</f>
        <v>81000</v>
      </c>
      <c r="H5711">
        <f t="shared" si="179"/>
        <v>81000</v>
      </c>
      <c r="I5711" t="str">
        <f>VLOOKUP(E5711,'Data Produk'!$A$2:$E$2517,3,FALSE)</f>
        <v>BHINNEKA CRYTO VX7 GAMING MOUSE WHITE</v>
      </c>
      <c r="J5711" t="str">
        <f>VLOOKUP(E5711,'Data Produk'!$A$2:$E$2517,4,FALSE)</f>
        <v>MOUSE GAMING</v>
      </c>
      <c r="K5711" t="str">
        <f>VLOOKUP(D5711,'Data Outlet'!$A$2:$D$17,4,FALSE)</f>
        <v>Budi Santoso</v>
      </c>
      <c r="L5711" t="str">
        <f>VLOOKUP(D5711,'Data Outlet'!$A$2:$D$17,2,FALSE)</f>
        <v>BINTARO EXCHANGE</v>
      </c>
    </row>
    <row r="5712" spans="1:12" x14ac:dyDescent="0.25">
      <c r="A5712" t="str">
        <f t="shared" si="180"/>
        <v>T-5711</v>
      </c>
      <c r="B5712" s="3" t="s">
        <v>2584</v>
      </c>
      <c r="C5712" s="5">
        <v>45454</v>
      </c>
      <c r="D5712" s="3" t="s">
        <v>35</v>
      </c>
      <c r="E5712" s="4" t="s">
        <v>355</v>
      </c>
      <c r="F5712" s="9">
        <v>1</v>
      </c>
      <c r="G5712">
        <f>VLOOKUP(E5712,'Data Produk'!$A$2:$E$2517,5,FALSE)</f>
        <v>36900</v>
      </c>
      <c r="H5712">
        <f t="shared" si="179"/>
        <v>36900</v>
      </c>
      <c r="I5712" t="str">
        <f>VLOOKUP(E5712,'Data Produk'!$A$2:$E$2517,3,FALSE)</f>
        <v>KL106 BHINNEKA USB CABLE LIGHTNING</v>
      </c>
      <c r="J5712" t="str">
        <f>VLOOKUP(E5712,'Data Produk'!$A$2:$E$2517,4,FALSE)</f>
        <v>CABLE</v>
      </c>
      <c r="K5712" t="str">
        <f>VLOOKUP(D5712,'Data Outlet'!$A$2:$D$17,4,FALSE)</f>
        <v>Budi Santoso</v>
      </c>
      <c r="L5712" t="str">
        <f>VLOOKUP(D5712,'Data Outlet'!$A$2:$D$17,2,FALSE)</f>
        <v>BINTARO EXCHANGE</v>
      </c>
    </row>
    <row r="5713" spans="1:12" x14ac:dyDescent="0.25">
      <c r="A5713" t="str">
        <f t="shared" si="180"/>
        <v>T-5712</v>
      </c>
      <c r="B5713" s="3" t="s">
        <v>2584</v>
      </c>
      <c r="C5713" s="5">
        <v>45449</v>
      </c>
      <c r="D5713" s="3" t="s">
        <v>35</v>
      </c>
      <c r="E5713" s="4" t="s">
        <v>368</v>
      </c>
      <c r="F5713" s="9">
        <v>2</v>
      </c>
      <c r="G5713">
        <f>VLOOKUP(E5713,'Data Produk'!$A$2:$E$2517,5,FALSE)</f>
        <v>76500</v>
      </c>
      <c r="H5713">
        <f t="shared" si="179"/>
        <v>153000</v>
      </c>
      <c r="I5713" t="str">
        <f>VLOOKUP(E5713,'Data Produk'!$A$2:$E$2517,3,FALSE)</f>
        <v>BHINNEKA WAVE10 TW10 TRUE WIRELESS WHITE</v>
      </c>
      <c r="J5713" t="str">
        <f>VLOOKUP(E5713,'Data Produk'!$A$2:$E$2517,4,FALSE)</f>
        <v>TWS</v>
      </c>
      <c r="K5713" t="str">
        <f>VLOOKUP(D5713,'Data Outlet'!$A$2:$D$17,4,FALSE)</f>
        <v>Budi Santoso</v>
      </c>
      <c r="L5713" t="str">
        <f>VLOOKUP(D5713,'Data Outlet'!$A$2:$D$17,2,FALSE)</f>
        <v>BINTARO EXCHANGE</v>
      </c>
    </row>
    <row r="5714" spans="1:12" x14ac:dyDescent="0.25">
      <c r="A5714" t="str">
        <f t="shared" si="180"/>
        <v>T-5713</v>
      </c>
      <c r="B5714" s="3" t="s">
        <v>2584</v>
      </c>
      <c r="C5714" s="5">
        <v>45446</v>
      </c>
      <c r="D5714" s="3" t="s">
        <v>35</v>
      </c>
      <c r="E5714" s="4" t="s">
        <v>1838</v>
      </c>
      <c r="F5714" s="9">
        <v>1</v>
      </c>
      <c r="G5714">
        <f>VLOOKUP(E5714,'Data Produk'!$A$2:$E$2517,5,FALSE)</f>
        <v>13500</v>
      </c>
      <c r="H5714">
        <f t="shared" si="179"/>
        <v>13500</v>
      </c>
      <c r="I5714" t="str">
        <f>VLOOKUP(E5714,'Data Produk'!$A$2:$E$2517,3,FALSE)</f>
        <v>BHINNEKA LINKBUDS ES2 WIRED EARBUDS BLACK</v>
      </c>
      <c r="J5714" t="str">
        <f>VLOOKUP(E5714,'Data Produk'!$A$2:$E$2517,4,FALSE)</f>
        <v>EARPHONE</v>
      </c>
      <c r="K5714" t="str">
        <f>VLOOKUP(D5714,'Data Outlet'!$A$2:$D$17,4,FALSE)</f>
        <v>Budi Santoso</v>
      </c>
      <c r="L5714" t="str">
        <f>VLOOKUP(D5714,'Data Outlet'!$A$2:$D$17,2,FALSE)</f>
        <v>BINTARO EXCHANGE</v>
      </c>
    </row>
    <row r="5715" spans="1:12" x14ac:dyDescent="0.25">
      <c r="A5715" t="str">
        <f t="shared" si="180"/>
        <v>T-5714</v>
      </c>
      <c r="B5715" s="3" t="s">
        <v>2584</v>
      </c>
      <c r="C5715" s="5">
        <v>45447</v>
      </c>
      <c r="D5715" s="3" t="s">
        <v>41</v>
      </c>
      <c r="E5715" s="4" t="s">
        <v>1949</v>
      </c>
      <c r="F5715" s="9">
        <v>1</v>
      </c>
      <c r="G5715">
        <f>VLOOKUP(E5715,'Data Produk'!$A$2:$E$2517,5,FALSE)</f>
        <v>115200</v>
      </c>
      <c r="H5715">
        <f t="shared" si="179"/>
        <v>115200</v>
      </c>
      <c r="I5715" t="str">
        <f>VLOOKUP(E5715,'Data Produk'!$A$2:$E$2517,3,FALSE)</f>
        <v>BHINNEKA PRISMA+ MBR01 MOUSE ACCESSORIES</v>
      </c>
      <c r="J5715" t="str">
        <f>VLOOKUP(E5715,'Data Produk'!$A$2:$E$2517,4,FALSE)</f>
        <v>OTHER ACCESSORIES</v>
      </c>
      <c r="K5715" t="str">
        <f>VLOOKUP(D5715,'Data Outlet'!$A$2:$D$17,4,FALSE)</f>
        <v>Gita Rahma</v>
      </c>
      <c r="L5715" t="str">
        <f>VLOOKUP(D5715,'Data Outlet'!$A$2:$D$17,2,FALSE)</f>
        <v>MALL GANDARIA CITY</v>
      </c>
    </row>
    <row r="5716" spans="1:12" x14ac:dyDescent="0.25">
      <c r="A5716" t="str">
        <f t="shared" si="180"/>
        <v>T-5715</v>
      </c>
      <c r="B5716" s="3" t="s">
        <v>2584</v>
      </c>
      <c r="C5716" s="5">
        <v>45458</v>
      </c>
      <c r="D5716" s="3" t="s">
        <v>39</v>
      </c>
      <c r="E5716" s="4" t="s">
        <v>398</v>
      </c>
      <c r="F5716" s="9">
        <v>10</v>
      </c>
      <c r="G5716">
        <f>VLOOKUP(E5716,'Data Produk'!$A$2:$E$2517,5,FALSE)</f>
        <v>15300</v>
      </c>
      <c r="H5716">
        <f t="shared" si="179"/>
        <v>153000</v>
      </c>
      <c r="I5716" t="str">
        <f>VLOOKUP(E5716,'Data Produk'!$A$2:$E$2517,3,FALSE)</f>
        <v>BHINNEKA LINKPODS ES3 WIRED EARBUDS WHITE</v>
      </c>
      <c r="J5716" t="str">
        <f>VLOOKUP(E5716,'Data Produk'!$A$2:$E$2517,4,FALSE)</f>
        <v>EARPHONE</v>
      </c>
      <c r="K5716" t="str">
        <f>VLOOKUP(D5716,'Data Outlet'!$A$2:$D$17,4,FALSE)</f>
        <v>Eko Wijaya</v>
      </c>
      <c r="L5716" t="str">
        <f>VLOOKUP(D5716,'Data Outlet'!$A$2:$D$17,2,FALSE)</f>
        <v>KOTA KASABLANKA</v>
      </c>
    </row>
    <row r="5717" spans="1:12" x14ac:dyDescent="0.25">
      <c r="A5717" t="str">
        <f t="shared" si="180"/>
        <v>T-5716</v>
      </c>
      <c r="B5717" s="3" t="s">
        <v>2584</v>
      </c>
      <c r="C5717" s="5">
        <v>45451</v>
      </c>
      <c r="D5717" s="3" t="s">
        <v>40</v>
      </c>
      <c r="E5717" s="4" t="s">
        <v>1239</v>
      </c>
      <c r="F5717" s="9">
        <v>2</v>
      </c>
      <c r="G5717">
        <f>VLOOKUP(E5717,'Data Produk'!$A$2:$E$2517,5,FALSE)</f>
        <v>148500</v>
      </c>
      <c r="H5717">
        <f t="shared" si="179"/>
        <v>297000</v>
      </c>
      <c r="I5717" t="str">
        <f>VLOOKUP(E5717,'Data Produk'!$A$2:$E$2517,3,FALSE)</f>
        <v>BHINNEKA SMART ADAPTOR LA1A01</v>
      </c>
      <c r="J5717" t="str">
        <f>VLOOKUP(E5717,'Data Produk'!$A$2:$E$2517,4,FALSE)</f>
        <v>SMART LIFE</v>
      </c>
      <c r="K5717" t="str">
        <f>VLOOKUP(D5717,'Data Outlet'!$A$2:$D$17,4,FALSE)</f>
        <v>Fani Sari</v>
      </c>
      <c r="L5717" t="str">
        <f>VLOOKUP(D5717,'Data Outlet'!$A$2:$D$17,2,FALSE)</f>
        <v>LIPPO MALL KEMANG</v>
      </c>
    </row>
    <row r="5718" spans="1:12" x14ac:dyDescent="0.25">
      <c r="A5718" t="str">
        <f t="shared" si="180"/>
        <v>T-5717</v>
      </c>
      <c r="B5718" s="3" t="s">
        <v>2584</v>
      </c>
      <c r="C5718" s="5">
        <v>45469</v>
      </c>
      <c r="D5718" s="3" t="s">
        <v>35</v>
      </c>
      <c r="E5718" s="4" t="s">
        <v>1950</v>
      </c>
      <c r="F5718" s="9">
        <v>1</v>
      </c>
      <c r="G5718">
        <f>VLOOKUP(E5718,'Data Produk'!$A$2:$E$2517,5,FALSE)</f>
        <v>170100</v>
      </c>
      <c r="H5718">
        <f t="shared" si="179"/>
        <v>170100</v>
      </c>
      <c r="I5718" t="str">
        <f>VLOOKUP(E5718,'Data Produk'!$A$2:$E$2517,3,FALSE)</f>
        <v>BHINNEKA Gaming Deskmat ATO MP905 MARBLE</v>
      </c>
      <c r="J5718" t="str">
        <f>VLOOKUP(E5718,'Data Produk'!$A$2:$E$2517,4,FALSE)</f>
        <v>DESKMAT</v>
      </c>
      <c r="K5718" t="str">
        <f>VLOOKUP(D5718,'Data Outlet'!$A$2:$D$17,4,FALSE)</f>
        <v>Budi Santoso</v>
      </c>
      <c r="L5718" t="str">
        <f>VLOOKUP(D5718,'Data Outlet'!$A$2:$D$17,2,FALSE)</f>
        <v>BINTARO EXCHANGE</v>
      </c>
    </row>
    <row r="5719" spans="1:12" x14ac:dyDescent="0.25">
      <c r="A5719" t="str">
        <f t="shared" si="180"/>
        <v>T-5718</v>
      </c>
      <c r="B5719" s="3" t="s">
        <v>2584</v>
      </c>
      <c r="C5719" s="5">
        <v>45453</v>
      </c>
      <c r="D5719" s="3" t="s">
        <v>40</v>
      </c>
      <c r="E5719" s="4" t="s">
        <v>449</v>
      </c>
      <c r="F5719" s="9">
        <v>2</v>
      </c>
      <c r="G5719">
        <f>VLOOKUP(E5719,'Data Produk'!$A$2:$E$2517,5,FALSE)</f>
        <v>15300</v>
      </c>
      <c r="H5719">
        <f t="shared" si="179"/>
        <v>30600</v>
      </c>
      <c r="I5719" t="str">
        <f>VLOOKUP(E5719,'Data Produk'!$A$2:$E$2517,3,FALSE)</f>
        <v>BHINNEKA LINKPODS ES3 WIRED EARBUDS BLACK</v>
      </c>
      <c r="J5719" t="str">
        <f>VLOOKUP(E5719,'Data Produk'!$A$2:$E$2517,4,FALSE)</f>
        <v>EARPHONE</v>
      </c>
      <c r="K5719" t="str">
        <f>VLOOKUP(D5719,'Data Outlet'!$A$2:$D$17,4,FALSE)</f>
        <v>Fani Sari</v>
      </c>
      <c r="L5719" t="str">
        <f>VLOOKUP(D5719,'Data Outlet'!$A$2:$D$17,2,FALSE)</f>
        <v>LIPPO MALL KEMANG</v>
      </c>
    </row>
    <row r="5720" spans="1:12" x14ac:dyDescent="0.25">
      <c r="A5720" t="str">
        <f t="shared" si="180"/>
        <v>T-5719</v>
      </c>
      <c r="B5720" s="3" t="s">
        <v>2584</v>
      </c>
      <c r="C5720" s="5">
        <v>45464</v>
      </c>
      <c r="D5720" s="3" t="s">
        <v>35</v>
      </c>
      <c r="E5720" s="4" t="s">
        <v>324</v>
      </c>
      <c r="F5720" s="9">
        <v>1</v>
      </c>
      <c r="G5720">
        <f>VLOOKUP(E5720,'Data Produk'!$A$2:$E$2517,5,FALSE)</f>
        <v>14400</v>
      </c>
      <c r="H5720">
        <f t="shared" si="179"/>
        <v>14400</v>
      </c>
      <c r="I5720" t="str">
        <f>VLOOKUP(E5720,'Data Produk'!$A$2:$E$2517,3,FALSE)</f>
        <v>BHINNEKA DURALINK KLT1201 CABLE BLACK</v>
      </c>
      <c r="J5720" t="str">
        <f>VLOOKUP(E5720,'Data Produk'!$A$2:$E$2517,4,FALSE)</f>
        <v>CABLE</v>
      </c>
      <c r="K5720" t="str">
        <f>VLOOKUP(D5720,'Data Outlet'!$A$2:$D$17,4,FALSE)</f>
        <v>Budi Santoso</v>
      </c>
      <c r="L5720" t="str">
        <f>VLOOKUP(D5720,'Data Outlet'!$A$2:$D$17,2,FALSE)</f>
        <v>BINTARO EXCHANGE</v>
      </c>
    </row>
    <row r="5721" spans="1:12" x14ac:dyDescent="0.25">
      <c r="A5721" t="str">
        <f t="shared" si="180"/>
        <v>T-5720</v>
      </c>
      <c r="B5721" s="3" t="s">
        <v>2584</v>
      </c>
      <c r="C5721" s="5">
        <v>45458</v>
      </c>
      <c r="D5721" s="3" t="s">
        <v>41</v>
      </c>
      <c r="E5721" s="4" t="s">
        <v>1951</v>
      </c>
      <c r="F5721" s="9">
        <v>1</v>
      </c>
      <c r="G5721">
        <f>VLOOKUP(E5721,'Data Produk'!$A$2:$E$2517,5,FALSE)</f>
        <v>26100</v>
      </c>
      <c r="H5721">
        <f t="shared" si="179"/>
        <v>26100</v>
      </c>
      <c r="I5721" t="str">
        <f>VLOOKUP(E5721,'Data Produk'!$A$2:$E$2517,3,FALSE)</f>
        <v>KM102 BHINNEKA USB CABLE MICRO</v>
      </c>
      <c r="J5721" t="str">
        <f>VLOOKUP(E5721,'Data Produk'!$A$2:$E$2517,4,FALSE)</f>
        <v>CABLE</v>
      </c>
      <c r="K5721" t="str">
        <f>VLOOKUP(D5721,'Data Outlet'!$A$2:$D$17,4,FALSE)</f>
        <v>Gita Rahma</v>
      </c>
      <c r="L5721" t="str">
        <f>VLOOKUP(D5721,'Data Outlet'!$A$2:$D$17,2,FALSE)</f>
        <v>MALL GANDARIA CITY</v>
      </c>
    </row>
    <row r="5722" spans="1:12" x14ac:dyDescent="0.25">
      <c r="A5722" t="str">
        <f t="shared" si="180"/>
        <v>T-5721</v>
      </c>
      <c r="B5722" s="3" t="s">
        <v>2584</v>
      </c>
      <c r="C5722" s="5">
        <v>45452</v>
      </c>
      <c r="D5722" s="3" t="s">
        <v>40</v>
      </c>
      <c r="E5722" s="4" t="s">
        <v>472</v>
      </c>
      <c r="F5722" s="9">
        <v>1</v>
      </c>
      <c r="G5722">
        <f>VLOOKUP(E5722,'Data Produk'!$A$2:$E$2517,5,FALSE)</f>
        <v>144000</v>
      </c>
      <c r="H5722">
        <f t="shared" si="179"/>
        <v>144000</v>
      </c>
      <c r="I5722" t="str">
        <f>VLOOKUP(E5722,'Data Produk'!$A$2:$E$2517,3,FALSE)</f>
        <v>BHINNEKA CHIEF II HG20 GAMING HEADSET BLACK</v>
      </c>
      <c r="J5722" t="str">
        <f>VLOOKUP(E5722,'Data Produk'!$A$2:$E$2517,4,FALSE)</f>
        <v>GAMING HEADSET</v>
      </c>
      <c r="K5722" t="str">
        <f>VLOOKUP(D5722,'Data Outlet'!$A$2:$D$17,4,FALSE)</f>
        <v>Fani Sari</v>
      </c>
      <c r="L5722" t="str">
        <f>VLOOKUP(D5722,'Data Outlet'!$A$2:$D$17,2,FALSE)</f>
        <v>LIPPO MALL KEMANG</v>
      </c>
    </row>
    <row r="5723" spans="1:12" x14ac:dyDescent="0.25">
      <c r="A5723" t="str">
        <f t="shared" si="180"/>
        <v>T-5722</v>
      </c>
      <c r="B5723" s="3" t="s">
        <v>2584</v>
      </c>
      <c r="C5723" s="5">
        <v>45472</v>
      </c>
      <c r="D5723" s="3" t="s">
        <v>35</v>
      </c>
      <c r="E5723" s="4" t="s">
        <v>1952</v>
      </c>
      <c r="F5723" s="9">
        <v>1</v>
      </c>
      <c r="G5723">
        <f>VLOOKUP(E5723,'Data Produk'!$A$2:$E$2517,5,FALSE)</f>
        <v>225000</v>
      </c>
      <c r="H5723">
        <f t="shared" si="179"/>
        <v>225000</v>
      </c>
      <c r="I5723" t="str">
        <f>VLOOKUP(E5723,'Data Produk'!$A$2:$E$2517,3,FALSE)</f>
        <v>BHINNEKA GROOVE AURORA TX3 TRUE WIRELESS WHITE</v>
      </c>
      <c r="J5723" t="str">
        <f>VLOOKUP(E5723,'Data Produk'!$A$2:$E$2517,4,FALSE)</f>
        <v>TWS</v>
      </c>
      <c r="K5723" t="str">
        <f>VLOOKUP(D5723,'Data Outlet'!$A$2:$D$17,4,FALSE)</f>
        <v>Budi Santoso</v>
      </c>
      <c r="L5723" t="str">
        <f>VLOOKUP(D5723,'Data Outlet'!$A$2:$D$17,2,FALSE)</f>
        <v>BINTARO EXCHANGE</v>
      </c>
    </row>
    <row r="5724" spans="1:12" x14ac:dyDescent="0.25">
      <c r="A5724" t="str">
        <f t="shared" si="180"/>
        <v>T-5723</v>
      </c>
      <c r="B5724" s="3" t="s">
        <v>2584</v>
      </c>
      <c r="C5724" s="5">
        <v>45451</v>
      </c>
      <c r="D5724" s="3" t="s">
        <v>35</v>
      </c>
      <c r="E5724" s="4" t="s">
        <v>1757</v>
      </c>
      <c r="F5724" s="9">
        <v>1</v>
      </c>
      <c r="G5724">
        <f>VLOOKUP(E5724,'Data Produk'!$A$2:$E$2517,5,FALSE)</f>
        <v>27000</v>
      </c>
      <c r="H5724">
        <f t="shared" si="179"/>
        <v>27000</v>
      </c>
      <c r="I5724" t="str">
        <f>VLOOKUP(E5724,'Data Produk'!$A$2:$E$2517,3,FALSE)</f>
        <v>KM201 BHINNEKA USB CABLE MICRO</v>
      </c>
      <c r="J5724" t="str">
        <f>VLOOKUP(E5724,'Data Produk'!$A$2:$E$2517,4,FALSE)</f>
        <v>CABLE</v>
      </c>
      <c r="K5724" t="str">
        <f>VLOOKUP(D5724,'Data Outlet'!$A$2:$D$17,4,FALSE)</f>
        <v>Budi Santoso</v>
      </c>
      <c r="L5724" t="str">
        <f>VLOOKUP(D5724,'Data Outlet'!$A$2:$D$17,2,FALSE)</f>
        <v>BINTARO EXCHANGE</v>
      </c>
    </row>
    <row r="5725" spans="1:12" x14ac:dyDescent="0.25">
      <c r="A5725" t="str">
        <f t="shared" si="180"/>
        <v>T-5724</v>
      </c>
      <c r="B5725" s="3" t="s">
        <v>2584</v>
      </c>
      <c r="C5725" s="5">
        <v>45445</v>
      </c>
      <c r="D5725" s="3" t="s">
        <v>35</v>
      </c>
      <c r="E5725" s="4" t="s">
        <v>932</v>
      </c>
      <c r="F5725" s="9">
        <v>1</v>
      </c>
      <c r="G5725">
        <f>VLOOKUP(E5725,'Data Produk'!$A$2:$E$2517,5,FALSE)</f>
        <v>88200</v>
      </c>
      <c r="H5725">
        <f t="shared" si="179"/>
        <v>88200</v>
      </c>
      <c r="I5725" t="str">
        <f>VLOOKUP(E5725,'Data Produk'!$A$2:$E$2517,3,FALSE)</f>
        <v>BHINNEKA POWER PACK S1 10.000 mAh POWERBANK BLACK</v>
      </c>
      <c r="J5725" t="str">
        <f>VLOOKUP(E5725,'Data Produk'!$A$2:$E$2517,4,FALSE)</f>
        <v>POWERBANK</v>
      </c>
      <c r="K5725" t="str">
        <f>VLOOKUP(D5725,'Data Outlet'!$A$2:$D$17,4,FALSE)</f>
        <v>Budi Santoso</v>
      </c>
      <c r="L5725" t="str">
        <f>VLOOKUP(D5725,'Data Outlet'!$A$2:$D$17,2,FALSE)</f>
        <v>BINTARO EXCHANGE</v>
      </c>
    </row>
    <row r="5726" spans="1:12" x14ac:dyDescent="0.25">
      <c r="A5726" t="str">
        <f t="shared" si="180"/>
        <v>T-5725</v>
      </c>
      <c r="B5726" s="3" t="s">
        <v>2584</v>
      </c>
      <c r="C5726" s="5">
        <v>45444</v>
      </c>
      <c r="D5726" s="3" t="s">
        <v>47</v>
      </c>
      <c r="E5726" s="4" t="s">
        <v>1442</v>
      </c>
      <c r="F5726" s="9">
        <v>1</v>
      </c>
      <c r="G5726">
        <f>VLOOKUP(E5726,'Data Produk'!$A$2:$E$2517,5,FALSE)</f>
        <v>27000</v>
      </c>
      <c r="H5726">
        <f t="shared" si="179"/>
        <v>27000</v>
      </c>
      <c r="I5726" t="str">
        <f>VLOOKUP(E5726,'Data Produk'!$A$2:$E$2517,3,FALSE)</f>
        <v>KM201 BHINNEKA USB CABLE MICRO</v>
      </c>
      <c r="J5726" t="str">
        <f>VLOOKUP(E5726,'Data Produk'!$A$2:$E$2517,4,FALSE)</f>
        <v>CABLE</v>
      </c>
      <c r="K5726" t="str">
        <f>VLOOKUP(D5726,'Data Outlet'!$A$2:$D$17,4,FALSE)</f>
        <v>Joko Susilo</v>
      </c>
      <c r="L5726" t="str">
        <f>VLOOKUP(D5726,'Data Outlet'!$A$2:$D$17,2,FALSE)</f>
        <v>SUMARECON MALL BEKASI</v>
      </c>
    </row>
    <row r="5727" spans="1:12" x14ac:dyDescent="0.25">
      <c r="A5727" t="str">
        <f t="shared" si="180"/>
        <v>T-5726</v>
      </c>
      <c r="B5727" s="3" t="s">
        <v>2584</v>
      </c>
      <c r="C5727" s="5">
        <v>45450</v>
      </c>
      <c r="D5727" s="3" t="s">
        <v>40</v>
      </c>
      <c r="E5727" s="4" t="s">
        <v>693</v>
      </c>
      <c r="F5727" s="9">
        <v>1</v>
      </c>
      <c r="G5727">
        <f>VLOOKUP(E5727,'Data Produk'!$A$2:$E$2517,5,FALSE)</f>
        <v>247500</v>
      </c>
      <c r="H5727">
        <f t="shared" si="179"/>
        <v>247500</v>
      </c>
      <c r="I5727" t="str">
        <f>VLOOKUP(E5727,'Data Produk'!$A$2:$E$2517,3,FALSE)</f>
        <v>BHINNEKA POWER PLUS 65W 3-PORTS GAN CHARGER (PD/PPS+QC) BLACK</v>
      </c>
      <c r="J5727" t="str">
        <f>VLOOKUP(E5727,'Data Produk'!$A$2:$E$2517,4,FALSE)</f>
        <v>CHARGER</v>
      </c>
      <c r="K5727" t="str">
        <f>VLOOKUP(D5727,'Data Outlet'!$A$2:$D$17,4,FALSE)</f>
        <v>Fani Sari</v>
      </c>
      <c r="L5727" t="str">
        <f>VLOOKUP(D5727,'Data Outlet'!$A$2:$D$17,2,FALSE)</f>
        <v>LIPPO MALL KEMANG</v>
      </c>
    </row>
    <row r="5728" spans="1:12" x14ac:dyDescent="0.25">
      <c r="A5728" t="str">
        <f t="shared" si="180"/>
        <v>T-5727</v>
      </c>
      <c r="B5728" s="3" t="s">
        <v>2584</v>
      </c>
      <c r="C5728" s="5">
        <v>45450</v>
      </c>
      <c r="D5728" s="3" t="s">
        <v>39</v>
      </c>
      <c r="E5728" s="4" t="s">
        <v>769</v>
      </c>
      <c r="F5728" s="9">
        <v>2</v>
      </c>
      <c r="G5728">
        <f>VLOOKUP(E5728,'Data Produk'!$A$2:$E$2517,5,FALSE)</f>
        <v>82800</v>
      </c>
      <c r="H5728">
        <f t="shared" si="179"/>
        <v>165600</v>
      </c>
      <c r="I5728" t="str">
        <f>VLOOKUP(E5728,'Data Produk'!$A$2:$E$2517,3,FALSE)</f>
        <v>BHINNEKA GO W193 OFFICE MOUSE BEIGE</v>
      </c>
      <c r="J5728" t="str">
        <f>VLOOKUP(E5728,'Data Produk'!$A$2:$E$2517,4,FALSE)</f>
        <v>OFFICE MOUSE</v>
      </c>
      <c r="K5728" t="str">
        <f>VLOOKUP(D5728,'Data Outlet'!$A$2:$D$17,4,FALSE)</f>
        <v>Eko Wijaya</v>
      </c>
      <c r="L5728" t="str">
        <f>VLOOKUP(D5728,'Data Outlet'!$A$2:$D$17,2,FALSE)</f>
        <v>KOTA KASABLANKA</v>
      </c>
    </row>
    <row r="5729" spans="1:12" x14ac:dyDescent="0.25">
      <c r="A5729" t="str">
        <f t="shared" si="180"/>
        <v>T-5728</v>
      </c>
      <c r="B5729" s="3" t="s">
        <v>2584</v>
      </c>
      <c r="C5729" s="5">
        <v>45470</v>
      </c>
      <c r="D5729" s="3" t="s">
        <v>40</v>
      </c>
      <c r="E5729" s="4" t="s">
        <v>1330</v>
      </c>
      <c r="F5729" s="9">
        <v>1</v>
      </c>
      <c r="G5729">
        <f>VLOOKUP(E5729,'Data Produk'!$A$2:$E$2517,5,FALSE)</f>
        <v>15000</v>
      </c>
      <c r="H5729">
        <f t="shared" si="179"/>
        <v>15000</v>
      </c>
      <c r="I5729" t="str">
        <f>VLOOKUP(E5729,'Data Produk'!$A$2:$E$2517,3,FALSE)</f>
        <v>KL103 BHINNEKA USB CABLE LIGHTNING</v>
      </c>
      <c r="J5729" t="str">
        <f>VLOOKUP(E5729,'Data Produk'!$A$2:$E$2517,4,FALSE)</f>
        <v>CABLE</v>
      </c>
      <c r="K5729" t="str">
        <f>VLOOKUP(D5729,'Data Outlet'!$A$2:$D$17,4,FALSE)</f>
        <v>Fani Sari</v>
      </c>
      <c r="L5729" t="str">
        <f>VLOOKUP(D5729,'Data Outlet'!$A$2:$D$17,2,FALSE)</f>
        <v>LIPPO MALL KEMANG</v>
      </c>
    </row>
    <row r="5730" spans="1:12" x14ac:dyDescent="0.25">
      <c r="A5730" t="str">
        <f t="shared" si="180"/>
        <v>T-5729</v>
      </c>
      <c r="B5730" s="3" t="s">
        <v>2584</v>
      </c>
      <c r="C5730" s="5">
        <v>45470</v>
      </c>
      <c r="D5730" s="3" t="s">
        <v>47</v>
      </c>
      <c r="E5730" s="4" t="s">
        <v>1578</v>
      </c>
      <c r="F5730" s="9">
        <v>1</v>
      </c>
      <c r="G5730">
        <f>VLOOKUP(E5730,'Data Produk'!$A$2:$E$2517,5,FALSE)</f>
        <v>44100</v>
      </c>
      <c r="H5730">
        <f t="shared" si="179"/>
        <v>44100</v>
      </c>
      <c r="I5730" t="str">
        <f>VLOOKUP(E5730,'Data Produk'!$A$2:$E$2517,3,FALSE)</f>
        <v>BHINNEKA POWER PURE 18W 1-PORT TYPE-A USB CHARGER (QC) WHITE</v>
      </c>
      <c r="J5730" t="str">
        <f>VLOOKUP(E5730,'Data Produk'!$A$2:$E$2517,4,FALSE)</f>
        <v>CHARGER</v>
      </c>
      <c r="K5730" t="str">
        <f>VLOOKUP(D5730,'Data Outlet'!$A$2:$D$17,4,FALSE)</f>
        <v>Joko Susilo</v>
      </c>
      <c r="L5730" t="str">
        <f>VLOOKUP(D5730,'Data Outlet'!$A$2:$D$17,2,FALSE)</f>
        <v>SUMARECON MALL BEKASI</v>
      </c>
    </row>
    <row r="5731" spans="1:12" x14ac:dyDescent="0.25">
      <c r="A5731" t="str">
        <f t="shared" si="180"/>
        <v>T-5730</v>
      </c>
      <c r="B5731" s="3" t="s">
        <v>2584</v>
      </c>
      <c r="C5731" s="5">
        <v>45470</v>
      </c>
      <c r="D5731" s="3" t="s">
        <v>40</v>
      </c>
      <c r="E5731" s="4" t="s">
        <v>806</v>
      </c>
      <c r="F5731" s="9">
        <v>1</v>
      </c>
      <c r="G5731">
        <f>VLOOKUP(E5731,'Data Produk'!$A$2:$E$2517,5,FALSE)</f>
        <v>76500</v>
      </c>
      <c r="H5731">
        <f t="shared" si="179"/>
        <v>76500</v>
      </c>
      <c r="I5731" t="str">
        <f>VLOOKUP(E5731,'Data Produk'!$A$2:$E$2517,3,FALSE)</f>
        <v>BHINNEKA WAVE10 TW10 TRUE WIRELESS BEIGE</v>
      </c>
      <c r="J5731" t="str">
        <f>VLOOKUP(E5731,'Data Produk'!$A$2:$E$2517,4,FALSE)</f>
        <v>TWS</v>
      </c>
      <c r="K5731" t="str">
        <f>VLOOKUP(D5731,'Data Outlet'!$A$2:$D$17,4,FALSE)</f>
        <v>Fani Sari</v>
      </c>
      <c r="L5731" t="str">
        <f>VLOOKUP(D5731,'Data Outlet'!$A$2:$D$17,2,FALSE)</f>
        <v>LIPPO MALL KEMANG</v>
      </c>
    </row>
    <row r="5732" spans="1:12" x14ac:dyDescent="0.25">
      <c r="A5732" t="str">
        <f t="shared" si="180"/>
        <v>T-5731</v>
      </c>
      <c r="B5732" s="3" t="s">
        <v>2584</v>
      </c>
      <c r="C5732" s="5">
        <v>45444</v>
      </c>
      <c r="D5732" s="3" t="s">
        <v>47</v>
      </c>
      <c r="E5732" s="4" t="s">
        <v>671</v>
      </c>
      <c r="F5732" s="9">
        <v>1</v>
      </c>
      <c r="G5732">
        <f>VLOOKUP(E5732,'Data Produk'!$A$2:$E$2517,5,FALSE)</f>
        <v>82800</v>
      </c>
      <c r="H5732">
        <f t="shared" si="179"/>
        <v>82800</v>
      </c>
      <c r="I5732" t="str">
        <f>VLOOKUP(E5732,'Data Produk'!$A$2:$E$2517,3,FALSE)</f>
        <v>BHINNEKA W190 OFFICE MOUSE MINT</v>
      </c>
      <c r="J5732" t="str">
        <f>VLOOKUP(E5732,'Data Produk'!$A$2:$E$2517,4,FALSE)</f>
        <v>OFFICE MOUSE</v>
      </c>
      <c r="K5732" t="str">
        <f>VLOOKUP(D5732,'Data Outlet'!$A$2:$D$17,4,FALSE)</f>
        <v>Joko Susilo</v>
      </c>
      <c r="L5732" t="str">
        <f>VLOOKUP(D5732,'Data Outlet'!$A$2:$D$17,2,FALSE)</f>
        <v>SUMARECON MALL BEKASI</v>
      </c>
    </row>
    <row r="5733" spans="1:12" x14ac:dyDescent="0.25">
      <c r="A5733" t="str">
        <f t="shared" si="180"/>
        <v>T-5732</v>
      </c>
      <c r="B5733" s="3" t="s">
        <v>2584</v>
      </c>
      <c r="C5733" s="5">
        <v>45451</v>
      </c>
      <c r="D5733" s="3" t="s">
        <v>47</v>
      </c>
      <c r="E5733" s="4" t="s">
        <v>1591</v>
      </c>
      <c r="F5733" s="9">
        <v>1</v>
      </c>
      <c r="G5733">
        <f>VLOOKUP(E5733,'Data Produk'!$A$2:$E$2517,5,FALSE)</f>
        <v>112500</v>
      </c>
      <c r="H5733">
        <f t="shared" si="179"/>
        <v>112500</v>
      </c>
      <c r="I5733" t="str">
        <f>VLOOKUP(E5733,'Data Produk'!$A$2:$E$2517,3,FALSE)</f>
        <v>BHINNEKA WAVE11 TW11 TRUE WIRELESS PINK</v>
      </c>
      <c r="J5733" t="str">
        <f>VLOOKUP(E5733,'Data Produk'!$A$2:$E$2517,4,FALSE)</f>
        <v>TWS</v>
      </c>
      <c r="K5733" t="str">
        <f>VLOOKUP(D5733,'Data Outlet'!$A$2:$D$17,4,FALSE)</f>
        <v>Joko Susilo</v>
      </c>
      <c r="L5733" t="str">
        <f>VLOOKUP(D5733,'Data Outlet'!$A$2:$D$17,2,FALSE)</f>
        <v>SUMARECON MALL BEKASI</v>
      </c>
    </row>
    <row r="5734" spans="1:12" x14ac:dyDescent="0.25">
      <c r="A5734" t="str">
        <f t="shared" si="180"/>
        <v>T-5733</v>
      </c>
      <c r="B5734" s="3" t="s">
        <v>2584</v>
      </c>
      <c r="C5734" s="5">
        <v>45453</v>
      </c>
      <c r="D5734" s="3" t="s">
        <v>40</v>
      </c>
      <c r="E5734" s="4" t="s">
        <v>1781</v>
      </c>
      <c r="F5734" s="9">
        <v>1</v>
      </c>
      <c r="G5734">
        <f>VLOOKUP(E5734,'Data Produk'!$A$2:$E$2517,5,FALSE)</f>
        <v>162000</v>
      </c>
      <c r="H5734">
        <f t="shared" si="179"/>
        <v>162000</v>
      </c>
      <c r="I5734" t="str">
        <f>VLOOKUP(E5734,'Data Produk'!$A$2:$E$2517,3,FALSE)</f>
        <v>BHINNEKA GO WH03 WIRELESS HEADSET BEIGE</v>
      </c>
      <c r="J5734" t="str">
        <f>VLOOKUP(E5734,'Data Produk'!$A$2:$E$2517,4,FALSE)</f>
        <v>WIRELESS HEADSET</v>
      </c>
      <c r="K5734" t="str">
        <f>VLOOKUP(D5734,'Data Outlet'!$A$2:$D$17,4,FALSE)</f>
        <v>Fani Sari</v>
      </c>
      <c r="L5734" t="str">
        <f>VLOOKUP(D5734,'Data Outlet'!$A$2:$D$17,2,FALSE)</f>
        <v>LIPPO MALL KEMANG</v>
      </c>
    </row>
    <row r="5735" spans="1:12" x14ac:dyDescent="0.25">
      <c r="A5735" t="str">
        <f t="shared" si="180"/>
        <v>T-5734</v>
      </c>
      <c r="B5735" s="3" t="s">
        <v>2584</v>
      </c>
      <c r="C5735" s="5">
        <v>45470</v>
      </c>
      <c r="D5735" s="3" t="s">
        <v>40</v>
      </c>
      <c r="E5735" s="4" t="s">
        <v>1953</v>
      </c>
      <c r="F5735" s="9">
        <v>1</v>
      </c>
      <c r="G5735">
        <f>VLOOKUP(E5735,'Data Produk'!$A$2:$E$2517,5,FALSE)</f>
        <v>112500</v>
      </c>
      <c r="H5735">
        <f t="shared" si="179"/>
        <v>112500</v>
      </c>
      <c r="I5735" t="str">
        <f>VLOOKUP(E5735,'Data Produk'!$A$2:$E$2517,3,FALSE)</f>
        <v>BHINNEKA Gaming Headset Stand Tower AC3001s RGB</v>
      </c>
      <c r="J5735" t="str">
        <f>VLOOKUP(E5735,'Data Produk'!$A$2:$E$2517,4,FALSE)</f>
        <v>OTHER ACCESSORIES</v>
      </c>
      <c r="K5735" t="str">
        <f>VLOOKUP(D5735,'Data Outlet'!$A$2:$D$17,4,FALSE)</f>
        <v>Fani Sari</v>
      </c>
      <c r="L5735" t="str">
        <f>VLOOKUP(D5735,'Data Outlet'!$A$2:$D$17,2,FALSE)</f>
        <v>LIPPO MALL KEMANG</v>
      </c>
    </row>
    <row r="5736" spans="1:12" x14ac:dyDescent="0.25">
      <c r="A5736" t="str">
        <f t="shared" si="180"/>
        <v>T-5735</v>
      </c>
      <c r="B5736" s="3" t="s">
        <v>2584</v>
      </c>
      <c r="C5736" s="5">
        <v>45461</v>
      </c>
      <c r="D5736" s="3" t="s">
        <v>35</v>
      </c>
      <c r="E5736" s="4" t="s">
        <v>1697</v>
      </c>
      <c r="F5736" s="9">
        <v>1</v>
      </c>
      <c r="G5736">
        <f>VLOOKUP(E5736,'Data Produk'!$A$2:$E$2517,5,FALSE)</f>
        <v>261000</v>
      </c>
      <c r="H5736">
        <f t="shared" si="179"/>
        <v>261000</v>
      </c>
      <c r="I5736" t="str">
        <f>VLOOKUP(E5736,'Data Produk'!$A$2:$E$2517,3,FALSE)</f>
        <v>BHINNEKA ALTO MH91 GAMING HEADSET BLACK</v>
      </c>
      <c r="J5736" t="str">
        <f>VLOOKUP(E5736,'Data Produk'!$A$2:$E$2517,4,FALSE)</f>
        <v>GAMING HEADSET</v>
      </c>
      <c r="K5736" t="str">
        <f>VLOOKUP(D5736,'Data Outlet'!$A$2:$D$17,4,FALSE)</f>
        <v>Budi Santoso</v>
      </c>
      <c r="L5736" t="str">
        <f>VLOOKUP(D5736,'Data Outlet'!$A$2:$D$17,2,FALSE)</f>
        <v>BINTARO EXCHANGE</v>
      </c>
    </row>
    <row r="5737" spans="1:12" x14ac:dyDescent="0.25">
      <c r="A5737" t="str">
        <f t="shared" si="180"/>
        <v>T-5736</v>
      </c>
      <c r="B5737" s="3" t="s">
        <v>2584</v>
      </c>
      <c r="C5737" s="5">
        <v>45448</v>
      </c>
      <c r="D5737" s="3" t="s">
        <v>35</v>
      </c>
      <c r="E5737" s="4" t="s">
        <v>358</v>
      </c>
      <c r="F5737" s="9">
        <v>1</v>
      </c>
      <c r="G5737">
        <f>VLOOKUP(E5737,'Data Produk'!$A$2:$E$2517,5,FALSE)</f>
        <v>76500</v>
      </c>
      <c r="H5737">
        <f t="shared" si="179"/>
        <v>76500</v>
      </c>
      <c r="I5737" t="str">
        <f>VLOOKUP(E5737,'Data Produk'!$A$2:$E$2517,3,FALSE)</f>
        <v>BHINNEKA WAVE10 TW10 TRUE WIRELESS BEIGE</v>
      </c>
      <c r="J5737" t="str">
        <f>VLOOKUP(E5737,'Data Produk'!$A$2:$E$2517,4,FALSE)</f>
        <v>TWS</v>
      </c>
      <c r="K5737" t="str">
        <f>VLOOKUP(D5737,'Data Outlet'!$A$2:$D$17,4,FALSE)</f>
        <v>Budi Santoso</v>
      </c>
      <c r="L5737" t="str">
        <f>VLOOKUP(D5737,'Data Outlet'!$A$2:$D$17,2,FALSE)</f>
        <v>BINTARO EXCHANGE</v>
      </c>
    </row>
    <row r="5738" spans="1:12" x14ac:dyDescent="0.25">
      <c r="A5738" t="str">
        <f t="shared" si="180"/>
        <v>T-5737</v>
      </c>
      <c r="B5738" s="3" t="s">
        <v>2584</v>
      </c>
      <c r="C5738" s="5">
        <v>45452</v>
      </c>
      <c r="D5738" s="3" t="s">
        <v>35</v>
      </c>
      <c r="E5738" s="4" t="s">
        <v>944</v>
      </c>
      <c r="F5738" s="9">
        <v>2</v>
      </c>
      <c r="G5738">
        <f>VLOOKUP(E5738,'Data Produk'!$A$2:$E$2517,5,FALSE)</f>
        <v>26100</v>
      </c>
      <c r="H5738">
        <f t="shared" si="179"/>
        <v>52200</v>
      </c>
      <c r="I5738" t="str">
        <f>VLOOKUP(E5738,'Data Produk'!$A$2:$E$2517,3,FALSE)</f>
        <v>BHINNEKA GO ES1 WIRED EARBUDS WHITE</v>
      </c>
      <c r="J5738" t="str">
        <f>VLOOKUP(E5738,'Data Produk'!$A$2:$E$2517,4,FALSE)</f>
        <v>EARPHONE</v>
      </c>
      <c r="K5738" t="str">
        <f>VLOOKUP(D5738,'Data Outlet'!$A$2:$D$17,4,FALSE)</f>
        <v>Budi Santoso</v>
      </c>
      <c r="L5738" t="str">
        <f>VLOOKUP(D5738,'Data Outlet'!$A$2:$D$17,2,FALSE)</f>
        <v>BINTARO EXCHANGE</v>
      </c>
    </row>
    <row r="5739" spans="1:12" x14ac:dyDescent="0.25">
      <c r="A5739" t="str">
        <f t="shared" si="180"/>
        <v>T-5738</v>
      </c>
      <c r="B5739" s="3" t="s">
        <v>2584</v>
      </c>
      <c r="C5739" s="5">
        <v>45472</v>
      </c>
      <c r="D5739" s="3" t="s">
        <v>35</v>
      </c>
      <c r="E5739" s="4" t="s">
        <v>1954</v>
      </c>
      <c r="F5739" s="9">
        <v>3</v>
      </c>
      <c r="G5739">
        <f>VLOOKUP(E5739,'Data Produk'!$A$2:$E$2517,5,FALSE)</f>
        <v>40500</v>
      </c>
      <c r="H5739">
        <f t="shared" si="179"/>
        <v>121500</v>
      </c>
      <c r="I5739" t="str">
        <f>VLOOKUP(E5739,'Data Produk'!$A$2:$E$2517,3,FALSE)</f>
        <v>BHINNEKA Mouse Wireless W188 WHITE</v>
      </c>
      <c r="J5739" t="str">
        <f>VLOOKUP(E5739,'Data Produk'!$A$2:$E$2517,4,FALSE)</f>
        <v>OFFICE MOUSE</v>
      </c>
      <c r="K5739" t="str">
        <f>VLOOKUP(D5739,'Data Outlet'!$A$2:$D$17,4,FALSE)</f>
        <v>Budi Santoso</v>
      </c>
      <c r="L5739" t="str">
        <f>VLOOKUP(D5739,'Data Outlet'!$A$2:$D$17,2,FALSE)</f>
        <v>BINTARO EXCHANGE</v>
      </c>
    </row>
    <row r="5740" spans="1:12" x14ac:dyDescent="0.25">
      <c r="A5740" t="str">
        <f t="shared" si="180"/>
        <v>T-5739</v>
      </c>
      <c r="B5740" s="3" t="s">
        <v>2584</v>
      </c>
      <c r="C5740" s="5">
        <v>45461</v>
      </c>
      <c r="D5740" s="3" t="s">
        <v>47</v>
      </c>
      <c r="E5740" s="4" t="s">
        <v>575</v>
      </c>
      <c r="F5740" s="9">
        <v>2</v>
      </c>
      <c r="G5740">
        <f>VLOOKUP(E5740,'Data Produk'!$A$2:$E$2517,5,FALSE)</f>
        <v>37350</v>
      </c>
      <c r="H5740">
        <f t="shared" si="179"/>
        <v>74700</v>
      </c>
      <c r="I5740" t="str">
        <f>VLOOKUP(E5740,'Data Produk'!$A$2:$E$2517,3,FALSE)</f>
        <v>BHINNEKA LAVALIER MV01 MICROPHONE BLACK</v>
      </c>
      <c r="J5740" t="str">
        <f>VLOOKUP(E5740,'Data Produk'!$A$2:$E$2517,4,FALSE)</f>
        <v>STREAMING DEVICES</v>
      </c>
      <c r="K5740" t="str">
        <f>VLOOKUP(D5740,'Data Outlet'!$A$2:$D$17,4,FALSE)</f>
        <v>Joko Susilo</v>
      </c>
      <c r="L5740" t="str">
        <f>VLOOKUP(D5740,'Data Outlet'!$A$2:$D$17,2,FALSE)</f>
        <v>SUMARECON MALL BEKASI</v>
      </c>
    </row>
    <row r="5741" spans="1:12" x14ac:dyDescent="0.25">
      <c r="A5741" t="str">
        <f t="shared" si="180"/>
        <v>T-5740</v>
      </c>
      <c r="B5741" s="3" t="s">
        <v>2584</v>
      </c>
      <c r="C5741" s="5">
        <v>45456</v>
      </c>
      <c r="D5741" s="3" t="s">
        <v>35</v>
      </c>
      <c r="E5741" s="4" t="s">
        <v>966</v>
      </c>
      <c r="F5741" s="9">
        <v>1</v>
      </c>
      <c r="G5741">
        <f>VLOOKUP(E5741,'Data Produk'!$A$2:$E$2517,5,FALSE)</f>
        <v>90000</v>
      </c>
      <c r="H5741">
        <f t="shared" si="179"/>
        <v>90000</v>
      </c>
      <c r="I5741" t="str">
        <f>VLOOKUP(E5741,'Data Produk'!$A$2:$E$2517,3,FALSE)</f>
        <v>BHINNEKA POWER PURE 33W 2-PORTS USB CHARGER (PD+QC) BLACK</v>
      </c>
      <c r="J5741" t="str">
        <f>VLOOKUP(E5741,'Data Produk'!$A$2:$E$2517,4,FALSE)</f>
        <v>CHARGER</v>
      </c>
      <c r="K5741" t="str">
        <f>VLOOKUP(D5741,'Data Outlet'!$A$2:$D$17,4,FALSE)</f>
        <v>Budi Santoso</v>
      </c>
      <c r="L5741" t="str">
        <f>VLOOKUP(D5741,'Data Outlet'!$A$2:$D$17,2,FALSE)</f>
        <v>BINTARO EXCHANGE</v>
      </c>
    </row>
    <row r="5742" spans="1:12" x14ac:dyDescent="0.25">
      <c r="A5742" t="str">
        <f t="shared" si="180"/>
        <v>T-5741</v>
      </c>
      <c r="B5742" s="3" t="s">
        <v>2584</v>
      </c>
      <c r="C5742" s="5">
        <v>45464</v>
      </c>
      <c r="D5742" s="3" t="s">
        <v>35</v>
      </c>
      <c r="E5742" s="4" t="s">
        <v>1955</v>
      </c>
      <c r="F5742" s="9">
        <v>1</v>
      </c>
      <c r="G5742">
        <f>VLOOKUP(E5742,'Data Produk'!$A$2:$E$2517,5,FALSE)</f>
        <v>144000</v>
      </c>
      <c r="H5742">
        <f t="shared" si="179"/>
        <v>144000</v>
      </c>
      <c r="I5742" t="str">
        <f>VLOOKUP(E5742,'Data Produk'!$A$2:$E$2517,3,FALSE)</f>
        <v>BHINNEKA PORTAL 7.1 HG28 GAMING HEADSET BLACK</v>
      </c>
      <c r="J5742" t="str">
        <f>VLOOKUP(E5742,'Data Produk'!$A$2:$E$2517,4,FALSE)</f>
        <v>GAMING HEADSET</v>
      </c>
      <c r="K5742" t="str">
        <f>VLOOKUP(D5742,'Data Outlet'!$A$2:$D$17,4,FALSE)</f>
        <v>Budi Santoso</v>
      </c>
      <c r="L5742" t="str">
        <f>VLOOKUP(D5742,'Data Outlet'!$A$2:$D$17,2,FALSE)</f>
        <v>BINTARO EXCHANGE</v>
      </c>
    </row>
    <row r="5743" spans="1:12" x14ac:dyDescent="0.25">
      <c r="A5743" t="str">
        <f t="shared" si="180"/>
        <v>T-5742</v>
      </c>
      <c r="B5743" s="3" t="s">
        <v>2584</v>
      </c>
      <c r="C5743" s="5">
        <v>45457</v>
      </c>
      <c r="D5743" s="3" t="s">
        <v>40</v>
      </c>
      <c r="E5743" s="4" t="s">
        <v>486</v>
      </c>
      <c r="F5743" s="9">
        <v>3</v>
      </c>
      <c r="G5743">
        <f>VLOOKUP(E5743,'Data Produk'!$A$2:$E$2517,5,FALSE)</f>
        <v>31500</v>
      </c>
      <c r="H5743">
        <f t="shared" si="179"/>
        <v>94500</v>
      </c>
      <c r="I5743" t="str">
        <f>VLOOKUP(E5743,'Data Produk'!$A$2:$E$2517,3,FALSE)</f>
        <v>BHINNEKA HYPERLINK KD60L1501 BLACK</v>
      </c>
      <c r="J5743" t="str">
        <f>VLOOKUP(E5743,'Data Produk'!$A$2:$E$2517,4,FALSE)</f>
        <v>CABLE</v>
      </c>
      <c r="K5743" t="str">
        <f>VLOOKUP(D5743,'Data Outlet'!$A$2:$D$17,4,FALSE)</f>
        <v>Fani Sari</v>
      </c>
      <c r="L5743" t="str">
        <f>VLOOKUP(D5743,'Data Outlet'!$A$2:$D$17,2,FALSE)</f>
        <v>LIPPO MALL KEMANG</v>
      </c>
    </row>
    <row r="5744" spans="1:12" x14ac:dyDescent="0.25">
      <c r="A5744" t="str">
        <f t="shared" si="180"/>
        <v>T-5743</v>
      </c>
      <c r="B5744" s="3" t="s">
        <v>2584</v>
      </c>
      <c r="C5744" s="5">
        <v>45469</v>
      </c>
      <c r="D5744" s="3" t="s">
        <v>47</v>
      </c>
      <c r="E5744" s="4" t="s">
        <v>1906</v>
      </c>
      <c r="F5744" s="9">
        <v>1</v>
      </c>
      <c r="G5744">
        <f>VLOOKUP(E5744,'Data Produk'!$A$2:$E$2517,5,FALSE)</f>
        <v>145800</v>
      </c>
      <c r="H5744">
        <f t="shared" si="179"/>
        <v>145800</v>
      </c>
      <c r="I5744" t="str">
        <f>VLOOKUP(E5744,'Data Produk'!$A$2:$E$2517,3,FALSE)</f>
        <v>BHINNEKA REVOLVER GP12 GAMEPAD BLACK</v>
      </c>
      <c r="J5744" t="str">
        <f>VLOOKUP(E5744,'Data Produk'!$A$2:$E$2517,4,FALSE)</f>
        <v>GAMEPAD</v>
      </c>
      <c r="K5744" t="str">
        <f>VLOOKUP(D5744,'Data Outlet'!$A$2:$D$17,4,FALSE)</f>
        <v>Joko Susilo</v>
      </c>
      <c r="L5744" t="str">
        <f>VLOOKUP(D5744,'Data Outlet'!$A$2:$D$17,2,FALSE)</f>
        <v>SUMARECON MALL BEKASI</v>
      </c>
    </row>
    <row r="5745" spans="1:12" x14ac:dyDescent="0.25">
      <c r="A5745" t="str">
        <f t="shared" si="180"/>
        <v>T-5744</v>
      </c>
      <c r="B5745" s="3" t="s">
        <v>2584</v>
      </c>
      <c r="C5745" s="5">
        <v>45467</v>
      </c>
      <c r="D5745" s="3" t="s">
        <v>41</v>
      </c>
      <c r="E5745" s="4" t="s">
        <v>1335</v>
      </c>
      <c r="F5745" s="9">
        <v>1</v>
      </c>
      <c r="G5745">
        <f>VLOOKUP(E5745,'Data Produk'!$A$2:$E$2517,5,FALSE)</f>
        <v>25200</v>
      </c>
      <c r="H5745">
        <f t="shared" si="179"/>
        <v>25200</v>
      </c>
      <c r="I5745" t="str">
        <f>VLOOKUP(E5745,'Data Produk'!$A$2:$E$2517,3,FALSE)</f>
        <v>BHINNEKA HYPERLINK KD60C1501 BLACK</v>
      </c>
      <c r="J5745" t="str">
        <f>VLOOKUP(E5745,'Data Produk'!$A$2:$E$2517,4,FALSE)</f>
        <v>CABLE</v>
      </c>
      <c r="K5745" t="str">
        <f>VLOOKUP(D5745,'Data Outlet'!$A$2:$D$17,4,FALSE)</f>
        <v>Gita Rahma</v>
      </c>
      <c r="L5745" t="str">
        <f>VLOOKUP(D5745,'Data Outlet'!$A$2:$D$17,2,FALSE)</f>
        <v>MALL GANDARIA CITY</v>
      </c>
    </row>
    <row r="5746" spans="1:12" x14ac:dyDescent="0.25">
      <c r="A5746" t="str">
        <f t="shared" si="180"/>
        <v>T-5745</v>
      </c>
      <c r="B5746" s="3" t="s">
        <v>2584</v>
      </c>
      <c r="C5746" s="5">
        <v>45455</v>
      </c>
      <c r="D5746" s="3" t="s">
        <v>40</v>
      </c>
      <c r="E5746" s="4" t="s">
        <v>498</v>
      </c>
      <c r="F5746" s="9">
        <v>4</v>
      </c>
      <c r="G5746">
        <f>VLOOKUP(E5746,'Data Produk'!$A$2:$E$2517,5,FALSE)</f>
        <v>13500</v>
      </c>
      <c r="H5746">
        <f t="shared" si="179"/>
        <v>54000</v>
      </c>
      <c r="I5746" t="str">
        <f>VLOOKUP(E5746,'Data Produk'!$A$2:$E$2517,3,FALSE)</f>
        <v>BHINNEKA LINKBUDS ES2 WIRED EARBUDS WHITE</v>
      </c>
      <c r="J5746" t="str">
        <f>VLOOKUP(E5746,'Data Produk'!$A$2:$E$2517,4,FALSE)</f>
        <v>EARPHONE</v>
      </c>
      <c r="K5746" t="str">
        <f>VLOOKUP(D5746,'Data Outlet'!$A$2:$D$17,4,FALSE)</f>
        <v>Fani Sari</v>
      </c>
      <c r="L5746" t="str">
        <f>VLOOKUP(D5746,'Data Outlet'!$A$2:$D$17,2,FALSE)</f>
        <v>LIPPO MALL KEMANG</v>
      </c>
    </row>
    <row r="5747" spans="1:12" x14ac:dyDescent="0.25">
      <c r="A5747" t="str">
        <f t="shared" si="180"/>
        <v>T-5746</v>
      </c>
      <c r="B5747" s="3" t="s">
        <v>2584</v>
      </c>
      <c r="C5747" s="5">
        <v>45452</v>
      </c>
      <c r="D5747" s="3" t="s">
        <v>41</v>
      </c>
      <c r="E5747" s="4" t="s">
        <v>1848</v>
      </c>
      <c r="F5747" s="9">
        <v>1</v>
      </c>
      <c r="G5747">
        <f>VLOOKUP(E5747,'Data Produk'!$A$2:$E$2517,5,FALSE)</f>
        <v>82800</v>
      </c>
      <c r="H5747">
        <f t="shared" si="179"/>
        <v>82800</v>
      </c>
      <c r="I5747" t="str">
        <f>VLOOKUP(E5747,'Data Produk'!$A$2:$E$2517,3,FALSE)</f>
        <v>BHINNEKA GO W193 OFFICE MOUSE BEIGE</v>
      </c>
      <c r="J5747" t="str">
        <f>VLOOKUP(E5747,'Data Produk'!$A$2:$E$2517,4,FALSE)</f>
        <v>OFFICE MOUSE</v>
      </c>
      <c r="K5747" t="str">
        <f>VLOOKUP(D5747,'Data Outlet'!$A$2:$D$17,4,FALSE)</f>
        <v>Gita Rahma</v>
      </c>
      <c r="L5747" t="str">
        <f>VLOOKUP(D5747,'Data Outlet'!$A$2:$D$17,2,FALSE)</f>
        <v>MALL GANDARIA CITY</v>
      </c>
    </row>
    <row r="5748" spans="1:12" x14ac:dyDescent="0.25">
      <c r="A5748" t="str">
        <f t="shared" si="180"/>
        <v>T-5747</v>
      </c>
      <c r="B5748" s="3" t="s">
        <v>2584</v>
      </c>
      <c r="C5748" s="5">
        <v>45460</v>
      </c>
      <c r="D5748" s="3" t="s">
        <v>35</v>
      </c>
      <c r="E5748" s="4" t="s">
        <v>326</v>
      </c>
      <c r="F5748" s="9">
        <v>3</v>
      </c>
      <c r="G5748">
        <f>VLOOKUP(E5748,'Data Produk'!$A$2:$E$2517,5,FALSE)</f>
        <v>22500</v>
      </c>
      <c r="H5748">
        <f t="shared" si="179"/>
        <v>67500</v>
      </c>
      <c r="I5748" t="str">
        <f>VLOOKUP(E5748,'Data Produk'!$A$2:$E$2517,3,FALSE)</f>
        <v>BHINNEKA HYPERLINK KV65C1201 BLACK</v>
      </c>
      <c r="J5748" t="str">
        <f>VLOOKUP(E5748,'Data Produk'!$A$2:$E$2517,4,FALSE)</f>
        <v>CABLE</v>
      </c>
      <c r="K5748" t="str">
        <f>VLOOKUP(D5748,'Data Outlet'!$A$2:$D$17,4,FALSE)</f>
        <v>Budi Santoso</v>
      </c>
      <c r="L5748" t="str">
        <f>VLOOKUP(D5748,'Data Outlet'!$A$2:$D$17,2,FALSE)</f>
        <v>BINTARO EXCHANGE</v>
      </c>
    </row>
    <row r="5749" spans="1:12" x14ac:dyDescent="0.25">
      <c r="A5749" t="str">
        <f t="shared" si="180"/>
        <v>T-5748</v>
      </c>
      <c r="B5749" s="3" t="s">
        <v>2584</v>
      </c>
      <c r="C5749" s="5">
        <v>45471</v>
      </c>
      <c r="D5749" s="3" t="s">
        <v>35</v>
      </c>
      <c r="E5749" s="4" t="s">
        <v>934</v>
      </c>
      <c r="F5749" s="9">
        <v>3</v>
      </c>
      <c r="G5749">
        <f>VLOOKUP(E5749,'Data Produk'!$A$2:$E$2517,5,FALSE)</f>
        <v>47700</v>
      </c>
      <c r="H5749">
        <f t="shared" si="179"/>
        <v>143100</v>
      </c>
      <c r="I5749" t="str">
        <f>VLOOKUP(E5749,'Data Produk'!$A$2:$E$2517,3,FALSE)</f>
        <v>BHINNEKA POWER MOVE 30W 2-PORTS CAR CHARGER (PD+QC) BLACK</v>
      </c>
      <c r="J5749" t="str">
        <f>VLOOKUP(E5749,'Data Produk'!$A$2:$E$2517,4,FALSE)</f>
        <v>CAR &amp; TRAVEL CHARGER</v>
      </c>
      <c r="K5749" t="str">
        <f>VLOOKUP(D5749,'Data Outlet'!$A$2:$D$17,4,FALSE)</f>
        <v>Budi Santoso</v>
      </c>
      <c r="L5749" t="str">
        <f>VLOOKUP(D5749,'Data Outlet'!$A$2:$D$17,2,FALSE)</f>
        <v>BINTARO EXCHANGE</v>
      </c>
    </row>
    <row r="5750" spans="1:12" x14ac:dyDescent="0.25">
      <c r="A5750" t="str">
        <f t="shared" si="180"/>
        <v>T-5749</v>
      </c>
      <c r="B5750" s="3" t="s">
        <v>2584</v>
      </c>
      <c r="C5750" s="5">
        <v>45465</v>
      </c>
      <c r="D5750" s="3" t="s">
        <v>47</v>
      </c>
      <c r="E5750" s="4" t="s">
        <v>1929</v>
      </c>
      <c r="F5750" s="9">
        <v>1</v>
      </c>
      <c r="G5750">
        <f>VLOOKUP(E5750,'Data Produk'!$A$2:$E$2517,5,FALSE)</f>
        <v>31500</v>
      </c>
      <c r="H5750">
        <f t="shared" si="179"/>
        <v>31500</v>
      </c>
      <c r="I5750" t="str">
        <f>VLOOKUP(E5750,'Data Produk'!$A$2:$E$2517,3,FALSE)</f>
        <v>BHINNEKA Gaming Mousepad MP35 PINK</v>
      </c>
      <c r="J5750" t="str">
        <f>VLOOKUP(E5750,'Data Produk'!$A$2:$E$2517,4,FALSE)</f>
        <v>BASIC MOUSEPAD</v>
      </c>
      <c r="K5750" t="str">
        <f>VLOOKUP(D5750,'Data Outlet'!$A$2:$D$17,4,FALSE)</f>
        <v>Joko Susilo</v>
      </c>
      <c r="L5750" t="str">
        <f>VLOOKUP(D5750,'Data Outlet'!$A$2:$D$17,2,FALSE)</f>
        <v>SUMARECON MALL BEKASI</v>
      </c>
    </row>
    <row r="5751" spans="1:12" x14ac:dyDescent="0.25">
      <c r="A5751" t="str">
        <f t="shared" si="180"/>
        <v>T-5750</v>
      </c>
      <c r="B5751" s="3" t="s">
        <v>2584</v>
      </c>
      <c r="C5751" s="5">
        <v>45447</v>
      </c>
      <c r="D5751" s="3" t="s">
        <v>41</v>
      </c>
      <c r="E5751" s="4" t="s">
        <v>767</v>
      </c>
      <c r="F5751" s="9">
        <v>3</v>
      </c>
      <c r="G5751">
        <f>VLOOKUP(E5751,'Data Produk'!$A$2:$E$2517,5,FALSE)</f>
        <v>49500</v>
      </c>
      <c r="H5751">
        <f t="shared" si="179"/>
        <v>148500</v>
      </c>
      <c r="I5751" t="str">
        <f>VLOOKUP(E5751,'Data Produk'!$A$2:$E$2517,3,FALSE)</f>
        <v>BHINNEKA POWER PURE 20W 1-PORT TYPE-A USB CHARGER (QC) BLACK</v>
      </c>
      <c r="J5751" t="str">
        <f>VLOOKUP(E5751,'Data Produk'!$A$2:$E$2517,4,FALSE)</f>
        <v>CHARGER</v>
      </c>
      <c r="K5751" t="str">
        <f>VLOOKUP(D5751,'Data Outlet'!$A$2:$D$17,4,FALSE)</f>
        <v>Gita Rahma</v>
      </c>
      <c r="L5751" t="str">
        <f>VLOOKUP(D5751,'Data Outlet'!$A$2:$D$17,2,FALSE)</f>
        <v>MALL GANDARIA CITY</v>
      </c>
    </row>
    <row r="5752" spans="1:12" x14ac:dyDescent="0.25">
      <c r="A5752" t="str">
        <f t="shared" si="180"/>
        <v>T-5751</v>
      </c>
      <c r="B5752" s="3" t="s">
        <v>2584</v>
      </c>
      <c r="C5752" s="5">
        <v>45452</v>
      </c>
      <c r="D5752" s="3" t="s">
        <v>47</v>
      </c>
      <c r="E5752" s="4" t="s">
        <v>800</v>
      </c>
      <c r="F5752" s="9">
        <v>1</v>
      </c>
      <c r="G5752">
        <f>VLOOKUP(E5752,'Data Produk'!$A$2:$E$2517,5,FALSE)</f>
        <v>34200</v>
      </c>
      <c r="H5752">
        <f t="shared" si="179"/>
        <v>34200</v>
      </c>
      <c r="I5752" t="str">
        <f>VLOOKUP(E5752,'Data Produk'!$A$2:$E$2517,3,FALSE)</f>
        <v>KC104 BHINNEKA USB CABLE TYPE C</v>
      </c>
      <c r="J5752" t="str">
        <f>VLOOKUP(E5752,'Data Produk'!$A$2:$E$2517,4,FALSE)</f>
        <v>CABLE</v>
      </c>
      <c r="K5752" t="str">
        <f>VLOOKUP(D5752,'Data Outlet'!$A$2:$D$17,4,FALSE)</f>
        <v>Joko Susilo</v>
      </c>
      <c r="L5752" t="str">
        <f>VLOOKUP(D5752,'Data Outlet'!$A$2:$D$17,2,FALSE)</f>
        <v>SUMARECON MALL BEKASI</v>
      </c>
    </row>
    <row r="5753" spans="1:12" x14ac:dyDescent="0.25">
      <c r="A5753" t="str">
        <f t="shared" si="180"/>
        <v>T-5752</v>
      </c>
      <c r="B5753" s="3" t="s">
        <v>2584</v>
      </c>
      <c r="C5753" s="5">
        <v>45452</v>
      </c>
      <c r="D5753" s="3" t="s">
        <v>35</v>
      </c>
      <c r="E5753" s="4" t="s">
        <v>1768</v>
      </c>
      <c r="F5753" s="9">
        <v>2</v>
      </c>
      <c r="G5753">
        <f>VLOOKUP(E5753,'Data Produk'!$A$2:$E$2517,5,FALSE)</f>
        <v>81000</v>
      </c>
      <c r="H5753">
        <f t="shared" si="179"/>
        <v>162000</v>
      </c>
      <c r="I5753" t="str">
        <f>VLOOKUP(E5753,'Data Produk'!$A$2:$E$2517,3,FALSE)</f>
        <v>BHINNEKA AGILE MP903 GAMING MOUSEPAD BLACK</v>
      </c>
      <c r="J5753" t="str">
        <f>VLOOKUP(E5753,'Data Produk'!$A$2:$E$2517,4,FALSE)</f>
        <v>GAMING MOUSEPAD</v>
      </c>
      <c r="K5753" t="str">
        <f>VLOOKUP(D5753,'Data Outlet'!$A$2:$D$17,4,FALSE)</f>
        <v>Budi Santoso</v>
      </c>
      <c r="L5753" t="str">
        <f>VLOOKUP(D5753,'Data Outlet'!$A$2:$D$17,2,FALSE)</f>
        <v>BINTARO EXCHANGE</v>
      </c>
    </row>
    <row r="5754" spans="1:12" x14ac:dyDescent="0.25">
      <c r="A5754" t="str">
        <f t="shared" si="180"/>
        <v>T-5753</v>
      </c>
      <c r="B5754" s="3" t="s">
        <v>2584</v>
      </c>
      <c r="C5754" s="5">
        <v>45470</v>
      </c>
      <c r="D5754" s="3" t="s">
        <v>47</v>
      </c>
      <c r="E5754" s="4" t="s">
        <v>579</v>
      </c>
      <c r="F5754" s="9">
        <v>1</v>
      </c>
      <c r="G5754">
        <f>VLOOKUP(E5754,'Data Produk'!$A$2:$E$2517,5,FALSE)</f>
        <v>83300</v>
      </c>
      <c r="H5754">
        <f t="shared" si="179"/>
        <v>83300</v>
      </c>
      <c r="I5754" t="str">
        <f>VLOOKUP(E5754,'Data Produk'!$A$2:$E$2517,3,FALSE)</f>
        <v>BHINNEKA POWER PACK S1 10.000 mAh POWERBANK WHITE</v>
      </c>
      <c r="J5754" t="str">
        <f>VLOOKUP(E5754,'Data Produk'!$A$2:$E$2517,4,FALSE)</f>
        <v>POWERBANK</v>
      </c>
      <c r="K5754" t="str">
        <f>VLOOKUP(D5754,'Data Outlet'!$A$2:$D$17,4,FALSE)</f>
        <v>Joko Susilo</v>
      </c>
      <c r="L5754" t="str">
        <f>VLOOKUP(D5754,'Data Outlet'!$A$2:$D$17,2,FALSE)</f>
        <v>SUMARECON MALL BEKASI</v>
      </c>
    </row>
    <row r="5755" spans="1:12" x14ac:dyDescent="0.25">
      <c r="A5755" t="str">
        <f t="shared" si="180"/>
        <v>T-5754</v>
      </c>
      <c r="B5755" s="3" t="s">
        <v>2584</v>
      </c>
      <c r="C5755" s="5">
        <v>45453</v>
      </c>
      <c r="D5755" s="3" t="s">
        <v>41</v>
      </c>
      <c r="E5755" s="4" t="s">
        <v>1956</v>
      </c>
      <c r="F5755" s="9">
        <v>2</v>
      </c>
      <c r="G5755">
        <f>VLOOKUP(E5755,'Data Produk'!$A$2:$E$2517,5,FALSE)</f>
        <v>116100</v>
      </c>
      <c r="H5755">
        <f t="shared" si="179"/>
        <v>232200</v>
      </c>
      <c r="I5755" t="str">
        <f>VLOOKUP(E5755,'Data Produk'!$A$2:$E$2517,3,FALSE)</f>
        <v>BHINNEKA SMART LED STRIP SL0103</v>
      </c>
      <c r="J5755" t="str">
        <f>VLOOKUP(E5755,'Data Produk'!$A$2:$E$2517,4,FALSE)</f>
        <v>SMART LIFE</v>
      </c>
      <c r="K5755" t="str">
        <f>VLOOKUP(D5755,'Data Outlet'!$A$2:$D$17,4,FALSE)</f>
        <v>Gita Rahma</v>
      </c>
      <c r="L5755" t="str">
        <f>VLOOKUP(D5755,'Data Outlet'!$A$2:$D$17,2,FALSE)</f>
        <v>MALL GANDARIA CITY</v>
      </c>
    </row>
    <row r="5756" spans="1:12" x14ac:dyDescent="0.25">
      <c r="A5756" t="str">
        <f t="shared" si="180"/>
        <v>T-5755</v>
      </c>
      <c r="B5756" s="3" t="s">
        <v>2584</v>
      </c>
      <c r="C5756" s="5">
        <v>45468</v>
      </c>
      <c r="D5756" s="3" t="s">
        <v>47</v>
      </c>
      <c r="E5756" s="4" t="s">
        <v>1957</v>
      </c>
      <c r="F5756" s="9">
        <v>1</v>
      </c>
      <c r="G5756">
        <f>VLOOKUP(E5756,'Data Produk'!$A$2:$E$2517,5,FALSE)</f>
        <v>148500</v>
      </c>
      <c r="H5756">
        <f t="shared" si="179"/>
        <v>148500</v>
      </c>
      <c r="I5756" t="str">
        <f>VLOOKUP(E5756,'Data Produk'!$A$2:$E$2517,3,FALSE)</f>
        <v>BHINNEKA SMART ADAPTOR LA1A01</v>
      </c>
      <c r="J5756" t="str">
        <f>VLOOKUP(E5756,'Data Produk'!$A$2:$E$2517,4,FALSE)</f>
        <v>SMART LIFE</v>
      </c>
      <c r="K5756" t="str">
        <f>VLOOKUP(D5756,'Data Outlet'!$A$2:$D$17,4,FALSE)</f>
        <v>Joko Susilo</v>
      </c>
      <c r="L5756" t="str">
        <f>VLOOKUP(D5756,'Data Outlet'!$A$2:$D$17,2,FALSE)</f>
        <v>SUMARECON MALL BEKASI</v>
      </c>
    </row>
    <row r="5757" spans="1:12" x14ac:dyDescent="0.25">
      <c r="A5757" t="str">
        <f t="shared" si="180"/>
        <v>T-5756</v>
      </c>
      <c r="B5757" s="3" t="s">
        <v>2584</v>
      </c>
      <c r="C5757" s="5">
        <v>45462</v>
      </c>
      <c r="D5757" s="3" t="s">
        <v>35</v>
      </c>
      <c r="E5757" s="4" t="s">
        <v>960</v>
      </c>
      <c r="F5757" s="9">
        <v>1</v>
      </c>
      <c r="G5757">
        <f>VLOOKUP(E5757,'Data Produk'!$A$2:$E$2517,5,FALSE)</f>
        <v>112500</v>
      </c>
      <c r="H5757">
        <f t="shared" si="179"/>
        <v>112500</v>
      </c>
      <c r="I5757" t="str">
        <f>VLOOKUP(E5757,'Data Produk'!$A$2:$E$2517,3,FALSE)</f>
        <v>BHINNEKA Gaming Headset Stand Tower AC3001s RGB</v>
      </c>
      <c r="J5757" t="str">
        <f>VLOOKUP(E5757,'Data Produk'!$A$2:$E$2517,4,FALSE)</f>
        <v>OTHER ACCESSORIES</v>
      </c>
      <c r="K5757" t="str">
        <f>VLOOKUP(D5757,'Data Outlet'!$A$2:$D$17,4,FALSE)</f>
        <v>Budi Santoso</v>
      </c>
      <c r="L5757" t="str">
        <f>VLOOKUP(D5757,'Data Outlet'!$A$2:$D$17,2,FALSE)</f>
        <v>BINTARO EXCHANGE</v>
      </c>
    </row>
    <row r="5758" spans="1:12" x14ac:dyDescent="0.25">
      <c r="A5758" t="str">
        <f t="shared" si="180"/>
        <v>T-5757</v>
      </c>
      <c r="B5758" s="3" t="s">
        <v>2584</v>
      </c>
      <c r="C5758" s="5">
        <v>45445</v>
      </c>
      <c r="D5758" s="3" t="s">
        <v>47</v>
      </c>
      <c r="E5758" s="4" t="s">
        <v>1462</v>
      </c>
      <c r="F5758" s="9">
        <v>1</v>
      </c>
      <c r="G5758">
        <f>VLOOKUP(E5758,'Data Produk'!$A$2:$E$2517,5,FALSE)</f>
        <v>76500</v>
      </c>
      <c r="H5758">
        <f t="shared" si="179"/>
        <v>76500</v>
      </c>
      <c r="I5758" t="str">
        <f>VLOOKUP(E5758,'Data Produk'!$A$2:$E$2517,3,FALSE)</f>
        <v>BHINNEKA WAVE10 TW10 TRUE WIRELESS WHITE</v>
      </c>
      <c r="J5758" t="str">
        <f>VLOOKUP(E5758,'Data Produk'!$A$2:$E$2517,4,FALSE)</f>
        <v>TWS</v>
      </c>
      <c r="K5758" t="str">
        <f>VLOOKUP(D5758,'Data Outlet'!$A$2:$D$17,4,FALSE)</f>
        <v>Joko Susilo</v>
      </c>
      <c r="L5758" t="str">
        <f>VLOOKUP(D5758,'Data Outlet'!$A$2:$D$17,2,FALSE)</f>
        <v>SUMARECON MALL BEKASI</v>
      </c>
    </row>
    <row r="5759" spans="1:12" x14ac:dyDescent="0.25">
      <c r="A5759" t="str">
        <f t="shared" si="180"/>
        <v>T-5758</v>
      </c>
      <c r="B5759" s="3" t="s">
        <v>2584</v>
      </c>
      <c r="C5759" s="5">
        <v>45448</v>
      </c>
      <c r="D5759" s="3" t="s">
        <v>35</v>
      </c>
      <c r="E5759" s="4" t="s">
        <v>334</v>
      </c>
      <c r="F5759" s="9">
        <v>6</v>
      </c>
      <c r="G5759">
        <f>VLOOKUP(E5759,'Data Produk'!$A$2:$E$2517,5,FALSE)</f>
        <v>22500</v>
      </c>
      <c r="H5759">
        <f t="shared" si="179"/>
        <v>135000</v>
      </c>
      <c r="I5759" t="str">
        <f>VLOOKUP(E5759,'Data Produk'!$A$2:$E$2517,3,FALSE)</f>
        <v>BHINNEKA LINKBUDS ES4 WIRED EARBUDS BLACK</v>
      </c>
      <c r="J5759" t="str">
        <f>VLOOKUP(E5759,'Data Produk'!$A$2:$E$2517,4,FALSE)</f>
        <v>EARPHONE</v>
      </c>
      <c r="K5759" t="str">
        <f>VLOOKUP(D5759,'Data Outlet'!$A$2:$D$17,4,FALSE)</f>
        <v>Budi Santoso</v>
      </c>
      <c r="L5759" t="str">
        <f>VLOOKUP(D5759,'Data Outlet'!$A$2:$D$17,2,FALSE)</f>
        <v>BINTARO EXCHANGE</v>
      </c>
    </row>
    <row r="5760" spans="1:12" x14ac:dyDescent="0.25">
      <c r="A5760" t="str">
        <f t="shared" si="180"/>
        <v>T-5759</v>
      </c>
      <c r="B5760" s="3" t="s">
        <v>2584</v>
      </c>
      <c r="C5760" s="5">
        <v>45467</v>
      </c>
      <c r="D5760" s="3" t="s">
        <v>35</v>
      </c>
      <c r="E5760" s="4" t="s">
        <v>1958</v>
      </c>
      <c r="F5760" s="9">
        <v>2</v>
      </c>
      <c r="G5760">
        <f>VLOOKUP(E5760,'Data Produk'!$A$2:$E$2517,5,FALSE)</f>
        <v>112500</v>
      </c>
      <c r="H5760">
        <f t="shared" si="179"/>
        <v>225000</v>
      </c>
      <c r="I5760" t="str">
        <f>VLOOKUP(E5760,'Data Produk'!$A$2:$E$2517,3,FALSE)</f>
        <v>BHINNEKA WAVE11 TW11 TRUE WIRELESS PINK</v>
      </c>
      <c r="J5760" t="str">
        <f>VLOOKUP(E5760,'Data Produk'!$A$2:$E$2517,4,FALSE)</f>
        <v>TWS</v>
      </c>
      <c r="K5760" t="str">
        <f>VLOOKUP(D5760,'Data Outlet'!$A$2:$D$17,4,FALSE)</f>
        <v>Budi Santoso</v>
      </c>
      <c r="L5760" t="str">
        <f>VLOOKUP(D5760,'Data Outlet'!$A$2:$D$17,2,FALSE)</f>
        <v>BINTARO EXCHANGE</v>
      </c>
    </row>
    <row r="5761" spans="1:12" x14ac:dyDescent="0.25">
      <c r="A5761" t="str">
        <f t="shared" si="180"/>
        <v>T-5760</v>
      </c>
      <c r="B5761" s="3" t="s">
        <v>2584</v>
      </c>
      <c r="C5761" s="5">
        <v>45466</v>
      </c>
      <c r="D5761" s="3" t="s">
        <v>40</v>
      </c>
      <c r="E5761" s="4" t="s">
        <v>743</v>
      </c>
      <c r="F5761" s="9">
        <v>2</v>
      </c>
      <c r="G5761">
        <f>VLOOKUP(E5761,'Data Produk'!$A$2:$E$2517,5,FALSE)</f>
        <v>90000</v>
      </c>
      <c r="H5761">
        <f t="shared" si="179"/>
        <v>180000</v>
      </c>
      <c r="I5761" t="str">
        <f>VLOOKUP(E5761,'Data Produk'!$A$2:$E$2517,3,FALSE)</f>
        <v>BHINNEKA POWER PURE 33W 2-PORTS USB CHARGER (PD+QC) BLACK</v>
      </c>
      <c r="J5761" t="str">
        <f>VLOOKUP(E5761,'Data Produk'!$A$2:$E$2517,4,FALSE)</f>
        <v>CHARGER</v>
      </c>
      <c r="K5761" t="str">
        <f>VLOOKUP(D5761,'Data Outlet'!$A$2:$D$17,4,FALSE)</f>
        <v>Fani Sari</v>
      </c>
      <c r="L5761" t="str">
        <f>VLOOKUP(D5761,'Data Outlet'!$A$2:$D$17,2,FALSE)</f>
        <v>LIPPO MALL KEMANG</v>
      </c>
    </row>
    <row r="5762" spans="1:12" x14ac:dyDescent="0.25">
      <c r="A5762" t="str">
        <f t="shared" si="180"/>
        <v>T-5761</v>
      </c>
      <c r="B5762" s="3" t="s">
        <v>2584</v>
      </c>
      <c r="C5762" s="5">
        <v>45452</v>
      </c>
      <c r="D5762" s="3" t="s">
        <v>35</v>
      </c>
      <c r="E5762" s="4" t="s">
        <v>1696</v>
      </c>
      <c r="F5762" s="9">
        <v>2</v>
      </c>
      <c r="G5762">
        <f>VLOOKUP(E5762,'Data Produk'!$A$2:$E$2517,5,FALSE)</f>
        <v>144000</v>
      </c>
      <c r="H5762">
        <f t="shared" si="179"/>
        <v>288000</v>
      </c>
      <c r="I5762" t="str">
        <f>VLOOKUP(E5762,'Data Produk'!$A$2:$E$2517,3,FALSE)</f>
        <v>BHINNEKA CHIEF II HG20 GAMING HEADSET BLACK</v>
      </c>
      <c r="J5762" t="str">
        <f>VLOOKUP(E5762,'Data Produk'!$A$2:$E$2517,4,FALSE)</f>
        <v>GAMING HEADSET</v>
      </c>
      <c r="K5762" t="str">
        <f>VLOOKUP(D5762,'Data Outlet'!$A$2:$D$17,4,FALSE)</f>
        <v>Budi Santoso</v>
      </c>
      <c r="L5762" t="str">
        <f>VLOOKUP(D5762,'Data Outlet'!$A$2:$D$17,2,FALSE)</f>
        <v>BINTARO EXCHANGE</v>
      </c>
    </row>
    <row r="5763" spans="1:12" x14ac:dyDescent="0.25">
      <c r="A5763" t="str">
        <f t="shared" si="180"/>
        <v>T-5762</v>
      </c>
      <c r="B5763" s="3" t="s">
        <v>2584</v>
      </c>
      <c r="C5763" s="5">
        <v>45451</v>
      </c>
      <c r="D5763" s="3" t="s">
        <v>39</v>
      </c>
      <c r="E5763" s="4" t="s">
        <v>405</v>
      </c>
      <c r="F5763" s="9">
        <v>4</v>
      </c>
      <c r="G5763">
        <f>VLOOKUP(E5763,'Data Produk'!$A$2:$E$2517,5,FALSE)</f>
        <v>88200</v>
      </c>
      <c r="H5763">
        <f t="shared" ref="H5763:H5826" si="181">G5763*F5763</f>
        <v>352800</v>
      </c>
      <c r="I5763" t="str">
        <f>VLOOKUP(E5763,'Data Produk'!$A$2:$E$2517,3,FALSE)</f>
        <v>BHINNEKA POWER PACK S1 10.000 mAh POWERBANK BLACK</v>
      </c>
      <c r="J5763" t="str">
        <f>VLOOKUP(E5763,'Data Produk'!$A$2:$E$2517,4,FALSE)</f>
        <v>POWERBANK</v>
      </c>
      <c r="K5763" t="str">
        <f>VLOOKUP(D5763,'Data Outlet'!$A$2:$D$17,4,FALSE)</f>
        <v>Eko Wijaya</v>
      </c>
      <c r="L5763" t="str">
        <f>VLOOKUP(D5763,'Data Outlet'!$A$2:$D$17,2,FALSE)</f>
        <v>KOTA KASABLANKA</v>
      </c>
    </row>
    <row r="5764" spans="1:12" x14ac:dyDescent="0.25">
      <c r="A5764" t="str">
        <f t="shared" si="180"/>
        <v>T-5763</v>
      </c>
      <c r="B5764" s="3" t="s">
        <v>2584</v>
      </c>
      <c r="C5764" s="5">
        <v>45465</v>
      </c>
      <c r="D5764" s="3" t="s">
        <v>35</v>
      </c>
      <c r="E5764" s="4" t="s">
        <v>940</v>
      </c>
      <c r="F5764" s="9">
        <v>1</v>
      </c>
      <c r="G5764">
        <f>VLOOKUP(E5764,'Data Produk'!$A$2:$E$2517,5,FALSE)</f>
        <v>112500</v>
      </c>
      <c r="H5764">
        <f t="shared" si="181"/>
        <v>112500</v>
      </c>
      <c r="I5764" t="str">
        <f>VLOOKUP(E5764,'Data Produk'!$A$2:$E$2517,3,FALSE)</f>
        <v>BHINNEKA GO WH02 WIRELESS HEADSET GREY</v>
      </c>
      <c r="J5764" t="str">
        <f>VLOOKUP(E5764,'Data Produk'!$A$2:$E$2517,4,FALSE)</f>
        <v>WIRELESS HEADSET</v>
      </c>
      <c r="K5764" t="str">
        <f>VLOOKUP(D5764,'Data Outlet'!$A$2:$D$17,4,FALSE)</f>
        <v>Budi Santoso</v>
      </c>
      <c r="L5764" t="str">
        <f>VLOOKUP(D5764,'Data Outlet'!$A$2:$D$17,2,FALSE)</f>
        <v>BINTARO EXCHANGE</v>
      </c>
    </row>
    <row r="5765" spans="1:12" x14ac:dyDescent="0.25">
      <c r="A5765" t="str">
        <f t="shared" si="180"/>
        <v>T-5764</v>
      </c>
      <c r="B5765" s="3" t="s">
        <v>2584</v>
      </c>
      <c r="C5765" s="5">
        <v>45456</v>
      </c>
      <c r="D5765" s="3" t="s">
        <v>35</v>
      </c>
      <c r="E5765" s="4" t="s">
        <v>1486</v>
      </c>
      <c r="F5765" s="9">
        <v>1</v>
      </c>
      <c r="G5765">
        <f>VLOOKUP(E5765,'Data Produk'!$A$2:$E$2517,5,FALSE)</f>
        <v>130000</v>
      </c>
      <c r="H5765">
        <f t="shared" si="181"/>
        <v>130000</v>
      </c>
      <c r="I5765" t="str">
        <f>VLOOKUP(E5765,'Data Produk'!$A$2:$E$2517,3,FALSE)</f>
        <v>BHINNEKA TRINITY MH88 GAMING HEADSET WHITE</v>
      </c>
      <c r="J5765" t="str">
        <f>VLOOKUP(E5765,'Data Produk'!$A$2:$E$2517,4,FALSE)</f>
        <v>GAMING HEADSET</v>
      </c>
      <c r="K5765" t="str">
        <f>VLOOKUP(D5765,'Data Outlet'!$A$2:$D$17,4,FALSE)</f>
        <v>Budi Santoso</v>
      </c>
      <c r="L5765" t="str">
        <f>VLOOKUP(D5765,'Data Outlet'!$A$2:$D$17,2,FALSE)</f>
        <v>BINTARO EXCHANGE</v>
      </c>
    </row>
    <row r="5766" spans="1:12" x14ac:dyDescent="0.25">
      <c r="A5766" t="str">
        <f t="shared" si="180"/>
        <v>T-5765</v>
      </c>
      <c r="B5766" s="3" t="s">
        <v>2584</v>
      </c>
      <c r="C5766" s="5">
        <v>45462</v>
      </c>
      <c r="D5766" s="3" t="s">
        <v>40</v>
      </c>
      <c r="E5766" s="4" t="s">
        <v>1959</v>
      </c>
      <c r="F5766" s="9">
        <v>1</v>
      </c>
      <c r="G5766">
        <f>VLOOKUP(E5766,'Data Produk'!$A$2:$E$2517,5,FALSE)</f>
        <v>40500</v>
      </c>
      <c r="H5766">
        <f t="shared" si="181"/>
        <v>40500</v>
      </c>
      <c r="I5766" t="str">
        <f>VLOOKUP(E5766,'Data Produk'!$A$2:$E$2517,3,FALSE)</f>
        <v>BHINNEKA RHASTA II G13 GAMING MOUSE BLACK</v>
      </c>
      <c r="J5766" t="str">
        <f>VLOOKUP(E5766,'Data Produk'!$A$2:$E$2517,4,FALSE)</f>
        <v>MOUSE GAMING</v>
      </c>
      <c r="K5766" t="str">
        <f>VLOOKUP(D5766,'Data Outlet'!$A$2:$D$17,4,FALSE)</f>
        <v>Fani Sari</v>
      </c>
      <c r="L5766" t="str">
        <f>VLOOKUP(D5766,'Data Outlet'!$A$2:$D$17,2,FALSE)</f>
        <v>LIPPO MALL KEMANG</v>
      </c>
    </row>
    <row r="5767" spans="1:12" x14ac:dyDescent="0.25">
      <c r="A5767" t="str">
        <f t="shared" si="180"/>
        <v>T-5766</v>
      </c>
      <c r="B5767" s="3" t="s">
        <v>2584</v>
      </c>
      <c r="C5767" s="5">
        <v>45458</v>
      </c>
      <c r="D5767" s="3" t="s">
        <v>35</v>
      </c>
      <c r="E5767" s="4" t="s">
        <v>1491</v>
      </c>
      <c r="F5767" s="9">
        <v>2</v>
      </c>
      <c r="G5767">
        <f>VLOOKUP(E5767,'Data Produk'!$A$2:$E$2517,5,FALSE)</f>
        <v>73800</v>
      </c>
      <c r="H5767">
        <f t="shared" si="181"/>
        <v>147600</v>
      </c>
      <c r="I5767" t="str">
        <f>VLOOKUP(E5767,'Data Produk'!$A$2:$E$2517,3,FALSE)</f>
        <v>BHINNEKA SMART LIGHT BUB 9W SLB101</v>
      </c>
      <c r="J5767" t="str">
        <f>VLOOKUP(E5767,'Data Produk'!$A$2:$E$2517,4,FALSE)</f>
        <v>SMART LIFE</v>
      </c>
      <c r="K5767" t="str">
        <f>VLOOKUP(D5767,'Data Outlet'!$A$2:$D$17,4,FALSE)</f>
        <v>Budi Santoso</v>
      </c>
      <c r="L5767" t="str">
        <f>VLOOKUP(D5767,'Data Outlet'!$A$2:$D$17,2,FALSE)</f>
        <v>BINTARO EXCHANGE</v>
      </c>
    </row>
    <row r="5768" spans="1:12" x14ac:dyDescent="0.25">
      <c r="A5768" t="str">
        <f t="shared" si="180"/>
        <v>T-5767</v>
      </c>
      <c r="B5768" s="3" t="s">
        <v>2584</v>
      </c>
      <c r="C5768" s="5">
        <v>45461</v>
      </c>
      <c r="D5768" s="3" t="s">
        <v>40</v>
      </c>
      <c r="E5768" s="4" t="s">
        <v>1960</v>
      </c>
      <c r="F5768" s="9">
        <v>1</v>
      </c>
      <c r="G5768">
        <f>VLOOKUP(E5768,'Data Produk'!$A$2:$E$2517,5,FALSE)</f>
        <v>145800</v>
      </c>
      <c r="H5768">
        <f t="shared" si="181"/>
        <v>145800</v>
      </c>
      <c r="I5768" t="str">
        <f>VLOOKUP(E5768,'Data Produk'!$A$2:$E$2517,3,FALSE)</f>
        <v>BHINNEKA REVOLVER GP12 GAMEPAD BLACK</v>
      </c>
      <c r="J5768" t="str">
        <f>VLOOKUP(E5768,'Data Produk'!$A$2:$E$2517,4,FALSE)</f>
        <v>GAMEPAD</v>
      </c>
      <c r="K5768" t="str">
        <f>VLOOKUP(D5768,'Data Outlet'!$A$2:$D$17,4,FALSE)</f>
        <v>Fani Sari</v>
      </c>
      <c r="L5768" t="str">
        <f>VLOOKUP(D5768,'Data Outlet'!$A$2:$D$17,2,FALSE)</f>
        <v>LIPPO MALL KEMANG</v>
      </c>
    </row>
    <row r="5769" spans="1:12" x14ac:dyDescent="0.25">
      <c r="A5769" t="str">
        <f t="shared" si="180"/>
        <v>T-5768</v>
      </c>
      <c r="B5769" s="3" t="s">
        <v>2584</v>
      </c>
      <c r="C5769" s="5">
        <v>45450</v>
      </c>
      <c r="D5769" s="3" t="s">
        <v>47</v>
      </c>
      <c r="E5769" s="4" t="s">
        <v>1582</v>
      </c>
      <c r="F5769" s="9">
        <v>2</v>
      </c>
      <c r="G5769">
        <f>VLOOKUP(E5769,'Data Produk'!$A$2:$E$2517,5,FALSE)</f>
        <v>25200</v>
      </c>
      <c r="H5769">
        <f t="shared" si="181"/>
        <v>50400</v>
      </c>
      <c r="I5769" t="str">
        <f>VLOOKUP(E5769,'Data Produk'!$A$2:$E$2517,3,FALSE)</f>
        <v>KDC105 BHINNEKA USB CABLE TYPE C</v>
      </c>
      <c r="J5769" t="str">
        <f>VLOOKUP(E5769,'Data Produk'!$A$2:$E$2517,4,FALSE)</f>
        <v>CABLE</v>
      </c>
      <c r="K5769" t="str">
        <f>VLOOKUP(D5769,'Data Outlet'!$A$2:$D$17,4,FALSE)</f>
        <v>Joko Susilo</v>
      </c>
      <c r="L5769" t="str">
        <f>VLOOKUP(D5769,'Data Outlet'!$A$2:$D$17,2,FALSE)</f>
        <v>SUMARECON MALL BEKASI</v>
      </c>
    </row>
    <row r="5770" spans="1:12" x14ac:dyDescent="0.25">
      <c r="A5770" t="str">
        <f t="shared" si="180"/>
        <v>T-5769</v>
      </c>
      <c r="B5770" s="3" t="s">
        <v>2584</v>
      </c>
      <c r="C5770" s="5">
        <v>45473</v>
      </c>
      <c r="D5770" s="3" t="s">
        <v>40</v>
      </c>
      <c r="E5770" s="4" t="s">
        <v>761</v>
      </c>
      <c r="F5770" s="9">
        <v>1</v>
      </c>
      <c r="G5770">
        <f>VLOOKUP(E5770,'Data Produk'!$A$2:$E$2517,5,FALSE)</f>
        <v>243000</v>
      </c>
      <c r="H5770">
        <f t="shared" si="181"/>
        <v>243000</v>
      </c>
      <c r="I5770" t="str">
        <f>VLOOKUP(E5770,'Data Produk'!$A$2:$E$2517,3,FALSE)</f>
        <v>BHINNEKA POWER PLUS 65W 3-PORTS GAN CHARGER (PPS/PD+QC) BLACK</v>
      </c>
      <c r="J5770" t="str">
        <f>VLOOKUP(E5770,'Data Produk'!$A$2:$E$2517,4,FALSE)</f>
        <v>CHARGER</v>
      </c>
      <c r="K5770" t="str">
        <f>VLOOKUP(D5770,'Data Outlet'!$A$2:$D$17,4,FALSE)</f>
        <v>Fani Sari</v>
      </c>
      <c r="L5770" t="str">
        <f>VLOOKUP(D5770,'Data Outlet'!$A$2:$D$17,2,FALSE)</f>
        <v>LIPPO MALL KEMANG</v>
      </c>
    </row>
    <row r="5771" spans="1:12" x14ac:dyDescent="0.25">
      <c r="A5771" t="str">
        <f t="shared" si="180"/>
        <v>T-5770</v>
      </c>
      <c r="B5771" s="3" t="s">
        <v>2584</v>
      </c>
      <c r="C5771" s="5">
        <v>45445</v>
      </c>
      <c r="D5771" s="3" t="s">
        <v>47</v>
      </c>
      <c r="E5771" s="4" t="s">
        <v>908</v>
      </c>
      <c r="F5771" s="9">
        <v>4</v>
      </c>
      <c r="G5771">
        <f>VLOOKUP(E5771,'Data Produk'!$A$2:$E$2517,5,FALSE)</f>
        <v>18000</v>
      </c>
      <c r="H5771">
        <f t="shared" si="181"/>
        <v>72000</v>
      </c>
      <c r="I5771" t="str">
        <f>VLOOKUP(E5771,'Data Produk'!$A$2:$E$2517,3,FALSE)</f>
        <v>BHINNEKA DURALINK KLB1201 BLACK</v>
      </c>
      <c r="J5771" t="str">
        <f>VLOOKUP(E5771,'Data Produk'!$A$2:$E$2517,4,FALSE)</f>
        <v>CABLE</v>
      </c>
      <c r="K5771" t="str">
        <f>VLOOKUP(D5771,'Data Outlet'!$A$2:$D$17,4,FALSE)</f>
        <v>Joko Susilo</v>
      </c>
      <c r="L5771" t="str">
        <f>VLOOKUP(D5771,'Data Outlet'!$A$2:$D$17,2,FALSE)</f>
        <v>SUMARECON MALL BEKASI</v>
      </c>
    </row>
    <row r="5772" spans="1:12" x14ac:dyDescent="0.25">
      <c r="A5772" t="str">
        <f t="shared" ref="A5772:A5835" si="182">"T-"&amp;ROW()-1</f>
        <v>T-5771</v>
      </c>
      <c r="B5772" s="3" t="s">
        <v>2584</v>
      </c>
      <c r="C5772" s="5">
        <v>45458</v>
      </c>
      <c r="D5772" s="3" t="s">
        <v>35</v>
      </c>
      <c r="E5772" s="4" t="s">
        <v>343</v>
      </c>
      <c r="F5772" s="9">
        <v>3</v>
      </c>
      <c r="G5772">
        <f>VLOOKUP(E5772,'Data Produk'!$A$2:$E$2517,5,FALSE)</f>
        <v>57600</v>
      </c>
      <c r="H5772">
        <f t="shared" si="181"/>
        <v>172800</v>
      </c>
      <c r="I5772" t="str">
        <f>VLOOKUP(E5772,'Data Produk'!$A$2:$E$2517,3,FALSE)</f>
        <v>BHINNEKA GO W192 OFFICE MOUSE BLACK</v>
      </c>
      <c r="J5772" t="str">
        <f>VLOOKUP(E5772,'Data Produk'!$A$2:$E$2517,4,FALSE)</f>
        <v>OFFICE MOUSE</v>
      </c>
      <c r="K5772" t="str">
        <f>VLOOKUP(D5772,'Data Outlet'!$A$2:$D$17,4,FALSE)</f>
        <v>Budi Santoso</v>
      </c>
      <c r="L5772" t="str">
        <f>VLOOKUP(D5772,'Data Outlet'!$A$2:$D$17,2,FALSE)</f>
        <v>BINTARO EXCHANGE</v>
      </c>
    </row>
    <row r="5773" spans="1:12" x14ac:dyDescent="0.25">
      <c r="A5773" t="str">
        <f t="shared" si="182"/>
        <v>T-5772</v>
      </c>
      <c r="B5773" s="3" t="s">
        <v>2584</v>
      </c>
      <c r="C5773" s="5">
        <v>45462</v>
      </c>
      <c r="D5773" s="3" t="s">
        <v>40</v>
      </c>
      <c r="E5773" s="4" t="s">
        <v>495</v>
      </c>
      <c r="F5773" s="9">
        <v>2</v>
      </c>
      <c r="G5773">
        <f>VLOOKUP(E5773,'Data Produk'!$A$2:$E$2517,5,FALSE)</f>
        <v>81000</v>
      </c>
      <c r="H5773">
        <f t="shared" si="181"/>
        <v>162000</v>
      </c>
      <c r="I5773" t="str">
        <f>VLOOKUP(E5773,'Data Produk'!$A$2:$E$2517,3,FALSE)</f>
        <v>BHINNEKA AGILE MP903 GAMING MOUSEPAD BLACK</v>
      </c>
      <c r="J5773" t="str">
        <f>VLOOKUP(E5773,'Data Produk'!$A$2:$E$2517,4,FALSE)</f>
        <v>GAMING MOUSEPAD</v>
      </c>
      <c r="K5773" t="str">
        <f>VLOOKUP(D5773,'Data Outlet'!$A$2:$D$17,4,FALSE)</f>
        <v>Fani Sari</v>
      </c>
      <c r="L5773" t="str">
        <f>VLOOKUP(D5773,'Data Outlet'!$A$2:$D$17,2,FALSE)</f>
        <v>LIPPO MALL KEMANG</v>
      </c>
    </row>
    <row r="5774" spans="1:12" x14ac:dyDescent="0.25">
      <c r="A5774" t="str">
        <f t="shared" si="182"/>
        <v>T-5773</v>
      </c>
      <c r="B5774" s="3" t="s">
        <v>2584</v>
      </c>
      <c r="C5774" s="5">
        <v>45460</v>
      </c>
      <c r="D5774" s="3" t="s">
        <v>40</v>
      </c>
      <c r="E5774" s="4" t="s">
        <v>621</v>
      </c>
      <c r="F5774" s="9">
        <v>3</v>
      </c>
      <c r="G5774">
        <f>VLOOKUP(E5774,'Data Produk'!$A$2:$E$2517,5,FALSE)</f>
        <v>34200</v>
      </c>
      <c r="H5774">
        <f t="shared" si="181"/>
        <v>102600</v>
      </c>
      <c r="I5774" t="str">
        <f>VLOOKUP(E5774,'Data Produk'!$A$2:$E$2517,3,FALSE)</f>
        <v>BHINNEKA VIGIL MP452 BASIC MOUSEPAD BLACK</v>
      </c>
      <c r="J5774" t="str">
        <f>VLOOKUP(E5774,'Data Produk'!$A$2:$E$2517,4,FALSE)</f>
        <v>BASIC MOUSEPAD</v>
      </c>
      <c r="K5774" t="str">
        <f>VLOOKUP(D5774,'Data Outlet'!$A$2:$D$17,4,FALSE)</f>
        <v>Fani Sari</v>
      </c>
      <c r="L5774" t="str">
        <f>VLOOKUP(D5774,'Data Outlet'!$A$2:$D$17,2,FALSE)</f>
        <v>LIPPO MALL KEMANG</v>
      </c>
    </row>
    <row r="5775" spans="1:12" x14ac:dyDescent="0.25">
      <c r="A5775" t="str">
        <f t="shared" si="182"/>
        <v>T-5774</v>
      </c>
      <c r="B5775" s="3" t="s">
        <v>2584</v>
      </c>
      <c r="C5775" s="5">
        <v>45456</v>
      </c>
      <c r="D5775" s="3" t="s">
        <v>40</v>
      </c>
      <c r="E5775" s="4" t="s">
        <v>574</v>
      </c>
      <c r="F5775" s="9">
        <v>1</v>
      </c>
      <c r="G5775">
        <f>VLOOKUP(E5775,'Data Produk'!$A$2:$E$2517,5,FALSE)</f>
        <v>49500</v>
      </c>
      <c r="H5775">
        <f t="shared" si="181"/>
        <v>49500</v>
      </c>
      <c r="I5775" t="str">
        <f>VLOOKUP(E5775,'Data Produk'!$A$2:$E$2517,3,FALSE)</f>
        <v>BHINNEKA POWER PURE 20W 1-PORT TYPE-A USB CHARGER (QC) BLACK</v>
      </c>
      <c r="J5775" t="str">
        <f>VLOOKUP(E5775,'Data Produk'!$A$2:$E$2517,4,FALSE)</f>
        <v>CHARGER</v>
      </c>
      <c r="K5775" t="str">
        <f>VLOOKUP(D5775,'Data Outlet'!$A$2:$D$17,4,FALSE)</f>
        <v>Fani Sari</v>
      </c>
      <c r="L5775" t="str">
        <f>VLOOKUP(D5775,'Data Outlet'!$A$2:$D$17,2,FALSE)</f>
        <v>LIPPO MALL KEMANG</v>
      </c>
    </row>
    <row r="5776" spans="1:12" x14ac:dyDescent="0.25">
      <c r="A5776" t="str">
        <f t="shared" si="182"/>
        <v>T-5775</v>
      </c>
      <c r="B5776" s="3" t="s">
        <v>2584</v>
      </c>
      <c r="C5776" s="5">
        <v>45451</v>
      </c>
      <c r="D5776" s="3" t="s">
        <v>41</v>
      </c>
      <c r="E5776" s="4" t="s">
        <v>1961</v>
      </c>
      <c r="F5776" s="9">
        <v>1</v>
      </c>
      <c r="G5776">
        <f>VLOOKUP(E5776,'Data Produk'!$A$2:$E$2517,5,FALSE)</f>
        <v>148500</v>
      </c>
      <c r="H5776">
        <f t="shared" si="181"/>
        <v>148500</v>
      </c>
      <c r="I5776" t="str">
        <f>VLOOKUP(E5776,'Data Produk'!$A$2:$E$2517,3,FALSE)</f>
        <v>BHINNEKA SMART ADAPTOR LA1A01</v>
      </c>
      <c r="J5776" t="str">
        <f>VLOOKUP(E5776,'Data Produk'!$A$2:$E$2517,4,FALSE)</f>
        <v>SMART LIFE</v>
      </c>
      <c r="K5776" t="str">
        <f>VLOOKUP(D5776,'Data Outlet'!$A$2:$D$17,4,FALSE)</f>
        <v>Gita Rahma</v>
      </c>
      <c r="L5776" t="str">
        <f>VLOOKUP(D5776,'Data Outlet'!$A$2:$D$17,2,FALSE)</f>
        <v>MALL GANDARIA CITY</v>
      </c>
    </row>
    <row r="5777" spans="1:12" x14ac:dyDescent="0.25">
      <c r="A5777" t="str">
        <f t="shared" si="182"/>
        <v>T-5776</v>
      </c>
      <c r="B5777" s="3" t="s">
        <v>2584</v>
      </c>
      <c r="C5777" s="5">
        <v>45468</v>
      </c>
      <c r="D5777" s="3" t="s">
        <v>41</v>
      </c>
      <c r="E5777" s="4" t="s">
        <v>1450</v>
      </c>
      <c r="F5777" s="9">
        <v>1</v>
      </c>
      <c r="G5777">
        <f>VLOOKUP(E5777,'Data Produk'!$A$2:$E$2517,5,FALSE)</f>
        <v>143100</v>
      </c>
      <c r="H5777">
        <f t="shared" si="181"/>
        <v>143100</v>
      </c>
      <c r="I5777" t="str">
        <f>VLOOKUP(E5777,'Data Produk'!$A$2:$E$2517,3,FALSE)</f>
        <v>BHINNEKA VENOM II WGC2 GAMING MOUSE MINT</v>
      </c>
      <c r="J5777" t="str">
        <f>VLOOKUP(E5777,'Data Produk'!$A$2:$E$2517,4,FALSE)</f>
        <v>MOUSE GAMING</v>
      </c>
      <c r="K5777" t="str">
        <f>VLOOKUP(D5777,'Data Outlet'!$A$2:$D$17,4,FALSE)</f>
        <v>Gita Rahma</v>
      </c>
      <c r="L5777" t="str">
        <f>VLOOKUP(D5777,'Data Outlet'!$A$2:$D$17,2,FALSE)</f>
        <v>MALL GANDARIA CITY</v>
      </c>
    </row>
    <row r="5778" spans="1:12" x14ac:dyDescent="0.25">
      <c r="A5778" t="str">
        <f t="shared" si="182"/>
        <v>T-5777</v>
      </c>
      <c r="B5778" s="3" t="s">
        <v>2584</v>
      </c>
      <c r="C5778" s="5">
        <v>45454</v>
      </c>
      <c r="D5778" s="3" t="s">
        <v>40</v>
      </c>
      <c r="E5778" s="4" t="s">
        <v>1683</v>
      </c>
      <c r="F5778" s="9">
        <v>1</v>
      </c>
      <c r="G5778">
        <f>VLOOKUP(E5778,'Data Produk'!$A$2:$E$2517,5,FALSE)</f>
        <v>81000</v>
      </c>
      <c r="H5778">
        <f t="shared" si="181"/>
        <v>81000</v>
      </c>
      <c r="I5778" t="str">
        <f>VLOOKUP(E5778,'Data Produk'!$A$2:$E$2517,3,FALSE)</f>
        <v>BHINNEKA SCAR II EG5C WIRED EARBUDS BLACK</v>
      </c>
      <c r="J5778" t="str">
        <f>VLOOKUP(E5778,'Data Produk'!$A$2:$E$2517,4,FALSE)</f>
        <v>EARPHONE</v>
      </c>
      <c r="K5778" t="str">
        <f>VLOOKUP(D5778,'Data Outlet'!$A$2:$D$17,4,FALSE)</f>
        <v>Fani Sari</v>
      </c>
      <c r="L5778" t="str">
        <f>VLOOKUP(D5778,'Data Outlet'!$A$2:$D$17,2,FALSE)</f>
        <v>LIPPO MALL KEMANG</v>
      </c>
    </row>
    <row r="5779" spans="1:12" x14ac:dyDescent="0.25">
      <c r="A5779" t="str">
        <f t="shared" si="182"/>
        <v>T-5778</v>
      </c>
      <c r="B5779" s="3" t="s">
        <v>2584</v>
      </c>
      <c r="C5779" s="5">
        <v>45465</v>
      </c>
      <c r="D5779" s="3" t="s">
        <v>47</v>
      </c>
      <c r="E5779" s="4" t="s">
        <v>784</v>
      </c>
      <c r="F5779" s="9">
        <v>2</v>
      </c>
      <c r="G5779">
        <f>VLOOKUP(E5779,'Data Produk'!$A$2:$E$2517,5,FALSE)</f>
        <v>29700</v>
      </c>
      <c r="H5779">
        <f t="shared" si="181"/>
        <v>59400</v>
      </c>
      <c r="I5779" t="str">
        <f>VLOOKUP(E5779,'Data Produk'!$A$2:$E$2517,3,FALSE)</f>
        <v>KM104 BHINNEKA USB CABLE MICRO</v>
      </c>
      <c r="J5779" t="str">
        <f>VLOOKUP(E5779,'Data Produk'!$A$2:$E$2517,4,FALSE)</f>
        <v>CABLE</v>
      </c>
      <c r="K5779" t="str">
        <f>VLOOKUP(D5779,'Data Outlet'!$A$2:$D$17,4,FALSE)</f>
        <v>Joko Susilo</v>
      </c>
      <c r="L5779" t="str">
        <f>VLOOKUP(D5779,'Data Outlet'!$A$2:$D$17,2,FALSE)</f>
        <v>SUMARECON MALL BEKASI</v>
      </c>
    </row>
    <row r="5780" spans="1:12" x14ac:dyDescent="0.25">
      <c r="A5780" t="str">
        <f t="shared" si="182"/>
        <v>T-5779</v>
      </c>
      <c r="B5780" s="3" t="s">
        <v>2584</v>
      </c>
      <c r="C5780" s="5">
        <v>45452</v>
      </c>
      <c r="D5780" s="3" t="s">
        <v>40</v>
      </c>
      <c r="E5780" s="4" t="s">
        <v>466</v>
      </c>
      <c r="F5780" s="9">
        <v>1</v>
      </c>
      <c r="G5780">
        <f>VLOOKUP(E5780,'Data Produk'!$A$2:$E$2517,5,FALSE)</f>
        <v>82800</v>
      </c>
      <c r="H5780">
        <f t="shared" si="181"/>
        <v>82800</v>
      </c>
      <c r="I5780" t="str">
        <f>VLOOKUP(E5780,'Data Produk'!$A$2:$E$2517,3,FALSE)</f>
        <v>BHINNEKA W190 OFFICE MOUSE BLACK</v>
      </c>
      <c r="J5780" t="str">
        <f>VLOOKUP(E5780,'Data Produk'!$A$2:$E$2517,4,FALSE)</f>
        <v>OFFICE MOUSE</v>
      </c>
      <c r="K5780" t="str">
        <f>VLOOKUP(D5780,'Data Outlet'!$A$2:$D$17,4,FALSE)</f>
        <v>Fani Sari</v>
      </c>
      <c r="L5780" t="str">
        <f>VLOOKUP(D5780,'Data Outlet'!$A$2:$D$17,2,FALSE)</f>
        <v>LIPPO MALL KEMANG</v>
      </c>
    </row>
    <row r="5781" spans="1:12" x14ac:dyDescent="0.25">
      <c r="A5781" t="str">
        <f t="shared" si="182"/>
        <v>T-5780</v>
      </c>
      <c r="B5781" s="3" t="s">
        <v>2584</v>
      </c>
      <c r="C5781" s="5">
        <v>45463</v>
      </c>
      <c r="D5781" s="3" t="s">
        <v>35</v>
      </c>
      <c r="E5781" s="4" t="s">
        <v>337</v>
      </c>
      <c r="F5781" s="9">
        <v>1</v>
      </c>
      <c r="G5781">
        <f>VLOOKUP(E5781,'Data Produk'!$A$2:$E$2517,5,FALSE)</f>
        <v>34200</v>
      </c>
      <c r="H5781">
        <f t="shared" si="181"/>
        <v>34200</v>
      </c>
      <c r="I5781" t="str">
        <f>VLOOKUP(E5781,'Data Produk'!$A$2:$E$2517,3,FALSE)</f>
        <v>BHINNEKA VIGIL MP452 BASIC MOUSEPAD BLACK</v>
      </c>
      <c r="J5781" t="str">
        <f>VLOOKUP(E5781,'Data Produk'!$A$2:$E$2517,4,FALSE)</f>
        <v>BASIC MOUSEPAD</v>
      </c>
      <c r="K5781" t="str">
        <f>VLOOKUP(D5781,'Data Outlet'!$A$2:$D$17,4,FALSE)</f>
        <v>Budi Santoso</v>
      </c>
      <c r="L5781" t="str">
        <f>VLOOKUP(D5781,'Data Outlet'!$A$2:$D$17,2,FALSE)</f>
        <v>BINTARO EXCHANGE</v>
      </c>
    </row>
    <row r="5782" spans="1:12" x14ac:dyDescent="0.25">
      <c r="A5782" t="str">
        <f t="shared" si="182"/>
        <v>T-5781</v>
      </c>
      <c r="B5782" s="3" t="s">
        <v>2584</v>
      </c>
      <c r="C5782" s="5">
        <v>45462</v>
      </c>
      <c r="D5782" s="3" t="s">
        <v>35</v>
      </c>
      <c r="E5782" s="4" t="s">
        <v>342</v>
      </c>
      <c r="F5782" s="9">
        <v>2</v>
      </c>
      <c r="G5782">
        <f>VLOOKUP(E5782,'Data Produk'!$A$2:$E$2517,5,FALSE)</f>
        <v>60750</v>
      </c>
      <c r="H5782">
        <f t="shared" si="181"/>
        <v>121500</v>
      </c>
      <c r="I5782" t="str">
        <f>VLOOKUP(E5782,'Data Produk'!$A$2:$E$2517,3,FALSE)</f>
        <v>BHINNEKA RAIGOR II WG10 GAMING MOUSE BLACK</v>
      </c>
      <c r="J5782" t="str">
        <f>VLOOKUP(E5782,'Data Produk'!$A$2:$E$2517,4,FALSE)</f>
        <v>MOUSE GAMING</v>
      </c>
      <c r="K5782" t="str">
        <f>VLOOKUP(D5782,'Data Outlet'!$A$2:$D$17,4,FALSE)</f>
        <v>Budi Santoso</v>
      </c>
      <c r="L5782" t="str">
        <f>VLOOKUP(D5782,'Data Outlet'!$A$2:$D$17,2,FALSE)</f>
        <v>BINTARO EXCHANGE</v>
      </c>
    </row>
    <row r="5783" spans="1:12" x14ac:dyDescent="0.25">
      <c r="A5783" t="str">
        <f t="shared" si="182"/>
        <v>T-5782</v>
      </c>
      <c r="B5783" s="3" t="s">
        <v>2584</v>
      </c>
      <c r="C5783" s="5">
        <v>45456</v>
      </c>
      <c r="D5783" s="3" t="s">
        <v>40</v>
      </c>
      <c r="E5783" s="4" t="s">
        <v>448</v>
      </c>
      <c r="F5783" s="9">
        <v>2</v>
      </c>
      <c r="G5783">
        <f>VLOOKUP(E5783,'Data Produk'!$A$2:$E$2517,5,FALSE)</f>
        <v>65700</v>
      </c>
      <c r="H5783">
        <f t="shared" si="181"/>
        <v>131400</v>
      </c>
      <c r="I5783" t="str">
        <f>VLOOKUP(E5783,'Data Produk'!$A$2:$E$2517,3,FALSE)</f>
        <v>BHINNEKA RAIGOR III WG12 GAMING MOUSE BLACK</v>
      </c>
      <c r="J5783" t="str">
        <f>VLOOKUP(E5783,'Data Produk'!$A$2:$E$2517,4,FALSE)</f>
        <v>MOUSE GAMING</v>
      </c>
      <c r="K5783" t="str">
        <f>VLOOKUP(D5783,'Data Outlet'!$A$2:$D$17,4,FALSE)</f>
        <v>Fani Sari</v>
      </c>
      <c r="L5783" t="str">
        <f>VLOOKUP(D5783,'Data Outlet'!$A$2:$D$17,2,FALSE)</f>
        <v>LIPPO MALL KEMANG</v>
      </c>
    </row>
    <row r="5784" spans="1:12" x14ac:dyDescent="0.25">
      <c r="A5784" t="str">
        <f t="shared" si="182"/>
        <v>T-5783</v>
      </c>
      <c r="B5784" s="3" t="s">
        <v>2584</v>
      </c>
      <c r="C5784" s="5">
        <v>45456</v>
      </c>
      <c r="D5784" s="3" t="s">
        <v>41</v>
      </c>
      <c r="E5784" s="4" t="s">
        <v>1693</v>
      </c>
      <c r="F5784" s="9">
        <v>1</v>
      </c>
      <c r="G5784">
        <f>VLOOKUP(E5784,'Data Produk'!$A$2:$E$2517,5,FALSE)</f>
        <v>82800</v>
      </c>
      <c r="H5784">
        <f t="shared" si="181"/>
        <v>82800</v>
      </c>
      <c r="I5784" t="str">
        <f>VLOOKUP(E5784,'Data Produk'!$A$2:$E$2517,3,FALSE)</f>
        <v>BHINNEKA GO W193 OFFICE MOUSE PINK</v>
      </c>
      <c r="J5784" t="str">
        <f>VLOOKUP(E5784,'Data Produk'!$A$2:$E$2517,4,FALSE)</f>
        <v>OFFICE MOUSE</v>
      </c>
      <c r="K5784" t="str">
        <f>VLOOKUP(D5784,'Data Outlet'!$A$2:$D$17,4,FALSE)</f>
        <v>Gita Rahma</v>
      </c>
      <c r="L5784" t="str">
        <f>VLOOKUP(D5784,'Data Outlet'!$A$2:$D$17,2,FALSE)</f>
        <v>MALL GANDARIA CITY</v>
      </c>
    </row>
    <row r="5785" spans="1:12" x14ac:dyDescent="0.25">
      <c r="A5785" t="str">
        <f t="shared" si="182"/>
        <v>T-5784</v>
      </c>
      <c r="B5785" s="3" t="s">
        <v>2584</v>
      </c>
      <c r="C5785" s="5">
        <v>45446</v>
      </c>
      <c r="D5785" s="3" t="s">
        <v>47</v>
      </c>
      <c r="E5785" s="4" t="s">
        <v>1259</v>
      </c>
      <c r="F5785" s="9">
        <v>1</v>
      </c>
      <c r="G5785">
        <f>VLOOKUP(E5785,'Data Produk'!$A$2:$E$2517,5,FALSE)</f>
        <v>27000</v>
      </c>
      <c r="H5785">
        <f t="shared" si="181"/>
        <v>27000</v>
      </c>
      <c r="I5785" t="str">
        <f>VLOOKUP(E5785,'Data Produk'!$A$2:$E$2517,3,FALSE)</f>
        <v>BHINNEKA DURALINK KLB2001 BLACK</v>
      </c>
      <c r="J5785" t="str">
        <f>VLOOKUP(E5785,'Data Produk'!$A$2:$E$2517,4,FALSE)</f>
        <v>CABLE</v>
      </c>
      <c r="K5785" t="str">
        <f>VLOOKUP(D5785,'Data Outlet'!$A$2:$D$17,4,FALSE)</f>
        <v>Joko Susilo</v>
      </c>
      <c r="L5785" t="str">
        <f>VLOOKUP(D5785,'Data Outlet'!$A$2:$D$17,2,FALSE)</f>
        <v>SUMARECON MALL BEKASI</v>
      </c>
    </row>
    <row r="5786" spans="1:12" x14ac:dyDescent="0.25">
      <c r="A5786" t="str">
        <f t="shared" si="182"/>
        <v>T-5785</v>
      </c>
      <c r="B5786" s="3" t="s">
        <v>2584</v>
      </c>
      <c r="C5786" s="5">
        <v>45451</v>
      </c>
      <c r="D5786" s="3" t="s">
        <v>41</v>
      </c>
      <c r="E5786" s="4" t="s">
        <v>798</v>
      </c>
      <c r="F5786" s="9">
        <v>5</v>
      </c>
      <c r="G5786">
        <f>VLOOKUP(E5786,'Data Produk'!$A$2:$E$2517,5,FALSE)</f>
        <v>14400</v>
      </c>
      <c r="H5786">
        <f t="shared" si="181"/>
        <v>72000</v>
      </c>
      <c r="I5786" t="str">
        <f>VLOOKUP(E5786,'Data Produk'!$A$2:$E$2517,3,FALSE)</f>
        <v>BHINNEKA DURALINK KLT1201 CABLE BLACK</v>
      </c>
      <c r="J5786" t="str">
        <f>VLOOKUP(E5786,'Data Produk'!$A$2:$E$2517,4,FALSE)</f>
        <v>CABLE</v>
      </c>
      <c r="K5786" t="str">
        <f>VLOOKUP(D5786,'Data Outlet'!$A$2:$D$17,4,FALSE)</f>
        <v>Gita Rahma</v>
      </c>
      <c r="L5786" t="str">
        <f>VLOOKUP(D5786,'Data Outlet'!$A$2:$D$17,2,FALSE)</f>
        <v>MALL GANDARIA CITY</v>
      </c>
    </row>
    <row r="5787" spans="1:12" x14ac:dyDescent="0.25">
      <c r="A5787" t="str">
        <f t="shared" si="182"/>
        <v>T-5786</v>
      </c>
      <c r="B5787" s="3" t="s">
        <v>2584</v>
      </c>
      <c r="C5787" s="5">
        <v>45471</v>
      </c>
      <c r="D5787" s="3" t="s">
        <v>40</v>
      </c>
      <c r="E5787" s="4" t="s">
        <v>1252</v>
      </c>
      <c r="F5787" s="9">
        <v>1</v>
      </c>
      <c r="G5787">
        <f>VLOOKUP(E5787,'Data Produk'!$A$2:$E$2517,5,FALSE)</f>
        <v>81000</v>
      </c>
      <c r="H5787">
        <f t="shared" si="181"/>
        <v>81000</v>
      </c>
      <c r="I5787" t="str">
        <f>VLOOKUP(E5787,'Data Produk'!$A$2:$E$2517,3,FALSE)</f>
        <v>BHINNEKA CRYTO VX7 GAMING MOUSE WHITE</v>
      </c>
      <c r="J5787" t="str">
        <f>VLOOKUP(E5787,'Data Produk'!$A$2:$E$2517,4,FALSE)</f>
        <v>MOUSE GAMING</v>
      </c>
      <c r="K5787" t="str">
        <f>VLOOKUP(D5787,'Data Outlet'!$A$2:$D$17,4,FALSE)</f>
        <v>Fani Sari</v>
      </c>
      <c r="L5787" t="str">
        <f>VLOOKUP(D5787,'Data Outlet'!$A$2:$D$17,2,FALSE)</f>
        <v>LIPPO MALL KEMANG</v>
      </c>
    </row>
    <row r="5788" spans="1:12" x14ac:dyDescent="0.25">
      <c r="A5788" t="str">
        <f t="shared" si="182"/>
        <v>T-5787</v>
      </c>
      <c r="B5788" s="3" t="s">
        <v>2584</v>
      </c>
      <c r="C5788" s="5">
        <v>45461</v>
      </c>
      <c r="D5788" s="3" t="s">
        <v>47</v>
      </c>
      <c r="E5788" s="4" t="s">
        <v>1570</v>
      </c>
      <c r="F5788" s="9">
        <v>1</v>
      </c>
      <c r="G5788">
        <f>VLOOKUP(E5788,'Data Produk'!$A$2:$E$2517,5,FALSE)</f>
        <v>170100</v>
      </c>
      <c r="H5788">
        <f t="shared" si="181"/>
        <v>170100</v>
      </c>
      <c r="I5788" t="str">
        <f>VLOOKUP(E5788,'Data Produk'!$A$2:$E$2517,3,FALSE)</f>
        <v>BHINNEKA Gaming Deskmat ATO MP905 AQUA</v>
      </c>
      <c r="J5788" t="str">
        <f>VLOOKUP(E5788,'Data Produk'!$A$2:$E$2517,4,FALSE)</f>
        <v>DESKMAT</v>
      </c>
      <c r="K5788" t="str">
        <f>VLOOKUP(D5788,'Data Outlet'!$A$2:$D$17,4,FALSE)</f>
        <v>Joko Susilo</v>
      </c>
      <c r="L5788" t="str">
        <f>VLOOKUP(D5788,'Data Outlet'!$A$2:$D$17,2,FALSE)</f>
        <v>SUMARECON MALL BEKASI</v>
      </c>
    </row>
    <row r="5789" spans="1:12" x14ac:dyDescent="0.25">
      <c r="A5789" t="str">
        <f t="shared" si="182"/>
        <v>T-5788</v>
      </c>
      <c r="B5789" s="3" t="s">
        <v>2584</v>
      </c>
      <c r="C5789" s="5">
        <v>45473</v>
      </c>
      <c r="D5789" s="3" t="s">
        <v>40</v>
      </c>
      <c r="E5789" s="4" t="s">
        <v>460</v>
      </c>
      <c r="F5789" s="9">
        <v>2</v>
      </c>
      <c r="G5789">
        <f>VLOOKUP(E5789,'Data Produk'!$A$2:$E$2517,5,FALSE)</f>
        <v>82800</v>
      </c>
      <c r="H5789">
        <f t="shared" si="181"/>
        <v>165600</v>
      </c>
      <c r="I5789" t="str">
        <f>VLOOKUP(E5789,'Data Produk'!$A$2:$E$2517,3,FALSE)</f>
        <v>BHINNEKA GO W193 OFFICE MOUSE GREY</v>
      </c>
      <c r="J5789" t="str">
        <f>VLOOKUP(E5789,'Data Produk'!$A$2:$E$2517,4,FALSE)</f>
        <v>OFFICE MOUSE</v>
      </c>
      <c r="K5789" t="str">
        <f>VLOOKUP(D5789,'Data Outlet'!$A$2:$D$17,4,FALSE)</f>
        <v>Fani Sari</v>
      </c>
      <c r="L5789" t="str">
        <f>VLOOKUP(D5789,'Data Outlet'!$A$2:$D$17,2,FALSE)</f>
        <v>LIPPO MALL KEMANG</v>
      </c>
    </row>
    <row r="5790" spans="1:12" x14ac:dyDescent="0.25">
      <c r="A5790" t="str">
        <f t="shared" si="182"/>
        <v>T-5789</v>
      </c>
      <c r="B5790" s="3" t="s">
        <v>2584</v>
      </c>
      <c r="C5790" s="5">
        <v>45465</v>
      </c>
      <c r="D5790" s="3" t="s">
        <v>41</v>
      </c>
      <c r="E5790" s="4" t="s">
        <v>837</v>
      </c>
      <c r="F5790" s="9">
        <v>4</v>
      </c>
      <c r="G5790">
        <f>VLOOKUP(E5790,'Data Produk'!$A$2:$E$2517,5,FALSE)</f>
        <v>27000</v>
      </c>
      <c r="H5790">
        <f t="shared" si="181"/>
        <v>108000</v>
      </c>
      <c r="I5790" t="str">
        <f>VLOOKUP(E5790,'Data Produk'!$A$2:$E$2517,3,FALSE)</f>
        <v>BHINNEKA DURALINK KCB2001 BLACK</v>
      </c>
      <c r="J5790" t="str">
        <f>VLOOKUP(E5790,'Data Produk'!$A$2:$E$2517,4,FALSE)</f>
        <v>CABLE</v>
      </c>
      <c r="K5790" t="str">
        <f>VLOOKUP(D5790,'Data Outlet'!$A$2:$D$17,4,FALSE)</f>
        <v>Gita Rahma</v>
      </c>
      <c r="L5790" t="str">
        <f>VLOOKUP(D5790,'Data Outlet'!$A$2:$D$17,2,FALSE)</f>
        <v>MALL GANDARIA CITY</v>
      </c>
    </row>
    <row r="5791" spans="1:12" x14ac:dyDescent="0.25">
      <c r="A5791" t="str">
        <f t="shared" si="182"/>
        <v>T-5790</v>
      </c>
      <c r="B5791" s="3" t="s">
        <v>2584</v>
      </c>
      <c r="C5791" s="5">
        <v>45454</v>
      </c>
      <c r="D5791" s="3" t="s">
        <v>39</v>
      </c>
      <c r="E5791" s="4" t="s">
        <v>401</v>
      </c>
      <c r="F5791" s="9">
        <v>5</v>
      </c>
      <c r="G5791">
        <f>VLOOKUP(E5791,'Data Produk'!$A$2:$E$2517,5,FALSE)</f>
        <v>88200</v>
      </c>
      <c r="H5791">
        <f t="shared" si="181"/>
        <v>441000</v>
      </c>
      <c r="I5791" t="str">
        <f>VLOOKUP(E5791,'Data Produk'!$A$2:$E$2517,3,FALSE)</f>
        <v>BHINNEKA POWER PACK S1 10.000 mAh POWERBANK WHITE</v>
      </c>
      <c r="J5791" t="str">
        <f>VLOOKUP(E5791,'Data Produk'!$A$2:$E$2517,4,FALSE)</f>
        <v>POWERBANK</v>
      </c>
      <c r="K5791" t="str">
        <f>VLOOKUP(D5791,'Data Outlet'!$A$2:$D$17,4,FALSE)</f>
        <v>Eko Wijaya</v>
      </c>
      <c r="L5791" t="str">
        <f>VLOOKUP(D5791,'Data Outlet'!$A$2:$D$17,2,FALSE)</f>
        <v>KOTA KASABLANKA</v>
      </c>
    </row>
    <row r="5792" spans="1:12" x14ac:dyDescent="0.25">
      <c r="A5792" t="str">
        <f t="shared" si="182"/>
        <v>T-5791</v>
      </c>
      <c r="B5792" s="3" t="s">
        <v>2584</v>
      </c>
      <c r="C5792" s="5">
        <v>45472</v>
      </c>
      <c r="D5792" s="3" t="s">
        <v>47</v>
      </c>
      <c r="E5792" s="4" t="s">
        <v>1834</v>
      </c>
      <c r="F5792" s="9">
        <v>1</v>
      </c>
      <c r="G5792">
        <f>VLOOKUP(E5792,'Data Produk'!$A$2:$E$2517,5,FALSE)</f>
        <v>131850</v>
      </c>
      <c r="H5792">
        <f t="shared" si="181"/>
        <v>131850</v>
      </c>
      <c r="I5792" t="str">
        <f>VLOOKUP(E5792,'Data Produk'!$A$2:$E$2517,3,FALSE)</f>
        <v>BHINNEKA VENOM II WGC2 GAMING MOUSE MINT</v>
      </c>
      <c r="J5792" t="str">
        <f>VLOOKUP(E5792,'Data Produk'!$A$2:$E$2517,4,FALSE)</f>
        <v>MOUSE GAMING</v>
      </c>
      <c r="K5792" t="str">
        <f>VLOOKUP(D5792,'Data Outlet'!$A$2:$D$17,4,FALSE)</f>
        <v>Joko Susilo</v>
      </c>
      <c r="L5792" t="str">
        <f>VLOOKUP(D5792,'Data Outlet'!$A$2:$D$17,2,FALSE)</f>
        <v>SUMARECON MALL BEKASI</v>
      </c>
    </row>
    <row r="5793" spans="1:12" x14ac:dyDescent="0.25">
      <c r="A5793" t="str">
        <f t="shared" si="182"/>
        <v>T-5792</v>
      </c>
      <c r="B5793" s="3" t="s">
        <v>2584</v>
      </c>
      <c r="C5793" s="5">
        <v>45445</v>
      </c>
      <c r="D5793" s="3" t="s">
        <v>40</v>
      </c>
      <c r="E5793" s="4" t="s">
        <v>1962</v>
      </c>
      <c r="F5793" s="9">
        <v>1</v>
      </c>
      <c r="G5793">
        <f>VLOOKUP(E5793,'Data Produk'!$A$2:$E$2517,5,FALSE)</f>
        <v>247500</v>
      </c>
      <c r="H5793">
        <f t="shared" si="181"/>
        <v>247500</v>
      </c>
      <c r="I5793" t="str">
        <f>VLOOKUP(E5793,'Data Produk'!$A$2:$E$2517,3,FALSE)</f>
        <v>BHINNEKA SHOOTER II WGP13 GAMEPAD BLUE</v>
      </c>
      <c r="J5793" t="str">
        <f>VLOOKUP(E5793,'Data Produk'!$A$2:$E$2517,4,FALSE)</f>
        <v>GAMEPAD</v>
      </c>
      <c r="K5793" t="str">
        <f>VLOOKUP(D5793,'Data Outlet'!$A$2:$D$17,4,FALSE)</f>
        <v>Fani Sari</v>
      </c>
      <c r="L5793" t="str">
        <f>VLOOKUP(D5793,'Data Outlet'!$A$2:$D$17,2,FALSE)</f>
        <v>LIPPO MALL KEMANG</v>
      </c>
    </row>
    <row r="5794" spans="1:12" x14ac:dyDescent="0.25">
      <c r="A5794" t="str">
        <f t="shared" si="182"/>
        <v>T-5793</v>
      </c>
      <c r="B5794" s="3" t="s">
        <v>2584</v>
      </c>
      <c r="C5794" s="5">
        <v>45449</v>
      </c>
      <c r="D5794" s="3" t="s">
        <v>35</v>
      </c>
      <c r="E5794" s="4" t="s">
        <v>357</v>
      </c>
      <c r="F5794" s="9">
        <v>3</v>
      </c>
      <c r="G5794">
        <f>VLOOKUP(E5794,'Data Produk'!$A$2:$E$2517,5,FALSE)</f>
        <v>81000</v>
      </c>
      <c r="H5794">
        <f t="shared" si="181"/>
        <v>243000</v>
      </c>
      <c r="I5794" t="str">
        <f>VLOOKUP(E5794,'Data Produk'!$A$2:$E$2517,3,FALSE)</f>
        <v>BHINNEKA THOR X9 GAMING MOUSE BLACK</v>
      </c>
      <c r="J5794" t="str">
        <f>VLOOKUP(E5794,'Data Produk'!$A$2:$E$2517,4,FALSE)</f>
        <v>MOUSE GAMING</v>
      </c>
      <c r="K5794" t="str">
        <f>VLOOKUP(D5794,'Data Outlet'!$A$2:$D$17,4,FALSE)</f>
        <v>Budi Santoso</v>
      </c>
      <c r="L5794" t="str">
        <f>VLOOKUP(D5794,'Data Outlet'!$A$2:$D$17,2,FALSE)</f>
        <v>BINTARO EXCHANGE</v>
      </c>
    </row>
    <row r="5795" spans="1:12" x14ac:dyDescent="0.25">
      <c r="A5795" t="str">
        <f t="shared" si="182"/>
        <v>T-5794</v>
      </c>
      <c r="B5795" s="3" t="s">
        <v>2584</v>
      </c>
      <c r="C5795" s="5">
        <v>45468</v>
      </c>
      <c r="D5795" s="3" t="s">
        <v>39</v>
      </c>
      <c r="E5795" s="4" t="s">
        <v>732</v>
      </c>
      <c r="F5795" s="9">
        <v>3</v>
      </c>
      <c r="G5795">
        <f>VLOOKUP(E5795,'Data Produk'!$A$2:$E$2517,5,FALSE)</f>
        <v>13500</v>
      </c>
      <c r="H5795">
        <f t="shared" si="181"/>
        <v>40500</v>
      </c>
      <c r="I5795" t="str">
        <f>VLOOKUP(E5795,'Data Produk'!$A$2:$E$2517,3,FALSE)</f>
        <v>BHINNEKA LINKBUDS ES2 WIRED EARBUDS BLACK</v>
      </c>
      <c r="J5795" t="str">
        <f>VLOOKUP(E5795,'Data Produk'!$A$2:$E$2517,4,FALSE)</f>
        <v>EARPHONE</v>
      </c>
      <c r="K5795" t="str">
        <f>VLOOKUP(D5795,'Data Outlet'!$A$2:$D$17,4,FALSE)</f>
        <v>Eko Wijaya</v>
      </c>
      <c r="L5795" t="str">
        <f>VLOOKUP(D5795,'Data Outlet'!$A$2:$D$17,2,FALSE)</f>
        <v>KOTA KASABLANKA</v>
      </c>
    </row>
    <row r="5796" spans="1:12" x14ac:dyDescent="0.25">
      <c r="A5796" t="str">
        <f t="shared" si="182"/>
        <v>T-5795</v>
      </c>
      <c r="B5796" s="3" t="s">
        <v>2584</v>
      </c>
      <c r="C5796" s="5">
        <v>45451</v>
      </c>
      <c r="D5796" s="3" t="s">
        <v>47</v>
      </c>
      <c r="E5796" s="4" t="s">
        <v>747</v>
      </c>
      <c r="F5796" s="9">
        <v>3</v>
      </c>
      <c r="G5796">
        <f>VLOOKUP(E5796,'Data Produk'!$A$2:$E$2517,5,FALSE)</f>
        <v>47700</v>
      </c>
      <c r="H5796">
        <f t="shared" si="181"/>
        <v>143100</v>
      </c>
      <c r="I5796" t="str">
        <f>VLOOKUP(E5796,'Data Produk'!$A$2:$E$2517,3,FALSE)</f>
        <v>BHINNEKA POWER MOVE 30W 2-PORTS CAR CHARGER (PD+QC) BLACK</v>
      </c>
      <c r="J5796" t="str">
        <f>VLOOKUP(E5796,'Data Produk'!$A$2:$E$2517,4,FALSE)</f>
        <v>CAR &amp; TRAVEL CHARGER</v>
      </c>
      <c r="K5796" t="str">
        <f>VLOOKUP(D5796,'Data Outlet'!$A$2:$D$17,4,FALSE)</f>
        <v>Joko Susilo</v>
      </c>
      <c r="L5796" t="str">
        <f>VLOOKUP(D5796,'Data Outlet'!$A$2:$D$17,2,FALSE)</f>
        <v>SUMARECON MALL BEKASI</v>
      </c>
    </row>
    <row r="5797" spans="1:12" x14ac:dyDescent="0.25">
      <c r="A5797" t="str">
        <f t="shared" si="182"/>
        <v>T-5796</v>
      </c>
      <c r="B5797" s="3" t="s">
        <v>2584</v>
      </c>
      <c r="C5797" s="5">
        <v>45451</v>
      </c>
      <c r="D5797" s="3" t="s">
        <v>47</v>
      </c>
      <c r="E5797" s="4" t="s">
        <v>1904</v>
      </c>
      <c r="F5797" s="9">
        <v>1</v>
      </c>
      <c r="G5797">
        <f>VLOOKUP(E5797,'Data Produk'!$A$2:$E$2517,5,FALSE)</f>
        <v>125100</v>
      </c>
      <c r="H5797">
        <f t="shared" si="181"/>
        <v>125100</v>
      </c>
      <c r="I5797" t="str">
        <f>VLOOKUP(E5797,'Data Produk'!$A$2:$E$2517,3,FALSE)</f>
        <v>BHINNEKA THOR II X16 GAMING MOUSE BLACK</v>
      </c>
      <c r="J5797" t="str">
        <f>VLOOKUP(E5797,'Data Produk'!$A$2:$E$2517,4,FALSE)</f>
        <v>MOUSE GAMING</v>
      </c>
      <c r="K5797" t="str">
        <f>VLOOKUP(D5797,'Data Outlet'!$A$2:$D$17,4,FALSE)</f>
        <v>Joko Susilo</v>
      </c>
      <c r="L5797" t="str">
        <f>VLOOKUP(D5797,'Data Outlet'!$A$2:$D$17,2,FALSE)</f>
        <v>SUMARECON MALL BEKASI</v>
      </c>
    </row>
    <row r="5798" spans="1:12" x14ac:dyDescent="0.25">
      <c r="A5798" t="str">
        <f t="shared" si="182"/>
        <v>T-5797</v>
      </c>
      <c r="B5798" s="3" t="s">
        <v>2584</v>
      </c>
      <c r="C5798" s="5">
        <v>45458</v>
      </c>
      <c r="D5798" s="3" t="s">
        <v>39</v>
      </c>
      <c r="E5798" s="4" t="s">
        <v>414</v>
      </c>
      <c r="F5798" s="9">
        <v>2</v>
      </c>
      <c r="G5798">
        <f>VLOOKUP(E5798,'Data Produk'!$A$2:$E$2517,5,FALSE)</f>
        <v>162000</v>
      </c>
      <c r="H5798">
        <f t="shared" si="181"/>
        <v>324000</v>
      </c>
      <c r="I5798" t="str">
        <f>VLOOKUP(E5798,'Data Produk'!$A$2:$E$2517,3,FALSE)</f>
        <v>BHINNEKA POWER PACK T1 10.000 mAh 22,5W POWERBANK BLACK</v>
      </c>
      <c r="J5798" t="str">
        <f>VLOOKUP(E5798,'Data Produk'!$A$2:$E$2517,4,FALSE)</f>
        <v>POWERBANK</v>
      </c>
      <c r="K5798" t="str">
        <f>VLOOKUP(D5798,'Data Outlet'!$A$2:$D$17,4,FALSE)</f>
        <v>Eko Wijaya</v>
      </c>
      <c r="L5798" t="str">
        <f>VLOOKUP(D5798,'Data Outlet'!$A$2:$D$17,2,FALSE)</f>
        <v>KOTA KASABLANKA</v>
      </c>
    </row>
    <row r="5799" spans="1:12" x14ac:dyDescent="0.25">
      <c r="A5799" t="str">
        <f t="shared" si="182"/>
        <v>T-5798</v>
      </c>
      <c r="B5799" s="3" t="s">
        <v>2584</v>
      </c>
      <c r="C5799" s="5">
        <v>45448</v>
      </c>
      <c r="D5799" s="3" t="s">
        <v>40</v>
      </c>
      <c r="E5799" s="4" t="s">
        <v>483</v>
      </c>
      <c r="F5799" s="9">
        <v>1</v>
      </c>
      <c r="G5799">
        <f>VLOOKUP(E5799,'Data Produk'!$A$2:$E$2517,5,FALSE)</f>
        <v>29700</v>
      </c>
      <c r="H5799">
        <f t="shared" si="181"/>
        <v>29700</v>
      </c>
      <c r="I5799" t="str">
        <f>VLOOKUP(E5799,'Data Produk'!$A$2:$E$2517,3,FALSE)</f>
        <v>KM104 BHINNEKA USB CABLE MICRO</v>
      </c>
      <c r="J5799" t="str">
        <f>VLOOKUP(E5799,'Data Produk'!$A$2:$E$2517,4,FALSE)</f>
        <v>CABLE</v>
      </c>
      <c r="K5799" t="str">
        <f>VLOOKUP(D5799,'Data Outlet'!$A$2:$D$17,4,FALSE)</f>
        <v>Fani Sari</v>
      </c>
      <c r="L5799" t="str">
        <f>VLOOKUP(D5799,'Data Outlet'!$A$2:$D$17,2,FALSE)</f>
        <v>LIPPO MALL KEMANG</v>
      </c>
    </row>
    <row r="5800" spans="1:12" x14ac:dyDescent="0.25">
      <c r="A5800" t="str">
        <f t="shared" si="182"/>
        <v>T-5799</v>
      </c>
      <c r="B5800" s="3" t="s">
        <v>2584</v>
      </c>
      <c r="C5800" s="5">
        <v>45456</v>
      </c>
      <c r="D5800" s="3" t="s">
        <v>41</v>
      </c>
      <c r="E5800" s="4" t="s">
        <v>1201</v>
      </c>
      <c r="F5800" s="9">
        <v>2</v>
      </c>
      <c r="G5800">
        <f>VLOOKUP(E5800,'Data Produk'!$A$2:$E$2517,5,FALSE)</f>
        <v>34200</v>
      </c>
      <c r="H5800">
        <f t="shared" si="181"/>
        <v>68400</v>
      </c>
      <c r="I5800" t="str">
        <f>VLOOKUP(E5800,'Data Produk'!$A$2:$E$2517,3,FALSE)</f>
        <v>KDL105 BHINNEKA USB CABLE LIGHTNING</v>
      </c>
      <c r="J5800" t="str">
        <f>VLOOKUP(E5800,'Data Produk'!$A$2:$E$2517,4,FALSE)</f>
        <v>CABLE</v>
      </c>
      <c r="K5800" t="str">
        <f>VLOOKUP(D5800,'Data Outlet'!$A$2:$D$17,4,FALSE)</f>
        <v>Gita Rahma</v>
      </c>
      <c r="L5800" t="str">
        <f>VLOOKUP(D5800,'Data Outlet'!$A$2:$D$17,2,FALSE)</f>
        <v>MALL GANDARIA CITY</v>
      </c>
    </row>
    <row r="5801" spans="1:12" x14ac:dyDescent="0.25">
      <c r="A5801" t="str">
        <f t="shared" si="182"/>
        <v>T-5800</v>
      </c>
      <c r="B5801" s="3" t="s">
        <v>2584</v>
      </c>
      <c r="C5801" s="5">
        <v>45467</v>
      </c>
      <c r="D5801" s="3" t="s">
        <v>40</v>
      </c>
      <c r="E5801" s="4" t="s">
        <v>481</v>
      </c>
      <c r="F5801" s="9">
        <v>3</v>
      </c>
      <c r="G5801">
        <f>VLOOKUP(E5801,'Data Produk'!$A$2:$E$2517,5,FALSE)</f>
        <v>22500</v>
      </c>
      <c r="H5801">
        <f t="shared" si="181"/>
        <v>67500</v>
      </c>
      <c r="I5801" t="str">
        <f>VLOOKUP(E5801,'Data Produk'!$A$2:$E$2517,3,FALSE)</f>
        <v>BHINNEKA LINKBUDS ES4 WIRED EARBUDS WHITE</v>
      </c>
      <c r="J5801" t="str">
        <f>VLOOKUP(E5801,'Data Produk'!$A$2:$E$2517,4,FALSE)</f>
        <v>EARPHONE</v>
      </c>
      <c r="K5801" t="str">
        <f>VLOOKUP(D5801,'Data Outlet'!$A$2:$D$17,4,FALSE)</f>
        <v>Fani Sari</v>
      </c>
      <c r="L5801" t="str">
        <f>VLOOKUP(D5801,'Data Outlet'!$A$2:$D$17,2,FALSE)</f>
        <v>LIPPO MALL KEMANG</v>
      </c>
    </row>
    <row r="5802" spans="1:12" x14ac:dyDescent="0.25">
      <c r="A5802" t="str">
        <f t="shared" si="182"/>
        <v>T-5801</v>
      </c>
      <c r="B5802" s="3" t="s">
        <v>2584</v>
      </c>
      <c r="C5802" s="5">
        <v>45444</v>
      </c>
      <c r="D5802" s="3" t="s">
        <v>47</v>
      </c>
      <c r="E5802" s="4" t="s">
        <v>917</v>
      </c>
      <c r="F5802" s="9">
        <v>1</v>
      </c>
      <c r="G5802">
        <f>VLOOKUP(E5802,'Data Produk'!$A$2:$E$2517,5,FALSE)</f>
        <v>17100</v>
      </c>
      <c r="H5802">
        <f t="shared" si="181"/>
        <v>17100</v>
      </c>
      <c r="I5802" t="str">
        <f>VLOOKUP(E5802,'Data Produk'!$A$2:$E$2517,3,FALSE)</f>
        <v>BHINNEKA DURALINK KCB1201 BLACK</v>
      </c>
      <c r="J5802" t="str">
        <f>VLOOKUP(E5802,'Data Produk'!$A$2:$E$2517,4,FALSE)</f>
        <v>CABLE</v>
      </c>
      <c r="K5802" t="str">
        <f>VLOOKUP(D5802,'Data Outlet'!$A$2:$D$17,4,FALSE)</f>
        <v>Joko Susilo</v>
      </c>
      <c r="L5802" t="str">
        <f>VLOOKUP(D5802,'Data Outlet'!$A$2:$D$17,2,FALSE)</f>
        <v>SUMARECON MALL BEKASI</v>
      </c>
    </row>
    <row r="5803" spans="1:12" x14ac:dyDescent="0.25">
      <c r="A5803" t="str">
        <f t="shared" si="182"/>
        <v>T-5802</v>
      </c>
      <c r="B5803" s="3" t="s">
        <v>2584</v>
      </c>
      <c r="C5803" s="5">
        <v>45452</v>
      </c>
      <c r="D5803" s="3" t="s">
        <v>41</v>
      </c>
      <c r="E5803" s="4" t="s">
        <v>1574</v>
      </c>
      <c r="F5803" s="9">
        <v>1</v>
      </c>
      <c r="G5803">
        <f>VLOOKUP(E5803,'Data Produk'!$A$2:$E$2517,5,FALSE)</f>
        <v>103500</v>
      </c>
      <c r="H5803">
        <f t="shared" si="181"/>
        <v>103500</v>
      </c>
      <c r="I5803" t="str">
        <f>VLOOKUP(E5803,'Data Produk'!$A$2:$E$2517,3,FALSE)</f>
        <v>BHINNEKA FLASH HQ53 GAMING HEADSET BLACK</v>
      </c>
      <c r="J5803" t="str">
        <f>VLOOKUP(E5803,'Data Produk'!$A$2:$E$2517,4,FALSE)</f>
        <v>GAMING HEADSET</v>
      </c>
      <c r="K5803" t="str">
        <f>VLOOKUP(D5803,'Data Outlet'!$A$2:$D$17,4,FALSE)</f>
        <v>Gita Rahma</v>
      </c>
      <c r="L5803" t="str">
        <f>VLOOKUP(D5803,'Data Outlet'!$A$2:$D$17,2,FALSE)</f>
        <v>MALL GANDARIA CITY</v>
      </c>
    </row>
    <row r="5804" spans="1:12" x14ac:dyDescent="0.25">
      <c r="A5804" t="str">
        <f t="shared" si="182"/>
        <v>T-5803</v>
      </c>
      <c r="B5804" s="3" t="s">
        <v>2584</v>
      </c>
      <c r="C5804" s="5">
        <v>45450</v>
      </c>
      <c r="D5804" s="3" t="s">
        <v>41</v>
      </c>
      <c r="E5804" s="4" t="s">
        <v>927</v>
      </c>
      <c r="F5804" s="9">
        <v>2</v>
      </c>
      <c r="G5804">
        <f>VLOOKUP(E5804,'Data Produk'!$A$2:$E$2517,5,FALSE)</f>
        <v>88200</v>
      </c>
      <c r="H5804">
        <f t="shared" si="181"/>
        <v>176400</v>
      </c>
      <c r="I5804" t="str">
        <f>VLOOKUP(E5804,'Data Produk'!$A$2:$E$2517,3,FALSE)</f>
        <v>BHINNEKA POWER PACK S1 10.000 mAh POWERBANK BLACK</v>
      </c>
      <c r="J5804" t="str">
        <f>VLOOKUP(E5804,'Data Produk'!$A$2:$E$2517,4,FALSE)</f>
        <v>POWERBANK</v>
      </c>
      <c r="K5804" t="str">
        <f>VLOOKUP(D5804,'Data Outlet'!$A$2:$D$17,4,FALSE)</f>
        <v>Gita Rahma</v>
      </c>
      <c r="L5804" t="str">
        <f>VLOOKUP(D5804,'Data Outlet'!$A$2:$D$17,2,FALSE)</f>
        <v>MALL GANDARIA CITY</v>
      </c>
    </row>
    <row r="5805" spans="1:12" x14ac:dyDescent="0.25">
      <c r="A5805" t="str">
        <f t="shared" si="182"/>
        <v>T-5804</v>
      </c>
      <c r="B5805" s="3" t="s">
        <v>2584</v>
      </c>
      <c r="C5805" s="5">
        <v>45445</v>
      </c>
      <c r="D5805" s="3" t="s">
        <v>47</v>
      </c>
      <c r="E5805" s="4" t="s">
        <v>1717</v>
      </c>
      <c r="F5805" s="9">
        <v>1</v>
      </c>
      <c r="G5805">
        <f>VLOOKUP(E5805,'Data Produk'!$A$2:$E$2517,5,FALSE)</f>
        <v>29700</v>
      </c>
      <c r="H5805">
        <f t="shared" si="181"/>
        <v>29700</v>
      </c>
      <c r="I5805" t="str">
        <f>VLOOKUP(E5805,'Data Produk'!$A$2:$E$2517,3,FALSE)</f>
        <v>KC201 BHINNEKA USB CABLE TYPE C</v>
      </c>
      <c r="J5805" t="str">
        <f>VLOOKUP(E5805,'Data Produk'!$A$2:$E$2517,4,FALSE)</f>
        <v>CABLE</v>
      </c>
      <c r="K5805" t="str">
        <f>VLOOKUP(D5805,'Data Outlet'!$A$2:$D$17,4,FALSE)</f>
        <v>Joko Susilo</v>
      </c>
      <c r="L5805" t="str">
        <f>VLOOKUP(D5805,'Data Outlet'!$A$2:$D$17,2,FALSE)</f>
        <v>SUMARECON MALL BEKASI</v>
      </c>
    </row>
    <row r="5806" spans="1:12" x14ac:dyDescent="0.25">
      <c r="A5806" t="str">
        <f t="shared" si="182"/>
        <v>T-5805</v>
      </c>
      <c r="B5806" s="3" t="s">
        <v>2584</v>
      </c>
      <c r="C5806" s="5">
        <v>45451</v>
      </c>
      <c r="D5806" s="3" t="s">
        <v>40</v>
      </c>
      <c r="E5806" s="4" t="s">
        <v>895</v>
      </c>
      <c r="F5806" s="9">
        <v>5</v>
      </c>
      <c r="G5806">
        <f>VLOOKUP(E5806,'Data Produk'!$A$2:$E$2517,5,FALSE)</f>
        <v>116100</v>
      </c>
      <c r="H5806">
        <f t="shared" si="181"/>
        <v>580500</v>
      </c>
      <c r="I5806" t="str">
        <f>VLOOKUP(E5806,'Data Produk'!$A$2:$E$2517,3,FALSE)</f>
        <v>BHINNEKA SMART LED STRIP SL0103</v>
      </c>
      <c r="J5806" t="str">
        <f>VLOOKUP(E5806,'Data Produk'!$A$2:$E$2517,4,FALSE)</f>
        <v>SMART LIFE</v>
      </c>
      <c r="K5806" t="str">
        <f>VLOOKUP(D5806,'Data Outlet'!$A$2:$D$17,4,FALSE)</f>
        <v>Fani Sari</v>
      </c>
      <c r="L5806" t="str">
        <f>VLOOKUP(D5806,'Data Outlet'!$A$2:$D$17,2,FALSE)</f>
        <v>LIPPO MALL KEMANG</v>
      </c>
    </row>
    <row r="5807" spans="1:12" x14ac:dyDescent="0.25">
      <c r="A5807" t="str">
        <f t="shared" si="182"/>
        <v>T-5806</v>
      </c>
      <c r="B5807" s="3" t="s">
        <v>2584</v>
      </c>
      <c r="C5807" s="5">
        <v>45473</v>
      </c>
      <c r="D5807" s="3" t="s">
        <v>47</v>
      </c>
      <c r="E5807" s="4" t="s">
        <v>1444</v>
      </c>
      <c r="F5807" s="9">
        <v>1</v>
      </c>
      <c r="G5807">
        <f>VLOOKUP(E5807,'Data Produk'!$A$2:$E$2517,5,FALSE)</f>
        <v>26100</v>
      </c>
      <c r="H5807">
        <f t="shared" si="181"/>
        <v>26100</v>
      </c>
      <c r="I5807" t="str">
        <f>VLOOKUP(E5807,'Data Produk'!$A$2:$E$2517,3,FALSE)</f>
        <v>BHINNEKA GO ES1 WIRED EARBUDS BLACK</v>
      </c>
      <c r="J5807" t="str">
        <f>VLOOKUP(E5807,'Data Produk'!$A$2:$E$2517,4,FALSE)</f>
        <v>EARPHONE</v>
      </c>
      <c r="K5807" t="str">
        <f>VLOOKUP(D5807,'Data Outlet'!$A$2:$D$17,4,FALSE)</f>
        <v>Joko Susilo</v>
      </c>
      <c r="L5807" t="str">
        <f>VLOOKUP(D5807,'Data Outlet'!$A$2:$D$17,2,FALSE)</f>
        <v>SUMARECON MALL BEKASI</v>
      </c>
    </row>
    <row r="5808" spans="1:12" x14ac:dyDescent="0.25">
      <c r="A5808" t="str">
        <f t="shared" si="182"/>
        <v>T-5807</v>
      </c>
      <c r="B5808" s="3" t="s">
        <v>2584</v>
      </c>
      <c r="C5808" s="5">
        <v>45446</v>
      </c>
      <c r="D5808" s="3" t="s">
        <v>39</v>
      </c>
      <c r="E5808" s="4" t="s">
        <v>1467</v>
      </c>
      <c r="F5808" s="9">
        <v>2</v>
      </c>
      <c r="G5808">
        <f>VLOOKUP(E5808,'Data Produk'!$A$2:$E$2517,5,FALSE)</f>
        <v>81000</v>
      </c>
      <c r="H5808">
        <f t="shared" si="181"/>
        <v>162000</v>
      </c>
      <c r="I5808" t="str">
        <f>VLOOKUP(E5808,'Data Produk'!$A$2:$E$2517,3,FALSE)</f>
        <v>BHINNEKA CRYTO VX7 GAMING MOUSE BLACK</v>
      </c>
      <c r="J5808" t="str">
        <f>VLOOKUP(E5808,'Data Produk'!$A$2:$E$2517,4,FALSE)</f>
        <v>MOUSE GAMING</v>
      </c>
      <c r="K5808" t="str">
        <f>VLOOKUP(D5808,'Data Outlet'!$A$2:$D$17,4,FALSE)</f>
        <v>Eko Wijaya</v>
      </c>
      <c r="L5808" t="str">
        <f>VLOOKUP(D5808,'Data Outlet'!$A$2:$D$17,2,FALSE)</f>
        <v>KOTA KASABLANKA</v>
      </c>
    </row>
    <row r="5809" spans="1:12" x14ac:dyDescent="0.25">
      <c r="A5809" t="str">
        <f t="shared" si="182"/>
        <v>T-5808</v>
      </c>
      <c r="B5809" s="3" t="s">
        <v>2584</v>
      </c>
      <c r="C5809" s="5">
        <v>45456</v>
      </c>
      <c r="D5809" s="3" t="s">
        <v>39</v>
      </c>
      <c r="E5809" s="4" t="s">
        <v>443</v>
      </c>
      <c r="F5809" s="9">
        <v>10</v>
      </c>
      <c r="G5809">
        <f>VLOOKUP(E5809,'Data Produk'!$A$2:$E$2517,5,FALSE)</f>
        <v>49500</v>
      </c>
      <c r="H5809">
        <f t="shared" si="181"/>
        <v>495000</v>
      </c>
      <c r="I5809" t="str">
        <f>VLOOKUP(E5809,'Data Produk'!$A$2:$E$2517,3,FALSE)</f>
        <v>BHINNEKA POWER PURE 20W 1-PORT TYPE-A USB CHARGER (QC) BLACK</v>
      </c>
      <c r="J5809" t="str">
        <f>VLOOKUP(E5809,'Data Produk'!$A$2:$E$2517,4,FALSE)</f>
        <v>CHARGER</v>
      </c>
      <c r="K5809" t="str">
        <f>VLOOKUP(D5809,'Data Outlet'!$A$2:$D$17,4,FALSE)</f>
        <v>Eko Wijaya</v>
      </c>
      <c r="L5809" t="str">
        <f>VLOOKUP(D5809,'Data Outlet'!$A$2:$D$17,2,FALSE)</f>
        <v>KOTA KASABLANKA</v>
      </c>
    </row>
    <row r="5810" spans="1:12" x14ac:dyDescent="0.25">
      <c r="A5810" t="str">
        <f t="shared" si="182"/>
        <v>T-5809</v>
      </c>
      <c r="B5810" s="3" t="s">
        <v>2584</v>
      </c>
      <c r="C5810" s="5">
        <v>45447</v>
      </c>
      <c r="D5810" s="3" t="s">
        <v>35</v>
      </c>
      <c r="E5810" s="4" t="s">
        <v>1490</v>
      </c>
      <c r="F5810" s="9">
        <v>2</v>
      </c>
      <c r="G5810">
        <f>VLOOKUP(E5810,'Data Produk'!$A$2:$E$2517,5,FALSE)</f>
        <v>81000</v>
      </c>
      <c r="H5810">
        <f t="shared" si="181"/>
        <v>162000</v>
      </c>
      <c r="I5810" t="str">
        <f>VLOOKUP(E5810,'Data Produk'!$A$2:$E$2517,3,FALSE)</f>
        <v>BHINNEKA CRYTO VX7 GAMING MOUSE PINK</v>
      </c>
      <c r="J5810" t="str">
        <f>VLOOKUP(E5810,'Data Produk'!$A$2:$E$2517,4,FALSE)</f>
        <v>MOUSE GAMING</v>
      </c>
      <c r="K5810" t="str">
        <f>VLOOKUP(D5810,'Data Outlet'!$A$2:$D$17,4,FALSE)</f>
        <v>Budi Santoso</v>
      </c>
      <c r="L5810" t="str">
        <f>VLOOKUP(D5810,'Data Outlet'!$A$2:$D$17,2,FALSE)</f>
        <v>BINTARO EXCHANGE</v>
      </c>
    </row>
    <row r="5811" spans="1:12" x14ac:dyDescent="0.25">
      <c r="A5811" t="str">
        <f t="shared" si="182"/>
        <v>T-5810</v>
      </c>
      <c r="B5811" s="3" t="s">
        <v>2584</v>
      </c>
      <c r="C5811" s="5">
        <v>45462</v>
      </c>
      <c r="D5811" s="3" t="s">
        <v>41</v>
      </c>
      <c r="E5811" s="4" t="s">
        <v>1849</v>
      </c>
      <c r="F5811" s="9">
        <v>1</v>
      </c>
      <c r="G5811">
        <f>VLOOKUP(E5811,'Data Produk'!$A$2:$E$2517,5,FALSE)</f>
        <v>360000</v>
      </c>
      <c r="H5811">
        <f t="shared" si="181"/>
        <v>360000</v>
      </c>
      <c r="I5811" t="str">
        <f>VLOOKUP(E5811,'Data Produk'!$A$2:$E$2517,3,FALSE)</f>
        <v>BHINNEKA Gaming Gamepad USB WGP14 PK</v>
      </c>
      <c r="J5811" t="str">
        <f>VLOOKUP(E5811,'Data Produk'!$A$2:$E$2517,4,FALSE)</f>
        <v>GAMEPAD</v>
      </c>
      <c r="K5811" t="str">
        <f>VLOOKUP(D5811,'Data Outlet'!$A$2:$D$17,4,FALSE)</f>
        <v>Gita Rahma</v>
      </c>
      <c r="L5811" t="str">
        <f>VLOOKUP(D5811,'Data Outlet'!$A$2:$D$17,2,FALSE)</f>
        <v>MALL GANDARIA CITY</v>
      </c>
    </row>
    <row r="5812" spans="1:12" x14ac:dyDescent="0.25">
      <c r="A5812" t="str">
        <f t="shared" si="182"/>
        <v>T-5811</v>
      </c>
      <c r="B5812" s="3" t="s">
        <v>2584</v>
      </c>
      <c r="C5812" s="5">
        <v>45473</v>
      </c>
      <c r="D5812" s="3" t="s">
        <v>40</v>
      </c>
      <c r="E5812" s="4" t="s">
        <v>1298</v>
      </c>
      <c r="F5812" s="9">
        <v>1</v>
      </c>
      <c r="G5812">
        <f>VLOOKUP(E5812,'Data Produk'!$A$2:$E$2517,5,FALSE)</f>
        <v>41400</v>
      </c>
      <c r="H5812">
        <f t="shared" si="181"/>
        <v>41400</v>
      </c>
      <c r="I5812" t="str">
        <f>VLOOKUP(E5812,'Data Produk'!$A$2:$E$2517,3,FALSE)</f>
        <v>BHINNEKA CW1-Q03 18W 1-PORTS CHARGER (QC) WHITE</v>
      </c>
      <c r="J5812" t="str">
        <f>VLOOKUP(E5812,'Data Produk'!$A$2:$E$2517,4,FALSE)</f>
        <v>CHARGER</v>
      </c>
      <c r="K5812" t="str">
        <f>VLOOKUP(D5812,'Data Outlet'!$A$2:$D$17,4,FALSE)</f>
        <v>Fani Sari</v>
      </c>
      <c r="L5812" t="str">
        <f>VLOOKUP(D5812,'Data Outlet'!$A$2:$D$17,2,FALSE)</f>
        <v>LIPPO MALL KEMANG</v>
      </c>
    </row>
    <row r="5813" spans="1:12" x14ac:dyDescent="0.25">
      <c r="A5813" t="str">
        <f t="shared" si="182"/>
        <v>T-5812</v>
      </c>
      <c r="B5813" s="3" t="s">
        <v>2584</v>
      </c>
      <c r="C5813" s="5">
        <v>45473</v>
      </c>
      <c r="D5813" s="3" t="s">
        <v>35</v>
      </c>
      <c r="E5813" s="4" t="s">
        <v>339</v>
      </c>
      <c r="F5813" s="9">
        <v>2</v>
      </c>
      <c r="G5813">
        <f>VLOOKUP(E5813,'Data Produk'!$A$2:$E$2517,5,FALSE)</f>
        <v>15300</v>
      </c>
      <c r="H5813">
        <f t="shared" si="181"/>
        <v>30600</v>
      </c>
      <c r="I5813" t="str">
        <f>VLOOKUP(E5813,'Data Produk'!$A$2:$E$2517,3,FALSE)</f>
        <v>BHINNEKA LINKPODS ES3 WIRED EARBUDS BLACK</v>
      </c>
      <c r="J5813" t="str">
        <f>VLOOKUP(E5813,'Data Produk'!$A$2:$E$2517,4,FALSE)</f>
        <v>EARPHONE</v>
      </c>
      <c r="K5813" t="str">
        <f>VLOOKUP(D5813,'Data Outlet'!$A$2:$D$17,4,FALSE)</f>
        <v>Budi Santoso</v>
      </c>
      <c r="L5813" t="str">
        <f>VLOOKUP(D5813,'Data Outlet'!$A$2:$D$17,2,FALSE)</f>
        <v>BINTARO EXCHANGE</v>
      </c>
    </row>
    <row r="5814" spans="1:12" x14ac:dyDescent="0.25">
      <c r="A5814" t="str">
        <f t="shared" si="182"/>
        <v>T-5813</v>
      </c>
      <c r="B5814" s="3" t="s">
        <v>2584</v>
      </c>
      <c r="C5814" s="5">
        <v>45457</v>
      </c>
      <c r="D5814" s="3" t="s">
        <v>41</v>
      </c>
      <c r="E5814" s="4" t="s">
        <v>880</v>
      </c>
      <c r="F5814" s="9">
        <v>1</v>
      </c>
      <c r="G5814">
        <f>VLOOKUP(E5814,'Data Produk'!$A$2:$E$2517,5,FALSE)</f>
        <v>82800</v>
      </c>
      <c r="H5814">
        <f t="shared" si="181"/>
        <v>82800</v>
      </c>
      <c r="I5814" t="str">
        <f>VLOOKUP(E5814,'Data Produk'!$A$2:$E$2517,3,FALSE)</f>
        <v>BHINNEKA GO W193 OFFICE MOUSE GREY</v>
      </c>
      <c r="J5814" t="str">
        <f>VLOOKUP(E5814,'Data Produk'!$A$2:$E$2517,4,FALSE)</f>
        <v>OFFICE MOUSE</v>
      </c>
      <c r="K5814" t="str">
        <f>VLOOKUP(D5814,'Data Outlet'!$A$2:$D$17,4,FALSE)</f>
        <v>Gita Rahma</v>
      </c>
      <c r="L5814" t="str">
        <f>VLOOKUP(D5814,'Data Outlet'!$A$2:$D$17,2,FALSE)</f>
        <v>MALL GANDARIA CITY</v>
      </c>
    </row>
    <row r="5815" spans="1:12" x14ac:dyDescent="0.25">
      <c r="A5815" t="str">
        <f t="shared" si="182"/>
        <v>T-5814</v>
      </c>
      <c r="B5815" s="3" t="s">
        <v>2584</v>
      </c>
      <c r="C5815" s="5">
        <v>45460</v>
      </c>
      <c r="D5815" s="3" t="s">
        <v>40</v>
      </c>
      <c r="E5815" s="4" t="s">
        <v>502</v>
      </c>
      <c r="F5815" s="9">
        <v>2</v>
      </c>
      <c r="G5815">
        <f>VLOOKUP(E5815,'Data Produk'!$A$2:$E$2517,5,FALSE)</f>
        <v>60750</v>
      </c>
      <c r="H5815">
        <f t="shared" si="181"/>
        <v>121500</v>
      </c>
      <c r="I5815" t="str">
        <f>VLOOKUP(E5815,'Data Produk'!$A$2:$E$2517,3,FALSE)</f>
        <v>BHINNEKA RAIGOR II WG10 GAMING MOUSE BLACK</v>
      </c>
      <c r="J5815" t="str">
        <f>VLOOKUP(E5815,'Data Produk'!$A$2:$E$2517,4,FALSE)</f>
        <v>MOUSE GAMING</v>
      </c>
      <c r="K5815" t="str">
        <f>VLOOKUP(D5815,'Data Outlet'!$A$2:$D$17,4,FALSE)</f>
        <v>Fani Sari</v>
      </c>
      <c r="L5815" t="str">
        <f>VLOOKUP(D5815,'Data Outlet'!$A$2:$D$17,2,FALSE)</f>
        <v>LIPPO MALL KEMANG</v>
      </c>
    </row>
    <row r="5816" spans="1:12" x14ac:dyDescent="0.25">
      <c r="A5816" t="str">
        <f t="shared" si="182"/>
        <v>T-5815</v>
      </c>
      <c r="B5816" s="3" t="s">
        <v>2584</v>
      </c>
      <c r="C5816" s="5">
        <v>45448</v>
      </c>
      <c r="D5816" s="3" t="s">
        <v>41</v>
      </c>
      <c r="E5816" s="4" t="s">
        <v>754</v>
      </c>
      <c r="F5816" s="9">
        <v>3</v>
      </c>
      <c r="G5816">
        <f>VLOOKUP(E5816,'Data Produk'!$A$2:$E$2517,5,FALSE)</f>
        <v>15300</v>
      </c>
      <c r="H5816">
        <f t="shared" si="181"/>
        <v>45900</v>
      </c>
      <c r="I5816" t="str">
        <f>VLOOKUP(E5816,'Data Produk'!$A$2:$E$2517,3,FALSE)</f>
        <v>BHINNEKA LINKPODS ES3 WIRED EARBUDS WHITE</v>
      </c>
      <c r="J5816" t="str">
        <f>VLOOKUP(E5816,'Data Produk'!$A$2:$E$2517,4,FALSE)</f>
        <v>EARPHONE</v>
      </c>
      <c r="K5816" t="str">
        <f>VLOOKUP(D5816,'Data Outlet'!$A$2:$D$17,4,FALSE)</f>
        <v>Gita Rahma</v>
      </c>
      <c r="L5816" t="str">
        <f>VLOOKUP(D5816,'Data Outlet'!$A$2:$D$17,2,FALSE)</f>
        <v>MALL GANDARIA CITY</v>
      </c>
    </row>
    <row r="5817" spans="1:12" x14ac:dyDescent="0.25">
      <c r="A5817" t="str">
        <f t="shared" si="182"/>
        <v>T-5816</v>
      </c>
      <c r="B5817" s="3" t="s">
        <v>2584</v>
      </c>
      <c r="C5817" s="5">
        <v>45445</v>
      </c>
      <c r="D5817" s="3" t="s">
        <v>35</v>
      </c>
      <c r="E5817" s="4" t="s">
        <v>333</v>
      </c>
      <c r="F5817" s="9">
        <v>1</v>
      </c>
      <c r="G5817">
        <f>VLOOKUP(E5817,'Data Produk'!$A$2:$E$2517,5,FALSE)</f>
        <v>45000</v>
      </c>
      <c r="H5817">
        <f t="shared" si="181"/>
        <v>45000</v>
      </c>
      <c r="I5817" t="str">
        <f>VLOOKUP(E5817,'Data Produk'!$A$2:$E$2517,3,FALSE)</f>
        <v>BHINNEKA HYPERLINK KD10C2001 BLACK</v>
      </c>
      <c r="J5817" t="str">
        <f>VLOOKUP(E5817,'Data Produk'!$A$2:$E$2517,4,FALSE)</f>
        <v>CABLE</v>
      </c>
      <c r="K5817" t="str">
        <f>VLOOKUP(D5817,'Data Outlet'!$A$2:$D$17,4,FALSE)</f>
        <v>Budi Santoso</v>
      </c>
      <c r="L5817" t="str">
        <f>VLOOKUP(D5817,'Data Outlet'!$A$2:$D$17,2,FALSE)</f>
        <v>BINTARO EXCHANGE</v>
      </c>
    </row>
    <row r="5818" spans="1:12" x14ac:dyDescent="0.25">
      <c r="A5818" t="str">
        <f t="shared" si="182"/>
        <v>T-5817</v>
      </c>
      <c r="B5818" s="3" t="s">
        <v>2584</v>
      </c>
      <c r="C5818" s="5">
        <v>45448</v>
      </c>
      <c r="D5818" s="3" t="s">
        <v>40</v>
      </c>
      <c r="E5818" s="4" t="s">
        <v>678</v>
      </c>
      <c r="F5818" s="9">
        <v>1</v>
      </c>
      <c r="G5818">
        <f>VLOOKUP(E5818,'Data Produk'!$A$2:$E$2517,5,FALSE)</f>
        <v>207000</v>
      </c>
      <c r="H5818">
        <f t="shared" si="181"/>
        <v>207000</v>
      </c>
      <c r="I5818" t="str">
        <f>VLOOKUP(E5818,'Data Produk'!$A$2:$E$2517,3,FALSE)</f>
        <v>WN01 BHINNEKA EARPHONE WIRELESS</v>
      </c>
      <c r="J5818" t="str">
        <f>VLOOKUP(E5818,'Data Produk'!$A$2:$E$2517,4,FALSE)</f>
        <v>EARPHONE</v>
      </c>
      <c r="K5818" t="str">
        <f>VLOOKUP(D5818,'Data Outlet'!$A$2:$D$17,4,FALSE)</f>
        <v>Fani Sari</v>
      </c>
      <c r="L5818" t="str">
        <f>VLOOKUP(D5818,'Data Outlet'!$A$2:$D$17,2,FALSE)</f>
        <v>LIPPO MALL KEMANG</v>
      </c>
    </row>
    <row r="5819" spans="1:12" x14ac:dyDescent="0.25">
      <c r="A5819" t="str">
        <f t="shared" si="182"/>
        <v>T-5818</v>
      </c>
      <c r="B5819" s="3" t="s">
        <v>2584</v>
      </c>
      <c r="C5819" s="5">
        <v>45454</v>
      </c>
      <c r="D5819" s="3" t="s">
        <v>41</v>
      </c>
      <c r="E5819" s="4" t="s">
        <v>1376</v>
      </c>
      <c r="F5819" s="9">
        <v>3</v>
      </c>
      <c r="G5819">
        <f>VLOOKUP(E5819,'Data Produk'!$A$2:$E$2517,5,FALSE)</f>
        <v>49500</v>
      </c>
      <c r="H5819">
        <f t="shared" si="181"/>
        <v>148500</v>
      </c>
      <c r="I5819" t="str">
        <f>VLOOKUP(E5819,'Data Produk'!$A$2:$E$2517,3,FALSE)</f>
        <v>BHINNEKA POWER GO 20W 1-PORT TYPE-C USB CHARGER (PD+QC) BLACK</v>
      </c>
      <c r="J5819" t="str">
        <f>VLOOKUP(E5819,'Data Produk'!$A$2:$E$2517,4,FALSE)</f>
        <v>CHARGER</v>
      </c>
      <c r="K5819" t="str">
        <f>VLOOKUP(D5819,'Data Outlet'!$A$2:$D$17,4,FALSE)</f>
        <v>Gita Rahma</v>
      </c>
      <c r="L5819" t="str">
        <f>VLOOKUP(D5819,'Data Outlet'!$A$2:$D$17,2,FALSE)</f>
        <v>MALL GANDARIA CITY</v>
      </c>
    </row>
    <row r="5820" spans="1:12" x14ac:dyDescent="0.25">
      <c r="A5820" t="str">
        <f t="shared" si="182"/>
        <v>T-5819</v>
      </c>
      <c r="B5820" s="3" t="s">
        <v>2584</v>
      </c>
      <c r="C5820" s="5">
        <v>45470</v>
      </c>
      <c r="D5820" s="3" t="s">
        <v>47</v>
      </c>
      <c r="E5820" s="4" t="s">
        <v>637</v>
      </c>
      <c r="F5820" s="9">
        <v>4</v>
      </c>
      <c r="G5820">
        <f>VLOOKUP(E5820,'Data Produk'!$A$2:$E$2517,5,FALSE)</f>
        <v>57600</v>
      </c>
      <c r="H5820">
        <f t="shared" si="181"/>
        <v>230400</v>
      </c>
      <c r="I5820" t="str">
        <f>VLOOKUP(E5820,'Data Produk'!$A$2:$E$2517,3,FALSE)</f>
        <v>BHINNEKA GO W192 OFFICE MOUSE BLACK</v>
      </c>
      <c r="J5820" t="str">
        <f>VLOOKUP(E5820,'Data Produk'!$A$2:$E$2517,4,FALSE)</f>
        <v>OFFICE MOUSE</v>
      </c>
      <c r="K5820" t="str">
        <f>VLOOKUP(D5820,'Data Outlet'!$A$2:$D$17,4,FALSE)</f>
        <v>Joko Susilo</v>
      </c>
      <c r="L5820" t="str">
        <f>VLOOKUP(D5820,'Data Outlet'!$A$2:$D$17,2,FALSE)</f>
        <v>SUMARECON MALL BEKASI</v>
      </c>
    </row>
    <row r="5821" spans="1:12" x14ac:dyDescent="0.25">
      <c r="A5821" t="str">
        <f t="shared" si="182"/>
        <v>T-5820</v>
      </c>
      <c r="B5821" s="3" t="s">
        <v>2584</v>
      </c>
      <c r="C5821" s="5">
        <v>45460</v>
      </c>
      <c r="D5821" s="3" t="s">
        <v>35</v>
      </c>
      <c r="E5821" s="4" t="s">
        <v>1487</v>
      </c>
      <c r="F5821" s="9">
        <v>1</v>
      </c>
      <c r="G5821">
        <f>VLOOKUP(E5821,'Data Produk'!$A$2:$E$2517,5,FALSE)</f>
        <v>74700</v>
      </c>
      <c r="H5821">
        <f t="shared" si="181"/>
        <v>74700</v>
      </c>
      <c r="I5821" t="str">
        <f>VLOOKUP(E5821,'Data Produk'!$A$2:$E$2517,3,FALSE)</f>
        <v>BHINNEKA KM100 OFFICE COMBO BLACK</v>
      </c>
      <c r="J5821" t="str">
        <f>VLOOKUP(E5821,'Data Produk'!$A$2:$E$2517,4,FALSE)</f>
        <v>OFFICE COMBO</v>
      </c>
      <c r="K5821" t="str">
        <f>VLOOKUP(D5821,'Data Outlet'!$A$2:$D$17,4,FALSE)</f>
        <v>Budi Santoso</v>
      </c>
      <c r="L5821" t="str">
        <f>VLOOKUP(D5821,'Data Outlet'!$A$2:$D$17,2,FALSE)</f>
        <v>BINTARO EXCHANGE</v>
      </c>
    </row>
    <row r="5822" spans="1:12" x14ac:dyDescent="0.25">
      <c r="A5822" t="str">
        <f t="shared" si="182"/>
        <v>T-5821</v>
      </c>
      <c r="B5822" s="3" t="s">
        <v>2584</v>
      </c>
      <c r="C5822" s="5">
        <v>45459</v>
      </c>
      <c r="D5822" s="3" t="s">
        <v>39</v>
      </c>
      <c r="E5822" s="4" t="s">
        <v>384</v>
      </c>
      <c r="F5822" s="9">
        <v>6</v>
      </c>
      <c r="G5822">
        <f>VLOOKUP(E5822,'Data Produk'!$A$2:$E$2517,5,FALSE)</f>
        <v>76500</v>
      </c>
      <c r="H5822">
        <f t="shared" si="181"/>
        <v>459000</v>
      </c>
      <c r="I5822" t="str">
        <f>VLOOKUP(E5822,'Data Produk'!$A$2:$E$2517,3,FALSE)</f>
        <v>BHINNEKA WAVE10 TW10 TRUE WIRELESS BLACK</v>
      </c>
      <c r="J5822" t="str">
        <f>VLOOKUP(E5822,'Data Produk'!$A$2:$E$2517,4,FALSE)</f>
        <v>TWS</v>
      </c>
      <c r="K5822" t="str">
        <f>VLOOKUP(D5822,'Data Outlet'!$A$2:$D$17,4,FALSE)</f>
        <v>Eko Wijaya</v>
      </c>
      <c r="L5822" t="str">
        <f>VLOOKUP(D5822,'Data Outlet'!$A$2:$D$17,2,FALSE)</f>
        <v>KOTA KASABLANKA</v>
      </c>
    </row>
    <row r="5823" spans="1:12" x14ac:dyDescent="0.25">
      <c r="A5823" t="str">
        <f t="shared" si="182"/>
        <v>T-5822</v>
      </c>
      <c r="B5823" s="3" t="s">
        <v>2584</v>
      </c>
      <c r="C5823" s="5">
        <v>45456</v>
      </c>
      <c r="D5823" s="3" t="s">
        <v>47</v>
      </c>
      <c r="E5823" s="4" t="s">
        <v>1439</v>
      </c>
      <c r="F5823" s="9">
        <v>3</v>
      </c>
      <c r="G5823">
        <f>VLOOKUP(E5823,'Data Produk'!$A$2:$E$2517,5,FALSE)</f>
        <v>60750</v>
      </c>
      <c r="H5823">
        <f t="shared" si="181"/>
        <v>182250</v>
      </c>
      <c r="I5823" t="str">
        <f>VLOOKUP(E5823,'Data Produk'!$A$2:$E$2517,3,FALSE)</f>
        <v>BHINNEKA RAIGOR II WG10 GAMING MOUSE BLACK</v>
      </c>
      <c r="J5823" t="str">
        <f>VLOOKUP(E5823,'Data Produk'!$A$2:$E$2517,4,FALSE)</f>
        <v>MOUSE GAMING</v>
      </c>
      <c r="K5823" t="str">
        <f>VLOOKUP(D5823,'Data Outlet'!$A$2:$D$17,4,FALSE)</f>
        <v>Joko Susilo</v>
      </c>
      <c r="L5823" t="str">
        <f>VLOOKUP(D5823,'Data Outlet'!$A$2:$D$17,2,FALSE)</f>
        <v>SUMARECON MALL BEKASI</v>
      </c>
    </row>
    <row r="5824" spans="1:12" x14ac:dyDescent="0.25">
      <c r="A5824" t="str">
        <f t="shared" si="182"/>
        <v>T-5823</v>
      </c>
      <c r="B5824" s="3" t="s">
        <v>2584</v>
      </c>
      <c r="C5824" s="5">
        <v>45463</v>
      </c>
      <c r="D5824" s="3" t="s">
        <v>47</v>
      </c>
      <c r="E5824" s="4" t="s">
        <v>923</v>
      </c>
      <c r="F5824" s="9">
        <v>2</v>
      </c>
      <c r="G5824">
        <f>VLOOKUP(E5824,'Data Produk'!$A$2:$E$2517,5,FALSE)</f>
        <v>65700</v>
      </c>
      <c r="H5824">
        <f t="shared" si="181"/>
        <v>131400</v>
      </c>
      <c r="I5824" t="str">
        <f>VLOOKUP(E5824,'Data Produk'!$A$2:$E$2517,3,FALSE)</f>
        <v>BHINNEKA RAIGOR III WG12 GAMING MOUSE BLACK</v>
      </c>
      <c r="J5824" t="str">
        <f>VLOOKUP(E5824,'Data Produk'!$A$2:$E$2517,4,FALSE)</f>
        <v>MOUSE GAMING</v>
      </c>
      <c r="K5824" t="str">
        <f>VLOOKUP(D5824,'Data Outlet'!$A$2:$D$17,4,FALSE)</f>
        <v>Joko Susilo</v>
      </c>
      <c r="L5824" t="str">
        <f>VLOOKUP(D5824,'Data Outlet'!$A$2:$D$17,2,FALSE)</f>
        <v>SUMARECON MALL BEKASI</v>
      </c>
    </row>
    <row r="5825" spans="1:12" x14ac:dyDescent="0.25">
      <c r="A5825" t="str">
        <f t="shared" si="182"/>
        <v>T-5824</v>
      </c>
      <c r="B5825" s="3" t="s">
        <v>2584</v>
      </c>
      <c r="C5825" s="5">
        <v>45473</v>
      </c>
      <c r="D5825" s="3" t="s">
        <v>40</v>
      </c>
      <c r="E5825" s="4" t="s">
        <v>489</v>
      </c>
      <c r="F5825" s="9">
        <v>3</v>
      </c>
      <c r="G5825">
        <f>VLOOKUP(E5825,'Data Produk'!$A$2:$E$2517,5,FALSE)</f>
        <v>57600</v>
      </c>
      <c r="H5825">
        <f t="shared" si="181"/>
        <v>172800</v>
      </c>
      <c r="I5825" t="str">
        <f>VLOOKUP(E5825,'Data Produk'!$A$2:$E$2517,3,FALSE)</f>
        <v>BHINNEKA GO W192 OFFICE MOUSE BLACK</v>
      </c>
      <c r="J5825" t="str">
        <f>VLOOKUP(E5825,'Data Produk'!$A$2:$E$2517,4,FALSE)</f>
        <v>OFFICE MOUSE</v>
      </c>
      <c r="K5825" t="str">
        <f>VLOOKUP(D5825,'Data Outlet'!$A$2:$D$17,4,FALSE)</f>
        <v>Fani Sari</v>
      </c>
      <c r="L5825" t="str">
        <f>VLOOKUP(D5825,'Data Outlet'!$A$2:$D$17,2,FALSE)</f>
        <v>LIPPO MALL KEMANG</v>
      </c>
    </row>
    <row r="5826" spans="1:12" x14ac:dyDescent="0.25">
      <c r="A5826" t="str">
        <f t="shared" si="182"/>
        <v>T-5825</v>
      </c>
      <c r="B5826" s="3" t="s">
        <v>2584</v>
      </c>
      <c r="C5826" s="5">
        <v>45460</v>
      </c>
      <c r="D5826" s="3" t="s">
        <v>47</v>
      </c>
      <c r="E5826" s="4" t="s">
        <v>1718</v>
      </c>
      <c r="F5826" s="9">
        <v>1</v>
      </c>
      <c r="G5826">
        <f>VLOOKUP(E5826,'Data Produk'!$A$2:$E$2517,5,FALSE)</f>
        <v>78750</v>
      </c>
      <c r="H5826">
        <f t="shared" si="181"/>
        <v>78750</v>
      </c>
      <c r="I5826" t="str">
        <f>VLOOKUP(E5826,'Data Produk'!$A$2:$E$2517,3,FALSE)</f>
        <v>BHINNEKA CRYTO VX7 GAMING MOUSE PINK</v>
      </c>
      <c r="J5826" t="str">
        <f>VLOOKUP(E5826,'Data Produk'!$A$2:$E$2517,4,FALSE)</f>
        <v>MOUSE GAMING</v>
      </c>
      <c r="K5826" t="str">
        <f>VLOOKUP(D5826,'Data Outlet'!$A$2:$D$17,4,FALSE)</f>
        <v>Joko Susilo</v>
      </c>
      <c r="L5826" t="str">
        <f>VLOOKUP(D5826,'Data Outlet'!$A$2:$D$17,2,FALSE)</f>
        <v>SUMARECON MALL BEKASI</v>
      </c>
    </row>
    <row r="5827" spans="1:12" x14ac:dyDescent="0.25">
      <c r="A5827" t="str">
        <f t="shared" si="182"/>
        <v>T-5826</v>
      </c>
      <c r="B5827" s="3" t="s">
        <v>2584</v>
      </c>
      <c r="C5827" s="5">
        <v>45469</v>
      </c>
      <c r="D5827" s="3" t="s">
        <v>40</v>
      </c>
      <c r="E5827" s="4" t="s">
        <v>1014</v>
      </c>
      <c r="F5827" s="9">
        <v>2</v>
      </c>
      <c r="G5827">
        <f>VLOOKUP(E5827,'Data Produk'!$A$2:$E$2517,5,FALSE)</f>
        <v>65700</v>
      </c>
      <c r="H5827">
        <f t="shared" ref="H5827:H5890" si="183">G5827*F5827</f>
        <v>131400</v>
      </c>
      <c r="I5827" t="str">
        <f>VLOOKUP(E5827,'Data Produk'!$A$2:$E$2517,3,FALSE)</f>
        <v>BHINNEKA POWER GO 20W 1-PORT TYPE-C USB CHARGER (PD) WHITE</v>
      </c>
      <c r="J5827" t="str">
        <f>VLOOKUP(E5827,'Data Produk'!$A$2:$E$2517,4,FALSE)</f>
        <v>CHARGER</v>
      </c>
      <c r="K5827" t="str">
        <f>VLOOKUP(D5827,'Data Outlet'!$A$2:$D$17,4,FALSE)</f>
        <v>Fani Sari</v>
      </c>
      <c r="L5827" t="str">
        <f>VLOOKUP(D5827,'Data Outlet'!$A$2:$D$17,2,FALSE)</f>
        <v>LIPPO MALL KEMANG</v>
      </c>
    </row>
    <row r="5828" spans="1:12" x14ac:dyDescent="0.25">
      <c r="A5828" t="str">
        <f t="shared" si="182"/>
        <v>T-5827</v>
      </c>
      <c r="B5828" s="3" t="s">
        <v>2584</v>
      </c>
      <c r="C5828" s="5">
        <v>45447</v>
      </c>
      <c r="D5828" s="3" t="s">
        <v>40</v>
      </c>
      <c r="E5828" s="4" t="s">
        <v>789</v>
      </c>
      <c r="F5828" s="9">
        <v>1</v>
      </c>
      <c r="G5828">
        <f>VLOOKUP(E5828,'Data Produk'!$A$2:$E$2517,5,FALSE)</f>
        <v>130000</v>
      </c>
      <c r="H5828">
        <f t="shared" si="183"/>
        <v>130000</v>
      </c>
      <c r="I5828" t="str">
        <f>VLOOKUP(E5828,'Data Produk'!$A$2:$E$2517,3,FALSE)</f>
        <v>BHINNEKA TRINITY MH88 GAMING HEADSET WHITE</v>
      </c>
      <c r="J5828" t="str">
        <f>VLOOKUP(E5828,'Data Produk'!$A$2:$E$2517,4,FALSE)</f>
        <v>GAMING HEADSET</v>
      </c>
      <c r="K5828" t="str">
        <f>VLOOKUP(D5828,'Data Outlet'!$A$2:$D$17,4,FALSE)</f>
        <v>Fani Sari</v>
      </c>
      <c r="L5828" t="str">
        <f>VLOOKUP(D5828,'Data Outlet'!$A$2:$D$17,2,FALSE)</f>
        <v>LIPPO MALL KEMANG</v>
      </c>
    </row>
    <row r="5829" spans="1:12" x14ac:dyDescent="0.25">
      <c r="A5829" t="str">
        <f t="shared" si="182"/>
        <v>T-5828</v>
      </c>
      <c r="B5829" s="3" t="s">
        <v>2584</v>
      </c>
      <c r="C5829" s="5">
        <v>45452</v>
      </c>
      <c r="D5829" s="3" t="s">
        <v>47</v>
      </c>
      <c r="E5829" s="4" t="s">
        <v>1936</v>
      </c>
      <c r="F5829" s="9">
        <v>1</v>
      </c>
      <c r="G5829">
        <f>VLOOKUP(E5829,'Data Produk'!$A$2:$E$2517,5,FALSE)</f>
        <v>38700</v>
      </c>
      <c r="H5829">
        <f t="shared" si="183"/>
        <v>38700</v>
      </c>
      <c r="I5829" t="str">
        <f>VLOOKUP(E5829,'Data Produk'!$A$2:$E$2517,3,FALSE)</f>
        <v>BHINNEKA EG3 WIRED EARBUDS BLACK</v>
      </c>
      <c r="J5829" t="str">
        <f>VLOOKUP(E5829,'Data Produk'!$A$2:$E$2517,4,FALSE)</f>
        <v>EARPHONE</v>
      </c>
      <c r="K5829" t="str">
        <f>VLOOKUP(D5829,'Data Outlet'!$A$2:$D$17,4,FALSE)</f>
        <v>Joko Susilo</v>
      </c>
      <c r="L5829" t="str">
        <f>VLOOKUP(D5829,'Data Outlet'!$A$2:$D$17,2,FALSE)</f>
        <v>SUMARECON MALL BEKASI</v>
      </c>
    </row>
    <row r="5830" spans="1:12" x14ac:dyDescent="0.25">
      <c r="A5830" t="str">
        <f t="shared" si="182"/>
        <v>T-5829</v>
      </c>
      <c r="B5830" s="3" t="s">
        <v>2584</v>
      </c>
      <c r="C5830" s="5">
        <v>45446</v>
      </c>
      <c r="D5830" s="3" t="s">
        <v>40</v>
      </c>
      <c r="E5830" s="4" t="s">
        <v>497</v>
      </c>
      <c r="F5830" s="9">
        <v>1</v>
      </c>
      <c r="G5830">
        <f>VLOOKUP(E5830,'Data Produk'!$A$2:$E$2517,5,FALSE)</f>
        <v>27000</v>
      </c>
      <c r="H5830">
        <f t="shared" si="183"/>
        <v>27000</v>
      </c>
      <c r="I5830" t="str">
        <f>VLOOKUP(E5830,'Data Produk'!$A$2:$E$2517,3,FALSE)</f>
        <v>BHINNEKA DURALINK KLB2001 BLACK</v>
      </c>
      <c r="J5830" t="str">
        <f>VLOOKUP(E5830,'Data Produk'!$A$2:$E$2517,4,FALSE)</f>
        <v>CABLE</v>
      </c>
      <c r="K5830" t="str">
        <f>VLOOKUP(D5830,'Data Outlet'!$A$2:$D$17,4,FALSE)</f>
        <v>Fani Sari</v>
      </c>
      <c r="L5830" t="str">
        <f>VLOOKUP(D5830,'Data Outlet'!$A$2:$D$17,2,FALSE)</f>
        <v>LIPPO MALL KEMANG</v>
      </c>
    </row>
    <row r="5831" spans="1:12" x14ac:dyDescent="0.25">
      <c r="A5831" t="str">
        <f t="shared" si="182"/>
        <v>T-5830</v>
      </c>
      <c r="B5831" s="3" t="s">
        <v>2584</v>
      </c>
      <c r="C5831" s="5">
        <v>45456</v>
      </c>
      <c r="D5831" s="3" t="s">
        <v>47</v>
      </c>
      <c r="E5831" s="4" t="s">
        <v>1963</v>
      </c>
      <c r="F5831" s="9">
        <v>1</v>
      </c>
      <c r="G5831">
        <f>VLOOKUP(E5831,'Data Produk'!$A$2:$E$2517,5,FALSE)</f>
        <v>243000</v>
      </c>
      <c r="H5831">
        <f t="shared" si="183"/>
        <v>243000</v>
      </c>
      <c r="I5831" t="str">
        <f>VLOOKUP(E5831,'Data Produk'!$A$2:$E$2517,3,FALSE)</f>
        <v>BHINNEKA POWER PLUS 65W 3-PORTS GAN CHARGER (PPS/PD+QC) BLACK</v>
      </c>
      <c r="J5831" t="str">
        <f>VLOOKUP(E5831,'Data Produk'!$A$2:$E$2517,4,FALSE)</f>
        <v>CHARGER</v>
      </c>
      <c r="K5831" t="str">
        <f>VLOOKUP(D5831,'Data Outlet'!$A$2:$D$17,4,FALSE)</f>
        <v>Joko Susilo</v>
      </c>
      <c r="L5831" t="str">
        <f>VLOOKUP(D5831,'Data Outlet'!$A$2:$D$17,2,FALSE)</f>
        <v>SUMARECON MALL BEKASI</v>
      </c>
    </row>
    <row r="5832" spans="1:12" x14ac:dyDescent="0.25">
      <c r="A5832" t="str">
        <f t="shared" si="182"/>
        <v>T-5831</v>
      </c>
      <c r="B5832" s="3" t="s">
        <v>2584</v>
      </c>
      <c r="C5832" s="5">
        <v>45448</v>
      </c>
      <c r="D5832" s="3" t="s">
        <v>41</v>
      </c>
      <c r="E5832" s="4" t="s">
        <v>875</v>
      </c>
      <c r="F5832" s="9">
        <v>9</v>
      </c>
      <c r="G5832">
        <f>VLOOKUP(E5832,'Data Produk'!$A$2:$E$2517,5,FALSE)</f>
        <v>22500</v>
      </c>
      <c r="H5832">
        <f t="shared" si="183"/>
        <v>202500</v>
      </c>
      <c r="I5832" t="str">
        <f>VLOOKUP(E5832,'Data Produk'!$A$2:$E$2517,3,FALSE)</f>
        <v>BHINNEKA HYPERLINK KV65C1201 BLACK</v>
      </c>
      <c r="J5832" t="str">
        <f>VLOOKUP(E5832,'Data Produk'!$A$2:$E$2517,4,FALSE)</f>
        <v>CABLE</v>
      </c>
      <c r="K5832" t="str">
        <f>VLOOKUP(D5832,'Data Outlet'!$A$2:$D$17,4,FALSE)</f>
        <v>Gita Rahma</v>
      </c>
      <c r="L5832" t="str">
        <f>VLOOKUP(D5832,'Data Outlet'!$A$2:$D$17,2,FALSE)</f>
        <v>MALL GANDARIA CITY</v>
      </c>
    </row>
    <row r="5833" spans="1:12" x14ac:dyDescent="0.25">
      <c r="A5833" t="str">
        <f t="shared" si="182"/>
        <v>T-5832</v>
      </c>
      <c r="B5833" s="3" t="s">
        <v>2584</v>
      </c>
      <c r="C5833" s="5">
        <v>45468</v>
      </c>
      <c r="D5833" s="3" t="s">
        <v>35</v>
      </c>
      <c r="E5833" s="4" t="s">
        <v>1382</v>
      </c>
      <c r="F5833" s="9">
        <v>1</v>
      </c>
      <c r="G5833">
        <f>VLOOKUP(E5833,'Data Produk'!$A$2:$E$2517,5,FALSE)</f>
        <v>49500</v>
      </c>
      <c r="H5833">
        <f t="shared" si="183"/>
        <v>49500</v>
      </c>
      <c r="I5833" t="str">
        <f>VLOOKUP(E5833,'Data Produk'!$A$2:$E$2517,3,FALSE)</f>
        <v>BHINNEKA POWER GO 20W 1-PORT TYPE-C USB CHARGER (PD+QC) BLACK</v>
      </c>
      <c r="J5833" t="str">
        <f>VLOOKUP(E5833,'Data Produk'!$A$2:$E$2517,4,FALSE)</f>
        <v>CHARGER</v>
      </c>
      <c r="K5833" t="str">
        <f>VLOOKUP(D5833,'Data Outlet'!$A$2:$D$17,4,FALSE)</f>
        <v>Budi Santoso</v>
      </c>
      <c r="L5833" t="str">
        <f>VLOOKUP(D5833,'Data Outlet'!$A$2:$D$17,2,FALSE)</f>
        <v>BINTARO EXCHANGE</v>
      </c>
    </row>
    <row r="5834" spans="1:12" x14ac:dyDescent="0.25">
      <c r="A5834" t="str">
        <f t="shared" si="182"/>
        <v>T-5833</v>
      </c>
      <c r="B5834" s="3" t="s">
        <v>2584</v>
      </c>
      <c r="C5834" s="5">
        <v>45460</v>
      </c>
      <c r="D5834" s="3" t="s">
        <v>40</v>
      </c>
      <c r="E5834" s="4" t="s">
        <v>473</v>
      </c>
      <c r="F5834" s="9">
        <v>1</v>
      </c>
      <c r="G5834">
        <f>VLOOKUP(E5834,'Data Produk'!$A$2:$E$2517,5,FALSE)</f>
        <v>94500</v>
      </c>
      <c r="H5834">
        <f t="shared" si="183"/>
        <v>94500</v>
      </c>
      <c r="I5834" t="str">
        <f>VLOOKUP(E5834,'Data Produk'!$A$2:$E$2517,3,FALSE)</f>
        <v>BHINNEKA SMART LIGHT BUB 12W SLB102</v>
      </c>
      <c r="J5834" t="str">
        <f>VLOOKUP(E5834,'Data Produk'!$A$2:$E$2517,4,FALSE)</f>
        <v>SMART LIFE</v>
      </c>
      <c r="K5834" t="str">
        <f>VLOOKUP(D5834,'Data Outlet'!$A$2:$D$17,4,FALSE)</f>
        <v>Fani Sari</v>
      </c>
      <c r="L5834" t="str">
        <f>VLOOKUP(D5834,'Data Outlet'!$A$2:$D$17,2,FALSE)</f>
        <v>LIPPO MALL KEMANG</v>
      </c>
    </row>
    <row r="5835" spans="1:12" x14ac:dyDescent="0.25">
      <c r="A5835" t="str">
        <f t="shared" si="182"/>
        <v>T-5834</v>
      </c>
      <c r="B5835" s="3" t="s">
        <v>2584</v>
      </c>
      <c r="C5835" s="5">
        <v>45467</v>
      </c>
      <c r="D5835" s="3" t="s">
        <v>41</v>
      </c>
      <c r="E5835" s="4" t="s">
        <v>1753</v>
      </c>
      <c r="F5835" s="9">
        <v>1</v>
      </c>
      <c r="G5835">
        <f>VLOOKUP(E5835,'Data Produk'!$A$2:$E$2517,5,FALSE)</f>
        <v>34200</v>
      </c>
      <c r="H5835">
        <f t="shared" si="183"/>
        <v>34200</v>
      </c>
      <c r="I5835" t="str">
        <f>VLOOKUP(E5835,'Data Produk'!$A$2:$E$2517,3,FALSE)</f>
        <v>KC104 BHINNEKA USB CABLE TYPE C</v>
      </c>
      <c r="J5835" t="str">
        <f>VLOOKUP(E5835,'Data Produk'!$A$2:$E$2517,4,FALSE)</f>
        <v>CABLE</v>
      </c>
      <c r="K5835" t="str">
        <f>VLOOKUP(D5835,'Data Outlet'!$A$2:$D$17,4,FALSE)</f>
        <v>Gita Rahma</v>
      </c>
      <c r="L5835" t="str">
        <f>VLOOKUP(D5835,'Data Outlet'!$A$2:$D$17,2,FALSE)</f>
        <v>MALL GANDARIA CITY</v>
      </c>
    </row>
    <row r="5836" spans="1:12" x14ac:dyDescent="0.25">
      <c r="A5836" t="str">
        <f t="shared" ref="A5836:A5899" si="184">"T-"&amp;ROW()-1</f>
        <v>T-5835</v>
      </c>
      <c r="B5836" s="3" t="s">
        <v>2584</v>
      </c>
      <c r="C5836" s="5">
        <v>45451</v>
      </c>
      <c r="D5836" s="3" t="s">
        <v>41</v>
      </c>
      <c r="E5836" s="4" t="s">
        <v>1767</v>
      </c>
      <c r="F5836" s="9">
        <v>4</v>
      </c>
      <c r="G5836">
        <f>VLOOKUP(E5836,'Data Produk'!$A$2:$E$2517,5,FALSE)</f>
        <v>25200</v>
      </c>
      <c r="H5836">
        <f t="shared" si="183"/>
        <v>100800</v>
      </c>
      <c r="I5836" t="str">
        <f>VLOOKUP(E5836,'Data Produk'!$A$2:$E$2517,3,FALSE)</f>
        <v>KDC105 BHINNEKA USB CABLE TYPE C</v>
      </c>
      <c r="J5836" t="str">
        <f>VLOOKUP(E5836,'Data Produk'!$A$2:$E$2517,4,FALSE)</f>
        <v>CABLE</v>
      </c>
      <c r="K5836" t="str">
        <f>VLOOKUP(D5836,'Data Outlet'!$A$2:$D$17,4,FALSE)</f>
        <v>Gita Rahma</v>
      </c>
      <c r="L5836" t="str">
        <f>VLOOKUP(D5836,'Data Outlet'!$A$2:$D$17,2,FALSE)</f>
        <v>MALL GANDARIA CITY</v>
      </c>
    </row>
    <row r="5837" spans="1:12" x14ac:dyDescent="0.25">
      <c r="A5837" t="str">
        <f t="shared" si="184"/>
        <v>T-5836</v>
      </c>
      <c r="B5837" s="3" t="s">
        <v>2584</v>
      </c>
      <c r="C5837" s="5">
        <v>45450</v>
      </c>
      <c r="D5837" s="3" t="s">
        <v>47</v>
      </c>
      <c r="E5837" s="4" t="s">
        <v>910</v>
      </c>
      <c r="F5837" s="9">
        <v>1</v>
      </c>
      <c r="G5837">
        <f>VLOOKUP(E5837,'Data Produk'!$A$2:$E$2517,5,FALSE)</f>
        <v>14400</v>
      </c>
      <c r="H5837">
        <f t="shared" si="183"/>
        <v>14400</v>
      </c>
      <c r="I5837" t="str">
        <f>VLOOKUP(E5837,'Data Produk'!$A$2:$E$2517,3,FALSE)</f>
        <v>BHINNEKA DURALINK KLT1201 CABLE BLACK</v>
      </c>
      <c r="J5837" t="str">
        <f>VLOOKUP(E5837,'Data Produk'!$A$2:$E$2517,4,FALSE)</f>
        <v>CABLE</v>
      </c>
      <c r="K5837" t="str">
        <f>VLOOKUP(D5837,'Data Outlet'!$A$2:$D$17,4,FALSE)</f>
        <v>Joko Susilo</v>
      </c>
      <c r="L5837" t="str">
        <f>VLOOKUP(D5837,'Data Outlet'!$A$2:$D$17,2,FALSE)</f>
        <v>SUMARECON MALL BEKASI</v>
      </c>
    </row>
    <row r="5838" spans="1:12" x14ac:dyDescent="0.25">
      <c r="A5838" t="str">
        <f t="shared" si="184"/>
        <v>T-5837</v>
      </c>
      <c r="B5838" s="3" t="s">
        <v>2584</v>
      </c>
      <c r="C5838" s="5">
        <v>45455</v>
      </c>
      <c r="D5838" s="3" t="s">
        <v>40</v>
      </c>
      <c r="E5838" s="4" t="s">
        <v>458</v>
      </c>
      <c r="F5838" s="9">
        <v>2</v>
      </c>
      <c r="G5838">
        <f>VLOOKUP(E5838,'Data Produk'!$A$2:$E$2517,5,FALSE)</f>
        <v>17100</v>
      </c>
      <c r="H5838">
        <f t="shared" si="183"/>
        <v>34200</v>
      </c>
      <c r="I5838" t="str">
        <f>VLOOKUP(E5838,'Data Produk'!$A$2:$E$2517,3,FALSE)</f>
        <v>BHINNEKA DURALINK KCB1201 BLACK</v>
      </c>
      <c r="J5838" t="str">
        <f>VLOOKUP(E5838,'Data Produk'!$A$2:$E$2517,4,FALSE)</f>
        <v>CABLE</v>
      </c>
      <c r="K5838" t="str">
        <f>VLOOKUP(D5838,'Data Outlet'!$A$2:$D$17,4,FALSE)</f>
        <v>Fani Sari</v>
      </c>
      <c r="L5838" t="str">
        <f>VLOOKUP(D5838,'Data Outlet'!$A$2:$D$17,2,FALSE)</f>
        <v>LIPPO MALL KEMANG</v>
      </c>
    </row>
    <row r="5839" spans="1:12" x14ac:dyDescent="0.25">
      <c r="A5839" t="str">
        <f t="shared" si="184"/>
        <v>T-5838</v>
      </c>
      <c r="B5839" s="3" t="s">
        <v>2584</v>
      </c>
      <c r="C5839" s="5">
        <v>45445</v>
      </c>
      <c r="D5839" s="3" t="s">
        <v>41</v>
      </c>
      <c r="E5839" s="4" t="s">
        <v>770</v>
      </c>
      <c r="F5839" s="9">
        <v>3</v>
      </c>
      <c r="G5839">
        <f>VLOOKUP(E5839,'Data Produk'!$A$2:$E$2517,5,FALSE)</f>
        <v>18000</v>
      </c>
      <c r="H5839">
        <f t="shared" si="183"/>
        <v>54000</v>
      </c>
      <c r="I5839" t="str">
        <f>VLOOKUP(E5839,'Data Produk'!$A$2:$E$2517,3,FALSE)</f>
        <v>BHINNEKA DURALINK KLB1201 BLACK</v>
      </c>
      <c r="J5839" t="str">
        <f>VLOOKUP(E5839,'Data Produk'!$A$2:$E$2517,4,FALSE)</f>
        <v>CABLE</v>
      </c>
      <c r="K5839" t="str">
        <f>VLOOKUP(D5839,'Data Outlet'!$A$2:$D$17,4,FALSE)</f>
        <v>Gita Rahma</v>
      </c>
      <c r="L5839" t="str">
        <f>VLOOKUP(D5839,'Data Outlet'!$A$2:$D$17,2,FALSE)</f>
        <v>MALL GANDARIA CITY</v>
      </c>
    </row>
    <row r="5840" spans="1:12" x14ac:dyDescent="0.25">
      <c r="A5840" t="str">
        <f t="shared" si="184"/>
        <v>T-5839</v>
      </c>
      <c r="B5840" s="3" t="s">
        <v>2584</v>
      </c>
      <c r="C5840" s="5">
        <v>45446</v>
      </c>
      <c r="D5840" s="3" t="s">
        <v>41</v>
      </c>
      <c r="E5840" s="4" t="s">
        <v>1692</v>
      </c>
      <c r="F5840" s="9">
        <v>2</v>
      </c>
      <c r="G5840">
        <f>VLOOKUP(E5840,'Data Produk'!$A$2:$E$2517,5,FALSE)</f>
        <v>162000</v>
      </c>
      <c r="H5840">
        <f t="shared" si="183"/>
        <v>324000</v>
      </c>
      <c r="I5840" t="str">
        <f>VLOOKUP(E5840,'Data Produk'!$A$2:$E$2517,3,FALSE)</f>
        <v>BHINNEKA GO WH03 WIRELESS HEADSET BEIGE</v>
      </c>
      <c r="J5840" t="str">
        <f>VLOOKUP(E5840,'Data Produk'!$A$2:$E$2517,4,FALSE)</f>
        <v>WIRELESS HEADSET</v>
      </c>
      <c r="K5840" t="str">
        <f>VLOOKUP(D5840,'Data Outlet'!$A$2:$D$17,4,FALSE)</f>
        <v>Gita Rahma</v>
      </c>
      <c r="L5840" t="str">
        <f>VLOOKUP(D5840,'Data Outlet'!$A$2:$D$17,2,FALSE)</f>
        <v>MALL GANDARIA CITY</v>
      </c>
    </row>
    <row r="5841" spans="1:12" x14ac:dyDescent="0.25">
      <c r="A5841" t="str">
        <f t="shared" si="184"/>
        <v>T-5840</v>
      </c>
      <c r="B5841" s="3" t="s">
        <v>2584</v>
      </c>
      <c r="C5841" s="5">
        <v>45446</v>
      </c>
      <c r="D5841" s="3" t="s">
        <v>35</v>
      </c>
      <c r="E5841" s="4" t="s">
        <v>1699</v>
      </c>
      <c r="F5841" s="9">
        <v>2</v>
      </c>
      <c r="G5841">
        <f>VLOOKUP(E5841,'Data Produk'!$A$2:$E$2517,5,FALSE)</f>
        <v>65700</v>
      </c>
      <c r="H5841">
        <f t="shared" si="183"/>
        <v>131400</v>
      </c>
      <c r="I5841" t="str">
        <f>VLOOKUP(E5841,'Data Produk'!$A$2:$E$2517,3,FALSE)</f>
        <v>BHINNEKA AGILE MP453 GAMING MOUSEPAD BLACK</v>
      </c>
      <c r="J5841" t="str">
        <f>VLOOKUP(E5841,'Data Produk'!$A$2:$E$2517,4,FALSE)</f>
        <v>GAMING MOUSEPAD</v>
      </c>
      <c r="K5841" t="str">
        <f>VLOOKUP(D5841,'Data Outlet'!$A$2:$D$17,4,FALSE)</f>
        <v>Budi Santoso</v>
      </c>
      <c r="L5841" t="str">
        <f>VLOOKUP(D5841,'Data Outlet'!$A$2:$D$17,2,FALSE)</f>
        <v>BINTARO EXCHANGE</v>
      </c>
    </row>
    <row r="5842" spans="1:12" x14ac:dyDescent="0.25">
      <c r="A5842" t="str">
        <f t="shared" si="184"/>
        <v>T-5841</v>
      </c>
      <c r="B5842" s="3" t="s">
        <v>2584</v>
      </c>
      <c r="C5842" s="5">
        <v>45453</v>
      </c>
      <c r="D5842" s="3" t="s">
        <v>41</v>
      </c>
      <c r="E5842" s="4" t="s">
        <v>563</v>
      </c>
      <c r="F5842" s="9">
        <v>4</v>
      </c>
      <c r="G5842">
        <f>VLOOKUP(E5842,'Data Produk'!$A$2:$E$2517,5,FALSE)</f>
        <v>13050</v>
      </c>
      <c r="H5842">
        <f t="shared" si="183"/>
        <v>52200</v>
      </c>
      <c r="I5842" t="str">
        <f>VLOOKUP(E5842,'Data Produk'!$A$2:$E$2517,3,FALSE)</f>
        <v>BHINNEKA DURALINK KCT1201 BLACK</v>
      </c>
      <c r="J5842" t="str">
        <f>VLOOKUP(E5842,'Data Produk'!$A$2:$E$2517,4,FALSE)</f>
        <v>CABLE</v>
      </c>
      <c r="K5842" t="str">
        <f>VLOOKUP(D5842,'Data Outlet'!$A$2:$D$17,4,FALSE)</f>
        <v>Gita Rahma</v>
      </c>
      <c r="L5842" t="str">
        <f>VLOOKUP(D5842,'Data Outlet'!$A$2:$D$17,2,FALSE)</f>
        <v>MALL GANDARIA CITY</v>
      </c>
    </row>
    <row r="5843" spans="1:12" x14ac:dyDescent="0.25">
      <c r="A5843" t="str">
        <f t="shared" si="184"/>
        <v>T-5842</v>
      </c>
      <c r="B5843" s="3" t="s">
        <v>2584</v>
      </c>
      <c r="C5843" s="5">
        <v>45469</v>
      </c>
      <c r="D5843" s="3" t="s">
        <v>41</v>
      </c>
      <c r="E5843" s="4" t="s">
        <v>1447</v>
      </c>
      <c r="F5843" s="9">
        <v>1</v>
      </c>
      <c r="G5843">
        <f>VLOOKUP(E5843,'Data Produk'!$A$2:$E$2517,5,FALSE)</f>
        <v>90000</v>
      </c>
      <c r="H5843">
        <f t="shared" si="183"/>
        <v>90000</v>
      </c>
      <c r="I5843" t="str">
        <f>VLOOKUP(E5843,'Data Produk'!$A$2:$E$2517,3,FALSE)</f>
        <v>BHINNEKA POWER PURE 33W 2-PORTS USB CHARGER (PD+QC) BLACK</v>
      </c>
      <c r="J5843" t="str">
        <f>VLOOKUP(E5843,'Data Produk'!$A$2:$E$2517,4,FALSE)</f>
        <v>CHARGER</v>
      </c>
      <c r="K5843" t="str">
        <f>VLOOKUP(D5843,'Data Outlet'!$A$2:$D$17,4,FALSE)</f>
        <v>Gita Rahma</v>
      </c>
      <c r="L5843" t="str">
        <f>VLOOKUP(D5843,'Data Outlet'!$A$2:$D$17,2,FALSE)</f>
        <v>MALL GANDARIA CITY</v>
      </c>
    </row>
    <row r="5844" spans="1:12" x14ac:dyDescent="0.25">
      <c r="A5844" t="str">
        <f t="shared" si="184"/>
        <v>T-5843</v>
      </c>
      <c r="B5844" s="3" t="s">
        <v>2584</v>
      </c>
      <c r="C5844" s="5">
        <v>45458</v>
      </c>
      <c r="D5844" s="3" t="s">
        <v>41</v>
      </c>
      <c r="E5844" s="4" t="s">
        <v>829</v>
      </c>
      <c r="F5844" s="9">
        <v>1</v>
      </c>
      <c r="G5844">
        <f>VLOOKUP(E5844,'Data Produk'!$A$2:$E$2517,5,FALSE)</f>
        <v>88200</v>
      </c>
      <c r="H5844">
        <f t="shared" si="183"/>
        <v>88200</v>
      </c>
      <c r="I5844" t="str">
        <f>VLOOKUP(E5844,'Data Produk'!$A$2:$E$2517,3,FALSE)</f>
        <v>BHINNEKA POWER PACK S1 10.000 mAh POWERBANK WHITE</v>
      </c>
      <c r="J5844" t="str">
        <f>VLOOKUP(E5844,'Data Produk'!$A$2:$E$2517,4,FALSE)</f>
        <v>POWERBANK</v>
      </c>
      <c r="K5844" t="str">
        <f>VLOOKUP(D5844,'Data Outlet'!$A$2:$D$17,4,FALSE)</f>
        <v>Gita Rahma</v>
      </c>
      <c r="L5844" t="str">
        <f>VLOOKUP(D5844,'Data Outlet'!$A$2:$D$17,2,FALSE)</f>
        <v>MALL GANDARIA CITY</v>
      </c>
    </row>
    <row r="5845" spans="1:12" x14ac:dyDescent="0.25">
      <c r="A5845" t="str">
        <f t="shared" si="184"/>
        <v>T-5844</v>
      </c>
      <c r="B5845" s="3" t="s">
        <v>2584</v>
      </c>
      <c r="C5845" s="5">
        <v>45449</v>
      </c>
      <c r="D5845" s="3" t="s">
        <v>41</v>
      </c>
      <c r="E5845" s="4" t="s">
        <v>884</v>
      </c>
      <c r="F5845" s="9">
        <v>3</v>
      </c>
      <c r="G5845">
        <f>VLOOKUP(E5845,'Data Produk'!$A$2:$E$2517,5,FALSE)</f>
        <v>57600</v>
      </c>
      <c r="H5845">
        <f t="shared" si="183"/>
        <v>172800</v>
      </c>
      <c r="I5845" t="str">
        <f>VLOOKUP(E5845,'Data Produk'!$A$2:$E$2517,3,FALSE)</f>
        <v>BHINNEKA GO W192 OFFICE MOUSE BLACK</v>
      </c>
      <c r="J5845" t="str">
        <f>VLOOKUP(E5845,'Data Produk'!$A$2:$E$2517,4,FALSE)</f>
        <v>OFFICE MOUSE</v>
      </c>
      <c r="K5845" t="str">
        <f>VLOOKUP(D5845,'Data Outlet'!$A$2:$D$17,4,FALSE)</f>
        <v>Gita Rahma</v>
      </c>
      <c r="L5845" t="str">
        <f>VLOOKUP(D5845,'Data Outlet'!$A$2:$D$17,2,FALSE)</f>
        <v>MALL GANDARIA CITY</v>
      </c>
    </row>
    <row r="5846" spans="1:12" x14ac:dyDescent="0.25">
      <c r="A5846" t="str">
        <f t="shared" si="184"/>
        <v>T-5845</v>
      </c>
      <c r="B5846" s="3" t="s">
        <v>2584</v>
      </c>
      <c r="C5846" s="5">
        <v>45472</v>
      </c>
      <c r="D5846" s="3" t="s">
        <v>35</v>
      </c>
      <c r="E5846" s="4" t="s">
        <v>967</v>
      </c>
      <c r="F5846" s="9">
        <v>2</v>
      </c>
      <c r="G5846">
        <f>VLOOKUP(E5846,'Data Produk'!$A$2:$E$2517,5,FALSE)</f>
        <v>32000</v>
      </c>
      <c r="H5846">
        <f t="shared" si="183"/>
        <v>64000</v>
      </c>
      <c r="I5846" t="str">
        <f>VLOOKUP(E5846,'Data Produk'!$A$2:$E$2517,3,FALSE)</f>
        <v>KC104 BHINNEKA USB CABLE TYPE C</v>
      </c>
      <c r="J5846" t="str">
        <f>VLOOKUP(E5846,'Data Produk'!$A$2:$E$2517,4,FALSE)</f>
        <v>CABLE</v>
      </c>
      <c r="K5846" t="str">
        <f>VLOOKUP(D5846,'Data Outlet'!$A$2:$D$17,4,FALSE)</f>
        <v>Budi Santoso</v>
      </c>
      <c r="L5846" t="str">
        <f>VLOOKUP(D5846,'Data Outlet'!$A$2:$D$17,2,FALSE)</f>
        <v>BINTARO EXCHANGE</v>
      </c>
    </row>
    <row r="5847" spans="1:12" x14ac:dyDescent="0.25">
      <c r="A5847" t="str">
        <f t="shared" si="184"/>
        <v>T-5846</v>
      </c>
      <c r="B5847" s="3" t="s">
        <v>2584</v>
      </c>
      <c r="C5847" s="5">
        <v>45467</v>
      </c>
      <c r="D5847" s="3" t="s">
        <v>41</v>
      </c>
      <c r="E5847" s="4" t="s">
        <v>1047</v>
      </c>
      <c r="F5847" s="9">
        <v>3</v>
      </c>
      <c r="G5847">
        <f>VLOOKUP(E5847,'Data Produk'!$A$2:$E$2517,5,FALSE)</f>
        <v>29700</v>
      </c>
      <c r="H5847">
        <f t="shared" si="183"/>
        <v>89100</v>
      </c>
      <c r="I5847" t="str">
        <f>VLOOKUP(E5847,'Data Produk'!$A$2:$E$2517,3,FALSE)</f>
        <v>KL201 BHINNEKA USB CABLE LIGHTNING</v>
      </c>
      <c r="J5847" t="str">
        <f>VLOOKUP(E5847,'Data Produk'!$A$2:$E$2517,4,FALSE)</f>
        <v>CABLE</v>
      </c>
      <c r="K5847" t="str">
        <f>VLOOKUP(D5847,'Data Outlet'!$A$2:$D$17,4,FALSE)</f>
        <v>Gita Rahma</v>
      </c>
      <c r="L5847" t="str">
        <f>VLOOKUP(D5847,'Data Outlet'!$A$2:$D$17,2,FALSE)</f>
        <v>MALL GANDARIA CITY</v>
      </c>
    </row>
    <row r="5848" spans="1:12" x14ac:dyDescent="0.25">
      <c r="A5848" t="str">
        <f t="shared" si="184"/>
        <v>T-5847</v>
      </c>
      <c r="B5848" s="3" t="s">
        <v>2584</v>
      </c>
      <c r="C5848" s="5">
        <v>45444</v>
      </c>
      <c r="D5848" s="3" t="s">
        <v>40</v>
      </c>
      <c r="E5848" s="4" t="s">
        <v>648</v>
      </c>
      <c r="F5848" s="9">
        <v>2</v>
      </c>
      <c r="G5848">
        <f>VLOOKUP(E5848,'Data Produk'!$A$2:$E$2517,5,FALSE)</f>
        <v>26100</v>
      </c>
      <c r="H5848">
        <f t="shared" si="183"/>
        <v>52200</v>
      </c>
      <c r="I5848" t="str">
        <f>VLOOKUP(E5848,'Data Produk'!$A$2:$E$2517,3,FALSE)</f>
        <v>BHINNEKA GO ES1 WIRED EARBUDS WHITE</v>
      </c>
      <c r="J5848" t="str">
        <f>VLOOKUP(E5848,'Data Produk'!$A$2:$E$2517,4,FALSE)</f>
        <v>EARPHONE</v>
      </c>
      <c r="K5848" t="str">
        <f>VLOOKUP(D5848,'Data Outlet'!$A$2:$D$17,4,FALSE)</f>
        <v>Fani Sari</v>
      </c>
      <c r="L5848" t="str">
        <f>VLOOKUP(D5848,'Data Outlet'!$A$2:$D$17,2,FALSE)</f>
        <v>LIPPO MALL KEMANG</v>
      </c>
    </row>
    <row r="5849" spans="1:12" x14ac:dyDescent="0.25">
      <c r="A5849" t="str">
        <f t="shared" si="184"/>
        <v>T-5848</v>
      </c>
      <c r="B5849" s="3" t="s">
        <v>2584</v>
      </c>
      <c r="C5849" s="5">
        <v>45472</v>
      </c>
      <c r="D5849" s="3" t="s">
        <v>47</v>
      </c>
      <c r="E5849" s="4" t="s">
        <v>1734</v>
      </c>
      <c r="F5849" s="9">
        <v>1</v>
      </c>
      <c r="G5849">
        <f>VLOOKUP(E5849,'Data Produk'!$A$2:$E$2517,5,FALSE)</f>
        <v>160300</v>
      </c>
      <c r="H5849">
        <f t="shared" si="183"/>
        <v>160300</v>
      </c>
      <c r="I5849" t="str">
        <f>VLOOKUP(E5849,'Data Produk'!$A$2:$E$2517,3,FALSE)</f>
        <v>BHINNEKA POWER PACK T1 10.000 mAh 22,5W POWERBANK BLACK</v>
      </c>
      <c r="J5849" t="str">
        <f>VLOOKUP(E5849,'Data Produk'!$A$2:$E$2517,4,FALSE)</f>
        <v>POWERBANK</v>
      </c>
      <c r="K5849" t="str">
        <f>VLOOKUP(D5849,'Data Outlet'!$A$2:$D$17,4,FALSE)</f>
        <v>Joko Susilo</v>
      </c>
      <c r="L5849" t="str">
        <f>VLOOKUP(D5849,'Data Outlet'!$A$2:$D$17,2,FALSE)</f>
        <v>SUMARECON MALL BEKASI</v>
      </c>
    </row>
    <row r="5850" spans="1:12" x14ac:dyDescent="0.25">
      <c r="A5850" t="str">
        <f t="shared" si="184"/>
        <v>T-5849</v>
      </c>
      <c r="B5850" s="3" t="s">
        <v>2584</v>
      </c>
      <c r="C5850" s="5">
        <v>45445</v>
      </c>
      <c r="D5850" s="3" t="s">
        <v>35</v>
      </c>
      <c r="E5850" s="4" t="s">
        <v>1499</v>
      </c>
      <c r="F5850" s="9">
        <v>2</v>
      </c>
      <c r="G5850">
        <f>VLOOKUP(E5850,'Data Produk'!$A$2:$E$2517,5,FALSE)</f>
        <v>25200</v>
      </c>
      <c r="H5850">
        <f t="shared" si="183"/>
        <v>50400</v>
      </c>
      <c r="I5850" t="str">
        <f>VLOOKUP(E5850,'Data Produk'!$A$2:$E$2517,3,FALSE)</f>
        <v>KDC105 BHINNEKA USB CABLE TYPE C</v>
      </c>
      <c r="J5850" t="str">
        <f>VLOOKUP(E5850,'Data Produk'!$A$2:$E$2517,4,FALSE)</f>
        <v>CABLE</v>
      </c>
      <c r="K5850" t="str">
        <f>VLOOKUP(D5850,'Data Outlet'!$A$2:$D$17,4,FALSE)</f>
        <v>Budi Santoso</v>
      </c>
      <c r="L5850" t="str">
        <f>VLOOKUP(D5850,'Data Outlet'!$A$2:$D$17,2,FALSE)</f>
        <v>BINTARO EXCHANGE</v>
      </c>
    </row>
    <row r="5851" spans="1:12" x14ac:dyDescent="0.25">
      <c r="A5851" t="str">
        <f t="shared" si="184"/>
        <v>T-5850</v>
      </c>
      <c r="B5851" s="3" t="s">
        <v>2584</v>
      </c>
      <c r="C5851" s="5">
        <v>45449</v>
      </c>
      <c r="D5851" s="3" t="s">
        <v>35</v>
      </c>
      <c r="E5851" s="4" t="s">
        <v>1540</v>
      </c>
      <c r="F5851" s="9">
        <v>3</v>
      </c>
      <c r="G5851">
        <f>VLOOKUP(E5851,'Data Produk'!$A$2:$E$2517,5,FALSE)</f>
        <v>125100</v>
      </c>
      <c r="H5851">
        <f t="shared" si="183"/>
        <v>375300</v>
      </c>
      <c r="I5851" t="str">
        <f>VLOOKUP(E5851,'Data Produk'!$A$2:$E$2517,3,FALSE)</f>
        <v>BHINNEKA THOR II X16 GAMING MOUSE BLACK</v>
      </c>
      <c r="J5851" t="str">
        <f>VLOOKUP(E5851,'Data Produk'!$A$2:$E$2517,4,FALSE)</f>
        <v>MOUSE GAMING</v>
      </c>
      <c r="K5851" t="str">
        <f>VLOOKUP(D5851,'Data Outlet'!$A$2:$D$17,4,FALSE)</f>
        <v>Budi Santoso</v>
      </c>
      <c r="L5851" t="str">
        <f>VLOOKUP(D5851,'Data Outlet'!$A$2:$D$17,2,FALSE)</f>
        <v>BINTARO EXCHANGE</v>
      </c>
    </row>
    <row r="5852" spans="1:12" x14ac:dyDescent="0.25">
      <c r="A5852" t="str">
        <f t="shared" si="184"/>
        <v>T-5851</v>
      </c>
      <c r="B5852" s="3" t="s">
        <v>2584</v>
      </c>
      <c r="C5852" s="5">
        <v>45471</v>
      </c>
      <c r="D5852" s="3" t="s">
        <v>47</v>
      </c>
      <c r="E5852" s="4" t="s">
        <v>597</v>
      </c>
      <c r="F5852" s="9">
        <v>2</v>
      </c>
      <c r="G5852">
        <f>VLOOKUP(E5852,'Data Produk'!$A$2:$E$2517,5,FALSE)</f>
        <v>25200</v>
      </c>
      <c r="H5852">
        <f t="shared" si="183"/>
        <v>50400</v>
      </c>
      <c r="I5852" t="str">
        <f>VLOOKUP(E5852,'Data Produk'!$A$2:$E$2517,3,FALSE)</f>
        <v>BHINNEKA HYPERLINK KD60C1501 BLACK</v>
      </c>
      <c r="J5852" t="str">
        <f>VLOOKUP(E5852,'Data Produk'!$A$2:$E$2517,4,FALSE)</f>
        <v>CABLE</v>
      </c>
      <c r="K5852" t="str">
        <f>VLOOKUP(D5852,'Data Outlet'!$A$2:$D$17,4,FALSE)</f>
        <v>Joko Susilo</v>
      </c>
      <c r="L5852" t="str">
        <f>VLOOKUP(D5852,'Data Outlet'!$A$2:$D$17,2,FALSE)</f>
        <v>SUMARECON MALL BEKASI</v>
      </c>
    </row>
    <row r="5853" spans="1:12" x14ac:dyDescent="0.25">
      <c r="A5853" t="str">
        <f t="shared" si="184"/>
        <v>T-5852</v>
      </c>
      <c r="B5853" s="3" t="s">
        <v>2584</v>
      </c>
      <c r="C5853" s="5">
        <v>45457</v>
      </c>
      <c r="D5853" s="3" t="s">
        <v>40</v>
      </c>
      <c r="E5853" s="4" t="s">
        <v>802</v>
      </c>
      <c r="F5853" s="9">
        <v>1</v>
      </c>
      <c r="G5853">
        <f>VLOOKUP(E5853,'Data Produk'!$A$2:$E$2517,5,FALSE)</f>
        <v>36900</v>
      </c>
      <c r="H5853">
        <f t="shared" si="183"/>
        <v>36900</v>
      </c>
      <c r="I5853" t="str">
        <f>VLOOKUP(E5853,'Data Produk'!$A$2:$E$2517,3,FALSE)</f>
        <v>KL106 BHINNEKA USB CABLE LIGHTNING</v>
      </c>
      <c r="J5853" t="str">
        <f>VLOOKUP(E5853,'Data Produk'!$A$2:$E$2517,4,FALSE)</f>
        <v>CABLE</v>
      </c>
      <c r="K5853" t="str">
        <f>VLOOKUP(D5853,'Data Outlet'!$A$2:$D$17,4,FALSE)</f>
        <v>Fani Sari</v>
      </c>
      <c r="L5853" t="str">
        <f>VLOOKUP(D5853,'Data Outlet'!$A$2:$D$17,2,FALSE)</f>
        <v>LIPPO MALL KEMANG</v>
      </c>
    </row>
    <row r="5854" spans="1:12" x14ac:dyDescent="0.25">
      <c r="A5854" t="str">
        <f t="shared" si="184"/>
        <v>T-5853</v>
      </c>
      <c r="B5854" s="3" t="s">
        <v>2584</v>
      </c>
      <c r="C5854" s="5">
        <v>45450</v>
      </c>
      <c r="D5854" s="3" t="s">
        <v>40</v>
      </c>
      <c r="E5854" s="4" t="s">
        <v>468</v>
      </c>
      <c r="F5854" s="9">
        <v>1</v>
      </c>
      <c r="G5854">
        <f>VLOOKUP(E5854,'Data Produk'!$A$2:$E$2517,5,FALSE)</f>
        <v>60750</v>
      </c>
      <c r="H5854">
        <f t="shared" si="183"/>
        <v>60750</v>
      </c>
      <c r="I5854" t="str">
        <f>VLOOKUP(E5854,'Data Produk'!$A$2:$E$2517,3,FALSE)</f>
        <v>BHINNEKA RAIGOR II WG10 GAMING MOUSE RED</v>
      </c>
      <c r="J5854" t="str">
        <f>VLOOKUP(E5854,'Data Produk'!$A$2:$E$2517,4,FALSE)</f>
        <v>MOUSE GAMING</v>
      </c>
      <c r="K5854" t="str">
        <f>VLOOKUP(D5854,'Data Outlet'!$A$2:$D$17,4,FALSE)</f>
        <v>Fani Sari</v>
      </c>
      <c r="L5854" t="str">
        <f>VLOOKUP(D5854,'Data Outlet'!$A$2:$D$17,2,FALSE)</f>
        <v>LIPPO MALL KEMANG</v>
      </c>
    </row>
    <row r="5855" spans="1:12" x14ac:dyDescent="0.25">
      <c r="A5855" t="str">
        <f t="shared" si="184"/>
        <v>T-5854</v>
      </c>
      <c r="B5855" s="3" t="s">
        <v>2584</v>
      </c>
      <c r="C5855" s="5">
        <v>45446</v>
      </c>
      <c r="D5855" s="3" t="s">
        <v>40</v>
      </c>
      <c r="E5855" s="4" t="s">
        <v>1155</v>
      </c>
      <c r="F5855" s="9">
        <v>3</v>
      </c>
      <c r="G5855">
        <f>VLOOKUP(E5855,'Data Produk'!$A$2:$E$2517,5,FALSE)</f>
        <v>112500</v>
      </c>
      <c r="H5855">
        <f t="shared" si="183"/>
        <v>337500</v>
      </c>
      <c r="I5855" t="str">
        <f>VLOOKUP(E5855,'Data Produk'!$A$2:$E$2517,3,FALSE)</f>
        <v>BHINNEKA GO WH02 WIRELESS HEADSET GREY</v>
      </c>
      <c r="J5855" t="str">
        <f>VLOOKUP(E5855,'Data Produk'!$A$2:$E$2517,4,FALSE)</f>
        <v>WIRELESS HEADSET</v>
      </c>
      <c r="K5855" t="str">
        <f>VLOOKUP(D5855,'Data Outlet'!$A$2:$D$17,4,FALSE)</f>
        <v>Fani Sari</v>
      </c>
      <c r="L5855" t="str">
        <f>VLOOKUP(D5855,'Data Outlet'!$A$2:$D$17,2,FALSE)</f>
        <v>LIPPO MALL KEMANG</v>
      </c>
    </row>
    <row r="5856" spans="1:12" x14ac:dyDescent="0.25">
      <c r="A5856" t="str">
        <f t="shared" si="184"/>
        <v>T-5855</v>
      </c>
      <c r="B5856" s="3" t="s">
        <v>2584</v>
      </c>
      <c r="C5856" s="5">
        <v>45455</v>
      </c>
      <c r="D5856" s="3" t="s">
        <v>41</v>
      </c>
      <c r="E5856" s="4" t="s">
        <v>1297</v>
      </c>
      <c r="F5856" s="9">
        <v>3</v>
      </c>
      <c r="G5856">
        <f>VLOOKUP(E5856,'Data Produk'!$A$2:$E$2517,5,FALSE)</f>
        <v>76500</v>
      </c>
      <c r="H5856">
        <f t="shared" si="183"/>
        <v>229500</v>
      </c>
      <c r="I5856" t="str">
        <f>VLOOKUP(E5856,'Data Produk'!$A$2:$E$2517,3,FALSE)</f>
        <v>BHINNEKA WAVE10 TW10 TRUE WIRELESS WHITE</v>
      </c>
      <c r="J5856" t="str">
        <f>VLOOKUP(E5856,'Data Produk'!$A$2:$E$2517,4,FALSE)</f>
        <v>TWS</v>
      </c>
      <c r="K5856" t="str">
        <f>VLOOKUP(D5856,'Data Outlet'!$A$2:$D$17,4,FALSE)</f>
        <v>Gita Rahma</v>
      </c>
      <c r="L5856" t="str">
        <f>VLOOKUP(D5856,'Data Outlet'!$A$2:$D$17,2,FALSE)</f>
        <v>MALL GANDARIA CITY</v>
      </c>
    </row>
    <row r="5857" spans="1:12" x14ac:dyDescent="0.25">
      <c r="A5857" t="str">
        <f t="shared" si="184"/>
        <v>T-5856</v>
      </c>
      <c r="B5857" s="3" t="s">
        <v>2584</v>
      </c>
      <c r="C5857" s="5">
        <v>45444</v>
      </c>
      <c r="D5857" s="3" t="s">
        <v>40</v>
      </c>
      <c r="E5857" s="4" t="s">
        <v>1193</v>
      </c>
      <c r="F5857" s="9">
        <v>1</v>
      </c>
      <c r="G5857">
        <f>VLOOKUP(E5857,'Data Produk'!$A$2:$E$2517,5,FALSE)</f>
        <v>98100</v>
      </c>
      <c r="H5857">
        <f t="shared" si="183"/>
        <v>98100</v>
      </c>
      <c r="I5857" t="str">
        <f>VLOOKUP(E5857,'Data Produk'!$A$2:$E$2517,3,FALSE)</f>
        <v>BHINNEKA POWER PURE 30W 2-PORTS USB CHARGER (PD+QC) WHITE</v>
      </c>
      <c r="J5857" t="str">
        <f>VLOOKUP(E5857,'Data Produk'!$A$2:$E$2517,4,FALSE)</f>
        <v>CHARGER</v>
      </c>
      <c r="K5857" t="str">
        <f>VLOOKUP(D5857,'Data Outlet'!$A$2:$D$17,4,FALSE)</f>
        <v>Fani Sari</v>
      </c>
      <c r="L5857" t="str">
        <f>VLOOKUP(D5857,'Data Outlet'!$A$2:$D$17,2,FALSE)</f>
        <v>LIPPO MALL KEMANG</v>
      </c>
    </row>
    <row r="5858" spans="1:12" x14ac:dyDescent="0.25">
      <c r="A5858" t="str">
        <f t="shared" si="184"/>
        <v>T-5857</v>
      </c>
      <c r="B5858" s="3" t="s">
        <v>2584</v>
      </c>
      <c r="C5858" s="5">
        <v>45459</v>
      </c>
      <c r="D5858" s="3" t="s">
        <v>35</v>
      </c>
      <c r="E5858" s="4" t="s">
        <v>340</v>
      </c>
      <c r="F5858" s="9">
        <v>1</v>
      </c>
      <c r="G5858">
        <f>VLOOKUP(E5858,'Data Produk'!$A$2:$E$2517,5,FALSE)</f>
        <v>17100</v>
      </c>
      <c r="H5858">
        <f t="shared" si="183"/>
        <v>17100</v>
      </c>
      <c r="I5858" t="str">
        <f>VLOOKUP(E5858,'Data Produk'!$A$2:$E$2517,3,FALSE)</f>
        <v>BHINNEKA DURALINK KCB1201 BLACK</v>
      </c>
      <c r="J5858" t="str">
        <f>VLOOKUP(E5858,'Data Produk'!$A$2:$E$2517,4,FALSE)</f>
        <v>CABLE</v>
      </c>
      <c r="K5858" t="str">
        <f>VLOOKUP(D5858,'Data Outlet'!$A$2:$D$17,4,FALSE)</f>
        <v>Budi Santoso</v>
      </c>
      <c r="L5858" t="str">
        <f>VLOOKUP(D5858,'Data Outlet'!$A$2:$D$17,2,FALSE)</f>
        <v>BINTARO EXCHANGE</v>
      </c>
    </row>
    <row r="5859" spans="1:12" x14ac:dyDescent="0.25">
      <c r="A5859" t="str">
        <f t="shared" si="184"/>
        <v>T-5858</v>
      </c>
      <c r="B5859" s="3" t="s">
        <v>2584</v>
      </c>
      <c r="C5859" s="5">
        <v>45473</v>
      </c>
      <c r="D5859" s="3" t="s">
        <v>40</v>
      </c>
      <c r="E5859" s="4" t="s">
        <v>1616</v>
      </c>
      <c r="F5859" s="9">
        <v>1</v>
      </c>
      <c r="G5859">
        <f>VLOOKUP(E5859,'Data Produk'!$A$2:$E$2517,5,FALSE)</f>
        <v>73800</v>
      </c>
      <c r="H5859">
        <f t="shared" si="183"/>
        <v>73800</v>
      </c>
      <c r="I5859" t="str">
        <f>VLOOKUP(E5859,'Data Produk'!$A$2:$E$2517,3,FALSE)</f>
        <v>BHINNEKA RAIGOR III WG12R GAMING MOUSE BEIGE</v>
      </c>
      <c r="J5859" t="str">
        <f>VLOOKUP(E5859,'Data Produk'!$A$2:$E$2517,4,FALSE)</f>
        <v>MOUSE GAMING</v>
      </c>
      <c r="K5859" t="str">
        <f>VLOOKUP(D5859,'Data Outlet'!$A$2:$D$17,4,FALSE)</f>
        <v>Fani Sari</v>
      </c>
      <c r="L5859" t="str">
        <f>VLOOKUP(D5859,'Data Outlet'!$A$2:$D$17,2,FALSE)</f>
        <v>LIPPO MALL KEMANG</v>
      </c>
    </row>
    <row r="5860" spans="1:12" x14ac:dyDescent="0.25">
      <c r="A5860" t="str">
        <f t="shared" si="184"/>
        <v>T-5859</v>
      </c>
      <c r="B5860" s="3" t="s">
        <v>2584</v>
      </c>
      <c r="C5860" s="5">
        <v>45451</v>
      </c>
      <c r="D5860" s="3" t="s">
        <v>39</v>
      </c>
      <c r="E5860" s="4" t="s">
        <v>1597</v>
      </c>
      <c r="F5860" s="9">
        <v>1</v>
      </c>
      <c r="G5860">
        <f>VLOOKUP(E5860,'Data Produk'!$A$2:$E$2517,5,FALSE)</f>
        <v>193500</v>
      </c>
      <c r="H5860">
        <f t="shared" si="183"/>
        <v>193500</v>
      </c>
      <c r="I5860" t="str">
        <f>VLOOKUP(E5860,'Data Produk'!$A$2:$E$2517,3,FALSE)</f>
        <v>BHINNEKA ATOM TKL MECHANICAL KEYBOARD GREY BLUE SWITCH</v>
      </c>
      <c r="J5860" t="str">
        <f>VLOOKUP(E5860,'Data Produk'!$A$2:$E$2517,4,FALSE)</f>
        <v>KEYBOARD GAMING</v>
      </c>
      <c r="K5860" t="str">
        <f>VLOOKUP(D5860,'Data Outlet'!$A$2:$D$17,4,FALSE)</f>
        <v>Eko Wijaya</v>
      </c>
      <c r="L5860" t="str">
        <f>VLOOKUP(D5860,'Data Outlet'!$A$2:$D$17,2,FALSE)</f>
        <v>KOTA KASABLANKA</v>
      </c>
    </row>
    <row r="5861" spans="1:12" x14ac:dyDescent="0.25">
      <c r="A5861" t="str">
        <f t="shared" si="184"/>
        <v>T-5860</v>
      </c>
      <c r="B5861" s="3" t="s">
        <v>2584</v>
      </c>
      <c r="C5861" s="5">
        <v>45473</v>
      </c>
      <c r="D5861" s="3" t="s">
        <v>40</v>
      </c>
      <c r="E5861" s="4" t="s">
        <v>503</v>
      </c>
      <c r="F5861" s="9">
        <v>8</v>
      </c>
      <c r="G5861">
        <f>VLOOKUP(E5861,'Data Produk'!$A$2:$E$2517,5,FALSE)</f>
        <v>15300</v>
      </c>
      <c r="H5861">
        <f t="shared" si="183"/>
        <v>122400</v>
      </c>
      <c r="I5861" t="str">
        <f>VLOOKUP(E5861,'Data Produk'!$A$2:$E$2517,3,FALSE)</f>
        <v>BHINNEKA LINKPODS ES3 WIRED EARBUDS WHITE</v>
      </c>
      <c r="J5861" t="str">
        <f>VLOOKUP(E5861,'Data Produk'!$A$2:$E$2517,4,FALSE)</f>
        <v>EARPHONE</v>
      </c>
      <c r="K5861" t="str">
        <f>VLOOKUP(D5861,'Data Outlet'!$A$2:$D$17,4,FALSE)</f>
        <v>Fani Sari</v>
      </c>
      <c r="L5861" t="str">
        <f>VLOOKUP(D5861,'Data Outlet'!$A$2:$D$17,2,FALSE)</f>
        <v>LIPPO MALL KEMANG</v>
      </c>
    </row>
    <row r="5862" spans="1:12" x14ac:dyDescent="0.25">
      <c r="A5862" t="str">
        <f t="shared" si="184"/>
        <v>T-5861</v>
      </c>
      <c r="B5862" s="3" t="s">
        <v>2584</v>
      </c>
      <c r="C5862" s="5">
        <v>45457</v>
      </c>
      <c r="D5862" s="3" t="s">
        <v>41</v>
      </c>
      <c r="E5862" s="4" t="s">
        <v>1691</v>
      </c>
      <c r="F5862" s="9">
        <v>1</v>
      </c>
      <c r="G5862">
        <f>VLOOKUP(E5862,'Data Produk'!$A$2:$E$2517,5,FALSE)</f>
        <v>73800</v>
      </c>
      <c r="H5862">
        <f t="shared" si="183"/>
        <v>73800</v>
      </c>
      <c r="I5862" t="str">
        <f>VLOOKUP(E5862,'Data Produk'!$A$2:$E$2517,3,FALSE)</f>
        <v>BHINNEKA RAIGOR III WG12R GAMING MOUSE BEIGE</v>
      </c>
      <c r="J5862" t="str">
        <f>VLOOKUP(E5862,'Data Produk'!$A$2:$E$2517,4,FALSE)</f>
        <v>MOUSE GAMING</v>
      </c>
      <c r="K5862" t="str">
        <f>VLOOKUP(D5862,'Data Outlet'!$A$2:$D$17,4,FALSE)</f>
        <v>Gita Rahma</v>
      </c>
      <c r="L5862" t="str">
        <f>VLOOKUP(D5862,'Data Outlet'!$A$2:$D$17,2,FALSE)</f>
        <v>MALL GANDARIA CITY</v>
      </c>
    </row>
    <row r="5863" spans="1:12" x14ac:dyDescent="0.25">
      <c r="A5863" t="str">
        <f t="shared" si="184"/>
        <v>T-5862</v>
      </c>
      <c r="B5863" s="3" t="s">
        <v>2584</v>
      </c>
      <c r="C5863" s="5">
        <v>45471</v>
      </c>
      <c r="D5863" s="3" t="s">
        <v>47</v>
      </c>
      <c r="E5863" s="4" t="s">
        <v>1964</v>
      </c>
      <c r="F5863" s="9">
        <v>1</v>
      </c>
      <c r="G5863">
        <f>VLOOKUP(E5863,'Data Produk'!$A$2:$E$2517,5,FALSE)</f>
        <v>179100</v>
      </c>
      <c r="H5863">
        <f t="shared" si="183"/>
        <v>179100</v>
      </c>
      <c r="I5863" t="str">
        <f>VLOOKUP(E5863,'Data Produk'!$A$2:$E$2517,3,FALSE)</f>
        <v>BHINNEKA Gaming Headset HG24</v>
      </c>
      <c r="J5863" t="str">
        <f>VLOOKUP(E5863,'Data Produk'!$A$2:$E$2517,4,FALSE)</f>
        <v>GAMING HEADSET</v>
      </c>
      <c r="K5863" t="str">
        <f>VLOOKUP(D5863,'Data Outlet'!$A$2:$D$17,4,FALSE)</f>
        <v>Joko Susilo</v>
      </c>
      <c r="L5863" t="str">
        <f>VLOOKUP(D5863,'Data Outlet'!$A$2:$D$17,2,FALSE)</f>
        <v>SUMARECON MALL BEKASI</v>
      </c>
    </row>
    <row r="5864" spans="1:12" x14ac:dyDescent="0.25">
      <c r="A5864" t="str">
        <f t="shared" si="184"/>
        <v>T-5863</v>
      </c>
      <c r="B5864" s="3" t="s">
        <v>2584</v>
      </c>
      <c r="C5864" s="5">
        <v>45455</v>
      </c>
      <c r="D5864" s="3" t="s">
        <v>47</v>
      </c>
      <c r="E5864" s="4" t="s">
        <v>1965</v>
      </c>
      <c r="F5864" s="9">
        <v>3</v>
      </c>
      <c r="G5864">
        <f>VLOOKUP(E5864,'Data Produk'!$A$2:$E$2517,5,FALSE)</f>
        <v>40500</v>
      </c>
      <c r="H5864">
        <f t="shared" si="183"/>
        <v>121500</v>
      </c>
      <c r="I5864" t="str">
        <f>VLOOKUP(E5864,'Data Produk'!$A$2:$E$2517,3,FALSE)</f>
        <v>BHINNEKA RHASTA II G13 GAMING MOUSE BLACK</v>
      </c>
      <c r="J5864" t="str">
        <f>VLOOKUP(E5864,'Data Produk'!$A$2:$E$2517,4,FALSE)</f>
        <v>MOUSE GAMING</v>
      </c>
      <c r="K5864" t="str">
        <f>VLOOKUP(D5864,'Data Outlet'!$A$2:$D$17,4,FALSE)</f>
        <v>Joko Susilo</v>
      </c>
      <c r="L5864" t="str">
        <f>VLOOKUP(D5864,'Data Outlet'!$A$2:$D$17,2,FALSE)</f>
        <v>SUMARECON MALL BEKASI</v>
      </c>
    </row>
    <row r="5865" spans="1:12" x14ac:dyDescent="0.25">
      <c r="A5865" t="str">
        <f t="shared" si="184"/>
        <v>T-5864</v>
      </c>
      <c r="B5865" s="3" t="s">
        <v>2584</v>
      </c>
      <c r="C5865" s="5">
        <v>45464</v>
      </c>
      <c r="D5865" s="3" t="s">
        <v>47</v>
      </c>
      <c r="E5865" s="4" t="s">
        <v>1923</v>
      </c>
      <c r="F5865" s="9">
        <v>1</v>
      </c>
      <c r="G5865">
        <f>VLOOKUP(E5865,'Data Produk'!$A$2:$E$2517,5,FALSE)</f>
        <v>162000</v>
      </c>
      <c r="H5865">
        <f t="shared" si="183"/>
        <v>162000</v>
      </c>
      <c r="I5865" t="str">
        <f>VLOOKUP(E5865,'Data Produk'!$A$2:$E$2517,3,FALSE)</f>
        <v>BHINNEKA GO WH03 WIRELESS HEADSET BEIGE</v>
      </c>
      <c r="J5865" t="str">
        <f>VLOOKUP(E5865,'Data Produk'!$A$2:$E$2517,4,FALSE)</f>
        <v>WIRELESS HEADSET</v>
      </c>
      <c r="K5865" t="str">
        <f>VLOOKUP(D5865,'Data Outlet'!$A$2:$D$17,4,FALSE)</f>
        <v>Joko Susilo</v>
      </c>
      <c r="L5865" t="str">
        <f>VLOOKUP(D5865,'Data Outlet'!$A$2:$D$17,2,FALSE)</f>
        <v>SUMARECON MALL BEKASI</v>
      </c>
    </row>
    <row r="5866" spans="1:12" x14ac:dyDescent="0.25">
      <c r="A5866" t="str">
        <f t="shared" si="184"/>
        <v>T-5865</v>
      </c>
      <c r="B5866" s="3" t="s">
        <v>2584</v>
      </c>
      <c r="C5866" s="5">
        <v>45463</v>
      </c>
      <c r="D5866" s="3" t="s">
        <v>40</v>
      </c>
      <c r="E5866" s="4" t="s">
        <v>1678</v>
      </c>
      <c r="F5866" s="9">
        <v>1</v>
      </c>
      <c r="G5866">
        <f>VLOOKUP(E5866,'Data Produk'!$A$2:$E$2517,5,FALSE)</f>
        <v>153000</v>
      </c>
      <c r="H5866">
        <f t="shared" si="183"/>
        <v>153000</v>
      </c>
      <c r="I5866" t="str">
        <f>VLOOKUP(E5866,'Data Produk'!$A$2:$E$2517,3,FALSE)</f>
        <v>BHINNEKA ATO MP905 DESKMAT GEO1</v>
      </c>
      <c r="J5866" t="str">
        <f>VLOOKUP(E5866,'Data Produk'!$A$2:$E$2517,4,FALSE)</f>
        <v>DESKMAT</v>
      </c>
      <c r="K5866" t="str">
        <f>VLOOKUP(D5866,'Data Outlet'!$A$2:$D$17,4,FALSE)</f>
        <v>Fani Sari</v>
      </c>
      <c r="L5866" t="str">
        <f>VLOOKUP(D5866,'Data Outlet'!$A$2:$D$17,2,FALSE)</f>
        <v>LIPPO MALL KEMANG</v>
      </c>
    </row>
    <row r="5867" spans="1:12" x14ac:dyDescent="0.25">
      <c r="A5867" t="str">
        <f t="shared" si="184"/>
        <v>T-5866</v>
      </c>
      <c r="B5867" s="3" t="s">
        <v>2584</v>
      </c>
      <c r="C5867" s="5">
        <v>45457</v>
      </c>
      <c r="D5867" s="3" t="s">
        <v>40</v>
      </c>
      <c r="E5867" s="4" t="s">
        <v>1966</v>
      </c>
      <c r="F5867" s="9">
        <v>1</v>
      </c>
      <c r="G5867">
        <f>VLOOKUP(E5867,'Data Produk'!$A$2:$E$2517,5,FALSE)</f>
        <v>40500</v>
      </c>
      <c r="H5867">
        <f t="shared" si="183"/>
        <v>40500</v>
      </c>
      <c r="I5867" t="str">
        <f>VLOOKUP(E5867,'Data Produk'!$A$2:$E$2517,3,FALSE)</f>
        <v>BHINNEKA MEOW AC5001 HEADSET ACCESSORIES WHITE</v>
      </c>
      <c r="J5867" t="str">
        <f>VLOOKUP(E5867,'Data Produk'!$A$2:$E$2517,4,FALSE)</f>
        <v>OTHER ACCESSORIES</v>
      </c>
      <c r="K5867" t="str">
        <f>VLOOKUP(D5867,'Data Outlet'!$A$2:$D$17,4,FALSE)</f>
        <v>Fani Sari</v>
      </c>
      <c r="L5867" t="str">
        <f>VLOOKUP(D5867,'Data Outlet'!$A$2:$D$17,2,FALSE)</f>
        <v>LIPPO MALL KEMANG</v>
      </c>
    </row>
    <row r="5868" spans="1:12" x14ac:dyDescent="0.25">
      <c r="A5868" t="str">
        <f t="shared" si="184"/>
        <v>T-5867</v>
      </c>
      <c r="B5868" s="3" t="s">
        <v>2584</v>
      </c>
      <c r="C5868" s="5">
        <v>45472</v>
      </c>
      <c r="D5868" s="3" t="s">
        <v>40</v>
      </c>
      <c r="E5868" s="4" t="s">
        <v>499</v>
      </c>
      <c r="F5868" s="9">
        <v>1</v>
      </c>
      <c r="G5868">
        <f>VLOOKUP(E5868,'Data Produk'!$A$2:$E$2517,5,FALSE)</f>
        <v>13050</v>
      </c>
      <c r="H5868">
        <f t="shared" si="183"/>
        <v>13050</v>
      </c>
      <c r="I5868" t="str">
        <f>VLOOKUP(E5868,'Data Produk'!$A$2:$E$2517,3,FALSE)</f>
        <v>BHINNEKA DURALINK KCT1201 BLACK</v>
      </c>
      <c r="J5868" t="str">
        <f>VLOOKUP(E5868,'Data Produk'!$A$2:$E$2517,4,FALSE)</f>
        <v>CABLE</v>
      </c>
      <c r="K5868" t="str">
        <f>VLOOKUP(D5868,'Data Outlet'!$A$2:$D$17,4,FALSE)</f>
        <v>Fani Sari</v>
      </c>
      <c r="L5868" t="str">
        <f>VLOOKUP(D5868,'Data Outlet'!$A$2:$D$17,2,FALSE)</f>
        <v>LIPPO MALL KEMANG</v>
      </c>
    </row>
    <row r="5869" spans="1:12" x14ac:dyDescent="0.25">
      <c r="A5869" t="str">
        <f t="shared" si="184"/>
        <v>T-5868</v>
      </c>
      <c r="B5869" s="3" t="s">
        <v>2584</v>
      </c>
      <c r="C5869" s="5">
        <v>45449</v>
      </c>
      <c r="D5869" s="3" t="s">
        <v>41</v>
      </c>
      <c r="E5869" s="4" t="s">
        <v>649</v>
      </c>
      <c r="F5869" s="9">
        <v>2</v>
      </c>
      <c r="G5869">
        <f>VLOOKUP(E5869,'Data Produk'!$A$2:$E$2517,5,FALSE)</f>
        <v>65700</v>
      </c>
      <c r="H5869">
        <f t="shared" si="183"/>
        <v>131400</v>
      </c>
      <c r="I5869" t="str">
        <f>VLOOKUP(E5869,'Data Produk'!$A$2:$E$2517,3,FALSE)</f>
        <v>BHINNEKA RAIGOR III WG12 GAMING MOUSE BLACK</v>
      </c>
      <c r="J5869" t="str">
        <f>VLOOKUP(E5869,'Data Produk'!$A$2:$E$2517,4,FALSE)</f>
        <v>MOUSE GAMING</v>
      </c>
      <c r="K5869" t="str">
        <f>VLOOKUP(D5869,'Data Outlet'!$A$2:$D$17,4,FALSE)</f>
        <v>Gita Rahma</v>
      </c>
      <c r="L5869" t="str">
        <f>VLOOKUP(D5869,'Data Outlet'!$A$2:$D$17,2,FALSE)</f>
        <v>MALL GANDARIA CITY</v>
      </c>
    </row>
    <row r="5870" spans="1:12" x14ac:dyDescent="0.25">
      <c r="A5870" t="str">
        <f t="shared" si="184"/>
        <v>T-5869</v>
      </c>
      <c r="B5870" s="3" t="s">
        <v>2584</v>
      </c>
      <c r="C5870" s="5">
        <v>45449</v>
      </c>
      <c r="D5870" s="3" t="s">
        <v>41</v>
      </c>
      <c r="E5870" s="4" t="s">
        <v>1440</v>
      </c>
      <c r="F5870" s="9">
        <v>2</v>
      </c>
      <c r="G5870">
        <f>VLOOKUP(E5870,'Data Produk'!$A$2:$E$2517,5,FALSE)</f>
        <v>98100</v>
      </c>
      <c r="H5870">
        <f t="shared" si="183"/>
        <v>196200</v>
      </c>
      <c r="I5870" t="str">
        <f>VLOOKUP(E5870,'Data Produk'!$A$2:$E$2517,3,FALSE)</f>
        <v>BHINNEKA CW2-Q01 30W 2-PORTS CHARGER (QC) WHITE</v>
      </c>
      <c r="J5870" t="str">
        <f>VLOOKUP(E5870,'Data Produk'!$A$2:$E$2517,4,FALSE)</f>
        <v>CHARGER</v>
      </c>
      <c r="K5870" t="str">
        <f>VLOOKUP(D5870,'Data Outlet'!$A$2:$D$17,4,FALSE)</f>
        <v>Gita Rahma</v>
      </c>
      <c r="L5870" t="str">
        <f>VLOOKUP(D5870,'Data Outlet'!$A$2:$D$17,2,FALSE)</f>
        <v>MALL GANDARIA CITY</v>
      </c>
    </row>
    <row r="5871" spans="1:12" x14ac:dyDescent="0.25">
      <c r="A5871" t="str">
        <f t="shared" si="184"/>
        <v>T-5870</v>
      </c>
      <c r="B5871" s="3" t="s">
        <v>2584</v>
      </c>
      <c r="C5871" s="5">
        <v>45471</v>
      </c>
      <c r="D5871" s="3" t="s">
        <v>41</v>
      </c>
      <c r="E5871" s="4" t="s">
        <v>1453</v>
      </c>
      <c r="F5871" s="9">
        <v>1</v>
      </c>
      <c r="G5871">
        <f>VLOOKUP(E5871,'Data Produk'!$A$2:$E$2517,5,FALSE)</f>
        <v>148500</v>
      </c>
      <c r="H5871">
        <f t="shared" si="183"/>
        <v>148500</v>
      </c>
      <c r="I5871" t="str">
        <f>VLOOKUP(E5871,'Data Produk'!$A$2:$E$2517,3,FALSE)</f>
        <v>BHINNEKA GO WK895 OFFICE COMBO BLACK</v>
      </c>
      <c r="J5871" t="str">
        <f>VLOOKUP(E5871,'Data Produk'!$A$2:$E$2517,4,FALSE)</f>
        <v>OFFICE COMBO</v>
      </c>
      <c r="K5871" t="str">
        <f>VLOOKUP(D5871,'Data Outlet'!$A$2:$D$17,4,FALSE)</f>
        <v>Gita Rahma</v>
      </c>
      <c r="L5871" t="str">
        <f>VLOOKUP(D5871,'Data Outlet'!$A$2:$D$17,2,FALSE)</f>
        <v>MALL GANDARIA CITY</v>
      </c>
    </row>
    <row r="5872" spans="1:12" x14ac:dyDescent="0.25">
      <c r="A5872" t="str">
        <f t="shared" si="184"/>
        <v>T-5871</v>
      </c>
      <c r="B5872" s="3" t="s">
        <v>2584</v>
      </c>
      <c r="C5872" s="5">
        <v>45463</v>
      </c>
      <c r="D5872" s="3" t="s">
        <v>40</v>
      </c>
      <c r="E5872" s="4" t="s">
        <v>1894</v>
      </c>
      <c r="F5872" s="9">
        <v>1</v>
      </c>
      <c r="G5872">
        <f>VLOOKUP(E5872,'Data Produk'!$A$2:$E$2517,5,FALSE)</f>
        <v>125100</v>
      </c>
      <c r="H5872">
        <f t="shared" si="183"/>
        <v>125100</v>
      </c>
      <c r="I5872" t="str">
        <f>VLOOKUP(E5872,'Data Produk'!$A$2:$E$2517,3,FALSE)</f>
        <v>BHINNEKA THOR II X16 GAMING MOUSE BLACK</v>
      </c>
      <c r="J5872" t="str">
        <f>VLOOKUP(E5872,'Data Produk'!$A$2:$E$2517,4,FALSE)</f>
        <v>MOUSE GAMING</v>
      </c>
      <c r="K5872" t="str">
        <f>VLOOKUP(D5872,'Data Outlet'!$A$2:$D$17,4,FALSE)</f>
        <v>Fani Sari</v>
      </c>
      <c r="L5872" t="str">
        <f>VLOOKUP(D5872,'Data Outlet'!$A$2:$D$17,2,FALSE)</f>
        <v>LIPPO MALL KEMANG</v>
      </c>
    </row>
    <row r="5873" spans="1:12" x14ac:dyDescent="0.25">
      <c r="A5873" t="str">
        <f t="shared" si="184"/>
        <v>T-5872</v>
      </c>
      <c r="B5873" s="3" t="s">
        <v>2584</v>
      </c>
      <c r="C5873" s="5">
        <v>45452</v>
      </c>
      <c r="D5873" s="3" t="s">
        <v>35</v>
      </c>
      <c r="E5873" s="4" t="s">
        <v>1548</v>
      </c>
      <c r="F5873" s="9">
        <v>2</v>
      </c>
      <c r="G5873">
        <f>VLOOKUP(E5873,'Data Produk'!$A$2:$E$2517,5,FALSE)</f>
        <v>34200</v>
      </c>
      <c r="H5873">
        <f t="shared" si="183"/>
        <v>68400</v>
      </c>
      <c r="I5873" t="str">
        <f>VLOOKUP(E5873,'Data Produk'!$A$2:$E$2517,3,FALSE)</f>
        <v>KDL105 BHINNEKA USB CABLE LIGHTNING</v>
      </c>
      <c r="J5873" t="str">
        <f>VLOOKUP(E5873,'Data Produk'!$A$2:$E$2517,4,FALSE)</f>
        <v>CABLE</v>
      </c>
      <c r="K5873" t="str">
        <f>VLOOKUP(D5873,'Data Outlet'!$A$2:$D$17,4,FALSE)</f>
        <v>Budi Santoso</v>
      </c>
      <c r="L5873" t="str">
        <f>VLOOKUP(D5873,'Data Outlet'!$A$2:$D$17,2,FALSE)</f>
        <v>BINTARO EXCHANGE</v>
      </c>
    </row>
    <row r="5874" spans="1:12" x14ac:dyDescent="0.25">
      <c r="A5874" t="str">
        <f t="shared" si="184"/>
        <v>T-5873</v>
      </c>
      <c r="B5874" s="3" t="s">
        <v>2584</v>
      </c>
      <c r="C5874" s="5">
        <v>45453</v>
      </c>
      <c r="D5874" s="3" t="s">
        <v>40</v>
      </c>
      <c r="E5874" s="4" t="s">
        <v>750</v>
      </c>
      <c r="F5874" s="9">
        <v>3</v>
      </c>
      <c r="G5874">
        <f>VLOOKUP(E5874,'Data Produk'!$A$2:$E$2517,5,FALSE)</f>
        <v>29700</v>
      </c>
      <c r="H5874">
        <f t="shared" si="183"/>
        <v>89100</v>
      </c>
      <c r="I5874" t="str">
        <f>VLOOKUP(E5874,'Data Produk'!$A$2:$E$2517,3,FALSE)</f>
        <v>KL201 BHINNEKA USB CABLE LIGHTNING</v>
      </c>
      <c r="J5874" t="str">
        <f>VLOOKUP(E5874,'Data Produk'!$A$2:$E$2517,4,FALSE)</f>
        <v>CABLE</v>
      </c>
      <c r="K5874" t="str">
        <f>VLOOKUP(D5874,'Data Outlet'!$A$2:$D$17,4,FALSE)</f>
        <v>Fani Sari</v>
      </c>
      <c r="L5874" t="str">
        <f>VLOOKUP(D5874,'Data Outlet'!$A$2:$D$17,2,FALSE)</f>
        <v>LIPPO MALL KEMANG</v>
      </c>
    </row>
    <row r="5875" spans="1:12" x14ac:dyDescent="0.25">
      <c r="A5875" t="str">
        <f t="shared" si="184"/>
        <v>T-5874</v>
      </c>
      <c r="B5875" s="3" t="s">
        <v>2584</v>
      </c>
      <c r="C5875" s="5">
        <v>45465</v>
      </c>
      <c r="D5875" s="3" t="s">
        <v>35</v>
      </c>
      <c r="E5875" s="4" t="s">
        <v>354</v>
      </c>
      <c r="F5875" s="9">
        <v>3</v>
      </c>
      <c r="G5875">
        <f>VLOOKUP(E5875,'Data Produk'!$A$2:$E$2517,5,FALSE)</f>
        <v>82800</v>
      </c>
      <c r="H5875">
        <f t="shared" si="183"/>
        <v>248400</v>
      </c>
      <c r="I5875" t="str">
        <f>VLOOKUP(E5875,'Data Produk'!$A$2:$E$2517,3,FALSE)</f>
        <v>BHINNEKA W190 OFFICE MOUSE BLACK</v>
      </c>
      <c r="J5875" t="str">
        <f>VLOOKUP(E5875,'Data Produk'!$A$2:$E$2517,4,FALSE)</f>
        <v>OFFICE MOUSE</v>
      </c>
      <c r="K5875" t="str">
        <f>VLOOKUP(D5875,'Data Outlet'!$A$2:$D$17,4,FALSE)</f>
        <v>Budi Santoso</v>
      </c>
      <c r="L5875" t="str">
        <f>VLOOKUP(D5875,'Data Outlet'!$A$2:$D$17,2,FALSE)</f>
        <v>BINTARO EXCHANGE</v>
      </c>
    </row>
    <row r="5876" spans="1:12" x14ac:dyDescent="0.25">
      <c r="A5876" t="str">
        <f t="shared" si="184"/>
        <v>T-5875</v>
      </c>
      <c r="B5876" s="3" t="s">
        <v>2584</v>
      </c>
      <c r="C5876" s="5">
        <v>45450</v>
      </c>
      <c r="D5876" s="3" t="s">
        <v>41</v>
      </c>
      <c r="E5876" s="4" t="s">
        <v>1967</v>
      </c>
      <c r="F5876" s="9">
        <v>1</v>
      </c>
      <c r="G5876">
        <f>VLOOKUP(E5876,'Data Produk'!$A$2:$E$2517,5,FALSE)</f>
        <v>27000</v>
      </c>
      <c r="H5876">
        <f t="shared" si="183"/>
        <v>27000</v>
      </c>
      <c r="I5876" t="str">
        <f>VLOOKUP(E5876,'Data Produk'!$A$2:$E$2517,3,FALSE)</f>
        <v>KM201 BHINNEKA USB CABLE MICRO</v>
      </c>
      <c r="J5876" t="str">
        <f>VLOOKUP(E5876,'Data Produk'!$A$2:$E$2517,4,FALSE)</f>
        <v>CABLE</v>
      </c>
      <c r="K5876" t="str">
        <f>VLOOKUP(D5876,'Data Outlet'!$A$2:$D$17,4,FALSE)</f>
        <v>Gita Rahma</v>
      </c>
      <c r="L5876" t="str">
        <f>VLOOKUP(D5876,'Data Outlet'!$A$2:$D$17,2,FALSE)</f>
        <v>MALL GANDARIA CITY</v>
      </c>
    </row>
    <row r="5877" spans="1:12" x14ac:dyDescent="0.25">
      <c r="A5877" t="str">
        <f t="shared" si="184"/>
        <v>T-5876</v>
      </c>
      <c r="B5877" s="3" t="s">
        <v>2584</v>
      </c>
      <c r="C5877" s="5">
        <v>45455</v>
      </c>
      <c r="D5877" s="3" t="s">
        <v>47</v>
      </c>
      <c r="E5877" s="4" t="s">
        <v>1433</v>
      </c>
      <c r="F5877" s="9">
        <v>1</v>
      </c>
      <c r="G5877">
        <f>VLOOKUP(E5877,'Data Produk'!$A$2:$E$2517,5,FALSE)</f>
        <v>98100</v>
      </c>
      <c r="H5877">
        <f t="shared" si="183"/>
        <v>98100</v>
      </c>
      <c r="I5877" t="str">
        <f>VLOOKUP(E5877,'Data Produk'!$A$2:$E$2517,3,FALSE)</f>
        <v>BHINNEKA CW2-Q01 30W 2-PORTS CHARGER (QC) WHITE</v>
      </c>
      <c r="J5877" t="str">
        <f>VLOOKUP(E5877,'Data Produk'!$A$2:$E$2517,4,FALSE)</f>
        <v>CHARGER</v>
      </c>
      <c r="K5877" t="str">
        <f>VLOOKUP(D5877,'Data Outlet'!$A$2:$D$17,4,FALSE)</f>
        <v>Joko Susilo</v>
      </c>
      <c r="L5877" t="str">
        <f>VLOOKUP(D5877,'Data Outlet'!$A$2:$D$17,2,FALSE)</f>
        <v>SUMARECON MALL BEKASI</v>
      </c>
    </row>
    <row r="5878" spans="1:12" x14ac:dyDescent="0.25">
      <c r="A5878" t="str">
        <f t="shared" si="184"/>
        <v>T-5877</v>
      </c>
      <c r="B5878" s="3" t="s">
        <v>2584</v>
      </c>
      <c r="C5878" s="5">
        <v>45471</v>
      </c>
      <c r="D5878" s="3" t="s">
        <v>41</v>
      </c>
      <c r="E5878" s="4" t="s">
        <v>691</v>
      </c>
      <c r="F5878" s="9">
        <v>2</v>
      </c>
      <c r="G5878">
        <f>VLOOKUP(E5878,'Data Produk'!$A$2:$E$2517,5,FALSE)</f>
        <v>37350</v>
      </c>
      <c r="H5878">
        <f t="shared" si="183"/>
        <v>74700</v>
      </c>
      <c r="I5878" t="str">
        <f>VLOOKUP(E5878,'Data Produk'!$A$2:$E$2517,3,FALSE)</f>
        <v>BHINNEKA LAVALIER MV01 MICROPHONE BLACK</v>
      </c>
      <c r="J5878" t="str">
        <f>VLOOKUP(E5878,'Data Produk'!$A$2:$E$2517,4,FALSE)</f>
        <v>STREAMING DEVICES</v>
      </c>
      <c r="K5878" t="str">
        <f>VLOOKUP(D5878,'Data Outlet'!$A$2:$D$17,4,FALSE)</f>
        <v>Gita Rahma</v>
      </c>
      <c r="L5878" t="str">
        <f>VLOOKUP(D5878,'Data Outlet'!$A$2:$D$17,2,FALSE)</f>
        <v>MALL GANDARIA CITY</v>
      </c>
    </row>
    <row r="5879" spans="1:12" x14ac:dyDescent="0.25">
      <c r="A5879" t="str">
        <f t="shared" si="184"/>
        <v>T-5878</v>
      </c>
      <c r="B5879" s="3" t="s">
        <v>2584</v>
      </c>
      <c r="C5879" s="5">
        <v>45467</v>
      </c>
      <c r="D5879" s="3" t="s">
        <v>35</v>
      </c>
      <c r="E5879" s="4" t="s">
        <v>346</v>
      </c>
      <c r="F5879" s="9">
        <v>1</v>
      </c>
      <c r="G5879">
        <f>VLOOKUP(E5879,'Data Produk'!$A$2:$E$2517,5,FALSE)</f>
        <v>18000</v>
      </c>
      <c r="H5879">
        <f t="shared" si="183"/>
        <v>18000</v>
      </c>
      <c r="I5879" t="str">
        <f>VLOOKUP(E5879,'Data Produk'!$A$2:$E$2517,3,FALSE)</f>
        <v>BHINNEKA DURALINK KLB1201 BLACK</v>
      </c>
      <c r="J5879" t="str">
        <f>VLOOKUP(E5879,'Data Produk'!$A$2:$E$2517,4,FALSE)</f>
        <v>CABLE</v>
      </c>
      <c r="K5879" t="str">
        <f>VLOOKUP(D5879,'Data Outlet'!$A$2:$D$17,4,FALSE)</f>
        <v>Budi Santoso</v>
      </c>
      <c r="L5879" t="str">
        <f>VLOOKUP(D5879,'Data Outlet'!$A$2:$D$17,2,FALSE)</f>
        <v>BINTARO EXCHANGE</v>
      </c>
    </row>
    <row r="5880" spans="1:12" x14ac:dyDescent="0.25">
      <c r="A5880" t="str">
        <f t="shared" si="184"/>
        <v>T-5879</v>
      </c>
      <c r="B5880" s="3" t="s">
        <v>2584</v>
      </c>
      <c r="C5880" s="5">
        <v>45450</v>
      </c>
      <c r="D5880" s="3" t="s">
        <v>40</v>
      </c>
      <c r="E5880" s="4" t="s">
        <v>868</v>
      </c>
      <c r="F5880" s="9">
        <v>3</v>
      </c>
      <c r="G5880">
        <f>VLOOKUP(E5880,'Data Produk'!$A$2:$E$2517,5,FALSE)</f>
        <v>73800</v>
      </c>
      <c r="H5880">
        <f t="shared" si="183"/>
        <v>221400</v>
      </c>
      <c r="I5880" t="str">
        <f>VLOOKUP(E5880,'Data Produk'!$A$2:$E$2517,3,FALSE)</f>
        <v>BHINNEKA SMART LIGHT BUB 9W SLB101</v>
      </c>
      <c r="J5880" t="str">
        <f>VLOOKUP(E5880,'Data Produk'!$A$2:$E$2517,4,FALSE)</f>
        <v>SMART LIFE</v>
      </c>
      <c r="K5880" t="str">
        <f>VLOOKUP(D5880,'Data Outlet'!$A$2:$D$17,4,FALSE)</f>
        <v>Fani Sari</v>
      </c>
      <c r="L5880" t="str">
        <f>VLOOKUP(D5880,'Data Outlet'!$A$2:$D$17,2,FALSE)</f>
        <v>LIPPO MALL KEMANG</v>
      </c>
    </row>
    <row r="5881" spans="1:12" x14ac:dyDescent="0.25">
      <c r="A5881" t="str">
        <f t="shared" si="184"/>
        <v>T-5880</v>
      </c>
      <c r="B5881" s="3" t="s">
        <v>2584</v>
      </c>
      <c r="C5881" s="5">
        <v>45453</v>
      </c>
      <c r="D5881" s="3" t="s">
        <v>41</v>
      </c>
      <c r="E5881" s="4" t="s">
        <v>1292</v>
      </c>
      <c r="F5881" s="9">
        <v>1</v>
      </c>
      <c r="G5881">
        <f>VLOOKUP(E5881,'Data Produk'!$A$2:$E$2517,5,FALSE)</f>
        <v>76500</v>
      </c>
      <c r="H5881">
        <f t="shared" si="183"/>
        <v>76500</v>
      </c>
      <c r="I5881" t="str">
        <f>VLOOKUP(E5881,'Data Produk'!$A$2:$E$2517,3,FALSE)</f>
        <v>BHINNEKA WAVE10 TW10 TRUE WIRELESS BLACK</v>
      </c>
      <c r="J5881" t="str">
        <f>VLOOKUP(E5881,'Data Produk'!$A$2:$E$2517,4,FALSE)</f>
        <v>TWS</v>
      </c>
      <c r="K5881" t="str">
        <f>VLOOKUP(D5881,'Data Outlet'!$A$2:$D$17,4,FALSE)</f>
        <v>Gita Rahma</v>
      </c>
      <c r="L5881" t="str">
        <f>VLOOKUP(D5881,'Data Outlet'!$A$2:$D$17,2,FALSE)</f>
        <v>MALL GANDARIA CITY</v>
      </c>
    </row>
    <row r="5882" spans="1:12" x14ac:dyDescent="0.25">
      <c r="A5882" t="str">
        <f t="shared" si="184"/>
        <v>T-5881</v>
      </c>
      <c r="B5882" s="3" t="s">
        <v>2584</v>
      </c>
      <c r="C5882" s="5">
        <v>45459</v>
      </c>
      <c r="D5882" s="3" t="s">
        <v>47</v>
      </c>
      <c r="E5882" s="4" t="s">
        <v>1078</v>
      </c>
      <c r="F5882" s="9">
        <v>2</v>
      </c>
      <c r="G5882">
        <f>VLOOKUP(E5882,'Data Produk'!$A$2:$E$2517,5,FALSE)</f>
        <v>81000</v>
      </c>
      <c r="H5882">
        <f t="shared" si="183"/>
        <v>162000</v>
      </c>
      <c r="I5882" t="str">
        <f>VLOOKUP(E5882,'Data Produk'!$A$2:$E$2517,3,FALSE)</f>
        <v>BHINNEKA THOR X9 GAMING MOUSE BLACK</v>
      </c>
      <c r="J5882" t="str">
        <f>VLOOKUP(E5882,'Data Produk'!$A$2:$E$2517,4,FALSE)</f>
        <v>MOUSE GAMING</v>
      </c>
      <c r="K5882" t="str">
        <f>VLOOKUP(D5882,'Data Outlet'!$A$2:$D$17,4,FALSE)</f>
        <v>Joko Susilo</v>
      </c>
      <c r="L5882" t="str">
        <f>VLOOKUP(D5882,'Data Outlet'!$A$2:$D$17,2,FALSE)</f>
        <v>SUMARECON MALL BEKASI</v>
      </c>
    </row>
    <row r="5883" spans="1:12" x14ac:dyDescent="0.25">
      <c r="A5883" t="str">
        <f t="shared" si="184"/>
        <v>T-5882</v>
      </c>
      <c r="B5883" s="3" t="s">
        <v>2584</v>
      </c>
      <c r="C5883" s="5">
        <v>45459</v>
      </c>
      <c r="D5883" s="3" t="s">
        <v>40</v>
      </c>
      <c r="E5883" s="4" t="s">
        <v>501</v>
      </c>
      <c r="F5883" s="9">
        <v>1</v>
      </c>
      <c r="G5883">
        <f>VLOOKUP(E5883,'Data Produk'!$A$2:$E$2517,5,FALSE)</f>
        <v>76500</v>
      </c>
      <c r="H5883">
        <f t="shared" si="183"/>
        <v>76500</v>
      </c>
      <c r="I5883" t="str">
        <f>VLOOKUP(E5883,'Data Produk'!$A$2:$E$2517,3,FALSE)</f>
        <v>BHINNEKA WAVE10 TW10 TRUE WIRELESS WHITE</v>
      </c>
      <c r="J5883" t="str">
        <f>VLOOKUP(E5883,'Data Produk'!$A$2:$E$2517,4,FALSE)</f>
        <v>TWS</v>
      </c>
      <c r="K5883" t="str">
        <f>VLOOKUP(D5883,'Data Outlet'!$A$2:$D$17,4,FALSE)</f>
        <v>Fani Sari</v>
      </c>
      <c r="L5883" t="str">
        <f>VLOOKUP(D5883,'Data Outlet'!$A$2:$D$17,2,FALSE)</f>
        <v>LIPPO MALL KEMANG</v>
      </c>
    </row>
    <row r="5884" spans="1:12" x14ac:dyDescent="0.25">
      <c r="A5884" t="str">
        <f t="shared" si="184"/>
        <v>T-5883</v>
      </c>
      <c r="B5884" s="3" t="s">
        <v>2584</v>
      </c>
      <c r="C5884" s="5">
        <v>45465</v>
      </c>
      <c r="D5884" s="3" t="s">
        <v>35</v>
      </c>
      <c r="E5884" s="4" t="s">
        <v>372</v>
      </c>
      <c r="F5884" s="9">
        <v>2</v>
      </c>
      <c r="G5884">
        <f>VLOOKUP(E5884,'Data Produk'!$A$2:$E$2517,5,FALSE)</f>
        <v>88200</v>
      </c>
      <c r="H5884">
        <f t="shared" si="183"/>
        <v>176400</v>
      </c>
      <c r="I5884" t="str">
        <f>VLOOKUP(E5884,'Data Produk'!$A$2:$E$2517,3,FALSE)</f>
        <v>BHINNEKA POWER PACK S1 10.000 mAh POWERBANK WHITE</v>
      </c>
      <c r="J5884" t="str">
        <f>VLOOKUP(E5884,'Data Produk'!$A$2:$E$2517,4,FALSE)</f>
        <v>POWERBANK</v>
      </c>
      <c r="K5884" t="str">
        <f>VLOOKUP(D5884,'Data Outlet'!$A$2:$D$17,4,FALSE)</f>
        <v>Budi Santoso</v>
      </c>
      <c r="L5884" t="str">
        <f>VLOOKUP(D5884,'Data Outlet'!$A$2:$D$17,2,FALSE)</f>
        <v>BINTARO EXCHANGE</v>
      </c>
    </row>
    <row r="5885" spans="1:12" x14ac:dyDescent="0.25">
      <c r="A5885" t="str">
        <f t="shared" si="184"/>
        <v>T-5884</v>
      </c>
      <c r="B5885" s="3" t="s">
        <v>2584</v>
      </c>
      <c r="C5885" s="5">
        <v>45467</v>
      </c>
      <c r="D5885" s="3" t="s">
        <v>40</v>
      </c>
      <c r="E5885" s="4" t="s">
        <v>496</v>
      </c>
      <c r="F5885" s="9">
        <v>2</v>
      </c>
      <c r="G5885">
        <f>VLOOKUP(E5885,'Data Produk'!$A$2:$E$2517,5,FALSE)</f>
        <v>14400</v>
      </c>
      <c r="H5885">
        <f t="shared" si="183"/>
        <v>28800</v>
      </c>
      <c r="I5885" t="str">
        <f>VLOOKUP(E5885,'Data Produk'!$A$2:$E$2517,3,FALSE)</f>
        <v>BHINNEKA DURALINK KLT1201 CABLE BLACK</v>
      </c>
      <c r="J5885" t="str">
        <f>VLOOKUP(E5885,'Data Produk'!$A$2:$E$2517,4,FALSE)</f>
        <v>CABLE</v>
      </c>
      <c r="K5885" t="str">
        <f>VLOOKUP(D5885,'Data Outlet'!$A$2:$D$17,4,FALSE)</f>
        <v>Fani Sari</v>
      </c>
      <c r="L5885" t="str">
        <f>VLOOKUP(D5885,'Data Outlet'!$A$2:$D$17,2,FALSE)</f>
        <v>LIPPO MALL KEMANG</v>
      </c>
    </row>
    <row r="5886" spans="1:12" x14ac:dyDescent="0.25">
      <c r="A5886" t="str">
        <f t="shared" si="184"/>
        <v>T-5885</v>
      </c>
      <c r="B5886" s="3" t="s">
        <v>2584</v>
      </c>
      <c r="C5886" s="5">
        <v>45453</v>
      </c>
      <c r="D5886" s="3" t="s">
        <v>41</v>
      </c>
      <c r="E5886" s="4" t="s">
        <v>1288</v>
      </c>
      <c r="F5886" s="9">
        <v>1</v>
      </c>
      <c r="G5886">
        <f>VLOOKUP(E5886,'Data Produk'!$A$2:$E$2517,5,FALSE)</f>
        <v>22500</v>
      </c>
      <c r="H5886">
        <f t="shared" si="183"/>
        <v>22500</v>
      </c>
      <c r="I5886" t="str">
        <f>VLOOKUP(E5886,'Data Produk'!$A$2:$E$2517,3,FALSE)</f>
        <v>BHINNEKA LINKBUDS ES4 WIRED EARBUDS WHITE</v>
      </c>
      <c r="J5886" t="str">
        <f>VLOOKUP(E5886,'Data Produk'!$A$2:$E$2517,4,FALSE)</f>
        <v>EARPHONE</v>
      </c>
      <c r="K5886" t="str">
        <f>VLOOKUP(D5886,'Data Outlet'!$A$2:$D$17,4,FALSE)</f>
        <v>Gita Rahma</v>
      </c>
      <c r="L5886" t="str">
        <f>VLOOKUP(D5886,'Data Outlet'!$A$2:$D$17,2,FALSE)</f>
        <v>MALL GANDARIA CITY</v>
      </c>
    </row>
    <row r="5887" spans="1:12" x14ac:dyDescent="0.25">
      <c r="A5887" t="str">
        <f t="shared" si="184"/>
        <v>T-5886</v>
      </c>
      <c r="B5887" s="3" t="s">
        <v>2584</v>
      </c>
      <c r="C5887" s="5">
        <v>45454</v>
      </c>
      <c r="D5887" s="3" t="s">
        <v>40</v>
      </c>
      <c r="E5887" s="4" t="s">
        <v>1060</v>
      </c>
      <c r="F5887" s="9">
        <v>1</v>
      </c>
      <c r="G5887">
        <f>VLOOKUP(E5887,'Data Produk'!$A$2:$E$2517,5,FALSE)</f>
        <v>13500</v>
      </c>
      <c r="H5887">
        <f t="shared" si="183"/>
        <v>13500</v>
      </c>
      <c r="I5887" t="str">
        <f>VLOOKUP(E5887,'Data Produk'!$A$2:$E$2517,3,FALSE)</f>
        <v>BHINNEKA LINKBUDS ES2 WIRED EARBUDS BLACK</v>
      </c>
      <c r="J5887" t="str">
        <f>VLOOKUP(E5887,'Data Produk'!$A$2:$E$2517,4,FALSE)</f>
        <v>EARPHONE</v>
      </c>
      <c r="K5887" t="str">
        <f>VLOOKUP(D5887,'Data Outlet'!$A$2:$D$17,4,FALSE)</f>
        <v>Fani Sari</v>
      </c>
      <c r="L5887" t="str">
        <f>VLOOKUP(D5887,'Data Outlet'!$A$2:$D$17,2,FALSE)</f>
        <v>LIPPO MALL KEMANG</v>
      </c>
    </row>
    <row r="5888" spans="1:12" x14ac:dyDescent="0.25">
      <c r="A5888" t="str">
        <f t="shared" si="184"/>
        <v>T-5887</v>
      </c>
      <c r="B5888" s="3" t="s">
        <v>2584</v>
      </c>
      <c r="C5888" s="5">
        <v>45454</v>
      </c>
      <c r="D5888" s="3" t="s">
        <v>35</v>
      </c>
      <c r="E5888" s="4" t="s">
        <v>1703</v>
      </c>
      <c r="F5888" s="9">
        <v>1</v>
      </c>
      <c r="G5888">
        <f>VLOOKUP(E5888,'Data Produk'!$A$2:$E$2517,5,FALSE)</f>
        <v>162000</v>
      </c>
      <c r="H5888">
        <f t="shared" si="183"/>
        <v>162000</v>
      </c>
      <c r="I5888" t="str">
        <f>VLOOKUP(E5888,'Data Produk'!$A$2:$E$2517,3,FALSE)</f>
        <v>BHINNEKA GO WH03 WIRELESS HEADSET BEIGE</v>
      </c>
      <c r="J5888" t="str">
        <f>VLOOKUP(E5888,'Data Produk'!$A$2:$E$2517,4,FALSE)</f>
        <v>WIRELESS HEADSET</v>
      </c>
      <c r="K5888" t="str">
        <f>VLOOKUP(D5888,'Data Outlet'!$A$2:$D$17,4,FALSE)</f>
        <v>Budi Santoso</v>
      </c>
      <c r="L5888" t="str">
        <f>VLOOKUP(D5888,'Data Outlet'!$A$2:$D$17,2,FALSE)</f>
        <v>BINTARO EXCHANGE</v>
      </c>
    </row>
    <row r="5889" spans="1:12" x14ac:dyDescent="0.25">
      <c r="A5889" t="str">
        <f t="shared" si="184"/>
        <v>T-5888</v>
      </c>
      <c r="B5889" s="3" t="s">
        <v>2584</v>
      </c>
      <c r="C5889" s="5">
        <v>45452</v>
      </c>
      <c r="D5889" s="3" t="s">
        <v>47</v>
      </c>
      <c r="E5889" s="4" t="s">
        <v>757</v>
      </c>
      <c r="F5889" s="9">
        <v>3</v>
      </c>
      <c r="G5889">
        <f>VLOOKUP(E5889,'Data Produk'!$A$2:$E$2517,5,FALSE)</f>
        <v>22500</v>
      </c>
      <c r="H5889">
        <f t="shared" si="183"/>
        <v>67500</v>
      </c>
      <c r="I5889" t="str">
        <f>VLOOKUP(E5889,'Data Produk'!$A$2:$E$2517,3,FALSE)</f>
        <v>BHINNEKA LINKBUDS ES4 WIRED EARBUDS WHITE</v>
      </c>
      <c r="J5889" t="str">
        <f>VLOOKUP(E5889,'Data Produk'!$A$2:$E$2517,4,FALSE)</f>
        <v>EARPHONE</v>
      </c>
      <c r="K5889" t="str">
        <f>VLOOKUP(D5889,'Data Outlet'!$A$2:$D$17,4,FALSE)</f>
        <v>Joko Susilo</v>
      </c>
      <c r="L5889" t="str">
        <f>VLOOKUP(D5889,'Data Outlet'!$A$2:$D$17,2,FALSE)</f>
        <v>SUMARECON MALL BEKASI</v>
      </c>
    </row>
    <row r="5890" spans="1:12" x14ac:dyDescent="0.25">
      <c r="A5890" t="str">
        <f t="shared" si="184"/>
        <v>T-5889</v>
      </c>
      <c r="B5890" s="3" t="s">
        <v>2584</v>
      </c>
      <c r="C5890" s="5">
        <v>45453</v>
      </c>
      <c r="D5890" s="3" t="s">
        <v>41</v>
      </c>
      <c r="E5890" s="4" t="s">
        <v>1968</v>
      </c>
      <c r="F5890" s="9">
        <v>2</v>
      </c>
      <c r="G5890">
        <f>VLOOKUP(E5890,'Data Produk'!$A$2:$E$2517,5,FALSE)</f>
        <v>348300</v>
      </c>
      <c r="H5890">
        <f t="shared" si="183"/>
        <v>696600</v>
      </c>
      <c r="I5890" t="str">
        <f>VLOOKUP(E5890,'Data Produk'!$A$2:$E$2517,3,FALSE)</f>
        <v>WH01 BHINNEKA HEADSET WIRELESS Black</v>
      </c>
      <c r="J5890" t="str">
        <f>VLOOKUP(E5890,'Data Produk'!$A$2:$E$2517,4,FALSE)</f>
        <v>WIRELESS HEADSET</v>
      </c>
      <c r="K5890" t="str">
        <f>VLOOKUP(D5890,'Data Outlet'!$A$2:$D$17,4,FALSE)</f>
        <v>Gita Rahma</v>
      </c>
      <c r="L5890" t="str">
        <f>VLOOKUP(D5890,'Data Outlet'!$A$2:$D$17,2,FALSE)</f>
        <v>MALL GANDARIA CITY</v>
      </c>
    </row>
    <row r="5891" spans="1:12" x14ac:dyDescent="0.25">
      <c r="A5891" t="str">
        <f t="shared" si="184"/>
        <v>T-5890</v>
      </c>
      <c r="B5891" s="3" t="s">
        <v>2584</v>
      </c>
      <c r="C5891" s="5">
        <v>45468</v>
      </c>
      <c r="D5891" s="3" t="s">
        <v>35</v>
      </c>
      <c r="E5891" s="4" t="s">
        <v>366</v>
      </c>
      <c r="F5891" s="9">
        <v>3</v>
      </c>
      <c r="G5891">
        <f>VLOOKUP(E5891,'Data Produk'!$A$2:$E$2517,5,FALSE)</f>
        <v>60750</v>
      </c>
      <c r="H5891">
        <f t="shared" ref="H5891:H5954" si="185">G5891*F5891</f>
        <v>182250</v>
      </c>
      <c r="I5891" t="str">
        <f>VLOOKUP(E5891,'Data Produk'!$A$2:$E$2517,3,FALSE)</f>
        <v>BHINNEKA RAIGOR II WG10 GAMING MOUSE RED</v>
      </c>
      <c r="J5891" t="str">
        <f>VLOOKUP(E5891,'Data Produk'!$A$2:$E$2517,4,FALSE)</f>
        <v>MOUSE GAMING</v>
      </c>
      <c r="K5891" t="str">
        <f>VLOOKUP(D5891,'Data Outlet'!$A$2:$D$17,4,FALSE)</f>
        <v>Budi Santoso</v>
      </c>
      <c r="L5891" t="str">
        <f>VLOOKUP(D5891,'Data Outlet'!$A$2:$D$17,2,FALSE)</f>
        <v>BINTARO EXCHANGE</v>
      </c>
    </row>
    <row r="5892" spans="1:12" x14ac:dyDescent="0.25">
      <c r="A5892" t="str">
        <f t="shared" si="184"/>
        <v>T-5891</v>
      </c>
      <c r="B5892" s="3" t="s">
        <v>2584</v>
      </c>
      <c r="C5892" s="5">
        <v>45469</v>
      </c>
      <c r="D5892" s="3" t="s">
        <v>47</v>
      </c>
      <c r="E5892" s="4" t="s">
        <v>1033</v>
      </c>
      <c r="F5892" s="9">
        <v>1</v>
      </c>
      <c r="G5892">
        <f>VLOOKUP(E5892,'Data Produk'!$A$2:$E$2517,5,FALSE)</f>
        <v>35100</v>
      </c>
      <c r="H5892">
        <f t="shared" si="185"/>
        <v>35100</v>
      </c>
      <c r="I5892" t="str">
        <f>VLOOKUP(E5892,'Data Produk'!$A$2:$E$2517,3,FALSE)</f>
        <v>KL104 BHINNEKA USB CABLE LIGHTNING</v>
      </c>
      <c r="J5892" t="str">
        <f>VLOOKUP(E5892,'Data Produk'!$A$2:$E$2517,4,FALSE)</f>
        <v>CABLE</v>
      </c>
      <c r="K5892" t="str">
        <f>VLOOKUP(D5892,'Data Outlet'!$A$2:$D$17,4,FALSE)</f>
        <v>Joko Susilo</v>
      </c>
      <c r="L5892" t="str">
        <f>VLOOKUP(D5892,'Data Outlet'!$A$2:$D$17,2,FALSE)</f>
        <v>SUMARECON MALL BEKASI</v>
      </c>
    </row>
    <row r="5893" spans="1:12" x14ac:dyDescent="0.25">
      <c r="A5893" t="str">
        <f t="shared" si="184"/>
        <v>T-5892</v>
      </c>
      <c r="B5893" s="3" t="s">
        <v>2584</v>
      </c>
      <c r="C5893" s="5">
        <v>45459</v>
      </c>
      <c r="D5893" s="3" t="s">
        <v>41</v>
      </c>
      <c r="E5893" s="4" t="s">
        <v>1066</v>
      </c>
      <c r="F5893" s="9">
        <v>2</v>
      </c>
      <c r="G5893">
        <f>VLOOKUP(E5893,'Data Produk'!$A$2:$E$2517,5,FALSE)</f>
        <v>41400</v>
      </c>
      <c r="H5893">
        <f t="shared" si="185"/>
        <v>82800</v>
      </c>
      <c r="I5893" t="str">
        <f>VLOOKUP(E5893,'Data Produk'!$A$2:$E$2517,3,FALSE)</f>
        <v>BHINNEKA CW1-Q03 18W 1-PORTS CHARGER (QC) WHITE</v>
      </c>
      <c r="J5893" t="str">
        <f>VLOOKUP(E5893,'Data Produk'!$A$2:$E$2517,4,FALSE)</f>
        <v>CHARGER</v>
      </c>
      <c r="K5893" t="str">
        <f>VLOOKUP(D5893,'Data Outlet'!$A$2:$D$17,4,FALSE)</f>
        <v>Gita Rahma</v>
      </c>
      <c r="L5893" t="str">
        <f>VLOOKUP(D5893,'Data Outlet'!$A$2:$D$17,2,FALSE)</f>
        <v>MALL GANDARIA CITY</v>
      </c>
    </row>
    <row r="5894" spans="1:12" x14ac:dyDescent="0.25">
      <c r="A5894" t="str">
        <f t="shared" si="184"/>
        <v>T-5893</v>
      </c>
      <c r="B5894" s="3" t="s">
        <v>2584</v>
      </c>
      <c r="C5894" s="5">
        <v>45454</v>
      </c>
      <c r="D5894" s="3" t="s">
        <v>40</v>
      </c>
      <c r="E5894" s="4" t="s">
        <v>455</v>
      </c>
      <c r="F5894" s="9">
        <v>3</v>
      </c>
      <c r="G5894">
        <f>VLOOKUP(E5894,'Data Produk'!$A$2:$E$2517,5,FALSE)</f>
        <v>47700</v>
      </c>
      <c r="H5894">
        <f t="shared" si="185"/>
        <v>143100</v>
      </c>
      <c r="I5894" t="str">
        <f>VLOOKUP(E5894,'Data Produk'!$A$2:$E$2517,3,FALSE)</f>
        <v>BHINNEKA POWER MOVE 30W 2-PORTS CAR CHARGER (PD+QC) BLACK</v>
      </c>
      <c r="J5894" t="str">
        <f>VLOOKUP(E5894,'Data Produk'!$A$2:$E$2517,4,FALSE)</f>
        <v>CAR &amp; TRAVEL CHARGER</v>
      </c>
      <c r="K5894" t="str">
        <f>VLOOKUP(D5894,'Data Outlet'!$A$2:$D$17,4,FALSE)</f>
        <v>Fani Sari</v>
      </c>
      <c r="L5894" t="str">
        <f>VLOOKUP(D5894,'Data Outlet'!$A$2:$D$17,2,FALSE)</f>
        <v>LIPPO MALL KEMANG</v>
      </c>
    </row>
    <row r="5895" spans="1:12" x14ac:dyDescent="0.25">
      <c r="A5895" t="str">
        <f t="shared" si="184"/>
        <v>T-5894</v>
      </c>
      <c r="B5895" s="3" t="s">
        <v>2584</v>
      </c>
      <c r="C5895" s="5">
        <v>45466</v>
      </c>
      <c r="D5895" s="3" t="s">
        <v>35</v>
      </c>
      <c r="E5895" s="4" t="s">
        <v>1705</v>
      </c>
      <c r="F5895" s="9">
        <v>2</v>
      </c>
      <c r="G5895">
        <f>VLOOKUP(E5895,'Data Produk'!$A$2:$E$2517,5,FALSE)</f>
        <v>130000</v>
      </c>
      <c r="H5895">
        <f t="shared" si="185"/>
        <v>260000</v>
      </c>
      <c r="I5895" t="str">
        <f>VLOOKUP(E5895,'Data Produk'!$A$2:$E$2517,3,FALSE)</f>
        <v>BHINNEKA TRINITY MH88 GAMING HEADSET BLACK</v>
      </c>
      <c r="J5895" t="str">
        <f>VLOOKUP(E5895,'Data Produk'!$A$2:$E$2517,4,FALSE)</f>
        <v>GAMING HEADSET</v>
      </c>
      <c r="K5895" t="str">
        <f>VLOOKUP(D5895,'Data Outlet'!$A$2:$D$17,4,FALSE)</f>
        <v>Budi Santoso</v>
      </c>
      <c r="L5895" t="str">
        <f>VLOOKUP(D5895,'Data Outlet'!$A$2:$D$17,2,FALSE)</f>
        <v>BINTARO EXCHANGE</v>
      </c>
    </row>
    <row r="5896" spans="1:12" x14ac:dyDescent="0.25">
      <c r="A5896" t="str">
        <f t="shared" si="184"/>
        <v>T-5895</v>
      </c>
      <c r="B5896" s="3" t="s">
        <v>2584</v>
      </c>
      <c r="C5896" s="5">
        <v>45463</v>
      </c>
      <c r="D5896" s="3" t="s">
        <v>39</v>
      </c>
      <c r="E5896" s="4" t="s">
        <v>1324</v>
      </c>
      <c r="F5896" s="9">
        <v>5</v>
      </c>
      <c r="G5896">
        <f>VLOOKUP(E5896,'Data Produk'!$A$2:$E$2517,5,FALSE)</f>
        <v>76500</v>
      </c>
      <c r="H5896">
        <f t="shared" si="185"/>
        <v>382500</v>
      </c>
      <c r="I5896" t="str">
        <f>VLOOKUP(E5896,'Data Produk'!$A$2:$E$2517,3,FALSE)</f>
        <v>BHINNEKA WAVE10 TW10 TRUE WIRELESS BEIGE</v>
      </c>
      <c r="J5896" t="str">
        <f>VLOOKUP(E5896,'Data Produk'!$A$2:$E$2517,4,FALSE)</f>
        <v>TWS</v>
      </c>
      <c r="K5896" t="str">
        <f>VLOOKUP(D5896,'Data Outlet'!$A$2:$D$17,4,FALSE)</f>
        <v>Eko Wijaya</v>
      </c>
      <c r="L5896" t="str">
        <f>VLOOKUP(D5896,'Data Outlet'!$A$2:$D$17,2,FALSE)</f>
        <v>KOTA KASABLANKA</v>
      </c>
    </row>
    <row r="5897" spans="1:12" x14ac:dyDescent="0.25">
      <c r="A5897" t="str">
        <f t="shared" si="184"/>
        <v>T-5896</v>
      </c>
      <c r="B5897" s="3" t="s">
        <v>2584</v>
      </c>
      <c r="C5897" s="5">
        <v>45454</v>
      </c>
      <c r="D5897" s="3" t="s">
        <v>47</v>
      </c>
      <c r="E5897" s="4" t="s">
        <v>1969</v>
      </c>
      <c r="F5897" s="9">
        <v>1</v>
      </c>
      <c r="G5897">
        <f>VLOOKUP(E5897,'Data Produk'!$A$2:$E$2517,5,FALSE)</f>
        <v>76500</v>
      </c>
      <c r="H5897">
        <f t="shared" si="185"/>
        <v>76500</v>
      </c>
      <c r="I5897" t="str">
        <f>VLOOKUP(E5897,'Data Produk'!$A$2:$E$2517,3,FALSE)</f>
        <v>BHINNEKA Gaming Keyboard K-511.</v>
      </c>
      <c r="J5897" t="str">
        <f>VLOOKUP(E5897,'Data Produk'!$A$2:$E$2517,4,FALSE)</f>
        <v>KEYBOARD GAMING</v>
      </c>
      <c r="K5897" t="str">
        <f>VLOOKUP(D5897,'Data Outlet'!$A$2:$D$17,4,FALSE)</f>
        <v>Joko Susilo</v>
      </c>
      <c r="L5897" t="str">
        <f>VLOOKUP(D5897,'Data Outlet'!$A$2:$D$17,2,FALSE)</f>
        <v>SUMARECON MALL BEKASI</v>
      </c>
    </row>
    <row r="5898" spans="1:12" x14ac:dyDescent="0.25">
      <c r="A5898" t="str">
        <f t="shared" si="184"/>
        <v>T-5897</v>
      </c>
      <c r="B5898" s="3" t="s">
        <v>2584</v>
      </c>
      <c r="C5898" s="5">
        <v>45472</v>
      </c>
      <c r="D5898" s="3" t="s">
        <v>35</v>
      </c>
      <c r="E5898" s="4" t="s">
        <v>1758</v>
      </c>
      <c r="F5898" s="9">
        <v>1</v>
      </c>
      <c r="G5898">
        <f>VLOOKUP(E5898,'Data Produk'!$A$2:$E$2517,5,FALSE)</f>
        <v>243000</v>
      </c>
      <c r="H5898">
        <f t="shared" si="185"/>
        <v>243000</v>
      </c>
      <c r="I5898" t="str">
        <f>VLOOKUP(E5898,'Data Produk'!$A$2:$E$2517,3,FALSE)</f>
        <v>BHINNEKA LUMINOUS C30 WEBCAM BLACK</v>
      </c>
      <c r="J5898" t="str">
        <f>VLOOKUP(E5898,'Data Produk'!$A$2:$E$2517,4,FALSE)</f>
        <v>STREAMING DEVICES</v>
      </c>
      <c r="K5898" t="str">
        <f>VLOOKUP(D5898,'Data Outlet'!$A$2:$D$17,4,FALSE)</f>
        <v>Budi Santoso</v>
      </c>
      <c r="L5898" t="str">
        <f>VLOOKUP(D5898,'Data Outlet'!$A$2:$D$17,2,FALSE)</f>
        <v>BINTARO EXCHANGE</v>
      </c>
    </row>
    <row r="5899" spans="1:12" x14ac:dyDescent="0.25">
      <c r="A5899" t="str">
        <f t="shared" si="184"/>
        <v>T-5898</v>
      </c>
      <c r="B5899" s="3" t="s">
        <v>2584</v>
      </c>
      <c r="C5899" s="5">
        <v>45450</v>
      </c>
      <c r="D5899" s="3" t="s">
        <v>39</v>
      </c>
      <c r="E5899" s="4" t="s">
        <v>385</v>
      </c>
      <c r="F5899" s="9">
        <v>6</v>
      </c>
      <c r="G5899">
        <f>VLOOKUP(E5899,'Data Produk'!$A$2:$E$2517,5,FALSE)</f>
        <v>76500</v>
      </c>
      <c r="H5899">
        <f t="shared" si="185"/>
        <v>459000</v>
      </c>
      <c r="I5899" t="str">
        <f>VLOOKUP(E5899,'Data Produk'!$A$2:$E$2517,3,FALSE)</f>
        <v>BHINNEKA WAVE10 TW10 TRUE WIRELESS WHITE</v>
      </c>
      <c r="J5899" t="str">
        <f>VLOOKUP(E5899,'Data Produk'!$A$2:$E$2517,4,FALSE)</f>
        <v>TWS</v>
      </c>
      <c r="K5899" t="str">
        <f>VLOOKUP(D5899,'Data Outlet'!$A$2:$D$17,4,FALSE)</f>
        <v>Eko Wijaya</v>
      </c>
      <c r="L5899" t="str">
        <f>VLOOKUP(D5899,'Data Outlet'!$A$2:$D$17,2,FALSE)</f>
        <v>KOTA KASABLANKA</v>
      </c>
    </row>
    <row r="5900" spans="1:12" x14ac:dyDescent="0.25">
      <c r="A5900" t="str">
        <f t="shared" ref="A5900:A5963" si="186">"T-"&amp;ROW()-1</f>
        <v>T-5899</v>
      </c>
      <c r="B5900" s="3" t="s">
        <v>2584</v>
      </c>
      <c r="C5900" s="5">
        <v>45456</v>
      </c>
      <c r="D5900" s="3" t="s">
        <v>41</v>
      </c>
      <c r="E5900" s="4" t="s">
        <v>589</v>
      </c>
      <c r="F5900" s="9">
        <v>3</v>
      </c>
      <c r="G5900">
        <f>VLOOKUP(E5900,'Data Produk'!$A$2:$E$2517,5,FALSE)</f>
        <v>26100</v>
      </c>
      <c r="H5900">
        <f t="shared" si="185"/>
        <v>78300</v>
      </c>
      <c r="I5900" t="str">
        <f>VLOOKUP(E5900,'Data Produk'!$A$2:$E$2517,3,FALSE)</f>
        <v>BHINNEKA GO ES1 WIRED EARBUDS WHITE</v>
      </c>
      <c r="J5900" t="str">
        <f>VLOOKUP(E5900,'Data Produk'!$A$2:$E$2517,4,FALSE)</f>
        <v>EARPHONE</v>
      </c>
      <c r="K5900" t="str">
        <f>VLOOKUP(D5900,'Data Outlet'!$A$2:$D$17,4,FALSE)</f>
        <v>Gita Rahma</v>
      </c>
      <c r="L5900" t="str">
        <f>VLOOKUP(D5900,'Data Outlet'!$A$2:$D$17,2,FALSE)</f>
        <v>MALL GANDARIA CITY</v>
      </c>
    </row>
    <row r="5901" spans="1:12" x14ac:dyDescent="0.25">
      <c r="A5901" t="str">
        <f t="shared" si="186"/>
        <v>T-5900</v>
      </c>
      <c r="B5901" s="3" t="s">
        <v>2584</v>
      </c>
      <c r="C5901" s="5">
        <v>45453</v>
      </c>
      <c r="D5901" s="3" t="s">
        <v>35</v>
      </c>
      <c r="E5901" s="4" t="s">
        <v>350</v>
      </c>
      <c r="F5901" s="9">
        <v>4</v>
      </c>
      <c r="G5901">
        <f>VLOOKUP(E5901,'Data Produk'!$A$2:$E$2517,5,FALSE)</f>
        <v>15300</v>
      </c>
      <c r="H5901">
        <f t="shared" si="185"/>
        <v>61200</v>
      </c>
      <c r="I5901" t="str">
        <f>VLOOKUP(E5901,'Data Produk'!$A$2:$E$2517,3,FALSE)</f>
        <v>BHINNEKA LINKPODS ES3 WIRED EARBUDS WHITE</v>
      </c>
      <c r="J5901" t="str">
        <f>VLOOKUP(E5901,'Data Produk'!$A$2:$E$2517,4,FALSE)</f>
        <v>EARPHONE</v>
      </c>
      <c r="K5901" t="str">
        <f>VLOOKUP(D5901,'Data Outlet'!$A$2:$D$17,4,FALSE)</f>
        <v>Budi Santoso</v>
      </c>
      <c r="L5901" t="str">
        <f>VLOOKUP(D5901,'Data Outlet'!$A$2:$D$17,2,FALSE)</f>
        <v>BINTARO EXCHANGE</v>
      </c>
    </row>
    <row r="5902" spans="1:12" x14ac:dyDescent="0.25">
      <c r="A5902" t="str">
        <f t="shared" si="186"/>
        <v>T-5901</v>
      </c>
      <c r="B5902" s="3" t="s">
        <v>2584</v>
      </c>
      <c r="C5902" s="5">
        <v>45466</v>
      </c>
      <c r="D5902" s="3" t="s">
        <v>41</v>
      </c>
      <c r="E5902" s="4" t="s">
        <v>856</v>
      </c>
      <c r="F5902" s="9">
        <v>2</v>
      </c>
      <c r="G5902">
        <f>VLOOKUP(E5902,'Data Produk'!$A$2:$E$2517,5,FALSE)</f>
        <v>17100</v>
      </c>
      <c r="H5902">
        <f t="shared" si="185"/>
        <v>34200</v>
      </c>
      <c r="I5902" t="str">
        <f>VLOOKUP(E5902,'Data Produk'!$A$2:$E$2517,3,FALSE)</f>
        <v>BHINNEKA DURALINK KCB1201 BLACK</v>
      </c>
      <c r="J5902" t="str">
        <f>VLOOKUP(E5902,'Data Produk'!$A$2:$E$2517,4,FALSE)</f>
        <v>CABLE</v>
      </c>
      <c r="K5902" t="str">
        <f>VLOOKUP(D5902,'Data Outlet'!$A$2:$D$17,4,FALSE)</f>
        <v>Gita Rahma</v>
      </c>
      <c r="L5902" t="str">
        <f>VLOOKUP(D5902,'Data Outlet'!$A$2:$D$17,2,FALSE)</f>
        <v>MALL GANDARIA CITY</v>
      </c>
    </row>
    <row r="5903" spans="1:12" x14ac:dyDescent="0.25">
      <c r="A5903" t="str">
        <f t="shared" si="186"/>
        <v>T-5902</v>
      </c>
      <c r="B5903" s="3" t="s">
        <v>2584</v>
      </c>
      <c r="C5903" s="5">
        <v>45472</v>
      </c>
      <c r="D5903" s="3" t="s">
        <v>40</v>
      </c>
      <c r="E5903" s="4" t="s">
        <v>661</v>
      </c>
      <c r="F5903" s="9">
        <v>2</v>
      </c>
      <c r="G5903">
        <f>VLOOKUP(E5903,'Data Produk'!$A$2:$E$2517,5,FALSE)</f>
        <v>26100</v>
      </c>
      <c r="H5903">
        <f t="shared" si="185"/>
        <v>52200</v>
      </c>
      <c r="I5903" t="str">
        <f>VLOOKUP(E5903,'Data Produk'!$A$2:$E$2517,3,FALSE)</f>
        <v>BHINNEKA GO ES1 WIRED EARBUDS BLACK</v>
      </c>
      <c r="J5903" t="str">
        <f>VLOOKUP(E5903,'Data Produk'!$A$2:$E$2517,4,FALSE)</f>
        <v>EARPHONE</v>
      </c>
      <c r="K5903" t="str">
        <f>VLOOKUP(D5903,'Data Outlet'!$A$2:$D$17,4,FALSE)</f>
        <v>Fani Sari</v>
      </c>
      <c r="L5903" t="str">
        <f>VLOOKUP(D5903,'Data Outlet'!$A$2:$D$17,2,FALSE)</f>
        <v>LIPPO MALL KEMANG</v>
      </c>
    </row>
    <row r="5904" spans="1:12" x14ac:dyDescent="0.25">
      <c r="A5904" t="str">
        <f t="shared" si="186"/>
        <v>T-5903</v>
      </c>
      <c r="B5904" s="3" t="s">
        <v>2584</v>
      </c>
      <c r="C5904" s="5">
        <v>45451</v>
      </c>
      <c r="D5904" s="3" t="s">
        <v>35</v>
      </c>
      <c r="E5904" s="4" t="s">
        <v>1970</v>
      </c>
      <c r="F5904" s="9">
        <v>1</v>
      </c>
      <c r="G5904">
        <f>VLOOKUP(E5904,'Data Produk'!$A$2:$E$2517,5,FALSE)</f>
        <v>38700</v>
      </c>
      <c r="H5904">
        <f t="shared" si="185"/>
        <v>38700</v>
      </c>
      <c r="I5904" t="str">
        <f>VLOOKUP(E5904,'Data Produk'!$A$2:$E$2517,3,FALSE)</f>
        <v>BHINNEKA EG3 WIRED EARBUDS WHITE</v>
      </c>
      <c r="J5904" t="str">
        <f>VLOOKUP(E5904,'Data Produk'!$A$2:$E$2517,4,FALSE)</f>
        <v>EARPHONE</v>
      </c>
      <c r="K5904" t="str">
        <f>VLOOKUP(D5904,'Data Outlet'!$A$2:$D$17,4,FALSE)</f>
        <v>Budi Santoso</v>
      </c>
      <c r="L5904" t="str">
        <f>VLOOKUP(D5904,'Data Outlet'!$A$2:$D$17,2,FALSE)</f>
        <v>BINTARO EXCHANGE</v>
      </c>
    </row>
    <row r="5905" spans="1:12" x14ac:dyDescent="0.25">
      <c r="A5905" t="str">
        <f t="shared" si="186"/>
        <v>T-5904</v>
      </c>
      <c r="B5905" s="3" t="s">
        <v>2584</v>
      </c>
      <c r="C5905" s="5">
        <v>45460</v>
      </c>
      <c r="D5905" s="3" t="s">
        <v>35</v>
      </c>
      <c r="E5905" s="4" t="s">
        <v>322</v>
      </c>
      <c r="F5905" s="9">
        <v>1</v>
      </c>
      <c r="G5905">
        <f>VLOOKUP(E5905,'Data Produk'!$A$2:$E$2517,5,FALSE)</f>
        <v>27000</v>
      </c>
      <c r="H5905">
        <f t="shared" si="185"/>
        <v>27000</v>
      </c>
      <c r="I5905" t="str">
        <f>VLOOKUP(E5905,'Data Produk'!$A$2:$E$2517,3,FALSE)</f>
        <v>BHINNEKA DURALINK KCB2001 BLACK</v>
      </c>
      <c r="J5905" t="str">
        <f>VLOOKUP(E5905,'Data Produk'!$A$2:$E$2517,4,FALSE)</f>
        <v>CABLE</v>
      </c>
      <c r="K5905" t="str">
        <f>VLOOKUP(D5905,'Data Outlet'!$A$2:$D$17,4,FALSE)</f>
        <v>Budi Santoso</v>
      </c>
      <c r="L5905" t="str">
        <f>VLOOKUP(D5905,'Data Outlet'!$A$2:$D$17,2,FALSE)</f>
        <v>BINTARO EXCHANGE</v>
      </c>
    </row>
    <row r="5906" spans="1:12" x14ac:dyDescent="0.25">
      <c r="A5906" t="str">
        <f t="shared" si="186"/>
        <v>T-5905</v>
      </c>
      <c r="B5906" s="3" t="s">
        <v>2584</v>
      </c>
      <c r="C5906" s="5">
        <v>45453</v>
      </c>
      <c r="D5906" s="3" t="s">
        <v>41</v>
      </c>
      <c r="E5906" s="4" t="s">
        <v>700</v>
      </c>
      <c r="F5906" s="9">
        <v>6</v>
      </c>
      <c r="G5906">
        <f>VLOOKUP(E5906,'Data Produk'!$A$2:$E$2517,5,FALSE)</f>
        <v>27000</v>
      </c>
      <c r="H5906">
        <f t="shared" si="185"/>
        <v>162000</v>
      </c>
      <c r="I5906" t="str">
        <f>VLOOKUP(E5906,'Data Produk'!$A$2:$E$2517,3,FALSE)</f>
        <v>BHINNEKA DURALINK KLB2001 BLACK</v>
      </c>
      <c r="J5906" t="str">
        <f>VLOOKUP(E5906,'Data Produk'!$A$2:$E$2517,4,FALSE)</f>
        <v>CABLE</v>
      </c>
      <c r="K5906" t="str">
        <f>VLOOKUP(D5906,'Data Outlet'!$A$2:$D$17,4,FALSE)</f>
        <v>Gita Rahma</v>
      </c>
      <c r="L5906" t="str">
        <f>VLOOKUP(D5906,'Data Outlet'!$A$2:$D$17,2,FALSE)</f>
        <v>MALL GANDARIA CITY</v>
      </c>
    </row>
    <row r="5907" spans="1:12" x14ac:dyDescent="0.25">
      <c r="A5907" t="str">
        <f t="shared" si="186"/>
        <v>T-5906</v>
      </c>
      <c r="B5907" s="3" t="s">
        <v>2584</v>
      </c>
      <c r="C5907" s="5">
        <v>45469</v>
      </c>
      <c r="D5907" s="3" t="s">
        <v>35</v>
      </c>
      <c r="E5907" s="4" t="s">
        <v>327</v>
      </c>
      <c r="F5907" s="9">
        <v>3</v>
      </c>
      <c r="G5907">
        <f>VLOOKUP(E5907,'Data Produk'!$A$2:$E$2517,5,FALSE)</f>
        <v>76500</v>
      </c>
      <c r="H5907">
        <f t="shared" si="185"/>
        <v>229500</v>
      </c>
      <c r="I5907" t="str">
        <f>VLOOKUP(E5907,'Data Produk'!$A$2:$E$2517,3,FALSE)</f>
        <v>BHINNEKA WAVE10 TW10 TRUE WIRELESS BLACK</v>
      </c>
      <c r="J5907" t="str">
        <f>VLOOKUP(E5907,'Data Produk'!$A$2:$E$2517,4,FALSE)</f>
        <v>TWS</v>
      </c>
      <c r="K5907" t="str">
        <f>VLOOKUP(D5907,'Data Outlet'!$A$2:$D$17,4,FALSE)</f>
        <v>Budi Santoso</v>
      </c>
      <c r="L5907" t="str">
        <f>VLOOKUP(D5907,'Data Outlet'!$A$2:$D$17,2,FALSE)</f>
        <v>BINTARO EXCHANGE</v>
      </c>
    </row>
    <row r="5908" spans="1:12" x14ac:dyDescent="0.25">
      <c r="A5908" t="str">
        <f t="shared" si="186"/>
        <v>T-5907</v>
      </c>
      <c r="B5908" s="3" t="s">
        <v>2584</v>
      </c>
      <c r="C5908" s="5">
        <v>45450</v>
      </c>
      <c r="D5908" s="3" t="s">
        <v>39</v>
      </c>
      <c r="E5908" s="4" t="s">
        <v>1321</v>
      </c>
      <c r="F5908" s="9">
        <v>4</v>
      </c>
      <c r="G5908">
        <f>VLOOKUP(E5908,'Data Produk'!$A$2:$E$2517,5,FALSE)</f>
        <v>13500</v>
      </c>
      <c r="H5908">
        <f t="shared" si="185"/>
        <v>54000</v>
      </c>
      <c r="I5908" t="str">
        <f>VLOOKUP(E5908,'Data Produk'!$A$2:$E$2517,3,FALSE)</f>
        <v>BHINNEKA LINKBUDS ES2 WIRED EARBUDS WHITE</v>
      </c>
      <c r="J5908" t="str">
        <f>VLOOKUP(E5908,'Data Produk'!$A$2:$E$2517,4,FALSE)</f>
        <v>EARPHONE</v>
      </c>
      <c r="K5908" t="str">
        <f>VLOOKUP(D5908,'Data Outlet'!$A$2:$D$17,4,FALSE)</f>
        <v>Eko Wijaya</v>
      </c>
      <c r="L5908" t="str">
        <f>VLOOKUP(D5908,'Data Outlet'!$A$2:$D$17,2,FALSE)</f>
        <v>KOTA KASABLANKA</v>
      </c>
    </row>
    <row r="5909" spans="1:12" x14ac:dyDescent="0.25">
      <c r="A5909" t="str">
        <f t="shared" si="186"/>
        <v>T-5908</v>
      </c>
      <c r="B5909" s="3" t="s">
        <v>2584</v>
      </c>
      <c r="C5909" s="5">
        <v>45445</v>
      </c>
      <c r="D5909" s="3" t="s">
        <v>47</v>
      </c>
      <c r="E5909" s="4" t="s">
        <v>603</v>
      </c>
      <c r="F5909" s="9">
        <v>2</v>
      </c>
      <c r="G5909">
        <f>VLOOKUP(E5909,'Data Produk'!$A$2:$E$2517,5,FALSE)</f>
        <v>22500</v>
      </c>
      <c r="H5909">
        <f t="shared" si="185"/>
        <v>45000</v>
      </c>
      <c r="I5909" t="str">
        <f>VLOOKUP(E5909,'Data Produk'!$A$2:$E$2517,3,FALSE)</f>
        <v>BHINNEKA HYPERLINK KV65C1201 BLACK</v>
      </c>
      <c r="J5909" t="str">
        <f>VLOOKUP(E5909,'Data Produk'!$A$2:$E$2517,4,FALSE)</f>
        <v>CABLE</v>
      </c>
      <c r="K5909" t="str">
        <f>VLOOKUP(D5909,'Data Outlet'!$A$2:$D$17,4,FALSE)</f>
        <v>Joko Susilo</v>
      </c>
      <c r="L5909" t="str">
        <f>VLOOKUP(D5909,'Data Outlet'!$A$2:$D$17,2,FALSE)</f>
        <v>SUMARECON MALL BEKASI</v>
      </c>
    </row>
    <row r="5910" spans="1:12" x14ac:dyDescent="0.25">
      <c r="A5910" t="str">
        <f t="shared" si="186"/>
        <v>T-5909</v>
      </c>
      <c r="B5910" s="3" t="s">
        <v>2584</v>
      </c>
      <c r="C5910" s="5">
        <v>45458</v>
      </c>
      <c r="D5910" s="3" t="s">
        <v>47</v>
      </c>
      <c r="E5910" s="4" t="s">
        <v>1971</v>
      </c>
      <c r="F5910" s="9">
        <v>2</v>
      </c>
      <c r="G5910">
        <f>VLOOKUP(E5910,'Data Produk'!$A$2:$E$2517,5,FALSE)</f>
        <v>116100</v>
      </c>
      <c r="H5910">
        <f t="shared" si="185"/>
        <v>232200</v>
      </c>
      <c r="I5910" t="str">
        <f>VLOOKUP(E5910,'Data Produk'!$A$2:$E$2517,3,FALSE)</f>
        <v>BHINNEKA SMART LED STRIP SL0103</v>
      </c>
      <c r="J5910" t="str">
        <f>VLOOKUP(E5910,'Data Produk'!$A$2:$E$2517,4,FALSE)</f>
        <v>SMART LIFE</v>
      </c>
      <c r="K5910" t="str">
        <f>VLOOKUP(D5910,'Data Outlet'!$A$2:$D$17,4,FALSE)</f>
        <v>Joko Susilo</v>
      </c>
      <c r="L5910" t="str">
        <f>VLOOKUP(D5910,'Data Outlet'!$A$2:$D$17,2,FALSE)</f>
        <v>SUMARECON MALL BEKASI</v>
      </c>
    </row>
    <row r="5911" spans="1:12" x14ac:dyDescent="0.25">
      <c r="A5911" t="str">
        <f t="shared" si="186"/>
        <v>T-5910</v>
      </c>
      <c r="B5911" s="3" t="s">
        <v>2584</v>
      </c>
      <c r="C5911" s="5">
        <v>45464</v>
      </c>
      <c r="D5911" s="3" t="s">
        <v>39</v>
      </c>
      <c r="E5911" s="4" t="s">
        <v>814</v>
      </c>
      <c r="F5911" s="9">
        <v>4</v>
      </c>
      <c r="G5911">
        <f>VLOOKUP(E5911,'Data Produk'!$A$2:$E$2517,5,FALSE)</f>
        <v>112500</v>
      </c>
      <c r="H5911">
        <f t="shared" si="185"/>
        <v>450000</v>
      </c>
      <c r="I5911" t="str">
        <f>VLOOKUP(E5911,'Data Produk'!$A$2:$E$2517,3,FALSE)</f>
        <v>BHINNEKA WAVE11 TW11 TRUE WIRELESS WHITE</v>
      </c>
      <c r="J5911" t="str">
        <f>VLOOKUP(E5911,'Data Produk'!$A$2:$E$2517,4,FALSE)</f>
        <v>TWS</v>
      </c>
      <c r="K5911" t="str">
        <f>VLOOKUP(D5911,'Data Outlet'!$A$2:$D$17,4,FALSE)</f>
        <v>Eko Wijaya</v>
      </c>
      <c r="L5911" t="str">
        <f>VLOOKUP(D5911,'Data Outlet'!$A$2:$D$17,2,FALSE)</f>
        <v>KOTA KASABLANKA</v>
      </c>
    </row>
    <row r="5912" spans="1:12" x14ac:dyDescent="0.25">
      <c r="A5912" t="str">
        <f t="shared" si="186"/>
        <v>T-5911</v>
      </c>
      <c r="B5912" s="3" t="s">
        <v>2584</v>
      </c>
      <c r="C5912" s="5">
        <v>45450</v>
      </c>
      <c r="D5912" s="3" t="s">
        <v>41</v>
      </c>
      <c r="E5912" s="4" t="s">
        <v>1311</v>
      </c>
      <c r="F5912" s="9">
        <v>1</v>
      </c>
      <c r="G5912">
        <f>VLOOKUP(E5912,'Data Produk'!$A$2:$E$2517,5,FALSE)</f>
        <v>107100</v>
      </c>
      <c r="H5912">
        <f t="shared" si="185"/>
        <v>107100</v>
      </c>
      <c r="I5912" t="str">
        <f>VLOOKUP(E5912,'Data Produk'!$A$2:$E$2517,3,FALSE)</f>
        <v>BHINNEKA CW2-Q02 38W 2-PORTS CHARGER (QC) WHITE</v>
      </c>
      <c r="J5912" t="str">
        <f>VLOOKUP(E5912,'Data Produk'!$A$2:$E$2517,4,FALSE)</f>
        <v>CHARGER</v>
      </c>
      <c r="K5912" t="str">
        <f>VLOOKUP(D5912,'Data Outlet'!$A$2:$D$17,4,FALSE)</f>
        <v>Gita Rahma</v>
      </c>
      <c r="L5912" t="str">
        <f>VLOOKUP(D5912,'Data Outlet'!$A$2:$D$17,2,FALSE)</f>
        <v>MALL GANDARIA CITY</v>
      </c>
    </row>
    <row r="5913" spans="1:12" x14ac:dyDescent="0.25">
      <c r="A5913" t="str">
        <f t="shared" si="186"/>
        <v>T-5912</v>
      </c>
      <c r="B5913" s="3" t="s">
        <v>2584</v>
      </c>
      <c r="C5913" s="5">
        <v>45449</v>
      </c>
      <c r="D5913" s="3" t="s">
        <v>35</v>
      </c>
      <c r="E5913" s="4" t="s">
        <v>1847</v>
      </c>
      <c r="F5913" s="9">
        <v>1</v>
      </c>
      <c r="G5913">
        <f>VLOOKUP(E5913,'Data Produk'!$A$2:$E$2517,5,FALSE)</f>
        <v>82800</v>
      </c>
      <c r="H5913">
        <f t="shared" si="185"/>
        <v>82800</v>
      </c>
      <c r="I5913" t="str">
        <f>VLOOKUP(E5913,'Data Produk'!$A$2:$E$2517,3,FALSE)</f>
        <v>BHINNEKA GO W193 OFFICE MOUSE BLUE</v>
      </c>
      <c r="J5913" t="str">
        <f>VLOOKUP(E5913,'Data Produk'!$A$2:$E$2517,4,FALSE)</f>
        <v>OFFICE MOUSE</v>
      </c>
      <c r="K5913" t="str">
        <f>VLOOKUP(D5913,'Data Outlet'!$A$2:$D$17,4,FALSE)</f>
        <v>Budi Santoso</v>
      </c>
      <c r="L5913" t="str">
        <f>VLOOKUP(D5913,'Data Outlet'!$A$2:$D$17,2,FALSE)</f>
        <v>BINTARO EXCHANGE</v>
      </c>
    </row>
    <row r="5914" spans="1:12" x14ac:dyDescent="0.25">
      <c r="A5914" t="str">
        <f t="shared" si="186"/>
        <v>T-5913</v>
      </c>
      <c r="B5914" s="3" t="s">
        <v>2584</v>
      </c>
      <c r="C5914" s="5">
        <v>45446</v>
      </c>
      <c r="D5914" s="3" t="s">
        <v>41</v>
      </c>
      <c r="E5914" s="4" t="s">
        <v>845</v>
      </c>
      <c r="F5914" s="9">
        <v>2</v>
      </c>
      <c r="G5914">
        <f>VLOOKUP(E5914,'Data Produk'!$A$2:$E$2517,5,FALSE)</f>
        <v>26100</v>
      </c>
      <c r="H5914">
        <f t="shared" si="185"/>
        <v>52200</v>
      </c>
      <c r="I5914" t="str">
        <f>VLOOKUP(E5914,'Data Produk'!$A$2:$E$2517,3,FALSE)</f>
        <v>BHINNEKA GO ES1 WIRED EARBUDS BLACK</v>
      </c>
      <c r="J5914" t="str">
        <f>VLOOKUP(E5914,'Data Produk'!$A$2:$E$2517,4,FALSE)</f>
        <v>EARPHONE</v>
      </c>
      <c r="K5914" t="str">
        <f>VLOOKUP(D5914,'Data Outlet'!$A$2:$D$17,4,FALSE)</f>
        <v>Gita Rahma</v>
      </c>
      <c r="L5914" t="str">
        <f>VLOOKUP(D5914,'Data Outlet'!$A$2:$D$17,2,FALSE)</f>
        <v>MALL GANDARIA CITY</v>
      </c>
    </row>
    <row r="5915" spans="1:12" x14ac:dyDescent="0.25">
      <c r="A5915" t="str">
        <f t="shared" si="186"/>
        <v>T-5914</v>
      </c>
      <c r="B5915" s="3" t="s">
        <v>2584</v>
      </c>
      <c r="C5915" s="5">
        <v>45466</v>
      </c>
      <c r="D5915" s="3" t="s">
        <v>40</v>
      </c>
      <c r="E5915" s="4" t="s">
        <v>1325</v>
      </c>
      <c r="F5915" s="9">
        <v>1</v>
      </c>
      <c r="G5915">
        <f>VLOOKUP(E5915,'Data Produk'!$A$2:$E$2517,5,FALSE)</f>
        <v>32000</v>
      </c>
      <c r="H5915">
        <f t="shared" si="185"/>
        <v>32000</v>
      </c>
      <c r="I5915" t="str">
        <f>VLOOKUP(E5915,'Data Produk'!$A$2:$E$2517,3,FALSE)</f>
        <v>KL104 BHINNEKA USB CABLE LIGHTNING</v>
      </c>
      <c r="J5915" t="str">
        <f>VLOOKUP(E5915,'Data Produk'!$A$2:$E$2517,4,FALSE)</f>
        <v>CABLE</v>
      </c>
      <c r="K5915" t="str">
        <f>VLOOKUP(D5915,'Data Outlet'!$A$2:$D$17,4,FALSE)</f>
        <v>Fani Sari</v>
      </c>
      <c r="L5915" t="str">
        <f>VLOOKUP(D5915,'Data Outlet'!$A$2:$D$17,2,FALSE)</f>
        <v>LIPPO MALL KEMANG</v>
      </c>
    </row>
    <row r="5916" spans="1:12" x14ac:dyDescent="0.25">
      <c r="A5916" t="str">
        <f t="shared" si="186"/>
        <v>T-5915</v>
      </c>
      <c r="B5916" s="3" t="s">
        <v>2584</v>
      </c>
      <c r="C5916" s="5">
        <v>45447</v>
      </c>
      <c r="D5916" s="3" t="s">
        <v>47</v>
      </c>
      <c r="E5916" s="4" t="s">
        <v>708</v>
      </c>
      <c r="F5916" s="9">
        <v>1</v>
      </c>
      <c r="G5916">
        <f>VLOOKUP(E5916,'Data Produk'!$A$2:$E$2517,5,FALSE)</f>
        <v>36900</v>
      </c>
      <c r="H5916">
        <f t="shared" si="185"/>
        <v>36900</v>
      </c>
      <c r="I5916" t="str">
        <f>VLOOKUP(E5916,'Data Produk'!$A$2:$E$2517,3,FALSE)</f>
        <v>KL106 BHINNEKA USB CABLE LIGHTNING</v>
      </c>
      <c r="J5916" t="str">
        <f>VLOOKUP(E5916,'Data Produk'!$A$2:$E$2517,4,FALSE)</f>
        <v>CABLE</v>
      </c>
      <c r="K5916" t="str">
        <f>VLOOKUP(D5916,'Data Outlet'!$A$2:$D$17,4,FALSE)</f>
        <v>Joko Susilo</v>
      </c>
      <c r="L5916" t="str">
        <f>VLOOKUP(D5916,'Data Outlet'!$A$2:$D$17,2,FALSE)</f>
        <v>SUMARECON MALL BEKASI</v>
      </c>
    </row>
    <row r="5917" spans="1:12" x14ac:dyDescent="0.25">
      <c r="A5917" t="str">
        <f t="shared" si="186"/>
        <v>T-5916</v>
      </c>
      <c r="B5917" s="3" t="s">
        <v>2584</v>
      </c>
      <c r="C5917" s="5">
        <v>45469</v>
      </c>
      <c r="D5917" s="3" t="s">
        <v>39</v>
      </c>
      <c r="E5917" s="4" t="s">
        <v>440</v>
      </c>
      <c r="F5917" s="9">
        <v>1</v>
      </c>
      <c r="G5917">
        <f>VLOOKUP(E5917,'Data Produk'!$A$2:$E$2517,5,FALSE)</f>
        <v>82800</v>
      </c>
      <c r="H5917">
        <f t="shared" si="185"/>
        <v>82800</v>
      </c>
      <c r="I5917" t="str">
        <f>VLOOKUP(E5917,'Data Produk'!$A$2:$E$2517,3,FALSE)</f>
        <v>BHINNEKA W190 OFFICE MOUSE WHITE</v>
      </c>
      <c r="J5917" t="str">
        <f>VLOOKUP(E5917,'Data Produk'!$A$2:$E$2517,4,FALSE)</f>
        <v>OFFICE MOUSE</v>
      </c>
      <c r="K5917" t="str">
        <f>VLOOKUP(D5917,'Data Outlet'!$A$2:$D$17,4,FALSE)</f>
        <v>Eko Wijaya</v>
      </c>
      <c r="L5917" t="str">
        <f>VLOOKUP(D5917,'Data Outlet'!$A$2:$D$17,2,FALSE)</f>
        <v>KOTA KASABLANKA</v>
      </c>
    </row>
    <row r="5918" spans="1:12" x14ac:dyDescent="0.25">
      <c r="A5918" t="str">
        <f t="shared" si="186"/>
        <v>T-5917</v>
      </c>
      <c r="B5918" s="3" t="s">
        <v>2584</v>
      </c>
      <c r="C5918" s="5">
        <v>45446</v>
      </c>
      <c r="D5918" s="3" t="s">
        <v>35</v>
      </c>
      <c r="E5918" s="4" t="s">
        <v>1972</v>
      </c>
      <c r="F5918" s="9">
        <v>2</v>
      </c>
      <c r="G5918">
        <f>VLOOKUP(E5918,'Data Produk'!$A$2:$E$2517,5,FALSE)</f>
        <v>76500</v>
      </c>
      <c r="H5918">
        <f t="shared" si="185"/>
        <v>153000</v>
      </c>
      <c r="I5918" t="str">
        <f>VLOOKUP(E5918,'Data Produk'!$A$2:$E$2517,3,FALSE)</f>
        <v>BHINNEKA Gaming Keyboard K-511.</v>
      </c>
      <c r="J5918" t="str">
        <f>VLOOKUP(E5918,'Data Produk'!$A$2:$E$2517,4,FALSE)</f>
        <v>KEYBOARD GAMING</v>
      </c>
      <c r="K5918" t="str">
        <f>VLOOKUP(D5918,'Data Outlet'!$A$2:$D$17,4,FALSE)</f>
        <v>Budi Santoso</v>
      </c>
      <c r="L5918" t="str">
        <f>VLOOKUP(D5918,'Data Outlet'!$A$2:$D$17,2,FALSE)</f>
        <v>BINTARO EXCHANGE</v>
      </c>
    </row>
    <row r="5919" spans="1:12" x14ac:dyDescent="0.25">
      <c r="A5919" t="str">
        <f t="shared" si="186"/>
        <v>T-5918</v>
      </c>
      <c r="B5919" s="3" t="s">
        <v>2584</v>
      </c>
      <c r="C5919" s="5">
        <v>45455</v>
      </c>
      <c r="D5919" s="3" t="s">
        <v>47</v>
      </c>
      <c r="E5919" s="4" t="s">
        <v>1227</v>
      </c>
      <c r="F5919" s="9">
        <v>1</v>
      </c>
      <c r="G5919">
        <f>VLOOKUP(E5919,'Data Produk'!$A$2:$E$2517,5,FALSE)</f>
        <v>15300</v>
      </c>
      <c r="H5919">
        <f t="shared" si="185"/>
        <v>15300</v>
      </c>
      <c r="I5919" t="str">
        <f>VLOOKUP(E5919,'Data Produk'!$A$2:$E$2517,3,FALSE)</f>
        <v>BHINNEKA LINKPODS ES3 WIRED EARBUDS WHITE</v>
      </c>
      <c r="J5919" t="str">
        <f>VLOOKUP(E5919,'Data Produk'!$A$2:$E$2517,4,FALSE)</f>
        <v>EARPHONE</v>
      </c>
      <c r="K5919" t="str">
        <f>VLOOKUP(D5919,'Data Outlet'!$A$2:$D$17,4,FALSE)</f>
        <v>Joko Susilo</v>
      </c>
      <c r="L5919" t="str">
        <f>VLOOKUP(D5919,'Data Outlet'!$A$2:$D$17,2,FALSE)</f>
        <v>SUMARECON MALL BEKASI</v>
      </c>
    </row>
    <row r="5920" spans="1:12" x14ac:dyDescent="0.25">
      <c r="A5920" t="str">
        <f t="shared" si="186"/>
        <v>T-5919</v>
      </c>
      <c r="B5920" s="3" t="s">
        <v>2584</v>
      </c>
      <c r="C5920" s="5">
        <v>45451</v>
      </c>
      <c r="D5920" s="3" t="s">
        <v>41</v>
      </c>
      <c r="E5920" s="4" t="s">
        <v>1764</v>
      </c>
      <c r="F5920" s="9">
        <v>1</v>
      </c>
      <c r="G5920">
        <f>VLOOKUP(E5920,'Data Produk'!$A$2:$E$2517,5,FALSE)</f>
        <v>112500</v>
      </c>
      <c r="H5920">
        <f t="shared" si="185"/>
        <v>112500</v>
      </c>
      <c r="I5920" t="str">
        <f>VLOOKUP(E5920,'Data Produk'!$A$2:$E$2517,3,FALSE)</f>
        <v>BHINNEKA WAVE11 TW11 TRUE WIRELESS WHITE</v>
      </c>
      <c r="J5920" t="str">
        <f>VLOOKUP(E5920,'Data Produk'!$A$2:$E$2517,4,FALSE)</f>
        <v>TWS</v>
      </c>
      <c r="K5920" t="str">
        <f>VLOOKUP(D5920,'Data Outlet'!$A$2:$D$17,4,FALSE)</f>
        <v>Gita Rahma</v>
      </c>
      <c r="L5920" t="str">
        <f>VLOOKUP(D5920,'Data Outlet'!$A$2:$D$17,2,FALSE)</f>
        <v>MALL GANDARIA CITY</v>
      </c>
    </row>
    <row r="5921" spans="1:12" x14ac:dyDescent="0.25">
      <c r="A5921" t="str">
        <f t="shared" si="186"/>
        <v>T-5920</v>
      </c>
      <c r="B5921" s="3" t="s">
        <v>2584</v>
      </c>
      <c r="C5921" s="5">
        <v>45470</v>
      </c>
      <c r="D5921" s="3" t="s">
        <v>35</v>
      </c>
      <c r="E5921" s="4" t="s">
        <v>365</v>
      </c>
      <c r="F5921" s="9">
        <v>6</v>
      </c>
      <c r="G5921">
        <f>VLOOKUP(E5921,'Data Produk'!$A$2:$E$2517,5,FALSE)</f>
        <v>25200</v>
      </c>
      <c r="H5921">
        <f t="shared" si="185"/>
        <v>151200</v>
      </c>
      <c r="I5921" t="str">
        <f>VLOOKUP(E5921,'Data Produk'!$A$2:$E$2517,3,FALSE)</f>
        <v>BHINNEKA HYPERLINK KD60C1501 BLACK</v>
      </c>
      <c r="J5921" t="str">
        <f>VLOOKUP(E5921,'Data Produk'!$A$2:$E$2517,4,FALSE)</f>
        <v>CABLE</v>
      </c>
      <c r="K5921" t="str">
        <f>VLOOKUP(D5921,'Data Outlet'!$A$2:$D$17,4,FALSE)</f>
        <v>Budi Santoso</v>
      </c>
      <c r="L5921" t="str">
        <f>VLOOKUP(D5921,'Data Outlet'!$A$2:$D$17,2,FALSE)</f>
        <v>BINTARO EXCHANGE</v>
      </c>
    </row>
    <row r="5922" spans="1:12" x14ac:dyDescent="0.25">
      <c r="A5922" t="str">
        <f t="shared" si="186"/>
        <v>T-5921</v>
      </c>
      <c r="B5922" s="3" t="s">
        <v>2584</v>
      </c>
      <c r="C5922" s="5">
        <v>45469</v>
      </c>
      <c r="D5922" s="3" t="s">
        <v>47</v>
      </c>
      <c r="E5922" s="4" t="s">
        <v>836</v>
      </c>
      <c r="F5922" s="9">
        <v>1</v>
      </c>
      <c r="G5922">
        <f>VLOOKUP(E5922,'Data Produk'!$A$2:$E$2517,5,FALSE)</f>
        <v>76500</v>
      </c>
      <c r="H5922">
        <f t="shared" si="185"/>
        <v>76500</v>
      </c>
      <c r="I5922" t="str">
        <f>VLOOKUP(E5922,'Data Produk'!$A$2:$E$2517,3,FALSE)</f>
        <v>BHINNEKA WAVE10 TW10 TRUE WIRELESS BLACK</v>
      </c>
      <c r="J5922" t="str">
        <f>VLOOKUP(E5922,'Data Produk'!$A$2:$E$2517,4,FALSE)</f>
        <v>TWS</v>
      </c>
      <c r="K5922" t="str">
        <f>VLOOKUP(D5922,'Data Outlet'!$A$2:$D$17,4,FALSE)</f>
        <v>Joko Susilo</v>
      </c>
      <c r="L5922" t="str">
        <f>VLOOKUP(D5922,'Data Outlet'!$A$2:$D$17,2,FALSE)</f>
        <v>SUMARECON MALL BEKASI</v>
      </c>
    </row>
    <row r="5923" spans="1:12" x14ac:dyDescent="0.25">
      <c r="A5923" t="str">
        <f t="shared" si="186"/>
        <v>T-5922</v>
      </c>
      <c r="B5923" s="3" t="s">
        <v>2584</v>
      </c>
      <c r="C5923" s="5">
        <v>45468</v>
      </c>
      <c r="D5923" s="3" t="s">
        <v>40</v>
      </c>
      <c r="E5923" s="4" t="s">
        <v>452</v>
      </c>
      <c r="F5923" s="9">
        <v>2</v>
      </c>
      <c r="G5923">
        <f>VLOOKUP(E5923,'Data Produk'!$A$2:$E$2517,5,FALSE)</f>
        <v>27000</v>
      </c>
      <c r="H5923">
        <f t="shared" si="185"/>
        <v>54000</v>
      </c>
      <c r="I5923" t="str">
        <f>VLOOKUP(E5923,'Data Produk'!$A$2:$E$2517,3,FALSE)</f>
        <v>BHINNEKA DURALINK KCB2001 BLACK</v>
      </c>
      <c r="J5923" t="str">
        <f>VLOOKUP(E5923,'Data Produk'!$A$2:$E$2517,4,FALSE)</f>
        <v>CABLE</v>
      </c>
      <c r="K5923" t="str">
        <f>VLOOKUP(D5923,'Data Outlet'!$A$2:$D$17,4,FALSE)</f>
        <v>Fani Sari</v>
      </c>
      <c r="L5923" t="str">
        <f>VLOOKUP(D5923,'Data Outlet'!$A$2:$D$17,2,FALSE)</f>
        <v>LIPPO MALL KEMANG</v>
      </c>
    </row>
    <row r="5924" spans="1:12" x14ac:dyDescent="0.25">
      <c r="A5924" t="str">
        <f t="shared" si="186"/>
        <v>T-5923</v>
      </c>
      <c r="B5924" s="3" t="s">
        <v>2584</v>
      </c>
      <c r="C5924" s="5">
        <v>45462</v>
      </c>
      <c r="D5924" s="3" t="s">
        <v>41</v>
      </c>
      <c r="E5924" s="4" t="s">
        <v>1434</v>
      </c>
      <c r="F5924" s="9">
        <v>1</v>
      </c>
      <c r="G5924">
        <f>VLOOKUP(E5924,'Data Produk'!$A$2:$E$2517,5,FALSE)</f>
        <v>34200</v>
      </c>
      <c r="H5924">
        <f t="shared" si="185"/>
        <v>34200</v>
      </c>
      <c r="I5924" t="str">
        <f>VLOOKUP(E5924,'Data Produk'!$A$2:$E$2517,3,FALSE)</f>
        <v>BHINNEKA VIGIL MP452 BASIC MOUSEPAD BLACK</v>
      </c>
      <c r="J5924" t="str">
        <f>VLOOKUP(E5924,'Data Produk'!$A$2:$E$2517,4,FALSE)</f>
        <v>BASIC MOUSEPAD</v>
      </c>
      <c r="K5924" t="str">
        <f>VLOOKUP(D5924,'Data Outlet'!$A$2:$D$17,4,FALSE)</f>
        <v>Gita Rahma</v>
      </c>
      <c r="L5924" t="str">
        <f>VLOOKUP(D5924,'Data Outlet'!$A$2:$D$17,2,FALSE)</f>
        <v>MALL GANDARIA CITY</v>
      </c>
    </row>
    <row r="5925" spans="1:12" x14ac:dyDescent="0.25">
      <c r="A5925" t="str">
        <f t="shared" si="186"/>
        <v>T-5924</v>
      </c>
      <c r="B5925" s="3" t="s">
        <v>2584</v>
      </c>
      <c r="C5925" s="5">
        <v>45444</v>
      </c>
      <c r="D5925" s="3" t="s">
        <v>35</v>
      </c>
      <c r="E5925" s="4" t="s">
        <v>1973</v>
      </c>
      <c r="F5925" s="9">
        <v>2</v>
      </c>
      <c r="G5925">
        <f>VLOOKUP(E5925,'Data Produk'!$A$2:$E$2517,5,FALSE)</f>
        <v>38700</v>
      </c>
      <c r="H5925">
        <f t="shared" si="185"/>
        <v>77400</v>
      </c>
      <c r="I5925" t="str">
        <f>VLOOKUP(E5925,'Data Produk'!$A$2:$E$2517,3,FALSE)</f>
        <v>BHINNEKA EG3 WIRED EARBUDS BLACK</v>
      </c>
      <c r="J5925" t="str">
        <f>VLOOKUP(E5925,'Data Produk'!$A$2:$E$2517,4,FALSE)</f>
        <v>EARPHONE</v>
      </c>
      <c r="K5925" t="str">
        <f>VLOOKUP(D5925,'Data Outlet'!$A$2:$D$17,4,FALSE)</f>
        <v>Budi Santoso</v>
      </c>
      <c r="L5925" t="str">
        <f>VLOOKUP(D5925,'Data Outlet'!$A$2:$D$17,2,FALSE)</f>
        <v>BINTARO EXCHANGE</v>
      </c>
    </row>
    <row r="5926" spans="1:12" x14ac:dyDescent="0.25">
      <c r="A5926" t="str">
        <f t="shared" si="186"/>
        <v>T-5925</v>
      </c>
      <c r="B5926" s="3" t="s">
        <v>2584</v>
      </c>
      <c r="C5926" s="5">
        <v>45469</v>
      </c>
      <c r="D5926" s="3" t="s">
        <v>40</v>
      </c>
      <c r="E5926" s="4" t="s">
        <v>500</v>
      </c>
      <c r="F5926" s="9">
        <v>1</v>
      </c>
      <c r="G5926">
        <f>VLOOKUP(E5926,'Data Produk'!$A$2:$E$2517,5,FALSE)</f>
        <v>45000</v>
      </c>
      <c r="H5926">
        <f t="shared" si="185"/>
        <v>45000</v>
      </c>
      <c r="I5926" t="str">
        <f>VLOOKUP(E5926,'Data Produk'!$A$2:$E$2517,3,FALSE)</f>
        <v>BHINNEKA HYPERLINK KD10C2001 BLACK</v>
      </c>
      <c r="J5926" t="str">
        <f>VLOOKUP(E5926,'Data Produk'!$A$2:$E$2517,4,FALSE)</f>
        <v>CABLE</v>
      </c>
      <c r="K5926" t="str">
        <f>VLOOKUP(D5926,'Data Outlet'!$A$2:$D$17,4,FALSE)</f>
        <v>Fani Sari</v>
      </c>
      <c r="L5926" t="str">
        <f>VLOOKUP(D5926,'Data Outlet'!$A$2:$D$17,2,FALSE)</f>
        <v>LIPPO MALL KEMANG</v>
      </c>
    </row>
    <row r="5927" spans="1:12" x14ac:dyDescent="0.25">
      <c r="A5927" t="str">
        <f t="shared" si="186"/>
        <v>T-5926</v>
      </c>
      <c r="B5927" s="3" t="s">
        <v>2584</v>
      </c>
      <c r="C5927" s="5">
        <v>45449</v>
      </c>
      <c r="D5927" s="3" t="s">
        <v>41</v>
      </c>
      <c r="E5927" s="4" t="s">
        <v>924</v>
      </c>
      <c r="F5927" s="9">
        <v>3</v>
      </c>
      <c r="G5927">
        <f>VLOOKUP(E5927,'Data Produk'!$A$2:$E$2517,5,FALSE)</f>
        <v>47700</v>
      </c>
      <c r="H5927">
        <f t="shared" si="185"/>
        <v>143100</v>
      </c>
      <c r="I5927" t="str">
        <f>VLOOKUP(E5927,'Data Produk'!$A$2:$E$2517,3,FALSE)</f>
        <v>BHINNEKA POWER MOVE 30W 2-PORTS CAR CHARGER (PD+QC) BLACK</v>
      </c>
      <c r="J5927" t="str">
        <f>VLOOKUP(E5927,'Data Produk'!$A$2:$E$2517,4,FALSE)</f>
        <v>CAR &amp; TRAVEL CHARGER</v>
      </c>
      <c r="K5927" t="str">
        <f>VLOOKUP(D5927,'Data Outlet'!$A$2:$D$17,4,FALSE)</f>
        <v>Gita Rahma</v>
      </c>
      <c r="L5927" t="str">
        <f>VLOOKUP(D5927,'Data Outlet'!$A$2:$D$17,2,FALSE)</f>
        <v>MALL GANDARIA CITY</v>
      </c>
    </row>
    <row r="5928" spans="1:12" x14ac:dyDescent="0.25">
      <c r="A5928" t="str">
        <f t="shared" si="186"/>
        <v>T-5927</v>
      </c>
      <c r="B5928" s="3" t="s">
        <v>2584</v>
      </c>
      <c r="C5928" s="5">
        <v>45459</v>
      </c>
      <c r="D5928" s="3" t="s">
        <v>35</v>
      </c>
      <c r="E5928" s="4" t="s">
        <v>362</v>
      </c>
      <c r="F5928" s="9">
        <v>3</v>
      </c>
      <c r="G5928">
        <f>VLOOKUP(E5928,'Data Produk'!$A$2:$E$2517,5,FALSE)</f>
        <v>13500</v>
      </c>
      <c r="H5928">
        <f t="shared" si="185"/>
        <v>40500</v>
      </c>
      <c r="I5928" t="str">
        <f>VLOOKUP(E5928,'Data Produk'!$A$2:$E$2517,3,FALSE)</f>
        <v>BHINNEKA LINKBUDS ES2 WIRED EARBUDS WHITE</v>
      </c>
      <c r="J5928" t="str">
        <f>VLOOKUP(E5928,'Data Produk'!$A$2:$E$2517,4,FALSE)</f>
        <v>EARPHONE</v>
      </c>
      <c r="K5928" t="str">
        <f>VLOOKUP(D5928,'Data Outlet'!$A$2:$D$17,4,FALSE)</f>
        <v>Budi Santoso</v>
      </c>
      <c r="L5928" t="str">
        <f>VLOOKUP(D5928,'Data Outlet'!$A$2:$D$17,2,FALSE)</f>
        <v>BINTARO EXCHANGE</v>
      </c>
    </row>
    <row r="5929" spans="1:12" x14ac:dyDescent="0.25">
      <c r="A5929" t="str">
        <f t="shared" si="186"/>
        <v>T-5928</v>
      </c>
      <c r="B5929" s="3" t="s">
        <v>2584</v>
      </c>
      <c r="C5929" s="5">
        <v>45449</v>
      </c>
      <c r="D5929" s="3" t="s">
        <v>40</v>
      </c>
      <c r="E5929" s="4" t="s">
        <v>492</v>
      </c>
      <c r="F5929" s="9">
        <v>2</v>
      </c>
      <c r="G5929">
        <f>VLOOKUP(E5929,'Data Produk'!$A$2:$E$2517,5,FALSE)</f>
        <v>49500</v>
      </c>
      <c r="H5929">
        <f t="shared" si="185"/>
        <v>99000</v>
      </c>
      <c r="I5929" t="str">
        <f>VLOOKUP(E5929,'Data Produk'!$A$2:$E$2517,3,FALSE)</f>
        <v>BHINNEKA POWER GO 20W 1-PORT TYPE-C USB CHARGER (PD+QC) BLACK</v>
      </c>
      <c r="J5929" t="str">
        <f>VLOOKUP(E5929,'Data Produk'!$A$2:$E$2517,4,FALSE)</f>
        <v>CHARGER</v>
      </c>
      <c r="K5929" t="str">
        <f>VLOOKUP(D5929,'Data Outlet'!$A$2:$D$17,4,FALSE)</f>
        <v>Fani Sari</v>
      </c>
      <c r="L5929" t="str">
        <f>VLOOKUP(D5929,'Data Outlet'!$A$2:$D$17,2,FALSE)</f>
        <v>LIPPO MALL KEMANG</v>
      </c>
    </row>
    <row r="5930" spans="1:12" x14ac:dyDescent="0.25">
      <c r="A5930" t="str">
        <f t="shared" si="186"/>
        <v>T-5929</v>
      </c>
      <c r="B5930" s="3" t="s">
        <v>2584</v>
      </c>
      <c r="C5930" s="5">
        <v>45470</v>
      </c>
      <c r="D5930" s="3" t="s">
        <v>35</v>
      </c>
      <c r="E5930" s="4" t="s">
        <v>320</v>
      </c>
      <c r="F5930" s="9">
        <v>3</v>
      </c>
      <c r="G5930">
        <f>VLOOKUP(E5930,'Data Produk'!$A$2:$E$2517,5,FALSE)</f>
        <v>13050</v>
      </c>
      <c r="H5930">
        <f t="shared" si="185"/>
        <v>39150</v>
      </c>
      <c r="I5930" t="str">
        <f>VLOOKUP(E5930,'Data Produk'!$A$2:$E$2517,3,FALSE)</f>
        <v>BHINNEKA DURALINK KCT1201 BLACK</v>
      </c>
      <c r="J5930" t="str">
        <f>VLOOKUP(E5930,'Data Produk'!$A$2:$E$2517,4,FALSE)</f>
        <v>CABLE</v>
      </c>
      <c r="K5930" t="str">
        <f>VLOOKUP(D5930,'Data Outlet'!$A$2:$D$17,4,FALSE)</f>
        <v>Budi Santoso</v>
      </c>
      <c r="L5930" t="str">
        <f>VLOOKUP(D5930,'Data Outlet'!$A$2:$D$17,2,FALSE)</f>
        <v>BINTARO EXCHANGE</v>
      </c>
    </row>
    <row r="5931" spans="1:12" x14ac:dyDescent="0.25">
      <c r="A5931" t="str">
        <f t="shared" si="186"/>
        <v>T-5930</v>
      </c>
      <c r="B5931" s="3" t="s">
        <v>2584</v>
      </c>
      <c r="C5931" s="5">
        <v>45460</v>
      </c>
      <c r="D5931" s="3" t="s">
        <v>47</v>
      </c>
      <c r="E5931" s="4" t="s">
        <v>859</v>
      </c>
      <c r="F5931" s="9">
        <v>5</v>
      </c>
      <c r="G5931">
        <f>VLOOKUP(E5931,'Data Produk'!$A$2:$E$2517,5,FALSE)</f>
        <v>13050</v>
      </c>
      <c r="H5931">
        <f t="shared" si="185"/>
        <v>65250</v>
      </c>
      <c r="I5931" t="str">
        <f>VLOOKUP(E5931,'Data Produk'!$A$2:$E$2517,3,FALSE)</f>
        <v>BHINNEKA DURALINK KCT1201 BLACK</v>
      </c>
      <c r="J5931" t="str">
        <f>VLOOKUP(E5931,'Data Produk'!$A$2:$E$2517,4,FALSE)</f>
        <v>CABLE</v>
      </c>
      <c r="K5931" t="str">
        <f>VLOOKUP(D5931,'Data Outlet'!$A$2:$D$17,4,FALSE)</f>
        <v>Joko Susilo</v>
      </c>
      <c r="L5931" t="str">
        <f>VLOOKUP(D5931,'Data Outlet'!$A$2:$D$17,2,FALSE)</f>
        <v>SUMARECON MALL BEKASI</v>
      </c>
    </row>
    <row r="5932" spans="1:12" x14ac:dyDescent="0.25">
      <c r="A5932" t="str">
        <f t="shared" si="186"/>
        <v>T-5931</v>
      </c>
      <c r="B5932" s="3" t="s">
        <v>2584</v>
      </c>
      <c r="C5932" s="5">
        <v>45451</v>
      </c>
      <c r="D5932" s="3" t="s">
        <v>47</v>
      </c>
      <c r="E5932" s="4" t="s">
        <v>1974</v>
      </c>
      <c r="F5932" s="9">
        <v>1</v>
      </c>
      <c r="G5932">
        <f>VLOOKUP(E5932,'Data Produk'!$A$2:$E$2517,5,FALSE)</f>
        <v>57150</v>
      </c>
      <c r="H5932">
        <f t="shared" si="185"/>
        <v>57150</v>
      </c>
      <c r="I5932" t="str">
        <f>VLOOKUP(E5932,'Data Produk'!$A$2:$E$2517,3,FALSE)</f>
        <v>BHINNEKA Gaming Headset Stand Tower AC3001</v>
      </c>
      <c r="J5932" t="str">
        <f>VLOOKUP(E5932,'Data Produk'!$A$2:$E$2517,4,FALSE)</f>
        <v>OTHER ACCESSORIES</v>
      </c>
      <c r="K5932" t="str">
        <f>VLOOKUP(D5932,'Data Outlet'!$A$2:$D$17,4,FALSE)</f>
        <v>Joko Susilo</v>
      </c>
      <c r="L5932" t="str">
        <f>VLOOKUP(D5932,'Data Outlet'!$A$2:$D$17,2,FALSE)</f>
        <v>SUMARECON MALL BEKASI</v>
      </c>
    </row>
    <row r="5933" spans="1:12" x14ac:dyDescent="0.25">
      <c r="A5933" t="str">
        <f t="shared" si="186"/>
        <v>T-5932</v>
      </c>
      <c r="B5933" s="3" t="s">
        <v>2584</v>
      </c>
      <c r="C5933" s="5">
        <v>45450</v>
      </c>
      <c r="D5933" s="3" t="s">
        <v>40</v>
      </c>
      <c r="E5933" s="4" t="s">
        <v>1681</v>
      </c>
      <c r="F5933" s="9">
        <v>1</v>
      </c>
      <c r="G5933">
        <f>VLOOKUP(E5933,'Data Produk'!$A$2:$E$2517,5,FALSE)</f>
        <v>130000</v>
      </c>
      <c r="H5933">
        <f t="shared" si="185"/>
        <v>130000</v>
      </c>
      <c r="I5933" t="str">
        <f>VLOOKUP(E5933,'Data Produk'!$A$2:$E$2517,3,FALSE)</f>
        <v>BHINNEKA TRINITY MH88 GAMING HEADSET BLACK</v>
      </c>
      <c r="J5933" t="str">
        <f>VLOOKUP(E5933,'Data Produk'!$A$2:$E$2517,4,FALSE)</f>
        <v>GAMING HEADSET</v>
      </c>
      <c r="K5933" t="str">
        <f>VLOOKUP(D5933,'Data Outlet'!$A$2:$D$17,4,FALSE)</f>
        <v>Fani Sari</v>
      </c>
      <c r="L5933" t="str">
        <f>VLOOKUP(D5933,'Data Outlet'!$A$2:$D$17,2,FALSE)</f>
        <v>LIPPO MALL KEMANG</v>
      </c>
    </row>
    <row r="5934" spans="1:12" x14ac:dyDescent="0.25">
      <c r="A5934" t="str">
        <f t="shared" si="186"/>
        <v>T-5933</v>
      </c>
      <c r="B5934" s="3" t="s">
        <v>2584</v>
      </c>
      <c r="C5934" s="5">
        <v>45460</v>
      </c>
      <c r="D5934" s="3" t="s">
        <v>35</v>
      </c>
      <c r="E5934" s="4" t="s">
        <v>1534</v>
      </c>
      <c r="F5934" s="9">
        <v>3</v>
      </c>
      <c r="G5934">
        <f>VLOOKUP(E5934,'Data Produk'!$A$2:$E$2517,5,FALSE)</f>
        <v>26100</v>
      </c>
      <c r="H5934">
        <f t="shared" si="185"/>
        <v>78300</v>
      </c>
      <c r="I5934" t="str">
        <f>VLOOKUP(E5934,'Data Produk'!$A$2:$E$2517,3,FALSE)</f>
        <v>BHINNEKA GO ES1 WIRED EARBUDS BLACK</v>
      </c>
      <c r="J5934" t="str">
        <f>VLOOKUP(E5934,'Data Produk'!$A$2:$E$2517,4,FALSE)</f>
        <v>EARPHONE</v>
      </c>
      <c r="K5934" t="str">
        <f>VLOOKUP(D5934,'Data Outlet'!$A$2:$D$17,4,FALSE)</f>
        <v>Budi Santoso</v>
      </c>
      <c r="L5934" t="str">
        <f>VLOOKUP(D5934,'Data Outlet'!$A$2:$D$17,2,FALSE)</f>
        <v>BINTARO EXCHANGE</v>
      </c>
    </row>
    <row r="5935" spans="1:12" x14ac:dyDescent="0.25">
      <c r="A5935" t="str">
        <f t="shared" si="186"/>
        <v>T-5934</v>
      </c>
      <c r="B5935" s="3" t="s">
        <v>2584</v>
      </c>
      <c r="C5935" s="5">
        <v>45464</v>
      </c>
      <c r="D5935" s="3" t="s">
        <v>39</v>
      </c>
      <c r="E5935" s="4" t="s">
        <v>403</v>
      </c>
      <c r="F5935" s="9">
        <v>3</v>
      </c>
      <c r="G5935">
        <f>VLOOKUP(E5935,'Data Produk'!$A$2:$E$2517,5,FALSE)</f>
        <v>162000</v>
      </c>
      <c r="H5935">
        <f t="shared" si="185"/>
        <v>486000</v>
      </c>
      <c r="I5935" t="str">
        <f>VLOOKUP(E5935,'Data Produk'!$A$2:$E$2517,3,FALSE)</f>
        <v>BHINNEKA POWER PACK T1 10.000 mAh 22,5W POWERBANK WHITE</v>
      </c>
      <c r="J5935" t="str">
        <f>VLOOKUP(E5935,'Data Produk'!$A$2:$E$2517,4,FALSE)</f>
        <v>POWERBANK</v>
      </c>
      <c r="K5935" t="str">
        <f>VLOOKUP(D5935,'Data Outlet'!$A$2:$D$17,4,FALSE)</f>
        <v>Eko Wijaya</v>
      </c>
      <c r="L5935" t="str">
        <f>VLOOKUP(D5935,'Data Outlet'!$A$2:$D$17,2,FALSE)</f>
        <v>KOTA KASABLANKA</v>
      </c>
    </row>
    <row r="5936" spans="1:12" x14ac:dyDescent="0.25">
      <c r="A5936" t="str">
        <f t="shared" si="186"/>
        <v>T-5935</v>
      </c>
      <c r="B5936" s="3" t="s">
        <v>2584</v>
      </c>
      <c r="C5936" s="5">
        <v>45467</v>
      </c>
      <c r="D5936" s="3" t="s">
        <v>41</v>
      </c>
      <c r="E5936" s="4" t="s">
        <v>1337</v>
      </c>
      <c r="F5936" s="9">
        <v>1</v>
      </c>
      <c r="G5936">
        <f>VLOOKUP(E5936,'Data Produk'!$A$2:$E$2517,5,FALSE)</f>
        <v>13500</v>
      </c>
      <c r="H5936">
        <f t="shared" si="185"/>
        <v>13500</v>
      </c>
      <c r="I5936" t="str">
        <f>VLOOKUP(E5936,'Data Produk'!$A$2:$E$2517,3,FALSE)</f>
        <v>BHINNEKA LINKBUDS ES2 WIRED EARBUDS BLACK</v>
      </c>
      <c r="J5936" t="str">
        <f>VLOOKUP(E5936,'Data Produk'!$A$2:$E$2517,4,FALSE)</f>
        <v>EARPHONE</v>
      </c>
      <c r="K5936" t="str">
        <f>VLOOKUP(D5936,'Data Outlet'!$A$2:$D$17,4,FALSE)</f>
        <v>Gita Rahma</v>
      </c>
      <c r="L5936" t="str">
        <f>VLOOKUP(D5936,'Data Outlet'!$A$2:$D$17,2,FALSE)</f>
        <v>MALL GANDARIA CITY</v>
      </c>
    </row>
    <row r="5937" spans="1:12" x14ac:dyDescent="0.25">
      <c r="A5937" t="str">
        <f t="shared" si="186"/>
        <v>T-5936</v>
      </c>
      <c r="B5937" s="3" t="s">
        <v>2584</v>
      </c>
      <c r="C5937" s="5">
        <v>45447</v>
      </c>
      <c r="D5937" s="3" t="s">
        <v>40</v>
      </c>
      <c r="E5937" s="4" t="s">
        <v>898</v>
      </c>
      <c r="F5937" s="9">
        <v>2</v>
      </c>
      <c r="G5937">
        <f>VLOOKUP(E5937,'Data Produk'!$A$2:$E$2517,5,FALSE)</f>
        <v>144000</v>
      </c>
      <c r="H5937">
        <f t="shared" si="185"/>
        <v>288000</v>
      </c>
      <c r="I5937" t="str">
        <f>VLOOKUP(E5937,'Data Produk'!$A$2:$E$2517,3,FALSE)</f>
        <v>BHINNEKA CHIEF II HG20 GAMING HEADSET PINK</v>
      </c>
      <c r="J5937" t="str">
        <f>VLOOKUP(E5937,'Data Produk'!$A$2:$E$2517,4,FALSE)</f>
        <v>GAMING HEADSET</v>
      </c>
      <c r="K5937" t="str">
        <f>VLOOKUP(D5937,'Data Outlet'!$A$2:$D$17,4,FALSE)</f>
        <v>Fani Sari</v>
      </c>
      <c r="L5937" t="str">
        <f>VLOOKUP(D5937,'Data Outlet'!$A$2:$D$17,2,FALSE)</f>
        <v>LIPPO MALL KEMANG</v>
      </c>
    </row>
    <row r="5938" spans="1:12" x14ac:dyDescent="0.25">
      <c r="A5938" t="str">
        <f t="shared" si="186"/>
        <v>T-5937</v>
      </c>
      <c r="B5938" s="3" t="s">
        <v>2584</v>
      </c>
      <c r="C5938" s="5">
        <v>45447</v>
      </c>
      <c r="D5938" s="3" t="s">
        <v>40</v>
      </c>
      <c r="E5938" s="4" t="s">
        <v>774</v>
      </c>
      <c r="F5938" s="9">
        <v>4</v>
      </c>
      <c r="G5938">
        <f>VLOOKUP(E5938,'Data Produk'!$A$2:$E$2517,5,FALSE)</f>
        <v>76500</v>
      </c>
      <c r="H5938">
        <f t="shared" si="185"/>
        <v>306000</v>
      </c>
      <c r="I5938" t="str">
        <f>VLOOKUP(E5938,'Data Produk'!$A$2:$E$2517,3,FALSE)</f>
        <v>BHINNEKA WAVE10 TW10 TRUE WIRELESS BLACK</v>
      </c>
      <c r="J5938" t="str">
        <f>VLOOKUP(E5938,'Data Produk'!$A$2:$E$2517,4,FALSE)</f>
        <v>TWS</v>
      </c>
      <c r="K5938" t="str">
        <f>VLOOKUP(D5938,'Data Outlet'!$A$2:$D$17,4,FALSE)</f>
        <v>Fani Sari</v>
      </c>
      <c r="L5938" t="str">
        <f>VLOOKUP(D5938,'Data Outlet'!$A$2:$D$17,2,FALSE)</f>
        <v>LIPPO MALL KEMANG</v>
      </c>
    </row>
    <row r="5939" spans="1:12" x14ac:dyDescent="0.25">
      <c r="A5939" t="str">
        <f t="shared" si="186"/>
        <v>T-5938</v>
      </c>
      <c r="B5939" s="3" t="s">
        <v>2584</v>
      </c>
      <c r="C5939" s="5">
        <v>45462</v>
      </c>
      <c r="D5939" s="3" t="s">
        <v>41</v>
      </c>
      <c r="E5939" s="4" t="s">
        <v>1606</v>
      </c>
      <c r="F5939" s="9">
        <v>2</v>
      </c>
      <c r="G5939">
        <f>VLOOKUP(E5939,'Data Produk'!$A$2:$E$2517,5,FALSE)</f>
        <v>112500</v>
      </c>
      <c r="H5939">
        <f t="shared" si="185"/>
        <v>225000</v>
      </c>
      <c r="I5939" t="str">
        <f>VLOOKUP(E5939,'Data Produk'!$A$2:$E$2517,3,FALSE)</f>
        <v>BHINNEKA Gaming Headset Stand Tower AC3001s RGB</v>
      </c>
      <c r="J5939" t="str">
        <f>VLOOKUP(E5939,'Data Produk'!$A$2:$E$2517,4,FALSE)</f>
        <v>OTHER ACCESSORIES</v>
      </c>
      <c r="K5939" t="str">
        <f>VLOOKUP(D5939,'Data Outlet'!$A$2:$D$17,4,FALSE)</f>
        <v>Gita Rahma</v>
      </c>
      <c r="L5939" t="str">
        <f>VLOOKUP(D5939,'Data Outlet'!$A$2:$D$17,2,FALSE)</f>
        <v>MALL GANDARIA CITY</v>
      </c>
    </row>
    <row r="5940" spans="1:12" x14ac:dyDescent="0.25">
      <c r="A5940" t="str">
        <f t="shared" si="186"/>
        <v>T-5939</v>
      </c>
      <c r="B5940" s="3" t="s">
        <v>2584</v>
      </c>
      <c r="C5940" s="5">
        <v>45451</v>
      </c>
      <c r="D5940" s="3" t="s">
        <v>47</v>
      </c>
      <c r="E5940" s="4" t="s">
        <v>1975</v>
      </c>
      <c r="F5940" s="9">
        <v>1</v>
      </c>
      <c r="G5940">
        <f>VLOOKUP(E5940,'Data Produk'!$A$2:$E$2517,5,FALSE)</f>
        <v>328500</v>
      </c>
      <c r="H5940">
        <f t="shared" si="185"/>
        <v>328500</v>
      </c>
      <c r="I5940" t="str">
        <f>VLOOKUP(E5940,'Data Produk'!$A$2:$E$2517,3,FALSE)</f>
        <v>BHINNEKA GROOVE BUDS+ TX2 TRUE WIRELESS BLACK</v>
      </c>
      <c r="J5940" t="str">
        <f>VLOOKUP(E5940,'Data Produk'!$A$2:$E$2517,4,FALSE)</f>
        <v>TWS</v>
      </c>
      <c r="K5940" t="str">
        <f>VLOOKUP(D5940,'Data Outlet'!$A$2:$D$17,4,FALSE)</f>
        <v>Joko Susilo</v>
      </c>
      <c r="L5940" t="str">
        <f>VLOOKUP(D5940,'Data Outlet'!$A$2:$D$17,2,FALSE)</f>
        <v>SUMARECON MALL BEKASI</v>
      </c>
    </row>
    <row r="5941" spans="1:12" x14ac:dyDescent="0.25">
      <c r="A5941" t="str">
        <f t="shared" si="186"/>
        <v>T-5940</v>
      </c>
      <c r="B5941" s="3" t="s">
        <v>2584</v>
      </c>
      <c r="C5941" s="5">
        <v>45465</v>
      </c>
      <c r="D5941" s="3" t="s">
        <v>40</v>
      </c>
      <c r="E5941" s="4" t="s">
        <v>655</v>
      </c>
      <c r="F5941" s="9">
        <v>2</v>
      </c>
      <c r="G5941">
        <f>VLOOKUP(E5941,'Data Produk'!$A$2:$E$2517,5,FALSE)</f>
        <v>27000</v>
      </c>
      <c r="H5941">
        <f t="shared" si="185"/>
        <v>54000</v>
      </c>
      <c r="I5941" t="str">
        <f>VLOOKUP(E5941,'Data Produk'!$A$2:$E$2517,3,FALSE)</f>
        <v>KM201 BHINNEKA USB CABLE MICRO</v>
      </c>
      <c r="J5941" t="str">
        <f>VLOOKUP(E5941,'Data Produk'!$A$2:$E$2517,4,FALSE)</f>
        <v>CABLE</v>
      </c>
      <c r="K5941" t="str">
        <f>VLOOKUP(D5941,'Data Outlet'!$A$2:$D$17,4,FALSE)</f>
        <v>Fani Sari</v>
      </c>
      <c r="L5941" t="str">
        <f>VLOOKUP(D5941,'Data Outlet'!$A$2:$D$17,2,FALSE)</f>
        <v>LIPPO MALL KEMANG</v>
      </c>
    </row>
    <row r="5942" spans="1:12" x14ac:dyDescent="0.25">
      <c r="A5942" t="str">
        <f t="shared" si="186"/>
        <v>T-5941</v>
      </c>
      <c r="B5942" s="3" t="s">
        <v>2584</v>
      </c>
      <c r="C5942" s="5">
        <v>45446</v>
      </c>
      <c r="D5942" s="3" t="s">
        <v>40</v>
      </c>
      <c r="E5942" s="4" t="s">
        <v>667</v>
      </c>
      <c r="F5942" s="9">
        <v>1</v>
      </c>
      <c r="G5942">
        <f>VLOOKUP(E5942,'Data Produk'!$A$2:$E$2517,5,FALSE)</f>
        <v>34200</v>
      </c>
      <c r="H5942">
        <f t="shared" si="185"/>
        <v>34200</v>
      </c>
      <c r="I5942" t="str">
        <f>VLOOKUP(E5942,'Data Produk'!$A$2:$E$2517,3,FALSE)</f>
        <v>KDL105 BHINNEKA USB CABLE LIGHTNING</v>
      </c>
      <c r="J5942" t="str">
        <f>VLOOKUP(E5942,'Data Produk'!$A$2:$E$2517,4,FALSE)</f>
        <v>CABLE</v>
      </c>
      <c r="K5942" t="str">
        <f>VLOOKUP(D5942,'Data Outlet'!$A$2:$D$17,4,FALSE)</f>
        <v>Fani Sari</v>
      </c>
      <c r="L5942" t="str">
        <f>VLOOKUP(D5942,'Data Outlet'!$A$2:$D$17,2,FALSE)</f>
        <v>LIPPO MALL KEMANG</v>
      </c>
    </row>
    <row r="5943" spans="1:12" x14ac:dyDescent="0.25">
      <c r="A5943" t="str">
        <f t="shared" si="186"/>
        <v>T-5942</v>
      </c>
      <c r="B5943" s="3" t="s">
        <v>2584</v>
      </c>
      <c r="C5943" s="5">
        <v>45463</v>
      </c>
      <c r="D5943" s="3" t="s">
        <v>41</v>
      </c>
      <c r="E5943" s="4" t="s">
        <v>1356</v>
      </c>
      <c r="F5943" s="9">
        <v>1</v>
      </c>
      <c r="G5943">
        <f>VLOOKUP(E5943,'Data Produk'!$A$2:$E$2517,5,FALSE)</f>
        <v>112500</v>
      </c>
      <c r="H5943">
        <f t="shared" si="185"/>
        <v>112500</v>
      </c>
      <c r="I5943" t="str">
        <f>VLOOKUP(E5943,'Data Produk'!$A$2:$E$2517,3,FALSE)</f>
        <v>BHINNEKA WAVE11 TW11 TRUE WIRELESS BLACK</v>
      </c>
      <c r="J5943" t="str">
        <f>VLOOKUP(E5943,'Data Produk'!$A$2:$E$2517,4,FALSE)</f>
        <v>TWS</v>
      </c>
      <c r="K5943" t="str">
        <f>VLOOKUP(D5943,'Data Outlet'!$A$2:$D$17,4,FALSE)</f>
        <v>Gita Rahma</v>
      </c>
      <c r="L5943" t="str">
        <f>VLOOKUP(D5943,'Data Outlet'!$A$2:$D$17,2,FALSE)</f>
        <v>MALL GANDARIA CITY</v>
      </c>
    </row>
    <row r="5944" spans="1:12" x14ac:dyDescent="0.25">
      <c r="A5944" t="str">
        <f t="shared" si="186"/>
        <v>T-5943</v>
      </c>
      <c r="B5944" s="3" t="s">
        <v>2584</v>
      </c>
      <c r="C5944" s="5">
        <v>45449</v>
      </c>
      <c r="D5944" s="3" t="s">
        <v>41</v>
      </c>
      <c r="E5944" s="4" t="s">
        <v>688</v>
      </c>
      <c r="F5944" s="9">
        <v>1</v>
      </c>
      <c r="G5944">
        <f>VLOOKUP(E5944,'Data Produk'!$A$2:$E$2517,5,FALSE)</f>
        <v>125100</v>
      </c>
      <c r="H5944">
        <f t="shared" si="185"/>
        <v>125100</v>
      </c>
      <c r="I5944" t="str">
        <f>VLOOKUP(E5944,'Data Produk'!$A$2:$E$2517,3,FALSE)</f>
        <v>BHINNEKA THOR II X16 GAMING MOUSE BLACK</v>
      </c>
      <c r="J5944" t="str">
        <f>VLOOKUP(E5944,'Data Produk'!$A$2:$E$2517,4,FALSE)</f>
        <v>MOUSE GAMING</v>
      </c>
      <c r="K5944" t="str">
        <f>VLOOKUP(D5944,'Data Outlet'!$A$2:$D$17,4,FALSE)</f>
        <v>Gita Rahma</v>
      </c>
      <c r="L5944" t="str">
        <f>VLOOKUP(D5944,'Data Outlet'!$A$2:$D$17,2,FALSE)</f>
        <v>MALL GANDARIA CITY</v>
      </c>
    </row>
    <row r="5945" spans="1:12" x14ac:dyDescent="0.25">
      <c r="A5945" t="str">
        <f t="shared" si="186"/>
        <v>T-5944</v>
      </c>
      <c r="B5945" s="3" t="s">
        <v>2584</v>
      </c>
      <c r="C5945" s="5">
        <v>45464</v>
      </c>
      <c r="D5945" s="3" t="s">
        <v>47</v>
      </c>
      <c r="E5945" s="4" t="s">
        <v>1726</v>
      </c>
      <c r="F5945" s="9">
        <v>1</v>
      </c>
      <c r="G5945">
        <f>VLOOKUP(E5945,'Data Produk'!$A$2:$E$2517,5,FALSE)</f>
        <v>94500</v>
      </c>
      <c r="H5945">
        <f t="shared" si="185"/>
        <v>94500</v>
      </c>
      <c r="I5945" t="str">
        <f>VLOOKUP(E5945,'Data Produk'!$A$2:$E$2517,3,FALSE)</f>
        <v>BHINNEKA SMART LIGHT BUB 12W SLB102</v>
      </c>
      <c r="J5945" t="str">
        <f>VLOOKUP(E5945,'Data Produk'!$A$2:$E$2517,4,FALSE)</f>
        <v>SMART LIFE</v>
      </c>
      <c r="K5945" t="str">
        <f>VLOOKUP(D5945,'Data Outlet'!$A$2:$D$17,4,FALSE)</f>
        <v>Joko Susilo</v>
      </c>
      <c r="L5945" t="str">
        <f>VLOOKUP(D5945,'Data Outlet'!$A$2:$D$17,2,FALSE)</f>
        <v>SUMARECON MALL BEKASI</v>
      </c>
    </row>
    <row r="5946" spans="1:12" x14ac:dyDescent="0.25">
      <c r="A5946" t="str">
        <f t="shared" si="186"/>
        <v>T-5945</v>
      </c>
      <c r="B5946" s="3" t="s">
        <v>2584</v>
      </c>
      <c r="C5946" s="5">
        <v>45460</v>
      </c>
      <c r="D5946" s="3" t="s">
        <v>40</v>
      </c>
      <c r="E5946" s="4" t="s">
        <v>858</v>
      </c>
      <c r="F5946" s="9">
        <v>3</v>
      </c>
      <c r="G5946">
        <f>VLOOKUP(E5946,'Data Produk'!$A$2:$E$2517,5,FALSE)</f>
        <v>88200</v>
      </c>
      <c r="H5946">
        <f t="shared" si="185"/>
        <v>264600</v>
      </c>
      <c r="I5946" t="str">
        <f>VLOOKUP(E5946,'Data Produk'!$A$2:$E$2517,3,FALSE)</f>
        <v>BHINNEKA POWER PACK S1 10.000 mAh POWERBANK BLACK</v>
      </c>
      <c r="J5946" t="str">
        <f>VLOOKUP(E5946,'Data Produk'!$A$2:$E$2517,4,FALSE)</f>
        <v>POWERBANK</v>
      </c>
      <c r="K5946" t="str">
        <f>VLOOKUP(D5946,'Data Outlet'!$A$2:$D$17,4,FALSE)</f>
        <v>Fani Sari</v>
      </c>
      <c r="L5946" t="str">
        <f>VLOOKUP(D5946,'Data Outlet'!$A$2:$D$17,2,FALSE)</f>
        <v>LIPPO MALL KEMANG</v>
      </c>
    </row>
    <row r="5947" spans="1:12" x14ac:dyDescent="0.25">
      <c r="A5947" t="str">
        <f t="shared" si="186"/>
        <v>T-5946</v>
      </c>
      <c r="B5947" s="3" t="s">
        <v>2584</v>
      </c>
      <c r="C5947" s="5">
        <v>45471</v>
      </c>
      <c r="D5947" s="3" t="s">
        <v>35</v>
      </c>
      <c r="E5947" s="4" t="s">
        <v>1497</v>
      </c>
      <c r="F5947" s="9">
        <v>1</v>
      </c>
      <c r="G5947">
        <f>VLOOKUP(E5947,'Data Produk'!$A$2:$E$2517,5,FALSE)</f>
        <v>82800</v>
      </c>
      <c r="H5947">
        <f t="shared" si="185"/>
        <v>82800</v>
      </c>
      <c r="I5947" t="str">
        <f>VLOOKUP(E5947,'Data Produk'!$A$2:$E$2517,3,FALSE)</f>
        <v>BHINNEKA GO W193 OFFICE MOUSE BEIGE</v>
      </c>
      <c r="J5947" t="str">
        <f>VLOOKUP(E5947,'Data Produk'!$A$2:$E$2517,4,FALSE)</f>
        <v>OFFICE MOUSE</v>
      </c>
      <c r="K5947" t="str">
        <f>VLOOKUP(D5947,'Data Outlet'!$A$2:$D$17,4,FALSE)</f>
        <v>Budi Santoso</v>
      </c>
      <c r="L5947" t="str">
        <f>VLOOKUP(D5947,'Data Outlet'!$A$2:$D$17,2,FALSE)</f>
        <v>BINTARO EXCHANGE</v>
      </c>
    </row>
    <row r="5948" spans="1:12" x14ac:dyDescent="0.25">
      <c r="A5948" t="str">
        <f t="shared" si="186"/>
        <v>T-5947</v>
      </c>
      <c r="B5948" s="3" t="s">
        <v>2584</v>
      </c>
      <c r="C5948" s="5">
        <v>45456</v>
      </c>
      <c r="D5948" s="3" t="s">
        <v>39</v>
      </c>
      <c r="E5948" s="4" t="s">
        <v>441</v>
      </c>
      <c r="F5948" s="9">
        <v>5</v>
      </c>
      <c r="G5948">
        <f>VLOOKUP(E5948,'Data Produk'!$A$2:$E$2517,5,FALSE)</f>
        <v>15300</v>
      </c>
      <c r="H5948">
        <f t="shared" si="185"/>
        <v>76500</v>
      </c>
      <c r="I5948" t="str">
        <f>VLOOKUP(E5948,'Data Produk'!$A$2:$E$2517,3,FALSE)</f>
        <v>BHINNEKA LINKPODS ES3 WIRED EARBUDS BLACK</v>
      </c>
      <c r="J5948" t="str">
        <f>VLOOKUP(E5948,'Data Produk'!$A$2:$E$2517,4,FALSE)</f>
        <v>EARPHONE</v>
      </c>
      <c r="K5948" t="str">
        <f>VLOOKUP(D5948,'Data Outlet'!$A$2:$D$17,4,FALSE)</f>
        <v>Eko Wijaya</v>
      </c>
      <c r="L5948" t="str">
        <f>VLOOKUP(D5948,'Data Outlet'!$A$2:$D$17,2,FALSE)</f>
        <v>KOTA KASABLANKA</v>
      </c>
    </row>
    <row r="5949" spans="1:12" x14ac:dyDescent="0.25">
      <c r="A5949" t="str">
        <f t="shared" si="186"/>
        <v>T-5948</v>
      </c>
      <c r="B5949" s="3" t="s">
        <v>2584</v>
      </c>
      <c r="C5949" s="5">
        <v>45462</v>
      </c>
      <c r="D5949" s="3" t="s">
        <v>40</v>
      </c>
      <c r="E5949" s="4" t="s">
        <v>457</v>
      </c>
      <c r="F5949" s="9">
        <v>2</v>
      </c>
      <c r="G5949">
        <f>VLOOKUP(E5949,'Data Produk'!$A$2:$E$2517,5,FALSE)</f>
        <v>98100</v>
      </c>
      <c r="H5949">
        <f t="shared" si="185"/>
        <v>196200</v>
      </c>
      <c r="I5949" t="str">
        <f>VLOOKUP(E5949,'Data Produk'!$A$2:$E$2517,3,FALSE)</f>
        <v>BHINNEKA CW2-Q01 30W 2-PORTS CHARGER (QC) WHITE</v>
      </c>
      <c r="J5949" t="str">
        <f>VLOOKUP(E5949,'Data Produk'!$A$2:$E$2517,4,FALSE)</f>
        <v>CHARGER</v>
      </c>
      <c r="K5949" t="str">
        <f>VLOOKUP(D5949,'Data Outlet'!$A$2:$D$17,4,FALSE)</f>
        <v>Fani Sari</v>
      </c>
      <c r="L5949" t="str">
        <f>VLOOKUP(D5949,'Data Outlet'!$A$2:$D$17,2,FALSE)</f>
        <v>LIPPO MALL KEMANG</v>
      </c>
    </row>
    <row r="5950" spans="1:12" x14ac:dyDescent="0.25">
      <c r="A5950" t="str">
        <f t="shared" si="186"/>
        <v>T-5949</v>
      </c>
      <c r="B5950" s="3" t="s">
        <v>2584</v>
      </c>
      <c r="C5950" s="5">
        <v>45452</v>
      </c>
      <c r="D5950" s="3" t="s">
        <v>35</v>
      </c>
      <c r="E5950" s="4" t="s">
        <v>1533</v>
      </c>
      <c r="F5950" s="9">
        <v>3</v>
      </c>
      <c r="G5950">
        <f>VLOOKUP(E5950,'Data Produk'!$A$2:$E$2517,5,FALSE)</f>
        <v>94500</v>
      </c>
      <c r="H5950">
        <f t="shared" si="185"/>
        <v>283500</v>
      </c>
      <c r="I5950" t="str">
        <f>VLOOKUP(E5950,'Data Produk'!$A$2:$E$2517,3,FALSE)</f>
        <v>BHINNEKA SMART LIGHT BUB 12W SLB102</v>
      </c>
      <c r="J5950" t="str">
        <f>VLOOKUP(E5950,'Data Produk'!$A$2:$E$2517,4,FALSE)</f>
        <v>SMART LIFE</v>
      </c>
      <c r="K5950" t="str">
        <f>VLOOKUP(D5950,'Data Outlet'!$A$2:$D$17,4,FALSE)</f>
        <v>Budi Santoso</v>
      </c>
      <c r="L5950" t="str">
        <f>VLOOKUP(D5950,'Data Outlet'!$A$2:$D$17,2,FALSE)</f>
        <v>BINTARO EXCHANGE</v>
      </c>
    </row>
    <row r="5951" spans="1:12" x14ac:dyDescent="0.25">
      <c r="A5951" t="str">
        <f t="shared" si="186"/>
        <v>T-5950</v>
      </c>
      <c r="B5951" s="3" t="s">
        <v>2584</v>
      </c>
      <c r="C5951" s="5">
        <v>45451</v>
      </c>
      <c r="D5951" s="3" t="s">
        <v>40</v>
      </c>
      <c r="E5951" s="4" t="s">
        <v>467</v>
      </c>
      <c r="F5951" s="9">
        <v>1</v>
      </c>
      <c r="G5951">
        <f>VLOOKUP(E5951,'Data Produk'!$A$2:$E$2517,5,FALSE)</f>
        <v>18000</v>
      </c>
      <c r="H5951">
        <f t="shared" si="185"/>
        <v>18000</v>
      </c>
      <c r="I5951" t="str">
        <f>VLOOKUP(E5951,'Data Produk'!$A$2:$E$2517,3,FALSE)</f>
        <v>BHINNEKA DURALINK KLB1201 BLACK</v>
      </c>
      <c r="J5951" t="str">
        <f>VLOOKUP(E5951,'Data Produk'!$A$2:$E$2517,4,FALSE)</f>
        <v>CABLE</v>
      </c>
      <c r="K5951" t="str">
        <f>VLOOKUP(D5951,'Data Outlet'!$A$2:$D$17,4,FALSE)</f>
        <v>Fani Sari</v>
      </c>
      <c r="L5951" t="str">
        <f>VLOOKUP(D5951,'Data Outlet'!$A$2:$D$17,2,FALSE)</f>
        <v>LIPPO MALL KEMANG</v>
      </c>
    </row>
    <row r="5952" spans="1:12" x14ac:dyDescent="0.25">
      <c r="A5952" t="str">
        <f t="shared" si="186"/>
        <v>T-5951</v>
      </c>
      <c r="B5952" s="3" t="s">
        <v>2584</v>
      </c>
      <c r="C5952" s="5">
        <v>45449</v>
      </c>
      <c r="D5952" s="3" t="s">
        <v>39</v>
      </c>
      <c r="E5952" s="4" t="s">
        <v>998</v>
      </c>
      <c r="F5952" s="9">
        <v>3</v>
      </c>
      <c r="G5952">
        <f>VLOOKUP(E5952,'Data Produk'!$A$2:$E$2517,5,FALSE)</f>
        <v>41400</v>
      </c>
      <c r="H5952">
        <f t="shared" si="185"/>
        <v>124200</v>
      </c>
      <c r="I5952" t="str">
        <f>VLOOKUP(E5952,'Data Produk'!$A$2:$E$2517,3,FALSE)</f>
        <v>BHINNEKA CW1-Q03 18W 1-PORTS CHARGER (QC) WHITE</v>
      </c>
      <c r="J5952" t="str">
        <f>VLOOKUP(E5952,'Data Produk'!$A$2:$E$2517,4,FALSE)</f>
        <v>CHARGER</v>
      </c>
      <c r="K5952" t="str">
        <f>VLOOKUP(D5952,'Data Outlet'!$A$2:$D$17,4,FALSE)</f>
        <v>Eko Wijaya</v>
      </c>
      <c r="L5952" t="str">
        <f>VLOOKUP(D5952,'Data Outlet'!$A$2:$D$17,2,FALSE)</f>
        <v>KOTA KASABLANKA</v>
      </c>
    </row>
    <row r="5953" spans="1:12" x14ac:dyDescent="0.25">
      <c r="A5953" t="str">
        <f t="shared" si="186"/>
        <v>T-5952</v>
      </c>
      <c r="B5953" s="3" t="s">
        <v>2584</v>
      </c>
      <c r="C5953" s="5">
        <v>45455</v>
      </c>
      <c r="D5953" s="3" t="s">
        <v>35</v>
      </c>
      <c r="E5953" s="4" t="s">
        <v>955</v>
      </c>
      <c r="F5953" s="9">
        <v>1</v>
      </c>
      <c r="G5953">
        <f>VLOOKUP(E5953,'Data Produk'!$A$2:$E$2517,5,FALSE)</f>
        <v>82800</v>
      </c>
      <c r="H5953">
        <f t="shared" si="185"/>
        <v>82800</v>
      </c>
      <c r="I5953" t="str">
        <f>VLOOKUP(E5953,'Data Produk'!$A$2:$E$2517,3,FALSE)</f>
        <v>BHINNEKA GO W193 OFFICE MOUSE GREY</v>
      </c>
      <c r="J5953" t="str">
        <f>VLOOKUP(E5953,'Data Produk'!$A$2:$E$2517,4,FALSE)</f>
        <v>OFFICE MOUSE</v>
      </c>
      <c r="K5953" t="str">
        <f>VLOOKUP(D5953,'Data Outlet'!$A$2:$D$17,4,FALSE)</f>
        <v>Budi Santoso</v>
      </c>
      <c r="L5953" t="str">
        <f>VLOOKUP(D5953,'Data Outlet'!$A$2:$D$17,2,FALSE)</f>
        <v>BINTARO EXCHANGE</v>
      </c>
    </row>
    <row r="5954" spans="1:12" x14ac:dyDescent="0.25">
      <c r="A5954" t="str">
        <f t="shared" si="186"/>
        <v>T-5953</v>
      </c>
      <c r="B5954" s="3" t="s">
        <v>2584</v>
      </c>
      <c r="C5954" s="5">
        <v>45447</v>
      </c>
      <c r="D5954" s="3" t="s">
        <v>35</v>
      </c>
      <c r="E5954" s="4" t="s">
        <v>956</v>
      </c>
      <c r="F5954" s="9">
        <v>1</v>
      </c>
      <c r="G5954">
        <f>VLOOKUP(E5954,'Data Produk'!$A$2:$E$2517,5,FALSE)</f>
        <v>65700</v>
      </c>
      <c r="H5954">
        <f t="shared" si="185"/>
        <v>65700</v>
      </c>
      <c r="I5954" t="str">
        <f>VLOOKUP(E5954,'Data Produk'!$A$2:$E$2517,3,FALSE)</f>
        <v>BHINNEKA RAIGOR III WG12 GAMING MOUSE BLACK</v>
      </c>
      <c r="J5954" t="str">
        <f>VLOOKUP(E5954,'Data Produk'!$A$2:$E$2517,4,FALSE)</f>
        <v>MOUSE GAMING</v>
      </c>
      <c r="K5954" t="str">
        <f>VLOOKUP(D5954,'Data Outlet'!$A$2:$D$17,4,FALSE)</f>
        <v>Budi Santoso</v>
      </c>
      <c r="L5954" t="str">
        <f>VLOOKUP(D5954,'Data Outlet'!$A$2:$D$17,2,FALSE)</f>
        <v>BINTARO EXCHANGE</v>
      </c>
    </row>
    <row r="5955" spans="1:12" x14ac:dyDescent="0.25">
      <c r="A5955" t="str">
        <f t="shared" si="186"/>
        <v>T-5954</v>
      </c>
      <c r="B5955" s="3" t="s">
        <v>2584</v>
      </c>
      <c r="C5955" s="5">
        <v>45463</v>
      </c>
      <c r="D5955" s="3" t="s">
        <v>35</v>
      </c>
      <c r="E5955" s="4" t="s">
        <v>1327</v>
      </c>
      <c r="F5955" s="9">
        <v>1</v>
      </c>
      <c r="G5955">
        <f>VLOOKUP(E5955,'Data Produk'!$A$2:$E$2517,5,FALSE)</f>
        <v>29700</v>
      </c>
      <c r="H5955">
        <f t="shared" ref="H5955:H6018" si="187">G5955*F5955</f>
        <v>29700</v>
      </c>
      <c r="I5955" t="str">
        <f>VLOOKUP(E5955,'Data Produk'!$A$2:$E$2517,3,FALSE)</f>
        <v>KC201 BHINNEKA USB CABLE TYPE C</v>
      </c>
      <c r="J5955" t="str">
        <f>VLOOKUP(E5955,'Data Produk'!$A$2:$E$2517,4,FALSE)</f>
        <v>CABLE</v>
      </c>
      <c r="K5955" t="str">
        <f>VLOOKUP(D5955,'Data Outlet'!$A$2:$D$17,4,FALSE)</f>
        <v>Budi Santoso</v>
      </c>
      <c r="L5955" t="str">
        <f>VLOOKUP(D5955,'Data Outlet'!$A$2:$D$17,2,FALSE)</f>
        <v>BINTARO EXCHANGE</v>
      </c>
    </row>
    <row r="5956" spans="1:12" x14ac:dyDescent="0.25">
      <c r="A5956" t="str">
        <f t="shared" si="186"/>
        <v>T-5955</v>
      </c>
      <c r="B5956" s="3" t="s">
        <v>2584</v>
      </c>
      <c r="C5956" s="5">
        <v>45449</v>
      </c>
      <c r="D5956" s="3" t="s">
        <v>47</v>
      </c>
      <c r="E5956" s="4" t="s">
        <v>839</v>
      </c>
      <c r="F5956" s="9">
        <v>1</v>
      </c>
      <c r="G5956">
        <f>VLOOKUP(E5956,'Data Produk'!$A$2:$E$2517,5,FALSE)</f>
        <v>76500</v>
      </c>
      <c r="H5956">
        <f t="shared" si="187"/>
        <v>76500</v>
      </c>
      <c r="I5956" t="str">
        <f>VLOOKUP(E5956,'Data Produk'!$A$2:$E$2517,3,FALSE)</f>
        <v>BHINNEKA WAVE10 TW10 TRUE WIRELESS BEIGE</v>
      </c>
      <c r="J5956" t="str">
        <f>VLOOKUP(E5956,'Data Produk'!$A$2:$E$2517,4,FALSE)</f>
        <v>TWS</v>
      </c>
      <c r="K5956" t="str">
        <f>VLOOKUP(D5956,'Data Outlet'!$A$2:$D$17,4,FALSE)</f>
        <v>Joko Susilo</v>
      </c>
      <c r="L5956" t="str">
        <f>VLOOKUP(D5956,'Data Outlet'!$A$2:$D$17,2,FALSE)</f>
        <v>SUMARECON MALL BEKASI</v>
      </c>
    </row>
    <row r="5957" spans="1:12" x14ac:dyDescent="0.25">
      <c r="A5957" t="str">
        <f t="shared" si="186"/>
        <v>T-5956</v>
      </c>
      <c r="B5957" s="3" t="s">
        <v>2584</v>
      </c>
      <c r="C5957" s="5">
        <v>45465</v>
      </c>
      <c r="D5957" s="3" t="s">
        <v>42</v>
      </c>
      <c r="E5957" s="4" t="s">
        <v>1665</v>
      </c>
      <c r="F5957" s="9">
        <v>2</v>
      </c>
      <c r="G5957">
        <f>VLOOKUP(E5957,'Data Produk'!$A$2:$E$2517,5,FALSE)</f>
        <v>162000</v>
      </c>
      <c r="H5957">
        <f t="shared" si="187"/>
        <v>324000</v>
      </c>
      <c r="I5957" t="str">
        <f>VLOOKUP(E5957,'Data Produk'!$A$2:$E$2517,3,FALSE)</f>
        <v>BHINNEKA GO WH03 WIRELESS HEADSET BEIGE</v>
      </c>
      <c r="J5957" t="str">
        <f>VLOOKUP(E5957,'Data Produk'!$A$2:$E$2517,4,FALSE)</f>
        <v>WIRELESS HEADSET</v>
      </c>
      <c r="K5957" t="str">
        <f>VLOOKUP(D5957,'Data Outlet'!$A$2:$D$17,4,FALSE)</f>
        <v>Hadi Nugroho</v>
      </c>
      <c r="L5957" t="str">
        <f>VLOOKUP(D5957,'Data Outlet'!$A$2:$D$17,2,FALSE)</f>
        <v>MALL KELAPA GADING</v>
      </c>
    </row>
    <row r="5958" spans="1:12" x14ac:dyDescent="0.25">
      <c r="A5958" t="str">
        <f t="shared" si="186"/>
        <v>T-5957</v>
      </c>
      <c r="B5958" s="3" t="s">
        <v>2584</v>
      </c>
      <c r="C5958" s="5">
        <v>45460</v>
      </c>
      <c r="D5958" s="3" t="s">
        <v>42</v>
      </c>
      <c r="E5958" s="4" t="s">
        <v>768</v>
      </c>
      <c r="F5958" s="9">
        <v>2</v>
      </c>
      <c r="G5958">
        <f>VLOOKUP(E5958,'Data Produk'!$A$2:$E$2517,5,FALSE)</f>
        <v>94500</v>
      </c>
      <c r="H5958">
        <f t="shared" si="187"/>
        <v>189000</v>
      </c>
      <c r="I5958" t="str">
        <f>VLOOKUP(E5958,'Data Produk'!$A$2:$E$2517,3,FALSE)</f>
        <v>BHINNEKA POWER GO 25W 1-PORT TYPE-C USB CHARGER (PD/PPS) WHITE</v>
      </c>
      <c r="J5958" t="str">
        <f>VLOOKUP(E5958,'Data Produk'!$A$2:$E$2517,4,FALSE)</f>
        <v>CHARGER</v>
      </c>
      <c r="K5958" t="str">
        <f>VLOOKUP(D5958,'Data Outlet'!$A$2:$D$17,4,FALSE)</f>
        <v>Hadi Nugroho</v>
      </c>
      <c r="L5958" t="str">
        <f>VLOOKUP(D5958,'Data Outlet'!$A$2:$D$17,2,FALSE)</f>
        <v>MALL KELAPA GADING</v>
      </c>
    </row>
    <row r="5959" spans="1:12" x14ac:dyDescent="0.25">
      <c r="A5959" t="str">
        <f t="shared" si="186"/>
        <v>T-5958</v>
      </c>
      <c r="B5959" s="3" t="s">
        <v>2584</v>
      </c>
      <c r="C5959" s="5">
        <v>45469</v>
      </c>
      <c r="D5959" s="3" t="s">
        <v>42</v>
      </c>
      <c r="E5959" s="4" t="s">
        <v>150</v>
      </c>
      <c r="F5959" s="9">
        <v>2</v>
      </c>
      <c r="G5959">
        <f>VLOOKUP(E5959,'Data Produk'!$A$2:$E$2517,5,FALSE)</f>
        <v>103500</v>
      </c>
      <c r="H5959">
        <f t="shared" si="187"/>
        <v>207000</v>
      </c>
      <c r="I5959" t="str">
        <f>VLOOKUP(E5959,'Data Produk'!$A$2:$E$2517,3,FALSE)</f>
        <v>BHINNEKA FLASH HQ53 GAMING HEADSET BLACK</v>
      </c>
      <c r="J5959" t="str">
        <f>VLOOKUP(E5959,'Data Produk'!$A$2:$E$2517,4,FALSE)</f>
        <v>GAMING HEADSET</v>
      </c>
      <c r="K5959" t="str">
        <f>VLOOKUP(D5959,'Data Outlet'!$A$2:$D$17,4,FALSE)</f>
        <v>Hadi Nugroho</v>
      </c>
      <c r="L5959" t="str">
        <f>VLOOKUP(D5959,'Data Outlet'!$A$2:$D$17,2,FALSE)</f>
        <v>MALL KELAPA GADING</v>
      </c>
    </row>
    <row r="5960" spans="1:12" x14ac:dyDescent="0.25">
      <c r="A5960" t="str">
        <f t="shared" si="186"/>
        <v>T-5959</v>
      </c>
      <c r="B5960" s="3" t="s">
        <v>2584</v>
      </c>
      <c r="C5960" s="5">
        <v>45456</v>
      </c>
      <c r="D5960" s="3" t="s">
        <v>42</v>
      </c>
      <c r="E5960" s="4" t="s">
        <v>232</v>
      </c>
      <c r="F5960" s="9">
        <v>3</v>
      </c>
      <c r="G5960">
        <f>VLOOKUP(E5960,'Data Produk'!$A$2:$E$2517,5,FALSE)</f>
        <v>65700</v>
      </c>
      <c r="H5960">
        <f t="shared" si="187"/>
        <v>197100</v>
      </c>
      <c r="I5960" t="str">
        <f>VLOOKUP(E5960,'Data Produk'!$A$2:$E$2517,3,FALSE)</f>
        <v>BHINNEKA RAIGOR III WG12 GAMING MOUSE BLACK</v>
      </c>
      <c r="J5960" t="str">
        <f>VLOOKUP(E5960,'Data Produk'!$A$2:$E$2517,4,FALSE)</f>
        <v>MOUSE GAMING</v>
      </c>
      <c r="K5960" t="str">
        <f>VLOOKUP(D5960,'Data Outlet'!$A$2:$D$17,4,FALSE)</f>
        <v>Hadi Nugroho</v>
      </c>
      <c r="L5960" t="str">
        <f>VLOOKUP(D5960,'Data Outlet'!$A$2:$D$17,2,FALSE)</f>
        <v>MALL KELAPA GADING</v>
      </c>
    </row>
    <row r="5961" spans="1:12" x14ac:dyDescent="0.25">
      <c r="A5961" t="str">
        <f t="shared" si="186"/>
        <v>T-5960</v>
      </c>
      <c r="B5961" s="3" t="s">
        <v>2584</v>
      </c>
      <c r="C5961" s="5">
        <v>45451</v>
      </c>
      <c r="D5961" s="3" t="s">
        <v>42</v>
      </c>
      <c r="E5961" s="4" t="s">
        <v>127</v>
      </c>
      <c r="F5961" s="9">
        <v>1</v>
      </c>
      <c r="G5961">
        <f>VLOOKUP(E5961,'Data Produk'!$A$2:$E$2517,5,FALSE)</f>
        <v>82800</v>
      </c>
      <c r="H5961">
        <f t="shared" si="187"/>
        <v>82800</v>
      </c>
      <c r="I5961" t="str">
        <f>VLOOKUP(E5961,'Data Produk'!$A$2:$E$2517,3,FALSE)</f>
        <v>BHINNEKA GO W193 OFFICE MOUSE PINK</v>
      </c>
      <c r="J5961" t="str">
        <f>VLOOKUP(E5961,'Data Produk'!$A$2:$E$2517,4,FALSE)</f>
        <v>OFFICE MOUSE</v>
      </c>
      <c r="K5961" t="str">
        <f>VLOOKUP(D5961,'Data Outlet'!$A$2:$D$17,4,FALSE)</f>
        <v>Hadi Nugroho</v>
      </c>
      <c r="L5961" t="str">
        <f>VLOOKUP(D5961,'Data Outlet'!$A$2:$D$17,2,FALSE)</f>
        <v>MALL KELAPA GADING</v>
      </c>
    </row>
    <row r="5962" spans="1:12" x14ac:dyDescent="0.25">
      <c r="A5962" t="str">
        <f t="shared" si="186"/>
        <v>T-5961</v>
      </c>
      <c r="B5962" s="3" t="s">
        <v>2584</v>
      </c>
      <c r="C5962" s="5">
        <v>45463</v>
      </c>
      <c r="D5962" s="3" t="s">
        <v>42</v>
      </c>
      <c r="E5962" s="4" t="s">
        <v>245</v>
      </c>
      <c r="F5962" s="9">
        <v>1</v>
      </c>
      <c r="G5962">
        <f>VLOOKUP(E5962,'Data Produk'!$A$2:$E$2517,5,FALSE)</f>
        <v>88200</v>
      </c>
      <c r="H5962">
        <f t="shared" si="187"/>
        <v>88200</v>
      </c>
      <c r="I5962" t="str">
        <f>VLOOKUP(E5962,'Data Produk'!$A$2:$E$2517,3,FALSE)</f>
        <v>BHINNEKA POWER PACK S1 10.000 mAh POWERBANK WHITE</v>
      </c>
      <c r="J5962" t="str">
        <f>VLOOKUP(E5962,'Data Produk'!$A$2:$E$2517,4,FALSE)</f>
        <v>POWERBANK</v>
      </c>
      <c r="K5962" t="str">
        <f>VLOOKUP(D5962,'Data Outlet'!$A$2:$D$17,4,FALSE)</f>
        <v>Hadi Nugroho</v>
      </c>
      <c r="L5962" t="str">
        <f>VLOOKUP(D5962,'Data Outlet'!$A$2:$D$17,2,FALSE)</f>
        <v>MALL KELAPA GADING</v>
      </c>
    </row>
    <row r="5963" spans="1:12" x14ac:dyDescent="0.25">
      <c r="A5963" t="str">
        <f t="shared" si="186"/>
        <v>T-5962</v>
      </c>
      <c r="B5963" s="3" t="s">
        <v>2584</v>
      </c>
      <c r="C5963" s="5">
        <v>45455</v>
      </c>
      <c r="D5963" s="3" t="s">
        <v>42</v>
      </c>
      <c r="E5963" s="4" t="s">
        <v>70</v>
      </c>
      <c r="F5963" s="9">
        <v>1</v>
      </c>
      <c r="G5963">
        <f>VLOOKUP(E5963,'Data Produk'!$A$2:$E$2517,5,FALSE)</f>
        <v>243000</v>
      </c>
      <c r="H5963">
        <f t="shared" si="187"/>
        <v>243000</v>
      </c>
      <c r="I5963" t="str">
        <f>VLOOKUP(E5963,'Data Produk'!$A$2:$E$2517,3,FALSE)</f>
        <v>BHINNEKA POWER PLUS 65W 3-PORTS GAN CHARGER (PPS/PD+QC) BLACK</v>
      </c>
      <c r="J5963" t="str">
        <f>VLOOKUP(E5963,'Data Produk'!$A$2:$E$2517,4,FALSE)</f>
        <v>CHARGER</v>
      </c>
      <c r="K5963" t="str">
        <f>VLOOKUP(D5963,'Data Outlet'!$A$2:$D$17,4,FALSE)</f>
        <v>Hadi Nugroho</v>
      </c>
      <c r="L5963" t="str">
        <f>VLOOKUP(D5963,'Data Outlet'!$A$2:$D$17,2,FALSE)</f>
        <v>MALL KELAPA GADING</v>
      </c>
    </row>
    <row r="5964" spans="1:12" x14ac:dyDescent="0.25">
      <c r="A5964" t="str">
        <f t="shared" ref="A5964:A6027" si="188">"T-"&amp;ROW()-1</f>
        <v>T-5963</v>
      </c>
      <c r="B5964" s="3" t="s">
        <v>2584</v>
      </c>
      <c r="C5964" s="5">
        <v>45446</v>
      </c>
      <c r="D5964" s="3" t="s">
        <v>42</v>
      </c>
      <c r="E5964" s="4" t="s">
        <v>1029</v>
      </c>
      <c r="F5964" s="9">
        <v>3</v>
      </c>
      <c r="G5964">
        <f>VLOOKUP(E5964,'Data Produk'!$A$2:$E$2517,5,FALSE)</f>
        <v>22500</v>
      </c>
      <c r="H5964">
        <f t="shared" si="187"/>
        <v>67500</v>
      </c>
      <c r="I5964" t="str">
        <f>VLOOKUP(E5964,'Data Produk'!$A$2:$E$2517,3,FALSE)</f>
        <v>BHINNEKA LINKBUDS ES4 WIRED EARBUDS BLACK</v>
      </c>
      <c r="J5964" t="str">
        <f>VLOOKUP(E5964,'Data Produk'!$A$2:$E$2517,4,FALSE)</f>
        <v>EARPHONE</v>
      </c>
      <c r="K5964" t="str">
        <f>VLOOKUP(D5964,'Data Outlet'!$A$2:$D$17,4,FALSE)</f>
        <v>Hadi Nugroho</v>
      </c>
      <c r="L5964" t="str">
        <f>VLOOKUP(D5964,'Data Outlet'!$A$2:$D$17,2,FALSE)</f>
        <v>MALL KELAPA GADING</v>
      </c>
    </row>
    <row r="5965" spans="1:12" x14ac:dyDescent="0.25">
      <c r="A5965" t="str">
        <f t="shared" si="188"/>
        <v>T-5964</v>
      </c>
      <c r="B5965" s="3" t="s">
        <v>2584</v>
      </c>
      <c r="C5965" s="5">
        <v>45457</v>
      </c>
      <c r="D5965" s="3" t="s">
        <v>42</v>
      </c>
      <c r="E5965" s="4" t="s">
        <v>1016</v>
      </c>
      <c r="F5965" s="9">
        <v>4</v>
      </c>
      <c r="G5965">
        <f>VLOOKUP(E5965,'Data Produk'!$A$2:$E$2517,5,FALSE)</f>
        <v>76500</v>
      </c>
      <c r="H5965">
        <f t="shared" si="187"/>
        <v>306000</v>
      </c>
      <c r="I5965" t="str">
        <f>VLOOKUP(E5965,'Data Produk'!$A$2:$E$2517,3,FALSE)</f>
        <v>BHINNEKA WAVE10 TW10 TRUE WIRELESS WHITE</v>
      </c>
      <c r="J5965" t="str">
        <f>VLOOKUP(E5965,'Data Produk'!$A$2:$E$2517,4,FALSE)</f>
        <v>TWS</v>
      </c>
      <c r="K5965" t="str">
        <f>VLOOKUP(D5965,'Data Outlet'!$A$2:$D$17,4,FALSE)</f>
        <v>Hadi Nugroho</v>
      </c>
      <c r="L5965" t="str">
        <f>VLOOKUP(D5965,'Data Outlet'!$A$2:$D$17,2,FALSE)</f>
        <v>MALL KELAPA GADING</v>
      </c>
    </row>
    <row r="5966" spans="1:12" x14ac:dyDescent="0.25">
      <c r="A5966" t="str">
        <f t="shared" si="188"/>
        <v>T-5965</v>
      </c>
      <c r="B5966" s="3" t="s">
        <v>2584</v>
      </c>
      <c r="C5966" s="5">
        <v>45470</v>
      </c>
      <c r="D5966" s="3" t="s">
        <v>42</v>
      </c>
      <c r="E5966" s="4" t="s">
        <v>302</v>
      </c>
      <c r="F5966" s="9">
        <v>1</v>
      </c>
      <c r="G5966">
        <f>VLOOKUP(E5966,'Data Produk'!$A$2:$E$2517,5,FALSE)</f>
        <v>22500</v>
      </c>
      <c r="H5966">
        <f t="shared" si="187"/>
        <v>22500</v>
      </c>
      <c r="I5966" t="str">
        <f>VLOOKUP(E5966,'Data Produk'!$A$2:$E$2517,3,FALSE)</f>
        <v>BHINNEKA LINKBUDS ES4 WIRED EARBUDS WHITE</v>
      </c>
      <c r="J5966" t="str">
        <f>VLOOKUP(E5966,'Data Produk'!$A$2:$E$2517,4,FALSE)</f>
        <v>EARPHONE</v>
      </c>
      <c r="K5966" t="str">
        <f>VLOOKUP(D5966,'Data Outlet'!$A$2:$D$17,4,FALSE)</f>
        <v>Hadi Nugroho</v>
      </c>
      <c r="L5966" t="str">
        <f>VLOOKUP(D5966,'Data Outlet'!$A$2:$D$17,2,FALSE)</f>
        <v>MALL KELAPA GADING</v>
      </c>
    </row>
    <row r="5967" spans="1:12" x14ac:dyDescent="0.25">
      <c r="A5967" t="str">
        <f t="shared" si="188"/>
        <v>T-5966</v>
      </c>
      <c r="B5967" s="3" t="s">
        <v>2584</v>
      </c>
      <c r="C5967" s="5">
        <v>45446</v>
      </c>
      <c r="D5967" s="3" t="s">
        <v>42</v>
      </c>
      <c r="E5967" s="4" t="s">
        <v>776</v>
      </c>
      <c r="F5967" s="9">
        <v>1</v>
      </c>
      <c r="G5967">
        <f>VLOOKUP(E5967,'Data Produk'!$A$2:$E$2517,5,FALSE)</f>
        <v>360000</v>
      </c>
      <c r="H5967">
        <f t="shared" si="187"/>
        <v>360000</v>
      </c>
      <c r="I5967" t="str">
        <f>VLOOKUP(E5967,'Data Produk'!$A$2:$E$2517,3,FALSE)</f>
        <v>BHINNEKA Gaming Gamepad USB WGP14 PK</v>
      </c>
      <c r="J5967" t="str">
        <f>VLOOKUP(E5967,'Data Produk'!$A$2:$E$2517,4,FALSE)</f>
        <v>GAMEPAD</v>
      </c>
      <c r="K5967" t="str">
        <f>VLOOKUP(D5967,'Data Outlet'!$A$2:$D$17,4,FALSE)</f>
        <v>Hadi Nugroho</v>
      </c>
      <c r="L5967" t="str">
        <f>VLOOKUP(D5967,'Data Outlet'!$A$2:$D$17,2,FALSE)</f>
        <v>MALL KELAPA GADING</v>
      </c>
    </row>
    <row r="5968" spans="1:12" x14ac:dyDescent="0.25">
      <c r="A5968" t="str">
        <f t="shared" si="188"/>
        <v>T-5967</v>
      </c>
      <c r="B5968" s="3" t="s">
        <v>2584</v>
      </c>
      <c r="C5968" s="5">
        <v>45460</v>
      </c>
      <c r="D5968" s="3" t="s">
        <v>42</v>
      </c>
      <c r="E5968" s="4" t="s">
        <v>1550</v>
      </c>
      <c r="F5968" s="9">
        <v>2</v>
      </c>
      <c r="G5968">
        <f>VLOOKUP(E5968,'Data Produk'!$A$2:$E$2517,5,FALSE)</f>
        <v>57150</v>
      </c>
      <c r="H5968">
        <f t="shared" si="187"/>
        <v>114300</v>
      </c>
      <c r="I5968" t="str">
        <f>VLOOKUP(E5968,'Data Produk'!$A$2:$E$2517,3,FALSE)</f>
        <v>BHINNEKA AGILE MP353 GAMING MOUSEPAD BLACK</v>
      </c>
      <c r="J5968" t="str">
        <f>VLOOKUP(E5968,'Data Produk'!$A$2:$E$2517,4,FALSE)</f>
        <v>GAMING MOUSEPAD</v>
      </c>
      <c r="K5968" t="str">
        <f>VLOOKUP(D5968,'Data Outlet'!$A$2:$D$17,4,FALSE)</f>
        <v>Hadi Nugroho</v>
      </c>
      <c r="L5968" t="str">
        <f>VLOOKUP(D5968,'Data Outlet'!$A$2:$D$17,2,FALSE)</f>
        <v>MALL KELAPA GADING</v>
      </c>
    </row>
    <row r="5969" spans="1:12" x14ac:dyDescent="0.25">
      <c r="A5969" t="str">
        <f t="shared" si="188"/>
        <v>T-5968</v>
      </c>
      <c r="B5969" s="3" t="s">
        <v>2584</v>
      </c>
      <c r="C5969" s="5">
        <v>45447</v>
      </c>
      <c r="D5969" s="3" t="s">
        <v>42</v>
      </c>
      <c r="E5969" s="4" t="s">
        <v>282</v>
      </c>
      <c r="F5969" s="9">
        <v>1</v>
      </c>
      <c r="G5969">
        <f>VLOOKUP(E5969,'Data Produk'!$A$2:$E$2517,5,FALSE)</f>
        <v>107100</v>
      </c>
      <c r="H5969">
        <f t="shared" si="187"/>
        <v>107100</v>
      </c>
      <c r="I5969" t="str">
        <f>VLOOKUP(E5969,'Data Produk'!$A$2:$E$2517,3,FALSE)</f>
        <v>BHINNEKA CW2-Q02 38W 2-PORTS CHARGER (QC) WHITE</v>
      </c>
      <c r="J5969" t="str">
        <f>VLOOKUP(E5969,'Data Produk'!$A$2:$E$2517,4,FALSE)</f>
        <v>CHARGER</v>
      </c>
      <c r="K5969" t="str">
        <f>VLOOKUP(D5969,'Data Outlet'!$A$2:$D$17,4,FALSE)</f>
        <v>Hadi Nugroho</v>
      </c>
      <c r="L5969" t="str">
        <f>VLOOKUP(D5969,'Data Outlet'!$A$2:$D$17,2,FALSE)</f>
        <v>MALL KELAPA GADING</v>
      </c>
    </row>
    <row r="5970" spans="1:12" x14ac:dyDescent="0.25">
      <c r="A5970" t="str">
        <f t="shared" si="188"/>
        <v>T-5969</v>
      </c>
      <c r="B5970" s="3" t="s">
        <v>2584</v>
      </c>
      <c r="C5970" s="5">
        <v>45454</v>
      </c>
      <c r="D5970" s="3" t="s">
        <v>42</v>
      </c>
      <c r="E5970" s="4" t="s">
        <v>254</v>
      </c>
      <c r="F5970" s="9">
        <v>5</v>
      </c>
      <c r="G5970">
        <f>VLOOKUP(E5970,'Data Produk'!$A$2:$E$2517,5,FALSE)</f>
        <v>45000</v>
      </c>
      <c r="H5970">
        <f t="shared" si="187"/>
        <v>225000</v>
      </c>
      <c r="I5970" t="str">
        <f>VLOOKUP(E5970,'Data Produk'!$A$2:$E$2517,3,FALSE)</f>
        <v>BHINNEKA HYPERLINK KD10C2001 BLACK</v>
      </c>
      <c r="J5970" t="str">
        <f>VLOOKUP(E5970,'Data Produk'!$A$2:$E$2517,4,FALSE)</f>
        <v>CABLE</v>
      </c>
      <c r="K5970" t="str">
        <f>VLOOKUP(D5970,'Data Outlet'!$A$2:$D$17,4,FALSE)</f>
        <v>Hadi Nugroho</v>
      </c>
      <c r="L5970" t="str">
        <f>VLOOKUP(D5970,'Data Outlet'!$A$2:$D$17,2,FALSE)</f>
        <v>MALL KELAPA GADING</v>
      </c>
    </row>
    <row r="5971" spans="1:12" x14ac:dyDescent="0.25">
      <c r="A5971" t="str">
        <f t="shared" si="188"/>
        <v>T-5970</v>
      </c>
      <c r="B5971" s="3" t="s">
        <v>2584</v>
      </c>
      <c r="C5971" s="5">
        <v>45455</v>
      </c>
      <c r="D5971" s="3" t="s">
        <v>42</v>
      </c>
      <c r="E5971" s="4" t="s">
        <v>1287</v>
      </c>
      <c r="F5971" s="9">
        <v>4</v>
      </c>
      <c r="G5971">
        <f>VLOOKUP(E5971,'Data Produk'!$A$2:$E$2517,5,FALSE)</f>
        <v>25200</v>
      </c>
      <c r="H5971">
        <f t="shared" si="187"/>
        <v>100800</v>
      </c>
      <c r="I5971" t="str">
        <f>VLOOKUP(E5971,'Data Produk'!$A$2:$E$2517,3,FALSE)</f>
        <v>KDC105 BHINNEKA USB CABLE TYPE C</v>
      </c>
      <c r="J5971" t="str">
        <f>VLOOKUP(E5971,'Data Produk'!$A$2:$E$2517,4,FALSE)</f>
        <v>CABLE</v>
      </c>
      <c r="K5971" t="str">
        <f>VLOOKUP(D5971,'Data Outlet'!$A$2:$D$17,4,FALSE)</f>
        <v>Hadi Nugroho</v>
      </c>
      <c r="L5971" t="str">
        <f>VLOOKUP(D5971,'Data Outlet'!$A$2:$D$17,2,FALSE)</f>
        <v>MALL KELAPA GADING</v>
      </c>
    </row>
    <row r="5972" spans="1:12" x14ac:dyDescent="0.25">
      <c r="A5972" t="str">
        <f t="shared" si="188"/>
        <v>T-5971</v>
      </c>
      <c r="B5972" s="3" t="s">
        <v>2584</v>
      </c>
      <c r="C5972" s="5">
        <v>45446</v>
      </c>
      <c r="D5972" s="3" t="s">
        <v>42</v>
      </c>
      <c r="E5972" s="4" t="s">
        <v>1147</v>
      </c>
      <c r="F5972" s="9">
        <v>4</v>
      </c>
      <c r="G5972">
        <f>VLOOKUP(E5972,'Data Produk'!$A$2:$E$2517,5,FALSE)</f>
        <v>32000</v>
      </c>
      <c r="H5972">
        <f t="shared" si="187"/>
        <v>128000</v>
      </c>
      <c r="I5972" t="str">
        <f>VLOOKUP(E5972,'Data Produk'!$A$2:$E$2517,3,FALSE)</f>
        <v>KC104 BHINNEKA USB CABLE TYPE C</v>
      </c>
      <c r="J5972" t="str">
        <f>VLOOKUP(E5972,'Data Produk'!$A$2:$E$2517,4,FALSE)</f>
        <v>CABLE</v>
      </c>
      <c r="K5972" t="str">
        <f>VLOOKUP(D5972,'Data Outlet'!$A$2:$D$17,4,FALSE)</f>
        <v>Hadi Nugroho</v>
      </c>
      <c r="L5972" t="str">
        <f>VLOOKUP(D5972,'Data Outlet'!$A$2:$D$17,2,FALSE)</f>
        <v>MALL KELAPA GADING</v>
      </c>
    </row>
    <row r="5973" spans="1:12" x14ac:dyDescent="0.25">
      <c r="A5973" t="str">
        <f t="shared" si="188"/>
        <v>T-5972</v>
      </c>
      <c r="B5973" s="3" t="s">
        <v>2584</v>
      </c>
      <c r="C5973" s="5">
        <v>45445</v>
      </c>
      <c r="D5973" s="3" t="s">
        <v>42</v>
      </c>
      <c r="E5973" s="4" t="s">
        <v>171</v>
      </c>
      <c r="F5973" s="9">
        <v>3</v>
      </c>
      <c r="G5973">
        <f>VLOOKUP(E5973,'Data Produk'!$A$2:$E$2517,5,FALSE)</f>
        <v>13050</v>
      </c>
      <c r="H5973">
        <f t="shared" si="187"/>
        <v>39150</v>
      </c>
      <c r="I5973" t="str">
        <f>VLOOKUP(E5973,'Data Produk'!$A$2:$E$2517,3,FALSE)</f>
        <v>BHINNEKA DURALINK KCT1201 BLACK</v>
      </c>
      <c r="J5973" t="str">
        <f>VLOOKUP(E5973,'Data Produk'!$A$2:$E$2517,4,FALSE)</f>
        <v>CABLE</v>
      </c>
      <c r="K5973" t="str">
        <f>VLOOKUP(D5973,'Data Outlet'!$A$2:$D$17,4,FALSE)</f>
        <v>Hadi Nugroho</v>
      </c>
      <c r="L5973" t="str">
        <f>VLOOKUP(D5973,'Data Outlet'!$A$2:$D$17,2,FALSE)</f>
        <v>MALL KELAPA GADING</v>
      </c>
    </row>
    <row r="5974" spans="1:12" x14ac:dyDescent="0.25">
      <c r="A5974" t="str">
        <f t="shared" si="188"/>
        <v>T-5973</v>
      </c>
      <c r="B5974" s="3" t="s">
        <v>2584</v>
      </c>
      <c r="C5974" s="5">
        <v>45446</v>
      </c>
      <c r="D5974" s="3" t="s">
        <v>42</v>
      </c>
      <c r="E5974" s="4" t="s">
        <v>1106</v>
      </c>
      <c r="F5974" s="9">
        <v>1</v>
      </c>
      <c r="G5974">
        <f>VLOOKUP(E5974,'Data Produk'!$A$2:$E$2517,5,FALSE)</f>
        <v>251100</v>
      </c>
      <c r="H5974">
        <f t="shared" si="187"/>
        <v>251100</v>
      </c>
      <c r="I5974" t="str">
        <f>VLOOKUP(E5974,'Data Produk'!$A$2:$E$2517,3,FALSE)</f>
        <v>LA1ALS BHINNEKA Smart Flowing RGB Led Strip Controller</v>
      </c>
      <c r="J5974" t="str">
        <f>VLOOKUP(E5974,'Data Produk'!$A$2:$E$2517,4,FALSE)</f>
        <v>SMART LIFE</v>
      </c>
      <c r="K5974" t="str">
        <f>VLOOKUP(D5974,'Data Outlet'!$A$2:$D$17,4,FALSE)</f>
        <v>Hadi Nugroho</v>
      </c>
      <c r="L5974" t="str">
        <f>VLOOKUP(D5974,'Data Outlet'!$A$2:$D$17,2,FALSE)</f>
        <v>MALL KELAPA GADING</v>
      </c>
    </row>
    <row r="5975" spans="1:12" x14ac:dyDescent="0.25">
      <c r="A5975" t="str">
        <f t="shared" si="188"/>
        <v>T-5974</v>
      </c>
      <c r="B5975" s="3" t="s">
        <v>2584</v>
      </c>
      <c r="C5975" s="5">
        <v>45472</v>
      </c>
      <c r="D5975" s="3" t="s">
        <v>42</v>
      </c>
      <c r="E5975" s="4" t="s">
        <v>1564</v>
      </c>
      <c r="F5975" s="9">
        <v>1</v>
      </c>
      <c r="G5975">
        <f>VLOOKUP(E5975,'Data Produk'!$A$2:$E$2517,5,FALSE)</f>
        <v>170100</v>
      </c>
      <c r="H5975">
        <f t="shared" si="187"/>
        <v>170100</v>
      </c>
      <c r="I5975" t="str">
        <f>VLOOKUP(E5975,'Data Produk'!$A$2:$E$2517,3,FALSE)</f>
        <v>BHINNEKA Gaming Deskmat ATO MP905 AQUA</v>
      </c>
      <c r="J5975" t="str">
        <f>VLOOKUP(E5975,'Data Produk'!$A$2:$E$2517,4,FALSE)</f>
        <v>DESKMAT</v>
      </c>
      <c r="K5975" t="str">
        <f>VLOOKUP(D5975,'Data Outlet'!$A$2:$D$17,4,FALSE)</f>
        <v>Hadi Nugroho</v>
      </c>
      <c r="L5975" t="str">
        <f>VLOOKUP(D5975,'Data Outlet'!$A$2:$D$17,2,FALSE)</f>
        <v>MALL KELAPA GADING</v>
      </c>
    </row>
    <row r="5976" spans="1:12" x14ac:dyDescent="0.25">
      <c r="A5976" t="str">
        <f t="shared" si="188"/>
        <v>T-5975</v>
      </c>
      <c r="B5976" s="3" t="s">
        <v>2584</v>
      </c>
      <c r="C5976" s="5">
        <v>45446</v>
      </c>
      <c r="D5976" s="3" t="s">
        <v>42</v>
      </c>
      <c r="E5976" s="4" t="s">
        <v>1776</v>
      </c>
      <c r="F5976" s="9">
        <v>1</v>
      </c>
      <c r="G5976">
        <f>VLOOKUP(E5976,'Data Produk'!$A$2:$E$2517,5,FALSE)</f>
        <v>81000</v>
      </c>
      <c r="H5976">
        <f t="shared" si="187"/>
        <v>81000</v>
      </c>
      <c r="I5976" t="str">
        <f>VLOOKUP(E5976,'Data Produk'!$A$2:$E$2517,3,FALSE)</f>
        <v>BHINNEKA SCAR II EG5C WIRED EARBUDS BLACK</v>
      </c>
      <c r="J5976" t="str">
        <f>VLOOKUP(E5976,'Data Produk'!$A$2:$E$2517,4,FALSE)</f>
        <v>EARPHONE</v>
      </c>
      <c r="K5976" t="str">
        <f>VLOOKUP(D5976,'Data Outlet'!$A$2:$D$17,4,FALSE)</f>
        <v>Hadi Nugroho</v>
      </c>
      <c r="L5976" t="str">
        <f>VLOOKUP(D5976,'Data Outlet'!$A$2:$D$17,2,FALSE)</f>
        <v>MALL KELAPA GADING</v>
      </c>
    </row>
    <row r="5977" spans="1:12" x14ac:dyDescent="0.25">
      <c r="A5977" t="str">
        <f t="shared" si="188"/>
        <v>T-5976</v>
      </c>
      <c r="B5977" s="3" t="s">
        <v>2584</v>
      </c>
      <c r="C5977" s="5">
        <v>45461</v>
      </c>
      <c r="D5977" s="3" t="s">
        <v>42</v>
      </c>
      <c r="E5977" s="4" t="s">
        <v>869</v>
      </c>
      <c r="F5977" s="9">
        <v>3</v>
      </c>
      <c r="G5977">
        <f>VLOOKUP(E5977,'Data Produk'!$A$2:$E$2517,5,FALSE)</f>
        <v>26100</v>
      </c>
      <c r="H5977">
        <f t="shared" si="187"/>
        <v>78300</v>
      </c>
      <c r="I5977" t="str">
        <f>VLOOKUP(E5977,'Data Produk'!$A$2:$E$2517,3,FALSE)</f>
        <v>BHINNEKA GO ES1 WIRED EARBUDS BLACK</v>
      </c>
      <c r="J5977" t="str">
        <f>VLOOKUP(E5977,'Data Produk'!$A$2:$E$2517,4,FALSE)</f>
        <v>EARPHONE</v>
      </c>
      <c r="K5977" t="str">
        <f>VLOOKUP(D5977,'Data Outlet'!$A$2:$D$17,4,FALSE)</f>
        <v>Hadi Nugroho</v>
      </c>
      <c r="L5977" t="str">
        <f>VLOOKUP(D5977,'Data Outlet'!$A$2:$D$17,2,FALSE)</f>
        <v>MALL KELAPA GADING</v>
      </c>
    </row>
    <row r="5978" spans="1:12" x14ac:dyDescent="0.25">
      <c r="A5978" t="str">
        <f t="shared" si="188"/>
        <v>T-5977</v>
      </c>
      <c r="B5978" s="3" t="s">
        <v>2584</v>
      </c>
      <c r="C5978" s="5">
        <v>45459</v>
      </c>
      <c r="D5978" s="3" t="s">
        <v>42</v>
      </c>
      <c r="E5978" s="4" t="s">
        <v>1006</v>
      </c>
      <c r="F5978" s="9">
        <v>2</v>
      </c>
      <c r="G5978">
        <f>VLOOKUP(E5978,'Data Produk'!$A$2:$E$2517,5,FALSE)</f>
        <v>80100</v>
      </c>
      <c r="H5978">
        <f t="shared" si="187"/>
        <v>160200</v>
      </c>
      <c r="I5978" t="str">
        <f>VLOOKUP(E5978,'Data Produk'!$A$2:$E$2517,3,FALSE)</f>
        <v>BHINNEKA AGILE MP903 GAMING MOUSEPAD BLACK</v>
      </c>
      <c r="J5978" t="str">
        <f>VLOOKUP(E5978,'Data Produk'!$A$2:$E$2517,4,FALSE)</f>
        <v>GAMING MOUSEPAD</v>
      </c>
      <c r="K5978" t="str">
        <f>VLOOKUP(D5978,'Data Outlet'!$A$2:$D$17,4,FALSE)</f>
        <v>Hadi Nugroho</v>
      </c>
      <c r="L5978" t="str">
        <f>VLOOKUP(D5978,'Data Outlet'!$A$2:$D$17,2,FALSE)</f>
        <v>MALL KELAPA GADING</v>
      </c>
    </row>
    <row r="5979" spans="1:12" x14ac:dyDescent="0.25">
      <c r="A5979" t="str">
        <f t="shared" si="188"/>
        <v>T-5978</v>
      </c>
      <c r="B5979" s="3" t="s">
        <v>2584</v>
      </c>
      <c r="C5979" s="5">
        <v>45459</v>
      </c>
      <c r="D5979" s="3" t="s">
        <v>42</v>
      </c>
      <c r="E5979" s="4" t="s">
        <v>1046</v>
      </c>
      <c r="F5979" s="9">
        <v>5</v>
      </c>
      <c r="G5979">
        <f>VLOOKUP(E5979,'Data Produk'!$A$2:$E$2517,5,FALSE)</f>
        <v>138500</v>
      </c>
      <c r="H5979">
        <f t="shared" si="187"/>
        <v>692500</v>
      </c>
      <c r="I5979" t="str">
        <f>VLOOKUP(E5979,'Data Produk'!$A$2:$E$2517,3,FALSE)</f>
        <v>BHINNEKA REVOLVER GP12 GAMEPAD BLACK</v>
      </c>
      <c r="J5979" t="str">
        <f>VLOOKUP(E5979,'Data Produk'!$A$2:$E$2517,4,FALSE)</f>
        <v>GAMEPAD</v>
      </c>
      <c r="K5979" t="str">
        <f>VLOOKUP(D5979,'Data Outlet'!$A$2:$D$17,4,FALSE)</f>
        <v>Hadi Nugroho</v>
      </c>
      <c r="L5979" t="str">
        <f>VLOOKUP(D5979,'Data Outlet'!$A$2:$D$17,2,FALSE)</f>
        <v>MALL KELAPA GADING</v>
      </c>
    </row>
    <row r="5980" spans="1:12" x14ac:dyDescent="0.25">
      <c r="A5980" t="str">
        <f t="shared" si="188"/>
        <v>T-5979</v>
      </c>
      <c r="B5980" s="3" t="s">
        <v>2584</v>
      </c>
      <c r="C5980" s="5">
        <v>45462</v>
      </c>
      <c r="D5980" s="3" t="s">
        <v>42</v>
      </c>
      <c r="E5980" s="4" t="s">
        <v>157</v>
      </c>
      <c r="F5980" s="9">
        <v>2</v>
      </c>
      <c r="G5980">
        <f>VLOOKUP(E5980,'Data Produk'!$A$2:$E$2517,5,FALSE)</f>
        <v>15300</v>
      </c>
      <c r="H5980">
        <f t="shared" si="187"/>
        <v>30600</v>
      </c>
      <c r="I5980" t="str">
        <f>VLOOKUP(E5980,'Data Produk'!$A$2:$E$2517,3,FALSE)</f>
        <v>BHINNEKA LINKPODS ES3 WIRED EARBUDS WHITE</v>
      </c>
      <c r="J5980" t="str">
        <f>VLOOKUP(E5980,'Data Produk'!$A$2:$E$2517,4,FALSE)</f>
        <v>EARPHONE</v>
      </c>
      <c r="K5980" t="str">
        <f>VLOOKUP(D5980,'Data Outlet'!$A$2:$D$17,4,FALSE)</f>
        <v>Hadi Nugroho</v>
      </c>
      <c r="L5980" t="str">
        <f>VLOOKUP(D5980,'Data Outlet'!$A$2:$D$17,2,FALSE)</f>
        <v>MALL KELAPA GADING</v>
      </c>
    </row>
    <row r="5981" spans="1:12" x14ac:dyDescent="0.25">
      <c r="A5981" t="str">
        <f t="shared" si="188"/>
        <v>T-5980</v>
      </c>
      <c r="B5981" s="3" t="s">
        <v>2584</v>
      </c>
      <c r="C5981" s="5">
        <v>45452</v>
      </c>
      <c r="D5981" s="3" t="s">
        <v>42</v>
      </c>
      <c r="E5981" s="4" t="s">
        <v>1322</v>
      </c>
      <c r="F5981" s="9">
        <v>4</v>
      </c>
      <c r="G5981">
        <f>VLOOKUP(E5981,'Data Produk'!$A$2:$E$2517,5,FALSE)</f>
        <v>34200</v>
      </c>
      <c r="H5981">
        <f t="shared" si="187"/>
        <v>136800</v>
      </c>
      <c r="I5981" t="str">
        <f>VLOOKUP(E5981,'Data Produk'!$A$2:$E$2517,3,FALSE)</f>
        <v>BHINNEKA VIGIL MP452 BASIC MOUSEPAD BLACK</v>
      </c>
      <c r="J5981" t="str">
        <f>VLOOKUP(E5981,'Data Produk'!$A$2:$E$2517,4,FALSE)</f>
        <v>BASIC MOUSEPAD</v>
      </c>
      <c r="K5981" t="str">
        <f>VLOOKUP(D5981,'Data Outlet'!$A$2:$D$17,4,FALSE)</f>
        <v>Hadi Nugroho</v>
      </c>
      <c r="L5981" t="str">
        <f>VLOOKUP(D5981,'Data Outlet'!$A$2:$D$17,2,FALSE)</f>
        <v>MALL KELAPA GADING</v>
      </c>
    </row>
    <row r="5982" spans="1:12" x14ac:dyDescent="0.25">
      <c r="A5982" t="str">
        <f t="shared" si="188"/>
        <v>T-5981</v>
      </c>
      <c r="B5982" s="3" t="s">
        <v>2584</v>
      </c>
      <c r="C5982" s="5">
        <v>45470</v>
      </c>
      <c r="D5982" s="3" t="s">
        <v>42</v>
      </c>
      <c r="E5982" s="4" t="s">
        <v>977</v>
      </c>
      <c r="F5982" s="9">
        <v>5</v>
      </c>
      <c r="G5982">
        <f>VLOOKUP(E5982,'Data Produk'!$A$2:$E$2517,5,FALSE)</f>
        <v>10000</v>
      </c>
      <c r="H5982">
        <f t="shared" si="187"/>
        <v>50000</v>
      </c>
      <c r="I5982" t="str">
        <f>VLOOKUP(E5982,'Data Produk'!$A$2:$E$2517,3,FALSE)</f>
        <v>KM201 BHINNEKA USB CABLE MICRO</v>
      </c>
      <c r="J5982" t="str">
        <f>VLOOKUP(E5982,'Data Produk'!$A$2:$E$2517,4,FALSE)</f>
        <v>CABLE</v>
      </c>
      <c r="K5982" t="str">
        <f>VLOOKUP(D5982,'Data Outlet'!$A$2:$D$17,4,FALSE)</f>
        <v>Hadi Nugroho</v>
      </c>
      <c r="L5982" t="str">
        <f>VLOOKUP(D5982,'Data Outlet'!$A$2:$D$17,2,FALSE)</f>
        <v>MALL KELAPA GADING</v>
      </c>
    </row>
    <row r="5983" spans="1:12" x14ac:dyDescent="0.25">
      <c r="A5983" t="str">
        <f t="shared" si="188"/>
        <v>T-5982</v>
      </c>
      <c r="B5983" s="3" t="s">
        <v>2584</v>
      </c>
      <c r="C5983" s="5">
        <v>45472</v>
      </c>
      <c r="D5983" s="3" t="s">
        <v>42</v>
      </c>
      <c r="E5983" s="4" t="s">
        <v>84</v>
      </c>
      <c r="F5983" s="9">
        <v>3</v>
      </c>
      <c r="G5983">
        <f>VLOOKUP(E5983,'Data Produk'!$A$2:$E$2517,5,FALSE)</f>
        <v>31500</v>
      </c>
      <c r="H5983">
        <f t="shared" si="187"/>
        <v>94500</v>
      </c>
      <c r="I5983" t="str">
        <f>VLOOKUP(E5983,'Data Produk'!$A$2:$E$2517,3,FALSE)</f>
        <v>BHINNEKA HYPERLINK KD60L1501 BLACK</v>
      </c>
      <c r="J5983" t="str">
        <f>VLOOKUP(E5983,'Data Produk'!$A$2:$E$2517,4,FALSE)</f>
        <v>CABLE</v>
      </c>
      <c r="K5983" t="str">
        <f>VLOOKUP(D5983,'Data Outlet'!$A$2:$D$17,4,FALSE)</f>
        <v>Hadi Nugroho</v>
      </c>
      <c r="L5983" t="str">
        <f>VLOOKUP(D5983,'Data Outlet'!$A$2:$D$17,2,FALSE)</f>
        <v>MALL KELAPA GADING</v>
      </c>
    </row>
    <row r="5984" spans="1:12" x14ac:dyDescent="0.25">
      <c r="A5984" t="str">
        <f t="shared" si="188"/>
        <v>T-5983</v>
      </c>
      <c r="B5984" s="3" t="s">
        <v>2584</v>
      </c>
      <c r="C5984" s="5">
        <v>45459</v>
      </c>
      <c r="D5984" s="3" t="s">
        <v>42</v>
      </c>
      <c r="E5984" s="4" t="s">
        <v>1666</v>
      </c>
      <c r="F5984" s="9">
        <v>1</v>
      </c>
      <c r="G5984">
        <f>VLOOKUP(E5984,'Data Produk'!$A$2:$E$2517,5,FALSE)</f>
        <v>207000</v>
      </c>
      <c r="H5984">
        <f t="shared" si="187"/>
        <v>207000</v>
      </c>
      <c r="I5984" t="str">
        <f>VLOOKUP(E5984,'Data Produk'!$A$2:$E$2517,3,FALSE)</f>
        <v>WN01 BHINNEKA EARPHONE WIRELESS</v>
      </c>
      <c r="J5984" t="str">
        <f>VLOOKUP(E5984,'Data Produk'!$A$2:$E$2517,4,FALSE)</f>
        <v>EARPHONE</v>
      </c>
      <c r="K5984" t="str">
        <f>VLOOKUP(D5984,'Data Outlet'!$A$2:$D$17,4,FALSE)</f>
        <v>Hadi Nugroho</v>
      </c>
      <c r="L5984" t="str">
        <f>VLOOKUP(D5984,'Data Outlet'!$A$2:$D$17,2,FALSE)</f>
        <v>MALL KELAPA GADING</v>
      </c>
    </row>
    <row r="5985" spans="1:12" x14ac:dyDescent="0.25">
      <c r="A5985" t="str">
        <f t="shared" si="188"/>
        <v>T-5984</v>
      </c>
      <c r="B5985" s="3" t="s">
        <v>2584</v>
      </c>
      <c r="C5985" s="5">
        <v>45468</v>
      </c>
      <c r="D5985" s="3" t="s">
        <v>42</v>
      </c>
      <c r="E5985" s="4" t="s">
        <v>1198</v>
      </c>
      <c r="F5985" s="9">
        <v>2</v>
      </c>
      <c r="G5985">
        <f>VLOOKUP(E5985,'Data Produk'!$A$2:$E$2517,5,FALSE)</f>
        <v>73800</v>
      </c>
      <c r="H5985">
        <f t="shared" si="187"/>
        <v>147600</v>
      </c>
      <c r="I5985" t="str">
        <f>VLOOKUP(E5985,'Data Produk'!$A$2:$E$2517,3,FALSE)</f>
        <v>BHINNEKA SMART LIGHT BUB 9W SLB101</v>
      </c>
      <c r="J5985" t="str">
        <f>VLOOKUP(E5985,'Data Produk'!$A$2:$E$2517,4,FALSE)</f>
        <v>SMART LIFE</v>
      </c>
      <c r="K5985" t="str">
        <f>VLOOKUP(D5985,'Data Outlet'!$A$2:$D$17,4,FALSE)</f>
        <v>Hadi Nugroho</v>
      </c>
      <c r="L5985" t="str">
        <f>VLOOKUP(D5985,'Data Outlet'!$A$2:$D$17,2,FALSE)</f>
        <v>MALL KELAPA GADING</v>
      </c>
    </row>
    <row r="5986" spans="1:12" x14ac:dyDescent="0.25">
      <c r="A5986" t="str">
        <f t="shared" si="188"/>
        <v>T-5985</v>
      </c>
      <c r="B5986" s="3" t="s">
        <v>2584</v>
      </c>
      <c r="C5986" s="5">
        <v>45460</v>
      </c>
      <c r="D5986" s="3" t="s">
        <v>42</v>
      </c>
      <c r="E5986" s="4" t="s">
        <v>805</v>
      </c>
      <c r="F5986" s="9">
        <v>2</v>
      </c>
      <c r="G5986">
        <f>VLOOKUP(E5986,'Data Produk'!$A$2:$E$2517,5,FALSE)</f>
        <v>13500</v>
      </c>
      <c r="H5986">
        <f t="shared" si="187"/>
        <v>27000</v>
      </c>
      <c r="I5986" t="str">
        <f>VLOOKUP(E5986,'Data Produk'!$A$2:$E$2517,3,FALSE)</f>
        <v>BHINNEKA LINKBUDS ES2 WIRED EARBUDS BLACK</v>
      </c>
      <c r="J5986" t="str">
        <f>VLOOKUP(E5986,'Data Produk'!$A$2:$E$2517,4,FALSE)</f>
        <v>EARPHONE</v>
      </c>
      <c r="K5986" t="str">
        <f>VLOOKUP(D5986,'Data Outlet'!$A$2:$D$17,4,FALSE)</f>
        <v>Hadi Nugroho</v>
      </c>
      <c r="L5986" t="str">
        <f>VLOOKUP(D5986,'Data Outlet'!$A$2:$D$17,2,FALSE)</f>
        <v>MALL KELAPA GADING</v>
      </c>
    </row>
    <row r="5987" spans="1:12" x14ac:dyDescent="0.25">
      <c r="A5987" t="str">
        <f t="shared" si="188"/>
        <v>T-5986</v>
      </c>
      <c r="B5987" s="3" t="s">
        <v>2584</v>
      </c>
      <c r="C5987" s="5">
        <v>45448</v>
      </c>
      <c r="D5987" s="3" t="s">
        <v>42</v>
      </c>
      <c r="E5987" s="4" t="s">
        <v>74</v>
      </c>
      <c r="F5987" s="9">
        <v>4</v>
      </c>
      <c r="G5987">
        <f>VLOOKUP(E5987,'Data Produk'!$A$2:$E$2517,5,FALSE)</f>
        <v>15300</v>
      </c>
      <c r="H5987">
        <f t="shared" si="187"/>
        <v>61200</v>
      </c>
      <c r="I5987" t="str">
        <f>VLOOKUP(E5987,'Data Produk'!$A$2:$E$2517,3,FALSE)</f>
        <v>BHINNEKA LINKPODS ES3 WIRED EARBUDS BLACK</v>
      </c>
      <c r="J5987" t="str">
        <f>VLOOKUP(E5987,'Data Produk'!$A$2:$E$2517,4,FALSE)</f>
        <v>EARPHONE</v>
      </c>
      <c r="K5987" t="str">
        <f>VLOOKUP(D5987,'Data Outlet'!$A$2:$D$17,4,FALSE)</f>
        <v>Hadi Nugroho</v>
      </c>
      <c r="L5987" t="str">
        <f>VLOOKUP(D5987,'Data Outlet'!$A$2:$D$17,2,FALSE)</f>
        <v>MALL KELAPA GADING</v>
      </c>
    </row>
    <row r="5988" spans="1:12" x14ac:dyDescent="0.25">
      <c r="A5988" t="str">
        <f t="shared" si="188"/>
        <v>T-5987</v>
      </c>
      <c r="B5988" s="3" t="s">
        <v>2584</v>
      </c>
      <c r="C5988" s="5">
        <v>45464</v>
      </c>
      <c r="D5988" s="3" t="s">
        <v>42</v>
      </c>
      <c r="E5988" s="4" t="s">
        <v>288</v>
      </c>
      <c r="F5988" s="9">
        <v>5</v>
      </c>
      <c r="G5988">
        <f>VLOOKUP(E5988,'Data Produk'!$A$2:$E$2517,5,FALSE)</f>
        <v>17100</v>
      </c>
      <c r="H5988">
        <f t="shared" si="187"/>
        <v>85500</v>
      </c>
      <c r="I5988" t="str">
        <f>VLOOKUP(E5988,'Data Produk'!$A$2:$E$2517,3,FALSE)</f>
        <v>BHINNEKA DURALINK KCB1201 BLACK</v>
      </c>
      <c r="J5988" t="str">
        <f>VLOOKUP(E5988,'Data Produk'!$A$2:$E$2517,4,FALSE)</f>
        <v>CABLE</v>
      </c>
      <c r="K5988" t="str">
        <f>VLOOKUP(D5988,'Data Outlet'!$A$2:$D$17,4,FALSE)</f>
        <v>Hadi Nugroho</v>
      </c>
      <c r="L5988" t="str">
        <f>VLOOKUP(D5988,'Data Outlet'!$A$2:$D$17,2,FALSE)</f>
        <v>MALL KELAPA GADING</v>
      </c>
    </row>
    <row r="5989" spans="1:12" x14ac:dyDescent="0.25">
      <c r="A5989" t="str">
        <f t="shared" si="188"/>
        <v>T-5988</v>
      </c>
      <c r="B5989" s="3" t="s">
        <v>2584</v>
      </c>
      <c r="C5989" s="5">
        <v>45473</v>
      </c>
      <c r="D5989" s="3" t="s">
        <v>42</v>
      </c>
      <c r="E5989" s="4" t="s">
        <v>1774</v>
      </c>
      <c r="F5989" s="9">
        <v>2</v>
      </c>
      <c r="G5989">
        <f>VLOOKUP(E5989,'Data Produk'!$A$2:$E$2517,5,FALSE)</f>
        <v>145800</v>
      </c>
      <c r="H5989">
        <f t="shared" si="187"/>
        <v>291600</v>
      </c>
      <c r="I5989" t="str">
        <f>VLOOKUP(E5989,'Data Produk'!$A$2:$E$2517,3,FALSE)</f>
        <v>BHINNEKA SHOOTER II GP13 GAMEPAD BLACK</v>
      </c>
      <c r="J5989" t="str">
        <f>VLOOKUP(E5989,'Data Produk'!$A$2:$E$2517,4,FALSE)</f>
        <v>GAMEPAD</v>
      </c>
      <c r="K5989" t="str">
        <f>VLOOKUP(D5989,'Data Outlet'!$A$2:$D$17,4,FALSE)</f>
        <v>Hadi Nugroho</v>
      </c>
      <c r="L5989" t="str">
        <f>VLOOKUP(D5989,'Data Outlet'!$A$2:$D$17,2,FALSE)</f>
        <v>MALL KELAPA GADING</v>
      </c>
    </row>
    <row r="5990" spans="1:12" x14ac:dyDescent="0.25">
      <c r="A5990" t="str">
        <f t="shared" si="188"/>
        <v>T-5989</v>
      </c>
      <c r="B5990" s="3" t="s">
        <v>2584</v>
      </c>
      <c r="C5990" s="5">
        <v>45455</v>
      </c>
      <c r="D5990" s="3" t="s">
        <v>42</v>
      </c>
      <c r="E5990" s="4" t="s">
        <v>1552</v>
      </c>
      <c r="F5990" s="9">
        <v>1</v>
      </c>
      <c r="G5990">
        <f>VLOOKUP(E5990,'Data Produk'!$A$2:$E$2517,5,FALSE)</f>
        <v>38700</v>
      </c>
      <c r="H5990">
        <f t="shared" si="187"/>
        <v>38700</v>
      </c>
      <c r="I5990" t="str">
        <f>VLOOKUP(E5990,'Data Produk'!$A$2:$E$2517,3,FALSE)</f>
        <v>BHINNEKA EG3 WIRED EARBUDS WHITE</v>
      </c>
      <c r="J5990" t="str">
        <f>VLOOKUP(E5990,'Data Produk'!$A$2:$E$2517,4,FALSE)</f>
        <v>EARPHONE</v>
      </c>
      <c r="K5990" t="str">
        <f>VLOOKUP(D5990,'Data Outlet'!$A$2:$D$17,4,FALSE)</f>
        <v>Hadi Nugroho</v>
      </c>
      <c r="L5990" t="str">
        <f>VLOOKUP(D5990,'Data Outlet'!$A$2:$D$17,2,FALSE)</f>
        <v>MALL KELAPA GADING</v>
      </c>
    </row>
    <row r="5991" spans="1:12" x14ac:dyDescent="0.25">
      <c r="A5991" t="str">
        <f t="shared" si="188"/>
        <v>T-5990</v>
      </c>
      <c r="B5991" s="3" t="s">
        <v>2584</v>
      </c>
      <c r="C5991" s="5">
        <v>45453</v>
      </c>
      <c r="D5991" s="3" t="s">
        <v>42</v>
      </c>
      <c r="E5991" s="4" t="s">
        <v>1660</v>
      </c>
      <c r="F5991" s="9">
        <v>1</v>
      </c>
      <c r="G5991">
        <f>VLOOKUP(E5991,'Data Produk'!$A$2:$E$2517,5,FALSE)</f>
        <v>1169100</v>
      </c>
      <c r="H5991">
        <f t="shared" si="187"/>
        <v>1169100</v>
      </c>
      <c r="I5991" t="str">
        <f>VLOOKUP(E5991,'Data Produk'!$A$2:$E$2517,3,FALSE)</f>
        <v>BHINNEKA Gaming Keyboard MAXFIT 67 MK-858 White WHITE SWITCH</v>
      </c>
      <c r="J5991" t="str">
        <f>VLOOKUP(E5991,'Data Produk'!$A$2:$E$2517,4,FALSE)</f>
        <v>KEYBOARD GAMING</v>
      </c>
      <c r="K5991" t="str">
        <f>VLOOKUP(D5991,'Data Outlet'!$A$2:$D$17,4,FALSE)</f>
        <v>Hadi Nugroho</v>
      </c>
      <c r="L5991" t="str">
        <f>VLOOKUP(D5991,'Data Outlet'!$A$2:$D$17,2,FALSE)</f>
        <v>MALL KELAPA GADING</v>
      </c>
    </row>
    <row r="5992" spans="1:12" x14ac:dyDescent="0.25">
      <c r="A5992" t="str">
        <f t="shared" si="188"/>
        <v>T-5991</v>
      </c>
      <c r="B5992" s="3" t="s">
        <v>2584</v>
      </c>
      <c r="C5992" s="5">
        <v>45464</v>
      </c>
      <c r="D5992" s="3" t="s">
        <v>42</v>
      </c>
      <c r="E5992" s="4" t="s">
        <v>1976</v>
      </c>
      <c r="F5992" s="9">
        <v>1</v>
      </c>
      <c r="G5992">
        <f>VLOOKUP(E5992,'Data Produk'!$A$2:$E$2517,5,FALSE)</f>
        <v>247500</v>
      </c>
      <c r="H5992">
        <f t="shared" si="187"/>
        <v>247500</v>
      </c>
      <c r="I5992" t="str">
        <f>VLOOKUP(E5992,'Data Produk'!$A$2:$E$2517,3,FALSE)</f>
        <v>BHINNEKA SHOOTER II WGP13 GAMEPAD WHITE</v>
      </c>
      <c r="J5992" t="str">
        <f>VLOOKUP(E5992,'Data Produk'!$A$2:$E$2517,4,FALSE)</f>
        <v>GAMEPAD</v>
      </c>
      <c r="K5992" t="str">
        <f>VLOOKUP(D5992,'Data Outlet'!$A$2:$D$17,4,FALSE)</f>
        <v>Hadi Nugroho</v>
      </c>
      <c r="L5992" t="str">
        <f>VLOOKUP(D5992,'Data Outlet'!$A$2:$D$17,2,FALSE)</f>
        <v>MALL KELAPA GADING</v>
      </c>
    </row>
    <row r="5993" spans="1:12" x14ac:dyDescent="0.25">
      <c r="A5993" t="str">
        <f t="shared" si="188"/>
        <v>T-5992</v>
      </c>
      <c r="B5993" s="3" t="s">
        <v>2584</v>
      </c>
      <c r="C5993" s="5">
        <v>45459</v>
      </c>
      <c r="D5993" s="3" t="s">
        <v>42</v>
      </c>
      <c r="E5993" s="4" t="s">
        <v>565</v>
      </c>
      <c r="F5993" s="9">
        <v>1</v>
      </c>
      <c r="G5993">
        <f>VLOOKUP(E5993,'Data Produk'!$A$2:$E$2517,5,FALSE)</f>
        <v>144000</v>
      </c>
      <c r="H5993">
        <f t="shared" si="187"/>
        <v>144000</v>
      </c>
      <c r="I5993" t="str">
        <f>VLOOKUP(E5993,'Data Produk'!$A$2:$E$2517,3,FALSE)</f>
        <v>BHINNEKA CHIEF II HG20 GAMING HEADSET BLACK</v>
      </c>
      <c r="J5993" t="str">
        <f>VLOOKUP(E5993,'Data Produk'!$A$2:$E$2517,4,FALSE)</f>
        <v>GAMING HEADSET</v>
      </c>
      <c r="K5993" t="str">
        <f>VLOOKUP(D5993,'Data Outlet'!$A$2:$D$17,4,FALSE)</f>
        <v>Hadi Nugroho</v>
      </c>
      <c r="L5993" t="str">
        <f>VLOOKUP(D5993,'Data Outlet'!$A$2:$D$17,2,FALSE)</f>
        <v>MALL KELAPA GADING</v>
      </c>
    </row>
    <row r="5994" spans="1:12" x14ac:dyDescent="0.25">
      <c r="A5994" t="str">
        <f t="shared" si="188"/>
        <v>T-5993</v>
      </c>
      <c r="B5994" s="3" t="s">
        <v>2584</v>
      </c>
      <c r="C5994" s="5">
        <v>45458</v>
      </c>
      <c r="D5994" s="3" t="s">
        <v>42</v>
      </c>
      <c r="E5994" s="4" t="s">
        <v>599</v>
      </c>
      <c r="F5994" s="9">
        <v>4</v>
      </c>
      <c r="G5994">
        <f>VLOOKUP(E5994,'Data Produk'!$A$2:$E$2517,5,FALSE)</f>
        <v>76500</v>
      </c>
      <c r="H5994">
        <f t="shared" si="187"/>
        <v>306000</v>
      </c>
      <c r="I5994" t="str">
        <f>VLOOKUP(E5994,'Data Produk'!$A$2:$E$2517,3,FALSE)</f>
        <v>BHINNEKA WAVE10 TW10 TRUE WIRELESS BLACK</v>
      </c>
      <c r="J5994" t="str">
        <f>VLOOKUP(E5994,'Data Produk'!$A$2:$E$2517,4,FALSE)</f>
        <v>TWS</v>
      </c>
      <c r="K5994" t="str">
        <f>VLOOKUP(D5994,'Data Outlet'!$A$2:$D$17,4,FALSE)</f>
        <v>Hadi Nugroho</v>
      </c>
      <c r="L5994" t="str">
        <f>VLOOKUP(D5994,'Data Outlet'!$A$2:$D$17,2,FALSE)</f>
        <v>MALL KELAPA GADING</v>
      </c>
    </row>
    <row r="5995" spans="1:12" x14ac:dyDescent="0.25">
      <c r="A5995" t="str">
        <f t="shared" si="188"/>
        <v>T-5994</v>
      </c>
      <c r="B5995" s="3" t="s">
        <v>2584</v>
      </c>
      <c r="C5995" s="5">
        <v>45460</v>
      </c>
      <c r="D5995" s="3" t="s">
        <v>42</v>
      </c>
      <c r="E5995" s="4" t="s">
        <v>292</v>
      </c>
      <c r="F5995" s="9">
        <v>2</v>
      </c>
      <c r="G5995">
        <f>VLOOKUP(E5995,'Data Produk'!$A$2:$E$2517,5,FALSE)</f>
        <v>240000</v>
      </c>
      <c r="H5995">
        <f t="shared" si="187"/>
        <v>480000</v>
      </c>
      <c r="I5995" t="str">
        <f>VLOOKUP(E5995,'Data Produk'!$A$2:$E$2517,3,FALSE)</f>
        <v>BHINNEKA LUMINOUS C30 WEBCAM BLACK</v>
      </c>
      <c r="J5995" t="str">
        <f>VLOOKUP(E5995,'Data Produk'!$A$2:$E$2517,4,FALSE)</f>
        <v>STREAMING DEVICES</v>
      </c>
      <c r="K5995" t="str">
        <f>VLOOKUP(D5995,'Data Outlet'!$A$2:$D$17,4,FALSE)</f>
        <v>Hadi Nugroho</v>
      </c>
      <c r="L5995" t="str">
        <f>VLOOKUP(D5995,'Data Outlet'!$A$2:$D$17,2,FALSE)</f>
        <v>MALL KELAPA GADING</v>
      </c>
    </row>
    <row r="5996" spans="1:12" x14ac:dyDescent="0.25">
      <c r="A5996" t="str">
        <f t="shared" si="188"/>
        <v>T-5995</v>
      </c>
      <c r="B5996" s="3" t="s">
        <v>2584</v>
      </c>
      <c r="C5996" s="5">
        <v>45467</v>
      </c>
      <c r="D5996" s="3" t="s">
        <v>42</v>
      </c>
      <c r="E5996" s="4" t="s">
        <v>82</v>
      </c>
      <c r="F5996" s="9">
        <v>1</v>
      </c>
      <c r="G5996">
        <f>VLOOKUP(E5996,'Data Produk'!$A$2:$E$2517,5,FALSE)</f>
        <v>26100</v>
      </c>
      <c r="H5996">
        <f t="shared" si="187"/>
        <v>26100</v>
      </c>
      <c r="I5996" t="str">
        <f>VLOOKUP(E5996,'Data Produk'!$A$2:$E$2517,3,FALSE)</f>
        <v>BHINNEKA GO ES1 WIRED EARBUDS WHITE</v>
      </c>
      <c r="J5996" t="str">
        <f>VLOOKUP(E5996,'Data Produk'!$A$2:$E$2517,4,FALSE)</f>
        <v>EARPHONE</v>
      </c>
      <c r="K5996" t="str">
        <f>VLOOKUP(D5996,'Data Outlet'!$A$2:$D$17,4,FALSE)</f>
        <v>Hadi Nugroho</v>
      </c>
      <c r="L5996" t="str">
        <f>VLOOKUP(D5996,'Data Outlet'!$A$2:$D$17,2,FALSE)</f>
        <v>MALL KELAPA GADING</v>
      </c>
    </row>
    <row r="5997" spans="1:12" x14ac:dyDescent="0.25">
      <c r="A5997" t="str">
        <f t="shared" si="188"/>
        <v>T-5996</v>
      </c>
      <c r="B5997" s="3" t="s">
        <v>2584</v>
      </c>
      <c r="C5997" s="5">
        <v>45449</v>
      </c>
      <c r="D5997" s="3" t="s">
        <v>42</v>
      </c>
      <c r="E5997" s="4" t="s">
        <v>73</v>
      </c>
      <c r="F5997" s="9">
        <v>3</v>
      </c>
      <c r="G5997">
        <f>VLOOKUP(E5997,'Data Produk'!$A$2:$E$2517,5,FALSE)</f>
        <v>27000</v>
      </c>
      <c r="H5997">
        <f t="shared" si="187"/>
        <v>81000</v>
      </c>
      <c r="I5997" t="str">
        <f>VLOOKUP(E5997,'Data Produk'!$A$2:$E$2517,3,FALSE)</f>
        <v>BHINNEKA DURALINK KCB2001 BLACK</v>
      </c>
      <c r="J5997" t="str">
        <f>VLOOKUP(E5997,'Data Produk'!$A$2:$E$2517,4,FALSE)</f>
        <v>CABLE</v>
      </c>
      <c r="K5997" t="str">
        <f>VLOOKUP(D5997,'Data Outlet'!$A$2:$D$17,4,FALSE)</f>
        <v>Hadi Nugroho</v>
      </c>
      <c r="L5997" t="str">
        <f>VLOOKUP(D5997,'Data Outlet'!$A$2:$D$17,2,FALSE)</f>
        <v>MALL KELAPA GADING</v>
      </c>
    </row>
    <row r="5998" spans="1:12" x14ac:dyDescent="0.25">
      <c r="A5998" t="str">
        <f t="shared" si="188"/>
        <v>T-5997</v>
      </c>
      <c r="B5998" s="3" t="s">
        <v>2584</v>
      </c>
      <c r="C5998" s="5">
        <v>45452</v>
      </c>
      <c r="D5998" s="3" t="s">
        <v>42</v>
      </c>
      <c r="E5998" s="4" t="s">
        <v>152</v>
      </c>
      <c r="F5998" s="9">
        <v>1</v>
      </c>
      <c r="G5998">
        <f>VLOOKUP(E5998,'Data Produk'!$A$2:$E$2517,5,FALSE)</f>
        <v>18000</v>
      </c>
      <c r="H5998">
        <f t="shared" si="187"/>
        <v>18000</v>
      </c>
      <c r="I5998" t="str">
        <f>VLOOKUP(E5998,'Data Produk'!$A$2:$E$2517,3,FALSE)</f>
        <v>BHINNEKA DURALINK KLB1201 BLACK</v>
      </c>
      <c r="J5998" t="str">
        <f>VLOOKUP(E5998,'Data Produk'!$A$2:$E$2517,4,FALSE)</f>
        <v>CABLE</v>
      </c>
      <c r="K5998" t="str">
        <f>VLOOKUP(D5998,'Data Outlet'!$A$2:$D$17,4,FALSE)</f>
        <v>Hadi Nugroho</v>
      </c>
      <c r="L5998" t="str">
        <f>VLOOKUP(D5998,'Data Outlet'!$A$2:$D$17,2,FALSE)</f>
        <v>MALL KELAPA GADING</v>
      </c>
    </row>
    <row r="5999" spans="1:12" x14ac:dyDescent="0.25">
      <c r="A5999" t="str">
        <f t="shared" si="188"/>
        <v>T-5998</v>
      </c>
      <c r="B5999" s="3" t="s">
        <v>2584</v>
      </c>
      <c r="C5999" s="5">
        <v>45458</v>
      </c>
      <c r="D5999" s="3" t="s">
        <v>42</v>
      </c>
      <c r="E5999" s="4" t="s">
        <v>822</v>
      </c>
      <c r="F5999" s="9">
        <v>1</v>
      </c>
      <c r="G5999">
        <f>VLOOKUP(E5999,'Data Produk'!$A$2:$E$2517,5,FALSE)</f>
        <v>0</v>
      </c>
      <c r="H5999">
        <f t="shared" si="187"/>
        <v>0</v>
      </c>
      <c r="I5999" t="str">
        <f>VLOOKUP(E5999,'Data Produk'!$A$2:$E$2517,3,FALSE)</f>
        <v>BHINNEKA SMART ADAPTOR LA1A01</v>
      </c>
      <c r="J5999" t="str">
        <f>VLOOKUP(E5999,'Data Produk'!$A$2:$E$2517,4,FALSE)</f>
        <v>SMART LIFE</v>
      </c>
      <c r="K5999" t="str">
        <f>VLOOKUP(D5999,'Data Outlet'!$A$2:$D$17,4,FALSE)</f>
        <v>Hadi Nugroho</v>
      </c>
      <c r="L5999" t="str">
        <f>VLOOKUP(D5999,'Data Outlet'!$A$2:$D$17,2,FALSE)</f>
        <v>MALL KELAPA GADING</v>
      </c>
    </row>
    <row r="6000" spans="1:12" x14ac:dyDescent="0.25">
      <c r="A6000" t="str">
        <f t="shared" si="188"/>
        <v>T-5999</v>
      </c>
      <c r="B6000" s="3" t="s">
        <v>2584</v>
      </c>
      <c r="C6000" s="5">
        <v>45459</v>
      </c>
      <c r="D6000" s="3" t="s">
        <v>42</v>
      </c>
      <c r="E6000" s="4" t="s">
        <v>1870</v>
      </c>
      <c r="F6000" s="9">
        <v>4</v>
      </c>
      <c r="G6000">
        <f>VLOOKUP(E6000,'Data Produk'!$A$2:$E$2517,5,FALSE)</f>
        <v>73800</v>
      </c>
      <c r="H6000">
        <f t="shared" si="187"/>
        <v>295200</v>
      </c>
      <c r="I6000" t="str">
        <f>VLOOKUP(E6000,'Data Produk'!$A$2:$E$2517,3,FALSE)</f>
        <v>BHINNEKA RAIGOR III WG12R GAMING MOUSE BEIGE</v>
      </c>
      <c r="J6000" t="str">
        <f>VLOOKUP(E6000,'Data Produk'!$A$2:$E$2517,4,FALSE)</f>
        <v>MOUSE GAMING</v>
      </c>
      <c r="K6000" t="str">
        <f>VLOOKUP(D6000,'Data Outlet'!$A$2:$D$17,4,FALSE)</f>
        <v>Hadi Nugroho</v>
      </c>
      <c r="L6000" t="str">
        <f>VLOOKUP(D6000,'Data Outlet'!$A$2:$D$17,2,FALSE)</f>
        <v>MALL KELAPA GADING</v>
      </c>
    </row>
    <row r="6001" spans="1:12" x14ac:dyDescent="0.25">
      <c r="A6001" t="str">
        <f t="shared" si="188"/>
        <v>T-6000</v>
      </c>
      <c r="B6001" s="3" t="s">
        <v>2584</v>
      </c>
      <c r="C6001" s="5">
        <v>45463</v>
      </c>
      <c r="D6001" s="3" t="s">
        <v>42</v>
      </c>
      <c r="E6001" s="4" t="s">
        <v>810</v>
      </c>
      <c r="F6001" s="9">
        <v>6</v>
      </c>
      <c r="G6001">
        <f>VLOOKUP(E6001,'Data Produk'!$A$2:$E$2517,5,FALSE)</f>
        <v>116100</v>
      </c>
      <c r="H6001">
        <f t="shared" si="187"/>
        <v>696600</v>
      </c>
      <c r="I6001" t="str">
        <f>VLOOKUP(E6001,'Data Produk'!$A$2:$E$2517,3,FALSE)</f>
        <v>BHINNEKA SMART LED STRIP SL0103</v>
      </c>
      <c r="J6001" t="str">
        <f>VLOOKUP(E6001,'Data Produk'!$A$2:$E$2517,4,FALSE)</f>
        <v>SMART LIFE</v>
      </c>
      <c r="K6001" t="str">
        <f>VLOOKUP(D6001,'Data Outlet'!$A$2:$D$17,4,FALSE)</f>
        <v>Hadi Nugroho</v>
      </c>
      <c r="L6001" t="str">
        <f>VLOOKUP(D6001,'Data Outlet'!$A$2:$D$17,2,FALSE)</f>
        <v>MALL KELAPA GADING</v>
      </c>
    </row>
    <row r="6002" spans="1:12" x14ac:dyDescent="0.25">
      <c r="A6002" t="str">
        <f t="shared" si="188"/>
        <v>T-6001</v>
      </c>
      <c r="B6002" s="3" t="s">
        <v>2584</v>
      </c>
      <c r="C6002" s="5">
        <v>45464</v>
      </c>
      <c r="D6002" s="3" t="s">
        <v>42</v>
      </c>
      <c r="E6002" s="4" t="s">
        <v>201</v>
      </c>
      <c r="F6002" s="9">
        <v>3</v>
      </c>
      <c r="G6002">
        <f>VLOOKUP(E6002,'Data Produk'!$A$2:$E$2517,5,FALSE)</f>
        <v>37350</v>
      </c>
      <c r="H6002">
        <f t="shared" si="187"/>
        <v>112050</v>
      </c>
      <c r="I6002" t="str">
        <f>VLOOKUP(E6002,'Data Produk'!$A$2:$E$2517,3,FALSE)</f>
        <v>BHINNEKA LAVALIER MV01 MICROPHONE BLACK</v>
      </c>
      <c r="J6002" t="str">
        <f>VLOOKUP(E6002,'Data Produk'!$A$2:$E$2517,4,FALSE)</f>
        <v>STREAMING DEVICES</v>
      </c>
      <c r="K6002" t="str">
        <f>VLOOKUP(D6002,'Data Outlet'!$A$2:$D$17,4,FALSE)</f>
        <v>Hadi Nugroho</v>
      </c>
      <c r="L6002" t="str">
        <f>VLOOKUP(D6002,'Data Outlet'!$A$2:$D$17,2,FALSE)</f>
        <v>MALL KELAPA GADING</v>
      </c>
    </row>
    <row r="6003" spans="1:12" x14ac:dyDescent="0.25">
      <c r="A6003" t="str">
        <f t="shared" si="188"/>
        <v>T-6002</v>
      </c>
      <c r="B6003" s="3" t="s">
        <v>2584</v>
      </c>
      <c r="C6003" s="5">
        <v>45450</v>
      </c>
      <c r="D6003" s="3" t="s">
        <v>42</v>
      </c>
      <c r="E6003" s="4" t="s">
        <v>979</v>
      </c>
      <c r="F6003" s="9">
        <v>1</v>
      </c>
      <c r="G6003">
        <f>VLOOKUP(E6003,'Data Produk'!$A$2:$E$2517,5,FALSE)</f>
        <v>10000</v>
      </c>
      <c r="H6003">
        <f t="shared" si="187"/>
        <v>10000</v>
      </c>
      <c r="I6003" t="str">
        <f>VLOOKUP(E6003,'Data Produk'!$A$2:$E$2517,3,FALSE)</f>
        <v>KM102 BHINNEKA USB CABLE MICRO</v>
      </c>
      <c r="J6003" t="str">
        <f>VLOOKUP(E6003,'Data Produk'!$A$2:$E$2517,4,FALSE)</f>
        <v>CABLE</v>
      </c>
      <c r="K6003" t="str">
        <f>VLOOKUP(D6003,'Data Outlet'!$A$2:$D$17,4,FALSE)</f>
        <v>Hadi Nugroho</v>
      </c>
      <c r="L6003" t="str">
        <f>VLOOKUP(D6003,'Data Outlet'!$A$2:$D$17,2,FALSE)</f>
        <v>MALL KELAPA GADING</v>
      </c>
    </row>
    <row r="6004" spans="1:12" x14ac:dyDescent="0.25">
      <c r="A6004" t="str">
        <f t="shared" si="188"/>
        <v>T-6003</v>
      </c>
      <c r="B6004" s="3" t="s">
        <v>2584</v>
      </c>
      <c r="C6004" s="5">
        <v>45459</v>
      </c>
      <c r="D6004" s="3" t="s">
        <v>42</v>
      </c>
      <c r="E6004" s="4" t="s">
        <v>701</v>
      </c>
      <c r="F6004" s="9">
        <v>2</v>
      </c>
      <c r="G6004">
        <f>VLOOKUP(E6004,'Data Produk'!$A$2:$E$2517,5,FALSE)</f>
        <v>162000</v>
      </c>
      <c r="H6004">
        <f t="shared" si="187"/>
        <v>324000</v>
      </c>
      <c r="I6004" t="str">
        <f>VLOOKUP(E6004,'Data Produk'!$A$2:$E$2517,3,FALSE)</f>
        <v>BHINNEKA POWER PACK T1 10.000 mAh 22,5W POWERBANK BLACK</v>
      </c>
      <c r="J6004" t="str">
        <f>VLOOKUP(E6004,'Data Produk'!$A$2:$E$2517,4,FALSE)</f>
        <v>POWERBANK</v>
      </c>
      <c r="K6004" t="str">
        <f>VLOOKUP(D6004,'Data Outlet'!$A$2:$D$17,4,FALSE)</f>
        <v>Hadi Nugroho</v>
      </c>
      <c r="L6004" t="str">
        <f>VLOOKUP(D6004,'Data Outlet'!$A$2:$D$17,2,FALSE)</f>
        <v>MALL KELAPA GADING</v>
      </c>
    </row>
    <row r="6005" spans="1:12" x14ac:dyDescent="0.25">
      <c r="A6005" t="str">
        <f t="shared" si="188"/>
        <v>T-6004</v>
      </c>
      <c r="B6005" s="3" t="s">
        <v>2584</v>
      </c>
      <c r="C6005" s="5">
        <v>45446</v>
      </c>
      <c r="D6005" s="3" t="s">
        <v>42</v>
      </c>
      <c r="E6005" s="4" t="s">
        <v>1120</v>
      </c>
      <c r="F6005" s="9">
        <v>1</v>
      </c>
      <c r="G6005">
        <f>VLOOKUP(E6005,'Data Produk'!$A$2:$E$2517,5,FALSE)</f>
        <v>98100</v>
      </c>
      <c r="H6005">
        <f t="shared" si="187"/>
        <v>98100</v>
      </c>
      <c r="I6005" t="str">
        <f>VLOOKUP(E6005,'Data Produk'!$A$2:$E$2517,3,FALSE)</f>
        <v>BHINNEKA POWER PURE 30W 2-PORTS USB CHARGER (PD+QC) WHITE</v>
      </c>
      <c r="J6005" t="str">
        <f>VLOOKUP(E6005,'Data Produk'!$A$2:$E$2517,4,FALSE)</f>
        <v>CHARGER</v>
      </c>
      <c r="K6005" t="str">
        <f>VLOOKUP(D6005,'Data Outlet'!$A$2:$D$17,4,FALSE)</f>
        <v>Hadi Nugroho</v>
      </c>
      <c r="L6005" t="str">
        <f>VLOOKUP(D6005,'Data Outlet'!$A$2:$D$17,2,FALSE)</f>
        <v>MALL KELAPA GADING</v>
      </c>
    </row>
    <row r="6006" spans="1:12" x14ac:dyDescent="0.25">
      <c r="A6006" t="str">
        <f t="shared" si="188"/>
        <v>T-6005</v>
      </c>
      <c r="B6006" s="3" t="s">
        <v>2584</v>
      </c>
      <c r="C6006" s="5">
        <v>45451</v>
      </c>
      <c r="D6006" s="3" t="s">
        <v>42</v>
      </c>
      <c r="E6006" s="4" t="s">
        <v>1977</v>
      </c>
      <c r="F6006" s="9">
        <v>1</v>
      </c>
      <c r="G6006">
        <f>VLOOKUP(E6006,'Data Produk'!$A$2:$E$2517,5,FALSE)</f>
        <v>62100</v>
      </c>
      <c r="H6006">
        <f t="shared" si="187"/>
        <v>62100</v>
      </c>
      <c r="I6006" t="str">
        <f>VLOOKUP(E6006,'Data Produk'!$A$2:$E$2517,3,FALSE)</f>
        <v>BHINNEKA Numeric Keyboard Office K801</v>
      </c>
      <c r="J6006" t="str">
        <f>VLOOKUP(E6006,'Data Produk'!$A$2:$E$2517,4,FALSE)</f>
        <v>OFFICE COMBO</v>
      </c>
      <c r="K6006" t="str">
        <f>VLOOKUP(D6006,'Data Outlet'!$A$2:$D$17,4,FALSE)</f>
        <v>Hadi Nugroho</v>
      </c>
      <c r="L6006" t="str">
        <f>VLOOKUP(D6006,'Data Outlet'!$A$2:$D$17,2,FALSE)</f>
        <v>MALL KELAPA GADING</v>
      </c>
    </row>
    <row r="6007" spans="1:12" x14ac:dyDescent="0.25">
      <c r="A6007" t="str">
        <f t="shared" si="188"/>
        <v>T-6006</v>
      </c>
      <c r="B6007" s="3" t="s">
        <v>2584</v>
      </c>
      <c r="C6007" s="5">
        <v>45469</v>
      </c>
      <c r="D6007" s="3" t="s">
        <v>42</v>
      </c>
      <c r="E6007" s="4" t="s">
        <v>729</v>
      </c>
      <c r="F6007" s="9">
        <v>1</v>
      </c>
      <c r="G6007">
        <f>VLOOKUP(E6007,'Data Produk'!$A$2:$E$2517,5,FALSE)</f>
        <v>144000</v>
      </c>
      <c r="H6007">
        <f t="shared" si="187"/>
        <v>144000</v>
      </c>
      <c r="I6007" t="str">
        <f>VLOOKUP(E6007,'Data Produk'!$A$2:$E$2517,3,FALSE)</f>
        <v>BHINNEKA PORTAL 7.1 HG28 GAMING HEADSET BLACK</v>
      </c>
      <c r="J6007" t="str">
        <f>VLOOKUP(E6007,'Data Produk'!$A$2:$E$2517,4,FALSE)</f>
        <v>GAMING HEADSET</v>
      </c>
      <c r="K6007" t="str">
        <f>VLOOKUP(D6007,'Data Outlet'!$A$2:$D$17,4,FALSE)</f>
        <v>Hadi Nugroho</v>
      </c>
      <c r="L6007" t="str">
        <f>VLOOKUP(D6007,'Data Outlet'!$A$2:$D$17,2,FALSE)</f>
        <v>MALL KELAPA GADING</v>
      </c>
    </row>
    <row r="6008" spans="1:12" x14ac:dyDescent="0.25">
      <c r="A6008" t="str">
        <f t="shared" si="188"/>
        <v>T-6007</v>
      </c>
      <c r="B6008" s="3" t="s">
        <v>2584</v>
      </c>
      <c r="C6008" s="5">
        <v>45456</v>
      </c>
      <c r="D6008" s="3" t="s">
        <v>42</v>
      </c>
      <c r="E6008" s="4" t="s">
        <v>1558</v>
      </c>
      <c r="F6008" s="9">
        <v>1</v>
      </c>
      <c r="G6008">
        <f>VLOOKUP(E6008,'Data Produk'!$A$2:$E$2517,5,FALSE)</f>
        <v>112500</v>
      </c>
      <c r="H6008">
        <f t="shared" si="187"/>
        <v>112500</v>
      </c>
      <c r="I6008" t="str">
        <f>VLOOKUP(E6008,'Data Produk'!$A$2:$E$2517,3,FALSE)</f>
        <v>BHINNEKA WAVE11 TW11 TRUE WIRELESS BLACK</v>
      </c>
      <c r="J6008" t="str">
        <f>VLOOKUP(E6008,'Data Produk'!$A$2:$E$2517,4,FALSE)</f>
        <v>TWS</v>
      </c>
      <c r="K6008" t="str">
        <f>VLOOKUP(D6008,'Data Outlet'!$A$2:$D$17,4,FALSE)</f>
        <v>Hadi Nugroho</v>
      </c>
      <c r="L6008" t="str">
        <f>VLOOKUP(D6008,'Data Outlet'!$A$2:$D$17,2,FALSE)</f>
        <v>MALL KELAPA GADING</v>
      </c>
    </row>
    <row r="6009" spans="1:12" x14ac:dyDescent="0.25">
      <c r="A6009" t="str">
        <f t="shared" si="188"/>
        <v>T-6008</v>
      </c>
      <c r="B6009" s="3" t="s">
        <v>2584</v>
      </c>
      <c r="C6009" s="5">
        <v>45448</v>
      </c>
      <c r="D6009" s="3" t="s">
        <v>42</v>
      </c>
      <c r="E6009" s="4" t="s">
        <v>739</v>
      </c>
      <c r="F6009" s="9">
        <v>1</v>
      </c>
      <c r="G6009">
        <f>VLOOKUP(E6009,'Data Produk'!$A$2:$E$2517,5,FALSE)</f>
        <v>65700</v>
      </c>
      <c r="H6009">
        <f t="shared" si="187"/>
        <v>65700</v>
      </c>
      <c r="I6009" t="str">
        <f>VLOOKUP(E6009,'Data Produk'!$A$2:$E$2517,3,FALSE)</f>
        <v>BHINNEKA POWER GO 20W 1-PORT TYPE-C USB CHARGER (PD) WHITE</v>
      </c>
      <c r="J6009" t="str">
        <f>VLOOKUP(E6009,'Data Produk'!$A$2:$E$2517,4,FALSE)</f>
        <v>CHARGER</v>
      </c>
      <c r="K6009" t="str">
        <f>VLOOKUP(D6009,'Data Outlet'!$A$2:$D$17,4,FALSE)</f>
        <v>Hadi Nugroho</v>
      </c>
      <c r="L6009" t="str">
        <f>VLOOKUP(D6009,'Data Outlet'!$A$2:$D$17,2,FALSE)</f>
        <v>MALL KELAPA GADING</v>
      </c>
    </row>
    <row r="6010" spans="1:12" x14ac:dyDescent="0.25">
      <c r="A6010" t="str">
        <f t="shared" si="188"/>
        <v>T-6009</v>
      </c>
      <c r="B6010" s="3" t="s">
        <v>2584</v>
      </c>
      <c r="C6010" s="5">
        <v>45469</v>
      </c>
      <c r="D6010" s="3" t="s">
        <v>42</v>
      </c>
      <c r="E6010" s="4" t="s">
        <v>255</v>
      </c>
      <c r="F6010" s="9">
        <v>1</v>
      </c>
      <c r="G6010">
        <f>VLOOKUP(E6010,'Data Produk'!$A$2:$E$2517,5,FALSE)</f>
        <v>88200</v>
      </c>
      <c r="H6010">
        <f t="shared" si="187"/>
        <v>88200</v>
      </c>
      <c r="I6010" t="str">
        <f>VLOOKUP(E6010,'Data Produk'!$A$2:$E$2517,3,FALSE)</f>
        <v>BHINNEKA POWER PACK S1 10.000 mAh POWERBANK BLACK</v>
      </c>
      <c r="J6010" t="str">
        <f>VLOOKUP(E6010,'Data Produk'!$A$2:$E$2517,4,FALSE)</f>
        <v>POWERBANK</v>
      </c>
      <c r="K6010" t="str">
        <f>VLOOKUP(D6010,'Data Outlet'!$A$2:$D$17,4,FALSE)</f>
        <v>Hadi Nugroho</v>
      </c>
      <c r="L6010" t="str">
        <f>VLOOKUP(D6010,'Data Outlet'!$A$2:$D$17,2,FALSE)</f>
        <v>MALL KELAPA GADING</v>
      </c>
    </row>
    <row r="6011" spans="1:12" x14ac:dyDescent="0.25">
      <c r="A6011" t="str">
        <f t="shared" si="188"/>
        <v>T-6010</v>
      </c>
      <c r="B6011" s="3" t="s">
        <v>2584</v>
      </c>
      <c r="C6011" s="5">
        <v>45470</v>
      </c>
      <c r="D6011" s="3" t="s">
        <v>42</v>
      </c>
      <c r="E6011" s="4" t="s">
        <v>1223</v>
      </c>
      <c r="F6011" s="9">
        <v>1</v>
      </c>
      <c r="G6011">
        <f>VLOOKUP(E6011,'Data Produk'!$A$2:$E$2517,5,FALSE)</f>
        <v>116100</v>
      </c>
      <c r="H6011">
        <f t="shared" si="187"/>
        <v>116100</v>
      </c>
      <c r="I6011" t="str">
        <f>VLOOKUP(E6011,'Data Produk'!$A$2:$E$2517,3,FALSE)</f>
        <v>BHINNEKA SMART PLUG SP01</v>
      </c>
      <c r="J6011" t="str">
        <f>VLOOKUP(E6011,'Data Produk'!$A$2:$E$2517,4,FALSE)</f>
        <v>SMART LIFE</v>
      </c>
      <c r="K6011" t="str">
        <f>VLOOKUP(D6011,'Data Outlet'!$A$2:$D$17,4,FALSE)</f>
        <v>Hadi Nugroho</v>
      </c>
      <c r="L6011" t="str">
        <f>VLOOKUP(D6011,'Data Outlet'!$A$2:$D$17,2,FALSE)</f>
        <v>MALL KELAPA GADING</v>
      </c>
    </row>
    <row r="6012" spans="1:12" x14ac:dyDescent="0.25">
      <c r="A6012" t="str">
        <f t="shared" si="188"/>
        <v>T-6011</v>
      </c>
      <c r="B6012" s="3" t="s">
        <v>2584</v>
      </c>
      <c r="C6012" s="5">
        <v>45450</v>
      </c>
      <c r="D6012" s="3" t="s">
        <v>42</v>
      </c>
      <c r="E6012" s="4" t="s">
        <v>86</v>
      </c>
      <c r="F6012" s="9">
        <v>3</v>
      </c>
      <c r="G6012">
        <f>VLOOKUP(E6012,'Data Produk'!$A$2:$E$2517,5,FALSE)</f>
        <v>12600</v>
      </c>
      <c r="H6012">
        <f t="shared" si="187"/>
        <v>37800</v>
      </c>
      <c r="I6012" t="str">
        <f>VLOOKUP(E6012,'Data Produk'!$A$2:$E$2517,3,FALSE)</f>
        <v>BHINNEKA BASIC XL MP64 BASIC MOUSEPAD BLACK</v>
      </c>
      <c r="J6012" t="str">
        <f>VLOOKUP(E6012,'Data Produk'!$A$2:$E$2517,4,FALSE)</f>
        <v>BASIC MOUSEPAD</v>
      </c>
      <c r="K6012" t="str">
        <f>VLOOKUP(D6012,'Data Outlet'!$A$2:$D$17,4,FALSE)</f>
        <v>Hadi Nugroho</v>
      </c>
      <c r="L6012" t="str">
        <f>VLOOKUP(D6012,'Data Outlet'!$A$2:$D$17,2,FALSE)</f>
        <v>MALL KELAPA GADING</v>
      </c>
    </row>
    <row r="6013" spans="1:12" x14ac:dyDescent="0.25">
      <c r="A6013" t="str">
        <f t="shared" si="188"/>
        <v>T-6012</v>
      </c>
      <c r="B6013" s="3" t="s">
        <v>2584</v>
      </c>
      <c r="C6013" s="5">
        <v>45460</v>
      </c>
      <c r="D6013" s="3" t="s">
        <v>42</v>
      </c>
      <c r="E6013" s="4" t="s">
        <v>1978</v>
      </c>
      <c r="F6013" s="9">
        <v>1</v>
      </c>
      <c r="G6013">
        <f>VLOOKUP(E6013,'Data Produk'!$A$2:$E$2517,5,FALSE)</f>
        <v>40500</v>
      </c>
      <c r="H6013">
        <f t="shared" si="187"/>
        <v>40500</v>
      </c>
      <c r="I6013" t="str">
        <f>VLOOKUP(E6013,'Data Produk'!$A$2:$E$2517,3,FALSE)</f>
        <v>BHINNEKA RHASTA II G13 GAMING MOUSE BLACK</v>
      </c>
      <c r="J6013" t="str">
        <f>VLOOKUP(E6013,'Data Produk'!$A$2:$E$2517,4,FALSE)</f>
        <v>MOUSE GAMING</v>
      </c>
      <c r="K6013" t="str">
        <f>VLOOKUP(D6013,'Data Outlet'!$A$2:$D$17,4,FALSE)</f>
        <v>Hadi Nugroho</v>
      </c>
      <c r="L6013" t="str">
        <f>VLOOKUP(D6013,'Data Outlet'!$A$2:$D$17,2,FALSE)</f>
        <v>MALL KELAPA GADING</v>
      </c>
    </row>
    <row r="6014" spans="1:12" x14ac:dyDescent="0.25">
      <c r="A6014" t="str">
        <f t="shared" si="188"/>
        <v>T-6013</v>
      </c>
      <c r="B6014" s="3" t="s">
        <v>2584</v>
      </c>
      <c r="C6014" s="5">
        <v>45471</v>
      </c>
      <c r="D6014" s="3" t="s">
        <v>42</v>
      </c>
      <c r="E6014" s="4" t="s">
        <v>1159</v>
      </c>
      <c r="F6014" s="9">
        <v>1</v>
      </c>
      <c r="G6014">
        <f>VLOOKUP(E6014,'Data Produk'!$A$2:$E$2517,5,FALSE)</f>
        <v>40500</v>
      </c>
      <c r="H6014">
        <f t="shared" si="187"/>
        <v>40500</v>
      </c>
      <c r="I6014" t="str">
        <f>VLOOKUP(E6014,'Data Produk'!$A$2:$E$2517,3,FALSE)</f>
        <v>BHINNEKA Mouse Wireless W188 WHITE</v>
      </c>
      <c r="J6014" t="str">
        <f>VLOOKUP(E6014,'Data Produk'!$A$2:$E$2517,4,FALSE)</f>
        <v>OFFICE MOUSE</v>
      </c>
      <c r="K6014" t="str">
        <f>VLOOKUP(D6014,'Data Outlet'!$A$2:$D$17,4,FALSE)</f>
        <v>Hadi Nugroho</v>
      </c>
      <c r="L6014" t="str">
        <f>VLOOKUP(D6014,'Data Outlet'!$A$2:$D$17,2,FALSE)</f>
        <v>MALL KELAPA GADING</v>
      </c>
    </row>
    <row r="6015" spans="1:12" x14ac:dyDescent="0.25">
      <c r="A6015" t="str">
        <f t="shared" si="188"/>
        <v>T-6014</v>
      </c>
      <c r="B6015" s="3" t="s">
        <v>2584</v>
      </c>
      <c r="C6015" s="5">
        <v>45444</v>
      </c>
      <c r="D6015" s="3" t="s">
        <v>42</v>
      </c>
      <c r="E6015" s="4" t="s">
        <v>287</v>
      </c>
      <c r="F6015" s="9">
        <v>4</v>
      </c>
      <c r="G6015">
        <f>VLOOKUP(E6015,'Data Produk'!$A$2:$E$2517,5,FALSE)</f>
        <v>27000</v>
      </c>
      <c r="H6015">
        <f t="shared" si="187"/>
        <v>108000</v>
      </c>
      <c r="I6015" t="str">
        <f>VLOOKUP(E6015,'Data Produk'!$A$2:$E$2517,3,FALSE)</f>
        <v>BHINNEKA DURALINK KLB2001 BLACK</v>
      </c>
      <c r="J6015" t="str">
        <f>VLOOKUP(E6015,'Data Produk'!$A$2:$E$2517,4,FALSE)</f>
        <v>CABLE</v>
      </c>
      <c r="K6015" t="str">
        <f>VLOOKUP(D6015,'Data Outlet'!$A$2:$D$17,4,FALSE)</f>
        <v>Hadi Nugroho</v>
      </c>
      <c r="L6015" t="str">
        <f>VLOOKUP(D6015,'Data Outlet'!$A$2:$D$17,2,FALSE)</f>
        <v>MALL KELAPA GADING</v>
      </c>
    </row>
    <row r="6016" spans="1:12" x14ac:dyDescent="0.25">
      <c r="A6016" t="str">
        <f t="shared" si="188"/>
        <v>T-6015</v>
      </c>
      <c r="B6016" s="3" t="s">
        <v>2584</v>
      </c>
      <c r="C6016" s="5">
        <v>45466</v>
      </c>
      <c r="D6016" s="3" t="s">
        <v>42</v>
      </c>
      <c r="E6016" s="4" t="s">
        <v>85</v>
      </c>
      <c r="F6016" s="9">
        <v>4</v>
      </c>
      <c r="G6016">
        <f>VLOOKUP(E6016,'Data Produk'!$A$2:$E$2517,5,FALSE)</f>
        <v>89100</v>
      </c>
      <c r="H6016">
        <f t="shared" si="187"/>
        <v>356400</v>
      </c>
      <c r="I6016" t="str">
        <f>VLOOKUP(E6016,'Data Produk'!$A$2:$E$2517,3,FALSE)</f>
        <v>BHINNEKA POWER PURE 33W 2-PORTS USB CHARGER (PD+QC) BLACK</v>
      </c>
      <c r="J6016" t="str">
        <f>VLOOKUP(E6016,'Data Produk'!$A$2:$E$2517,4,FALSE)</f>
        <v>CHARGER</v>
      </c>
      <c r="K6016" t="str">
        <f>VLOOKUP(D6016,'Data Outlet'!$A$2:$D$17,4,FALSE)</f>
        <v>Hadi Nugroho</v>
      </c>
      <c r="L6016" t="str">
        <f>VLOOKUP(D6016,'Data Outlet'!$A$2:$D$17,2,FALSE)</f>
        <v>MALL KELAPA GADING</v>
      </c>
    </row>
    <row r="6017" spans="1:12" x14ac:dyDescent="0.25">
      <c r="A6017" t="str">
        <f t="shared" si="188"/>
        <v>T-6016</v>
      </c>
      <c r="B6017" s="3" t="s">
        <v>2584</v>
      </c>
      <c r="C6017" s="5">
        <v>45460</v>
      </c>
      <c r="D6017" s="3" t="s">
        <v>42</v>
      </c>
      <c r="E6017" s="4" t="s">
        <v>303</v>
      </c>
      <c r="F6017" s="9">
        <v>6</v>
      </c>
      <c r="G6017">
        <f>VLOOKUP(E6017,'Data Produk'!$A$2:$E$2517,5,FALSE)</f>
        <v>14400</v>
      </c>
      <c r="H6017">
        <f t="shared" si="187"/>
        <v>86400</v>
      </c>
      <c r="I6017" t="str">
        <f>VLOOKUP(E6017,'Data Produk'!$A$2:$E$2517,3,FALSE)</f>
        <v>BHINNEKA DURALINK KLT1201 CABLE BLACK</v>
      </c>
      <c r="J6017" t="str">
        <f>VLOOKUP(E6017,'Data Produk'!$A$2:$E$2517,4,FALSE)</f>
        <v>CABLE</v>
      </c>
      <c r="K6017" t="str">
        <f>VLOOKUP(D6017,'Data Outlet'!$A$2:$D$17,4,FALSE)</f>
        <v>Hadi Nugroho</v>
      </c>
      <c r="L6017" t="str">
        <f>VLOOKUP(D6017,'Data Outlet'!$A$2:$D$17,2,FALSE)</f>
        <v>MALL KELAPA GADING</v>
      </c>
    </row>
    <row r="6018" spans="1:12" x14ac:dyDescent="0.25">
      <c r="A6018" t="str">
        <f t="shared" si="188"/>
        <v>T-6017</v>
      </c>
      <c r="B6018" s="3" t="s">
        <v>2584</v>
      </c>
      <c r="C6018" s="5">
        <v>45449</v>
      </c>
      <c r="D6018" s="3" t="s">
        <v>42</v>
      </c>
      <c r="E6018" s="4" t="s">
        <v>182</v>
      </c>
      <c r="F6018" s="9">
        <v>4</v>
      </c>
      <c r="G6018">
        <f>VLOOKUP(E6018,'Data Produk'!$A$2:$E$2517,5,FALSE)</f>
        <v>22500</v>
      </c>
      <c r="H6018">
        <f t="shared" si="187"/>
        <v>90000</v>
      </c>
      <c r="I6018" t="str">
        <f>VLOOKUP(E6018,'Data Produk'!$A$2:$E$2517,3,FALSE)</f>
        <v>BHINNEKA HYPERLINK KV65C1201 BLACK</v>
      </c>
      <c r="J6018" t="str">
        <f>VLOOKUP(E6018,'Data Produk'!$A$2:$E$2517,4,FALSE)</f>
        <v>CABLE</v>
      </c>
      <c r="K6018" t="str">
        <f>VLOOKUP(D6018,'Data Outlet'!$A$2:$D$17,4,FALSE)</f>
        <v>Hadi Nugroho</v>
      </c>
      <c r="L6018" t="str">
        <f>VLOOKUP(D6018,'Data Outlet'!$A$2:$D$17,2,FALSE)</f>
        <v>MALL KELAPA GADING</v>
      </c>
    </row>
    <row r="6019" spans="1:12" x14ac:dyDescent="0.25">
      <c r="A6019" t="str">
        <f t="shared" si="188"/>
        <v>T-6018</v>
      </c>
      <c r="B6019" s="3" t="s">
        <v>2584</v>
      </c>
      <c r="C6019" s="5">
        <v>45458</v>
      </c>
      <c r="D6019" s="3" t="s">
        <v>42</v>
      </c>
      <c r="E6019" s="4" t="s">
        <v>1979</v>
      </c>
      <c r="F6019" s="9">
        <v>2</v>
      </c>
      <c r="G6019">
        <f>VLOOKUP(E6019,'Data Produk'!$A$2:$E$2517,5,FALSE)</f>
        <v>355500</v>
      </c>
      <c r="H6019">
        <f t="shared" ref="H6019:H6082" si="189">G6019*F6019</f>
        <v>711000</v>
      </c>
      <c r="I6019" t="str">
        <f>VLOOKUP(E6019,'Data Produk'!$A$2:$E$2517,3,FALSE)</f>
        <v>BHINNEKA Gaming Gamepad USB WGP14 BK</v>
      </c>
      <c r="J6019" t="str">
        <f>VLOOKUP(E6019,'Data Produk'!$A$2:$E$2517,4,FALSE)</f>
        <v>GAMEPAD</v>
      </c>
      <c r="K6019" t="str">
        <f>VLOOKUP(D6019,'Data Outlet'!$A$2:$D$17,4,FALSE)</f>
        <v>Hadi Nugroho</v>
      </c>
      <c r="L6019" t="str">
        <f>VLOOKUP(D6019,'Data Outlet'!$A$2:$D$17,2,FALSE)</f>
        <v>MALL KELAPA GADING</v>
      </c>
    </row>
    <row r="6020" spans="1:12" x14ac:dyDescent="0.25">
      <c r="A6020" t="str">
        <f t="shared" si="188"/>
        <v>T-6019</v>
      </c>
      <c r="B6020" s="3" t="s">
        <v>2584</v>
      </c>
      <c r="C6020" s="5">
        <v>45469</v>
      </c>
      <c r="D6020" s="3" t="s">
        <v>42</v>
      </c>
      <c r="E6020" s="4" t="s">
        <v>207</v>
      </c>
      <c r="F6020" s="9">
        <v>2</v>
      </c>
      <c r="G6020">
        <f>VLOOKUP(E6020,'Data Produk'!$A$2:$E$2517,5,FALSE)</f>
        <v>13500</v>
      </c>
      <c r="H6020">
        <f t="shared" si="189"/>
        <v>27000</v>
      </c>
      <c r="I6020" t="str">
        <f>VLOOKUP(E6020,'Data Produk'!$A$2:$E$2517,3,FALSE)</f>
        <v>BHINNEKA LINKBUDS ES2 WIRED EARBUDS WHITE</v>
      </c>
      <c r="J6020" t="str">
        <f>VLOOKUP(E6020,'Data Produk'!$A$2:$E$2517,4,FALSE)</f>
        <v>EARPHONE</v>
      </c>
      <c r="K6020" t="str">
        <f>VLOOKUP(D6020,'Data Outlet'!$A$2:$D$17,4,FALSE)</f>
        <v>Hadi Nugroho</v>
      </c>
      <c r="L6020" t="str">
        <f>VLOOKUP(D6020,'Data Outlet'!$A$2:$D$17,2,FALSE)</f>
        <v>MALL KELAPA GADING</v>
      </c>
    </row>
    <row r="6021" spans="1:12" x14ac:dyDescent="0.25">
      <c r="A6021" t="str">
        <f t="shared" si="188"/>
        <v>T-6020</v>
      </c>
      <c r="B6021" s="3" t="s">
        <v>2584</v>
      </c>
      <c r="C6021" s="5">
        <v>45456</v>
      </c>
      <c r="D6021" s="3" t="s">
        <v>42</v>
      </c>
      <c r="E6021" s="4" t="s">
        <v>313</v>
      </c>
      <c r="F6021" s="9">
        <v>2</v>
      </c>
      <c r="G6021">
        <f>VLOOKUP(E6021,'Data Produk'!$A$2:$E$2517,5,FALSE)</f>
        <v>162000</v>
      </c>
      <c r="H6021">
        <f t="shared" si="189"/>
        <v>324000</v>
      </c>
      <c r="I6021" t="str">
        <f>VLOOKUP(E6021,'Data Produk'!$A$2:$E$2517,3,FALSE)</f>
        <v>BHINNEKA POWER PACK T1 10.000 mAh 22,5W POWERBANK WHITE</v>
      </c>
      <c r="J6021" t="str">
        <f>VLOOKUP(E6021,'Data Produk'!$A$2:$E$2517,4,FALSE)</f>
        <v>POWERBANK</v>
      </c>
      <c r="K6021" t="str">
        <f>VLOOKUP(D6021,'Data Outlet'!$A$2:$D$17,4,FALSE)</f>
        <v>Hadi Nugroho</v>
      </c>
      <c r="L6021" t="str">
        <f>VLOOKUP(D6021,'Data Outlet'!$A$2:$D$17,2,FALSE)</f>
        <v>MALL KELAPA GADING</v>
      </c>
    </row>
    <row r="6022" spans="1:12" x14ac:dyDescent="0.25">
      <c r="A6022" t="str">
        <f t="shared" si="188"/>
        <v>T-6021</v>
      </c>
      <c r="B6022" s="3" t="s">
        <v>2584</v>
      </c>
      <c r="C6022" s="5">
        <v>45454</v>
      </c>
      <c r="D6022" s="3" t="s">
        <v>42</v>
      </c>
      <c r="E6022" s="4" t="s">
        <v>294</v>
      </c>
      <c r="F6022" s="9">
        <v>4</v>
      </c>
      <c r="G6022">
        <f>VLOOKUP(E6022,'Data Produk'!$A$2:$E$2517,5,FALSE)</f>
        <v>47700</v>
      </c>
      <c r="H6022">
        <f t="shared" si="189"/>
        <v>190800</v>
      </c>
      <c r="I6022" t="str">
        <f>VLOOKUP(E6022,'Data Produk'!$A$2:$E$2517,3,FALSE)</f>
        <v>BHINNEKA POWER MOVE 30W 2-PORTS CAR CHARGER (PD+QC) BLACK</v>
      </c>
      <c r="J6022" t="str">
        <f>VLOOKUP(E6022,'Data Produk'!$A$2:$E$2517,4,FALSE)</f>
        <v>CAR &amp; TRAVEL CHARGER</v>
      </c>
      <c r="K6022" t="str">
        <f>VLOOKUP(D6022,'Data Outlet'!$A$2:$D$17,4,FALSE)</f>
        <v>Hadi Nugroho</v>
      </c>
      <c r="L6022" t="str">
        <f>VLOOKUP(D6022,'Data Outlet'!$A$2:$D$17,2,FALSE)</f>
        <v>MALL KELAPA GADING</v>
      </c>
    </row>
    <row r="6023" spans="1:12" x14ac:dyDescent="0.25">
      <c r="A6023" t="str">
        <f t="shared" si="188"/>
        <v>T-6022</v>
      </c>
      <c r="B6023" s="3" t="s">
        <v>2584</v>
      </c>
      <c r="C6023" s="5">
        <v>45464</v>
      </c>
      <c r="D6023" s="3" t="s">
        <v>42</v>
      </c>
      <c r="E6023" s="4" t="s">
        <v>110</v>
      </c>
      <c r="F6023" s="9">
        <v>1</v>
      </c>
      <c r="G6023">
        <f>VLOOKUP(E6023,'Data Produk'!$A$2:$E$2517,5,FALSE)</f>
        <v>81000</v>
      </c>
      <c r="H6023">
        <f t="shared" si="189"/>
        <v>81000</v>
      </c>
      <c r="I6023" t="str">
        <f>VLOOKUP(E6023,'Data Produk'!$A$2:$E$2517,3,FALSE)</f>
        <v>BHINNEKA THOR X9 GAMING MOUSE BLACK</v>
      </c>
      <c r="J6023" t="str">
        <f>VLOOKUP(E6023,'Data Produk'!$A$2:$E$2517,4,FALSE)</f>
        <v>MOUSE GAMING</v>
      </c>
      <c r="K6023" t="str">
        <f>VLOOKUP(D6023,'Data Outlet'!$A$2:$D$17,4,FALSE)</f>
        <v>Hadi Nugroho</v>
      </c>
      <c r="L6023" t="str">
        <f>VLOOKUP(D6023,'Data Outlet'!$A$2:$D$17,2,FALSE)</f>
        <v>MALL KELAPA GADING</v>
      </c>
    </row>
    <row r="6024" spans="1:12" x14ac:dyDescent="0.25">
      <c r="A6024" t="str">
        <f t="shared" si="188"/>
        <v>T-6023</v>
      </c>
      <c r="B6024" s="3" t="s">
        <v>2584</v>
      </c>
      <c r="C6024" s="5">
        <v>45450</v>
      </c>
      <c r="D6024" s="3" t="s">
        <v>42</v>
      </c>
      <c r="E6024" s="4" t="s">
        <v>1024</v>
      </c>
      <c r="F6024" s="9">
        <v>3</v>
      </c>
      <c r="G6024">
        <f>VLOOKUP(E6024,'Data Produk'!$A$2:$E$2517,5,FALSE)</f>
        <v>32000</v>
      </c>
      <c r="H6024">
        <f t="shared" si="189"/>
        <v>96000</v>
      </c>
      <c r="I6024" t="str">
        <f>VLOOKUP(E6024,'Data Produk'!$A$2:$E$2517,3,FALSE)</f>
        <v>KL104 BHINNEKA USB CABLE LIGHTNING</v>
      </c>
      <c r="J6024" t="str">
        <f>VLOOKUP(E6024,'Data Produk'!$A$2:$E$2517,4,FALSE)</f>
        <v>CABLE</v>
      </c>
      <c r="K6024" t="str">
        <f>VLOOKUP(D6024,'Data Outlet'!$A$2:$D$17,4,FALSE)</f>
        <v>Hadi Nugroho</v>
      </c>
      <c r="L6024" t="str">
        <f>VLOOKUP(D6024,'Data Outlet'!$A$2:$D$17,2,FALSE)</f>
        <v>MALL KELAPA GADING</v>
      </c>
    </row>
    <row r="6025" spans="1:12" x14ac:dyDescent="0.25">
      <c r="A6025" t="str">
        <f t="shared" si="188"/>
        <v>T-6024</v>
      </c>
      <c r="B6025" s="3" t="s">
        <v>2584</v>
      </c>
      <c r="C6025" s="5">
        <v>45452</v>
      </c>
      <c r="D6025" s="3" t="s">
        <v>42</v>
      </c>
      <c r="E6025" s="4" t="s">
        <v>233</v>
      </c>
      <c r="F6025" s="9">
        <v>2</v>
      </c>
      <c r="G6025">
        <f>VLOOKUP(E6025,'Data Produk'!$A$2:$E$2517,5,FALSE)</f>
        <v>76500</v>
      </c>
      <c r="H6025">
        <f t="shared" si="189"/>
        <v>153000</v>
      </c>
      <c r="I6025" t="str">
        <f>VLOOKUP(E6025,'Data Produk'!$A$2:$E$2517,3,FALSE)</f>
        <v>BHINNEKA WAVE10 TW10 TRUE WIRELESS BEIGE</v>
      </c>
      <c r="J6025" t="str">
        <f>VLOOKUP(E6025,'Data Produk'!$A$2:$E$2517,4,FALSE)</f>
        <v>TWS</v>
      </c>
      <c r="K6025" t="str">
        <f>VLOOKUP(D6025,'Data Outlet'!$A$2:$D$17,4,FALSE)</f>
        <v>Hadi Nugroho</v>
      </c>
      <c r="L6025" t="str">
        <f>VLOOKUP(D6025,'Data Outlet'!$A$2:$D$17,2,FALSE)</f>
        <v>MALL KELAPA GADING</v>
      </c>
    </row>
    <row r="6026" spans="1:12" x14ac:dyDescent="0.25">
      <c r="A6026" t="str">
        <f t="shared" si="188"/>
        <v>T-6025</v>
      </c>
      <c r="B6026" s="3" t="s">
        <v>2584</v>
      </c>
      <c r="C6026" s="5">
        <v>45459</v>
      </c>
      <c r="D6026" s="3" t="s">
        <v>42</v>
      </c>
      <c r="E6026" s="4" t="s">
        <v>133</v>
      </c>
      <c r="F6026" s="9">
        <v>2</v>
      </c>
      <c r="G6026">
        <f>VLOOKUP(E6026,'Data Produk'!$A$2:$E$2517,5,FALSE)</f>
        <v>10000</v>
      </c>
      <c r="H6026">
        <f t="shared" si="189"/>
        <v>20000</v>
      </c>
      <c r="I6026" t="str">
        <f>VLOOKUP(E6026,'Data Produk'!$A$2:$E$2517,3,FALSE)</f>
        <v>KM106 BHINNEKA USB CABLE MICRO</v>
      </c>
      <c r="J6026" t="str">
        <f>VLOOKUP(E6026,'Data Produk'!$A$2:$E$2517,4,FALSE)</f>
        <v>CABLE</v>
      </c>
      <c r="K6026" t="str">
        <f>VLOOKUP(D6026,'Data Outlet'!$A$2:$D$17,4,FALSE)</f>
        <v>Hadi Nugroho</v>
      </c>
      <c r="L6026" t="str">
        <f>VLOOKUP(D6026,'Data Outlet'!$A$2:$D$17,2,FALSE)</f>
        <v>MALL KELAPA GADING</v>
      </c>
    </row>
    <row r="6027" spans="1:12" x14ac:dyDescent="0.25">
      <c r="A6027" t="str">
        <f t="shared" si="188"/>
        <v>T-6026</v>
      </c>
      <c r="B6027" s="3" t="s">
        <v>2584</v>
      </c>
      <c r="C6027" s="5">
        <v>45458</v>
      </c>
      <c r="D6027" s="3" t="s">
        <v>42</v>
      </c>
      <c r="E6027" s="4" t="s">
        <v>83</v>
      </c>
      <c r="F6027" s="9">
        <v>2</v>
      </c>
      <c r="G6027">
        <f>VLOOKUP(E6027,'Data Produk'!$A$2:$E$2517,5,FALSE)</f>
        <v>49500</v>
      </c>
      <c r="H6027">
        <f t="shared" si="189"/>
        <v>99000</v>
      </c>
      <c r="I6027" t="str">
        <f>VLOOKUP(E6027,'Data Produk'!$A$2:$E$2517,3,FALSE)</f>
        <v>BHINNEKA POWER GO 20W 1-PORT TYPE-C USB CHARGER (PD+QC) BLACK</v>
      </c>
      <c r="J6027" t="str">
        <f>VLOOKUP(E6027,'Data Produk'!$A$2:$E$2517,4,FALSE)</f>
        <v>CHARGER</v>
      </c>
      <c r="K6027" t="str">
        <f>VLOOKUP(D6027,'Data Outlet'!$A$2:$D$17,4,FALSE)</f>
        <v>Hadi Nugroho</v>
      </c>
      <c r="L6027" t="str">
        <f>VLOOKUP(D6027,'Data Outlet'!$A$2:$D$17,2,FALSE)</f>
        <v>MALL KELAPA GADING</v>
      </c>
    </row>
    <row r="6028" spans="1:12" x14ac:dyDescent="0.25">
      <c r="A6028" t="str">
        <f t="shared" ref="A6028:A6091" si="190">"T-"&amp;ROW()-1</f>
        <v>T-6027</v>
      </c>
      <c r="B6028" s="3" t="s">
        <v>2584</v>
      </c>
      <c r="C6028" s="5">
        <v>45447</v>
      </c>
      <c r="D6028" s="3" t="s">
        <v>42</v>
      </c>
      <c r="E6028" s="4" t="s">
        <v>274</v>
      </c>
      <c r="F6028" s="9">
        <v>2</v>
      </c>
      <c r="G6028">
        <f>VLOOKUP(E6028,'Data Produk'!$A$2:$E$2517,5,FALSE)</f>
        <v>78750</v>
      </c>
      <c r="H6028">
        <f t="shared" si="189"/>
        <v>157500</v>
      </c>
      <c r="I6028" t="str">
        <f>VLOOKUP(E6028,'Data Produk'!$A$2:$E$2517,3,FALSE)</f>
        <v>BHINNEKA CRYTO VX7 GAMING MOUSE WHITE</v>
      </c>
      <c r="J6028" t="str">
        <f>VLOOKUP(E6028,'Data Produk'!$A$2:$E$2517,4,FALSE)</f>
        <v>MOUSE GAMING</v>
      </c>
      <c r="K6028" t="str">
        <f>VLOOKUP(D6028,'Data Outlet'!$A$2:$D$17,4,FALSE)</f>
        <v>Hadi Nugroho</v>
      </c>
      <c r="L6028" t="str">
        <f>VLOOKUP(D6028,'Data Outlet'!$A$2:$D$17,2,FALSE)</f>
        <v>MALL KELAPA GADING</v>
      </c>
    </row>
    <row r="6029" spans="1:12" x14ac:dyDescent="0.25">
      <c r="A6029" t="str">
        <f t="shared" si="190"/>
        <v>T-6028</v>
      </c>
      <c r="B6029" s="3" t="s">
        <v>2584</v>
      </c>
      <c r="C6029" s="5">
        <v>45472</v>
      </c>
      <c r="D6029" s="3" t="s">
        <v>42</v>
      </c>
      <c r="E6029" s="4" t="s">
        <v>1129</v>
      </c>
      <c r="F6029" s="9">
        <v>3</v>
      </c>
      <c r="G6029">
        <f>VLOOKUP(E6029,'Data Produk'!$A$2:$E$2517,5,FALSE)</f>
        <v>44100</v>
      </c>
      <c r="H6029">
        <f t="shared" si="189"/>
        <v>132300</v>
      </c>
      <c r="I6029" t="str">
        <f>VLOOKUP(E6029,'Data Produk'!$A$2:$E$2517,3,FALSE)</f>
        <v>BHINNEKA POWER PURE 18W 1-PORT TYPE-A USB CHARGER (QC) WHITE</v>
      </c>
      <c r="J6029" t="str">
        <f>VLOOKUP(E6029,'Data Produk'!$A$2:$E$2517,4,FALSE)</f>
        <v>CHARGER</v>
      </c>
      <c r="K6029" t="str">
        <f>VLOOKUP(D6029,'Data Outlet'!$A$2:$D$17,4,FALSE)</f>
        <v>Hadi Nugroho</v>
      </c>
      <c r="L6029" t="str">
        <f>VLOOKUP(D6029,'Data Outlet'!$A$2:$D$17,2,FALSE)</f>
        <v>MALL KELAPA GADING</v>
      </c>
    </row>
    <row r="6030" spans="1:12" x14ac:dyDescent="0.25">
      <c r="A6030" t="str">
        <f t="shared" si="190"/>
        <v>T-6029</v>
      </c>
      <c r="B6030" s="3" t="s">
        <v>2584</v>
      </c>
      <c r="C6030" s="5">
        <v>45452</v>
      </c>
      <c r="D6030" s="3" t="s">
        <v>42</v>
      </c>
      <c r="E6030" s="4" t="s">
        <v>1480</v>
      </c>
      <c r="F6030" s="9">
        <v>1</v>
      </c>
      <c r="G6030">
        <f>VLOOKUP(E6030,'Data Produk'!$A$2:$E$2517,5,FALSE)</f>
        <v>224100</v>
      </c>
      <c r="H6030">
        <f t="shared" si="189"/>
        <v>224100</v>
      </c>
      <c r="I6030" t="str">
        <f>VLOOKUP(E6030,'Data Produk'!$A$2:$E$2517,3,FALSE)</f>
        <v>BHINNEKA Gaming Headset MH86 MINT</v>
      </c>
      <c r="J6030" t="str">
        <f>VLOOKUP(E6030,'Data Produk'!$A$2:$E$2517,4,FALSE)</f>
        <v>GAMING HEADSET</v>
      </c>
      <c r="K6030" t="str">
        <f>VLOOKUP(D6030,'Data Outlet'!$A$2:$D$17,4,FALSE)</f>
        <v>Hadi Nugroho</v>
      </c>
      <c r="L6030" t="str">
        <f>VLOOKUP(D6030,'Data Outlet'!$A$2:$D$17,2,FALSE)</f>
        <v>MALL KELAPA GADING</v>
      </c>
    </row>
    <row r="6031" spans="1:12" x14ac:dyDescent="0.25">
      <c r="A6031" t="str">
        <f t="shared" si="190"/>
        <v>T-6030</v>
      </c>
      <c r="B6031" s="3" t="s">
        <v>2584</v>
      </c>
      <c r="C6031" s="5">
        <v>45470</v>
      </c>
      <c r="D6031" s="3" t="s">
        <v>42</v>
      </c>
      <c r="E6031" s="4" t="s">
        <v>715</v>
      </c>
      <c r="F6031" s="9">
        <v>2</v>
      </c>
      <c r="G6031">
        <f>VLOOKUP(E6031,'Data Produk'!$A$2:$E$2517,5,FALSE)</f>
        <v>57600</v>
      </c>
      <c r="H6031">
        <f t="shared" si="189"/>
        <v>115200</v>
      </c>
      <c r="I6031" t="str">
        <f>VLOOKUP(E6031,'Data Produk'!$A$2:$E$2517,3,FALSE)</f>
        <v>BHINNEKA GO W192 OFFICE MOUSE BLACK</v>
      </c>
      <c r="J6031" t="str">
        <f>VLOOKUP(E6031,'Data Produk'!$A$2:$E$2517,4,FALSE)</f>
        <v>OFFICE MOUSE</v>
      </c>
      <c r="K6031" t="str">
        <f>VLOOKUP(D6031,'Data Outlet'!$A$2:$D$17,4,FALSE)</f>
        <v>Hadi Nugroho</v>
      </c>
      <c r="L6031" t="str">
        <f>VLOOKUP(D6031,'Data Outlet'!$A$2:$D$17,2,FALSE)</f>
        <v>MALL KELAPA GADING</v>
      </c>
    </row>
    <row r="6032" spans="1:12" x14ac:dyDescent="0.25">
      <c r="A6032" t="str">
        <f t="shared" si="190"/>
        <v>T-6031</v>
      </c>
      <c r="B6032" s="3" t="s">
        <v>2584</v>
      </c>
      <c r="C6032" s="5">
        <v>45460</v>
      </c>
      <c r="D6032" s="3" t="s">
        <v>42</v>
      </c>
      <c r="E6032" s="4" t="s">
        <v>687</v>
      </c>
      <c r="F6032" s="9">
        <v>1</v>
      </c>
      <c r="G6032">
        <f>VLOOKUP(E6032,'Data Produk'!$A$2:$E$2517,5,FALSE)</f>
        <v>94500</v>
      </c>
      <c r="H6032">
        <f t="shared" si="189"/>
        <v>94500</v>
      </c>
      <c r="I6032" t="str">
        <f>VLOOKUP(E6032,'Data Produk'!$A$2:$E$2517,3,FALSE)</f>
        <v>BHINNEKA SMART LIGHT BUB 12W SLB102</v>
      </c>
      <c r="J6032" t="str">
        <f>VLOOKUP(E6032,'Data Produk'!$A$2:$E$2517,4,FALSE)</f>
        <v>SMART LIFE</v>
      </c>
      <c r="K6032" t="str">
        <f>VLOOKUP(D6032,'Data Outlet'!$A$2:$D$17,4,FALSE)</f>
        <v>Hadi Nugroho</v>
      </c>
      <c r="L6032" t="str">
        <f>VLOOKUP(D6032,'Data Outlet'!$A$2:$D$17,2,FALSE)</f>
        <v>MALL KELAPA GADING</v>
      </c>
    </row>
    <row r="6033" spans="1:12" x14ac:dyDescent="0.25">
      <c r="A6033" t="str">
        <f t="shared" si="190"/>
        <v>T-6032</v>
      </c>
      <c r="B6033" s="3" t="s">
        <v>2584</v>
      </c>
      <c r="C6033" s="5">
        <v>45449</v>
      </c>
      <c r="D6033" s="3" t="s">
        <v>42</v>
      </c>
      <c r="E6033" s="4" t="s">
        <v>1199</v>
      </c>
      <c r="F6033" s="9">
        <v>6</v>
      </c>
      <c r="G6033">
        <f>VLOOKUP(E6033,'Data Produk'!$A$2:$E$2517,5,FALSE)</f>
        <v>29700</v>
      </c>
      <c r="H6033">
        <f t="shared" si="189"/>
        <v>178200</v>
      </c>
      <c r="I6033" t="str">
        <f>VLOOKUP(E6033,'Data Produk'!$A$2:$E$2517,3,FALSE)</f>
        <v>KL201 BHINNEKA USB CABLE LIGHTNING</v>
      </c>
      <c r="J6033" t="str">
        <f>VLOOKUP(E6033,'Data Produk'!$A$2:$E$2517,4,FALSE)</f>
        <v>CABLE</v>
      </c>
      <c r="K6033" t="str">
        <f>VLOOKUP(D6033,'Data Outlet'!$A$2:$D$17,4,FALSE)</f>
        <v>Hadi Nugroho</v>
      </c>
      <c r="L6033" t="str">
        <f>VLOOKUP(D6033,'Data Outlet'!$A$2:$D$17,2,FALSE)</f>
        <v>MALL KELAPA GADING</v>
      </c>
    </row>
    <row r="6034" spans="1:12" x14ac:dyDescent="0.25">
      <c r="A6034" t="str">
        <f t="shared" si="190"/>
        <v>T-6033</v>
      </c>
      <c r="B6034" s="3" t="s">
        <v>2584</v>
      </c>
      <c r="C6034" s="5">
        <v>45444</v>
      </c>
      <c r="D6034" s="3" t="s">
        <v>42</v>
      </c>
      <c r="E6034" s="4" t="s">
        <v>1176</v>
      </c>
      <c r="F6034" s="9">
        <v>3</v>
      </c>
      <c r="G6034">
        <f>VLOOKUP(E6034,'Data Produk'!$A$2:$E$2517,5,FALSE)</f>
        <v>29700</v>
      </c>
      <c r="H6034">
        <f t="shared" si="189"/>
        <v>89100</v>
      </c>
      <c r="I6034" t="str">
        <f>VLOOKUP(E6034,'Data Produk'!$A$2:$E$2517,3,FALSE)</f>
        <v>KC201 BHINNEKA USB CABLE TYPE C</v>
      </c>
      <c r="J6034" t="str">
        <f>VLOOKUP(E6034,'Data Produk'!$A$2:$E$2517,4,FALSE)</f>
        <v>CABLE</v>
      </c>
      <c r="K6034" t="str">
        <f>VLOOKUP(D6034,'Data Outlet'!$A$2:$D$17,4,FALSE)</f>
        <v>Hadi Nugroho</v>
      </c>
      <c r="L6034" t="str">
        <f>VLOOKUP(D6034,'Data Outlet'!$A$2:$D$17,2,FALSE)</f>
        <v>MALL KELAPA GADING</v>
      </c>
    </row>
    <row r="6035" spans="1:12" x14ac:dyDescent="0.25">
      <c r="A6035" t="str">
        <f t="shared" si="190"/>
        <v>T-6034</v>
      </c>
      <c r="B6035" s="3" t="s">
        <v>2584</v>
      </c>
      <c r="C6035" s="5">
        <v>45473</v>
      </c>
      <c r="D6035" s="3" t="s">
        <v>42</v>
      </c>
      <c r="E6035" s="4" t="s">
        <v>1323</v>
      </c>
      <c r="F6035" s="9">
        <v>1</v>
      </c>
      <c r="G6035">
        <f>VLOOKUP(E6035,'Data Produk'!$A$2:$E$2517,5,FALSE)</f>
        <v>81000</v>
      </c>
      <c r="H6035">
        <f t="shared" si="189"/>
        <v>81000</v>
      </c>
      <c r="I6035" t="str">
        <f>VLOOKUP(E6035,'Data Produk'!$A$2:$E$2517,3,FALSE)</f>
        <v>BHINNEKA CRYTO VX7 GAMING MOUSE PINK</v>
      </c>
      <c r="J6035" t="str">
        <f>VLOOKUP(E6035,'Data Produk'!$A$2:$E$2517,4,FALSE)</f>
        <v>MOUSE GAMING</v>
      </c>
      <c r="K6035" t="str">
        <f>VLOOKUP(D6035,'Data Outlet'!$A$2:$D$17,4,FALSE)</f>
        <v>Hadi Nugroho</v>
      </c>
      <c r="L6035" t="str">
        <f>VLOOKUP(D6035,'Data Outlet'!$A$2:$D$17,2,FALSE)</f>
        <v>MALL KELAPA GADING</v>
      </c>
    </row>
    <row r="6036" spans="1:12" x14ac:dyDescent="0.25">
      <c r="A6036" t="str">
        <f t="shared" si="190"/>
        <v>T-6035</v>
      </c>
      <c r="B6036" s="3" t="s">
        <v>2584</v>
      </c>
      <c r="C6036" s="5">
        <v>45451</v>
      </c>
      <c r="D6036" s="3" t="s">
        <v>42</v>
      </c>
      <c r="E6036" s="4" t="s">
        <v>163</v>
      </c>
      <c r="F6036" s="9">
        <v>2</v>
      </c>
      <c r="G6036">
        <f>VLOOKUP(E6036,'Data Produk'!$A$2:$E$2517,5,FALSE)</f>
        <v>49500</v>
      </c>
      <c r="H6036">
        <f t="shared" si="189"/>
        <v>99000</v>
      </c>
      <c r="I6036" t="str">
        <f>VLOOKUP(E6036,'Data Produk'!$A$2:$E$2517,3,FALSE)</f>
        <v>BHINNEKA POWER PURE 20W 1-PORT TYPE-A USB CHARGER (QC) BLACK</v>
      </c>
      <c r="J6036" t="str">
        <f>VLOOKUP(E6036,'Data Produk'!$A$2:$E$2517,4,FALSE)</f>
        <v>CHARGER</v>
      </c>
      <c r="K6036" t="str">
        <f>VLOOKUP(D6036,'Data Outlet'!$A$2:$D$17,4,FALSE)</f>
        <v>Hadi Nugroho</v>
      </c>
      <c r="L6036" t="str">
        <f>VLOOKUP(D6036,'Data Outlet'!$A$2:$D$17,2,FALSE)</f>
        <v>MALL KELAPA GADING</v>
      </c>
    </row>
    <row r="6037" spans="1:12" x14ac:dyDescent="0.25">
      <c r="A6037" t="str">
        <f t="shared" si="190"/>
        <v>T-6036</v>
      </c>
      <c r="B6037" s="3" t="s">
        <v>2584</v>
      </c>
      <c r="C6037" s="5">
        <v>45471</v>
      </c>
      <c r="D6037" s="3" t="s">
        <v>37</v>
      </c>
      <c r="E6037" s="4" t="s">
        <v>1380</v>
      </c>
      <c r="F6037" s="9">
        <v>1</v>
      </c>
      <c r="G6037">
        <f>VLOOKUP(E6037,'Data Produk'!$A$2:$E$2517,5,FALSE)</f>
        <v>80100</v>
      </c>
      <c r="H6037">
        <f t="shared" si="189"/>
        <v>80100</v>
      </c>
      <c r="I6037" t="str">
        <f>VLOOKUP(E6037,'Data Produk'!$A$2:$E$2517,3,FALSE)</f>
        <v>BHINNEKA AGILE MP903 GAMING MOUSEPAD BLACK</v>
      </c>
      <c r="J6037" t="str">
        <f>VLOOKUP(E6037,'Data Produk'!$A$2:$E$2517,4,FALSE)</f>
        <v>GAMING MOUSEPAD</v>
      </c>
      <c r="K6037" t="str">
        <f>VLOOKUP(D6037,'Data Outlet'!$A$2:$D$17,4,FALSE)</f>
        <v>Dewi Lestari</v>
      </c>
      <c r="L6037" t="str">
        <f>VLOOKUP(D6037,'Data Outlet'!$A$2:$D$17,2,FALSE)</f>
        <v>CIBUBUR JUNCTION</v>
      </c>
    </row>
    <row r="6038" spans="1:12" x14ac:dyDescent="0.25">
      <c r="A6038" t="str">
        <f t="shared" si="190"/>
        <v>T-6037</v>
      </c>
      <c r="B6038" s="3" t="s">
        <v>2584</v>
      </c>
      <c r="C6038" s="5">
        <v>45473</v>
      </c>
      <c r="D6038" s="3" t="s">
        <v>45</v>
      </c>
      <c r="E6038" s="4" t="s">
        <v>1031</v>
      </c>
      <c r="F6038" s="9">
        <v>2</v>
      </c>
      <c r="G6038">
        <f>VLOOKUP(E6038,'Data Produk'!$A$2:$E$2517,5,FALSE)</f>
        <v>65700</v>
      </c>
      <c r="H6038">
        <f t="shared" si="189"/>
        <v>131400</v>
      </c>
      <c r="I6038" t="str">
        <f>VLOOKUP(E6038,'Data Produk'!$A$2:$E$2517,3,FALSE)</f>
        <v>BHINNEKA RAIGOR III WG12 GAMING MOUSE BLACK</v>
      </c>
      <c r="J6038" t="str">
        <f>VLOOKUP(E6038,'Data Produk'!$A$2:$E$2517,4,FALSE)</f>
        <v>MOUSE GAMING</v>
      </c>
      <c r="K6038" t="str">
        <f>VLOOKUP(D6038,'Data Outlet'!$A$2:$D$17,4,FALSE)</f>
        <v>Indah Putri</v>
      </c>
      <c r="L6038" t="str">
        <f>VLOOKUP(D6038,'Data Outlet'!$A$2:$D$17,2,FALSE)</f>
        <v>PIK AVENUE</v>
      </c>
    </row>
    <row r="6039" spans="1:12" x14ac:dyDescent="0.25">
      <c r="A6039" t="str">
        <f t="shared" si="190"/>
        <v>T-6038</v>
      </c>
      <c r="B6039" s="3" t="s">
        <v>2584</v>
      </c>
      <c r="C6039" s="5">
        <v>45445</v>
      </c>
      <c r="D6039" s="3" t="s">
        <v>45</v>
      </c>
      <c r="E6039" s="4" t="s">
        <v>107</v>
      </c>
      <c r="F6039" s="9">
        <v>4</v>
      </c>
      <c r="G6039">
        <f>VLOOKUP(E6039,'Data Produk'!$A$2:$E$2517,5,FALSE)</f>
        <v>49500</v>
      </c>
      <c r="H6039">
        <f t="shared" si="189"/>
        <v>198000</v>
      </c>
      <c r="I6039" t="str">
        <f>VLOOKUP(E6039,'Data Produk'!$A$2:$E$2517,3,FALSE)</f>
        <v>BHINNEKA POWER GO 20W 1-PORT TYPE-C USB CHARGER (PD+QC) BLACK</v>
      </c>
      <c r="J6039" t="str">
        <f>VLOOKUP(E6039,'Data Produk'!$A$2:$E$2517,4,FALSE)</f>
        <v>CHARGER</v>
      </c>
      <c r="K6039" t="str">
        <f>VLOOKUP(D6039,'Data Outlet'!$A$2:$D$17,4,FALSE)</f>
        <v>Indah Putri</v>
      </c>
      <c r="L6039" t="str">
        <f>VLOOKUP(D6039,'Data Outlet'!$A$2:$D$17,2,FALSE)</f>
        <v>PIK AVENUE</v>
      </c>
    </row>
    <row r="6040" spans="1:12" x14ac:dyDescent="0.25">
      <c r="A6040" t="str">
        <f t="shared" si="190"/>
        <v>T-6039</v>
      </c>
      <c r="B6040" s="3" t="s">
        <v>2584</v>
      </c>
      <c r="C6040" s="5">
        <v>45468</v>
      </c>
      <c r="D6040" s="3" t="s">
        <v>45</v>
      </c>
      <c r="E6040" s="4" t="s">
        <v>1872</v>
      </c>
      <c r="F6040" s="9">
        <v>1</v>
      </c>
      <c r="G6040">
        <f>VLOOKUP(E6040,'Data Produk'!$A$2:$E$2517,5,FALSE)</f>
        <v>40500</v>
      </c>
      <c r="H6040">
        <f t="shared" si="189"/>
        <v>40500</v>
      </c>
      <c r="I6040" t="str">
        <f>VLOOKUP(E6040,'Data Produk'!$A$2:$E$2517,3,FALSE)</f>
        <v>BHINNEKA RHASTA II G13 GAMING MOUSE BLACK</v>
      </c>
      <c r="J6040" t="str">
        <f>VLOOKUP(E6040,'Data Produk'!$A$2:$E$2517,4,FALSE)</f>
        <v>MOUSE GAMING</v>
      </c>
      <c r="K6040" t="str">
        <f>VLOOKUP(D6040,'Data Outlet'!$A$2:$D$17,4,FALSE)</f>
        <v>Indah Putri</v>
      </c>
      <c r="L6040" t="str">
        <f>VLOOKUP(D6040,'Data Outlet'!$A$2:$D$17,2,FALSE)</f>
        <v>PIK AVENUE</v>
      </c>
    </row>
    <row r="6041" spans="1:12" x14ac:dyDescent="0.25">
      <c r="A6041" t="str">
        <f t="shared" si="190"/>
        <v>T-6040</v>
      </c>
      <c r="B6041" s="3" t="s">
        <v>2584</v>
      </c>
      <c r="C6041" s="5">
        <v>45470</v>
      </c>
      <c r="D6041" s="3" t="s">
        <v>37</v>
      </c>
      <c r="E6041" s="4" t="s">
        <v>818</v>
      </c>
      <c r="F6041" s="9">
        <v>1</v>
      </c>
      <c r="G6041">
        <f>VLOOKUP(E6041,'Data Produk'!$A$2:$E$2517,5,FALSE)</f>
        <v>26100</v>
      </c>
      <c r="H6041">
        <f t="shared" si="189"/>
        <v>26100</v>
      </c>
      <c r="I6041" t="str">
        <f>VLOOKUP(E6041,'Data Produk'!$A$2:$E$2517,3,FALSE)</f>
        <v>BHINNEKA GO ES1 WIRED EARBUDS WHITE</v>
      </c>
      <c r="J6041" t="str">
        <f>VLOOKUP(E6041,'Data Produk'!$A$2:$E$2517,4,FALSE)</f>
        <v>EARPHONE</v>
      </c>
      <c r="K6041" t="str">
        <f>VLOOKUP(D6041,'Data Outlet'!$A$2:$D$17,4,FALSE)</f>
        <v>Dewi Lestari</v>
      </c>
      <c r="L6041" t="str">
        <f>VLOOKUP(D6041,'Data Outlet'!$A$2:$D$17,2,FALSE)</f>
        <v>CIBUBUR JUNCTION</v>
      </c>
    </row>
    <row r="6042" spans="1:12" x14ac:dyDescent="0.25">
      <c r="A6042" t="str">
        <f t="shared" si="190"/>
        <v>T-6041</v>
      </c>
      <c r="B6042" s="3" t="s">
        <v>2584</v>
      </c>
      <c r="C6042" s="5">
        <v>45447</v>
      </c>
      <c r="D6042" s="3" t="s">
        <v>45</v>
      </c>
      <c r="E6042" s="4" t="s">
        <v>1007</v>
      </c>
      <c r="F6042" s="9">
        <v>1</v>
      </c>
      <c r="G6042">
        <f>VLOOKUP(E6042,'Data Produk'!$A$2:$E$2517,5,FALSE)</f>
        <v>125100</v>
      </c>
      <c r="H6042">
        <f t="shared" si="189"/>
        <v>125100</v>
      </c>
      <c r="I6042" t="str">
        <f>VLOOKUP(E6042,'Data Produk'!$A$2:$E$2517,3,FALSE)</f>
        <v>BHINNEKA THOR II X16 GAMING MOUSE BLACK</v>
      </c>
      <c r="J6042" t="str">
        <f>VLOOKUP(E6042,'Data Produk'!$A$2:$E$2517,4,FALSE)</f>
        <v>MOUSE GAMING</v>
      </c>
      <c r="K6042" t="str">
        <f>VLOOKUP(D6042,'Data Outlet'!$A$2:$D$17,4,FALSE)</f>
        <v>Indah Putri</v>
      </c>
      <c r="L6042" t="str">
        <f>VLOOKUP(D6042,'Data Outlet'!$A$2:$D$17,2,FALSE)</f>
        <v>PIK AVENUE</v>
      </c>
    </row>
    <row r="6043" spans="1:12" x14ac:dyDescent="0.25">
      <c r="A6043" t="str">
        <f t="shared" si="190"/>
        <v>T-6042</v>
      </c>
      <c r="B6043" s="3" t="s">
        <v>2584</v>
      </c>
      <c r="C6043" s="5">
        <v>45455</v>
      </c>
      <c r="D6043" s="3" t="s">
        <v>39</v>
      </c>
      <c r="E6043" s="4" t="s">
        <v>379</v>
      </c>
      <c r="F6043" s="9">
        <v>4</v>
      </c>
      <c r="G6043">
        <f>VLOOKUP(E6043,'Data Produk'!$A$2:$E$2517,5,FALSE)</f>
        <v>94500</v>
      </c>
      <c r="H6043">
        <f t="shared" si="189"/>
        <v>378000</v>
      </c>
      <c r="I6043" t="str">
        <f>VLOOKUP(E6043,'Data Produk'!$A$2:$E$2517,3,FALSE)</f>
        <v>BHINNEKA SMART LIGHT BUB 12W SLB102</v>
      </c>
      <c r="J6043" t="str">
        <f>VLOOKUP(E6043,'Data Produk'!$A$2:$E$2517,4,FALSE)</f>
        <v>SMART LIFE</v>
      </c>
      <c r="K6043" t="str">
        <f>VLOOKUP(D6043,'Data Outlet'!$A$2:$D$17,4,FALSE)</f>
        <v>Eko Wijaya</v>
      </c>
      <c r="L6043" t="str">
        <f>VLOOKUP(D6043,'Data Outlet'!$A$2:$D$17,2,FALSE)</f>
        <v>KOTA KASABLANKA</v>
      </c>
    </row>
    <row r="6044" spans="1:12" x14ac:dyDescent="0.25">
      <c r="A6044" t="str">
        <f t="shared" si="190"/>
        <v>T-6043</v>
      </c>
      <c r="B6044" s="3" t="s">
        <v>2584</v>
      </c>
      <c r="C6044" s="5">
        <v>45468</v>
      </c>
      <c r="D6044" s="3" t="s">
        <v>39</v>
      </c>
      <c r="E6044" s="4" t="s">
        <v>1219</v>
      </c>
      <c r="F6044" s="9">
        <v>3</v>
      </c>
      <c r="G6044">
        <f>VLOOKUP(E6044,'Data Produk'!$A$2:$E$2517,5,FALSE)</f>
        <v>15000</v>
      </c>
      <c r="H6044">
        <f t="shared" si="189"/>
        <v>45000</v>
      </c>
      <c r="I6044" t="str">
        <f>VLOOKUP(E6044,'Data Produk'!$A$2:$E$2517,3,FALSE)</f>
        <v>KC103 BHINNEKA USB CABLE TYPE C</v>
      </c>
      <c r="J6044" t="str">
        <f>VLOOKUP(E6044,'Data Produk'!$A$2:$E$2517,4,FALSE)</f>
        <v>CABLE</v>
      </c>
      <c r="K6044" t="str">
        <f>VLOOKUP(D6044,'Data Outlet'!$A$2:$D$17,4,FALSE)</f>
        <v>Eko Wijaya</v>
      </c>
      <c r="L6044" t="str">
        <f>VLOOKUP(D6044,'Data Outlet'!$A$2:$D$17,2,FALSE)</f>
        <v>KOTA KASABLANKA</v>
      </c>
    </row>
    <row r="6045" spans="1:12" x14ac:dyDescent="0.25">
      <c r="A6045" t="str">
        <f t="shared" si="190"/>
        <v>T-6044</v>
      </c>
      <c r="B6045" s="3" t="s">
        <v>2584</v>
      </c>
      <c r="C6045" s="5">
        <v>45449</v>
      </c>
      <c r="D6045" s="3" t="s">
        <v>37</v>
      </c>
      <c r="E6045" s="4" t="s">
        <v>1359</v>
      </c>
      <c r="F6045" s="9">
        <v>1</v>
      </c>
      <c r="G6045">
        <f>VLOOKUP(E6045,'Data Produk'!$A$2:$E$2517,5,FALSE)</f>
        <v>73800</v>
      </c>
      <c r="H6045">
        <f t="shared" si="189"/>
        <v>73800</v>
      </c>
      <c r="I6045" t="str">
        <f>VLOOKUP(E6045,'Data Produk'!$A$2:$E$2517,3,FALSE)</f>
        <v>BHINNEKA SMART LIGHT BUB 9W SLB101</v>
      </c>
      <c r="J6045" t="str">
        <f>VLOOKUP(E6045,'Data Produk'!$A$2:$E$2517,4,FALSE)</f>
        <v>SMART LIFE</v>
      </c>
      <c r="K6045" t="str">
        <f>VLOOKUP(D6045,'Data Outlet'!$A$2:$D$17,4,FALSE)</f>
        <v>Dewi Lestari</v>
      </c>
      <c r="L6045" t="str">
        <f>VLOOKUP(D6045,'Data Outlet'!$A$2:$D$17,2,FALSE)</f>
        <v>CIBUBUR JUNCTION</v>
      </c>
    </row>
    <row r="6046" spans="1:12" x14ac:dyDescent="0.25">
      <c r="A6046" t="str">
        <f t="shared" si="190"/>
        <v>T-6045</v>
      </c>
      <c r="B6046" s="3" t="s">
        <v>2584</v>
      </c>
      <c r="C6046" s="5">
        <v>45462</v>
      </c>
      <c r="D6046" s="3" t="s">
        <v>48</v>
      </c>
      <c r="E6046" s="4" t="s">
        <v>1526</v>
      </c>
      <c r="F6046" s="9">
        <v>1</v>
      </c>
      <c r="G6046">
        <f>VLOOKUP(E6046,'Data Produk'!$A$2:$E$2517,5,FALSE)</f>
        <v>57150</v>
      </c>
      <c r="H6046">
        <f t="shared" si="189"/>
        <v>57150</v>
      </c>
      <c r="I6046" t="str">
        <f>VLOOKUP(E6046,'Data Produk'!$A$2:$E$2517,3,FALSE)</f>
        <v>BHINNEKA AGILE MP353 GAMING MOUSEPAD BLACK</v>
      </c>
      <c r="J6046" t="str">
        <f>VLOOKUP(E6046,'Data Produk'!$A$2:$E$2517,4,FALSE)</f>
        <v>GAMING MOUSEPAD</v>
      </c>
      <c r="K6046" t="str">
        <f>VLOOKUP(D6046,'Data Outlet'!$A$2:$D$17,4,FALSE)</f>
        <v>Joko Susilo</v>
      </c>
      <c r="L6046" t="str">
        <f>VLOOKUP(D6046,'Data Outlet'!$A$2:$D$17,2,FALSE)</f>
        <v>SUMARECON MALL SERPONG</v>
      </c>
    </row>
    <row r="6047" spans="1:12" x14ac:dyDescent="0.25">
      <c r="A6047" t="str">
        <f t="shared" si="190"/>
        <v>T-6046</v>
      </c>
      <c r="B6047" s="3" t="s">
        <v>2584</v>
      </c>
      <c r="C6047" s="5">
        <v>45456</v>
      </c>
      <c r="D6047" s="3" t="s">
        <v>37</v>
      </c>
      <c r="E6047" s="4" t="s">
        <v>682</v>
      </c>
      <c r="F6047" s="9">
        <v>1</v>
      </c>
      <c r="G6047">
        <f>VLOOKUP(E6047,'Data Produk'!$A$2:$E$2517,5,FALSE)</f>
        <v>37350</v>
      </c>
      <c r="H6047">
        <f t="shared" si="189"/>
        <v>37350</v>
      </c>
      <c r="I6047" t="str">
        <f>VLOOKUP(E6047,'Data Produk'!$A$2:$E$2517,3,FALSE)</f>
        <v>BHINNEKA LAVALIER MV01 MICROPHONE BLACK</v>
      </c>
      <c r="J6047" t="str">
        <f>VLOOKUP(E6047,'Data Produk'!$A$2:$E$2517,4,FALSE)</f>
        <v>STREAMING DEVICES</v>
      </c>
      <c r="K6047" t="str">
        <f>VLOOKUP(D6047,'Data Outlet'!$A$2:$D$17,4,FALSE)</f>
        <v>Dewi Lestari</v>
      </c>
      <c r="L6047" t="str">
        <f>VLOOKUP(D6047,'Data Outlet'!$A$2:$D$17,2,FALSE)</f>
        <v>CIBUBUR JUNCTION</v>
      </c>
    </row>
    <row r="6048" spans="1:12" x14ac:dyDescent="0.25">
      <c r="A6048" t="str">
        <f t="shared" si="190"/>
        <v>T-6047</v>
      </c>
      <c r="B6048" s="3" t="s">
        <v>2584</v>
      </c>
      <c r="C6048" s="5">
        <v>45454</v>
      </c>
      <c r="D6048" s="3" t="s">
        <v>37</v>
      </c>
      <c r="E6048" s="4" t="s">
        <v>236</v>
      </c>
      <c r="F6048" s="9">
        <v>1</v>
      </c>
      <c r="G6048">
        <f>VLOOKUP(E6048,'Data Produk'!$A$2:$E$2517,5,FALSE)</f>
        <v>25200</v>
      </c>
      <c r="H6048">
        <f t="shared" si="189"/>
        <v>25200</v>
      </c>
      <c r="I6048" t="str">
        <f>VLOOKUP(E6048,'Data Produk'!$A$2:$E$2517,3,FALSE)</f>
        <v>BHINNEKA HYPERLINK KD60C1501 BLACK</v>
      </c>
      <c r="J6048" t="str">
        <f>VLOOKUP(E6048,'Data Produk'!$A$2:$E$2517,4,FALSE)</f>
        <v>CABLE</v>
      </c>
      <c r="K6048" t="str">
        <f>VLOOKUP(D6048,'Data Outlet'!$A$2:$D$17,4,FALSE)</f>
        <v>Dewi Lestari</v>
      </c>
      <c r="L6048" t="str">
        <f>VLOOKUP(D6048,'Data Outlet'!$A$2:$D$17,2,FALSE)</f>
        <v>CIBUBUR JUNCTION</v>
      </c>
    </row>
    <row r="6049" spans="1:12" x14ac:dyDescent="0.25">
      <c r="A6049" t="str">
        <f t="shared" si="190"/>
        <v>T-6048</v>
      </c>
      <c r="B6049" s="3" t="s">
        <v>2584</v>
      </c>
      <c r="C6049" s="5">
        <v>45447</v>
      </c>
      <c r="D6049" s="3" t="s">
        <v>39</v>
      </c>
      <c r="E6049" s="4" t="s">
        <v>1247</v>
      </c>
      <c r="F6049" s="9">
        <v>4</v>
      </c>
      <c r="G6049">
        <f>VLOOKUP(E6049,'Data Produk'!$A$2:$E$2517,5,FALSE)</f>
        <v>26500</v>
      </c>
      <c r="H6049">
        <f t="shared" si="189"/>
        <v>106000</v>
      </c>
      <c r="I6049" t="str">
        <f>VLOOKUP(E6049,'Data Produk'!$A$2:$E$2517,3,FALSE)</f>
        <v>KL102 BHINNEKA USB CABLE LIGHTNING</v>
      </c>
      <c r="J6049" t="str">
        <f>VLOOKUP(E6049,'Data Produk'!$A$2:$E$2517,4,FALSE)</f>
        <v>CABLE</v>
      </c>
      <c r="K6049" t="str">
        <f>VLOOKUP(D6049,'Data Outlet'!$A$2:$D$17,4,FALSE)</f>
        <v>Eko Wijaya</v>
      </c>
      <c r="L6049" t="str">
        <f>VLOOKUP(D6049,'Data Outlet'!$A$2:$D$17,2,FALSE)</f>
        <v>KOTA KASABLANKA</v>
      </c>
    </row>
    <row r="6050" spans="1:12" x14ac:dyDescent="0.25">
      <c r="A6050" t="str">
        <f t="shared" si="190"/>
        <v>T-6049</v>
      </c>
      <c r="B6050" s="3" t="s">
        <v>2584</v>
      </c>
      <c r="C6050" s="5">
        <v>45456</v>
      </c>
      <c r="D6050" s="3" t="s">
        <v>39</v>
      </c>
      <c r="E6050" s="4" t="s">
        <v>1236</v>
      </c>
      <c r="F6050" s="9">
        <v>1</v>
      </c>
      <c r="G6050">
        <f>VLOOKUP(E6050,'Data Produk'!$A$2:$E$2517,5,FALSE)</f>
        <v>207000</v>
      </c>
      <c r="H6050">
        <f t="shared" si="189"/>
        <v>207000</v>
      </c>
      <c r="I6050" t="str">
        <f>VLOOKUP(E6050,'Data Produk'!$A$2:$E$2517,3,FALSE)</f>
        <v>BHINNEKA Gaming Headset MH86 WHITE</v>
      </c>
      <c r="J6050" t="str">
        <f>VLOOKUP(E6050,'Data Produk'!$A$2:$E$2517,4,FALSE)</f>
        <v>GAMING HEADSET</v>
      </c>
      <c r="K6050" t="str">
        <f>VLOOKUP(D6050,'Data Outlet'!$A$2:$D$17,4,FALSE)</f>
        <v>Eko Wijaya</v>
      </c>
      <c r="L6050" t="str">
        <f>VLOOKUP(D6050,'Data Outlet'!$A$2:$D$17,2,FALSE)</f>
        <v>KOTA KASABLANKA</v>
      </c>
    </row>
    <row r="6051" spans="1:12" x14ac:dyDescent="0.25">
      <c r="A6051" t="str">
        <f t="shared" si="190"/>
        <v>T-6050</v>
      </c>
      <c r="B6051" s="3" t="s">
        <v>2584</v>
      </c>
      <c r="C6051" s="5">
        <v>45468</v>
      </c>
      <c r="D6051" s="3" t="s">
        <v>48</v>
      </c>
      <c r="E6051" s="4" t="s">
        <v>1980</v>
      </c>
      <c r="F6051" s="9">
        <v>9</v>
      </c>
      <c r="G6051">
        <f>VLOOKUP(E6051,'Data Produk'!$A$2:$E$2517,5,FALSE)</f>
        <v>15000</v>
      </c>
      <c r="H6051">
        <f t="shared" si="189"/>
        <v>135000</v>
      </c>
      <c r="I6051" t="str">
        <f>VLOOKUP(E6051,'Data Produk'!$A$2:$E$2517,3,FALSE)</f>
        <v>KL103 BHINNEKA USB CABLE LIGHTNING</v>
      </c>
      <c r="J6051" t="str">
        <f>VLOOKUP(E6051,'Data Produk'!$A$2:$E$2517,4,FALSE)</f>
        <v>CABLE</v>
      </c>
      <c r="K6051" t="str">
        <f>VLOOKUP(D6051,'Data Outlet'!$A$2:$D$17,4,FALSE)</f>
        <v>Joko Susilo</v>
      </c>
      <c r="L6051" t="str">
        <f>VLOOKUP(D6051,'Data Outlet'!$A$2:$D$17,2,FALSE)</f>
        <v>SUMARECON MALL SERPONG</v>
      </c>
    </row>
    <row r="6052" spans="1:12" x14ac:dyDescent="0.25">
      <c r="A6052" t="str">
        <f t="shared" si="190"/>
        <v>T-6051</v>
      </c>
      <c r="B6052" s="3" t="s">
        <v>2584</v>
      </c>
      <c r="C6052" s="5">
        <v>45467</v>
      </c>
      <c r="D6052" s="3" t="s">
        <v>37</v>
      </c>
      <c r="E6052" s="4" t="s">
        <v>308</v>
      </c>
      <c r="F6052" s="9">
        <v>1</v>
      </c>
      <c r="G6052">
        <f>VLOOKUP(E6052,'Data Produk'!$A$2:$E$2517,5,FALSE)</f>
        <v>77350</v>
      </c>
      <c r="H6052">
        <f t="shared" si="189"/>
        <v>77350</v>
      </c>
      <c r="I6052" t="str">
        <f>VLOOKUP(E6052,'Data Produk'!$A$2:$E$2517,3,FALSE)</f>
        <v>BHINNEKA W190 OFFICE MOUSE BLACK</v>
      </c>
      <c r="J6052" t="str">
        <f>VLOOKUP(E6052,'Data Produk'!$A$2:$E$2517,4,FALSE)</f>
        <v>OFFICE MOUSE</v>
      </c>
      <c r="K6052" t="str">
        <f>VLOOKUP(D6052,'Data Outlet'!$A$2:$D$17,4,FALSE)</f>
        <v>Dewi Lestari</v>
      </c>
      <c r="L6052" t="str">
        <f>VLOOKUP(D6052,'Data Outlet'!$A$2:$D$17,2,FALSE)</f>
        <v>CIBUBUR JUNCTION</v>
      </c>
    </row>
    <row r="6053" spans="1:12" x14ac:dyDescent="0.25">
      <c r="A6053" t="str">
        <f t="shared" si="190"/>
        <v>T-6052</v>
      </c>
      <c r="B6053" s="3" t="s">
        <v>2584</v>
      </c>
      <c r="C6053" s="5">
        <v>45463</v>
      </c>
      <c r="D6053" s="3" t="s">
        <v>48</v>
      </c>
      <c r="E6053" s="4" t="s">
        <v>1981</v>
      </c>
      <c r="F6053" s="9">
        <v>7</v>
      </c>
      <c r="G6053">
        <f>VLOOKUP(E6053,'Data Produk'!$A$2:$E$2517,5,FALSE)</f>
        <v>35500</v>
      </c>
      <c r="H6053">
        <f t="shared" si="189"/>
        <v>248500</v>
      </c>
      <c r="I6053" t="str">
        <f>VLOOKUP(E6053,'Data Produk'!$A$2:$E$2517,3,FALSE)</f>
        <v>KDC105 BHINNEKA USB CABLE TYPE C</v>
      </c>
      <c r="J6053" t="str">
        <f>VLOOKUP(E6053,'Data Produk'!$A$2:$E$2517,4,FALSE)</f>
        <v>CABLE</v>
      </c>
      <c r="K6053" t="str">
        <f>VLOOKUP(D6053,'Data Outlet'!$A$2:$D$17,4,FALSE)</f>
        <v>Joko Susilo</v>
      </c>
      <c r="L6053" t="str">
        <f>VLOOKUP(D6053,'Data Outlet'!$A$2:$D$17,2,FALSE)</f>
        <v>SUMARECON MALL SERPONG</v>
      </c>
    </row>
    <row r="6054" spans="1:12" x14ac:dyDescent="0.25">
      <c r="A6054" t="str">
        <f t="shared" si="190"/>
        <v>T-6053</v>
      </c>
      <c r="B6054" s="3" t="s">
        <v>2584</v>
      </c>
      <c r="C6054" s="5">
        <v>45467</v>
      </c>
      <c r="D6054" s="3" t="s">
        <v>37</v>
      </c>
      <c r="E6054" s="4" t="s">
        <v>1881</v>
      </c>
      <c r="F6054" s="9">
        <v>1</v>
      </c>
      <c r="G6054">
        <f>VLOOKUP(E6054,'Data Produk'!$A$2:$E$2517,5,FALSE)</f>
        <v>98100</v>
      </c>
      <c r="H6054">
        <f t="shared" si="189"/>
        <v>98100</v>
      </c>
      <c r="I6054" t="str">
        <f>VLOOKUP(E6054,'Data Produk'!$A$2:$E$2517,3,FALSE)</f>
        <v>BHINNEKA POWER PURE 38W 2-PORTS USB CHARGER (PD+QC) WHITE</v>
      </c>
      <c r="J6054" t="str">
        <f>VLOOKUP(E6054,'Data Produk'!$A$2:$E$2517,4,FALSE)</f>
        <v>CHARGER</v>
      </c>
      <c r="K6054" t="str">
        <f>VLOOKUP(D6054,'Data Outlet'!$A$2:$D$17,4,FALSE)</f>
        <v>Dewi Lestari</v>
      </c>
      <c r="L6054" t="str">
        <f>VLOOKUP(D6054,'Data Outlet'!$A$2:$D$17,2,FALSE)</f>
        <v>CIBUBUR JUNCTION</v>
      </c>
    </row>
    <row r="6055" spans="1:12" x14ac:dyDescent="0.25">
      <c r="A6055" t="str">
        <f t="shared" si="190"/>
        <v>T-6054</v>
      </c>
      <c r="B6055" s="3" t="s">
        <v>2584</v>
      </c>
      <c r="C6055" s="5">
        <v>45464</v>
      </c>
      <c r="D6055" s="3" t="s">
        <v>45</v>
      </c>
      <c r="E6055" s="4" t="s">
        <v>988</v>
      </c>
      <c r="F6055" s="9">
        <v>3</v>
      </c>
      <c r="G6055">
        <f>VLOOKUP(E6055,'Data Produk'!$A$2:$E$2517,5,FALSE)</f>
        <v>41400</v>
      </c>
      <c r="H6055">
        <f t="shared" si="189"/>
        <v>124200</v>
      </c>
      <c r="I6055" t="str">
        <f>VLOOKUP(E6055,'Data Produk'!$A$2:$E$2517,3,FALSE)</f>
        <v>BHINNEKA CW1-Q03 18W 1-PORTS CHARGER (QC) WHITE</v>
      </c>
      <c r="J6055" t="str">
        <f>VLOOKUP(E6055,'Data Produk'!$A$2:$E$2517,4,FALSE)</f>
        <v>CHARGER</v>
      </c>
      <c r="K6055" t="str">
        <f>VLOOKUP(D6055,'Data Outlet'!$A$2:$D$17,4,FALSE)</f>
        <v>Indah Putri</v>
      </c>
      <c r="L6055" t="str">
        <f>VLOOKUP(D6055,'Data Outlet'!$A$2:$D$17,2,FALSE)</f>
        <v>PIK AVENUE</v>
      </c>
    </row>
    <row r="6056" spans="1:12" x14ac:dyDescent="0.25">
      <c r="A6056" t="str">
        <f t="shared" si="190"/>
        <v>T-6055</v>
      </c>
      <c r="B6056" s="3" t="s">
        <v>2584</v>
      </c>
      <c r="C6056" s="5">
        <v>45447</v>
      </c>
      <c r="D6056" s="3" t="s">
        <v>45</v>
      </c>
      <c r="E6056" s="4" t="s">
        <v>199</v>
      </c>
      <c r="F6056" s="9">
        <v>9</v>
      </c>
      <c r="G6056">
        <f>VLOOKUP(E6056,'Data Produk'!$A$2:$E$2517,5,FALSE)</f>
        <v>22500</v>
      </c>
      <c r="H6056">
        <f t="shared" si="189"/>
        <v>202500</v>
      </c>
      <c r="I6056" t="str">
        <f>VLOOKUP(E6056,'Data Produk'!$A$2:$E$2517,3,FALSE)</f>
        <v>BHINNEKA HYPERLINK KV65C1201 BLACK</v>
      </c>
      <c r="J6056" t="str">
        <f>VLOOKUP(E6056,'Data Produk'!$A$2:$E$2517,4,FALSE)</f>
        <v>CABLE</v>
      </c>
      <c r="K6056" t="str">
        <f>VLOOKUP(D6056,'Data Outlet'!$A$2:$D$17,4,FALSE)</f>
        <v>Indah Putri</v>
      </c>
      <c r="L6056" t="str">
        <f>VLOOKUP(D6056,'Data Outlet'!$A$2:$D$17,2,FALSE)</f>
        <v>PIK AVENUE</v>
      </c>
    </row>
    <row r="6057" spans="1:12" x14ac:dyDescent="0.25">
      <c r="A6057" t="str">
        <f t="shared" si="190"/>
        <v>T-6056</v>
      </c>
      <c r="B6057" s="3" t="s">
        <v>2584</v>
      </c>
      <c r="C6057" s="5">
        <v>45455</v>
      </c>
      <c r="D6057" s="3" t="s">
        <v>37</v>
      </c>
      <c r="E6057" s="4" t="s">
        <v>1275</v>
      </c>
      <c r="F6057" s="9">
        <v>2</v>
      </c>
      <c r="G6057">
        <f>VLOOKUP(E6057,'Data Produk'!$A$2:$E$2517,5,FALSE)</f>
        <v>25200</v>
      </c>
      <c r="H6057">
        <f t="shared" si="189"/>
        <v>50400</v>
      </c>
      <c r="I6057" t="str">
        <f>VLOOKUP(E6057,'Data Produk'!$A$2:$E$2517,3,FALSE)</f>
        <v>KDC105 BHINNEKA USB CABLE TYPE C</v>
      </c>
      <c r="J6057" t="str">
        <f>VLOOKUP(E6057,'Data Produk'!$A$2:$E$2517,4,FALSE)</f>
        <v>CABLE</v>
      </c>
      <c r="K6057" t="str">
        <f>VLOOKUP(D6057,'Data Outlet'!$A$2:$D$17,4,FALSE)</f>
        <v>Dewi Lestari</v>
      </c>
      <c r="L6057" t="str">
        <f>VLOOKUP(D6057,'Data Outlet'!$A$2:$D$17,2,FALSE)</f>
        <v>CIBUBUR JUNCTION</v>
      </c>
    </row>
    <row r="6058" spans="1:12" x14ac:dyDescent="0.25">
      <c r="A6058" t="str">
        <f t="shared" si="190"/>
        <v>T-6057</v>
      </c>
      <c r="B6058" s="3" t="s">
        <v>2584</v>
      </c>
      <c r="C6058" s="5">
        <v>45473</v>
      </c>
      <c r="D6058" s="3" t="s">
        <v>39</v>
      </c>
      <c r="E6058" s="4" t="s">
        <v>1269</v>
      </c>
      <c r="F6058" s="9">
        <v>4</v>
      </c>
      <c r="G6058">
        <f>VLOOKUP(E6058,'Data Produk'!$A$2:$E$2517,5,FALSE)</f>
        <v>26500</v>
      </c>
      <c r="H6058">
        <f t="shared" si="189"/>
        <v>106000</v>
      </c>
      <c r="I6058" t="str">
        <f>VLOOKUP(E6058,'Data Produk'!$A$2:$E$2517,3,FALSE)</f>
        <v>KC102 BHINNEKA USB CABLE TYPE C</v>
      </c>
      <c r="J6058" t="str">
        <f>VLOOKUP(E6058,'Data Produk'!$A$2:$E$2517,4,FALSE)</f>
        <v>CABLE</v>
      </c>
      <c r="K6058" t="str">
        <f>VLOOKUP(D6058,'Data Outlet'!$A$2:$D$17,4,FALSE)</f>
        <v>Eko Wijaya</v>
      </c>
      <c r="L6058" t="str">
        <f>VLOOKUP(D6058,'Data Outlet'!$A$2:$D$17,2,FALSE)</f>
        <v>KOTA KASABLANKA</v>
      </c>
    </row>
    <row r="6059" spans="1:12" x14ac:dyDescent="0.25">
      <c r="A6059" t="str">
        <f t="shared" si="190"/>
        <v>T-6058</v>
      </c>
      <c r="B6059" s="3" t="s">
        <v>2584</v>
      </c>
      <c r="C6059" s="5">
        <v>45450</v>
      </c>
      <c r="D6059" s="3" t="s">
        <v>37</v>
      </c>
      <c r="E6059" s="4" t="s">
        <v>1367</v>
      </c>
      <c r="F6059" s="9">
        <v>1</v>
      </c>
      <c r="G6059">
        <f>VLOOKUP(E6059,'Data Produk'!$A$2:$E$2517,5,FALSE)</f>
        <v>112500</v>
      </c>
      <c r="H6059">
        <f t="shared" si="189"/>
        <v>112500</v>
      </c>
      <c r="I6059" t="str">
        <f>VLOOKUP(E6059,'Data Produk'!$A$2:$E$2517,3,FALSE)</f>
        <v>BHINNEKA Gaming Headset Stand Tower AC3001s RGB</v>
      </c>
      <c r="J6059" t="str">
        <f>VLOOKUP(E6059,'Data Produk'!$A$2:$E$2517,4,FALSE)</f>
        <v>OTHER ACCESSORIES</v>
      </c>
      <c r="K6059" t="str">
        <f>VLOOKUP(D6059,'Data Outlet'!$A$2:$D$17,4,FALSE)</f>
        <v>Dewi Lestari</v>
      </c>
      <c r="L6059" t="str">
        <f>VLOOKUP(D6059,'Data Outlet'!$A$2:$D$17,2,FALSE)</f>
        <v>CIBUBUR JUNCTION</v>
      </c>
    </row>
    <row r="6060" spans="1:12" x14ac:dyDescent="0.25">
      <c r="A6060" t="str">
        <f t="shared" si="190"/>
        <v>T-6059</v>
      </c>
      <c r="B6060" s="3" t="s">
        <v>2584</v>
      </c>
      <c r="C6060" s="5">
        <v>45470</v>
      </c>
      <c r="D6060" s="3" t="s">
        <v>37</v>
      </c>
      <c r="E6060" s="4" t="s">
        <v>1113</v>
      </c>
      <c r="F6060" s="9">
        <v>1</v>
      </c>
      <c r="G6060">
        <f>VLOOKUP(E6060,'Data Produk'!$A$2:$E$2517,5,FALSE)</f>
        <v>13500</v>
      </c>
      <c r="H6060">
        <f t="shared" si="189"/>
        <v>13500</v>
      </c>
      <c r="I6060" t="str">
        <f>VLOOKUP(E6060,'Data Produk'!$A$2:$E$2517,3,FALSE)</f>
        <v>BHINNEKA BASIC XL MP64 BASIC MOUSEPAD BLACK</v>
      </c>
      <c r="J6060" t="str">
        <f>VLOOKUP(E6060,'Data Produk'!$A$2:$E$2517,4,FALSE)</f>
        <v>BASIC MOUSEPAD</v>
      </c>
      <c r="K6060" t="str">
        <f>VLOOKUP(D6060,'Data Outlet'!$A$2:$D$17,4,FALSE)</f>
        <v>Dewi Lestari</v>
      </c>
      <c r="L6060" t="str">
        <f>VLOOKUP(D6060,'Data Outlet'!$A$2:$D$17,2,FALSE)</f>
        <v>CIBUBUR JUNCTION</v>
      </c>
    </row>
    <row r="6061" spans="1:12" x14ac:dyDescent="0.25">
      <c r="A6061" t="str">
        <f t="shared" si="190"/>
        <v>T-6060</v>
      </c>
      <c r="B6061" s="3" t="s">
        <v>2584</v>
      </c>
      <c r="C6061" s="5">
        <v>45444</v>
      </c>
      <c r="D6061" s="3" t="s">
        <v>45</v>
      </c>
      <c r="E6061" s="4" t="s">
        <v>1265</v>
      </c>
      <c r="F6061" s="9">
        <v>2</v>
      </c>
      <c r="G6061">
        <f>VLOOKUP(E6061,'Data Produk'!$A$2:$E$2517,5,FALSE)</f>
        <v>98100</v>
      </c>
      <c r="H6061">
        <f t="shared" si="189"/>
        <v>196200</v>
      </c>
      <c r="I6061" t="str">
        <f>VLOOKUP(E6061,'Data Produk'!$A$2:$E$2517,3,FALSE)</f>
        <v>BHINNEKA POWER PURE 30W 2-PORTS USB CHARGER (PD+QC) WHITE</v>
      </c>
      <c r="J6061" t="str">
        <f>VLOOKUP(E6061,'Data Produk'!$A$2:$E$2517,4,FALSE)</f>
        <v>CHARGER</v>
      </c>
      <c r="K6061" t="str">
        <f>VLOOKUP(D6061,'Data Outlet'!$A$2:$D$17,4,FALSE)</f>
        <v>Indah Putri</v>
      </c>
      <c r="L6061" t="str">
        <f>VLOOKUP(D6061,'Data Outlet'!$A$2:$D$17,2,FALSE)</f>
        <v>PIK AVENUE</v>
      </c>
    </row>
    <row r="6062" spans="1:12" x14ac:dyDescent="0.25">
      <c r="A6062" t="str">
        <f t="shared" si="190"/>
        <v>T-6061</v>
      </c>
      <c r="B6062" s="3" t="s">
        <v>2584</v>
      </c>
      <c r="C6062" s="5">
        <v>45467</v>
      </c>
      <c r="D6062" s="3" t="s">
        <v>45</v>
      </c>
      <c r="E6062" s="4" t="s">
        <v>987</v>
      </c>
      <c r="F6062" s="9">
        <v>1</v>
      </c>
      <c r="G6062">
        <f>VLOOKUP(E6062,'Data Produk'!$A$2:$E$2517,5,FALSE)</f>
        <v>225000</v>
      </c>
      <c r="H6062">
        <f t="shared" si="189"/>
        <v>225000</v>
      </c>
      <c r="I6062" t="str">
        <f>VLOOKUP(E6062,'Data Produk'!$A$2:$E$2517,3,FALSE)</f>
        <v>BHINNEKA Gaming Keyboard MK-890 ATOM96 Grey Blue Switch</v>
      </c>
      <c r="J6062" t="str">
        <f>VLOOKUP(E6062,'Data Produk'!$A$2:$E$2517,4,FALSE)</f>
        <v>KEYBOARD GAMING</v>
      </c>
      <c r="K6062" t="str">
        <f>VLOOKUP(D6062,'Data Outlet'!$A$2:$D$17,4,FALSE)</f>
        <v>Indah Putri</v>
      </c>
      <c r="L6062" t="str">
        <f>VLOOKUP(D6062,'Data Outlet'!$A$2:$D$17,2,FALSE)</f>
        <v>PIK AVENUE</v>
      </c>
    </row>
    <row r="6063" spans="1:12" x14ac:dyDescent="0.25">
      <c r="A6063" t="str">
        <f t="shared" si="190"/>
        <v>T-6062</v>
      </c>
      <c r="B6063" s="3" t="s">
        <v>2584</v>
      </c>
      <c r="C6063" s="5">
        <v>45447</v>
      </c>
      <c r="D6063" s="3" t="s">
        <v>37</v>
      </c>
      <c r="E6063" s="4" t="s">
        <v>1358</v>
      </c>
      <c r="F6063" s="9">
        <v>1</v>
      </c>
      <c r="G6063">
        <f>VLOOKUP(E6063,'Data Produk'!$A$2:$E$2517,5,FALSE)</f>
        <v>144000</v>
      </c>
      <c r="H6063">
        <f t="shared" si="189"/>
        <v>144000</v>
      </c>
      <c r="I6063" t="str">
        <f>VLOOKUP(E6063,'Data Produk'!$A$2:$E$2517,3,FALSE)</f>
        <v>BHINNEKA CHIEF II HG20 GAMING HEADSET PINK</v>
      </c>
      <c r="J6063" t="str">
        <f>VLOOKUP(E6063,'Data Produk'!$A$2:$E$2517,4,FALSE)</f>
        <v>GAMING HEADSET</v>
      </c>
      <c r="K6063" t="str">
        <f>VLOOKUP(D6063,'Data Outlet'!$A$2:$D$17,4,FALSE)</f>
        <v>Dewi Lestari</v>
      </c>
      <c r="L6063" t="str">
        <f>VLOOKUP(D6063,'Data Outlet'!$A$2:$D$17,2,FALSE)</f>
        <v>CIBUBUR JUNCTION</v>
      </c>
    </row>
    <row r="6064" spans="1:12" x14ac:dyDescent="0.25">
      <c r="A6064" t="str">
        <f t="shared" si="190"/>
        <v>T-6063</v>
      </c>
      <c r="B6064" s="3" t="s">
        <v>2584</v>
      </c>
      <c r="C6064" s="5">
        <v>45462</v>
      </c>
      <c r="D6064" s="3" t="s">
        <v>45</v>
      </c>
      <c r="E6064" s="4" t="s">
        <v>584</v>
      </c>
      <c r="F6064" s="9">
        <v>2</v>
      </c>
      <c r="G6064">
        <f>VLOOKUP(E6064,'Data Produk'!$A$2:$E$2517,5,FALSE)</f>
        <v>78750</v>
      </c>
      <c r="H6064">
        <f t="shared" si="189"/>
        <v>157500</v>
      </c>
      <c r="I6064" t="str">
        <f>VLOOKUP(E6064,'Data Produk'!$A$2:$E$2517,3,FALSE)</f>
        <v>BHINNEKA CRYTO VX7 GAMING MOUSE PINK</v>
      </c>
      <c r="J6064" t="str">
        <f>VLOOKUP(E6064,'Data Produk'!$A$2:$E$2517,4,FALSE)</f>
        <v>MOUSE GAMING</v>
      </c>
      <c r="K6064" t="str">
        <f>VLOOKUP(D6064,'Data Outlet'!$A$2:$D$17,4,FALSE)</f>
        <v>Indah Putri</v>
      </c>
      <c r="L6064" t="str">
        <f>VLOOKUP(D6064,'Data Outlet'!$A$2:$D$17,2,FALSE)</f>
        <v>PIK AVENUE</v>
      </c>
    </row>
    <row r="6065" spans="1:12" x14ac:dyDescent="0.25">
      <c r="A6065" t="str">
        <f t="shared" si="190"/>
        <v>T-6064</v>
      </c>
      <c r="B6065" s="3" t="s">
        <v>2584</v>
      </c>
      <c r="C6065" s="5">
        <v>45454</v>
      </c>
      <c r="D6065" s="3" t="s">
        <v>37</v>
      </c>
      <c r="E6065" s="4" t="s">
        <v>1682</v>
      </c>
      <c r="F6065" s="9">
        <v>1</v>
      </c>
      <c r="G6065">
        <f>VLOOKUP(E6065,'Data Produk'!$A$2:$E$2517,5,FALSE)</f>
        <v>40500</v>
      </c>
      <c r="H6065">
        <f t="shared" si="189"/>
        <v>40500</v>
      </c>
      <c r="I6065" t="str">
        <f>VLOOKUP(E6065,'Data Produk'!$A$2:$E$2517,3,FALSE)</f>
        <v>BHINNEKA MEOW AC5001 HEADSET ACCESSORIES PINK</v>
      </c>
      <c r="J6065" t="str">
        <f>VLOOKUP(E6065,'Data Produk'!$A$2:$E$2517,4,FALSE)</f>
        <v>OTHER ACCESSORIES</v>
      </c>
      <c r="K6065" t="str">
        <f>VLOOKUP(D6065,'Data Outlet'!$A$2:$D$17,4,FALSE)</f>
        <v>Dewi Lestari</v>
      </c>
      <c r="L6065" t="str">
        <f>VLOOKUP(D6065,'Data Outlet'!$A$2:$D$17,2,FALSE)</f>
        <v>CIBUBUR JUNCTION</v>
      </c>
    </row>
    <row r="6066" spans="1:12" x14ac:dyDescent="0.25">
      <c r="A6066" t="str">
        <f t="shared" si="190"/>
        <v>T-6065</v>
      </c>
      <c r="B6066" s="3" t="s">
        <v>2584</v>
      </c>
      <c r="C6066" s="5">
        <v>45458</v>
      </c>
      <c r="D6066" s="3" t="s">
        <v>37</v>
      </c>
      <c r="E6066" s="4" t="s">
        <v>96</v>
      </c>
      <c r="F6066" s="9">
        <v>1</v>
      </c>
      <c r="G6066">
        <f>VLOOKUP(E6066,'Data Produk'!$A$2:$E$2517,5,FALSE)</f>
        <v>44850</v>
      </c>
      <c r="H6066">
        <f t="shared" si="189"/>
        <v>44850</v>
      </c>
      <c r="I6066" t="str">
        <f>VLOOKUP(E6066,'Data Produk'!$A$2:$E$2517,3,FALSE)</f>
        <v>BHINNEKA HYPERLINK KD10C2001 BLACK</v>
      </c>
      <c r="J6066" t="str">
        <f>VLOOKUP(E6066,'Data Produk'!$A$2:$E$2517,4,FALSE)</f>
        <v>CABLE</v>
      </c>
      <c r="K6066" t="str">
        <f>VLOOKUP(D6066,'Data Outlet'!$A$2:$D$17,4,FALSE)</f>
        <v>Dewi Lestari</v>
      </c>
      <c r="L6066" t="str">
        <f>VLOOKUP(D6066,'Data Outlet'!$A$2:$D$17,2,FALSE)</f>
        <v>CIBUBUR JUNCTION</v>
      </c>
    </row>
    <row r="6067" spans="1:12" x14ac:dyDescent="0.25">
      <c r="A6067" t="str">
        <f t="shared" si="190"/>
        <v>T-6066</v>
      </c>
      <c r="B6067" s="3" t="s">
        <v>2584</v>
      </c>
      <c r="C6067" s="5">
        <v>45445</v>
      </c>
      <c r="D6067" s="3" t="s">
        <v>37</v>
      </c>
      <c r="E6067" s="4" t="s">
        <v>93</v>
      </c>
      <c r="F6067" s="9">
        <v>1</v>
      </c>
      <c r="G6067">
        <f>VLOOKUP(E6067,'Data Produk'!$A$2:$E$2517,5,FALSE)</f>
        <v>18000</v>
      </c>
      <c r="H6067">
        <f t="shared" si="189"/>
        <v>18000</v>
      </c>
      <c r="I6067" t="str">
        <f>VLOOKUP(E6067,'Data Produk'!$A$2:$E$2517,3,FALSE)</f>
        <v>BHINNEKA DURALINK KLB1201 BLACK</v>
      </c>
      <c r="J6067" t="str">
        <f>VLOOKUP(E6067,'Data Produk'!$A$2:$E$2517,4,FALSE)</f>
        <v>CABLE</v>
      </c>
      <c r="K6067" t="str">
        <f>VLOOKUP(D6067,'Data Outlet'!$A$2:$D$17,4,FALSE)</f>
        <v>Dewi Lestari</v>
      </c>
      <c r="L6067" t="str">
        <f>VLOOKUP(D6067,'Data Outlet'!$A$2:$D$17,2,FALSE)</f>
        <v>CIBUBUR JUNCTION</v>
      </c>
    </row>
    <row r="6068" spans="1:12" x14ac:dyDescent="0.25">
      <c r="A6068" t="str">
        <f t="shared" si="190"/>
        <v>T-6067</v>
      </c>
      <c r="B6068" s="3" t="s">
        <v>2584</v>
      </c>
      <c r="C6068" s="5">
        <v>45464</v>
      </c>
      <c r="D6068" s="3" t="s">
        <v>39</v>
      </c>
      <c r="E6068" s="4" t="s">
        <v>1230</v>
      </c>
      <c r="F6068" s="9">
        <v>5</v>
      </c>
      <c r="G6068">
        <f>VLOOKUP(E6068,'Data Produk'!$A$2:$E$2517,5,FALSE)</f>
        <v>34200</v>
      </c>
      <c r="H6068">
        <f t="shared" si="189"/>
        <v>171000</v>
      </c>
      <c r="I6068" t="str">
        <f>VLOOKUP(E6068,'Data Produk'!$A$2:$E$2517,3,FALSE)</f>
        <v>KDL105 BHINNEKA USB CABLE LIGHTNING</v>
      </c>
      <c r="J6068" t="str">
        <f>VLOOKUP(E6068,'Data Produk'!$A$2:$E$2517,4,FALSE)</f>
        <v>CABLE</v>
      </c>
      <c r="K6068" t="str">
        <f>VLOOKUP(D6068,'Data Outlet'!$A$2:$D$17,4,FALSE)</f>
        <v>Eko Wijaya</v>
      </c>
      <c r="L6068" t="str">
        <f>VLOOKUP(D6068,'Data Outlet'!$A$2:$D$17,2,FALSE)</f>
        <v>KOTA KASABLANKA</v>
      </c>
    </row>
    <row r="6069" spans="1:12" x14ac:dyDescent="0.25">
      <c r="A6069" t="str">
        <f t="shared" si="190"/>
        <v>T-6068</v>
      </c>
      <c r="B6069" s="3" t="s">
        <v>2584</v>
      </c>
      <c r="C6069" s="5">
        <v>45461</v>
      </c>
      <c r="D6069" s="3" t="s">
        <v>48</v>
      </c>
      <c r="E6069" s="4" t="s">
        <v>1982</v>
      </c>
      <c r="F6069" s="9">
        <v>4</v>
      </c>
      <c r="G6069">
        <f>VLOOKUP(E6069,'Data Produk'!$A$2:$E$2517,5,FALSE)</f>
        <v>41000</v>
      </c>
      <c r="H6069">
        <f t="shared" si="189"/>
        <v>164000</v>
      </c>
      <c r="I6069" t="str">
        <f>VLOOKUP(E6069,'Data Produk'!$A$2:$E$2517,3,FALSE)</f>
        <v>KDL105 BHINNEKA USB CABLE LIGHTNING</v>
      </c>
      <c r="J6069" t="str">
        <f>VLOOKUP(E6069,'Data Produk'!$A$2:$E$2517,4,FALSE)</f>
        <v>CABLE</v>
      </c>
      <c r="K6069" t="str">
        <f>VLOOKUP(D6069,'Data Outlet'!$A$2:$D$17,4,FALSE)</f>
        <v>Joko Susilo</v>
      </c>
      <c r="L6069" t="str">
        <f>VLOOKUP(D6069,'Data Outlet'!$A$2:$D$17,2,FALSE)</f>
        <v>SUMARECON MALL SERPONG</v>
      </c>
    </row>
    <row r="6070" spans="1:12" x14ac:dyDescent="0.25">
      <c r="A6070" t="str">
        <f t="shared" si="190"/>
        <v>T-6069</v>
      </c>
      <c r="B6070" s="3" t="s">
        <v>2584</v>
      </c>
      <c r="C6070" s="5">
        <v>45466</v>
      </c>
      <c r="D6070" s="3" t="s">
        <v>39</v>
      </c>
      <c r="E6070" s="4" t="s">
        <v>381</v>
      </c>
      <c r="F6070" s="9">
        <v>2</v>
      </c>
      <c r="G6070">
        <f>VLOOKUP(E6070,'Data Produk'!$A$2:$E$2517,5,FALSE)</f>
        <v>12600</v>
      </c>
      <c r="H6070">
        <f t="shared" si="189"/>
        <v>25200</v>
      </c>
      <c r="I6070" t="str">
        <f>VLOOKUP(E6070,'Data Produk'!$A$2:$E$2517,3,FALSE)</f>
        <v>BHINNEKA BASIC XL MP64 BASIC MOUSEPAD BLACK</v>
      </c>
      <c r="J6070" t="str">
        <f>VLOOKUP(E6070,'Data Produk'!$A$2:$E$2517,4,FALSE)</f>
        <v>BASIC MOUSEPAD</v>
      </c>
      <c r="K6070" t="str">
        <f>VLOOKUP(D6070,'Data Outlet'!$A$2:$D$17,4,FALSE)</f>
        <v>Eko Wijaya</v>
      </c>
      <c r="L6070" t="str">
        <f>VLOOKUP(D6070,'Data Outlet'!$A$2:$D$17,2,FALSE)</f>
        <v>KOTA KASABLANKA</v>
      </c>
    </row>
    <row r="6071" spans="1:12" x14ac:dyDescent="0.25">
      <c r="A6071" t="str">
        <f t="shared" si="190"/>
        <v>T-6070</v>
      </c>
      <c r="B6071" s="3" t="s">
        <v>2584</v>
      </c>
      <c r="C6071" s="5">
        <v>45468</v>
      </c>
      <c r="D6071" s="3" t="s">
        <v>48</v>
      </c>
      <c r="E6071" s="4" t="s">
        <v>1983</v>
      </c>
      <c r="F6071" s="9">
        <v>1</v>
      </c>
      <c r="G6071">
        <f>VLOOKUP(E6071,'Data Produk'!$A$2:$E$2517,5,FALSE)</f>
        <v>138000</v>
      </c>
      <c r="H6071">
        <f t="shared" si="189"/>
        <v>138000</v>
      </c>
      <c r="I6071" t="str">
        <f>VLOOKUP(E6071,'Data Produk'!$A$2:$E$2517,3,FALSE)</f>
        <v>BHINNEKA GO Keyboard Mouse Wireless Office WK893</v>
      </c>
      <c r="J6071" t="str">
        <f>VLOOKUP(E6071,'Data Produk'!$A$2:$E$2517,4,FALSE)</f>
        <v>OFFICE COMBO</v>
      </c>
      <c r="K6071" t="str">
        <f>VLOOKUP(D6071,'Data Outlet'!$A$2:$D$17,4,FALSE)</f>
        <v>Joko Susilo</v>
      </c>
      <c r="L6071" t="str">
        <f>VLOOKUP(D6071,'Data Outlet'!$A$2:$D$17,2,FALSE)</f>
        <v>SUMARECON MALL SERPONG</v>
      </c>
    </row>
    <row r="6072" spans="1:12" x14ac:dyDescent="0.25">
      <c r="A6072" t="str">
        <f t="shared" si="190"/>
        <v>T-6071</v>
      </c>
      <c r="B6072" s="3" t="s">
        <v>2584</v>
      </c>
      <c r="C6072" s="5">
        <v>45471</v>
      </c>
      <c r="D6072" s="3" t="s">
        <v>48</v>
      </c>
      <c r="E6072" s="4" t="s">
        <v>1984</v>
      </c>
      <c r="F6072" s="9">
        <v>2</v>
      </c>
      <c r="G6072">
        <f>VLOOKUP(E6072,'Data Produk'!$A$2:$E$2517,5,FALSE)</f>
        <v>207000</v>
      </c>
      <c r="H6072">
        <f t="shared" si="189"/>
        <v>414000</v>
      </c>
      <c r="I6072" t="str">
        <f>VLOOKUP(E6072,'Data Produk'!$A$2:$E$2517,3,FALSE)</f>
        <v>BHINNEKA Gaming Headset MH86 WHITE</v>
      </c>
      <c r="J6072" t="str">
        <f>VLOOKUP(E6072,'Data Produk'!$A$2:$E$2517,4,FALSE)</f>
        <v>GAMING HEADSET</v>
      </c>
      <c r="K6072" t="str">
        <f>VLOOKUP(D6072,'Data Outlet'!$A$2:$D$17,4,FALSE)</f>
        <v>Joko Susilo</v>
      </c>
      <c r="L6072" t="str">
        <f>VLOOKUP(D6072,'Data Outlet'!$A$2:$D$17,2,FALSE)</f>
        <v>SUMARECON MALL SERPONG</v>
      </c>
    </row>
    <row r="6073" spans="1:12" x14ac:dyDescent="0.25">
      <c r="A6073" t="str">
        <f t="shared" si="190"/>
        <v>T-6072</v>
      </c>
      <c r="B6073" s="3" t="s">
        <v>2584</v>
      </c>
      <c r="C6073" s="5">
        <v>45465</v>
      </c>
      <c r="D6073" s="3" t="s">
        <v>37</v>
      </c>
      <c r="E6073" s="4" t="s">
        <v>752</v>
      </c>
      <c r="F6073" s="9">
        <v>3</v>
      </c>
      <c r="G6073">
        <f>VLOOKUP(E6073,'Data Produk'!$A$2:$E$2517,5,FALSE)</f>
        <v>17100</v>
      </c>
      <c r="H6073">
        <f t="shared" si="189"/>
        <v>51300</v>
      </c>
      <c r="I6073" t="str">
        <f>VLOOKUP(E6073,'Data Produk'!$A$2:$E$2517,3,FALSE)</f>
        <v>BHINNEKA DURALINK KCB1201 BLACK</v>
      </c>
      <c r="J6073" t="str">
        <f>VLOOKUP(E6073,'Data Produk'!$A$2:$E$2517,4,FALSE)</f>
        <v>CABLE</v>
      </c>
      <c r="K6073" t="str">
        <f>VLOOKUP(D6073,'Data Outlet'!$A$2:$D$17,4,FALSE)</f>
        <v>Dewi Lestari</v>
      </c>
      <c r="L6073" t="str">
        <f>VLOOKUP(D6073,'Data Outlet'!$A$2:$D$17,2,FALSE)</f>
        <v>CIBUBUR JUNCTION</v>
      </c>
    </row>
    <row r="6074" spans="1:12" x14ac:dyDescent="0.25">
      <c r="A6074" t="str">
        <f t="shared" si="190"/>
        <v>T-6073</v>
      </c>
      <c r="B6074" s="3" t="s">
        <v>2584</v>
      </c>
      <c r="C6074" s="5">
        <v>45469</v>
      </c>
      <c r="D6074" s="3" t="s">
        <v>37</v>
      </c>
      <c r="E6074" s="4" t="s">
        <v>231</v>
      </c>
      <c r="F6074" s="9">
        <v>1</v>
      </c>
      <c r="G6074">
        <f>VLOOKUP(E6074,'Data Produk'!$A$2:$E$2517,5,FALSE)</f>
        <v>83850</v>
      </c>
      <c r="H6074">
        <f t="shared" si="189"/>
        <v>83850</v>
      </c>
      <c r="I6074" t="str">
        <f>VLOOKUP(E6074,'Data Produk'!$A$2:$E$2517,3,FALSE)</f>
        <v>BHINNEKA POWER PACK S1 10.000 mAh POWERBANK BLACK</v>
      </c>
      <c r="J6074" t="str">
        <f>VLOOKUP(E6074,'Data Produk'!$A$2:$E$2517,4,FALSE)</f>
        <v>POWERBANK</v>
      </c>
      <c r="K6074" t="str">
        <f>VLOOKUP(D6074,'Data Outlet'!$A$2:$D$17,4,FALSE)</f>
        <v>Dewi Lestari</v>
      </c>
      <c r="L6074" t="str">
        <f>VLOOKUP(D6074,'Data Outlet'!$A$2:$D$17,2,FALSE)</f>
        <v>CIBUBUR JUNCTION</v>
      </c>
    </row>
    <row r="6075" spans="1:12" x14ac:dyDescent="0.25">
      <c r="A6075" t="str">
        <f t="shared" si="190"/>
        <v>T-6074</v>
      </c>
      <c r="B6075" s="3" t="s">
        <v>2584</v>
      </c>
      <c r="C6075" s="5">
        <v>45462</v>
      </c>
      <c r="D6075" s="3" t="s">
        <v>37</v>
      </c>
      <c r="E6075" s="4" t="s">
        <v>106</v>
      </c>
      <c r="F6075" s="9">
        <v>1</v>
      </c>
      <c r="G6075">
        <f>VLOOKUP(E6075,'Data Produk'!$A$2:$E$2517,5,FALSE)</f>
        <v>94500</v>
      </c>
      <c r="H6075">
        <f t="shared" si="189"/>
        <v>94500</v>
      </c>
      <c r="I6075" t="str">
        <f>VLOOKUP(E6075,'Data Produk'!$A$2:$E$2517,3,FALSE)</f>
        <v>BHINNEKA POWER GO 25W 1-PORT TYPE-C USB CHARGER (PD/PPS) WHITE</v>
      </c>
      <c r="J6075" t="str">
        <f>VLOOKUP(E6075,'Data Produk'!$A$2:$E$2517,4,FALSE)</f>
        <v>CHARGER</v>
      </c>
      <c r="K6075" t="str">
        <f>VLOOKUP(D6075,'Data Outlet'!$A$2:$D$17,4,FALSE)</f>
        <v>Dewi Lestari</v>
      </c>
      <c r="L6075" t="str">
        <f>VLOOKUP(D6075,'Data Outlet'!$A$2:$D$17,2,FALSE)</f>
        <v>CIBUBUR JUNCTION</v>
      </c>
    </row>
    <row r="6076" spans="1:12" x14ac:dyDescent="0.25">
      <c r="A6076" t="str">
        <f t="shared" si="190"/>
        <v>T-6075</v>
      </c>
      <c r="B6076" s="3" t="s">
        <v>2584</v>
      </c>
      <c r="C6076" s="5">
        <v>45456</v>
      </c>
      <c r="D6076" s="3" t="s">
        <v>39</v>
      </c>
      <c r="E6076" s="4" t="s">
        <v>1217</v>
      </c>
      <c r="F6076" s="9">
        <v>3</v>
      </c>
      <c r="G6076">
        <f>VLOOKUP(E6076,'Data Produk'!$A$2:$E$2517,5,FALSE)</f>
        <v>15000</v>
      </c>
      <c r="H6076">
        <f t="shared" si="189"/>
        <v>45000</v>
      </c>
      <c r="I6076" t="str">
        <f>VLOOKUP(E6076,'Data Produk'!$A$2:$E$2517,3,FALSE)</f>
        <v>KM103 BHINNEKA USB CABLE MICRO</v>
      </c>
      <c r="J6076" t="str">
        <f>VLOOKUP(E6076,'Data Produk'!$A$2:$E$2517,4,FALSE)</f>
        <v>CABLE</v>
      </c>
      <c r="K6076" t="str">
        <f>VLOOKUP(D6076,'Data Outlet'!$A$2:$D$17,4,FALSE)</f>
        <v>Eko Wijaya</v>
      </c>
      <c r="L6076" t="str">
        <f>VLOOKUP(D6076,'Data Outlet'!$A$2:$D$17,2,FALSE)</f>
        <v>KOTA KASABLANKA</v>
      </c>
    </row>
    <row r="6077" spans="1:12" x14ac:dyDescent="0.25">
      <c r="A6077" t="str">
        <f t="shared" si="190"/>
        <v>T-6076</v>
      </c>
      <c r="B6077" s="3" t="s">
        <v>2584</v>
      </c>
      <c r="C6077" s="5">
        <v>45455</v>
      </c>
      <c r="D6077" s="3" t="s">
        <v>37</v>
      </c>
      <c r="E6077" s="4" t="s">
        <v>1985</v>
      </c>
      <c r="F6077" s="9">
        <v>1</v>
      </c>
      <c r="G6077">
        <f>VLOOKUP(E6077,'Data Produk'!$A$2:$E$2517,5,FALSE)</f>
        <v>145800</v>
      </c>
      <c r="H6077">
        <f t="shared" si="189"/>
        <v>145800</v>
      </c>
      <c r="I6077" t="str">
        <f>VLOOKUP(E6077,'Data Produk'!$A$2:$E$2517,3,FALSE)</f>
        <v>BHINNEKA SHOOTER II GP13 GAMEPAD BLACK</v>
      </c>
      <c r="J6077" t="str">
        <f>VLOOKUP(E6077,'Data Produk'!$A$2:$E$2517,4,FALSE)</f>
        <v>GAMEPAD</v>
      </c>
      <c r="K6077" t="str">
        <f>VLOOKUP(D6077,'Data Outlet'!$A$2:$D$17,4,FALSE)</f>
        <v>Dewi Lestari</v>
      </c>
      <c r="L6077" t="str">
        <f>VLOOKUP(D6077,'Data Outlet'!$A$2:$D$17,2,FALSE)</f>
        <v>CIBUBUR JUNCTION</v>
      </c>
    </row>
    <row r="6078" spans="1:12" x14ac:dyDescent="0.25">
      <c r="A6078" t="str">
        <f t="shared" si="190"/>
        <v>T-6077</v>
      </c>
      <c r="B6078" s="3" t="s">
        <v>2584</v>
      </c>
      <c r="C6078" s="5">
        <v>45461</v>
      </c>
      <c r="D6078" s="3" t="s">
        <v>39</v>
      </c>
      <c r="E6078" s="4" t="s">
        <v>397</v>
      </c>
      <c r="F6078" s="9">
        <v>1</v>
      </c>
      <c r="G6078">
        <f>VLOOKUP(E6078,'Data Produk'!$A$2:$E$2517,5,FALSE)</f>
        <v>36900</v>
      </c>
      <c r="H6078">
        <f t="shared" si="189"/>
        <v>36900</v>
      </c>
      <c r="I6078" t="str">
        <f>VLOOKUP(E6078,'Data Produk'!$A$2:$E$2517,3,FALSE)</f>
        <v>KL106 BHINNEKA USB CABLE LIGHTNING</v>
      </c>
      <c r="J6078" t="str">
        <f>VLOOKUP(E6078,'Data Produk'!$A$2:$E$2517,4,FALSE)</f>
        <v>CABLE</v>
      </c>
      <c r="K6078" t="str">
        <f>VLOOKUP(D6078,'Data Outlet'!$A$2:$D$17,4,FALSE)</f>
        <v>Eko Wijaya</v>
      </c>
      <c r="L6078" t="str">
        <f>VLOOKUP(D6078,'Data Outlet'!$A$2:$D$17,2,FALSE)</f>
        <v>KOTA KASABLANKA</v>
      </c>
    </row>
    <row r="6079" spans="1:12" x14ac:dyDescent="0.25">
      <c r="A6079" t="str">
        <f t="shared" si="190"/>
        <v>T-6078</v>
      </c>
      <c r="B6079" s="3" t="s">
        <v>2584</v>
      </c>
      <c r="C6079" s="5">
        <v>45448</v>
      </c>
      <c r="D6079" s="3" t="s">
        <v>37</v>
      </c>
      <c r="E6079" s="4" t="s">
        <v>175</v>
      </c>
      <c r="F6079" s="9">
        <v>1</v>
      </c>
      <c r="G6079">
        <f>VLOOKUP(E6079,'Data Produk'!$A$2:$E$2517,5,FALSE)</f>
        <v>31500</v>
      </c>
      <c r="H6079">
        <f t="shared" si="189"/>
        <v>31500</v>
      </c>
      <c r="I6079" t="str">
        <f>VLOOKUP(E6079,'Data Produk'!$A$2:$E$2517,3,FALSE)</f>
        <v>BHINNEKA HYPERLINK KD60L1501 BLACK</v>
      </c>
      <c r="J6079" t="str">
        <f>VLOOKUP(E6079,'Data Produk'!$A$2:$E$2517,4,FALSE)</f>
        <v>CABLE</v>
      </c>
      <c r="K6079" t="str">
        <f>VLOOKUP(D6079,'Data Outlet'!$A$2:$D$17,4,FALSE)</f>
        <v>Dewi Lestari</v>
      </c>
      <c r="L6079" t="str">
        <f>VLOOKUP(D6079,'Data Outlet'!$A$2:$D$17,2,FALSE)</f>
        <v>CIBUBUR JUNCTION</v>
      </c>
    </row>
    <row r="6080" spans="1:12" x14ac:dyDescent="0.25">
      <c r="A6080" t="str">
        <f t="shared" si="190"/>
        <v>T-6079</v>
      </c>
      <c r="B6080" s="3" t="s">
        <v>2584</v>
      </c>
      <c r="C6080" s="5">
        <v>45453</v>
      </c>
      <c r="D6080" s="3" t="s">
        <v>39</v>
      </c>
      <c r="E6080" s="4" t="s">
        <v>1282</v>
      </c>
      <c r="F6080" s="9">
        <v>1</v>
      </c>
      <c r="G6080">
        <f>VLOOKUP(E6080,'Data Produk'!$A$2:$E$2517,5,FALSE)</f>
        <v>32000</v>
      </c>
      <c r="H6080">
        <f t="shared" si="189"/>
        <v>32000</v>
      </c>
      <c r="I6080" t="str">
        <f>VLOOKUP(E6080,'Data Produk'!$A$2:$E$2517,3,FALSE)</f>
        <v>KL104 BHINNEKA USB CABLE LIGHTNING</v>
      </c>
      <c r="J6080" t="str">
        <f>VLOOKUP(E6080,'Data Produk'!$A$2:$E$2517,4,FALSE)</f>
        <v>CABLE</v>
      </c>
      <c r="K6080" t="str">
        <f>VLOOKUP(D6080,'Data Outlet'!$A$2:$D$17,4,FALSE)</f>
        <v>Eko Wijaya</v>
      </c>
      <c r="L6080" t="str">
        <f>VLOOKUP(D6080,'Data Outlet'!$A$2:$D$17,2,FALSE)</f>
        <v>KOTA KASABLANKA</v>
      </c>
    </row>
    <row r="6081" spans="1:12" x14ac:dyDescent="0.25">
      <c r="A6081" t="str">
        <f t="shared" si="190"/>
        <v>T-6080</v>
      </c>
      <c r="B6081" s="3" t="s">
        <v>2584</v>
      </c>
      <c r="C6081" s="5">
        <v>45470</v>
      </c>
      <c r="D6081" s="3" t="s">
        <v>45</v>
      </c>
      <c r="E6081" s="4" t="s">
        <v>192</v>
      </c>
      <c r="F6081" s="9">
        <v>16</v>
      </c>
      <c r="G6081">
        <f>VLOOKUP(E6081,'Data Produk'!$A$2:$E$2517,5,FALSE)</f>
        <v>18000</v>
      </c>
      <c r="H6081">
        <f t="shared" si="189"/>
        <v>288000</v>
      </c>
      <c r="I6081" t="str">
        <f>VLOOKUP(E6081,'Data Produk'!$A$2:$E$2517,3,FALSE)</f>
        <v>BHINNEKA DURALINK KLB1201 BLACK</v>
      </c>
      <c r="J6081" t="str">
        <f>VLOOKUP(E6081,'Data Produk'!$A$2:$E$2517,4,FALSE)</f>
        <v>CABLE</v>
      </c>
      <c r="K6081" t="str">
        <f>VLOOKUP(D6081,'Data Outlet'!$A$2:$D$17,4,FALSE)</f>
        <v>Indah Putri</v>
      </c>
      <c r="L6081" t="str">
        <f>VLOOKUP(D6081,'Data Outlet'!$A$2:$D$17,2,FALSE)</f>
        <v>PIK AVENUE</v>
      </c>
    </row>
    <row r="6082" spans="1:12" x14ac:dyDescent="0.25">
      <c r="A6082" t="str">
        <f t="shared" si="190"/>
        <v>T-6081</v>
      </c>
      <c r="B6082" s="3" t="s">
        <v>2584</v>
      </c>
      <c r="C6082" s="5">
        <v>45447</v>
      </c>
      <c r="D6082" s="3" t="s">
        <v>45</v>
      </c>
      <c r="E6082" s="4" t="s">
        <v>1662</v>
      </c>
      <c r="F6082" s="9">
        <v>1</v>
      </c>
      <c r="G6082">
        <f>VLOOKUP(E6082,'Data Produk'!$A$2:$E$2517,5,FALSE)</f>
        <v>328500</v>
      </c>
      <c r="H6082">
        <f t="shared" si="189"/>
        <v>328500</v>
      </c>
      <c r="I6082" t="str">
        <f>VLOOKUP(E6082,'Data Produk'!$A$2:$E$2517,3,FALSE)</f>
        <v>BHINNEKA GROOVE BUDS+ TX2 TRUE WIRELESS BLACK</v>
      </c>
      <c r="J6082" t="str">
        <f>VLOOKUP(E6082,'Data Produk'!$A$2:$E$2517,4,FALSE)</f>
        <v>TWS</v>
      </c>
      <c r="K6082" t="str">
        <f>VLOOKUP(D6082,'Data Outlet'!$A$2:$D$17,4,FALSE)</f>
        <v>Indah Putri</v>
      </c>
      <c r="L6082" t="str">
        <f>VLOOKUP(D6082,'Data Outlet'!$A$2:$D$17,2,FALSE)</f>
        <v>PIK AVENUE</v>
      </c>
    </row>
    <row r="6083" spans="1:12" x14ac:dyDescent="0.25">
      <c r="A6083" t="str">
        <f t="shared" si="190"/>
        <v>T-6082</v>
      </c>
      <c r="B6083" s="3" t="s">
        <v>2584</v>
      </c>
      <c r="C6083" s="5">
        <v>45445</v>
      </c>
      <c r="D6083" s="3" t="s">
        <v>45</v>
      </c>
      <c r="E6083" s="4" t="s">
        <v>1138</v>
      </c>
      <c r="F6083" s="9">
        <v>1</v>
      </c>
      <c r="G6083">
        <f>VLOOKUP(E6083,'Data Produk'!$A$2:$E$2517,5,FALSE)</f>
        <v>34200</v>
      </c>
      <c r="H6083">
        <f t="shared" ref="H6083:H6146" si="191">G6083*F6083</f>
        <v>34200</v>
      </c>
      <c r="I6083" t="str">
        <f>VLOOKUP(E6083,'Data Produk'!$A$2:$E$2517,3,FALSE)</f>
        <v>KM106 BHINNEKA USB CABLE MICRO</v>
      </c>
      <c r="J6083" t="str">
        <f>VLOOKUP(E6083,'Data Produk'!$A$2:$E$2517,4,FALSE)</f>
        <v>CABLE</v>
      </c>
      <c r="K6083" t="str">
        <f>VLOOKUP(D6083,'Data Outlet'!$A$2:$D$17,4,FALSE)</f>
        <v>Indah Putri</v>
      </c>
      <c r="L6083" t="str">
        <f>VLOOKUP(D6083,'Data Outlet'!$A$2:$D$17,2,FALSE)</f>
        <v>PIK AVENUE</v>
      </c>
    </row>
    <row r="6084" spans="1:12" x14ac:dyDescent="0.25">
      <c r="A6084" t="str">
        <f t="shared" si="190"/>
        <v>T-6083</v>
      </c>
      <c r="B6084" s="3" t="s">
        <v>2584</v>
      </c>
      <c r="C6084" s="5">
        <v>45469</v>
      </c>
      <c r="D6084" s="3" t="s">
        <v>39</v>
      </c>
      <c r="E6084" s="4" t="s">
        <v>1028</v>
      </c>
      <c r="F6084" s="9">
        <v>1</v>
      </c>
      <c r="G6084">
        <f>VLOOKUP(E6084,'Data Produk'!$A$2:$E$2517,5,FALSE)</f>
        <v>148500</v>
      </c>
      <c r="H6084">
        <f t="shared" si="191"/>
        <v>148500</v>
      </c>
      <c r="I6084" t="str">
        <f>VLOOKUP(E6084,'Data Produk'!$A$2:$E$2517,3,FALSE)</f>
        <v>BHINNEKA SMART ADAPTOR LA1A01</v>
      </c>
      <c r="J6084" t="str">
        <f>VLOOKUP(E6084,'Data Produk'!$A$2:$E$2517,4,FALSE)</f>
        <v>SMART LIFE</v>
      </c>
      <c r="K6084" t="str">
        <f>VLOOKUP(D6084,'Data Outlet'!$A$2:$D$17,4,FALSE)</f>
        <v>Eko Wijaya</v>
      </c>
      <c r="L6084" t="str">
        <f>VLOOKUP(D6084,'Data Outlet'!$A$2:$D$17,2,FALSE)</f>
        <v>KOTA KASABLANKA</v>
      </c>
    </row>
    <row r="6085" spans="1:12" x14ac:dyDescent="0.25">
      <c r="A6085" t="str">
        <f t="shared" si="190"/>
        <v>T-6084</v>
      </c>
      <c r="B6085" s="3" t="s">
        <v>2584</v>
      </c>
      <c r="C6085" s="5">
        <v>45471</v>
      </c>
      <c r="D6085" s="3" t="s">
        <v>39</v>
      </c>
      <c r="E6085" s="4" t="s">
        <v>1178</v>
      </c>
      <c r="F6085" s="9">
        <v>1</v>
      </c>
      <c r="G6085">
        <f>VLOOKUP(E6085,'Data Produk'!$A$2:$E$2517,5,FALSE)</f>
        <v>138500</v>
      </c>
      <c r="H6085">
        <f t="shared" si="191"/>
        <v>138500</v>
      </c>
      <c r="I6085" t="str">
        <f>VLOOKUP(E6085,'Data Produk'!$A$2:$E$2517,3,FALSE)</f>
        <v>BHINNEKA REVOLVER GP12 GAMEPAD BLACK</v>
      </c>
      <c r="J6085" t="str">
        <f>VLOOKUP(E6085,'Data Produk'!$A$2:$E$2517,4,FALSE)</f>
        <v>GAMEPAD</v>
      </c>
      <c r="K6085" t="str">
        <f>VLOOKUP(D6085,'Data Outlet'!$A$2:$D$17,4,FALSE)</f>
        <v>Eko Wijaya</v>
      </c>
      <c r="L6085" t="str">
        <f>VLOOKUP(D6085,'Data Outlet'!$A$2:$D$17,2,FALSE)</f>
        <v>KOTA KASABLANKA</v>
      </c>
    </row>
    <row r="6086" spans="1:12" x14ac:dyDescent="0.25">
      <c r="A6086" t="str">
        <f t="shared" si="190"/>
        <v>T-6085</v>
      </c>
      <c r="B6086" s="3" t="s">
        <v>2584</v>
      </c>
      <c r="C6086" s="5">
        <v>45447</v>
      </c>
      <c r="D6086" s="3" t="s">
        <v>45</v>
      </c>
      <c r="E6086" s="4" t="s">
        <v>601</v>
      </c>
      <c r="F6086" s="9">
        <v>3</v>
      </c>
      <c r="G6086">
        <f>VLOOKUP(E6086,'Data Produk'!$A$2:$E$2517,5,FALSE)</f>
        <v>26100</v>
      </c>
      <c r="H6086">
        <f t="shared" si="191"/>
        <v>78300</v>
      </c>
      <c r="I6086" t="str">
        <f>VLOOKUP(E6086,'Data Produk'!$A$2:$E$2517,3,FALSE)</f>
        <v>BHINNEKA GO ES1 WIRED EARBUDS BLACK</v>
      </c>
      <c r="J6086" t="str">
        <f>VLOOKUP(E6086,'Data Produk'!$A$2:$E$2517,4,FALSE)</f>
        <v>EARPHONE</v>
      </c>
      <c r="K6086" t="str">
        <f>VLOOKUP(D6086,'Data Outlet'!$A$2:$D$17,4,FALSE)</f>
        <v>Indah Putri</v>
      </c>
      <c r="L6086" t="str">
        <f>VLOOKUP(D6086,'Data Outlet'!$A$2:$D$17,2,FALSE)</f>
        <v>PIK AVENUE</v>
      </c>
    </row>
    <row r="6087" spans="1:12" x14ac:dyDescent="0.25">
      <c r="A6087" t="str">
        <f t="shared" si="190"/>
        <v>T-6086</v>
      </c>
      <c r="B6087" s="3" t="s">
        <v>2584</v>
      </c>
      <c r="C6087" s="5">
        <v>45460</v>
      </c>
      <c r="D6087" s="3" t="s">
        <v>48</v>
      </c>
      <c r="E6087" s="4" t="s">
        <v>1986</v>
      </c>
      <c r="F6087" s="9">
        <v>3</v>
      </c>
      <c r="G6087">
        <f>VLOOKUP(E6087,'Data Produk'!$A$2:$E$2517,5,FALSE)</f>
        <v>32000</v>
      </c>
      <c r="H6087">
        <f t="shared" si="191"/>
        <v>96000</v>
      </c>
      <c r="I6087" t="str">
        <f>VLOOKUP(E6087,'Data Produk'!$A$2:$E$2517,3,FALSE)</f>
        <v>KM201 BHINNEKA USB CABLE MICRO</v>
      </c>
      <c r="J6087" t="str">
        <f>VLOOKUP(E6087,'Data Produk'!$A$2:$E$2517,4,FALSE)</f>
        <v>CABLE</v>
      </c>
      <c r="K6087" t="str">
        <f>VLOOKUP(D6087,'Data Outlet'!$A$2:$D$17,4,FALSE)</f>
        <v>Joko Susilo</v>
      </c>
      <c r="L6087" t="str">
        <f>VLOOKUP(D6087,'Data Outlet'!$A$2:$D$17,2,FALSE)</f>
        <v>SUMARECON MALL SERPONG</v>
      </c>
    </row>
    <row r="6088" spans="1:12" x14ac:dyDescent="0.25">
      <c r="A6088" t="str">
        <f t="shared" si="190"/>
        <v>T-6087</v>
      </c>
      <c r="B6088" s="3" t="s">
        <v>2584</v>
      </c>
      <c r="C6088" s="5">
        <v>45454</v>
      </c>
      <c r="D6088" s="3" t="s">
        <v>48</v>
      </c>
      <c r="E6088" s="4" t="s">
        <v>1987</v>
      </c>
      <c r="F6088" s="9">
        <v>1</v>
      </c>
      <c r="G6088">
        <f>VLOOKUP(E6088,'Data Produk'!$A$2:$E$2517,5,FALSE)</f>
        <v>208000</v>
      </c>
      <c r="H6088">
        <f t="shared" si="191"/>
        <v>208000</v>
      </c>
      <c r="I6088" t="str">
        <f>VLOOKUP(E6088,'Data Produk'!$A$2:$E$2517,3,FALSE)</f>
        <v>WN01 BHINNEKA EARPHONE WIRELESS</v>
      </c>
      <c r="J6088" t="str">
        <f>VLOOKUP(E6088,'Data Produk'!$A$2:$E$2517,4,FALSE)</f>
        <v>EARPHONE</v>
      </c>
      <c r="K6088" t="str">
        <f>VLOOKUP(D6088,'Data Outlet'!$A$2:$D$17,4,FALSE)</f>
        <v>Joko Susilo</v>
      </c>
      <c r="L6088" t="str">
        <f>VLOOKUP(D6088,'Data Outlet'!$A$2:$D$17,2,FALSE)</f>
        <v>SUMARECON MALL SERPONG</v>
      </c>
    </row>
    <row r="6089" spans="1:12" x14ac:dyDescent="0.25">
      <c r="A6089" t="str">
        <f t="shared" si="190"/>
        <v>T-6088</v>
      </c>
      <c r="B6089" s="3" t="s">
        <v>2584</v>
      </c>
      <c r="C6089" s="5">
        <v>45445</v>
      </c>
      <c r="D6089" s="3" t="s">
        <v>37</v>
      </c>
      <c r="E6089" s="4" t="s">
        <v>1272</v>
      </c>
      <c r="F6089" s="9">
        <v>1</v>
      </c>
      <c r="G6089">
        <f>VLOOKUP(E6089,'Data Produk'!$A$2:$E$2517,5,FALSE)</f>
        <v>82800</v>
      </c>
      <c r="H6089">
        <f t="shared" si="191"/>
        <v>82800</v>
      </c>
      <c r="I6089" t="str">
        <f>VLOOKUP(E6089,'Data Produk'!$A$2:$E$2517,3,FALSE)</f>
        <v>BHINNEKA GO W193 OFFICE MOUSE BLUE</v>
      </c>
      <c r="J6089" t="str">
        <f>VLOOKUP(E6089,'Data Produk'!$A$2:$E$2517,4,FALSE)</f>
        <v>OFFICE MOUSE</v>
      </c>
      <c r="K6089" t="str">
        <f>VLOOKUP(D6089,'Data Outlet'!$A$2:$D$17,4,FALSE)</f>
        <v>Dewi Lestari</v>
      </c>
      <c r="L6089" t="str">
        <f>VLOOKUP(D6089,'Data Outlet'!$A$2:$D$17,2,FALSE)</f>
        <v>CIBUBUR JUNCTION</v>
      </c>
    </row>
    <row r="6090" spans="1:12" x14ac:dyDescent="0.25">
      <c r="A6090" t="str">
        <f t="shared" si="190"/>
        <v>T-6089</v>
      </c>
      <c r="B6090" s="3" t="s">
        <v>2584</v>
      </c>
      <c r="C6090" s="5">
        <v>45467</v>
      </c>
      <c r="D6090" s="3" t="s">
        <v>37</v>
      </c>
      <c r="E6090" s="4" t="s">
        <v>618</v>
      </c>
      <c r="F6090" s="9">
        <v>1</v>
      </c>
      <c r="G6090">
        <f>VLOOKUP(E6090,'Data Produk'!$A$2:$E$2517,5,FALSE)</f>
        <v>94500</v>
      </c>
      <c r="H6090">
        <f t="shared" si="191"/>
        <v>94500</v>
      </c>
      <c r="I6090" t="str">
        <f>VLOOKUP(E6090,'Data Produk'!$A$2:$E$2517,3,FALSE)</f>
        <v>BHINNEKA SMART LIGHT BUB 12W SLB102</v>
      </c>
      <c r="J6090" t="str">
        <f>VLOOKUP(E6090,'Data Produk'!$A$2:$E$2517,4,FALSE)</f>
        <v>SMART LIFE</v>
      </c>
      <c r="K6090" t="str">
        <f>VLOOKUP(D6090,'Data Outlet'!$A$2:$D$17,4,FALSE)</f>
        <v>Dewi Lestari</v>
      </c>
      <c r="L6090" t="str">
        <f>VLOOKUP(D6090,'Data Outlet'!$A$2:$D$17,2,FALSE)</f>
        <v>CIBUBUR JUNCTION</v>
      </c>
    </row>
    <row r="6091" spans="1:12" x14ac:dyDescent="0.25">
      <c r="A6091" t="str">
        <f t="shared" si="190"/>
        <v>T-6090</v>
      </c>
      <c r="B6091" s="3" t="s">
        <v>2584</v>
      </c>
      <c r="C6091" s="5">
        <v>45447</v>
      </c>
      <c r="D6091" s="3" t="s">
        <v>45</v>
      </c>
      <c r="E6091" s="4" t="s">
        <v>558</v>
      </c>
      <c r="F6091" s="9">
        <v>2</v>
      </c>
      <c r="G6091">
        <f>VLOOKUP(E6091,'Data Produk'!$A$2:$E$2517,5,FALSE)</f>
        <v>107100</v>
      </c>
      <c r="H6091">
        <f t="shared" si="191"/>
        <v>214200</v>
      </c>
      <c r="I6091" t="str">
        <f>VLOOKUP(E6091,'Data Produk'!$A$2:$E$2517,3,FALSE)</f>
        <v>BHINNEKA CW2-Q02 38W 2-PORTS CHARGER (QC) WHITE</v>
      </c>
      <c r="J6091" t="str">
        <f>VLOOKUP(E6091,'Data Produk'!$A$2:$E$2517,4,FALSE)</f>
        <v>CHARGER</v>
      </c>
      <c r="K6091" t="str">
        <f>VLOOKUP(D6091,'Data Outlet'!$A$2:$D$17,4,FALSE)</f>
        <v>Indah Putri</v>
      </c>
      <c r="L6091" t="str">
        <f>VLOOKUP(D6091,'Data Outlet'!$A$2:$D$17,2,FALSE)</f>
        <v>PIK AVENUE</v>
      </c>
    </row>
    <row r="6092" spans="1:12" x14ac:dyDescent="0.25">
      <c r="A6092" t="str">
        <f t="shared" ref="A6092:A6155" si="192">"T-"&amp;ROW()-1</f>
        <v>T-6091</v>
      </c>
      <c r="B6092" s="3" t="s">
        <v>2584</v>
      </c>
      <c r="C6092" s="5">
        <v>45450</v>
      </c>
      <c r="D6092" s="3" t="s">
        <v>48</v>
      </c>
      <c r="E6092" s="4" t="s">
        <v>1988</v>
      </c>
      <c r="F6092" s="9">
        <v>1</v>
      </c>
      <c r="G6092">
        <f>VLOOKUP(E6092,'Data Produk'!$A$2:$E$2517,5,FALSE)</f>
        <v>40000</v>
      </c>
      <c r="H6092">
        <f t="shared" si="191"/>
        <v>40000</v>
      </c>
      <c r="I6092" t="str">
        <f>VLOOKUP(E6092,'Data Produk'!$A$2:$E$2517,3,FALSE)</f>
        <v>BHINNEKA Mouse T533</v>
      </c>
      <c r="J6092" t="str">
        <f>VLOOKUP(E6092,'Data Produk'!$A$2:$E$2517,4,FALSE)</f>
        <v>OFFICE MOUSE</v>
      </c>
      <c r="K6092" t="str">
        <f>VLOOKUP(D6092,'Data Outlet'!$A$2:$D$17,4,FALSE)</f>
        <v>Joko Susilo</v>
      </c>
      <c r="L6092" t="str">
        <f>VLOOKUP(D6092,'Data Outlet'!$A$2:$D$17,2,FALSE)</f>
        <v>SUMARECON MALL SERPONG</v>
      </c>
    </row>
    <row r="6093" spans="1:12" x14ac:dyDescent="0.25">
      <c r="A6093" t="str">
        <f t="shared" si="192"/>
        <v>T-6092</v>
      </c>
      <c r="B6093" s="3" t="s">
        <v>2584</v>
      </c>
      <c r="C6093" s="5">
        <v>45464</v>
      </c>
      <c r="D6093" s="3" t="s">
        <v>39</v>
      </c>
      <c r="E6093" s="4" t="s">
        <v>623</v>
      </c>
      <c r="F6093" s="9">
        <v>1</v>
      </c>
      <c r="G6093">
        <f>VLOOKUP(E6093,'Data Produk'!$A$2:$E$2517,5,FALSE)</f>
        <v>144000</v>
      </c>
      <c r="H6093">
        <f t="shared" si="191"/>
        <v>144000</v>
      </c>
      <c r="I6093" t="str">
        <f>VLOOKUP(E6093,'Data Produk'!$A$2:$E$2517,3,FALSE)</f>
        <v>BHINNEKA CHIEF II HG20 GAMING HEADSET PINK</v>
      </c>
      <c r="J6093" t="str">
        <f>VLOOKUP(E6093,'Data Produk'!$A$2:$E$2517,4,FALSE)</f>
        <v>GAMING HEADSET</v>
      </c>
      <c r="K6093" t="str">
        <f>VLOOKUP(D6093,'Data Outlet'!$A$2:$D$17,4,FALSE)</f>
        <v>Eko Wijaya</v>
      </c>
      <c r="L6093" t="str">
        <f>VLOOKUP(D6093,'Data Outlet'!$A$2:$D$17,2,FALSE)</f>
        <v>KOTA KASABLANKA</v>
      </c>
    </row>
    <row r="6094" spans="1:12" x14ac:dyDescent="0.25">
      <c r="A6094" t="str">
        <f t="shared" si="192"/>
        <v>T-6093</v>
      </c>
      <c r="B6094" s="3" t="s">
        <v>2584</v>
      </c>
      <c r="C6094" s="5">
        <v>45452</v>
      </c>
      <c r="D6094" s="3" t="s">
        <v>37</v>
      </c>
      <c r="E6094" s="4" t="s">
        <v>1989</v>
      </c>
      <c r="F6094" s="9">
        <v>1</v>
      </c>
      <c r="G6094">
        <f>VLOOKUP(E6094,'Data Produk'!$A$2:$E$2517,5,FALSE)</f>
        <v>44100</v>
      </c>
      <c r="H6094">
        <f t="shared" si="191"/>
        <v>44100</v>
      </c>
      <c r="I6094" t="str">
        <f>VLOOKUP(E6094,'Data Produk'!$A$2:$E$2517,3,FALSE)</f>
        <v>BHINNEKA POWER PURE 18W 1-PORT TYPE-A USB CHARGER (QC) WHITE</v>
      </c>
      <c r="J6094" t="str">
        <f>VLOOKUP(E6094,'Data Produk'!$A$2:$E$2517,4,FALSE)</f>
        <v>CHARGER</v>
      </c>
      <c r="K6094" t="str">
        <f>VLOOKUP(D6094,'Data Outlet'!$A$2:$D$17,4,FALSE)</f>
        <v>Dewi Lestari</v>
      </c>
      <c r="L6094" t="str">
        <f>VLOOKUP(D6094,'Data Outlet'!$A$2:$D$17,2,FALSE)</f>
        <v>CIBUBUR JUNCTION</v>
      </c>
    </row>
    <row r="6095" spans="1:12" x14ac:dyDescent="0.25">
      <c r="A6095" t="str">
        <f t="shared" si="192"/>
        <v>T-6094</v>
      </c>
      <c r="B6095" s="3" t="s">
        <v>2584</v>
      </c>
      <c r="C6095" s="5">
        <v>45460</v>
      </c>
      <c r="D6095" s="3" t="s">
        <v>37</v>
      </c>
      <c r="E6095" s="4" t="s">
        <v>1005</v>
      </c>
      <c r="F6095" s="9">
        <v>2</v>
      </c>
      <c r="G6095">
        <f>VLOOKUP(E6095,'Data Produk'!$A$2:$E$2517,5,FALSE)</f>
        <v>41000</v>
      </c>
      <c r="H6095">
        <f t="shared" si="191"/>
        <v>82000</v>
      </c>
      <c r="I6095" t="str">
        <f>VLOOKUP(E6095,'Data Produk'!$A$2:$E$2517,3,FALSE)</f>
        <v>BHINNEKA Gaming Mousepad MP44</v>
      </c>
      <c r="J6095" t="str">
        <f>VLOOKUP(E6095,'Data Produk'!$A$2:$E$2517,4,FALSE)</f>
        <v>BASIC MOUSEPAD</v>
      </c>
      <c r="K6095" t="str">
        <f>VLOOKUP(D6095,'Data Outlet'!$A$2:$D$17,4,FALSE)</f>
        <v>Dewi Lestari</v>
      </c>
      <c r="L6095" t="str">
        <f>VLOOKUP(D6095,'Data Outlet'!$A$2:$D$17,2,FALSE)</f>
        <v>CIBUBUR JUNCTION</v>
      </c>
    </row>
    <row r="6096" spans="1:12" x14ac:dyDescent="0.25">
      <c r="A6096" t="str">
        <f t="shared" si="192"/>
        <v>T-6095</v>
      </c>
      <c r="B6096" s="3" t="s">
        <v>2584</v>
      </c>
      <c r="C6096" s="5">
        <v>45447</v>
      </c>
      <c r="D6096" s="3" t="s">
        <v>39</v>
      </c>
      <c r="E6096" s="4" t="s">
        <v>1169</v>
      </c>
      <c r="F6096" s="9">
        <v>4</v>
      </c>
      <c r="G6096">
        <f>VLOOKUP(E6096,'Data Produk'!$A$2:$E$2517,5,FALSE)</f>
        <v>29700</v>
      </c>
      <c r="H6096">
        <f t="shared" si="191"/>
        <v>118800</v>
      </c>
      <c r="I6096" t="str">
        <f>VLOOKUP(E6096,'Data Produk'!$A$2:$E$2517,3,FALSE)</f>
        <v>KL201 BHINNEKA USB CABLE LIGHTNING</v>
      </c>
      <c r="J6096" t="str">
        <f>VLOOKUP(E6096,'Data Produk'!$A$2:$E$2517,4,FALSE)</f>
        <v>CABLE</v>
      </c>
      <c r="K6096" t="str">
        <f>VLOOKUP(D6096,'Data Outlet'!$A$2:$D$17,4,FALSE)</f>
        <v>Eko Wijaya</v>
      </c>
      <c r="L6096" t="str">
        <f>VLOOKUP(D6096,'Data Outlet'!$A$2:$D$17,2,FALSE)</f>
        <v>KOTA KASABLANKA</v>
      </c>
    </row>
    <row r="6097" spans="1:12" x14ac:dyDescent="0.25">
      <c r="A6097" t="str">
        <f t="shared" si="192"/>
        <v>T-6096</v>
      </c>
      <c r="B6097" s="3" t="s">
        <v>2584</v>
      </c>
      <c r="C6097" s="5">
        <v>45454</v>
      </c>
      <c r="D6097" s="3" t="s">
        <v>37</v>
      </c>
      <c r="E6097" s="4" t="s">
        <v>1221</v>
      </c>
      <c r="F6097" s="9">
        <v>1</v>
      </c>
      <c r="G6097">
        <f>VLOOKUP(E6097,'Data Produk'!$A$2:$E$2517,5,FALSE)</f>
        <v>116100</v>
      </c>
      <c r="H6097">
        <f t="shared" si="191"/>
        <v>116100</v>
      </c>
      <c r="I6097" t="str">
        <f>VLOOKUP(E6097,'Data Produk'!$A$2:$E$2517,3,FALSE)</f>
        <v>BHINNEKA SMART LED STRIP SL0103</v>
      </c>
      <c r="J6097" t="str">
        <f>VLOOKUP(E6097,'Data Produk'!$A$2:$E$2517,4,FALSE)</f>
        <v>SMART LIFE</v>
      </c>
      <c r="K6097" t="str">
        <f>VLOOKUP(D6097,'Data Outlet'!$A$2:$D$17,4,FALSE)</f>
        <v>Dewi Lestari</v>
      </c>
      <c r="L6097" t="str">
        <f>VLOOKUP(D6097,'Data Outlet'!$A$2:$D$17,2,FALSE)</f>
        <v>CIBUBUR JUNCTION</v>
      </c>
    </row>
    <row r="6098" spans="1:12" x14ac:dyDescent="0.25">
      <c r="A6098" t="str">
        <f t="shared" si="192"/>
        <v>T-6097</v>
      </c>
      <c r="B6098" s="3" t="s">
        <v>2584</v>
      </c>
      <c r="C6098" s="5">
        <v>45452</v>
      </c>
      <c r="D6098" s="3" t="s">
        <v>45</v>
      </c>
      <c r="E6098" s="4" t="s">
        <v>135</v>
      </c>
      <c r="F6098" s="9">
        <v>6</v>
      </c>
      <c r="G6098">
        <f>VLOOKUP(E6098,'Data Produk'!$A$2:$E$2517,5,FALSE)</f>
        <v>13050</v>
      </c>
      <c r="H6098">
        <f t="shared" si="191"/>
        <v>78300</v>
      </c>
      <c r="I6098" t="str">
        <f>VLOOKUP(E6098,'Data Produk'!$A$2:$E$2517,3,FALSE)</f>
        <v>BHINNEKA DURALINK KCT1201 BLACK</v>
      </c>
      <c r="J6098" t="str">
        <f>VLOOKUP(E6098,'Data Produk'!$A$2:$E$2517,4,FALSE)</f>
        <v>CABLE</v>
      </c>
      <c r="K6098" t="str">
        <f>VLOOKUP(D6098,'Data Outlet'!$A$2:$D$17,4,FALSE)</f>
        <v>Indah Putri</v>
      </c>
      <c r="L6098" t="str">
        <f>VLOOKUP(D6098,'Data Outlet'!$A$2:$D$17,2,FALSE)</f>
        <v>PIK AVENUE</v>
      </c>
    </row>
    <row r="6099" spans="1:12" x14ac:dyDescent="0.25">
      <c r="A6099" t="str">
        <f t="shared" si="192"/>
        <v>T-6098</v>
      </c>
      <c r="B6099" s="3" t="s">
        <v>2584</v>
      </c>
      <c r="C6099" s="5">
        <v>45462</v>
      </c>
      <c r="D6099" s="3" t="s">
        <v>45</v>
      </c>
      <c r="E6099" s="4" t="s">
        <v>1000</v>
      </c>
      <c r="F6099" s="9">
        <v>2</v>
      </c>
      <c r="G6099">
        <f>VLOOKUP(E6099,'Data Produk'!$A$2:$E$2517,5,FALSE)</f>
        <v>162000</v>
      </c>
      <c r="H6099">
        <f t="shared" si="191"/>
        <v>324000</v>
      </c>
      <c r="I6099" t="str">
        <f>VLOOKUP(E6099,'Data Produk'!$A$2:$E$2517,3,FALSE)</f>
        <v>BHINNEKA GO WH03 WIRELESS HEADSET BEIGE</v>
      </c>
      <c r="J6099" t="str">
        <f>VLOOKUP(E6099,'Data Produk'!$A$2:$E$2517,4,FALSE)</f>
        <v>WIRELESS HEADSET</v>
      </c>
      <c r="K6099" t="str">
        <f>VLOOKUP(D6099,'Data Outlet'!$A$2:$D$17,4,FALSE)</f>
        <v>Indah Putri</v>
      </c>
      <c r="L6099" t="str">
        <f>VLOOKUP(D6099,'Data Outlet'!$A$2:$D$17,2,FALSE)</f>
        <v>PIK AVENUE</v>
      </c>
    </row>
    <row r="6100" spans="1:12" x14ac:dyDescent="0.25">
      <c r="A6100" t="str">
        <f t="shared" si="192"/>
        <v>T-6099</v>
      </c>
      <c r="B6100" s="3" t="s">
        <v>2584</v>
      </c>
      <c r="C6100" s="5">
        <v>45473</v>
      </c>
      <c r="D6100" s="3" t="s">
        <v>45</v>
      </c>
      <c r="E6100" s="4" t="s">
        <v>1990</v>
      </c>
      <c r="F6100" s="9">
        <v>1</v>
      </c>
      <c r="G6100">
        <f>VLOOKUP(E6100,'Data Produk'!$A$2:$E$2517,5,FALSE)</f>
        <v>386100</v>
      </c>
      <c r="H6100">
        <f t="shared" si="191"/>
        <v>386100</v>
      </c>
      <c r="I6100" t="str">
        <f>VLOOKUP(E6100,'Data Produk'!$A$2:$E$2517,3,FALSE)</f>
        <v>BHINNEKA Gaming Keyboard MK-853 V2 BLUE SWITCH (WHITE)</v>
      </c>
      <c r="J6100" t="str">
        <f>VLOOKUP(E6100,'Data Produk'!$A$2:$E$2517,4,FALSE)</f>
        <v>KEYBOARD GAMING</v>
      </c>
      <c r="K6100" t="str">
        <f>VLOOKUP(D6100,'Data Outlet'!$A$2:$D$17,4,FALSE)</f>
        <v>Indah Putri</v>
      </c>
      <c r="L6100" t="str">
        <f>VLOOKUP(D6100,'Data Outlet'!$A$2:$D$17,2,FALSE)</f>
        <v>PIK AVENUE</v>
      </c>
    </row>
    <row r="6101" spans="1:12" x14ac:dyDescent="0.25">
      <c r="A6101" t="str">
        <f t="shared" si="192"/>
        <v>T-6100</v>
      </c>
      <c r="B6101" s="3" t="s">
        <v>2584</v>
      </c>
      <c r="C6101" s="5">
        <v>45469</v>
      </c>
      <c r="D6101" s="3" t="s">
        <v>37</v>
      </c>
      <c r="E6101" s="4" t="s">
        <v>595</v>
      </c>
      <c r="F6101" s="9">
        <v>1</v>
      </c>
      <c r="G6101">
        <f>VLOOKUP(E6101,'Data Produk'!$A$2:$E$2517,5,FALSE)</f>
        <v>13500</v>
      </c>
      <c r="H6101">
        <f t="shared" si="191"/>
        <v>13500</v>
      </c>
      <c r="I6101" t="str">
        <f>VLOOKUP(E6101,'Data Produk'!$A$2:$E$2517,3,FALSE)</f>
        <v>BHINNEKA LINKBUDS ES2 WIRED EARBUDS WHITE</v>
      </c>
      <c r="J6101" t="str">
        <f>VLOOKUP(E6101,'Data Produk'!$A$2:$E$2517,4,FALSE)</f>
        <v>EARPHONE</v>
      </c>
      <c r="K6101" t="str">
        <f>VLOOKUP(D6101,'Data Outlet'!$A$2:$D$17,4,FALSE)</f>
        <v>Dewi Lestari</v>
      </c>
      <c r="L6101" t="str">
        <f>VLOOKUP(D6101,'Data Outlet'!$A$2:$D$17,2,FALSE)</f>
        <v>CIBUBUR JUNCTION</v>
      </c>
    </row>
    <row r="6102" spans="1:12" x14ac:dyDescent="0.25">
      <c r="A6102" t="str">
        <f t="shared" si="192"/>
        <v>T-6101</v>
      </c>
      <c r="B6102" s="3" t="s">
        <v>2584</v>
      </c>
      <c r="C6102" s="5">
        <v>45450</v>
      </c>
      <c r="D6102" s="3" t="s">
        <v>45</v>
      </c>
      <c r="E6102" s="4" t="s">
        <v>1991</v>
      </c>
      <c r="F6102" s="9">
        <v>1</v>
      </c>
      <c r="G6102">
        <f>VLOOKUP(E6102,'Data Produk'!$A$2:$E$2517,5,FALSE)</f>
        <v>145800</v>
      </c>
      <c r="H6102">
        <f t="shared" si="191"/>
        <v>145800</v>
      </c>
      <c r="I6102" t="str">
        <f>VLOOKUP(E6102,'Data Produk'!$A$2:$E$2517,3,FALSE)</f>
        <v>BHINNEKA SHOOTER II GP13 GAMEPAD BLACK</v>
      </c>
      <c r="J6102" t="str">
        <f>VLOOKUP(E6102,'Data Produk'!$A$2:$E$2517,4,FALSE)</f>
        <v>GAMEPAD</v>
      </c>
      <c r="K6102" t="str">
        <f>VLOOKUP(D6102,'Data Outlet'!$A$2:$D$17,4,FALSE)</f>
        <v>Indah Putri</v>
      </c>
      <c r="L6102" t="str">
        <f>VLOOKUP(D6102,'Data Outlet'!$A$2:$D$17,2,FALSE)</f>
        <v>PIK AVENUE</v>
      </c>
    </row>
    <row r="6103" spans="1:12" x14ac:dyDescent="0.25">
      <c r="A6103" t="str">
        <f t="shared" si="192"/>
        <v>T-6102</v>
      </c>
      <c r="B6103" s="3" t="s">
        <v>2584</v>
      </c>
      <c r="C6103" s="5">
        <v>45465</v>
      </c>
      <c r="D6103" s="3" t="s">
        <v>39</v>
      </c>
      <c r="E6103" s="4" t="s">
        <v>1117</v>
      </c>
      <c r="F6103" s="9">
        <v>2</v>
      </c>
      <c r="G6103">
        <f>VLOOKUP(E6103,'Data Produk'!$A$2:$E$2517,5,FALSE)</f>
        <v>90000</v>
      </c>
      <c r="H6103">
        <f t="shared" si="191"/>
        <v>180000</v>
      </c>
      <c r="I6103" t="str">
        <f>VLOOKUP(E6103,'Data Produk'!$A$2:$E$2517,3,FALSE)</f>
        <v>BHINNEKA Gaming Mouse X15</v>
      </c>
      <c r="J6103" t="str">
        <f>VLOOKUP(E6103,'Data Produk'!$A$2:$E$2517,4,FALSE)</f>
        <v>MOUSE GAMING</v>
      </c>
      <c r="K6103" t="str">
        <f>VLOOKUP(D6103,'Data Outlet'!$A$2:$D$17,4,FALSE)</f>
        <v>Eko Wijaya</v>
      </c>
      <c r="L6103" t="str">
        <f>VLOOKUP(D6103,'Data Outlet'!$A$2:$D$17,2,FALSE)</f>
        <v>KOTA KASABLANKA</v>
      </c>
    </row>
    <row r="6104" spans="1:12" x14ac:dyDescent="0.25">
      <c r="A6104" t="str">
        <f t="shared" si="192"/>
        <v>T-6103</v>
      </c>
      <c r="B6104" s="3" t="s">
        <v>2584</v>
      </c>
      <c r="C6104" s="5">
        <v>45452</v>
      </c>
      <c r="D6104" s="3" t="s">
        <v>45</v>
      </c>
      <c r="E6104" s="4" t="s">
        <v>1156</v>
      </c>
      <c r="F6104" s="9">
        <v>1</v>
      </c>
      <c r="G6104">
        <f>VLOOKUP(E6104,'Data Produk'!$A$2:$E$2517,5,FALSE)</f>
        <v>76500</v>
      </c>
      <c r="H6104">
        <f t="shared" si="191"/>
        <v>76500</v>
      </c>
      <c r="I6104" t="str">
        <f>VLOOKUP(E6104,'Data Produk'!$A$2:$E$2517,3,FALSE)</f>
        <v>BHINNEKA WAVE10 TW10 TRUE WIRELESS BEIGE</v>
      </c>
      <c r="J6104" t="str">
        <f>VLOOKUP(E6104,'Data Produk'!$A$2:$E$2517,4,FALSE)</f>
        <v>TWS</v>
      </c>
      <c r="K6104" t="str">
        <f>VLOOKUP(D6104,'Data Outlet'!$A$2:$D$17,4,FALSE)</f>
        <v>Indah Putri</v>
      </c>
      <c r="L6104" t="str">
        <f>VLOOKUP(D6104,'Data Outlet'!$A$2:$D$17,2,FALSE)</f>
        <v>PIK AVENUE</v>
      </c>
    </row>
    <row r="6105" spans="1:12" x14ac:dyDescent="0.25">
      <c r="A6105" t="str">
        <f t="shared" si="192"/>
        <v>T-6104</v>
      </c>
      <c r="B6105" s="3" t="s">
        <v>2584</v>
      </c>
      <c r="C6105" s="5">
        <v>45447</v>
      </c>
      <c r="D6105" s="3" t="s">
        <v>37</v>
      </c>
      <c r="E6105" s="4" t="s">
        <v>1095</v>
      </c>
      <c r="F6105" s="9">
        <v>2</v>
      </c>
      <c r="G6105">
        <f>VLOOKUP(E6105,'Data Produk'!$A$2:$E$2517,5,FALSE)</f>
        <v>15300</v>
      </c>
      <c r="H6105">
        <f t="shared" si="191"/>
        <v>30600</v>
      </c>
      <c r="I6105" t="str">
        <f>VLOOKUP(E6105,'Data Produk'!$A$2:$E$2517,3,FALSE)</f>
        <v>BHINNEKA LINKPODS ES3 WIRED EARBUDS WHITE</v>
      </c>
      <c r="J6105" t="str">
        <f>VLOOKUP(E6105,'Data Produk'!$A$2:$E$2517,4,FALSE)</f>
        <v>EARPHONE</v>
      </c>
      <c r="K6105" t="str">
        <f>VLOOKUP(D6105,'Data Outlet'!$A$2:$D$17,4,FALSE)</f>
        <v>Dewi Lestari</v>
      </c>
      <c r="L6105" t="str">
        <f>VLOOKUP(D6105,'Data Outlet'!$A$2:$D$17,2,FALSE)</f>
        <v>CIBUBUR JUNCTION</v>
      </c>
    </row>
    <row r="6106" spans="1:12" x14ac:dyDescent="0.25">
      <c r="A6106" t="str">
        <f t="shared" si="192"/>
        <v>T-6105</v>
      </c>
      <c r="B6106" s="3" t="s">
        <v>2584</v>
      </c>
      <c r="C6106" s="5">
        <v>45470</v>
      </c>
      <c r="D6106" s="3" t="s">
        <v>48</v>
      </c>
      <c r="E6106" s="4" t="s">
        <v>1992</v>
      </c>
      <c r="F6106" s="9">
        <v>1</v>
      </c>
      <c r="G6106">
        <f>VLOOKUP(E6106,'Data Produk'!$A$2:$E$2517,5,FALSE)</f>
        <v>104500</v>
      </c>
      <c r="H6106">
        <f t="shared" si="191"/>
        <v>104500</v>
      </c>
      <c r="I6106" t="str">
        <f>VLOOKUP(E6106,'Data Produk'!$A$2:$E$2517,3,FALSE)</f>
        <v>BHINNEKA SMART IR REMOTE SR01</v>
      </c>
      <c r="J6106" t="str">
        <f>VLOOKUP(E6106,'Data Produk'!$A$2:$E$2517,4,FALSE)</f>
        <v>SMART LIFE</v>
      </c>
      <c r="K6106" t="str">
        <f>VLOOKUP(D6106,'Data Outlet'!$A$2:$D$17,4,FALSE)</f>
        <v>Joko Susilo</v>
      </c>
      <c r="L6106" t="str">
        <f>VLOOKUP(D6106,'Data Outlet'!$A$2:$D$17,2,FALSE)</f>
        <v>SUMARECON MALL SERPONG</v>
      </c>
    </row>
    <row r="6107" spans="1:12" x14ac:dyDescent="0.25">
      <c r="A6107" t="str">
        <f t="shared" si="192"/>
        <v>T-6106</v>
      </c>
      <c r="B6107" s="3" t="s">
        <v>2584</v>
      </c>
      <c r="C6107" s="5">
        <v>45468</v>
      </c>
      <c r="D6107" s="3" t="s">
        <v>37</v>
      </c>
      <c r="E6107" s="4" t="s">
        <v>1079</v>
      </c>
      <c r="F6107" s="9">
        <v>3</v>
      </c>
      <c r="G6107">
        <f>VLOOKUP(E6107,'Data Produk'!$A$2:$E$2517,5,FALSE)</f>
        <v>22500</v>
      </c>
      <c r="H6107">
        <f t="shared" si="191"/>
        <v>67500</v>
      </c>
      <c r="I6107" t="str">
        <f>VLOOKUP(E6107,'Data Produk'!$A$2:$E$2517,3,FALSE)</f>
        <v>BHINNEKA LINKBUDS ES4 WIRED EARBUDS BLACK</v>
      </c>
      <c r="J6107" t="str">
        <f>VLOOKUP(E6107,'Data Produk'!$A$2:$E$2517,4,FALSE)</f>
        <v>EARPHONE</v>
      </c>
      <c r="K6107" t="str">
        <f>VLOOKUP(D6107,'Data Outlet'!$A$2:$D$17,4,FALSE)</f>
        <v>Dewi Lestari</v>
      </c>
      <c r="L6107" t="str">
        <f>VLOOKUP(D6107,'Data Outlet'!$A$2:$D$17,2,FALSE)</f>
        <v>CIBUBUR JUNCTION</v>
      </c>
    </row>
    <row r="6108" spans="1:12" x14ac:dyDescent="0.25">
      <c r="A6108" t="str">
        <f t="shared" si="192"/>
        <v>T-6107</v>
      </c>
      <c r="B6108" s="3" t="s">
        <v>2584</v>
      </c>
      <c r="C6108" s="5">
        <v>45446</v>
      </c>
      <c r="D6108" s="3" t="s">
        <v>48</v>
      </c>
      <c r="E6108" s="4" t="s">
        <v>1260</v>
      </c>
      <c r="F6108" s="9">
        <v>2</v>
      </c>
      <c r="G6108">
        <f>VLOOKUP(E6108,'Data Produk'!$A$2:$E$2517,5,FALSE)</f>
        <v>37350</v>
      </c>
      <c r="H6108">
        <f t="shared" si="191"/>
        <v>74700</v>
      </c>
      <c r="I6108" t="str">
        <f>VLOOKUP(E6108,'Data Produk'!$A$2:$E$2517,3,FALSE)</f>
        <v>BHINNEKA LAVALIER MV01 MICROPHONE BLACK</v>
      </c>
      <c r="J6108" t="str">
        <f>VLOOKUP(E6108,'Data Produk'!$A$2:$E$2517,4,FALSE)</f>
        <v>STREAMING DEVICES</v>
      </c>
      <c r="K6108" t="str">
        <f>VLOOKUP(D6108,'Data Outlet'!$A$2:$D$17,4,FALSE)</f>
        <v>Joko Susilo</v>
      </c>
      <c r="L6108" t="str">
        <f>VLOOKUP(D6108,'Data Outlet'!$A$2:$D$17,2,FALSE)</f>
        <v>SUMARECON MALL SERPONG</v>
      </c>
    </row>
    <row r="6109" spans="1:12" x14ac:dyDescent="0.25">
      <c r="A6109" t="str">
        <f t="shared" si="192"/>
        <v>T-6108</v>
      </c>
      <c r="B6109" s="3" t="s">
        <v>2584</v>
      </c>
      <c r="C6109" s="5">
        <v>45469</v>
      </c>
      <c r="D6109" s="3" t="s">
        <v>37</v>
      </c>
      <c r="E6109" s="4" t="s">
        <v>1857</v>
      </c>
      <c r="F6109" s="9">
        <v>2</v>
      </c>
      <c r="G6109">
        <f>VLOOKUP(E6109,'Data Produk'!$A$2:$E$2517,5,FALSE)</f>
        <v>40500</v>
      </c>
      <c r="H6109">
        <f t="shared" si="191"/>
        <v>81000</v>
      </c>
      <c r="I6109" t="str">
        <f>VLOOKUP(E6109,'Data Produk'!$A$2:$E$2517,3,FALSE)</f>
        <v>BHINNEKA RHASTA II G13 GAMING MOUSE BLACK</v>
      </c>
      <c r="J6109" t="str">
        <f>VLOOKUP(E6109,'Data Produk'!$A$2:$E$2517,4,FALSE)</f>
        <v>MOUSE GAMING</v>
      </c>
      <c r="K6109" t="str">
        <f>VLOOKUP(D6109,'Data Outlet'!$A$2:$D$17,4,FALSE)</f>
        <v>Dewi Lestari</v>
      </c>
      <c r="L6109" t="str">
        <f>VLOOKUP(D6109,'Data Outlet'!$A$2:$D$17,2,FALSE)</f>
        <v>CIBUBUR JUNCTION</v>
      </c>
    </row>
    <row r="6110" spans="1:12" x14ac:dyDescent="0.25">
      <c r="A6110" t="str">
        <f t="shared" si="192"/>
        <v>T-6109</v>
      </c>
      <c r="B6110" s="3" t="s">
        <v>2584</v>
      </c>
      <c r="C6110" s="5">
        <v>45466</v>
      </c>
      <c r="D6110" s="3" t="s">
        <v>39</v>
      </c>
      <c r="E6110" s="4" t="s">
        <v>1993</v>
      </c>
      <c r="F6110" s="9">
        <v>1</v>
      </c>
      <c r="G6110">
        <f>VLOOKUP(E6110,'Data Produk'!$A$2:$E$2517,5,FALSE)</f>
        <v>49000</v>
      </c>
      <c r="H6110">
        <f t="shared" si="191"/>
        <v>49000</v>
      </c>
      <c r="I6110" t="str">
        <f>VLOOKUP(E6110,'Data Produk'!$A$2:$E$2517,3,FALSE)</f>
        <v>BHINNEKA Gaming Mousepad MP80</v>
      </c>
      <c r="J6110" t="str">
        <f>VLOOKUP(E6110,'Data Produk'!$A$2:$E$2517,4,FALSE)</f>
        <v>BASIC MOUSEPAD</v>
      </c>
      <c r="K6110" t="str">
        <f>VLOOKUP(D6110,'Data Outlet'!$A$2:$D$17,4,FALSE)</f>
        <v>Eko Wijaya</v>
      </c>
      <c r="L6110" t="str">
        <f>VLOOKUP(D6110,'Data Outlet'!$A$2:$D$17,2,FALSE)</f>
        <v>KOTA KASABLANKA</v>
      </c>
    </row>
    <row r="6111" spans="1:12" x14ac:dyDescent="0.25">
      <c r="A6111" t="str">
        <f t="shared" si="192"/>
        <v>T-6110</v>
      </c>
      <c r="B6111" s="3" t="s">
        <v>2584</v>
      </c>
      <c r="C6111" s="5">
        <v>45473</v>
      </c>
      <c r="D6111" s="3" t="s">
        <v>37</v>
      </c>
      <c r="E6111" s="4" t="s">
        <v>1317</v>
      </c>
      <c r="F6111" s="9">
        <v>1</v>
      </c>
      <c r="G6111">
        <f>VLOOKUP(E6111,'Data Produk'!$A$2:$E$2517,5,FALSE)</f>
        <v>173000</v>
      </c>
      <c r="H6111">
        <f t="shared" si="191"/>
        <v>173000</v>
      </c>
      <c r="I6111" t="str">
        <f>VLOOKUP(E6111,'Data Produk'!$A$2:$E$2517,3,FALSE)</f>
        <v>BHINNEKA Gaming Mousepad RGB MPR800s PINK</v>
      </c>
      <c r="J6111" t="str">
        <f>VLOOKUP(E6111,'Data Produk'!$A$2:$E$2517,4,FALSE)</f>
        <v>GAMING MOUSEPAD</v>
      </c>
      <c r="K6111" t="str">
        <f>VLOOKUP(D6111,'Data Outlet'!$A$2:$D$17,4,FALSE)</f>
        <v>Dewi Lestari</v>
      </c>
      <c r="L6111" t="str">
        <f>VLOOKUP(D6111,'Data Outlet'!$A$2:$D$17,2,FALSE)</f>
        <v>CIBUBUR JUNCTION</v>
      </c>
    </row>
    <row r="6112" spans="1:12" x14ac:dyDescent="0.25">
      <c r="A6112" t="str">
        <f t="shared" si="192"/>
        <v>T-6111</v>
      </c>
      <c r="B6112" s="3" t="s">
        <v>2584</v>
      </c>
      <c r="C6112" s="5">
        <v>45467</v>
      </c>
      <c r="D6112" s="3" t="s">
        <v>45</v>
      </c>
      <c r="E6112" s="4" t="s">
        <v>1072</v>
      </c>
      <c r="F6112" s="9">
        <v>1</v>
      </c>
      <c r="G6112">
        <f>VLOOKUP(E6112,'Data Produk'!$A$2:$E$2517,5,FALSE)</f>
        <v>130000</v>
      </c>
      <c r="H6112">
        <f t="shared" si="191"/>
        <v>130000</v>
      </c>
      <c r="I6112" t="str">
        <f>VLOOKUP(E6112,'Data Produk'!$A$2:$E$2517,3,FALSE)</f>
        <v>BHINNEKA TRINITY MH88 GAMING HEADSET WHITE</v>
      </c>
      <c r="J6112" t="str">
        <f>VLOOKUP(E6112,'Data Produk'!$A$2:$E$2517,4,FALSE)</f>
        <v>GAMING HEADSET</v>
      </c>
      <c r="K6112" t="str">
        <f>VLOOKUP(D6112,'Data Outlet'!$A$2:$D$17,4,FALSE)</f>
        <v>Indah Putri</v>
      </c>
      <c r="L6112" t="str">
        <f>VLOOKUP(D6112,'Data Outlet'!$A$2:$D$17,2,FALSE)</f>
        <v>PIK AVENUE</v>
      </c>
    </row>
    <row r="6113" spans="1:12" x14ac:dyDescent="0.25">
      <c r="A6113" t="str">
        <f t="shared" si="192"/>
        <v>T-6112</v>
      </c>
      <c r="B6113" s="3" t="s">
        <v>2584</v>
      </c>
      <c r="C6113" s="5">
        <v>45463</v>
      </c>
      <c r="D6113" s="3" t="s">
        <v>39</v>
      </c>
      <c r="E6113" s="4" t="s">
        <v>1188</v>
      </c>
      <c r="F6113" s="9">
        <v>3</v>
      </c>
      <c r="G6113">
        <f>VLOOKUP(E6113,'Data Produk'!$A$2:$E$2517,5,FALSE)</f>
        <v>138000</v>
      </c>
      <c r="H6113">
        <f t="shared" si="191"/>
        <v>414000</v>
      </c>
      <c r="I6113" t="str">
        <f>VLOOKUP(E6113,'Data Produk'!$A$2:$E$2517,3,FALSE)</f>
        <v>BHINNEKA GO Keyboard Mouse Wireless Office WK893</v>
      </c>
      <c r="J6113" t="str">
        <f>VLOOKUP(E6113,'Data Produk'!$A$2:$E$2517,4,FALSE)</f>
        <v>OFFICE COMBO</v>
      </c>
      <c r="K6113" t="str">
        <f>VLOOKUP(D6113,'Data Outlet'!$A$2:$D$17,4,FALSE)</f>
        <v>Eko Wijaya</v>
      </c>
      <c r="L6113" t="str">
        <f>VLOOKUP(D6113,'Data Outlet'!$A$2:$D$17,2,FALSE)</f>
        <v>KOTA KASABLANKA</v>
      </c>
    </row>
    <row r="6114" spans="1:12" x14ac:dyDescent="0.25">
      <c r="A6114" t="str">
        <f t="shared" si="192"/>
        <v>T-6113</v>
      </c>
      <c r="B6114" s="3" t="s">
        <v>2584</v>
      </c>
      <c r="C6114" s="5">
        <v>45465</v>
      </c>
      <c r="D6114" s="3" t="s">
        <v>45</v>
      </c>
      <c r="E6114" s="4" t="s">
        <v>992</v>
      </c>
      <c r="F6114" s="9">
        <v>2</v>
      </c>
      <c r="G6114">
        <f>VLOOKUP(E6114,'Data Produk'!$A$2:$E$2517,5,FALSE)</f>
        <v>29700</v>
      </c>
      <c r="H6114">
        <f t="shared" si="191"/>
        <v>59400</v>
      </c>
      <c r="I6114" t="str">
        <f>VLOOKUP(E6114,'Data Produk'!$A$2:$E$2517,3,FALSE)</f>
        <v>KM104 BHINNEKA USB CABLE MICRO</v>
      </c>
      <c r="J6114" t="str">
        <f>VLOOKUP(E6114,'Data Produk'!$A$2:$E$2517,4,FALSE)</f>
        <v>CABLE</v>
      </c>
      <c r="K6114" t="str">
        <f>VLOOKUP(D6114,'Data Outlet'!$A$2:$D$17,4,FALSE)</f>
        <v>Indah Putri</v>
      </c>
      <c r="L6114" t="str">
        <f>VLOOKUP(D6114,'Data Outlet'!$A$2:$D$17,2,FALSE)</f>
        <v>PIK AVENUE</v>
      </c>
    </row>
    <row r="6115" spans="1:12" x14ac:dyDescent="0.25">
      <c r="A6115" t="str">
        <f t="shared" si="192"/>
        <v>T-6114</v>
      </c>
      <c r="B6115" s="3" t="s">
        <v>2584</v>
      </c>
      <c r="C6115" s="5">
        <v>45455</v>
      </c>
      <c r="D6115" s="3" t="s">
        <v>45</v>
      </c>
      <c r="E6115" s="4" t="s">
        <v>1197</v>
      </c>
      <c r="F6115" s="9">
        <v>8</v>
      </c>
      <c r="G6115">
        <f>VLOOKUP(E6115,'Data Produk'!$A$2:$E$2517,5,FALSE)</f>
        <v>29700</v>
      </c>
      <c r="H6115">
        <f t="shared" si="191"/>
        <v>237600</v>
      </c>
      <c r="I6115" t="str">
        <f>VLOOKUP(E6115,'Data Produk'!$A$2:$E$2517,3,FALSE)</f>
        <v>KL201 BHINNEKA USB CABLE LIGHTNING</v>
      </c>
      <c r="J6115" t="str">
        <f>VLOOKUP(E6115,'Data Produk'!$A$2:$E$2517,4,FALSE)</f>
        <v>CABLE</v>
      </c>
      <c r="K6115" t="str">
        <f>VLOOKUP(D6115,'Data Outlet'!$A$2:$D$17,4,FALSE)</f>
        <v>Indah Putri</v>
      </c>
      <c r="L6115" t="str">
        <f>VLOOKUP(D6115,'Data Outlet'!$A$2:$D$17,2,FALSE)</f>
        <v>PIK AVENUE</v>
      </c>
    </row>
    <row r="6116" spans="1:12" x14ac:dyDescent="0.25">
      <c r="A6116" t="str">
        <f t="shared" si="192"/>
        <v>T-6115</v>
      </c>
      <c r="B6116" s="3" t="s">
        <v>2584</v>
      </c>
      <c r="C6116" s="5">
        <v>45468</v>
      </c>
      <c r="D6116" s="3" t="s">
        <v>39</v>
      </c>
      <c r="E6116" s="4" t="s">
        <v>1994</v>
      </c>
      <c r="F6116" s="9">
        <v>8</v>
      </c>
      <c r="G6116">
        <f>VLOOKUP(E6116,'Data Produk'!$A$2:$E$2517,5,FALSE)</f>
        <v>40000</v>
      </c>
      <c r="H6116">
        <f t="shared" si="191"/>
        <v>320000</v>
      </c>
      <c r="I6116" t="str">
        <f>VLOOKUP(E6116,'Data Produk'!$A$2:$E$2517,3,FALSE)</f>
        <v>BHINNEKA Mouse T533</v>
      </c>
      <c r="J6116" t="str">
        <f>VLOOKUP(E6116,'Data Produk'!$A$2:$E$2517,4,FALSE)</f>
        <v>OFFICE MOUSE</v>
      </c>
      <c r="K6116" t="str">
        <f>VLOOKUP(D6116,'Data Outlet'!$A$2:$D$17,4,FALSE)</f>
        <v>Eko Wijaya</v>
      </c>
      <c r="L6116" t="str">
        <f>VLOOKUP(D6116,'Data Outlet'!$A$2:$D$17,2,FALSE)</f>
        <v>KOTA KASABLANKA</v>
      </c>
    </row>
    <row r="6117" spans="1:12" x14ac:dyDescent="0.25">
      <c r="A6117" t="str">
        <f t="shared" si="192"/>
        <v>T-6116</v>
      </c>
      <c r="B6117" s="3" t="s">
        <v>2584</v>
      </c>
      <c r="C6117" s="5">
        <v>45452</v>
      </c>
      <c r="D6117" s="3" t="s">
        <v>39</v>
      </c>
      <c r="E6117" s="4" t="s">
        <v>1995</v>
      </c>
      <c r="F6117" s="9">
        <v>1</v>
      </c>
      <c r="G6117">
        <f>VLOOKUP(E6117,'Data Produk'!$A$2:$E$2517,5,FALSE)</f>
        <v>197100</v>
      </c>
      <c r="H6117">
        <f t="shared" si="191"/>
        <v>197100</v>
      </c>
      <c r="I6117" t="str">
        <f>VLOOKUP(E6117,'Data Produk'!$A$2:$E$2517,3,FALSE)</f>
        <v>BHINNEKA Gaming Deskmat ATO MP905 MARBLE</v>
      </c>
      <c r="J6117" t="str">
        <f>VLOOKUP(E6117,'Data Produk'!$A$2:$E$2517,4,FALSE)</f>
        <v>DESKMAT</v>
      </c>
      <c r="K6117" t="str">
        <f>VLOOKUP(D6117,'Data Outlet'!$A$2:$D$17,4,FALSE)</f>
        <v>Eko Wijaya</v>
      </c>
      <c r="L6117" t="str">
        <f>VLOOKUP(D6117,'Data Outlet'!$A$2:$D$17,2,FALSE)</f>
        <v>KOTA KASABLANKA</v>
      </c>
    </row>
    <row r="6118" spans="1:12" x14ac:dyDescent="0.25">
      <c r="A6118" t="str">
        <f t="shared" si="192"/>
        <v>T-6117</v>
      </c>
      <c r="B6118" s="3" t="s">
        <v>2584</v>
      </c>
      <c r="C6118" s="5">
        <v>45462</v>
      </c>
      <c r="D6118" s="3" t="s">
        <v>37</v>
      </c>
      <c r="E6118" s="4" t="s">
        <v>1371</v>
      </c>
      <c r="F6118" s="9">
        <v>1</v>
      </c>
      <c r="G6118">
        <f>VLOOKUP(E6118,'Data Produk'!$A$2:$E$2517,5,FALSE)</f>
        <v>143100</v>
      </c>
      <c r="H6118">
        <f t="shared" si="191"/>
        <v>143100</v>
      </c>
      <c r="I6118" t="str">
        <f>VLOOKUP(E6118,'Data Produk'!$A$2:$E$2517,3,FALSE)</f>
        <v>BHINNEKA VENOM II WGC2 GAMING MOUSE MINT</v>
      </c>
      <c r="J6118" t="str">
        <f>VLOOKUP(E6118,'Data Produk'!$A$2:$E$2517,4,FALSE)</f>
        <v>MOUSE GAMING</v>
      </c>
      <c r="K6118" t="str">
        <f>VLOOKUP(D6118,'Data Outlet'!$A$2:$D$17,4,FALSE)</f>
        <v>Dewi Lestari</v>
      </c>
      <c r="L6118" t="str">
        <f>VLOOKUP(D6118,'Data Outlet'!$A$2:$D$17,2,FALSE)</f>
        <v>CIBUBUR JUNCTION</v>
      </c>
    </row>
    <row r="6119" spans="1:12" x14ac:dyDescent="0.25">
      <c r="A6119" t="str">
        <f t="shared" si="192"/>
        <v>T-6118</v>
      </c>
      <c r="B6119" s="3" t="s">
        <v>2584</v>
      </c>
      <c r="C6119" s="5">
        <v>45451</v>
      </c>
      <c r="D6119" s="3" t="s">
        <v>37</v>
      </c>
      <c r="E6119" s="4" t="s">
        <v>277</v>
      </c>
      <c r="F6119" s="9">
        <v>1</v>
      </c>
      <c r="G6119">
        <f>VLOOKUP(E6119,'Data Produk'!$A$2:$E$2517,5,FALSE)</f>
        <v>103350</v>
      </c>
      <c r="H6119">
        <f t="shared" si="191"/>
        <v>103350</v>
      </c>
      <c r="I6119" t="str">
        <f>VLOOKUP(E6119,'Data Produk'!$A$2:$E$2517,3,FALSE)</f>
        <v>BHINNEKA GO WH02 WIRELESS HEADSET GREY</v>
      </c>
      <c r="J6119" t="str">
        <f>VLOOKUP(E6119,'Data Produk'!$A$2:$E$2517,4,FALSE)</f>
        <v>WIRELESS HEADSET</v>
      </c>
      <c r="K6119" t="str">
        <f>VLOOKUP(D6119,'Data Outlet'!$A$2:$D$17,4,FALSE)</f>
        <v>Dewi Lestari</v>
      </c>
      <c r="L6119" t="str">
        <f>VLOOKUP(D6119,'Data Outlet'!$A$2:$D$17,2,FALSE)</f>
        <v>CIBUBUR JUNCTION</v>
      </c>
    </row>
    <row r="6120" spans="1:12" x14ac:dyDescent="0.25">
      <c r="A6120" t="str">
        <f t="shared" si="192"/>
        <v>T-6119</v>
      </c>
      <c r="B6120" s="3" t="s">
        <v>2584</v>
      </c>
      <c r="C6120" s="5">
        <v>45467</v>
      </c>
      <c r="D6120" s="3" t="s">
        <v>45</v>
      </c>
      <c r="E6120" s="4" t="s">
        <v>1069</v>
      </c>
      <c r="F6120" s="9">
        <v>2</v>
      </c>
      <c r="G6120">
        <f>VLOOKUP(E6120,'Data Produk'!$A$2:$E$2517,5,FALSE)</f>
        <v>80100</v>
      </c>
      <c r="H6120">
        <f t="shared" si="191"/>
        <v>160200</v>
      </c>
      <c r="I6120" t="str">
        <f>VLOOKUP(E6120,'Data Produk'!$A$2:$E$2517,3,FALSE)</f>
        <v>BHINNEKA AGILE MP903 GAMING MOUSEPAD BLACK</v>
      </c>
      <c r="J6120" t="str">
        <f>VLOOKUP(E6120,'Data Produk'!$A$2:$E$2517,4,FALSE)</f>
        <v>GAMING MOUSEPAD</v>
      </c>
      <c r="K6120" t="str">
        <f>VLOOKUP(D6120,'Data Outlet'!$A$2:$D$17,4,FALSE)</f>
        <v>Indah Putri</v>
      </c>
      <c r="L6120" t="str">
        <f>VLOOKUP(D6120,'Data Outlet'!$A$2:$D$17,2,FALSE)</f>
        <v>PIK AVENUE</v>
      </c>
    </row>
    <row r="6121" spans="1:12" x14ac:dyDescent="0.25">
      <c r="A6121" t="str">
        <f t="shared" si="192"/>
        <v>T-6120</v>
      </c>
      <c r="B6121" s="3" t="s">
        <v>2584</v>
      </c>
      <c r="C6121" s="5">
        <v>45448</v>
      </c>
      <c r="D6121" s="3" t="s">
        <v>45</v>
      </c>
      <c r="E6121" s="4" t="s">
        <v>218</v>
      </c>
      <c r="F6121" s="9">
        <v>1</v>
      </c>
      <c r="G6121">
        <f>VLOOKUP(E6121,'Data Produk'!$A$2:$E$2517,5,FALSE)</f>
        <v>76500</v>
      </c>
      <c r="H6121">
        <f t="shared" si="191"/>
        <v>76500</v>
      </c>
      <c r="I6121" t="str">
        <f>VLOOKUP(E6121,'Data Produk'!$A$2:$E$2517,3,FALSE)</f>
        <v>BHINNEKA WAVE10 TW10 TRUE WIRELESS BLACK</v>
      </c>
      <c r="J6121" t="str">
        <f>VLOOKUP(E6121,'Data Produk'!$A$2:$E$2517,4,FALSE)</f>
        <v>TWS</v>
      </c>
      <c r="K6121" t="str">
        <f>VLOOKUP(D6121,'Data Outlet'!$A$2:$D$17,4,FALSE)</f>
        <v>Indah Putri</v>
      </c>
      <c r="L6121" t="str">
        <f>VLOOKUP(D6121,'Data Outlet'!$A$2:$D$17,2,FALSE)</f>
        <v>PIK AVENUE</v>
      </c>
    </row>
    <row r="6122" spans="1:12" x14ac:dyDescent="0.25">
      <c r="A6122" t="str">
        <f t="shared" si="192"/>
        <v>T-6121</v>
      </c>
      <c r="B6122" s="3" t="s">
        <v>2584</v>
      </c>
      <c r="C6122" s="5">
        <v>45453</v>
      </c>
      <c r="D6122" s="3" t="s">
        <v>45</v>
      </c>
      <c r="E6122" s="4" t="s">
        <v>1037</v>
      </c>
      <c r="F6122" s="9">
        <v>10</v>
      </c>
      <c r="G6122">
        <f>VLOOKUP(E6122,'Data Produk'!$A$2:$E$2517,5,FALSE)</f>
        <v>25200</v>
      </c>
      <c r="H6122">
        <f t="shared" si="191"/>
        <v>252000</v>
      </c>
      <c r="I6122" t="str">
        <f>VLOOKUP(E6122,'Data Produk'!$A$2:$E$2517,3,FALSE)</f>
        <v>KDC105 BHINNEKA USB CABLE TYPE C</v>
      </c>
      <c r="J6122" t="str">
        <f>VLOOKUP(E6122,'Data Produk'!$A$2:$E$2517,4,FALSE)</f>
        <v>CABLE</v>
      </c>
      <c r="K6122" t="str">
        <f>VLOOKUP(D6122,'Data Outlet'!$A$2:$D$17,4,FALSE)</f>
        <v>Indah Putri</v>
      </c>
      <c r="L6122" t="str">
        <f>VLOOKUP(D6122,'Data Outlet'!$A$2:$D$17,2,FALSE)</f>
        <v>PIK AVENUE</v>
      </c>
    </row>
    <row r="6123" spans="1:12" x14ac:dyDescent="0.25">
      <c r="A6123" t="str">
        <f t="shared" si="192"/>
        <v>T-6122</v>
      </c>
      <c r="B6123" s="3" t="s">
        <v>2584</v>
      </c>
      <c r="C6123" s="5">
        <v>45468</v>
      </c>
      <c r="D6123" s="3" t="s">
        <v>45</v>
      </c>
      <c r="E6123" s="4" t="s">
        <v>279</v>
      </c>
      <c r="F6123" s="9">
        <v>1</v>
      </c>
      <c r="G6123">
        <f>VLOOKUP(E6123,'Data Produk'!$A$2:$E$2517,5,FALSE)</f>
        <v>162000</v>
      </c>
      <c r="H6123">
        <f t="shared" si="191"/>
        <v>162000</v>
      </c>
      <c r="I6123" t="str">
        <f>VLOOKUP(E6123,'Data Produk'!$A$2:$E$2517,3,FALSE)</f>
        <v>BHINNEKA POWER PACK T1 10.000 mAh 22,5W POWERBANK BLACK</v>
      </c>
      <c r="J6123" t="str">
        <f>VLOOKUP(E6123,'Data Produk'!$A$2:$E$2517,4,FALSE)</f>
        <v>POWERBANK</v>
      </c>
      <c r="K6123" t="str">
        <f>VLOOKUP(D6123,'Data Outlet'!$A$2:$D$17,4,FALSE)</f>
        <v>Indah Putri</v>
      </c>
      <c r="L6123" t="str">
        <f>VLOOKUP(D6123,'Data Outlet'!$A$2:$D$17,2,FALSE)</f>
        <v>PIK AVENUE</v>
      </c>
    </row>
    <row r="6124" spans="1:12" x14ac:dyDescent="0.25">
      <c r="A6124" t="str">
        <f t="shared" si="192"/>
        <v>T-6123</v>
      </c>
      <c r="B6124" s="3" t="s">
        <v>2584</v>
      </c>
      <c r="C6124" s="5">
        <v>45460</v>
      </c>
      <c r="D6124" s="3" t="s">
        <v>48</v>
      </c>
      <c r="E6124" s="4" t="s">
        <v>80</v>
      </c>
      <c r="F6124" s="9">
        <v>1</v>
      </c>
      <c r="G6124">
        <f>VLOOKUP(E6124,'Data Produk'!$A$2:$E$2517,5,FALSE)</f>
        <v>32000</v>
      </c>
      <c r="H6124">
        <f t="shared" si="191"/>
        <v>32000</v>
      </c>
      <c r="I6124" t="str">
        <f>VLOOKUP(E6124,'Data Produk'!$A$2:$E$2517,3,FALSE)</f>
        <v>KL104 BHINNEKA USB CABLE LIGHTNING</v>
      </c>
      <c r="J6124" t="str">
        <f>VLOOKUP(E6124,'Data Produk'!$A$2:$E$2517,4,FALSE)</f>
        <v>CABLE</v>
      </c>
      <c r="K6124" t="str">
        <f>VLOOKUP(D6124,'Data Outlet'!$A$2:$D$17,4,FALSE)</f>
        <v>Joko Susilo</v>
      </c>
      <c r="L6124" t="str">
        <f>VLOOKUP(D6124,'Data Outlet'!$A$2:$D$17,2,FALSE)</f>
        <v>SUMARECON MALL SERPONG</v>
      </c>
    </row>
    <row r="6125" spans="1:12" x14ac:dyDescent="0.25">
      <c r="A6125" t="str">
        <f t="shared" si="192"/>
        <v>T-6124</v>
      </c>
      <c r="B6125" s="3" t="s">
        <v>2584</v>
      </c>
      <c r="C6125" s="5">
        <v>45459</v>
      </c>
      <c r="D6125" s="3" t="s">
        <v>45</v>
      </c>
      <c r="E6125" s="4" t="s">
        <v>151</v>
      </c>
      <c r="F6125" s="9">
        <v>1</v>
      </c>
      <c r="G6125">
        <f>VLOOKUP(E6125,'Data Produk'!$A$2:$E$2517,5,FALSE)</f>
        <v>65700</v>
      </c>
      <c r="H6125">
        <f t="shared" si="191"/>
        <v>65700</v>
      </c>
      <c r="I6125" t="str">
        <f>VLOOKUP(E6125,'Data Produk'!$A$2:$E$2517,3,FALSE)</f>
        <v>BHINNEKA AGILE MP453 GAMING MOUSEPAD BLACK</v>
      </c>
      <c r="J6125" t="str">
        <f>VLOOKUP(E6125,'Data Produk'!$A$2:$E$2517,4,FALSE)</f>
        <v>GAMING MOUSEPAD</v>
      </c>
      <c r="K6125" t="str">
        <f>VLOOKUP(D6125,'Data Outlet'!$A$2:$D$17,4,FALSE)</f>
        <v>Indah Putri</v>
      </c>
      <c r="L6125" t="str">
        <f>VLOOKUP(D6125,'Data Outlet'!$A$2:$D$17,2,FALSE)</f>
        <v>PIK AVENUE</v>
      </c>
    </row>
    <row r="6126" spans="1:12" x14ac:dyDescent="0.25">
      <c r="A6126" t="str">
        <f t="shared" si="192"/>
        <v>T-6125</v>
      </c>
      <c r="B6126" s="3" t="s">
        <v>2584</v>
      </c>
      <c r="C6126" s="5">
        <v>45450</v>
      </c>
      <c r="D6126" s="3" t="s">
        <v>45</v>
      </c>
      <c r="E6126" s="4" t="s">
        <v>777</v>
      </c>
      <c r="F6126" s="9">
        <v>2</v>
      </c>
      <c r="G6126">
        <f>VLOOKUP(E6126,'Data Produk'!$A$2:$E$2517,5,FALSE)</f>
        <v>35100</v>
      </c>
      <c r="H6126">
        <f t="shared" si="191"/>
        <v>70200</v>
      </c>
      <c r="I6126" t="str">
        <f>VLOOKUP(E6126,'Data Produk'!$A$2:$E$2517,3,FALSE)</f>
        <v>KL104 BHINNEKA USB CABLE LIGHTNING</v>
      </c>
      <c r="J6126" t="str">
        <f>VLOOKUP(E6126,'Data Produk'!$A$2:$E$2517,4,FALSE)</f>
        <v>CABLE</v>
      </c>
      <c r="K6126" t="str">
        <f>VLOOKUP(D6126,'Data Outlet'!$A$2:$D$17,4,FALSE)</f>
        <v>Indah Putri</v>
      </c>
      <c r="L6126" t="str">
        <f>VLOOKUP(D6126,'Data Outlet'!$A$2:$D$17,2,FALSE)</f>
        <v>PIK AVENUE</v>
      </c>
    </row>
    <row r="6127" spans="1:12" x14ac:dyDescent="0.25">
      <c r="A6127" t="str">
        <f t="shared" si="192"/>
        <v>T-6126</v>
      </c>
      <c r="B6127" s="3" t="s">
        <v>2584</v>
      </c>
      <c r="C6127" s="5">
        <v>45473</v>
      </c>
      <c r="D6127" s="3" t="s">
        <v>48</v>
      </c>
      <c r="E6127" s="4" t="s">
        <v>1996</v>
      </c>
      <c r="F6127" s="9">
        <v>7</v>
      </c>
      <c r="G6127">
        <f>VLOOKUP(E6127,'Data Produk'!$A$2:$E$2517,5,FALSE)</f>
        <v>41000</v>
      </c>
      <c r="H6127">
        <f t="shared" si="191"/>
        <v>287000</v>
      </c>
      <c r="I6127" t="str">
        <f>VLOOKUP(E6127,'Data Produk'!$A$2:$E$2517,3,FALSE)</f>
        <v>KC106 BHINNEKA USB CABLE TYPE C</v>
      </c>
      <c r="J6127" t="str">
        <f>VLOOKUP(E6127,'Data Produk'!$A$2:$E$2517,4,FALSE)</f>
        <v>CABLE</v>
      </c>
      <c r="K6127" t="str">
        <f>VLOOKUP(D6127,'Data Outlet'!$A$2:$D$17,4,FALSE)</f>
        <v>Joko Susilo</v>
      </c>
      <c r="L6127" t="str">
        <f>VLOOKUP(D6127,'Data Outlet'!$A$2:$D$17,2,FALSE)</f>
        <v>SUMARECON MALL SERPONG</v>
      </c>
    </row>
    <row r="6128" spans="1:12" x14ac:dyDescent="0.25">
      <c r="A6128" t="str">
        <f t="shared" si="192"/>
        <v>T-6127</v>
      </c>
      <c r="B6128" s="3" t="s">
        <v>2584</v>
      </c>
      <c r="C6128" s="5">
        <v>45458</v>
      </c>
      <c r="D6128" s="3" t="s">
        <v>45</v>
      </c>
      <c r="E6128" s="4" t="s">
        <v>144</v>
      </c>
      <c r="F6128" s="9">
        <v>4</v>
      </c>
      <c r="G6128">
        <f>VLOOKUP(E6128,'Data Produk'!$A$2:$E$2517,5,FALSE)</f>
        <v>49500</v>
      </c>
      <c r="H6128">
        <f t="shared" si="191"/>
        <v>198000</v>
      </c>
      <c r="I6128" t="str">
        <f>VLOOKUP(E6128,'Data Produk'!$A$2:$E$2517,3,FALSE)</f>
        <v>BHINNEKA POWER PURE 20W 1-PORT TYPE-A USB CHARGER (QC) BLACK</v>
      </c>
      <c r="J6128" t="str">
        <f>VLOOKUP(E6128,'Data Produk'!$A$2:$E$2517,4,FALSE)</f>
        <v>CHARGER</v>
      </c>
      <c r="K6128" t="str">
        <f>VLOOKUP(D6128,'Data Outlet'!$A$2:$D$17,4,FALSE)</f>
        <v>Indah Putri</v>
      </c>
      <c r="L6128" t="str">
        <f>VLOOKUP(D6128,'Data Outlet'!$A$2:$D$17,2,FALSE)</f>
        <v>PIK AVENUE</v>
      </c>
    </row>
    <row r="6129" spans="1:12" x14ac:dyDescent="0.25">
      <c r="A6129" t="str">
        <f t="shared" si="192"/>
        <v>T-6128</v>
      </c>
      <c r="B6129" s="3" t="s">
        <v>2584</v>
      </c>
      <c r="C6129" s="5">
        <v>45468</v>
      </c>
      <c r="D6129" s="3" t="s">
        <v>48</v>
      </c>
      <c r="E6129" s="4" t="s">
        <v>1997</v>
      </c>
      <c r="F6129" s="9">
        <v>1</v>
      </c>
      <c r="G6129">
        <f>VLOOKUP(E6129,'Data Produk'!$A$2:$E$2517,5,FALSE)</f>
        <v>354000</v>
      </c>
      <c r="H6129">
        <f t="shared" si="191"/>
        <v>354000</v>
      </c>
      <c r="I6129" t="str">
        <f>VLOOKUP(E6129,'Data Produk'!$A$2:$E$2517,3,FALSE)</f>
        <v>BHINNEKA Gaming Keyboard MK-853 RGB BLUE SWITCH (BLACK)</v>
      </c>
      <c r="J6129" t="str">
        <f>VLOOKUP(E6129,'Data Produk'!$A$2:$E$2517,4,FALSE)</f>
        <v>KEYBOARD GAMING</v>
      </c>
      <c r="K6129" t="str">
        <f>VLOOKUP(D6129,'Data Outlet'!$A$2:$D$17,4,FALSE)</f>
        <v>Joko Susilo</v>
      </c>
      <c r="L6129" t="str">
        <f>VLOOKUP(D6129,'Data Outlet'!$A$2:$D$17,2,FALSE)</f>
        <v>SUMARECON MALL SERPONG</v>
      </c>
    </row>
    <row r="6130" spans="1:12" x14ac:dyDescent="0.25">
      <c r="A6130" t="str">
        <f t="shared" si="192"/>
        <v>T-6129</v>
      </c>
      <c r="B6130" s="3" t="s">
        <v>2584</v>
      </c>
      <c r="C6130" s="5">
        <v>45473</v>
      </c>
      <c r="D6130" s="3" t="s">
        <v>37</v>
      </c>
      <c r="E6130" s="4" t="s">
        <v>611</v>
      </c>
      <c r="F6130" s="9">
        <v>3</v>
      </c>
      <c r="G6130">
        <f>VLOOKUP(E6130,'Data Produk'!$A$2:$E$2517,5,FALSE)</f>
        <v>57600</v>
      </c>
      <c r="H6130">
        <f t="shared" si="191"/>
        <v>172800</v>
      </c>
      <c r="I6130" t="str">
        <f>VLOOKUP(E6130,'Data Produk'!$A$2:$E$2517,3,FALSE)</f>
        <v>BHINNEKA GO W192 OFFICE MOUSE BLACK</v>
      </c>
      <c r="J6130" t="str">
        <f>VLOOKUP(E6130,'Data Produk'!$A$2:$E$2517,4,FALSE)</f>
        <v>OFFICE MOUSE</v>
      </c>
      <c r="K6130" t="str">
        <f>VLOOKUP(D6130,'Data Outlet'!$A$2:$D$17,4,FALSE)</f>
        <v>Dewi Lestari</v>
      </c>
      <c r="L6130" t="str">
        <f>VLOOKUP(D6130,'Data Outlet'!$A$2:$D$17,2,FALSE)</f>
        <v>CIBUBUR JUNCTION</v>
      </c>
    </row>
    <row r="6131" spans="1:12" x14ac:dyDescent="0.25">
      <c r="A6131" t="str">
        <f t="shared" si="192"/>
        <v>T-6130</v>
      </c>
      <c r="B6131" s="3" t="s">
        <v>2584</v>
      </c>
      <c r="C6131" s="5">
        <v>45464</v>
      </c>
      <c r="D6131" s="3" t="s">
        <v>48</v>
      </c>
      <c r="E6131" s="4" t="s">
        <v>1998</v>
      </c>
      <c r="F6131" s="9">
        <v>3</v>
      </c>
      <c r="G6131">
        <f>VLOOKUP(E6131,'Data Produk'!$A$2:$E$2517,5,FALSE)</f>
        <v>80100</v>
      </c>
      <c r="H6131">
        <f t="shared" si="191"/>
        <v>240300</v>
      </c>
      <c r="I6131" t="str">
        <f>VLOOKUP(E6131,'Data Produk'!$A$2:$E$2517,3,FALSE)</f>
        <v>BHINNEKA POWER GO 20W 1-PORT TYPE-C USB CHARGER (PD) WHITE</v>
      </c>
      <c r="J6131" t="str">
        <f>VLOOKUP(E6131,'Data Produk'!$A$2:$E$2517,4,FALSE)</f>
        <v>CHARGER</v>
      </c>
      <c r="K6131" t="str">
        <f>VLOOKUP(D6131,'Data Outlet'!$A$2:$D$17,4,FALSE)</f>
        <v>Joko Susilo</v>
      </c>
      <c r="L6131" t="str">
        <f>VLOOKUP(D6131,'Data Outlet'!$A$2:$D$17,2,FALSE)</f>
        <v>SUMARECON MALL SERPONG</v>
      </c>
    </row>
    <row r="6132" spans="1:12" x14ac:dyDescent="0.25">
      <c r="A6132" t="str">
        <f t="shared" si="192"/>
        <v>T-6131</v>
      </c>
      <c r="B6132" s="3" t="s">
        <v>2584</v>
      </c>
      <c r="C6132" s="5">
        <v>45467</v>
      </c>
      <c r="D6132" s="3" t="s">
        <v>48</v>
      </c>
      <c r="E6132" s="4" t="s">
        <v>1999</v>
      </c>
      <c r="F6132" s="9">
        <v>3</v>
      </c>
      <c r="G6132">
        <f>VLOOKUP(E6132,'Data Produk'!$A$2:$E$2517,5,FALSE)</f>
        <v>26500</v>
      </c>
      <c r="H6132">
        <f t="shared" si="191"/>
        <v>79500</v>
      </c>
      <c r="I6132" t="str">
        <f>VLOOKUP(E6132,'Data Produk'!$A$2:$E$2517,3,FALSE)</f>
        <v>KM102 BHINNEKA USB CABLE MICRO</v>
      </c>
      <c r="J6132" t="str">
        <f>VLOOKUP(E6132,'Data Produk'!$A$2:$E$2517,4,FALSE)</f>
        <v>CABLE</v>
      </c>
      <c r="K6132" t="str">
        <f>VLOOKUP(D6132,'Data Outlet'!$A$2:$D$17,4,FALSE)</f>
        <v>Joko Susilo</v>
      </c>
      <c r="L6132" t="str">
        <f>VLOOKUP(D6132,'Data Outlet'!$A$2:$D$17,2,FALSE)</f>
        <v>SUMARECON MALL SERPONG</v>
      </c>
    </row>
    <row r="6133" spans="1:12" x14ac:dyDescent="0.25">
      <c r="A6133" t="str">
        <f t="shared" si="192"/>
        <v>T-6132</v>
      </c>
      <c r="B6133" s="3" t="s">
        <v>2584</v>
      </c>
      <c r="C6133" s="5">
        <v>45445</v>
      </c>
      <c r="D6133" s="3" t="s">
        <v>39</v>
      </c>
      <c r="E6133" s="4" t="s">
        <v>422</v>
      </c>
      <c r="F6133" s="9">
        <v>2</v>
      </c>
      <c r="G6133">
        <f>VLOOKUP(E6133,'Data Produk'!$A$2:$E$2517,5,FALSE)</f>
        <v>30333.333333333332</v>
      </c>
      <c r="H6133">
        <f t="shared" si="191"/>
        <v>60666.666666666664</v>
      </c>
      <c r="I6133" t="str">
        <f>VLOOKUP(E6133,'Data Produk'!$A$2:$E$2517,3,FALSE)</f>
        <v>KM106 BHINNEKA USB CABLE MICRO</v>
      </c>
      <c r="J6133" t="str">
        <f>VLOOKUP(E6133,'Data Produk'!$A$2:$E$2517,4,FALSE)</f>
        <v>CABLE</v>
      </c>
      <c r="K6133" t="str">
        <f>VLOOKUP(D6133,'Data Outlet'!$A$2:$D$17,4,FALSE)</f>
        <v>Eko Wijaya</v>
      </c>
      <c r="L6133" t="str">
        <f>VLOOKUP(D6133,'Data Outlet'!$A$2:$D$17,2,FALSE)</f>
        <v>KOTA KASABLANKA</v>
      </c>
    </row>
    <row r="6134" spans="1:12" x14ac:dyDescent="0.25">
      <c r="A6134" t="str">
        <f t="shared" si="192"/>
        <v>T-6133</v>
      </c>
      <c r="B6134" s="3" t="s">
        <v>2584</v>
      </c>
      <c r="C6134" s="5">
        <v>45457</v>
      </c>
      <c r="D6134" s="3" t="s">
        <v>45</v>
      </c>
      <c r="E6134" s="4" t="s">
        <v>305</v>
      </c>
      <c r="F6134" s="9">
        <v>1</v>
      </c>
      <c r="G6134">
        <f>VLOOKUP(E6134,'Data Produk'!$A$2:$E$2517,5,FALSE)</f>
        <v>78750</v>
      </c>
      <c r="H6134">
        <f t="shared" si="191"/>
        <v>78750</v>
      </c>
      <c r="I6134" t="str">
        <f>VLOOKUP(E6134,'Data Produk'!$A$2:$E$2517,3,FALSE)</f>
        <v>BHINNEKA CRYTO VX7 GAMING MOUSE WHITE</v>
      </c>
      <c r="J6134" t="str">
        <f>VLOOKUP(E6134,'Data Produk'!$A$2:$E$2517,4,FALSE)</f>
        <v>MOUSE GAMING</v>
      </c>
      <c r="K6134" t="str">
        <f>VLOOKUP(D6134,'Data Outlet'!$A$2:$D$17,4,FALSE)</f>
        <v>Indah Putri</v>
      </c>
      <c r="L6134" t="str">
        <f>VLOOKUP(D6134,'Data Outlet'!$A$2:$D$17,2,FALSE)</f>
        <v>PIK AVENUE</v>
      </c>
    </row>
    <row r="6135" spans="1:12" x14ac:dyDescent="0.25">
      <c r="A6135" t="str">
        <f t="shared" si="192"/>
        <v>T-6134</v>
      </c>
      <c r="B6135" s="3" t="s">
        <v>2584</v>
      </c>
      <c r="C6135" s="5">
        <v>45458</v>
      </c>
      <c r="D6135" s="3" t="s">
        <v>48</v>
      </c>
      <c r="E6135" s="4" t="s">
        <v>2000</v>
      </c>
      <c r="F6135" s="9">
        <v>2</v>
      </c>
      <c r="G6135">
        <f>VLOOKUP(E6135,'Data Produk'!$A$2:$E$2517,5,FALSE)</f>
        <v>150000</v>
      </c>
      <c r="H6135">
        <f t="shared" si="191"/>
        <v>300000</v>
      </c>
      <c r="I6135" t="str">
        <f>VLOOKUP(E6135,'Data Produk'!$A$2:$E$2517,3,FALSE)</f>
        <v>BHINNEKA SHOOTER II GP13 GAMEPAD BLACK</v>
      </c>
      <c r="J6135" t="str">
        <f>VLOOKUP(E6135,'Data Produk'!$A$2:$E$2517,4,FALSE)</f>
        <v>GAMEPAD</v>
      </c>
      <c r="K6135" t="str">
        <f>VLOOKUP(D6135,'Data Outlet'!$A$2:$D$17,4,FALSE)</f>
        <v>Joko Susilo</v>
      </c>
      <c r="L6135" t="str">
        <f>VLOOKUP(D6135,'Data Outlet'!$A$2:$D$17,2,FALSE)</f>
        <v>SUMARECON MALL SERPONG</v>
      </c>
    </row>
    <row r="6136" spans="1:12" x14ac:dyDescent="0.25">
      <c r="A6136" t="str">
        <f t="shared" si="192"/>
        <v>T-6135</v>
      </c>
      <c r="B6136" s="3" t="s">
        <v>2584</v>
      </c>
      <c r="C6136" s="5">
        <v>45457</v>
      </c>
      <c r="D6136" s="3" t="s">
        <v>48</v>
      </c>
      <c r="E6136" s="4" t="s">
        <v>2001</v>
      </c>
      <c r="F6136" s="9">
        <v>1</v>
      </c>
      <c r="G6136">
        <f>VLOOKUP(E6136,'Data Produk'!$A$2:$E$2517,5,FALSE)</f>
        <v>138500</v>
      </c>
      <c r="H6136">
        <f t="shared" si="191"/>
        <v>138500</v>
      </c>
      <c r="I6136" t="str">
        <f>VLOOKUP(E6136,'Data Produk'!$A$2:$E$2517,3,FALSE)</f>
        <v>BHINNEKA Gaming Headset HG17s Black</v>
      </c>
      <c r="J6136" t="str">
        <f>VLOOKUP(E6136,'Data Produk'!$A$2:$E$2517,4,FALSE)</f>
        <v>GAMING HEADSET</v>
      </c>
      <c r="K6136" t="str">
        <f>VLOOKUP(D6136,'Data Outlet'!$A$2:$D$17,4,FALSE)</f>
        <v>Joko Susilo</v>
      </c>
      <c r="L6136" t="str">
        <f>VLOOKUP(D6136,'Data Outlet'!$A$2:$D$17,2,FALSE)</f>
        <v>SUMARECON MALL SERPONG</v>
      </c>
    </row>
    <row r="6137" spans="1:12" x14ac:dyDescent="0.25">
      <c r="A6137" t="str">
        <f t="shared" si="192"/>
        <v>T-6136</v>
      </c>
      <c r="B6137" s="3" t="s">
        <v>2584</v>
      </c>
      <c r="C6137" s="5">
        <v>45446</v>
      </c>
      <c r="D6137" s="3" t="s">
        <v>39</v>
      </c>
      <c r="E6137" s="4" t="s">
        <v>375</v>
      </c>
      <c r="F6137" s="9">
        <v>3</v>
      </c>
      <c r="G6137">
        <f>VLOOKUP(E6137,'Data Produk'!$A$2:$E$2517,5,FALSE)</f>
        <v>73800</v>
      </c>
      <c r="H6137">
        <f t="shared" si="191"/>
        <v>221400</v>
      </c>
      <c r="I6137" t="str">
        <f>VLOOKUP(E6137,'Data Produk'!$A$2:$E$2517,3,FALSE)</f>
        <v>BHINNEKA SMART LIGHT BUB 9W SLB101</v>
      </c>
      <c r="J6137" t="str">
        <f>VLOOKUP(E6137,'Data Produk'!$A$2:$E$2517,4,FALSE)</f>
        <v>SMART LIFE</v>
      </c>
      <c r="K6137" t="str">
        <f>VLOOKUP(D6137,'Data Outlet'!$A$2:$D$17,4,FALSE)</f>
        <v>Eko Wijaya</v>
      </c>
      <c r="L6137" t="str">
        <f>VLOOKUP(D6137,'Data Outlet'!$A$2:$D$17,2,FALSE)</f>
        <v>KOTA KASABLANKA</v>
      </c>
    </row>
    <row r="6138" spans="1:12" x14ac:dyDescent="0.25">
      <c r="A6138" t="str">
        <f t="shared" si="192"/>
        <v>T-6137</v>
      </c>
      <c r="B6138" s="3" t="s">
        <v>2584</v>
      </c>
      <c r="C6138" s="5">
        <v>45468</v>
      </c>
      <c r="D6138" s="3" t="s">
        <v>45</v>
      </c>
      <c r="E6138" s="4" t="s">
        <v>972</v>
      </c>
      <c r="F6138" s="9">
        <v>1</v>
      </c>
      <c r="G6138">
        <f>VLOOKUP(E6138,'Data Produk'!$A$2:$E$2517,5,FALSE)</f>
        <v>225000</v>
      </c>
      <c r="H6138">
        <f t="shared" si="191"/>
        <v>225000</v>
      </c>
      <c r="I6138" t="str">
        <f>VLOOKUP(E6138,'Data Produk'!$A$2:$E$2517,3,FALSE)</f>
        <v>BHINNEKA Gaming Keyboard MK-890 ATOM96 Black Blue Switch</v>
      </c>
      <c r="J6138" t="str">
        <f>VLOOKUP(E6138,'Data Produk'!$A$2:$E$2517,4,FALSE)</f>
        <v>KEYBOARD GAMING</v>
      </c>
      <c r="K6138" t="str">
        <f>VLOOKUP(D6138,'Data Outlet'!$A$2:$D$17,4,FALSE)</f>
        <v>Indah Putri</v>
      </c>
      <c r="L6138" t="str">
        <f>VLOOKUP(D6138,'Data Outlet'!$A$2:$D$17,2,FALSE)</f>
        <v>PIK AVENUE</v>
      </c>
    </row>
    <row r="6139" spans="1:12" x14ac:dyDescent="0.25">
      <c r="A6139" t="str">
        <f t="shared" si="192"/>
        <v>T-6138</v>
      </c>
      <c r="B6139" s="3" t="s">
        <v>2584</v>
      </c>
      <c r="C6139" s="5">
        <v>45461</v>
      </c>
      <c r="D6139" s="3" t="s">
        <v>37</v>
      </c>
      <c r="E6139" s="4" t="s">
        <v>2002</v>
      </c>
      <c r="F6139" s="9">
        <v>1</v>
      </c>
      <c r="G6139">
        <f>VLOOKUP(E6139,'Data Produk'!$A$2:$E$2517,5,FALSE)</f>
        <v>148500</v>
      </c>
      <c r="H6139">
        <f t="shared" si="191"/>
        <v>148500</v>
      </c>
      <c r="I6139" t="str">
        <f>VLOOKUP(E6139,'Data Produk'!$A$2:$E$2517,3,FALSE)</f>
        <v>BHINNEKA GO WK895 OFFICE COMBO BLACK</v>
      </c>
      <c r="J6139" t="str">
        <f>VLOOKUP(E6139,'Data Produk'!$A$2:$E$2517,4,FALSE)</f>
        <v>OFFICE COMBO</v>
      </c>
      <c r="K6139" t="str">
        <f>VLOOKUP(D6139,'Data Outlet'!$A$2:$D$17,4,FALSE)</f>
        <v>Dewi Lestari</v>
      </c>
      <c r="L6139" t="str">
        <f>VLOOKUP(D6139,'Data Outlet'!$A$2:$D$17,2,FALSE)</f>
        <v>CIBUBUR JUNCTION</v>
      </c>
    </row>
    <row r="6140" spans="1:12" x14ac:dyDescent="0.25">
      <c r="A6140" t="str">
        <f t="shared" si="192"/>
        <v>T-6139</v>
      </c>
      <c r="B6140" s="3" t="s">
        <v>2584</v>
      </c>
      <c r="C6140" s="5">
        <v>45466</v>
      </c>
      <c r="D6140" s="3" t="s">
        <v>45</v>
      </c>
      <c r="E6140" s="4" t="s">
        <v>795</v>
      </c>
      <c r="F6140" s="9">
        <v>1</v>
      </c>
      <c r="G6140">
        <f>VLOOKUP(E6140,'Data Produk'!$A$2:$E$2517,5,FALSE)</f>
        <v>94500</v>
      </c>
      <c r="H6140">
        <f t="shared" si="191"/>
        <v>94500</v>
      </c>
      <c r="I6140" t="str">
        <f>VLOOKUP(E6140,'Data Produk'!$A$2:$E$2517,3,FALSE)</f>
        <v>BHINNEKA POWER GO 25W 1-PORT TYPE-C USB CHARGER (PD/PPS) WHITE</v>
      </c>
      <c r="J6140" t="str">
        <f>VLOOKUP(E6140,'Data Produk'!$A$2:$E$2517,4,FALSE)</f>
        <v>CHARGER</v>
      </c>
      <c r="K6140" t="str">
        <f>VLOOKUP(D6140,'Data Outlet'!$A$2:$D$17,4,FALSE)</f>
        <v>Indah Putri</v>
      </c>
      <c r="L6140" t="str">
        <f>VLOOKUP(D6140,'Data Outlet'!$A$2:$D$17,2,FALSE)</f>
        <v>PIK AVENUE</v>
      </c>
    </row>
    <row r="6141" spans="1:12" x14ac:dyDescent="0.25">
      <c r="A6141" t="str">
        <f t="shared" si="192"/>
        <v>T-6140</v>
      </c>
      <c r="B6141" s="3" t="s">
        <v>2584</v>
      </c>
      <c r="C6141" s="5">
        <v>45472</v>
      </c>
      <c r="D6141" s="3" t="s">
        <v>39</v>
      </c>
      <c r="E6141" s="4" t="s">
        <v>1050</v>
      </c>
      <c r="F6141" s="9">
        <v>7</v>
      </c>
      <c r="G6141">
        <f>VLOOKUP(E6141,'Data Produk'!$A$2:$E$2517,5,FALSE)</f>
        <v>25200</v>
      </c>
      <c r="H6141">
        <f t="shared" si="191"/>
        <v>176400</v>
      </c>
      <c r="I6141" t="str">
        <f>VLOOKUP(E6141,'Data Produk'!$A$2:$E$2517,3,FALSE)</f>
        <v>KDC105 BHINNEKA USB CABLE TYPE C</v>
      </c>
      <c r="J6141" t="str">
        <f>VLOOKUP(E6141,'Data Produk'!$A$2:$E$2517,4,FALSE)</f>
        <v>CABLE</v>
      </c>
      <c r="K6141" t="str">
        <f>VLOOKUP(D6141,'Data Outlet'!$A$2:$D$17,4,FALSE)</f>
        <v>Eko Wijaya</v>
      </c>
      <c r="L6141" t="str">
        <f>VLOOKUP(D6141,'Data Outlet'!$A$2:$D$17,2,FALSE)</f>
        <v>KOTA KASABLANKA</v>
      </c>
    </row>
    <row r="6142" spans="1:12" x14ac:dyDescent="0.25">
      <c r="A6142" t="str">
        <f t="shared" si="192"/>
        <v>T-6141</v>
      </c>
      <c r="B6142" s="3" t="s">
        <v>2584</v>
      </c>
      <c r="C6142" s="5">
        <v>45454</v>
      </c>
      <c r="D6142" s="3" t="s">
        <v>37</v>
      </c>
      <c r="E6142" s="4" t="s">
        <v>1620</v>
      </c>
      <c r="F6142" s="9">
        <v>1</v>
      </c>
      <c r="G6142">
        <f>VLOOKUP(E6142,'Data Produk'!$A$2:$E$2517,5,FALSE)</f>
        <v>74700</v>
      </c>
      <c r="H6142">
        <f t="shared" si="191"/>
        <v>74700</v>
      </c>
      <c r="I6142" t="str">
        <f>VLOOKUP(E6142,'Data Produk'!$A$2:$E$2517,3,FALSE)</f>
        <v>BHINNEKA KM100 OFFICE COMBO BLACK</v>
      </c>
      <c r="J6142" t="str">
        <f>VLOOKUP(E6142,'Data Produk'!$A$2:$E$2517,4,FALSE)</f>
        <v>OFFICE COMBO</v>
      </c>
      <c r="K6142" t="str">
        <f>VLOOKUP(D6142,'Data Outlet'!$A$2:$D$17,4,FALSE)</f>
        <v>Dewi Lestari</v>
      </c>
      <c r="L6142" t="str">
        <f>VLOOKUP(D6142,'Data Outlet'!$A$2:$D$17,2,FALSE)</f>
        <v>CIBUBUR JUNCTION</v>
      </c>
    </row>
    <row r="6143" spans="1:12" x14ac:dyDescent="0.25">
      <c r="A6143" t="str">
        <f t="shared" si="192"/>
        <v>T-6142</v>
      </c>
      <c r="B6143" s="3" t="s">
        <v>2584</v>
      </c>
      <c r="C6143" s="5">
        <v>45472</v>
      </c>
      <c r="D6143" s="3" t="s">
        <v>37</v>
      </c>
      <c r="E6143" s="4" t="s">
        <v>1673</v>
      </c>
      <c r="F6143" s="9">
        <v>2</v>
      </c>
      <c r="G6143">
        <f>VLOOKUP(E6143,'Data Produk'!$A$2:$E$2517,5,FALSE)</f>
        <v>90000</v>
      </c>
      <c r="H6143">
        <f t="shared" si="191"/>
        <v>180000</v>
      </c>
      <c r="I6143" t="str">
        <f>VLOOKUP(E6143,'Data Produk'!$A$2:$E$2517,3,FALSE)</f>
        <v>BHINNEKA POWER PURE 33W 2-PORTS USB CHARGER (PD+QC) BLACK</v>
      </c>
      <c r="J6143" t="str">
        <f>VLOOKUP(E6143,'Data Produk'!$A$2:$E$2517,4,FALSE)</f>
        <v>CHARGER</v>
      </c>
      <c r="K6143" t="str">
        <f>VLOOKUP(D6143,'Data Outlet'!$A$2:$D$17,4,FALSE)</f>
        <v>Dewi Lestari</v>
      </c>
      <c r="L6143" t="str">
        <f>VLOOKUP(D6143,'Data Outlet'!$A$2:$D$17,2,FALSE)</f>
        <v>CIBUBUR JUNCTION</v>
      </c>
    </row>
    <row r="6144" spans="1:12" x14ac:dyDescent="0.25">
      <c r="A6144" t="str">
        <f t="shared" si="192"/>
        <v>T-6143</v>
      </c>
      <c r="B6144" s="3" t="s">
        <v>2584</v>
      </c>
      <c r="C6144" s="5">
        <v>45470</v>
      </c>
      <c r="D6144" s="3" t="s">
        <v>39</v>
      </c>
      <c r="E6144" s="4" t="s">
        <v>438</v>
      </c>
      <c r="F6144" s="9">
        <v>1</v>
      </c>
      <c r="G6144">
        <f>VLOOKUP(E6144,'Data Produk'!$A$2:$E$2517,5,FALSE)</f>
        <v>37350</v>
      </c>
      <c r="H6144">
        <f t="shared" si="191"/>
        <v>37350</v>
      </c>
      <c r="I6144" t="str">
        <f>VLOOKUP(E6144,'Data Produk'!$A$2:$E$2517,3,FALSE)</f>
        <v>BHINNEKA LAVALIER MV01 MICROPHONE BLACK</v>
      </c>
      <c r="J6144" t="str">
        <f>VLOOKUP(E6144,'Data Produk'!$A$2:$E$2517,4,FALSE)</f>
        <v>STREAMING DEVICES</v>
      </c>
      <c r="K6144" t="str">
        <f>VLOOKUP(D6144,'Data Outlet'!$A$2:$D$17,4,FALSE)</f>
        <v>Eko Wijaya</v>
      </c>
      <c r="L6144" t="str">
        <f>VLOOKUP(D6144,'Data Outlet'!$A$2:$D$17,2,FALSE)</f>
        <v>KOTA KASABLANKA</v>
      </c>
    </row>
    <row r="6145" spans="1:12" x14ac:dyDescent="0.25">
      <c r="A6145" t="str">
        <f t="shared" si="192"/>
        <v>T-6144</v>
      </c>
      <c r="B6145" s="3" t="s">
        <v>2584</v>
      </c>
      <c r="C6145" s="5">
        <v>45460</v>
      </c>
      <c r="D6145" s="3" t="s">
        <v>39</v>
      </c>
      <c r="E6145" s="4" t="s">
        <v>1099</v>
      </c>
      <c r="F6145" s="9">
        <v>2</v>
      </c>
      <c r="G6145">
        <f>VLOOKUP(E6145,'Data Produk'!$A$2:$E$2517,5,FALSE)</f>
        <v>32000</v>
      </c>
      <c r="H6145">
        <f t="shared" si="191"/>
        <v>64000</v>
      </c>
      <c r="I6145" t="str">
        <f>VLOOKUP(E6145,'Data Produk'!$A$2:$E$2517,3,FALSE)</f>
        <v>KC104 BHINNEKA USB CABLE TYPE C</v>
      </c>
      <c r="J6145" t="str">
        <f>VLOOKUP(E6145,'Data Produk'!$A$2:$E$2517,4,FALSE)</f>
        <v>CABLE</v>
      </c>
      <c r="K6145" t="str">
        <f>VLOOKUP(D6145,'Data Outlet'!$A$2:$D$17,4,FALSE)</f>
        <v>Eko Wijaya</v>
      </c>
      <c r="L6145" t="str">
        <f>VLOOKUP(D6145,'Data Outlet'!$A$2:$D$17,2,FALSE)</f>
        <v>KOTA KASABLANKA</v>
      </c>
    </row>
    <row r="6146" spans="1:12" x14ac:dyDescent="0.25">
      <c r="A6146" t="str">
        <f t="shared" si="192"/>
        <v>T-6145</v>
      </c>
      <c r="B6146" s="3" t="s">
        <v>2584</v>
      </c>
      <c r="C6146" s="5">
        <v>45473</v>
      </c>
      <c r="D6146" s="3" t="s">
        <v>37</v>
      </c>
      <c r="E6146" s="4" t="s">
        <v>1263</v>
      </c>
      <c r="F6146" s="9">
        <v>1</v>
      </c>
      <c r="G6146">
        <f>VLOOKUP(E6146,'Data Produk'!$A$2:$E$2517,5,FALSE)</f>
        <v>148500</v>
      </c>
      <c r="H6146">
        <f t="shared" si="191"/>
        <v>148500</v>
      </c>
      <c r="I6146" t="str">
        <f>VLOOKUP(E6146,'Data Produk'!$A$2:$E$2517,3,FALSE)</f>
        <v>BHINNEKA SMART ADAPTOR LA1A01</v>
      </c>
      <c r="J6146" t="str">
        <f>VLOOKUP(E6146,'Data Produk'!$A$2:$E$2517,4,FALSE)</f>
        <v>SMART LIFE</v>
      </c>
      <c r="K6146" t="str">
        <f>VLOOKUP(D6146,'Data Outlet'!$A$2:$D$17,4,FALSE)</f>
        <v>Dewi Lestari</v>
      </c>
      <c r="L6146" t="str">
        <f>VLOOKUP(D6146,'Data Outlet'!$A$2:$D$17,2,FALSE)</f>
        <v>CIBUBUR JUNCTION</v>
      </c>
    </row>
    <row r="6147" spans="1:12" x14ac:dyDescent="0.25">
      <c r="A6147" t="str">
        <f t="shared" si="192"/>
        <v>T-6146</v>
      </c>
      <c r="B6147" s="3" t="s">
        <v>2584</v>
      </c>
      <c r="C6147" s="5">
        <v>45444</v>
      </c>
      <c r="D6147" s="3" t="s">
        <v>45</v>
      </c>
      <c r="E6147" s="4" t="s">
        <v>102</v>
      </c>
      <c r="F6147" s="9">
        <v>1</v>
      </c>
      <c r="G6147">
        <f>VLOOKUP(E6147,'Data Produk'!$A$2:$E$2517,5,FALSE)</f>
        <v>247500</v>
      </c>
      <c r="H6147">
        <f t="shared" ref="H6147:H6210" si="193">G6147*F6147</f>
        <v>247500</v>
      </c>
      <c r="I6147" t="str">
        <f>VLOOKUP(E6147,'Data Produk'!$A$2:$E$2517,3,FALSE)</f>
        <v>BHINNEKA POWER PLUS 65W 3-PORTS GAN CHARGER (PD/PPS+QC) BLACK</v>
      </c>
      <c r="J6147" t="str">
        <f>VLOOKUP(E6147,'Data Produk'!$A$2:$E$2517,4,FALSE)</f>
        <v>CHARGER</v>
      </c>
      <c r="K6147" t="str">
        <f>VLOOKUP(D6147,'Data Outlet'!$A$2:$D$17,4,FALSE)</f>
        <v>Indah Putri</v>
      </c>
      <c r="L6147" t="str">
        <f>VLOOKUP(D6147,'Data Outlet'!$A$2:$D$17,2,FALSE)</f>
        <v>PIK AVENUE</v>
      </c>
    </row>
    <row r="6148" spans="1:12" x14ac:dyDescent="0.25">
      <c r="A6148" t="str">
        <f t="shared" si="192"/>
        <v>T-6147</v>
      </c>
      <c r="B6148" s="3" t="s">
        <v>2584</v>
      </c>
      <c r="C6148" s="5">
        <v>45452</v>
      </c>
      <c r="D6148" s="3" t="s">
        <v>37</v>
      </c>
      <c r="E6148" s="4" t="s">
        <v>1209</v>
      </c>
      <c r="F6148" s="9">
        <v>2</v>
      </c>
      <c r="G6148">
        <f>VLOOKUP(E6148,'Data Produk'!$A$2:$E$2517,5,FALSE)</f>
        <v>32000</v>
      </c>
      <c r="H6148">
        <f t="shared" si="193"/>
        <v>64000</v>
      </c>
      <c r="I6148" t="str">
        <f>VLOOKUP(E6148,'Data Produk'!$A$2:$E$2517,3,FALSE)</f>
        <v>KC104 BHINNEKA USB CABLE TYPE C</v>
      </c>
      <c r="J6148" t="str">
        <f>VLOOKUP(E6148,'Data Produk'!$A$2:$E$2517,4,FALSE)</f>
        <v>CABLE</v>
      </c>
      <c r="K6148" t="str">
        <f>VLOOKUP(D6148,'Data Outlet'!$A$2:$D$17,4,FALSE)</f>
        <v>Dewi Lestari</v>
      </c>
      <c r="L6148" t="str">
        <f>VLOOKUP(D6148,'Data Outlet'!$A$2:$D$17,2,FALSE)</f>
        <v>CIBUBUR JUNCTION</v>
      </c>
    </row>
    <row r="6149" spans="1:12" x14ac:dyDescent="0.25">
      <c r="A6149" t="str">
        <f t="shared" si="192"/>
        <v>T-6148</v>
      </c>
      <c r="B6149" s="3" t="s">
        <v>2584</v>
      </c>
      <c r="C6149" s="5">
        <v>45465</v>
      </c>
      <c r="D6149" s="3" t="s">
        <v>39</v>
      </c>
      <c r="E6149" s="4" t="s">
        <v>1185</v>
      </c>
      <c r="F6149" s="9">
        <v>1</v>
      </c>
      <c r="G6149">
        <f>VLOOKUP(E6149,'Data Produk'!$A$2:$E$2517,5,FALSE)</f>
        <v>224100</v>
      </c>
      <c r="H6149">
        <f t="shared" si="193"/>
        <v>224100</v>
      </c>
      <c r="I6149" t="str">
        <f>VLOOKUP(E6149,'Data Produk'!$A$2:$E$2517,3,FALSE)</f>
        <v>BHINNEKA Gaming Headset MH86 MINT</v>
      </c>
      <c r="J6149" t="str">
        <f>VLOOKUP(E6149,'Data Produk'!$A$2:$E$2517,4,FALSE)</f>
        <v>GAMING HEADSET</v>
      </c>
      <c r="K6149" t="str">
        <f>VLOOKUP(D6149,'Data Outlet'!$A$2:$D$17,4,FALSE)</f>
        <v>Eko Wijaya</v>
      </c>
      <c r="L6149" t="str">
        <f>VLOOKUP(D6149,'Data Outlet'!$A$2:$D$17,2,FALSE)</f>
        <v>KOTA KASABLANKA</v>
      </c>
    </row>
    <row r="6150" spans="1:12" x14ac:dyDescent="0.25">
      <c r="A6150" t="str">
        <f t="shared" si="192"/>
        <v>T-6149</v>
      </c>
      <c r="B6150" s="3" t="s">
        <v>2584</v>
      </c>
      <c r="C6150" s="5">
        <v>45465</v>
      </c>
      <c r="D6150" s="3" t="s">
        <v>37</v>
      </c>
      <c r="E6150" s="4" t="s">
        <v>267</v>
      </c>
      <c r="F6150" s="9">
        <v>1</v>
      </c>
      <c r="G6150">
        <f>VLOOKUP(E6150,'Data Produk'!$A$2:$E$2517,5,FALSE)</f>
        <v>13050</v>
      </c>
      <c r="H6150">
        <f t="shared" si="193"/>
        <v>13050</v>
      </c>
      <c r="I6150" t="str">
        <f>VLOOKUP(E6150,'Data Produk'!$A$2:$E$2517,3,FALSE)</f>
        <v>BHINNEKA DURALINK KCT1201 BLACK</v>
      </c>
      <c r="J6150" t="str">
        <f>VLOOKUP(E6150,'Data Produk'!$A$2:$E$2517,4,FALSE)</f>
        <v>CABLE</v>
      </c>
      <c r="K6150" t="str">
        <f>VLOOKUP(D6150,'Data Outlet'!$A$2:$D$17,4,FALSE)</f>
        <v>Dewi Lestari</v>
      </c>
      <c r="L6150" t="str">
        <f>VLOOKUP(D6150,'Data Outlet'!$A$2:$D$17,2,FALSE)</f>
        <v>CIBUBUR JUNCTION</v>
      </c>
    </row>
    <row r="6151" spans="1:12" x14ac:dyDescent="0.25">
      <c r="A6151" t="str">
        <f t="shared" si="192"/>
        <v>T-6150</v>
      </c>
      <c r="B6151" s="3" t="s">
        <v>2584</v>
      </c>
      <c r="C6151" s="5">
        <v>45451</v>
      </c>
      <c r="D6151" s="3" t="s">
        <v>45</v>
      </c>
      <c r="E6151" s="4" t="s">
        <v>235</v>
      </c>
      <c r="F6151" s="9">
        <v>7</v>
      </c>
      <c r="G6151">
        <f>VLOOKUP(E6151,'Data Produk'!$A$2:$E$2517,5,FALSE)</f>
        <v>14400</v>
      </c>
      <c r="H6151">
        <f t="shared" si="193"/>
        <v>100800</v>
      </c>
      <c r="I6151" t="str">
        <f>VLOOKUP(E6151,'Data Produk'!$A$2:$E$2517,3,FALSE)</f>
        <v>BHINNEKA DURALINK KLT1201 CABLE BLACK</v>
      </c>
      <c r="J6151" t="str">
        <f>VLOOKUP(E6151,'Data Produk'!$A$2:$E$2517,4,FALSE)</f>
        <v>CABLE</v>
      </c>
      <c r="K6151" t="str">
        <f>VLOOKUP(D6151,'Data Outlet'!$A$2:$D$17,4,FALSE)</f>
        <v>Indah Putri</v>
      </c>
      <c r="L6151" t="str">
        <f>VLOOKUP(D6151,'Data Outlet'!$A$2:$D$17,2,FALSE)</f>
        <v>PIK AVENUE</v>
      </c>
    </row>
    <row r="6152" spans="1:12" x14ac:dyDescent="0.25">
      <c r="A6152" t="str">
        <f t="shared" si="192"/>
        <v>T-6151</v>
      </c>
      <c r="B6152" s="3" t="s">
        <v>2584</v>
      </c>
      <c r="C6152" s="5">
        <v>45473</v>
      </c>
      <c r="D6152" s="3" t="s">
        <v>45</v>
      </c>
      <c r="E6152" s="4" t="s">
        <v>239</v>
      </c>
      <c r="F6152" s="9">
        <v>2</v>
      </c>
      <c r="G6152">
        <f>VLOOKUP(E6152,'Data Produk'!$A$2:$E$2517,5,FALSE)</f>
        <v>15300</v>
      </c>
      <c r="H6152">
        <f t="shared" si="193"/>
        <v>30600</v>
      </c>
      <c r="I6152" t="str">
        <f>VLOOKUP(E6152,'Data Produk'!$A$2:$E$2517,3,FALSE)</f>
        <v>BHINNEKA LINKPODS ES3 WIRED EARBUDS WHITE</v>
      </c>
      <c r="J6152" t="str">
        <f>VLOOKUP(E6152,'Data Produk'!$A$2:$E$2517,4,FALSE)</f>
        <v>EARPHONE</v>
      </c>
      <c r="K6152" t="str">
        <f>VLOOKUP(D6152,'Data Outlet'!$A$2:$D$17,4,FALSE)</f>
        <v>Indah Putri</v>
      </c>
      <c r="L6152" t="str">
        <f>VLOOKUP(D6152,'Data Outlet'!$A$2:$D$17,2,FALSE)</f>
        <v>PIK AVENUE</v>
      </c>
    </row>
    <row r="6153" spans="1:12" x14ac:dyDescent="0.25">
      <c r="A6153" t="str">
        <f t="shared" si="192"/>
        <v>T-6152</v>
      </c>
      <c r="B6153" s="3" t="s">
        <v>2584</v>
      </c>
      <c r="C6153" s="5">
        <v>45449</v>
      </c>
      <c r="D6153" s="3" t="s">
        <v>45</v>
      </c>
      <c r="E6153" s="4" t="s">
        <v>1123</v>
      </c>
      <c r="F6153" s="9">
        <v>5</v>
      </c>
      <c r="G6153">
        <f>VLOOKUP(E6153,'Data Produk'!$A$2:$E$2517,5,FALSE)</f>
        <v>34200</v>
      </c>
      <c r="H6153">
        <f t="shared" si="193"/>
        <v>171000</v>
      </c>
      <c r="I6153" t="str">
        <f>VLOOKUP(E6153,'Data Produk'!$A$2:$E$2517,3,FALSE)</f>
        <v>KDL105 BHINNEKA USB CABLE LIGHTNING</v>
      </c>
      <c r="J6153" t="str">
        <f>VLOOKUP(E6153,'Data Produk'!$A$2:$E$2517,4,FALSE)</f>
        <v>CABLE</v>
      </c>
      <c r="K6153" t="str">
        <f>VLOOKUP(D6153,'Data Outlet'!$A$2:$D$17,4,FALSE)</f>
        <v>Indah Putri</v>
      </c>
      <c r="L6153" t="str">
        <f>VLOOKUP(D6153,'Data Outlet'!$A$2:$D$17,2,FALSE)</f>
        <v>PIK AVENUE</v>
      </c>
    </row>
    <row r="6154" spans="1:12" x14ac:dyDescent="0.25">
      <c r="A6154" t="str">
        <f t="shared" si="192"/>
        <v>T-6153</v>
      </c>
      <c r="B6154" s="3" t="s">
        <v>2584</v>
      </c>
      <c r="C6154" s="5">
        <v>45459</v>
      </c>
      <c r="D6154" s="3" t="s">
        <v>39</v>
      </c>
      <c r="E6154" s="4" t="s">
        <v>720</v>
      </c>
      <c r="F6154" s="9">
        <v>13</v>
      </c>
      <c r="G6154">
        <f>VLOOKUP(E6154,'Data Produk'!$A$2:$E$2517,5,FALSE)</f>
        <v>60750</v>
      </c>
      <c r="H6154">
        <f t="shared" si="193"/>
        <v>789750</v>
      </c>
      <c r="I6154" t="str">
        <f>VLOOKUP(E6154,'Data Produk'!$A$2:$E$2517,3,FALSE)</f>
        <v>BHINNEKA RAIGOR II WG10 GAMING MOUSE BLACK</v>
      </c>
      <c r="J6154" t="str">
        <f>VLOOKUP(E6154,'Data Produk'!$A$2:$E$2517,4,FALSE)</f>
        <v>MOUSE GAMING</v>
      </c>
      <c r="K6154" t="str">
        <f>VLOOKUP(D6154,'Data Outlet'!$A$2:$D$17,4,FALSE)</f>
        <v>Eko Wijaya</v>
      </c>
      <c r="L6154" t="str">
        <f>VLOOKUP(D6154,'Data Outlet'!$A$2:$D$17,2,FALSE)</f>
        <v>KOTA KASABLANKA</v>
      </c>
    </row>
    <row r="6155" spans="1:12" x14ac:dyDescent="0.25">
      <c r="A6155" t="str">
        <f t="shared" si="192"/>
        <v>T-6154</v>
      </c>
      <c r="B6155" s="3" t="s">
        <v>2584</v>
      </c>
      <c r="C6155" s="5">
        <v>45455</v>
      </c>
      <c r="D6155" s="3" t="s">
        <v>37</v>
      </c>
      <c r="E6155" s="4" t="s">
        <v>1880</v>
      </c>
      <c r="F6155" s="9">
        <v>1</v>
      </c>
      <c r="G6155">
        <f>VLOOKUP(E6155,'Data Produk'!$A$2:$E$2517,5,FALSE)</f>
        <v>82800</v>
      </c>
      <c r="H6155">
        <f t="shared" si="193"/>
        <v>82800</v>
      </c>
      <c r="I6155" t="str">
        <f>VLOOKUP(E6155,'Data Produk'!$A$2:$E$2517,3,FALSE)</f>
        <v>BHINNEKA GO W193 OFFICE MOUSE BEIGE</v>
      </c>
      <c r="J6155" t="str">
        <f>VLOOKUP(E6155,'Data Produk'!$A$2:$E$2517,4,FALSE)</f>
        <v>OFFICE MOUSE</v>
      </c>
      <c r="K6155" t="str">
        <f>VLOOKUP(D6155,'Data Outlet'!$A$2:$D$17,4,FALSE)</f>
        <v>Dewi Lestari</v>
      </c>
      <c r="L6155" t="str">
        <f>VLOOKUP(D6155,'Data Outlet'!$A$2:$D$17,2,FALSE)</f>
        <v>CIBUBUR JUNCTION</v>
      </c>
    </row>
    <row r="6156" spans="1:12" x14ac:dyDescent="0.25">
      <c r="A6156" t="str">
        <f t="shared" ref="A6156:A6219" si="194">"T-"&amp;ROW()-1</f>
        <v>T-6155</v>
      </c>
      <c r="B6156" s="3" t="s">
        <v>2584</v>
      </c>
      <c r="C6156" s="5">
        <v>45455</v>
      </c>
      <c r="D6156" s="3" t="s">
        <v>45</v>
      </c>
      <c r="E6156" s="4" t="s">
        <v>2003</v>
      </c>
      <c r="F6156" s="9">
        <v>2</v>
      </c>
      <c r="G6156">
        <f>VLOOKUP(E6156,'Data Produk'!$A$2:$E$2517,5,FALSE)</f>
        <v>73800</v>
      </c>
      <c r="H6156">
        <f t="shared" si="193"/>
        <v>147600</v>
      </c>
      <c r="I6156" t="str">
        <f>VLOOKUP(E6156,'Data Produk'!$A$2:$E$2517,3,FALSE)</f>
        <v>BHINNEKA RAIGOR III WG12R GAMING MOUSE BEIGE</v>
      </c>
      <c r="J6156" t="str">
        <f>VLOOKUP(E6156,'Data Produk'!$A$2:$E$2517,4,FALSE)</f>
        <v>MOUSE GAMING</v>
      </c>
      <c r="K6156" t="str">
        <f>VLOOKUP(D6156,'Data Outlet'!$A$2:$D$17,4,FALSE)</f>
        <v>Indah Putri</v>
      </c>
      <c r="L6156" t="str">
        <f>VLOOKUP(D6156,'Data Outlet'!$A$2:$D$17,2,FALSE)</f>
        <v>PIK AVENUE</v>
      </c>
    </row>
    <row r="6157" spans="1:12" x14ac:dyDescent="0.25">
      <c r="A6157" t="str">
        <f t="shared" si="194"/>
        <v>T-6156</v>
      </c>
      <c r="B6157" s="3" t="s">
        <v>2584</v>
      </c>
      <c r="C6157" s="5">
        <v>45452</v>
      </c>
      <c r="D6157" s="3" t="s">
        <v>37</v>
      </c>
      <c r="E6157" s="4" t="s">
        <v>250</v>
      </c>
      <c r="F6157" s="9">
        <v>5</v>
      </c>
      <c r="G6157">
        <f>VLOOKUP(E6157,'Data Produk'!$A$2:$E$2517,5,FALSE)</f>
        <v>47700</v>
      </c>
      <c r="H6157">
        <f t="shared" si="193"/>
        <v>238500</v>
      </c>
      <c r="I6157" t="str">
        <f>VLOOKUP(E6157,'Data Produk'!$A$2:$E$2517,3,FALSE)</f>
        <v>BHINNEKA POWER MOVE 30W 2-PORTS CAR CHARGER (PD+QC) BLACK</v>
      </c>
      <c r="J6157" t="str">
        <f>VLOOKUP(E6157,'Data Produk'!$A$2:$E$2517,4,FALSE)</f>
        <v>CAR &amp; TRAVEL CHARGER</v>
      </c>
      <c r="K6157" t="str">
        <f>VLOOKUP(D6157,'Data Outlet'!$A$2:$D$17,4,FALSE)</f>
        <v>Dewi Lestari</v>
      </c>
      <c r="L6157" t="str">
        <f>VLOOKUP(D6157,'Data Outlet'!$A$2:$D$17,2,FALSE)</f>
        <v>CIBUBUR JUNCTION</v>
      </c>
    </row>
    <row r="6158" spans="1:12" x14ac:dyDescent="0.25">
      <c r="A6158" t="str">
        <f t="shared" si="194"/>
        <v>T-6157</v>
      </c>
      <c r="B6158" s="3" t="s">
        <v>2584</v>
      </c>
      <c r="C6158" s="5">
        <v>45466</v>
      </c>
      <c r="D6158" s="3" t="s">
        <v>45</v>
      </c>
      <c r="E6158" s="4" t="s">
        <v>1785</v>
      </c>
      <c r="F6158" s="9">
        <v>1</v>
      </c>
      <c r="G6158">
        <f>VLOOKUP(E6158,'Data Produk'!$A$2:$E$2517,5,FALSE)</f>
        <v>243000</v>
      </c>
      <c r="H6158">
        <f t="shared" si="193"/>
        <v>243000</v>
      </c>
      <c r="I6158" t="str">
        <f>VLOOKUP(E6158,'Data Produk'!$A$2:$E$2517,3,FALSE)</f>
        <v>BHINNEKA LUMINOUS C30 WEBCAM BLACK</v>
      </c>
      <c r="J6158" t="str">
        <f>VLOOKUP(E6158,'Data Produk'!$A$2:$E$2517,4,FALSE)</f>
        <v>STREAMING DEVICES</v>
      </c>
      <c r="K6158" t="str">
        <f>VLOOKUP(D6158,'Data Outlet'!$A$2:$D$17,4,FALSE)</f>
        <v>Indah Putri</v>
      </c>
      <c r="L6158" t="str">
        <f>VLOOKUP(D6158,'Data Outlet'!$A$2:$D$17,2,FALSE)</f>
        <v>PIK AVENUE</v>
      </c>
    </row>
    <row r="6159" spans="1:12" x14ac:dyDescent="0.25">
      <c r="A6159" t="str">
        <f t="shared" si="194"/>
        <v>T-6158</v>
      </c>
      <c r="B6159" s="3" t="s">
        <v>2584</v>
      </c>
      <c r="C6159" s="5">
        <v>45451</v>
      </c>
      <c r="D6159" s="3" t="s">
        <v>48</v>
      </c>
      <c r="E6159" s="4" t="s">
        <v>78</v>
      </c>
      <c r="F6159" s="9">
        <v>5</v>
      </c>
      <c r="G6159">
        <f>VLOOKUP(E6159,'Data Produk'!$A$2:$E$2517,5,FALSE)</f>
        <v>98100</v>
      </c>
      <c r="H6159">
        <f t="shared" si="193"/>
        <v>490500</v>
      </c>
      <c r="I6159" t="str">
        <f>VLOOKUP(E6159,'Data Produk'!$A$2:$E$2517,3,FALSE)</f>
        <v>BHINNEKA POWER PURE 30W 2-PORTS USB CHARGER (PD+QC) WHITE</v>
      </c>
      <c r="J6159" t="str">
        <f>VLOOKUP(E6159,'Data Produk'!$A$2:$E$2517,4,FALSE)</f>
        <v>CHARGER</v>
      </c>
      <c r="K6159" t="str">
        <f>VLOOKUP(D6159,'Data Outlet'!$A$2:$D$17,4,FALSE)</f>
        <v>Joko Susilo</v>
      </c>
      <c r="L6159" t="str">
        <f>VLOOKUP(D6159,'Data Outlet'!$A$2:$D$17,2,FALSE)</f>
        <v>SUMARECON MALL SERPONG</v>
      </c>
    </row>
    <row r="6160" spans="1:12" x14ac:dyDescent="0.25">
      <c r="A6160" t="str">
        <f t="shared" si="194"/>
        <v>T-6159</v>
      </c>
      <c r="B6160" s="3" t="s">
        <v>2584</v>
      </c>
      <c r="C6160" s="5">
        <v>45453</v>
      </c>
      <c r="D6160" s="3" t="s">
        <v>45</v>
      </c>
      <c r="E6160" s="4" t="s">
        <v>796</v>
      </c>
      <c r="F6160" s="9">
        <v>3</v>
      </c>
      <c r="G6160">
        <f>VLOOKUP(E6160,'Data Produk'!$A$2:$E$2517,5,FALSE)</f>
        <v>81000</v>
      </c>
      <c r="H6160">
        <f t="shared" si="193"/>
        <v>243000</v>
      </c>
      <c r="I6160" t="str">
        <f>VLOOKUP(E6160,'Data Produk'!$A$2:$E$2517,3,FALSE)</f>
        <v>BHINNEKA THOR X9 GAMING MOUSE BLACK</v>
      </c>
      <c r="J6160" t="str">
        <f>VLOOKUP(E6160,'Data Produk'!$A$2:$E$2517,4,FALSE)</f>
        <v>MOUSE GAMING</v>
      </c>
      <c r="K6160" t="str">
        <f>VLOOKUP(D6160,'Data Outlet'!$A$2:$D$17,4,FALSE)</f>
        <v>Indah Putri</v>
      </c>
      <c r="L6160" t="str">
        <f>VLOOKUP(D6160,'Data Outlet'!$A$2:$D$17,2,FALSE)</f>
        <v>PIK AVENUE</v>
      </c>
    </row>
    <row r="6161" spans="1:12" x14ac:dyDescent="0.25">
      <c r="A6161" t="str">
        <f t="shared" si="194"/>
        <v>T-6160</v>
      </c>
      <c r="B6161" s="3" t="s">
        <v>2584</v>
      </c>
      <c r="C6161" s="5">
        <v>45473</v>
      </c>
      <c r="D6161" s="3" t="s">
        <v>39</v>
      </c>
      <c r="E6161" s="4" t="s">
        <v>388</v>
      </c>
      <c r="F6161" s="9">
        <v>11</v>
      </c>
      <c r="G6161">
        <f>VLOOKUP(E6161,'Data Produk'!$A$2:$E$2517,5,FALSE)</f>
        <v>82800</v>
      </c>
      <c r="H6161">
        <f t="shared" si="193"/>
        <v>910800</v>
      </c>
      <c r="I6161" t="str">
        <f>VLOOKUP(E6161,'Data Produk'!$A$2:$E$2517,3,FALSE)</f>
        <v>BHINNEKA W190 OFFICE MOUSE MINT</v>
      </c>
      <c r="J6161" t="str">
        <f>VLOOKUP(E6161,'Data Produk'!$A$2:$E$2517,4,FALSE)</f>
        <v>OFFICE MOUSE</v>
      </c>
      <c r="K6161" t="str">
        <f>VLOOKUP(D6161,'Data Outlet'!$A$2:$D$17,4,FALSE)</f>
        <v>Eko Wijaya</v>
      </c>
      <c r="L6161" t="str">
        <f>VLOOKUP(D6161,'Data Outlet'!$A$2:$D$17,2,FALSE)</f>
        <v>KOTA KASABLANKA</v>
      </c>
    </row>
    <row r="6162" spans="1:12" x14ac:dyDescent="0.25">
      <c r="A6162" t="str">
        <f t="shared" si="194"/>
        <v>T-6161</v>
      </c>
      <c r="B6162" s="3" t="s">
        <v>2584</v>
      </c>
      <c r="C6162" s="5">
        <v>45466</v>
      </c>
      <c r="D6162" s="3" t="s">
        <v>39</v>
      </c>
      <c r="E6162" s="4" t="s">
        <v>605</v>
      </c>
      <c r="F6162" s="9">
        <v>1</v>
      </c>
      <c r="G6162">
        <f>VLOOKUP(E6162,'Data Produk'!$A$2:$E$2517,5,FALSE)</f>
        <v>207000</v>
      </c>
      <c r="H6162">
        <f t="shared" si="193"/>
        <v>207000</v>
      </c>
      <c r="I6162" t="str">
        <f>VLOOKUP(E6162,'Data Produk'!$A$2:$E$2517,3,FALSE)</f>
        <v>WN01 BHINNEKA EARPHONE WIRELESS</v>
      </c>
      <c r="J6162" t="str">
        <f>VLOOKUP(E6162,'Data Produk'!$A$2:$E$2517,4,FALSE)</f>
        <v>EARPHONE</v>
      </c>
      <c r="K6162" t="str">
        <f>VLOOKUP(D6162,'Data Outlet'!$A$2:$D$17,4,FALSE)</f>
        <v>Eko Wijaya</v>
      </c>
      <c r="L6162" t="str">
        <f>VLOOKUP(D6162,'Data Outlet'!$A$2:$D$17,2,FALSE)</f>
        <v>KOTA KASABLANKA</v>
      </c>
    </row>
    <row r="6163" spans="1:12" x14ac:dyDescent="0.25">
      <c r="A6163" t="str">
        <f t="shared" si="194"/>
        <v>T-6162</v>
      </c>
      <c r="B6163" s="3" t="s">
        <v>2584</v>
      </c>
      <c r="C6163" s="5">
        <v>45468</v>
      </c>
      <c r="D6163" s="3" t="s">
        <v>39</v>
      </c>
      <c r="E6163" s="4" t="s">
        <v>1214</v>
      </c>
      <c r="F6163" s="9">
        <v>2</v>
      </c>
      <c r="G6163">
        <f>VLOOKUP(E6163,'Data Produk'!$A$2:$E$2517,5,FALSE)</f>
        <v>65700</v>
      </c>
      <c r="H6163">
        <f t="shared" si="193"/>
        <v>131400</v>
      </c>
      <c r="I6163" t="str">
        <f>VLOOKUP(E6163,'Data Produk'!$A$2:$E$2517,3,FALSE)</f>
        <v>BHINNEKA POWER GO 20W 1-PORT TYPE-C USB CHARGER (PD) WHITE</v>
      </c>
      <c r="J6163" t="str">
        <f>VLOOKUP(E6163,'Data Produk'!$A$2:$E$2517,4,FALSE)</f>
        <v>CHARGER</v>
      </c>
      <c r="K6163" t="str">
        <f>VLOOKUP(D6163,'Data Outlet'!$A$2:$D$17,4,FALSE)</f>
        <v>Eko Wijaya</v>
      </c>
      <c r="L6163" t="str">
        <f>VLOOKUP(D6163,'Data Outlet'!$A$2:$D$17,2,FALSE)</f>
        <v>KOTA KASABLANKA</v>
      </c>
    </row>
    <row r="6164" spans="1:12" x14ac:dyDescent="0.25">
      <c r="A6164" t="str">
        <f t="shared" si="194"/>
        <v>T-6163</v>
      </c>
      <c r="B6164" s="3" t="s">
        <v>2584</v>
      </c>
      <c r="C6164" s="5">
        <v>45466</v>
      </c>
      <c r="D6164" s="3" t="s">
        <v>39</v>
      </c>
      <c r="E6164" s="4" t="s">
        <v>2004</v>
      </c>
      <c r="F6164" s="9">
        <v>1</v>
      </c>
      <c r="G6164">
        <f>VLOOKUP(E6164,'Data Produk'!$A$2:$E$2517,5,FALSE)</f>
        <v>235500</v>
      </c>
      <c r="H6164">
        <f t="shared" si="193"/>
        <v>235500</v>
      </c>
      <c r="I6164" t="str">
        <f>VLOOKUP(E6164,'Data Produk'!$A$2:$E$2517,3,FALSE)</f>
        <v>BHINNEKA Gaming Headset HG16S 7.1</v>
      </c>
      <c r="J6164" t="str">
        <f>VLOOKUP(E6164,'Data Produk'!$A$2:$E$2517,4,FALSE)</f>
        <v>GAMING HEADSET</v>
      </c>
      <c r="K6164" t="str">
        <f>VLOOKUP(D6164,'Data Outlet'!$A$2:$D$17,4,FALSE)</f>
        <v>Eko Wijaya</v>
      </c>
      <c r="L6164" t="str">
        <f>VLOOKUP(D6164,'Data Outlet'!$A$2:$D$17,2,FALSE)</f>
        <v>KOTA KASABLANKA</v>
      </c>
    </row>
    <row r="6165" spans="1:12" x14ac:dyDescent="0.25">
      <c r="A6165" t="str">
        <f t="shared" si="194"/>
        <v>T-6164</v>
      </c>
      <c r="B6165" s="3" t="s">
        <v>2584</v>
      </c>
      <c r="C6165" s="5">
        <v>45444</v>
      </c>
      <c r="D6165" s="3" t="s">
        <v>45</v>
      </c>
      <c r="E6165" s="4" t="s">
        <v>1126</v>
      </c>
      <c r="F6165" s="9">
        <v>8</v>
      </c>
      <c r="G6165">
        <f>VLOOKUP(E6165,'Data Produk'!$A$2:$E$2517,5,FALSE)</f>
        <v>36900</v>
      </c>
      <c r="H6165">
        <f t="shared" si="193"/>
        <v>295200</v>
      </c>
      <c r="I6165" t="str">
        <f>VLOOKUP(E6165,'Data Produk'!$A$2:$E$2517,3,FALSE)</f>
        <v>KL106 BHINNEKA USB CABLE LIGHTNING</v>
      </c>
      <c r="J6165" t="str">
        <f>VLOOKUP(E6165,'Data Produk'!$A$2:$E$2517,4,FALSE)</f>
        <v>CABLE</v>
      </c>
      <c r="K6165" t="str">
        <f>VLOOKUP(D6165,'Data Outlet'!$A$2:$D$17,4,FALSE)</f>
        <v>Indah Putri</v>
      </c>
      <c r="L6165" t="str">
        <f>VLOOKUP(D6165,'Data Outlet'!$A$2:$D$17,2,FALSE)</f>
        <v>PIK AVENUE</v>
      </c>
    </row>
    <row r="6166" spans="1:12" x14ac:dyDescent="0.25">
      <c r="A6166" t="str">
        <f t="shared" si="194"/>
        <v>T-6165</v>
      </c>
      <c r="B6166" s="3" t="s">
        <v>2584</v>
      </c>
      <c r="C6166" s="5">
        <v>45444</v>
      </c>
      <c r="D6166" s="3" t="s">
        <v>45</v>
      </c>
      <c r="E6166" s="4" t="s">
        <v>1586</v>
      </c>
      <c r="F6166" s="9">
        <v>1</v>
      </c>
      <c r="G6166">
        <f>VLOOKUP(E6166,'Data Produk'!$A$2:$E$2517,5,FALSE)</f>
        <v>34200</v>
      </c>
      <c r="H6166">
        <f t="shared" si="193"/>
        <v>34200</v>
      </c>
      <c r="I6166" t="str">
        <f>VLOOKUP(E6166,'Data Produk'!$A$2:$E$2517,3,FALSE)</f>
        <v>BHINNEKA VIGIL MP452 BASIC MOUSEPAD BLACK</v>
      </c>
      <c r="J6166" t="str">
        <f>VLOOKUP(E6166,'Data Produk'!$A$2:$E$2517,4,FALSE)</f>
        <v>BASIC MOUSEPAD</v>
      </c>
      <c r="K6166" t="str">
        <f>VLOOKUP(D6166,'Data Outlet'!$A$2:$D$17,4,FALSE)</f>
        <v>Indah Putri</v>
      </c>
      <c r="L6166" t="str">
        <f>VLOOKUP(D6166,'Data Outlet'!$A$2:$D$17,2,FALSE)</f>
        <v>PIK AVENUE</v>
      </c>
    </row>
    <row r="6167" spans="1:12" x14ac:dyDescent="0.25">
      <c r="A6167" t="str">
        <f t="shared" si="194"/>
        <v>T-6166</v>
      </c>
      <c r="B6167" s="3" t="s">
        <v>2584</v>
      </c>
      <c r="C6167" s="5">
        <v>45470</v>
      </c>
      <c r="D6167" s="3" t="s">
        <v>48</v>
      </c>
      <c r="E6167" s="4" t="s">
        <v>2005</v>
      </c>
      <c r="F6167" s="9">
        <v>12</v>
      </c>
      <c r="G6167">
        <f>VLOOKUP(E6167,'Data Produk'!$A$2:$E$2517,5,FALSE)</f>
        <v>26500</v>
      </c>
      <c r="H6167">
        <f t="shared" si="193"/>
        <v>318000</v>
      </c>
      <c r="I6167" t="str">
        <f>VLOOKUP(E6167,'Data Produk'!$A$2:$E$2517,3,FALSE)</f>
        <v>KC102 BHINNEKA USB CABLE TYPE C</v>
      </c>
      <c r="J6167" t="str">
        <f>VLOOKUP(E6167,'Data Produk'!$A$2:$E$2517,4,FALSE)</f>
        <v>CABLE</v>
      </c>
      <c r="K6167" t="str">
        <f>VLOOKUP(D6167,'Data Outlet'!$A$2:$D$17,4,FALSE)</f>
        <v>Joko Susilo</v>
      </c>
      <c r="L6167" t="str">
        <f>VLOOKUP(D6167,'Data Outlet'!$A$2:$D$17,2,FALSE)</f>
        <v>SUMARECON MALL SERPONG</v>
      </c>
    </row>
    <row r="6168" spans="1:12" x14ac:dyDescent="0.25">
      <c r="A6168" t="str">
        <f t="shared" si="194"/>
        <v>T-6167</v>
      </c>
      <c r="B6168" s="3" t="s">
        <v>2584</v>
      </c>
      <c r="C6168" s="5">
        <v>45465</v>
      </c>
      <c r="D6168" s="3" t="s">
        <v>39</v>
      </c>
      <c r="E6168" s="4" t="s">
        <v>2006</v>
      </c>
      <c r="F6168" s="9">
        <v>1</v>
      </c>
      <c r="G6168">
        <f>VLOOKUP(E6168,'Data Produk'!$A$2:$E$2517,5,FALSE)</f>
        <v>197100</v>
      </c>
      <c r="H6168">
        <f t="shared" si="193"/>
        <v>197100</v>
      </c>
      <c r="I6168" t="str">
        <f>VLOOKUP(E6168,'Data Produk'!$A$2:$E$2517,3,FALSE)</f>
        <v>BHINNEKA Gaming Deskmat ATO MP905 KANAGAWA</v>
      </c>
      <c r="J6168" t="str">
        <f>VLOOKUP(E6168,'Data Produk'!$A$2:$E$2517,4,FALSE)</f>
        <v>DESKMAT</v>
      </c>
      <c r="K6168" t="str">
        <f>VLOOKUP(D6168,'Data Outlet'!$A$2:$D$17,4,FALSE)</f>
        <v>Eko Wijaya</v>
      </c>
      <c r="L6168" t="str">
        <f>VLOOKUP(D6168,'Data Outlet'!$A$2:$D$17,2,FALSE)</f>
        <v>KOTA KASABLANKA</v>
      </c>
    </row>
    <row r="6169" spans="1:12" x14ac:dyDescent="0.25">
      <c r="A6169" t="str">
        <f t="shared" si="194"/>
        <v>T-6168</v>
      </c>
      <c r="B6169" s="3" t="s">
        <v>2584</v>
      </c>
      <c r="C6169" s="5">
        <v>45473</v>
      </c>
      <c r="D6169" s="3" t="s">
        <v>45</v>
      </c>
      <c r="E6169" s="4" t="s">
        <v>173</v>
      </c>
      <c r="F6169" s="9">
        <v>3</v>
      </c>
      <c r="G6169">
        <f>VLOOKUP(E6169,'Data Produk'!$A$2:$E$2517,5,FALSE)</f>
        <v>162000</v>
      </c>
      <c r="H6169">
        <f t="shared" si="193"/>
        <v>486000</v>
      </c>
      <c r="I6169" t="str">
        <f>VLOOKUP(E6169,'Data Produk'!$A$2:$E$2517,3,FALSE)</f>
        <v>BHINNEKA POWER PACK T1 10.000 mAh 22,5W POWERBANK WHITE</v>
      </c>
      <c r="J6169" t="str">
        <f>VLOOKUP(E6169,'Data Produk'!$A$2:$E$2517,4,FALSE)</f>
        <v>POWERBANK</v>
      </c>
      <c r="K6169" t="str">
        <f>VLOOKUP(D6169,'Data Outlet'!$A$2:$D$17,4,FALSE)</f>
        <v>Indah Putri</v>
      </c>
      <c r="L6169" t="str">
        <f>VLOOKUP(D6169,'Data Outlet'!$A$2:$D$17,2,FALSE)</f>
        <v>PIK AVENUE</v>
      </c>
    </row>
    <row r="6170" spans="1:12" x14ac:dyDescent="0.25">
      <c r="A6170" t="str">
        <f t="shared" si="194"/>
        <v>T-6169</v>
      </c>
      <c r="B6170" s="3" t="s">
        <v>2584</v>
      </c>
      <c r="C6170" s="5">
        <v>45450</v>
      </c>
      <c r="D6170" s="3" t="s">
        <v>37</v>
      </c>
      <c r="E6170" s="4" t="s">
        <v>1854</v>
      </c>
      <c r="F6170" s="9">
        <v>1</v>
      </c>
      <c r="G6170">
        <f>VLOOKUP(E6170,'Data Produk'!$A$2:$E$2517,5,FALSE)</f>
        <v>73800</v>
      </c>
      <c r="H6170">
        <f t="shared" si="193"/>
        <v>73800</v>
      </c>
      <c r="I6170" t="str">
        <f>VLOOKUP(E6170,'Data Produk'!$A$2:$E$2517,3,FALSE)</f>
        <v>BHINNEKA RAIGOR III WG12R GAMING MOUSE BEIGE</v>
      </c>
      <c r="J6170" t="str">
        <f>VLOOKUP(E6170,'Data Produk'!$A$2:$E$2517,4,FALSE)</f>
        <v>MOUSE GAMING</v>
      </c>
      <c r="K6170" t="str">
        <f>VLOOKUP(D6170,'Data Outlet'!$A$2:$D$17,4,FALSE)</f>
        <v>Dewi Lestari</v>
      </c>
      <c r="L6170" t="str">
        <f>VLOOKUP(D6170,'Data Outlet'!$A$2:$D$17,2,FALSE)</f>
        <v>CIBUBUR JUNCTION</v>
      </c>
    </row>
    <row r="6171" spans="1:12" x14ac:dyDescent="0.25">
      <c r="A6171" t="str">
        <f t="shared" si="194"/>
        <v>T-6170</v>
      </c>
      <c r="B6171" s="3" t="s">
        <v>2584</v>
      </c>
      <c r="C6171" s="5">
        <v>45459</v>
      </c>
      <c r="D6171" s="3" t="s">
        <v>45</v>
      </c>
      <c r="E6171" s="4" t="s">
        <v>838</v>
      </c>
      <c r="F6171" s="9">
        <v>2</v>
      </c>
      <c r="G6171">
        <f>VLOOKUP(E6171,'Data Produk'!$A$2:$E$2517,5,FALSE)</f>
        <v>57150</v>
      </c>
      <c r="H6171">
        <f t="shared" si="193"/>
        <v>114300</v>
      </c>
      <c r="I6171" t="str">
        <f>VLOOKUP(E6171,'Data Produk'!$A$2:$E$2517,3,FALSE)</f>
        <v>BHINNEKA AGILE MP353 GAMING MOUSEPAD BLACK</v>
      </c>
      <c r="J6171" t="str">
        <f>VLOOKUP(E6171,'Data Produk'!$A$2:$E$2517,4,FALSE)</f>
        <v>GAMING MOUSEPAD</v>
      </c>
      <c r="K6171" t="str">
        <f>VLOOKUP(D6171,'Data Outlet'!$A$2:$D$17,4,FALSE)</f>
        <v>Indah Putri</v>
      </c>
      <c r="L6171" t="str">
        <f>VLOOKUP(D6171,'Data Outlet'!$A$2:$D$17,2,FALSE)</f>
        <v>PIK AVENUE</v>
      </c>
    </row>
    <row r="6172" spans="1:12" x14ac:dyDescent="0.25">
      <c r="A6172" t="str">
        <f t="shared" si="194"/>
        <v>T-6171</v>
      </c>
      <c r="B6172" s="3" t="s">
        <v>2584</v>
      </c>
      <c r="C6172" s="5">
        <v>45450</v>
      </c>
      <c r="D6172" s="3" t="s">
        <v>45</v>
      </c>
      <c r="E6172" s="4" t="s">
        <v>230</v>
      </c>
      <c r="F6172" s="9">
        <v>1</v>
      </c>
      <c r="G6172">
        <f>VLOOKUP(E6172,'Data Produk'!$A$2:$E$2517,5,FALSE)</f>
        <v>144000</v>
      </c>
      <c r="H6172">
        <f t="shared" si="193"/>
        <v>144000</v>
      </c>
      <c r="I6172" t="str">
        <f>VLOOKUP(E6172,'Data Produk'!$A$2:$E$2517,3,FALSE)</f>
        <v>BHINNEKA CHIEF II HG20 GAMING HEADSET BLACK</v>
      </c>
      <c r="J6172" t="str">
        <f>VLOOKUP(E6172,'Data Produk'!$A$2:$E$2517,4,FALSE)</f>
        <v>GAMING HEADSET</v>
      </c>
      <c r="K6172" t="str">
        <f>VLOOKUP(D6172,'Data Outlet'!$A$2:$D$17,4,FALSE)</f>
        <v>Indah Putri</v>
      </c>
      <c r="L6172" t="str">
        <f>VLOOKUP(D6172,'Data Outlet'!$A$2:$D$17,2,FALSE)</f>
        <v>PIK AVENUE</v>
      </c>
    </row>
    <row r="6173" spans="1:12" x14ac:dyDescent="0.25">
      <c r="A6173" t="str">
        <f t="shared" si="194"/>
        <v>T-6172</v>
      </c>
      <c r="B6173" s="3" t="s">
        <v>2584</v>
      </c>
      <c r="C6173" s="5">
        <v>45473</v>
      </c>
      <c r="D6173" s="3" t="s">
        <v>39</v>
      </c>
      <c r="E6173" s="4" t="s">
        <v>823</v>
      </c>
      <c r="F6173" s="9">
        <v>1</v>
      </c>
      <c r="G6173">
        <f>VLOOKUP(E6173,'Data Produk'!$A$2:$E$2517,5,FALSE)</f>
        <v>145800</v>
      </c>
      <c r="H6173">
        <f t="shared" si="193"/>
        <v>145800</v>
      </c>
      <c r="I6173" t="str">
        <f>VLOOKUP(E6173,'Data Produk'!$A$2:$E$2517,3,FALSE)</f>
        <v>BHINNEKA SHOOTER II GP13 GAMEPAD BLACK</v>
      </c>
      <c r="J6173" t="str">
        <f>VLOOKUP(E6173,'Data Produk'!$A$2:$E$2517,4,FALSE)</f>
        <v>GAMEPAD</v>
      </c>
      <c r="K6173" t="str">
        <f>VLOOKUP(D6173,'Data Outlet'!$A$2:$D$17,4,FALSE)</f>
        <v>Eko Wijaya</v>
      </c>
      <c r="L6173" t="str">
        <f>VLOOKUP(D6173,'Data Outlet'!$A$2:$D$17,2,FALSE)</f>
        <v>KOTA KASABLANKA</v>
      </c>
    </row>
    <row r="6174" spans="1:12" x14ac:dyDescent="0.25">
      <c r="A6174" t="str">
        <f t="shared" si="194"/>
        <v>T-6173</v>
      </c>
      <c r="B6174" s="3" t="s">
        <v>2584</v>
      </c>
      <c r="C6174" s="5">
        <v>45457</v>
      </c>
      <c r="D6174" s="3" t="s">
        <v>45</v>
      </c>
      <c r="E6174" s="4" t="s">
        <v>1088</v>
      </c>
      <c r="F6174" s="9">
        <v>2</v>
      </c>
      <c r="G6174">
        <f>VLOOKUP(E6174,'Data Produk'!$A$2:$E$2517,5,FALSE)</f>
        <v>103500</v>
      </c>
      <c r="H6174">
        <f t="shared" si="193"/>
        <v>207000</v>
      </c>
      <c r="I6174" t="str">
        <f>VLOOKUP(E6174,'Data Produk'!$A$2:$E$2517,3,FALSE)</f>
        <v>BHINNEKA FLASH HQ53 GAMING HEADSET BLACK</v>
      </c>
      <c r="J6174" t="str">
        <f>VLOOKUP(E6174,'Data Produk'!$A$2:$E$2517,4,FALSE)</f>
        <v>GAMING HEADSET</v>
      </c>
      <c r="K6174" t="str">
        <f>VLOOKUP(D6174,'Data Outlet'!$A$2:$D$17,4,FALSE)</f>
        <v>Indah Putri</v>
      </c>
      <c r="L6174" t="str">
        <f>VLOOKUP(D6174,'Data Outlet'!$A$2:$D$17,2,FALSE)</f>
        <v>PIK AVENUE</v>
      </c>
    </row>
    <row r="6175" spans="1:12" x14ac:dyDescent="0.25">
      <c r="A6175" t="str">
        <f t="shared" si="194"/>
        <v>T-6174</v>
      </c>
      <c r="B6175" s="3" t="s">
        <v>2584</v>
      </c>
      <c r="C6175" s="5">
        <v>45452</v>
      </c>
      <c r="D6175" s="3" t="s">
        <v>48</v>
      </c>
      <c r="E6175" s="4" t="s">
        <v>2007</v>
      </c>
      <c r="F6175" s="9">
        <v>4</v>
      </c>
      <c r="G6175">
        <f>VLOOKUP(E6175,'Data Produk'!$A$2:$E$2517,5,FALSE)</f>
        <v>53100</v>
      </c>
      <c r="H6175">
        <f t="shared" si="193"/>
        <v>212400</v>
      </c>
      <c r="I6175" t="str">
        <f>VLOOKUP(E6175,'Data Produk'!$A$2:$E$2517,3,FALSE)</f>
        <v>BHINNEKA POWER PURE 18W 1-PORT TYPE-A USB CHARGER (QC) WHITE</v>
      </c>
      <c r="J6175" t="str">
        <f>VLOOKUP(E6175,'Data Produk'!$A$2:$E$2517,4,FALSE)</f>
        <v>CHARGER</v>
      </c>
      <c r="K6175" t="str">
        <f>VLOOKUP(D6175,'Data Outlet'!$A$2:$D$17,4,FALSE)</f>
        <v>Joko Susilo</v>
      </c>
      <c r="L6175" t="str">
        <f>VLOOKUP(D6175,'Data Outlet'!$A$2:$D$17,2,FALSE)</f>
        <v>SUMARECON MALL SERPONG</v>
      </c>
    </row>
    <row r="6176" spans="1:12" x14ac:dyDescent="0.25">
      <c r="A6176" t="str">
        <f t="shared" si="194"/>
        <v>T-6175</v>
      </c>
      <c r="B6176" s="3" t="s">
        <v>2584</v>
      </c>
      <c r="C6176" s="5">
        <v>45448</v>
      </c>
      <c r="D6176" s="3" t="s">
        <v>37</v>
      </c>
      <c r="E6176" s="4" t="s">
        <v>148</v>
      </c>
      <c r="F6176" s="9">
        <v>5</v>
      </c>
      <c r="G6176">
        <f>VLOOKUP(E6176,'Data Produk'!$A$2:$E$2517,5,FALSE)</f>
        <v>14400</v>
      </c>
      <c r="H6176">
        <f t="shared" si="193"/>
        <v>72000</v>
      </c>
      <c r="I6176" t="str">
        <f>VLOOKUP(E6176,'Data Produk'!$A$2:$E$2517,3,FALSE)</f>
        <v>BHINNEKA DURALINK KLT1201 CABLE BLACK</v>
      </c>
      <c r="J6176" t="str">
        <f>VLOOKUP(E6176,'Data Produk'!$A$2:$E$2517,4,FALSE)</f>
        <v>CABLE</v>
      </c>
      <c r="K6176" t="str">
        <f>VLOOKUP(D6176,'Data Outlet'!$A$2:$D$17,4,FALSE)</f>
        <v>Dewi Lestari</v>
      </c>
      <c r="L6176" t="str">
        <f>VLOOKUP(D6176,'Data Outlet'!$A$2:$D$17,2,FALSE)</f>
        <v>CIBUBUR JUNCTION</v>
      </c>
    </row>
    <row r="6177" spans="1:12" x14ac:dyDescent="0.25">
      <c r="A6177" t="str">
        <f t="shared" si="194"/>
        <v>T-6176</v>
      </c>
      <c r="B6177" s="3" t="s">
        <v>2584</v>
      </c>
      <c r="C6177" s="5">
        <v>45455</v>
      </c>
      <c r="D6177" s="3" t="s">
        <v>48</v>
      </c>
      <c r="E6177" s="4" t="s">
        <v>2008</v>
      </c>
      <c r="F6177" s="9">
        <v>1</v>
      </c>
      <c r="G6177">
        <f>VLOOKUP(E6177,'Data Produk'!$A$2:$E$2517,5,FALSE)</f>
        <v>235500</v>
      </c>
      <c r="H6177">
        <f t="shared" si="193"/>
        <v>235500</v>
      </c>
      <c r="I6177" t="str">
        <f>VLOOKUP(E6177,'Data Produk'!$A$2:$E$2517,3,FALSE)</f>
        <v>BHINNEKA Gaming Headset HG16S 7.1</v>
      </c>
      <c r="J6177" t="str">
        <f>VLOOKUP(E6177,'Data Produk'!$A$2:$E$2517,4,FALSE)</f>
        <v>GAMING HEADSET</v>
      </c>
      <c r="K6177" t="str">
        <f>VLOOKUP(D6177,'Data Outlet'!$A$2:$D$17,4,FALSE)</f>
        <v>Joko Susilo</v>
      </c>
      <c r="L6177" t="str">
        <f>VLOOKUP(D6177,'Data Outlet'!$A$2:$D$17,2,FALSE)</f>
        <v>SUMARECON MALL SERPONG</v>
      </c>
    </row>
    <row r="6178" spans="1:12" x14ac:dyDescent="0.25">
      <c r="A6178" t="str">
        <f t="shared" si="194"/>
        <v>T-6177</v>
      </c>
      <c r="B6178" s="3" t="s">
        <v>2584</v>
      </c>
      <c r="C6178" s="5">
        <v>45449</v>
      </c>
      <c r="D6178" s="3" t="s">
        <v>48</v>
      </c>
      <c r="E6178" s="4" t="s">
        <v>2009</v>
      </c>
      <c r="F6178" s="9">
        <v>2</v>
      </c>
      <c r="G6178">
        <f>VLOOKUP(E6178,'Data Produk'!$A$2:$E$2517,5,FALSE)</f>
        <v>80000</v>
      </c>
      <c r="H6178">
        <f t="shared" si="193"/>
        <v>160000</v>
      </c>
      <c r="I6178" t="str">
        <f>VLOOKUP(E6178,'Data Produk'!$A$2:$E$2517,3,FALSE)</f>
        <v>BHINNEKA Gaming WristPad AC4101L (PILO FULL SIZE)</v>
      </c>
      <c r="J6178" t="str">
        <f>VLOOKUP(E6178,'Data Produk'!$A$2:$E$2517,4,FALSE)</f>
        <v>OTHER ACCESSORIES</v>
      </c>
      <c r="K6178" t="str">
        <f>VLOOKUP(D6178,'Data Outlet'!$A$2:$D$17,4,FALSE)</f>
        <v>Joko Susilo</v>
      </c>
      <c r="L6178" t="str">
        <f>VLOOKUP(D6178,'Data Outlet'!$A$2:$D$17,2,FALSE)</f>
        <v>SUMARECON MALL SERPONG</v>
      </c>
    </row>
    <row r="6179" spans="1:12" x14ac:dyDescent="0.25">
      <c r="A6179" t="str">
        <f t="shared" si="194"/>
        <v>T-6178</v>
      </c>
      <c r="B6179" s="3" t="s">
        <v>2584</v>
      </c>
      <c r="C6179" s="5">
        <v>45456</v>
      </c>
      <c r="D6179" s="3" t="s">
        <v>37</v>
      </c>
      <c r="E6179" s="4" t="s">
        <v>244</v>
      </c>
      <c r="F6179" s="9">
        <v>1</v>
      </c>
      <c r="G6179">
        <f>VLOOKUP(E6179,'Data Produk'!$A$2:$E$2517,5,FALSE)</f>
        <v>26000</v>
      </c>
      <c r="H6179">
        <f t="shared" si="193"/>
        <v>26000</v>
      </c>
      <c r="I6179" t="str">
        <f>VLOOKUP(E6179,'Data Produk'!$A$2:$E$2517,3,FALSE)</f>
        <v>KM201 BHINNEKA USB CABLE MICRO</v>
      </c>
      <c r="J6179" t="str">
        <f>VLOOKUP(E6179,'Data Produk'!$A$2:$E$2517,4,FALSE)</f>
        <v>CABLE</v>
      </c>
      <c r="K6179" t="str">
        <f>VLOOKUP(D6179,'Data Outlet'!$A$2:$D$17,4,FALSE)</f>
        <v>Dewi Lestari</v>
      </c>
      <c r="L6179" t="str">
        <f>VLOOKUP(D6179,'Data Outlet'!$A$2:$D$17,2,FALSE)</f>
        <v>CIBUBUR JUNCTION</v>
      </c>
    </row>
    <row r="6180" spans="1:12" x14ac:dyDescent="0.25">
      <c r="A6180" t="str">
        <f t="shared" si="194"/>
        <v>T-6179</v>
      </c>
      <c r="B6180" s="3" t="s">
        <v>2584</v>
      </c>
      <c r="C6180" s="5">
        <v>45473</v>
      </c>
      <c r="D6180" s="3" t="s">
        <v>39</v>
      </c>
      <c r="E6180" s="4" t="s">
        <v>1011</v>
      </c>
      <c r="F6180" s="9">
        <v>1</v>
      </c>
      <c r="G6180">
        <f>VLOOKUP(E6180,'Data Produk'!$A$2:$E$2517,5,FALSE)</f>
        <v>103500</v>
      </c>
      <c r="H6180">
        <f t="shared" si="193"/>
        <v>103500</v>
      </c>
      <c r="I6180" t="str">
        <f>VLOOKUP(E6180,'Data Produk'!$A$2:$E$2517,3,FALSE)</f>
        <v>BHINNEKA Gaming Earphone EG1</v>
      </c>
      <c r="J6180" t="str">
        <f>VLOOKUP(E6180,'Data Produk'!$A$2:$E$2517,4,FALSE)</f>
        <v>EARPHONE</v>
      </c>
      <c r="K6180" t="str">
        <f>VLOOKUP(D6180,'Data Outlet'!$A$2:$D$17,4,FALSE)</f>
        <v>Eko Wijaya</v>
      </c>
      <c r="L6180" t="str">
        <f>VLOOKUP(D6180,'Data Outlet'!$A$2:$D$17,2,FALSE)</f>
        <v>KOTA KASABLANKA</v>
      </c>
    </row>
    <row r="6181" spans="1:12" x14ac:dyDescent="0.25">
      <c r="A6181" t="str">
        <f t="shared" si="194"/>
        <v>T-6180</v>
      </c>
      <c r="B6181" s="3" t="s">
        <v>2584</v>
      </c>
      <c r="C6181" s="5">
        <v>45469</v>
      </c>
      <c r="D6181" s="3" t="s">
        <v>48</v>
      </c>
      <c r="E6181" s="4" t="s">
        <v>243</v>
      </c>
      <c r="F6181" s="9">
        <v>1</v>
      </c>
      <c r="G6181">
        <f>VLOOKUP(E6181,'Data Produk'!$A$2:$E$2517,5,FALSE)</f>
        <v>36900</v>
      </c>
      <c r="H6181">
        <f t="shared" si="193"/>
        <v>36900</v>
      </c>
      <c r="I6181" t="str">
        <f>VLOOKUP(E6181,'Data Produk'!$A$2:$E$2517,3,FALSE)</f>
        <v>KL106 BHINNEKA USB CABLE LIGHTNING</v>
      </c>
      <c r="J6181" t="str">
        <f>VLOOKUP(E6181,'Data Produk'!$A$2:$E$2517,4,FALSE)</f>
        <v>CABLE</v>
      </c>
      <c r="K6181" t="str">
        <f>VLOOKUP(D6181,'Data Outlet'!$A$2:$D$17,4,FALSE)</f>
        <v>Joko Susilo</v>
      </c>
      <c r="L6181" t="str">
        <f>VLOOKUP(D6181,'Data Outlet'!$A$2:$D$17,2,FALSE)</f>
        <v>SUMARECON MALL SERPONG</v>
      </c>
    </row>
    <row r="6182" spans="1:12" x14ac:dyDescent="0.25">
      <c r="A6182" t="str">
        <f t="shared" si="194"/>
        <v>T-6181</v>
      </c>
      <c r="B6182" s="3" t="s">
        <v>2584</v>
      </c>
      <c r="C6182" s="5">
        <v>45473</v>
      </c>
      <c r="D6182" s="3" t="s">
        <v>48</v>
      </c>
      <c r="E6182" s="4" t="s">
        <v>222</v>
      </c>
      <c r="F6182" s="9">
        <v>1</v>
      </c>
      <c r="G6182">
        <f>VLOOKUP(E6182,'Data Produk'!$A$2:$E$2517,5,FALSE)</f>
        <v>12600</v>
      </c>
      <c r="H6182">
        <f t="shared" si="193"/>
        <v>12600</v>
      </c>
      <c r="I6182" t="str">
        <f>VLOOKUP(E6182,'Data Produk'!$A$2:$E$2517,3,FALSE)</f>
        <v>BHINNEKA BASIC XL MP64 BASIC MOUSEPAD BLACK</v>
      </c>
      <c r="J6182" t="str">
        <f>VLOOKUP(E6182,'Data Produk'!$A$2:$E$2517,4,FALSE)</f>
        <v>BASIC MOUSEPAD</v>
      </c>
      <c r="K6182" t="str">
        <f>VLOOKUP(D6182,'Data Outlet'!$A$2:$D$17,4,FALSE)</f>
        <v>Joko Susilo</v>
      </c>
      <c r="L6182" t="str">
        <f>VLOOKUP(D6182,'Data Outlet'!$A$2:$D$17,2,FALSE)</f>
        <v>SUMARECON MALL SERPONG</v>
      </c>
    </row>
    <row r="6183" spans="1:12" x14ac:dyDescent="0.25">
      <c r="A6183" t="str">
        <f t="shared" si="194"/>
        <v>T-6182</v>
      </c>
      <c r="B6183" s="3" t="s">
        <v>2584</v>
      </c>
      <c r="C6183" s="5">
        <v>45461</v>
      </c>
      <c r="D6183" s="3" t="s">
        <v>45</v>
      </c>
      <c r="E6183" s="4" t="s">
        <v>147</v>
      </c>
      <c r="F6183" s="9">
        <v>1</v>
      </c>
      <c r="G6183">
        <f>VLOOKUP(E6183,'Data Produk'!$A$2:$E$2517,5,FALSE)</f>
        <v>47700</v>
      </c>
      <c r="H6183">
        <f t="shared" si="193"/>
        <v>47700</v>
      </c>
      <c r="I6183" t="str">
        <f>VLOOKUP(E6183,'Data Produk'!$A$2:$E$2517,3,FALSE)</f>
        <v>BHINNEKA POWER MOVE 30W 2-PORTS CAR CHARGER (PD+QC) BLACK</v>
      </c>
      <c r="J6183" t="str">
        <f>VLOOKUP(E6183,'Data Produk'!$A$2:$E$2517,4,FALSE)</f>
        <v>CAR &amp; TRAVEL CHARGER</v>
      </c>
      <c r="K6183" t="str">
        <f>VLOOKUP(D6183,'Data Outlet'!$A$2:$D$17,4,FALSE)</f>
        <v>Indah Putri</v>
      </c>
      <c r="L6183" t="str">
        <f>VLOOKUP(D6183,'Data Outlet'!$A$2:$D$17,2,FALSE)</f>
        <v>PIK AVENUE</v>
      </c>
    </row>
    <row r="6184" spans="1:12" x14ac:dyDescent="0.25">
      <c r="A6184" t="str">
        <f t="shared" si="194"/>
        <v>T-6183</v>
      </c>
      <c r="B6184" s="3" t="s">
        <v>2584</v>
      </c>
      <c r="C6184" s="5">
        <v>45468</v>
      </c>
      <c r="D6184" s="3" t="s">
        <v>48</v>
      </c>
      <c r="E6184" s="4" t="s">
        <v>2010</v>
      </c>
      <c r="F6184" s="9">
        <v>3</v>
      </c>
      <c r="G6184">
        <f>VLOOKUP(E6184,'Data Produk'!$A$2:$E$2517,5,FALSE)</f>
        <v>417000</v>
      </c>
      <c r="H6184">
        <f t="shared" si="193"/>
        <v>1251000</v>
      </c>
      <c r="I6184" t="str">
        <f>VLOOKUP(E6184,'Data Produk'!$A$2:$E$2517,3,FALSE)</f>
        <v>BHINNEKA Gaming Keyboard MAXFIT 61 MK-857 Black RED SWITCH</v>
      </c>
      <c r="J6184" t="str">
        <f>VLOOKUP(E6184,'Data Produk'!$A$2:$E$2517,4,FALSE)</f>
        <v>KEYBOARD GAMING</v>
      </c>
      <c r="K6184" t="str">
        <f>VLOOKUP(D6184,'Data Outlet'!$A$2:$D$17,4,FALSE)</f>
        <v>Joko Susilo</v>
      </c>
      <c r="L6184" t="str">
        <f>VLOOKUP(D6184,'Data Outlet'!$A$2:$D$17,2,FALSE)</f>
        <v>SUMARECON MALL SERPONG</v>
      </c>
    </row>
    <row r="6185" spans="1:12" x14ac:dyDescent="0.25">
      <c r="A6185" t="str">
        <f t="shared" si="194"/>
        <v>T-6184</v>
      </c>
      <c r="B6185" s="3" t="s">
        <v>2584</v>
      </c>
      <c r="C6185" s="5">
        <v>45451</v>
      </c>
      <c r="D6185" s="3" t="s">
        <v>45</v>
      </c>
      <c r="E6185" s="4" t="s">
        <v>172</v>
      </c>
      <c r="F6185" s="9">
        <v>1</v>
      </c>
      <c r="G6185">
        <f>VLOOKUP(E6185,'Data Produk'!$A$2:$E$2517,5,FALSE)</f>
        <v>45000</v>
      </c>
      <c r="H6185">
        <f t="shared" si="193"/>
        <v>45000</v>
      </c>
      <c r="I6185" t="str">
        <f>VLOOKUP(E6185,'Data Produk'!$A$2:$E$2517,3,FALSE)</f>
        <v>BHINNEKA HYPERLINK KD10C2001 BLACK</v>
      </c>
      <c r="J6185" t="str">
        <f>VLOOKUP(E6185,'Data Produk'!$A$2:$E$2517,4,FALSE)</f>
        <v>CABLE</v>
      </c>
      <c r="K6185" t="str">
        <f>VLOOKUP(D6185,'Data Outlet'!$A$2:$D$17,4,FALSE)</f>
        <v>Indah Putri</v>
      </c>
      <c r="L6185" t="str">
        <f>VLOOKUP(D6185,'Data Outlet'!$A$2:$D$17,2,FALSE)</f>
        <v>PIK AVENUE</v>
      </c>
    </row>
    <row r="6186" spans="1:12" x14ac:dyDescent="0.25">
      <c r="A6186" t="str">
        <f t="shared" si="194"/>
        <v>T-6185</v>
      </c>
      <c r="B6186" s="3" t="s">
        <v>2584</v>
      </c>
      <c r="C6186" s="5">
        <v>45453</v>
      </c>
      <c r="D6186" s="3" t="s">
        <v>45</v>
      </c>
      <c r="E6186" s="4" t="s">
        <v>1661</v>
      </c>
      <c r="F6186" s="9">
        <v>1</v>
      </c>
      <c r="G6186">
        <f>VLOOKUP(E6186,'Data Produk'!$A$2:$E$2517,5,FALSE)</f>
        <v>143100</v>
      </c>
      <c r="H6186">
        <f t="shared" si="193"/>
        <v>143100</v>
      </c>
      <c r="I6186" t="str">
        <f>VLOOKUP(E6186,'Data Produk'!$A$2:$E$2517,3,FALSE)</f>
        <v>BHINNEKA VENOM II WGC2 GAMING MOUSE MINT</v>
      </c>
      <c r="J6186" t="str">
        <f>VLOOKUP(E6186,'Data Produk'!$A$2:$E$2517,4,FALSE)</f>
        <v>MOUSE GAMING</v>
      </c>
      <c r="K6186" t="str">
        <f>VLOOKUP(D6186,'Data Outlet'!$A$2:$D$17,4,FALSE)</f>
        <v>Indah Putri</v>
      </c>
      <c r="L6186" t="str">
        <f>VLOOKUP(D6186,'Data Outlet'!$A$2:$D$17,2,FALSE)</f>
        <v>PIK AVENUE</v>
      </c>
    </row>
    <row r="6187" spans="1:12" x14ac:dyDescent="0.25">
      <c r="A6187" t="str">
        <f t="shared" si="194"/>
        <v>T-6186</v>
      </c>
      <c r="B6187" s="3" t="s">
        <v>2584</v>
      </c>
      <c r="C6187" s="5">
        <v>45465</v>
      </c>
      <c r="D6187" s="3" t="s">
        <v>37</v>
      </c>
      <c r="E6187" s="4" t="s">
        <v>906</v>
      </c>
      <c r="F6187" s="9">
        <v>1</v>
      </c>
      <c r="G6187">
        <f>VLOOKUP(E6187,'Data Produk'!$A$2:$E$2517,5,FALSE)</f>
        <v>27000</v>
      </c>
      <c r="H6187">
        <f t="shared" si="193"/>
        <v>27000</v>
      </c>
      <c r="I6187" t="str">
        <f>VLOOKUP(E6187,'Data Produk'!$A$2:$E$2517,3,FALSE)</f>
        <v>BHINNEKA DURALINK KLB2001 BLACK</v>
      </c>
      <c r="J6187" t="str">
        <f>VLOOKUP(E6187,'Data Produk'!$A$2:$E$2517,4,FALSE)</f>
        <v>CABLE</v>
      </c>
      <c r="K6187" t="str">
        <f>VLOOKUP(D6187,'Data Outlet'!$A$2:$D$17,4,FALSE)</f>
        <v>Dewi Lestari</v>
      </c>
      <c r="L6187" t="str">
        <f>VLOOKUP(D6187,'Data Outlet'!$A$2:$D$17,2,FALSE)</f>
        <v>CIBUBUR JUNCTION</v>
      </c>
    </row>
    <row r="6188" spans="1:12" x14ac:dyDescent="0.25">
      <c r="A6188" t="str">
        <f t="shared" si="194"/>
        <v>T-6187</v>
      </c>
      <c r="B6188" s="3" t="s">
        <v>2584</v>
      </c>
      <c r="C6188" s="5">
        <v>45446</v>
      </c>
      <c r="D6188" s="3" t="s">
        <v>39</v>
      </c>
      <c r="E6188" s="4" t="s">
        <v>911</v>
      </c>
      <c r="F6188" s="9">
        <v>1</v>
      </c>
      <c r="G6188">
        <f>VLOOKUP(E6188,'Data Produk'!$A$2:$E$2517,5,FALSE)</f>
        <v>107100</v>
      </c>
      <c r="H6188">
        <f t="shared" si="193"/>
        <v>107100</v>
      </c>
      <c r="I6188" t="str">
        <f>VLOOKUP(E6188,'Data Produk'!$A$2:$E$2517,3,FALSE)</f>
        <v>BHINNEKA CW2-Q02 38W 2-PORTS CHARGER (QC) WHITE</v>
      </c>
      <c r="J6188" t="str">
        <f>VLOOKUP(E6188,'Data Produk'!$A$2:$E$2517,4,FALSE)</f>
        <v>CHARGER</v>
      </c>
      <c r="K6188" t="str">
        <f>VLOOKUP(D6188,'Data Outlet'!$A$2:$D$17,4,FALSE)</f>
        <v>Eko Wijaya</v>
      </c>
      <c r="L6188" t="str">
        <f>VLOOKUP(D6188,'Data Outlet'!$A$2:$D$17,2,FALSE)</f>
        <v>KOTA KASABLANKA</v>
      </c>
    </row>
    <row r="6189" spans="1:12" x14ac:dyDescent="0.25">
      <c r="A6189" t="str">
        <f t="shared" si="194"/>
        <v>T-6188</v>
      </c>
      <c r="B6189" s="3" t="s">
        <v>2584</v>
      </c>
      <c r="C6189" s="5">
        <v>45464</v>
      </c>
      <c r="D6189" s="3" t="s">
        <v>37</v>
      </c>
      <c r="E6189" s="4" t="s">
        <v>1212</v>
      </c>
      <c r="F6189" s="9">
        <v>2</v>
      </c>
      <c r="G6189">
        <f>VLOOKUP(E6189,'Data Produk'!$A$2:$E$2517,5,FALSE)</f>
        <v>76500</v>
      </c>
      <c r="H6189">
        <f t="shared" si="193"/>
        <v>153000</v>
      </c>
      <c r="I6189" t="str">
        <f>VLOOKUP(E6189,'Data Produk'!$A$2:$E$2517,3,FALSE)</f>
        <v>BHINNEKA WAVE10 TW10 TRUE WIRELESS BEIGE</v>
      </c>
      <c r="J6189" t="str">
        <f>VLOOKUP(E6189,'Data Produk'!$A$2:$E$2517,4,FALSE)</f>
        <v>TWS</v>
      </c>
      <c r="K6189" t="str">
        <f>VLOOKUP(D6189,'Data Outlet'!$A$2:$D$17,4,FALSE)</f>
        <v>Dewi Lestari</v>
      </c>
      <c r="L6189" t="str">
        <f>VLOOKUP(D6189,'Data Outlet'!$A$2:$D$17,2,FALSE)</f>
        <v>CIBUBUR JUNCTION</v>
      </c>
    </row>
    <row r="6190" spans="1:12" x14ac:dyDescent="0.25">
      <c r="A6190" t="str">
        <f t="shared" si="194"/>
        <v>T-6189</v>
      </c>
      <c r="B6190" s="3" t="s">
        <v>2584</v>
      </c>
      <c r="C6190" s="5">
        <v>45459</v>
      </c>
      <c r="D6190" s="3" t="s">
        <v>45</v>
      </c>
      <c r="E6190" s="4" t="s">
        <v>119</v>
      </c>
      <c r="F6190" s="9">
        <v>1</v>
      </c>
      <c r="G6190">
        <f>VLOOKUP(E6190,'Data Produk'!$A$2:$E$2517,5,FALSE)</f>
        <v>25200</v>
      </c>
      <c r="H6190">
        <f t="shared" si="193"/>
        <v>25200</v>
      </c>
      <c r="I6190" t="str">
        <f>VLOOKUP(E6190,'Data Produk'!$A$2:$E$2517,3,FALSE)</f>
        <v>BHINNEKA HYPERLINK KD60C1501 BLACK</v>
      </c>
      <c r="J6190" t="str">
        <f>VLOOKUP(E6190,'Data Produk'!$A$2:$E$2517,4,FALSE)</f>
        <v>CABLE</v>
      </c>
      <c r="K6190" t="str">
        <f>VLOOKUP(D6190,'Data Outlet'!$A$2:$D$17,4,FALSE)</f>
        <v>Indah Putri</v>
      </c>
      <c r="L6190" t="str">
        <f>VLOOKUP(D6190,'Data Outlet'!$A$2:$D$17,2,FALSE)</f>
        <v>PIK AVENUE</v>
      </c>
    </row>
    <row r="6191" spans="1:12" x14ac:dyDescent="0.25">
      <c r="A6191" t="str">
        <f t="shared" si="194"/>
        <v>T-6190</v>
      </c>
      <c r="B6191" s="3" t="s">
        <v>2584</v>
      </c>
      <c r="C6191" s="5">
        <v>45470</v>
      </c>
      <c r="D6191" s="3" t="s">
        <v>37</v>
      </c>
      <c r="E6191" s="4" t="s">
        <v>1810</v>
      </c>
      <c r="F6191" s="9">
        <v>1</v>
      </c>
      <c r="G6191">
        <f>VLOOKUP(E6191,'Data Produk'!$A$2:$E$2517,5,FALSE)</f>
        <v>34200</v>
      </c>
      <c r="H6191">
        <f t="shared" si="193"/>
        <v>34200</v>
      </c>
      <c r="I6191" t="str">
        <f>VLOOKUP(E6191,'Data Produk'!$A$2:$E$2517,3,FALSE)</f>
        <v>BHINNEKA VIGIL MP452 BASIC MOUSEPAD BLACK</v>
      </c>
      <c r="J6191" t="str">
        <f>VLOOKUP(E6191,'Data Produk'!$A$2:$E$2517,4,FALSE)</f>
        <v>BASIC MOUSEPAD</v>
      </c>
      <c r="K6191" t="str">
        <f>VLOOKUP(D6191,'Data Outlet'!$A$2:$D$17,4,FALSE)</f>
        <v>Dewi Lestari</v>
      </c>
      <c r="L6191" t="str">
        <f>VLOOKUP(D6191,'Data Outlet'!$A$2:$D$17,2,FALSE)</f>
        <v>CIBUBUR JUNCTION</v>
      </c>
    </row>
    <row r="6192" spans="1:12" x14ac:dyDescent="0.25">
      <c r="A6192" t="str">
        <f t="shared" si="194"/>
        <v>T-6191</v>
      </c>
      <c r="B6192" s="3" t="s">
        <v>2584</v>
      </c>
      <c r="C6192" s="5">
        <v>45445</v>
      </c>
      <c r="D6192" s="3" t="s">
        <v>37</v>
      </c>
      <c r="E6192" s="4" t="s">
        <v>168</v>
      </c>
      <c r="F6192" s="9">
        <v>3</v>
      </c>
      <c r="G6192">
        <f>VLOOKUP(E6192,'Data Produk'!$A$2:$E$2517,5,FALSE)</f>
        <v>15300</v>
      </c>
      <c r="H6192">
        <f t="shared" si="193"/>
        <v>45900</v>
      </c>
      <c r="I6192" t="str">
        <f>VLOOKUP(E6192,'Data Produk'!$A$2:$E$2517,3,FALSE)</f>
        <v>BHINNEKA LINKPODS ES3 WIRED EARBUDS BLACK</v>
      </c>
      <c r="J6192" t="str">
        <f>VLOOKUP(E6192,'Data Produk'!$A$2:$E$2517,4,FALSE)</f>
        <v>EARPHONE</v>
      </c>
      <c r="K6192" t="str">
        <f>VLOOKUP(D6192,'Data Outlet'!$A$2:$D$17,4,FALSE)</f>
        <v>Dewi Lestari</v>
      </c>
      <c r="L6192" t="str">
        <f>VLOOKUP(D6192,'Data Outlet'!$A$2:$D$17,2,FALSE)</f>
        <v>CIBUBUR JUNCTION</v>
      </c>
    </row>
    <row r="6193" spans="1:12" x14ac:dyDescent="0.25">
      <c r="A6193" t="str">
        <f t="shared" si="194"/>
        <v>T-6192</v>
      </c>
      <c r="B6193" s="3" t="s">
        <v>2584</v>
      </c>
      <c r="C6193" s="5">
        <v>45451</v>
      </c>
      <c r="D6193" s="3" t="s">
        <v>39</v>
      </c>
      <c r="E6193" s="4" t="s">
        <v>1238</v>
      </c>
      <c r="F6193" s="9">
        <v>1</v>
      </c>
      <c r="G6193">
        <f>VLOOKUP(E6193,'Data Produk'!$A$2:$E$2517,5,FALSE)</f>
        <v>180000</v>
      </c>
      <c r="H6193">
        <f t="shared" si="193"/>
        <v>180000</v>
      </c>
      <c r="I6193" t="str">
        <f>VLOOKUP(E6193,'Data Produk'!$A$2:$E$2517,3,FALSE)</f>
        <v>BHINNEKA Gaming Headset MH84</v>
      </c>
      <c r="J6193" t="str">
        <f>VLOOKUP(E6193,'Data Produk'!$A$2:$E$2517,4,FALSE)</f>
        <v>GAMING HEADSET</v>
      </c>
      <c r="K6193" t="str">
        <f>VLOOKUP(D6193,'Data Outlet'!$A$2:$D$17,4,FALSE)</f>
        <v>Eko Wijaya</v>
      </c>
      <c r="L6193" t="str">
        <f>VLOOKUP(D6193,'Data Outlet'!$A$2:$D$17,2,FALSE)</f>
        <v>KOTA KASABLANKA</v>
      </c>
    </row>
    <row r="6194" spans="1:12" x14ac:dyDescent="0.25">
      <c r="A6194" t="str">
        <f t="shared" si="194"/>
        <v>T-6193</v>
      </c>
      <c r="B6194" s="3" t="s">
        <v>2584</v>
      </c>
      <c r="C6194" s="5">
        <v>45454</v>
      </c>
      <c r="D6194" s="3" t="s">
        <v>39</v>
      </c>
      <c r="E6194" s="4" t="s">
        <v>1243</v>
      </c>
      <c r="F6194" s="9">
        <v>2</v>
      </c>
      <c r="G6194">
        <f>VLOOKUP(E6194,'Data Produk'!$A$2:$E$2517,5,FALSE)</f>
        <v>18050</v>
      </c>
      <c r="H6194">
        <f t="shared" si="193"/>
        <v>36100</v>
      </c>
      <c r="I6194" t="str">
        <f>VLOOKUP(E6194,'Data Produk'!$A$2:$E$2517,3,FALSE)</f>
        <v>KM102 BHINNEKA USB CABLE MICRO</v>
      </c>
      <c r="J6194" t="str">
        <f>VLOOKUP(E6194,'Data Produk'!$A$2:$E$2517,4,FALSE)</f>
        <v>CABLE</v>
      </c>
      <c r="K6194" t="str">
        <f>VLOOKUP(D6194,'Data Outlet'!$A$2:$D$17,4,FALSE)</f>
        <v>Eko Wijaya</v>
      </c>
      <c r="L6194" t="str">
        <f>VLOOKUP(D6194,'Data Outlet'!$A$2:$D$17,2,FALSE)</f>
        <v>KOTA KASABLANKA</v>
      </c>
    </row>
    <row r="6195" spans="1:12" x14ac:dyDescent="0.25">
      <c r="A6195" t="str">
        <f t="shared" si="194"/>
        <v>T-6194</v>
      </c>
      <c r="B6195" s="3" t="s">
        <v>2584</v>
      </c>
      <c r="C6195" s="5">
        <v>45454</v>
      </c>
      <c r="D6195" s="3" t="s">
        <v>39</v>
      </c>
      <c r="E6195" s="4" t="s">
        <v>1276</v>
      </c>
      <c r="F6195" s="9">
        <v>1</v>
      </c>
      <c r="G6195">
        <f>VLOOKUP(E6195,'Data Produk'!$A$2:$E$2517,5,FALSE)</f>
        <v>13071.428571428571</v>
      </c>
      <c r="H6195">
        <f t="shared" si="193"/>
        <v>13071.428571428571</v>
      </c>
      <c r="I6195" t="str">
        <f>VLOOKUP(E6195,'Data Produk'!$A$2:$E$2517,3,FALSE)</f>
        <v>KM201 BHINNEKA USB CABLE MICRO</v>
      </c>
      <c r="J6195" t="str">
        <f>VLOOKUP(E6195,'Data Produk'!$A$2:$E$2517,4,FALSE)</f>
        <v>CABLE</v>
      </c>
      <c r="K6195" t="str">
        <f>VLOOKUP(D6195,'Data Outlet'!$A$2:$D$17,4,FALSE)</f>
        <v>Eko Wijaya</v>
      </c>
      <c r="L6195" t="str">
        <f>VLOOKUP(D6195,'Data Outlet'!$A$2:$D$17,2,FALSE)</f>
        <v>KOTA KASABLANKA</v>
      </c>
    </row>
    <row r="6196" spans="1:12" x14ac:dyDescent="0.25">
      <c r="A6196" t="str">
        <f t="shared" si="194"/>
        <v>T-6195</v>
      </c>
      <c r="B6196" s="3" t="s">
        <v>2584</v>
      </c>
      <c r="C6196" s="5">
        <v>45455</v>
      </c>
      <c r="D6196" s="3" t="s">
        <v>45</v>
      </c>
      <c r="E6196" s="4" t="s">
        <v>1512</v>
      </c>
      <c r="F6196" s="9">
        <v>1</v>
      </c>
      <c r="G6196">
        <f>VLOOKUP(E6196,'Data Produk'!$A$2:$E$2517,5,FALSE)</f>
        <v>193500</v>
      </c>
      <c r="H6196">
        <f t="shared" si="193"/>
        <v>193500</v>
      </c>
      <c r="I6196" t="str">
        <f>VLOOKUP(E6196,'Data Produk'!$A$2:$E$2517,3,FALSE)</f>
        <v>BHINNEKA ATOM TKL MECHANICAL KEYBOARD GREY BLUE SWITCH</v>
      </c>
      <c r="J6196" t="str">
        <f>VLOOKUP(E6196,'Data Produk'!$A$2:$E$2517,4,FALSE)</f>
        <v>KEYBOARD GAMING</v>
      </c>
      <c r="K6196" t="str">
        <f>VLOOKUP(D6196,'Data Outlet'!$A$2:$D$17,4,FALSE)</f>
        <v>Indah Putri</v>
      </c>
      <c r="L6196" t="str">
        <f>VLOOKUP(D6196,'Data Outlet'!$A$2:$D$17,2,FALSE)</f>
        <v>PIK AVENUE</v>
      </c>
    </row>
    <row r="6197" spans="1:12" x14ac:dyDescent="0.25">
      <c r="A6197" t="str">
        <f t="shared" si="194"/>
        <v>T-6196</v>
      </c>
      <c r="B6197" s="3" t="s">
        <v>2584</v>
      </c>
      <c r="C6197" s="5">
        <v>45461</v>
      </c>
      <c r="D6197" s="3" t="s">
        <v>48</v>
      </c>
      <c r="E6197" s="4" t="s">
        <v>194</v>
      </c>
      <c r="F6197" s="9">
        <v>17</v>
      </c>
      <c r="G6197">
        <f>VLOOKUP(E6197,'Data Produk'!$A$2:$E$2517,5,FALSE)</f>
        <v>26100</v>
      </c>
      <c r="H6197">
        <f t="shared" si="193"/>
        <v>443700</v>
      </c>
      <c r="I6197" t="str">
        <f>VLOOKUP(E6197,'Data Produk'!$A$2:$E$2517,3,FALSE)</f>
        <v>KL102 BHINNEKA USB CABLE LIGHTNING</v>
      </c>
      <c r="J6197" t="str">
        <f>VLOOKUP(E6197,'Data Produk'!$A$2:$E$2517,4,FALSE)</f>
        <v>CABLE</v>
      </c>
      <c r="K6197" t="str">
        <f>VLOOKUP(D6197,'Data Outlet'!$A$2:$D$17,4,FALSE)</f>
        <v>Joko Susilo</v>
      </c>
      <c r="L6197" t="str">
        <f>VLOOKUP(D6197,'Data Outlet'!$A$2:$D$17,2,FALSE)</f>
        <v>SUMARECON MALL SERPONG</v>
      </c>
    </row>
    <row r="6198" spans="1:12" x14ac:dyDescent="0.25">
      <c r="A6198" t="str">
        <f t="shared" si="194"/>
        <v>T-6197</v>
      </c>
      <c r="B6198" s="3" t="s">
        <v>2584</v>
      </c>
      <c r="C6198" s="5">
        <v>45466</v>
      </c>
      <c r="D6198" s="3" t="s">
        <v>48</v>
      </c>
      <c r="E6198" s="4" t="s">
        <v>2011</v>
      </c>
      <c r="F6198" s="9">
        <v>2</v>
      </c>
      <c r="G6198">
        <f>VLOOKUP(E6198,'Data Produk'!$A$2:$E$2517,5,FALSE)</f>
        <v>165000</v>
      </c>
      <c r="H6198">
        <f t="shared" si="193"/>
        <v>330000</v>
      </c>
      <c r="I6198" t="str">
        <f>VLOOKUP(E6198,'Data Produk'!$A$2:$E$2517,3,FALSE)</f>
        <v>BHINNEKA Gaming Mousepad RGB MPR800s WHITE</v>
      </c>
      <c r="J6198" t="str">
        <f>VLOOKUP(E6198,'Data Produk'!$A$2:$E$2517,4,FALSE)</f>
        <v>GAMING MOUSEPAD</v>
      </c>
      <c r="K6198" t="str">
        <f>VLOOKUP(D6198,'Data Outlet'!$A$2:$D$17,4,FALSE)</f>
        <v>Joko Susilo</v>
      </c>
      <c r="L6198" t="str">
        <f>VLOOKUP(D6198,'Data Outlet'!$A$2:$D$17,2,FALSE)</f>
        <v>SUMARECON MALL SERPONG</v>
      </c>
    </row>
    <row r="6199" spans="1:12" x14ac:dyDescent="0.25">
      <c r="A6199" t="str">
        <f t="shared" si="194"/>
        <v>T-6198</v>
      </c>
      <c r="B6199" s="3" t="s">
        <v>2584</v>
      </c>
      <c r="C6199" s="5">
        <v>45467</v>
      </c>
      <c r="D6199" s="3" t="s">
        <v>39</v>
      </c>
      <c r="E6199" s="4" t="s">
        <v>1177</v>
      </c>
      <c r="F6199" s="9">
        <v>2</v>
      </c>
      <c r="G6199">
        <f>VLOOKUP(E6199,'Data Produk'!$A$2:$E$2517,5,FALSE)</f>
        <v>40500</v>
      </c>
      <c r="H6199">
        <f t="shared" si="193"/>
        <v>81000</v>
      </c>
      <c r="I6199" t="str">
        <f>VLOOKUP(E6199,'Data Produk'!$A$2:$E$2517,3,FALSE)</f>
        <v>KC106 BHINNEKA USB CABLE TYPE C</v>
      </c>
      <c r="J6199" t="str">
        <f>VLOOKUP(E6199,'Data Produk'!$A$2:$E$2517,4,FALSE)</f>
        <v>CABLE</v>
      </c>
      <c r="K6199" t="str">
        <f>VLOOKUP(D6199,'Data Outlet'!$A$2:$D$17,4,FALSE)</f>
        <v>Eko Wijaya</v>
      </c>
      <c r="L6199" t="str">
        <f>VLOOKUP(D6199,'Data Outlet'!$A$2:$D$17,2,FALSE)</f>
        <v>KOTA KASABLANKA</v>
      </c>
    </row>
    <row r="6200" spans="1:12" x14ac:dyDescent="0.25">
      <c r="A6200" t="str">
        <f t="shared" si="194"/>
        <v>T-6199</v>
      </c>
      <c r="B6200" s="3" t="s">
        <v>2584</v>
      </c>
      <c r="C6200" s="5">
        <v>45464</v>
      </c>
      <c r="D6200" s="3" t="s">
        <v>39</v>
      </c>
      <c r="E6200" s="4" t="s">
        <v>1036</v>
      </c>
      <c r="F6200" s="9">
        <v>6</v>
      </c>
      <c r="G6200">
        <f>VLOOKUP(E6200,'Data Produk'!$A$2:$E$2517,5,FALSE)</f>
        <v>15000</v>
      </c>
      <c r="H6200">
        <f t="shared" si="193"/>
        <v>90000</v>
      </c>
      <c r="I6200" t="str">
        <f>VLOOKUP(E6200,'Data Produk'!$A$2:$E$2517,3,FALSE)</f>
        <v>KL103 BHINNEKA USB CABLE LIGHTNING</v>
      </c>
      <c r="J6200" t="str">
        <f>VLOOKUP(E6200,'Data Produk'!$A$2:$E$2517,4,FALSE)</f>
        <v>CABLE</v>
      </c>
      <c r="K6200" t="str">
        <f>VLOOKUP(D6200,'Data Outlet'!$A$2:$D$17,4,FALSE)</f>
        <v>Eko Wijaya</v>
      </c>
      <c r="L6200" t="str">
        <f>VLOOKUP(D6200,'Data Outlet'!$A$2:$D$17,2,FALSE)</f>
        <v>KOTA KASABLANKA</v>
      </c>
    </row>
    <row r="6201" spans="1:12" x14ac:dyDescent="0.25">
      <c r="A6201" t="str">
        <f t="shared" si="194"/>
        <v>T-6200</v>
      </c>
      <c r="B6201" s="3" t="s">
        <v>2584</v>
      </c>
      <c r="C6201" s="5">
        <v>45452</v>
      </c>
      <c r="D6201" s="3" t="s">
        <v>37</v>
      </c>
      <c r="E6201" s="4" t="s">
        <v>1184</v>
      </c>
      <c r="F6201" s="9">
        <v>2</v>
      </c>
      <c r="G6201">
        <f>VLOOKUP(E6201,'Data Produk'!$A$2:$E$2517,5,FALSE)</f>
        <v>98100</v>
      </c>
      <c r="H6201">
        <f t="shared" si="193"/>
        <v>196200</v>
      </c>
      <c r="I6201" t="str">
        <f>VLOOKUP(E6201,'Data Produk'!$A$2:$E$2517,3,FALSE)</f>
        <v>BHINNEKA POWER PURE 30W 2-PORTS USB CHARGER (PD+QC) WHITE</v>
      </c>
      <c r="J6201" t="str">
        <f>VLOOKUP(E6201,'Data Produk'!$A$2:$E$2517,4,FALSE)</f>
        <v>CHARGER</v>
      </c>
      <c r="K6201" t="str">
        <f>VLOOKUP(D6201,'Data Outlet'!$A$2:$D$17,4,FALSE)</f>
        <v>Dewi Lestari</v>
      </c>
      <c r="L6201" t="str">
        <f>VLOOKUP(D6201,'Data Outlet'!$A$2:$D$17,2,FALSE)</f>
        <v>CIBUBUR JUNCTION</v>
      </c>
    </row>
    <row r="6202" spans="1:12" x14ac:dyDescent="0.25">
      <c r="A6202" t="str">
        <f t="shared" si="194"/>
        <v>T-6201</v>
      </c>
      <c r="B6202" s="3" t="s">
        <v>2584</v>
      </c>
      <c r="C6202" s="5">
        <v>45464</v>
      </c>
      <c r="D6202" s="3" t="s">
        <v>37</v>
      </c>
      <c r="E6202" s="4" t="s">
        <v>568</v>
      </c>
      <c r="F6202" s="9">
        <v>1</v>
      </c>
      <c r="G6202">
        <f>VLOOKUP(E6202,'Data Produk'!$A$2:$E$2517,5,FALSE)</f>
        <v>60750</v>
      </c>
      <c r="H6202">
        <f t="shared" si="193"/>
        <v>60750</v>
      </c>
      <c r="I6202" t="str">
        <f>VLOOKUP(E6202,'Data Produk'!$A$2:$E$2517,3,FALSE)</f>
        <v>BHINNEKA RAIGOR II WG10 GAMING MOUSE BLACK</v>
      </c>
      <c r="J6202" t="str">
        <f>VLOOKUP(E6202,'Data Produk'!$A$2:$E$2517,4,FALSE)</f>
        <v>MOUSE GAMING</v>
      </c>
      <c r="K6202" t="str">
        <f>VLOOKUP(D6202,'Data Outlet'!$A$2:$D$17,4,FALSE)</f>
        <v>Dewi Lestari</v>
      </c>
      <c r="L6202" t="str">
        <f>VLOOKUP(D6202,'Data Outlet'!$A$2:$D$17,2,FALSE)</f>
        <v>CIBUBUR JUNCTION</v>
      </c>
    </row>
    <row r="6203" spans="1:12" x14ac:dyDescent="0.25">
      <c r="A6203" t="str">
        <f t="shared" si="194"/>
        <v>T-6202</v>
      </c>
      <c r="B6203" s="3" t="s">
        <v>2584</v>
      </c>
      <c r="C6203" s="5">
        <v>45470</v>
      </c>
      <c r="D6203" s="3" t="s">
        <v>45</v>
      </c>
      <c r="E6203" s="4" t="s">
        <v>261</v>
      </c>
      <c r="F6203" s="9">
        <v>14</v>
      </c>
      <c r="G6203">
        <f>VLOOKUP(E6203,'Data Produk'!$A$2:$E$2517,5,FALSE)</f>
        <v>17100</v>
      </c>
      <c r="H6203">
        <f t="shared" si="193"/>
        <v>239400</v>
      </c>
      <c r="I6203" t="str">
        <f>VLOOKUP(E6203,'Data Produk'!$A$2:$E$2517,3,FALSE)</f>
        <v>BHINNEKA DURALINK KCB1201 BLACK</v>
      </c>
      <c r="J6203" t="str">
        <f>VLOOKUP(E6203,'Data Produk'!$A$2:$E$2517,4,FALSE)</f>
        <v>CABLE</v>
      </c>
      <c r="K6203" t="str">
        <f>VLOOKUP(D6203,'Data Outlet'!$A$2:$D$17,4,FALSE)</f>
        <v>Indah Putri</v>
      </c>
      <c r="L6203" t="str">
        <f>VLOOKUP(D6203,'Data Outlet'!$A$2:$D$17,2,FALSE)</f>
        <v>PIK AVENUE</v>
      </c>
    </row>
    <row r="6204" spans="1:12" x14ac:dyDescent="0.25">
      <c r="A6204" t="str">
        <f t="shared" si="194"/>
        <v>T-6203</v>
      </c>
      <c r="B6204" s="3" t="s">
        <v>2584</v>
      </c>
      <c r="C6204" s="5">
        <v>45444</v>
      </c>
      <c r="D6204" s="3" t="s">
        <v>48</v>
      </c>
      <c r="E6204" s="4" t="s">
        <v>2012</v>
      </c>
      <c r="F6204" s="9">
        <v>8</v>
      </c>
      <c r="G6204">
        <f>VLOOKUP(E6204,'Data Produk'!$A$2:$E$2517,5,FALSE)</f>
        <v>15000</v>
      </c>
      <c r="H6204">
        <f t="shared" si="193"/>
        <v>120000</v>
      </c>
      <c r="I6204" t="str">
        <f>VLOOKUP(E6204,'Data Produk'!$A$2:$E$2517,3,FALSE)</f>
        <v>KM103 BHINNEKA USB CABLE MICRO</v>
      </c>
      <c r="J6204" t="str">
        <f>VLOOKUP(E6204,'Data Produk'!$A$2:$E$2517,4,FALSE)</f>
        <v>CABLE</v>
      </c>
      <c r="K6204" t="str">
        <f>VLOOKUP(D6204,'Data Outlet'!$A$2:$D$17,4,FALSE)</f>
        <v>Joko Susilo</v>
      </c>
      <c r="L6204" t="str">
        <f>VLOOKUP(D6204,'Data Outlet'!$A$2:$D$17,2,FALSE)</f>
        <v>SUMARECON MALL SERPONG</v>
      </c>
    </row>
    <row r="6205" spans="1:12" x14ac:dyDescent="0.25">
      <c r="A6205" t="str">
        <f t="shared" si="194"/>
        <v>T-6204</v>
      </c>
      <c r="B6205" s="3" t="s">
        <v>2584</v>
      </c>
      <c r="C6205" s="5">
        <v>45465</v>
      </c>
      <c r="D6205" s="3" t="s">
        <v>48</v>
      </c>
      <c r="E6205" s="4" t="s">
        <v>2013</v>
      </c>
      <c r="F6205" s="9">
        <v>1</v>
      </c>
      <c r="G6205">
        <f>VLOOKUP(E6205,'Data Produk'!$A$2:$E$2517,5,FALSE)</f>
        <v>50000</v>
      </c>
      <c r="H6205">
        <f t="shared" si="193"/>
        <v>50000</v>
      </c>
      <c r="I6205" t="str">
        <f>VLOOKUP(E6205,'Data Produk'!$A$2:$E$2517,3,FALSE)</f>
        <v>BHINNEKA Gaming Headset Stand Model Y</v>
      </c>
      <c r="J6205" t="str">
        <f>VLOOKUP(E6205,'Data Produk'!$A$2:$E$2517,4,FALSE)</f>
        <v>OTHER ACCESSORIES</v>
      </c>
      <c r="K6205" t="str">
        <f>VLOOKUP(D6205,'Data Outlet'!$A$2:$D$17,4,FALSE)</f>
        <v>Joko Susilo</v>
      </c>
      <c r="L6205" t="str">
        <f>VLOOKUP(D6205,'Data Outlet'!$A$2:$D$17,2,FALSE)</f>
        <v>SUMARECON MALL SERPONG</v>
      </c>
    </row>
    <row r="6206" spans="1:12" x14ac:dyDescent="0.25">
      <c r="A6206" t="str">
        <f t="shared" si="194"/>
        <v>T-6205</v>
      </c>
      <c r="B6206" s="3" t="s">
        <v>2584</v>
      </c>
      <c r="C6206" s="5">
        <v>45456</v>
      </c>
      <c r="D6206" s="3" t="s">
        <v>37</v>
      </c>
      <c r="E6206" s="4" t="s">
        <v>918</v>
      </c>
      <c r="F6206" s="9">
        <v>2</v>
      </c>
      <c r="G6206">
        <f>VLOOKUP(E6206,'Data Produk'!$A$2:$E$2517,5,FALSE)</f>
        <v>65700</v>
      </c>
      <c r="H6206">
        <f t="shared" si="193"/>
        <v>131400</v>
      </c>
      <c r="I6206" t="str">
        <f>VLOOKUP(E6206,'Data Produk'!$A$2:$E$2517,3,FALSE)</f>
        <v>BHINNEKA RAIGOR III WG12 GAMING MOUSE BLACK</v>
      </c>
      <c r="J6206" t="str">
        <f>VLOOKUP(E6206,'Data Produk'!$A$2:$E$2517,4,FALSE)</f>
        <v>MOUSE GAMING</v>
      </c>
      <c r="K6206" t="str">
        <f>VLOOKUP(D6206,'Data Outlet'!$A$2:$D$17,4,FALSE)</f>
        <v>Dewi Lestari</v>
      </c>
      <c r="L6206" t="str">
        <f>VLOOKUP(D6206,'Data Outlet'!$A$2:$D$17,2,FALSE)</f>
        <v>CIBUBUR JUNCTION</v>
      </c>
    </row>
    <row r="6207" spans="1:12" x14ac:dyDescent="0.25">
      <c r="A6207" t="str">
        <f t="shared" si="194"/>
        <v>T-6206</v>
      </c>
      <c r="B6207" s="3" t="s">
        <v>2584</v>
      </c>
      <c r="C6207" s="5">
        <v>45447</v>
      </c>
      <c r="D6207" s="3" t="s">
        <v>48</v>
      </c>
      <c r="E6207" s="4" t="s">
        <v>2014</v>
      </c>
      <c r="F6207" s="9">
        <v>2</v>
      </c>
      <c r="G6207">
        <f>VLOOKUP(E6207,'Data Produk'!$A$2:$E$2517,5,FALSE)</f>
        <v>112500</v>
      </c>
      <c r="H6207">
        <f t="shared" si="193"/>
        <v>225000</v>
      </c>
      <c r="I6207" t="str">
        <f>VLOOKUP(E6207,'Data Produk'!$A$2:$E$2517,3,FALSE)</f>
        <v>BHINNEKA POWER PURE 38W 2-PORTS USB CHARGER (PD+QC) WHITE</v>
      </c>
      <c r="J6207" t="str">
        <f>VLOOKUP(E6207,'Data Produk'!$A$2:$E$2517,4,FALSE)</f>
        <v>CHARGER</v>
      </c>
      <c r="K6207" t="str">
        <f>VLOOKUP(D6207,'Data Outlet'!$A$2:$D$17,4,FALSE)</f>
        <v>Joko Susilo</v>
      </c>
      <c r="L6207" t="str">
        <f>VLOOKUP(D6207,'Data Outlet'!$A$2:$D$17,2,FALSE)</f>
        <v>SUMARECON MALL SERPONG</v>
      </c>
    </row>
    <row r="6208" spans="1:12" x14ac:dyDescent="0.25">
      <c r="A6208" t="str">
        <f t="shared" si="194"/>
        <v>T-6207</v>
      </c>
      <c r="B6208" s="3" t="s">
        <v>2584</v>
      </c>
      <c r="C6208" s="5">
        <v>45465</v>
      </c>
      <c r="D6208" s="3" t="s">
        <v>37</v>
      </c>
      <c r="E6208" s="4" t="s">
        <v>786</v>
      </c>
      <c r="F6208" s="9">
        <v>1</v>
      </c>
      <c r="G6208">
        <f>VLOOKUP(E6208,'Data Produk'!$A$2:$E$2517,5,FALSE)</f>
        <v>243000</v>
      </c>
      <c r="H6208">
        <f t="shared" si="193"/>
        <v>243000</v>
      </c>
      <c r="I6208" t="str">
        <f>VLOOKUP(E6208,'Data Produk'!$A$2:$E$2517,3,FALSE)</f>
        <v>BHINNEKA LUMINOUS C30 WEBCAM BLACK</v>
      </c>
      <c r="J6208" t="str">
        <f>VLOOKUP(E6208,'Data Produk'!$A$2:$E$2517,4,FALSE)</f>
        <v>STREAMING DEVICES</v>
      </c>
      <c r="K6208" t="str">
        <f>VLOOKUP(D6208,'Data Outlet'!$A$2:$D$17,4,FALSE)</f>
        <v>Dewi Lestari</v>
      </c>
      <c r="L6208" t="str">
        <f>VLOOKUP(D6208,'Data Outlet'!$A$2:$D$17,2,FALSE)</f>
        <v>CIBUBUR JUNCTION</v>
      </c>
    </row>
    <row r="6209" spans="1:12" x14ac:dyDescent="0.25">
      <c r="A6209" t="str">
        <f t="shared" si="194"/>
        <v>T-6208</v>
      </c>
      <c r="B6209" s="3" t="s">
        <v>2584</v>
      </c>
      <c r="C6209" s="5">
        <v>45457</v>
      </c>
      <c r="D6209" s="3" t="s">
        <v>48</v>
      </c>
      <c r="E6209" s="4" t="s">
        <v>2015</v>
      </c>
      <c r="F6209" s="9">
        <v>1</v>
      </c>
      <c r="G6209">
        <f>VLOOKUP(E6209,'Data Produk'!$A$2:$E$2517,5,FALSE)</f>
        <v>197100</v>
      </c>
      <c r="H6209">
        <f t="shared" si="193"/>
        <v>197100</v>
      </c>
      <c r="I6209" t="str">
        <f>VLOOKUP(E6209,'Data Produk'!$A$2:$E$2517,3,FALSE)</f>
        <v>BHINNEKA Gaming Deskmat ATO MP905 AQUA</v>
      </c>
      <c r="J6209" t="str">
        <f>VLOOKUP(E6209,'Data Produk'!$A$2:$E$2517,4,FALSE)</f>
        <v>DESKMAT</v>
      </c>
      <c r="K6209" t="str">
        <f>VLOOKUP(D6209,'Data Outlet'!$A$2:$D$17,4,FALSE)</f>
        <v>Joko Susilo</v>
      </c>
      <c r="L6209" t="str">
        <f>VLOOKUP(D6209,'Data Outlet'!$A$2:$D$17,2,FALSE)</f>
        <v>SUMARECON MALL SERPONG</v>
      </c>
    </row>
    <row r="6210" spans="1:12" x14ac:dyDescent="0.25">
      <c r="A6210" t="str">
        <f t="shared" si="194"/>
        <v>T-6209</v>
      </c>
      <c r="B6210" s="3" t="s">
        <v>2584</v>
      </c>
      <c r="C6210" s="5">
        <v>45450</v>
      </c>
      <c r="D6210" s="3" t="s">
        <v>48</v>
      </c>
      <c r="E6210" s="4" t="s">
        <v>2016</v>
      </c>
      <c r="F6210" s="9">
        <v>1</v>
      </c>
      <c r="G6210">
        <f>VLOOKUP(E6210,'Data Produk'!$A$2:$E$2517,5,FALSE)</f>
        <v>177500</v>
      </c>
      <c r="H6210">
        <f t="shared" si="193"/>
        <v>177500</v>
      </c>
      <c r="I6210" t="str">
        <f>VLOOKUP(E6210,'Data Produk'!$A$2:$E$2517,3,FALSE)</f>
        <v>BHINNEKA Gaming Keyboard K-613L FULL SIZE</v>
      </c>
      <c r="J6210" t="str">
        <f>VLOOKUP(E6210,'Data Produk'!$A$2:$E$2517,4,FALSE)</f>
        <v>KEYBOARD GAMING</v>
      </c>
      <c r="K6210" t="str">
        <f>VLOOKUP(D6210,'Data Outlet'!$A$2:$D$17,4,FALSE)</f>
        <v>Joko Susilo</v>
      </c>
      <c r="L6210" t="str">
        <f>VLOOKUP(D6210,'Data Outlet'!$A$2:$D$17,2,FALSE)</f>
        <v>SUMARECON MALL SERPONG</v>
      </c>
    </row>
    <row r="6211" spans="1:12" x14ac:dyDescent="0.25">
      <c r="A6211" t="str">
        <f t="shared" si="194"/>
        <v>T-6210</v>
      </c>
      <c r="B6211" s="3" t="s">
        <v>2584</v>
      </c>
      <c r="C6211" s="5">
        <v>45450</v>
      </c>
      <c r="D6211" s="3" t="s">
        <v>48</v>
      </c>
      <c r="E6211" s="4" t="s">
        <v>820</v>
      </c>
      <c r="F6211" s="9">
        <v>1</v>
      </c>
      <c r="G6211">
        <f>VLOOKUP(E6211,'Data Produk'!$A$2:$E$2517,5,FALSE)</f>
        <v>143100</v>
      </c>
      <c r="H6211">
        <f t="shared" ref="H6211:H6274" si="195">G6211*F6211</f>
        <v>143100</v>
      </c>
      <c r="I6211" t="str">
        <f>VLOOKUP(E6211,'Data Produk'!$A$2:$E$2517,3,FALSE)</f>
        <v>BHINNEKA VENOM II WGC2 GAMING MOUSE MINT</v>
      </c>
      <c r="J6211" t="str">
        <f>VLOOKUP(E6211,'Data Produk'!$A$2:$E$2517,4,FALSE)</f>
        <v>MOUSE GAMING</v>
      </c>
      <c r="K6211" t="str">
        <f>VLOOKUP(D6211,'Data Outlet'!$A$2:$D$17,4,FALSE)</f>
        <v>Joko Susilo</v>
      </c>
      <c r="L6211" t="str">
        <f>VLOOKUP(D6211,'Data Outlet'!$A$2:$D$17,2,FALSE)</f>
        <v>SUMARECON MALL SERPONG</v>
      </c>
    </row>
    <row r="6212" spans="1:12" x14ac:dyDescent="0.25">
      <c r="A6212" t="str">
        <f t="shared" si="194"/>
        <v>T-6211</v>
      </c>
      <c r="B6212" s="3" t="s">
        <v>2584</v>
      </c>
      <c r="C6212" s="5">
        <v>45446</v>
      </c>
      <c r="D6212" s="3" t="s">
        <v>39</v>
      </c>
      <c r="E6212" s="4" t="s">
        <v>1039</v>
      </c>
      <c r="F6212" s="9">
        <v>1</v>
      </c>
      <c r="G6212">
        <f>VLOOKUP(E6212,'Data Produk'!$A$2:$E$2517,5,FALSE)</f>
        <v>98100</v>
      </c>
      <c r="H6212">
        <f t="shared" si="195"/>
        <v>98100</v>
      </c>
      <c r="I6212" t="str">
        <f>VLOOKUP(E6212,'Data Produk'!$A$2:$E$2517,3,FALSE)</f>
        <v>BHINNEKA POWER PURE 30W 2-PORTS USB CHARGER (PD+QC) WHITE</v>
      </c>
      <c r="J6212" t="str">
        <f>VLOOKUP(E6212,'Data Produk'!$A$2:$E$2517,4,FALSE)</f>
        <v>CHARGER</v>
      </c>
      <c r="K6212" t="str">
        <f>VLOOKUP(D6212,'Data Outlet'!$A$2:$D$17,4,FALSE)</f>
        <v>Eko Wijaya</v>
      </c>
      <c r="L6212" t="str">
        <f>VLOOKUP(D6212,'Data Outlet'!$A$2:$D$17,2,FALSE)</f>
        <v>KOTA KASABLANKA</v>
      </c>
    </row>
    <row r="6213" spans="1:12" x14ac:dyDescent="0.25">
      <c r="A6213" t="str">
        <f t="shared" si="194"/>
        <v>T-6212</v>
      </c>
      <c r="B6213" s="3" t="s">
        <v>2584</v>
      </c>
      <c r="C6213" s="5">
        <v>45457</v>
      </c>
      <c r="D6213" s="3" t="s">
        <v>45</v>
      </c>
      <c r="E6213" s="4" t="s">
        <v>1111</v>
      </c>
      <c r="F6213" s="9">
        <v>7</v>
      </c>
      <c r="G6213">
        <f>VLOOKUP(E6213,'Data Produk'!$A$2:$E$2517,5,FALSE)</f>
        <v>29700</v>
      </c>
      <c r="H6213">
        <f t="shared" si="195"/>
        <v>207900</v>
      </c>
      <c r="I6213" t="str">
        <f>VLOOKUP(E6213,'Data Produk'!$A$2:$E$2517,3,FALSE)</f>
        <v>KC201 BHINNEKA USB CABLE TYPE C</v>
      </c>
      <c r="J6213" t="str">
        <f>VLOOKUP(E6213,'Data Produk'!$A$2:$E$2517,4,FALSE)</f>
        <v>CABLE</v>
      </c>
      <c r="K6213" t="str">
        <f>VLOOKUP(D6213,'Data Outlet'!$A$2:$D$17,4,FALSE)</f>
        <v>Indah Putri</v>
      </c>
      <c r="L6213" t="str">
        <f>VLOOKUP(D6213,'Data Outlet'!$A$2:$D$17,2,FALSE)</f>
        <v>PIK AVENUE</v>
      </c>
    </row>
    <row r="6214" spans="1:12" x14ac:dyDescent="0.25">
      <c r="A6214" t="str">
        <f t="shared" si="194"/>
        <v>T-6213</v>
      </c>
      <c r="B6214" s="3" t="s">
        <v>2584</v>
      </c>
      <c r="C6214" s="5">
        <v>45450</v>
      </c>
      <c r="D6214" s="3" t="s">
        <v>39</v>
      </c>
      <c r="E6214" s="4" t="s">
        <v>1075</v>
      </c>
      <c r="F6214" s="9">
        <v>1</v>
      </c>
      <c r="G6214">
        <f>VLOOKUP(E6214,'Data Produk'!$A$2:$E$2517,5,FALSE)</f>
        <v>116100</v>
      </c>
      <c r="H6214">
        <f t="shared" si="195"/>
        <v>116100</v>
      </c>
      <c r="I6214" t="str">
        <f>VLOOKUP(E6214,'Data Produk'!$A$2:$E$2517,3,FALSE)</f>
        <v>BHINNEKA SMART LED STRIP SL0103</v>
      </c>
      <c r="J6214" t="str">
        <f>VLOOKUP(E6214,'Data Produk'!$A$2:$E$2517,4,FALSE)</f>
        <v>SMART LIFE</v>
      </c>
      <c r="K6214" t="str">
        <f>VLOOKUP(D6214,'Data Outlet'!$A$2:$D$17,4,FALSE)</f>
        <v>Eko Wijaya</v>
      </c>
      <c r="L6214" t="str">
        <f>VLOOKUP(D6214,'Data Outlet'!$A$2:$D$17,2,FALSE)</f>
        <v>KOTA KASABLANKA</v>
      </c>
    </row>
    <row r="6215" spans="1:12" x14ac:dyDescent="0.25">
      <c r="A6215" t="str">
        <f t="shared" si="194"/>
        <v>T-6214</v>
      </c>
      <c r="B6215" s="3" t="s">
        <v>2584</v>
      </c>
      <c r="C6215" s="5">
        <v>45458</v>
      </c>
      <c r="D6215" s="3" t="s">
        <v>45</v>
      </c>
      <c r="E6215" s="4" t="s">
        <v>309</v>
      </c>
      <c r="F6215" s="9">
        <v>3</v>
      </c>
      <c r="G6215">
        <f>VLOOKUP(E6215,'Data Produk'!$A$2:$E$2517,5,FALSE)</f>
        <v>88200</v>
      </c>
      <c r="H6215">
        <f t="shared" si="195"/>
        <v>264600</v>
      </c>
      <c r="I6215" t="str">
        <f>VLOOKUP(E6215,'Data Produk'!$A$2:$E$2517,3,FALSE)</f>
        <v>BHINNEKA POWER PACK S1 10.000 mAh POWERBANK WHITE</v>
      </c>
      <c r="J6215" t="str">
        <f>VLOOKUP(E6215,'Data Produk'!$A$2:$E$2517,4,FALSE)</f>
        <v>POWERBANK</v>
      </c>
      <c r="K6215" t="str">
        <f>VLOOKUP(D6215,'Data Outlet'!$A$2:$D$17,4,FALSE)</f>
        <v>Indah Putri</v>
      </c>
      <c r="L6215" t="str">
        <f>VLOOKUP(D6215,'Data Outlet'!$A$2:$D$17,2,FALSE)</f>
        <v>PIK AVENUE</v>
      </c>
    </row>
    <row r="6216" spans="1:12" x14ac:dyDescent="0.25">
      <c r="A6216" t="str">
        <f t="shared" si="194"/>
        <v>T-6215</v>
      </c>
      <c r="B6216" s="3" t="s">
        <v>2584</v>
      </c>
      <c r="C6216" s="5">
        <v>45451</v>
      </c>
      <c r="D6216" s="3" t="s">
        <v>45</v>
      </c>
      <c r="E6216" s="4" t="s">
        <v>316</v>
      </c>
      <c r="F6216" s="9">
        <v>2</v>
      </c>
      <c r="G6216">
        <f>VLOOKUP(E6216,'Data Produk'!$A$2:$E$2517,5,FALSE)</f>
        <v>88200</v>
      </c>
      <c r="H6216">
        <f t="shared" si="195"/>
        <v>176400</v>
      </c>
      <c r="I6216" t="str">
        <f>VLOOKUP(E6216,'Data Produk'!$A$2:$E$2517,3,FALSE)</f>
        <v>BHINNEKA POWER PACK S1 10.000 mAh POWERBANK BLACK</v>
      </c>
      <c r="J6216" t="str">
        <f>VLOOKUP(E6216,'Data Produk'!$A$2:$E$2517,4,FALSE)</f>
        <v>POWERBANK</v>
      </c>
      <c r="K6216" t="str">
        <f>VLOOKUP(D6216,'Data Outlet'!$A$2:$D$17,4,FALSE)</f>
        <v>Indah Putri</v>
      </c>
      <c r="L6216" t="str">
        <f>VLOOKUP(D6216,'Data Outlet'!$A$2:$D$17,2,FALSE)</f>
        <v>PIK AVENUE</v>
      </c>
    </row>
    <row r="6217" spans="1:12" x14ac:dyDescent="0.25">
      <c r="A6217" t="str">
        <f t="shared" si="194"/>
        <v>T-6216</v>
      </c>
      <c r="B6217" s="3" t="s">
        <v>2584</v>
      </c>
      <c r="C6217" s="5">
        <v>45447</v>
      </c>
      <c r="D6217" s="3" t="s">
        <v>39</v>
      </c>
      <c r="E6217" s="4" t="s">
        <v>1041</v>
      </c>
      <c r="F6217" s="9">
        <v>6</v>
      </c>
      <c r="G6217">
        <f>VLOOKUP(E6217,'Data Produk'!$A$2:$E$2517,5,FALSE)</f>
        <v>29700</v>
      </c>
      <c r="H6217">
        <f t="shared" si="195"/>
        <v>178200</v>
      </c>
      <c r="I6217" t="str">
        <f>VLOOKUP(E6217,'Data Produk'!$A$2:$E$2517,3,FALSE)</f>
        <v>KC201 BHINNEKA USB CABLE TYPE C</v>
      </c>
      <c r="J6217" t="str">
        <f>VLOOKUP(E6217,'Data Produk'!$A$2:$E$2517,4,FALSE)</f>
        <v>CABLE</v>
      </c>
      <c r="K6217" t="str">
        <f>VLOOKUP(D6217,'Data Outlet'!$A$2:$D$17,4,FALSE)</f>
        <v>Eko Wijaya</v>
      </c>
      <c r="L6217" t="str">
        <f>VLOOKUP(D6217,'Data Outlet'!$A$2:$D$17,2,FALSE)</f>
        <v>KOTA KASABLANKA</v>
      </c>
    </row>
    <row r="6218" spans="1:12" x14ac:dyDescent="0.25">
      <c r="A6218" t="str">
        <f t="shared" si="194"/>
        <v>T-6217</v>
      </c>
      <c r="B6218" s="3" t="s">
        <v>2584</v>
      </c>
      <c r="C6218" s="5">
        <v>45470</v>
      </c>
      <c r="D6218" s="3" t="s">
        <v>37</v>
      </c>
      <c r="E6218" s="4" t="s">
        <v>1853</v>
      </c>
      <c r="F6218" s="9">
        <v>1</v>
      </c>
      <c r="G6218">
        <f>VLOOKUP(E6218,'Data Produk'!$A$2:$E$2517,5,FALSE)</f>
        <v>162000</v>
      </c>
      <c r="H6218">
        <f t="shared" si="195"/>
        <v>162000</v>
      </c>
      <c r="I6218" t="str">
        <f>VLOOKUP(E6218,'Data Produk'!$A$2:$E$2517,3,FALSE)</f>
        <v>BHINNEKA POWER PACK T1 10.000 mAh 22,5W POWERBANK WHITE</v>
      </c>
      <c r="J6218" t="str">
        <f>VLOOKUP(E6218,'Data Produk'!$A$2:$E$2517,4,FALSE)</f>
        <v>POWERBANK</v>
      </c>
      <c r="K6218" t="str">
        <f>VLOOKUP(D6218,'Data Outlet'!$A$2:$D$17,4,FALSE)</f>
        <v>Dewi Lestari</v>
      </c>
      <c r="L6218" t="str">
        <f>VLOOKUP(D6218,'Data Outlet'!$A$2:$D$17,2,FALSE)</f>
        <v>CIBUBUR JUNCTION</v>
      </c>
    </row>
    <row r="6219" spans="1:12" x14ac:dyDescent="0.25">
      <c r="A6219" t="str">
        <f t="shared" si="194"/>
        <v>T-6218</v>
      </c>
      <c r="B6219" s="3" t="s">
        <v>2584</v>
      </c>
      <c r="C6219" s="5">
        <v>45466</v>
      </c>
      <c r="D6219" s="3" t="s">
        <v>48</v>
      </c>
      <c r="E6219" s="4" t="s">
        <v>2017</v>
      </c>
      <c r="F6219" s="9">
        <v>3</v>
      </c>
      <c r="G6219">
        <f>VLOOKUP(E6219,'Data Produk'!$A$2:$E$2517,5,FALSE)</f>
        <v>107100</v>
      </c>
      <c r="H6219">
        <f t="shared" si="195"/>
        <v>321300</v>
      </c>
      <c r="I6219" t="str">
        <f>VLOOKUP(E6219,'Data Produk'!$A$2:$E$2517,3,FALSE)</f>
        <v>BHINNEKA AGILE MP903 GAMING MOUSEPAD BLACK</v>
      </c>
      <c r="J6219" t="str">
        <f>VLOOKUP(E6219,'Data Produk'!$A$2:$E$2517,4,FALSE)</f>
        <v>GAMING MOUSEPAD</v>
      </c>
      <c r="K6219" t="str">
        <f>VLOOKUP(D6219,'Data Outlet'!$A$2:$D$17,4,FALSE)</f>
        <v>Joko Susilo</v>
      </c>
      <c r="L6219" t="str">
        <f>VLOOKUP(D6219,'Data Outlet'!$A$2:$D$17,2,FALSE)</f>
        <v>SUMARECON MALL SERPONG</v>
      </c>
    </row>
    <row r="6220" spans="1:12" x14ac:dyDescent="0.25">
      <c r="A6220" t="str">
        <f t="shared" ref="A6220:A6283" si="196">"T-"&amp;ROW()-1</f>
        <v>T-6219</v>
      </c>
      <c r="B6220" s="3" t="s">
        <v>2584</v>
      </c>
      <c r="C6220" s="5">
        <v>45464</v>
      </c>
      <c r="D6220" s="3" t="s">
        <v>45</v>
      </c>
      <c r="E6220" s="4" t="s">
        <v>281</v>
      </c>
      <c r="F6220" s="9">
        <v>1</v>
      </c>
      <c r="G6220">
        <f>VLOOKUP(E6220,'Data Produk'!$A$2:$E$2517,5,FALSE)</f>
        <v>112500</v>
      </c>
      <c r="H6220">
        <f t="shared" si="195"/>
        <v>112500</v>
      </c>
      <c r="I6220" t="str">
        <f>VLOOKUP(E6220,'Data Produk'!$A$2:$E$2517,3,FALSE)</f>
        <v>BHINNEKA GO WH02 WIRELESS HEADSET GREY</v>
      </c>
      <c r="J6220" t="str">
        <f>VLOOKUP(E6220,'Data Produk'!$A$2:$E$2517,4,FALSE)</f>
        <v>WIRELESS HEADSET</v>
      </c>
      <c r="K6220" t="str">
        <f>VLOOKUP(D6220,'Data Outlet'!$A$2:$D$17,4,FALSE)</f>
        <v>Indah Putri</v>
      </c>
      <c r="L6220" t="str">
        <f>VLOOKUP(D6220,'Data Outlet'!$A$2:$D$17,2,FALSE)</f>
        <v>PIK AVENUE</v>
      </c>
    </row>
    <row r="6221" spans="1:12" x14ac:dyDescent="0.25">
      <c r="A6221" t="str">
        <f t="shared" si="196"/>
        <v>T-6220</v>
      </c>
      <c r="B6221" s="3" t="s">
        <v>2584</v>
      </c>
      <c r="C6221" s="5">
        <v>45461</v>
      </c>
      <c r="D6221" s="3" t="s">
        <v>37</v>
      </c>
      <c r="E6221" s="4" t="s">
        <v>1823</v>
      </c>
      <c r="F6221" s="9">
        <v>1</v>
      </c>
      <c r="G6221">
        <f>VLOOKUP(E6221,'Data Produk'!$A$2:$E$2517,5,FALSE)</f>
        <v>65700</v>
      </c>
      <c r="H6221">
        <f t="shared" si="195"/>
        <v>65700</v>
      </c>
      <c r="I6221" t="str">
        <f>VLOOKUP(E6221,'Data Produk'!$A$2:$E$2517,3,FALSE)</f>
        <v>BHINNEKA POWER GO 20W 1-PORT TYPE-C USB CHARGER (PD) WHITE</v>
      </c>
      <c r="J6221" t="str">
        <f>VLOOKUP(E6221,'Data Produk'!$A$2:$E$2517,4,FALSE)</f>
        <v>CHARGER</v>
      </c>
      <c r="K6221" t="str">
        <f>VLOOKUP(D6221,'Data Outlet'!$A$2:$D$17,4,FALSE)</f>
        <v>Dewi Lestari</v>
      </c>
      <c r="L6221" t="str">
        <f>VLOOKUP(D6221,'Data Outlet'!$A$2:$D$17,2,FALSE)</f>
        <v>CIBUBUR JUNCTION</v>
      </c>
    </row>
    <row r="6222" spans="1:12" x14ac:dyDescent="0.25">
      <c r="A6222" t="str">
        <f t="shared" si="196"/>
        <v>T-6221</v>
      </c>
      <c r="B6222" s="3" t="s">
        <v>2584</v>
      </c>
      <c r="C6222" s="5">
        <v>45470</v>
      </c>
      <c r="D6222" s="3" t="s">
        <v>45</v>
      </c>
      <c r="E6222" s="4" t="s">
        <v>2018</v>
      </c>
      <c r="F6222" s="9">
        <v>1</v>
      </c>
      <c r="G6222">
        <f>VLOOKUP(E6222,'Data Produk'!$A$2:$E$2517,5,FALSE)</f>
        <v>76500</v>
      </c>
      <c r="H6222">
        <f t="shared" si="195"/>
        <v>76500</v>
      </c>
      <c r="I6222" t="str">
        <f>VLOOKUP(E6222,'Data Produk'!$A$2:$E$2517,3,FALSE)</f>
        <v>BHINNEKA Gaming Keyboard K-511.</v>
      </c>
      <c r="J6222" t="str">
        <f>VLOOKUP(E6222,'Data Produk'!$A$2:$E$2517,4,FALSE)</f>
        <v>KEYBOARD GAMING</v>
      </c>
      <c r="K6222" t="str">
        <f>VLOOKUP(D6222,'Data Outlet'!$A$2:$D$17,4,FALSE)</f>
        <v>Indah Putri</v>
      </c>
      <c r="L6222" t="str">
        <f>VLOOKUP(D6222,'Data Outlet'!$A$2:$D$17,2,FALSE)</f>
        <v>PIK AVENUE</v>
      </c>
    </row>
    <row r="6223" spans="1:12" x14ac:dyDescent="0.25">
      <c r="A6223" t="str">
        <f t="shared" si="196"/>
        <v>T-6222</v>
      </c>
      <c r="B6223" s="3" t="s">
        <v>2584</v>
      </c>
      <c r="C6223" s="5">
        <v>45445</v>
      </c>
      <c r="D6223" s="3" t="s">
        <v>37</v>
      </c>
      <c r="E6223" s="4" t="s">
        <v>276</v>
      </c>
      <c r="F6223" s="9">
        <v>1</v>
      </c>
      <c r="G6223">
        <f>VLOOKUP(E6223,'Data Produk'!$A$2:$E$2517,5,FALSE)</f>
        <v>27000</v>
      </c>
      <c r="H6223">
        <f t="shared" si="195"/>
        <v>27000</v>
      </c>
      <c r="I6223" t="str">
        <f>VLOOKUP(E6223,'Data Produk'!$A$2:$E$2517,3,FALSE)</f>
        <v>BHINNEKA DURALINK KCB2001 BLACK</v>
      </c>
      <c r="J6223" t="str">
        <f>VLOOKUP(E6223,'Data Produk'!$A$2:$E$2517,4,FALSE)</f>
        <v>CABLE</v>
      </c>
      <c r="K6223" t="str">
        <f>VLOOKUP(D6223,'Data Outlet'!$A$2:$D$17,4,FALSE)</f>
        <v>Dewi Lestari</v>
      </c>
      <c r="L6223" t="str">
        <f>VLOOKUP(D6223,'Data Outlet'!$A$2:$D$17,2,FALSE)</f>
        <v>CIBUBUR JUNCTION</v>
      </c>
    </row>
    <row r="6224" spans="1:12" x14ac:dyDescent="0.25">
      <c r="A6224" t="str">
        <f t="shared" si="196"/>
        <v>T-6223</v>
      </c>
      <c r="B6224" s="3" t="s">
        <v>2584</v>
      </c>
      <c r="C6224" s="5">
        <v>45469</v>
      </c>
      <c r="D6224" s="3" t="s">
        <v>48</v>
      </c>
      <c r="E6224" s="4" t="s">
        <v>2019</v>
      </c>
      <c r="F6224" s="9">
        <v>2</v>
      </c>
      <c r="G6224">
        <f>VLOOKUP(E6224,'Data Produk'!$A$2:$E$2517,5,FALSE)</f>
        <v>89100</v>
      </c>
      <c r="H6224">
        <f t="shared" si="195"/>
        <v>178200</v>
      </c>
      <c r="I6224" t="str">
        <f>VLOOKUP(E6224,'Data Produk'!$A$2:$E$2517,3,FALSE)</f>
        <v>BHINNEKA AGILE MP453 GAMING MOUSEPAD BLACK</v>
      </c>
      <c r="J6224" t="str">
        <f>VLOOKUP(E6224,'Data Produk'!$A$2:$E$2517,4,FALSE)</f>
        <v>GAMING MOUSEPAD</v>
      </c>
      <c r="K6224" t="str">
        <f>VLOOKUP(D6224,'Data Outlet'!$A$2:$D$17,4,FALSE)</f>
        <v>Joko Susilo</v>
      </c>
      <c r="L6224" t="str">
        <f>VLOOKUP(D6224,'Data Outlet'!$A$2:$D$17,2,FALSE)</f>
        <v>SUMARECON MALL SERPONG</v>
      </c>
    </row>
    <row r="6225" spans="1:12" x14ac:dyDescent="0.25">
      <c r="A6225" t="str">
        <f t="shared" si="196"/>
        <v>T-6224</v>
      </c>
      <c r="B6225" s="3" t="s">
        <v>2584</v>
      </c>
      <c r="C6225" s="5">
        <v>45467</v>
      </c>
      <c r="D6225" s="3" t="s">
        <v>37</v>
      </c>
      <c r="E6225" s="4" t="s">
        <v>2020</v>
      </c>
      <c r="F6225" s="9">
        <v>1</v>
      </c>
      <c r="G6225">
        <f>VLOOKUP(E6225,'Data Produk'!$A$2:$E$2517,5,FALSE)</f>
        <v>57150</v>
      </c>
      <c r="H6225">
        <f t="shared" si="195"/>
        <v>57150</v>
      </c>
      <c r="I6225" t="str">
        <f>VLOOKUP(E6225,'Data Produk'!$A$2:$E$2517,3,FALSE)</f>
        <v>BHINNEKA Gaming Headset Stand Tower AC3001 PINK</v>
      </c>
      <c r="J6225" t="str">
        <f>VLOOKUP(E6225,'Data Produk'!$A$2:$E$2517,4,FALSE)</f>
        <v>OTHER ACCESSORIES</v>
      </c>
      <c r="K6225" t="str">
        <f>VLOOKUP(D6225,'Data Outlet'!$A$2:$D$17,4,FALSE)</f>
        <v>Dewi Lestari</v>
      </c>
      <c r="L6225" t="str">
        <f>VLOOKUP(D6225,'Data Outlet'!$A$2:$D$17,2,FALSE)</f>
        <v>CIBUBUR JUNCTION</v>
      </c>
    </row>
    <row r="6226" spans="1:12" x14ac:dyDescent="0.25">
      <c r="A6226" t="str">
        <f t="shared" si="196"/>
        <v>T-6225</v>
      </c>
      <c r="B6226" s="3" t="s">
        <v>2584</v>
      </c>
      <c r="C6226" s="5">
        <v>45462</v>
      </c>
      <c r="D6226" s="3" t="s">
        <v>48</v>
      </c>
      <c r="E6226" s="4" t="s">
        <v>1150</v>
      </c>
      <c r="F6226" s="9">
        <v>8</v>
      </c>
      <c r="G6226">
        <f>VLOOKUP(E6226,'Data Produk'!$A$2:$E$2517,5,FALSE)</f>
        <v>116100</v>
      </c>
      <c r="H6226">
        <f t="shared" si="195"/>
        <v>928800</v>
      </c>
      <c r="I6226" t="str">
        <f>VLOOKUP(E6226,'Data Produk'!$A$2:$E$2517,3,FALSE)</f>
        <v>BHINNEKA SMART LED STRIP SL0103</v>
      </c>
      <c r="J6226" t="str">
        <f>VLOOKUP(E6226,'Data Produk'!$A$2:$E$2517,4,FALSE)</f>
        <v>SMART LIFE</v>
      </c>
      <c r="K6226" t="str">
        <f>VLOOKUP(D6226,'Data Outlet'!$A$2:$D$17,4,FALSE)</f>
        <v>Joko Susilo</v>
      </c>
      <c r="L6226" t="str">
        <f>VLOOKUP(D6226,'Data Outlet'!$A$2:$D$17,2,FALSE)</f>
        <v>SUMARECON MALL SERPONG</v>
      </c>
    </row>
    <row r="6227" spans="1:12" x14ac:dyDescent="0.25">
      <c r="A6227" t="str">
        <f t="shared" si="196"/>
        <v>T-6226</v>
      </c>
      <c r="B6227" s="3" t="s">
        <v>2584</v>
      </c>
      <c r="C6227" s="5">
        <v>45457</v>
      </c>
      <c r="D6227" s="3" t="s">
        <v>48</v>
      </c>
      <c r="E6227" s="4" t="s">
        <v>311</v>
      </c>
      <c r="F6227" s="9">
        <v>9</v>
      </c>
      <c r="G6227">
        <f>VLOOKUP(E6227,'Data Produk'!$A$2:$E$2517,5,FALSE)</f>
        <v>29700</v>
      </c>
      <c r="H6227">
        <f t="shared" si="195"/>
        <v>267300</v>
      </c>
      <c r="I6227" t="str">
        <f>VLOOKUP(E6227,'Data Produk'!$A$2:$E$2517,3,FALSE)</f>
        <v>KL201 BHINNEKA USB CABLE LIGHTNING</v>
      </c>
      <c r="J6227" t="str">
        <f>VLOOKUP(E6227,'Data Produk'!$A$2:$E$2517,4,FALSE)</f>
        <v>CABLE</v>
      </c>
      <c r="K6227" t="str">
        <f>VLOOKUP(D6227,'Data Outlet'!$A$2:$D$17,4,FALSE)</f>
        <v>Joko Susilo</v>
      </c>
      <c r="L6227" t="str">
        <f>VLOOKUP(D6227,'Data Outlet'!$A$2:$D$17,2,FALSE)</f>
        <v>SUMARECON MALL SERPONG</v>
      </c>
    </row>
    <row r="6228" spans="1:12" x14ac:dyDescent="0.25">
      <c r="A6228" t="str">
        <f t="shared" si="196"/>
        <v>T-6227</v>
      </c>
      <c r="B6228" s="3" t="s">
        <v>2584</v>
      </c>
      <c r="C6228" s="5">
        <v>45458</v>
      </c>
      <c r="D6228" s="3" t="s">
        <v>48</v>
      </c>
      <c r="E6228" s="4" t="s">
        <v>2021</v>
      </c>
      <c r="F6228" s="9">
        <v>4</v>
      </c>
      <c r="G6228">
        <f>VLOOKUP(E6228,'Data Produk'!$A$2:$E$2517,5,FALSE)</f>
        <v>32000</v>
      </c>
      <c r="H6228">
        <f t="shared" si="195"/>
        <v>128000</v>
      </c>
      <c r="I6228" t="str">
        <f>VLOOKUP(E6228,'Data Produk'!$A$2:$E$2517,3,FALSE)</f>
        <v>KC201 BHINNEKA USB CABLE TYPE C</v>
      </c>
      <c r="J6228" t="str">
        <f>VLOOKUP(E6228,'Data Produk'!$A$2:$E$2517,4,FALSE)</f>
        <v>CABLE</v>
      </c>
      <c r="K6228" t="str">
        <f>VLOOKUP(D6228,'Data Outlet'!$A$2:$D$17,4,FALSE)</f>
        <v>Joko Susilo</v>
      </c>
      <c r="L6228" t="str">
        <f>VLOOKUP(D6228,'Data Outlet'!$A$2:$D$17,2,FALSE)</f>
        <v>SUMARECON MALL SERPONG</v>
      </c>
    </row>
    <row r="6229" spans="1:12" x14ac:dyDescent="0.25">
      <c r="A6229" t="str">
        <f t="shared" si="196"/>
        <v>T-6228</v>
      </c>
      <c r="B6229" s="3" t="s">
        <v>2584</v>
      </c>
      <c r="C6229" s="5">
        <v>45466</v>
      </c>
      <c r="D6229" s="3" t="s">
        <v>39</v>
      </c>
      <c r="E6229" s="4" t="s">
        <v>1004</v>
      </c>
      <c r="F6229" s="9">
        <v>5</v>
      </c>
      <c r="G6229">
        <f>VLOOKUP(E6229,'Data Produk'!$A$2:$E$2517,5,FALSE)</f>
        <v>53100</v>
      </c>
      <c r="H6229">
        <f t="shared" si="195"/>
        <v>265500</v>
      </c>
      <c r="I6229" t="str">
        <f>VLOOKUP(E6229,'Data Produk'!$A$2:$E$2517,3,FALSE)</f>
        <v>BHINNEKA POWER PURE 18W 1-PORT TYPE-A USB CHARGER (QC) WHITE</v>
      </c>
      <c r="J6229" t="str">
        <f>VLOOKUP(E6229,'Data Produk'!$A$2:$E$2517,4,FALSE)</f>
        <v>CHARGER</v>
      </c>
      <c r="K6229" t="str">
        <f>VLOOKUP(D6229,'Data Outlet'!$A$2:$D$17,4,FALSE)</f>
        <v>Eko Wijaya</v>
      </c>
      <c r="L6229" t="str">
        <f>VLOOKUP(D6229,'Data Outlet'!$A$2:$D$17,2,FALSE)</f>
        <v>KOTA KASABLANKA</v>
      </c>
    </row>
    <row r="6230" spans="1:12" x14ac:dyDescent="0.25">
      <c r="A6230" t="str">
        <f t="shared" si="196"/>
        <v>T-6229</v>
      </c>
      <c r="B6230" s="3" t="s">
        <v>2584</v>
      </c>
      <c r="C6230" s="5">
        <v>45472</v>
      </c>
      <c r="D6230" s="3" t="s">
        <v>39</v>
      </c>
      <c r="E6230" s="4" t="s">
        <v>391</v>
      </c>
      <c r="F6230" s="9">
        <v>1</v>
      </c>
      <c r="G6230">
        <f>VLOOKUP(E6230,'Data Produk'!$A$2:$E$2517,5,FALSE)</f>
        <v>57150</v>
      </c>
      <c r="H6230">
        <f t="shared" si="195"/>
        <v>57150</v>
      </c>
      <c r="I6230" t="str">
        <f>VLOOKUP(E6230,'Data Produk'!$A$2:$E$2517,3,FALSE)</f>
        <v>BHINNEKA AGILE MP353 GAMING MOUSEPAD BLACK</v>
      </c>
      <c r="J6230" t="str">
        <f>VLOOKUP(E6230,'Data Produk'!$A$2:$E$2517,4,FALSE)</f>
        <v>GAMING MOUSEPAD</v>
      </c>
      <c r="K6230" t="str">
        <f>VLOOKUP(D6230,'Data Outlet'!$A$2:$D$17,4,FALSE)</f>
        <v>Eko Wijaya</v>
      </c>
      <c r="L6230" t="str">
        <f>VLOOKUP(D6230,'Data Outlet'!$A$2:$D$17,2,FALSE)</f>
        <v>KOTA KASABLANKA</v>
      </c>
    </row>
    <row r="6231" spans="1:12" x14ac:dyDescent="0.25">
      <c r="A6231" t="str">
        <f t="shared" si="196"/>
        <v>T-6230</v>
      </c>
      <c r="B6231" s="3" t="s">
        <v>2584</v>
      </c>
      <c r="C6231" s="5">
        <v>45462</v>
      </c>
      <c r="D6231" s="3" t="s">
        <v>39</v>
      </c>
      <c r="E6231" s="4" t="s">
        <v>560</v>
      </c>
      <c r="F6231" s="9">
        <v>3</v>
      </c>
      <c r="G6231">
        <f>VLOOKUP(E6231,'Data Produk'!$A$2:$E$2517,5,FALSE)</f>
        <v>93150</v>
      </c>
      <c r="H6231">
        <f t="shared" si="195"/>
        <v>279450</v>
      </c>
      <c r="I6231" t="str">
        <f>VLOOKUP(E6231,'Data Produk'!$A$2:$E$2517,3,FALSE)</f>
        <v>BHINNEKA POWER GO 25W 1-PORT TYPE-C USB CHARGER (PD/PPS) WHITE</v>
      </c>
      <c r="J6231" t="str">
        <f>VLOOKUP(E6231,'Data Produk'!$A$2:$E$2517,4,FALSE)</f>
        <v>CHARGER</v>
      </c>
      <c r="K6231" t="str">
        <f>VLOOKUP(D6231,'Data Outlet'!$A$2:$D$17,4,FALSE)</f>
        <v>Eko Wijaya</v>
      </c>
      <c r="L6231" t="str">
        <f>VLOOKUP(D6231,'Data Outlet'!$A$2:$D$17,2,FALSE)</f>
        <v>KOTA KASABLANKA</v>
      </c>
    </row>
    <row r="6232" spans="1:12" x14ac:dyDescent="0.25">
      <c r="A6232" t="str">
        <f t="shared" si="196"/>
        <v>T-6231</v>
      </c>
      <c r="B6232" s="3" t="s">
        <v>2584</v>
      </c>
      <c r="C6232" s="5">
        <v>45462</v>
      </c>
      <c r="D6232" s="3" t="s">
        <v>45</v>
      </c>
      <c r="E6232" s="4" t="s">
        <v>71</v>
      </c>
      <c r="F6232" s="9">
        <v>2</v>
      </c>
      <c r="G6232">
        <f>VLOOKUP(E6232,'Data Produk'!$A$2:$E$2517,5,FALSE)</f>
        <v>57600</v>
      </c>
      <c r="H6232">
        <f t="shared" si="195"/>
        <v>115200</v>
      </c>
      <c r="I6232" t="str">
        <f>VLOOKUP(E6232,'Data Produk'!$A$2:$E$2517,3,FALSE)</f>
        <v>BHINNEKA GO W192 OFFICE MOUSE BLACK</v>
      </c>
      <c r="J6232" t="str">
        <f>VLOOKUP(E6232,'Data Produk'!$A$2:$E$2517,4,FALSE)</f>
        <v>OFFICE MOUSE</v>
      </c>
      <c r="K6232" t="str">
        <f>VLOOKUP(D6232,'Data Outlet'!$A$2:$D$17,4,FALSE)</f>
        <v>Indah Putri</v>
      </c>
      <c r="L6232" t="str">
        <f>VLOOKUP(D6232,'Data Outlet'!$A$2:$D$17,2,FALSE)</f>
        <v>PIK AVENUE</v>
      </c>
    </row>
    <row r="6233" spans="1:12" x14ac:dyDescent="0.25">
      <c r="A6233" t="str">
        <f t="shared" si="196"/>
        <v>T-6232</v>
      </c>
      <c r="B6233" s="3" t="s">
        <v>2584</v>
      </c>
      <c r="C6233" s="5">
        <v>45460</v>
      </c>
      <c r="D6233" s="3" t="s">
        <v>45</v>
      </c>
      <c r="E6233" s="4" t="s">
        <v>1192</v>
      </c>
      <c r="F6233" s="9">
        <v>1</v>
      </c>
      <c r="G6233">
        <f>VLOOKUP(E6233,'Data Produk'!$A$2:$E$2517,5,FALSE)</f>
        <v>26100</v>
      </c>
      <c r="H6233">
        <f t="shared" si="195"/>
        <v>26100</v>
      </c>
      <c r="I6233" t="str">
        <f>VLOOKUP(E6233,'Data Produk'!$A$2:$E$2517,3,FALSE)</f>
        <v>BHINNEKA GO ES1 WIRED EARBUDS WHITE</v>
      </c>
      <c r="J6233" t="str">
        <f>VLOOKUP(E6233,'Data Produk'!$A$2:$E$2517,4,FALSE)</f>
        <v>EARPHONE</v>
      </c>
      <c r="K6233" t="str">
        <f>VLOOKUP(D6233,'Data Outlet'!$A$2:$D$17,4,FALSE)</f>
        <v>Indah Putri</v>
      </c>
      <c r="L6233" t="str">
        <f>VLOOKUP(D6233,'Data Outlet'!$A$2:$D$17,2,FALSE)</f>
        <v>PIK AVENUE</v>
      </c>
    </row>
    <row r="6234" spans="1:12" x14ac:dyDescent="0.25">
      <c r="A6234" t="str">
        <f t="shared" si="196"/>
        <v>T-6233</v>
      </c>
      <c r="B6234" s="3" t="s">
        <v>2584</v>
      </c>
      <c r="C6234" s="5">
        <v>45465</v>
      </c>
      <c r="D6234" s="3" t="s">
        <v>39</v>
      </c>
      <c r="E6234" s="4" t="s">
        <v>1137</v>
      </c>
      <c r="F6234" s="9">
        <v>2</v>
      </c>
      <c r="G6234">
        <f>VLOOKUP(E6234,'Data Produk'!$A$2:$E$2517,5,FALSE)</f>
        <v>113000</v>
      </c>
      <c r="H6234">
        <f t="shared" si="195"/>
        <v>226000</v>
      </c>
      <c r="I6234" t="str">
        <f>VLOOKUP(E6234,'Data Produk'!$A$2:$E$2517,3,FALSE)</f>
        <v>BHINNEKA Gaming Keyboard K-511.</v>
      </c>
      <c r="J6234" t="str">
        <f>VLOOKUP(E6234,'Data Produk'!$A$2:$E$2517,4,FALSE)</f>
        <v>KEYBOARD GAMING</v>
      </c>
      <c r="K6234" t="str">
        <f>VLOOKUP(D6234,'Data Outlet'!$A$2:$D$17,4,FALSE)</f>
        <v>Eko Wijaya</v>
      </c>
      <c r="L6234" t="str">
        <f>VLOOKUP(D6234,'Data Outlet'!$A$2:$D$17,2,FALSE)</f>
        <v>KOTA KASABLANKA</v>
      </c>
    </row>
    <row r="6235" spans="1:12" x14ac:dyDescent="0.25">
      <c r="A6235" t="str">
        <f t="shared" si="196"/>
        <v>T-6234</v>
      </c>
      <c r="B6235" s="3" t="s">
        <v>2584</v>
      </c>
      <c r="C6235" s="5">
        <v>45458</v>
      </c>
      <c r="D6235" s="3" t="s">
        <v>39</v>
      </c>
      <c r="E6235" s="4" t="s">
        <v>436</v>
      </c>
      <c r="F6235" s="9">
        <v>1</v>
      </c>
      <c r="G6235">
        <f>VLOOKUP(E6235,'Data Produk'!$A$2:$E$2517,5,FALSE)</f>
        <v>80100</v>
      </c>
      <c r="H6235">
        <f t="shared" si="195"/>
        <v>80100</v>
      </c>
      <c r="I6235" t="str">
        <f>VLOOKUP(E6235,'Data Produk'!$A$2:$E$2517,3,FALSE)</f>
        <v>BHINNEKA AGILE MP903 GAMING MOUSEPAD BLACK</v>
      </c>
      <c r="J6235" t="str">
        <f>VLOOKUP(E6235,'Data Produk'!$A$2:$E$2517,4,FALSE)</f>
        <v>GAMING MOUSEPAD</v>
      </c>
      <c r="K6235" t="str">
        <f>VLOOKUP(D6235,'Data Outlet'!$A$2:$D$17,4,FALSE)</f>
        <v>Eko Wijaya</v>
      </c>
      <c r="L6235" t="str">
        <f>VLOOKUP(D6235,'Data Outlet'!$A$2:$D$17,2,FALSE)</f>
        <v>KOTA KASABLANKA</v>
      </c>
    </row>
    <row r="6236" spans="1:12" x14ac:dyDescent="0.25">
      <c r="A6236" t="str">
        <f t="shared" si="196"/>
        <v>T-6235</v>
      </c>
      <c r="B6236" s="3" t="s">
        <v>2584</v>
      </c>
      <c r="C6236" s="5">
        <v>45463</v>
      </c>
      <c r="D6236" s="3" t="s">
        <v>45</v>
      </c>
      <c r="E6236" s="4" t="s">
        <v>1180</v>
      </c>
      <c r="F6236" s="9">
        <v>4</v>
      </c>
      <c r="G6236">
        <f>VLOOKUP(E6236,'Data Produk'!$A$2:$E$2517,5,FALSE)</f>
        <v>65700</v>
      </c>
      <c r="H6236">
        <f t="shared" si="195"/>
        <v>262800</v>
      </c>
      <c r="I6236" t="str">
        <f>VLOOKUP(E6236,'Data Produk'!$A$2:$E$2517,3,FALSE)</f>
        <v>BHINNEKA POWER GO 20W 1-PORT TYPE-C USB CHARGER (PD) WHITE</v>
      </c>
      <c r="J6236" t="str">
        <f>VLOOKUP(E6236,'Data Produk'!$A$2:$E$2517,4,FALSE)</f>
        <v>CHARGER</v>
      </c>
      <c r="K6236" t="str">
        <f>VLOOKUP(D6236,'Data Outlet'!$A$2:$D$17,4,FALSE)</f>
        <v>Indah Putri</v>
      </c>
      <c r="L6236" t="str">
        <f>VLOOKUP(D6236,'Data Outlet'!$A$2:$D$17,2,FALSE)</f>
        <v>PIK AVENUE</v>
      </c>
    </row>
    <row r="6237" spans="1:12" x14ac:dyDescent="0.25">
      <c r="A6237" t="str">
        <f t="shared" si="196"/>
        <v>T-6236</v>
      </c>
      <c r="B6237" s="3" t="s">
        <v>2584</v>
      </c>
      <c r="C6237" s="5">
        <v>45451</v>
      </c>
      <c r="D6237" s="3" t="s">
        <v>48</v>
      </c>
      <c r="E6237" s="4" t="s">
        <v>2022</v>
      </c>
      <c r="F6237" s="9">
        <v>1</v>
      </c>
      <c r="G6237">
        <f>VLOOKUP(E6237,'Data Produk'!$A$2:$E$2517,5,FALSE)</f>
        <v>314100</v>
      </c>
      <c r="H6237">
        <f t="shared" si="195"/>
        <v>314100</v>
      </c>
      <c r="I6237" t="str">
        <f>VLOOKUP(E6237,'Data Produk'!$A$2:$E$2517,3,FALSE)</f>
        <v>BHINNEKA NC20 NOTEBOOK COOLER BLACK</v>
      </c>
      <c r="J6237" t="str">
        <f>VLOOKUP(E6237,'Data Produk'!$A$2:$E$2517,4,FALSE)</f>
        <v>CN COOLER/ PC FAN ACC/ STAND LAPTOP</v>
      </c>
      <c r="K6237" t="str">
        <f>VLOOKUP(D6237,'Data Outlet'!$A$2:$D$17,4,FALSE)</f>
        <v>Joko Susilo</v>
      </c>
      <c r="L6237" t="str">
        <f>VLOOKUP(D6237,'Data Outlet'!$A$2:$D$17,2,FALSE)</f>
        <v>SUMARECON MALL SERPONG</v>
      </c>
    </row>
    <row r="6238" spans="1:12" x14ac:dyDescent="0.25">
      <c r="A6238" t="str">
        <f t="shared" si="196"/>
        <v>T-6237</v>
      </c>
      <c r="B6238" s="3" t="s">
        <v>2584</v>
      </c>
      <c r="C6238" s="5">
        <v>45465</v>
      </c>
      <c r="D6238" s="3" t="s">
        <v>45</v>
      </c>
      <c r="E6238" s="4" t="s">
        <v>180</v>
      </c>
      <c r="F6238" s="9">
        <v>6</v>
      </c>
      <c r="G6238">
        <f>VLOOKUP(E6238,'Data Produk'!$A$2:$E$2517,5,FALSE)</f>
        <v>31500</v>
      </c>
      <c r="H6238">
        <f t="shared" si="195"/>
        <v>189000</v>
      </c>
      <c r="I6238" t="str">
        <f>VLOOKUP(E6238,'Data Produk'!$A$2:$E$2517,3,FALSE)</f>
        <v>BHINNEKA HYPERLINK KD60L1501 BLACK</v>
      </c>
      <c r="J6238" t="str">
        <f>VLOOKUP(E6238,'Data Produk'!$A$2:$E$2517,4,FALSE)</f>
        <v>CABLE</v>
      </c>
      <c r="K6238" t="str">
        <f>VLOOKUP(D6238,'Data Outlet'!$A$2:$D$17,4,FALSE)</f>
        <v>Indah Putri</v>
      </c>
      <c r="L6238" t="str">
        <f>VLOOKUP(D6238,'Data Outlet'!$A$2:$D$17,2,FALSE)</f>
        <v>PIK AVENUE</v>
      </c>
    </row>
    <row r="6239" spans="1:12" x14ac:dyDescent="0.25">
      <c r="A6239" t="str">
        <f t="shared" si="196"/>
        <v>T-6238</v>
      </c>
      <c r="B6239" s="3" t="s">
        <v>2584</v>
      </c>
      <c r="C6239" s="5">
        <v>45471</v>
      </c>
      <c r="D6239" s="3" t="s">
        <v>37</v>
      </c>
      <c r="E6239" s="4" t="s">
        <v>1885</v>
      </c>
      <c r="F6239" s="9">
        <v>1</v>
      </c>
      <c r="G6239">
        <f>VLOOKUP(E6239,'Data Produk'!$A$2:$E$2517,5,FALSE)</f>
        <v>396000</v>
      </c>
      <c r="H6239">
        <f t="shared" si="195"/>
        <v>396000</v>
      </c>
      <c r="I6239" t="str">
        <f>VLOOKUP(E6239,'Data Produk'!$A$2:$E$2517,3,FALSE)</f>
        <v>BHINNEKA LEVIOSA MCX01 CONDENSER MICROPHONE BLACK</v>
      </c>
      <c r="J6239" t="str">
        <f>VLOOKUP(E6239,'Data Produk'!$A$2:$E$2517,4,FALSE)</f>
        <v>STREAMING DEVICES</v>
      </c>
      <c r="K6239" t="str">
        <f>VLOOKUP(D6239,'Data Outlet'!$A$2:$D$17,4,FALSE)</f>
        <v>Dewi Lestari</v>
      </c>
      <c r="L6239" t="str">
        <f>VLOOKUP(D6239,'Data Outlet'!$A$2:$D$17,2,FALSE)</f>
        <v>CIBUBUR JUNCTION</v>
      </c>
    </row>
    <row r="6240" spans="1:12" x14ac:dyDescent="0.25">
      <c r="A6240" t="str">
        <f t="shared" si="196"/>
        <v>T-6239</v>
      </c>
      <c r="B6240" s="3" t="s">
        <v>2584</v>
      </c>
      <c r="C6240" s="5">
        <v>45471</v>
      </c>
      <c r="D6240" s="3" t="s">
        <v>45</v>
      </c>
      <c r="E6240" s="4" t="s">
        <v>72</v>
      </c>
      <c r="F6240" s="9">
        <v>6</v>
      </c>
      <c r="G6240">
        <f>VLOOKUP(E6240,'Data Produk'!$A$2:$E$2517,5,FALSE)</f>
        <v>90000</v>
      </c>
      <c r="H6240">
        <f t="shared" si="195"/>
        <v>540000</v>
      </c>
      <c r="I6240" t="str">
        <f>VLOOKUP(E6240,'Data Produk'!$A$2:$E$2517,3,FALSE)</f>
        <v>BHINNEKA POWER PURE 33W 2-PORTS USB CHARGER (PD+QC) BLACK</v>
      </c>
      <c r="J6240" t="str">
        <f>VLOOKUP(E6240,'Data Produk'!$A$2:$E$2517,4,FALSE)</f>
        <v>CHARGER</v>
      </c>
      <c r="K6240" t="str">
        <f>VLOOKUP(D6240,'Data Outlet'!$A$2:$D$17,4,FALSE)</f>
        <v>Indah Putri</v>
      </c>
      <c r="L6240" t="str">
        <f>VLOOKUP(D6240,'Data Outlet'!$A$2:$D$17,2,FALSE)</f>
        <v>PIK AVENUE</v>
      </c>
    </row>
    <row r="6241" spans="1:12" x14ac:dyDescent="0.25">
      <c r="A6241" t="str">
        <f t="shared" si="196"/>
        <v>T-6240</v>
      </c>
      <c r="B6241" s="3" t="s">
        <v>2584</v>
      </c>
      <c r="C6241" s="5">
        <v>45454</v>
      </c>
      <c r="D6241" s="3" t="s">
        <v>48</v>
      </c>
      <c r="E6241" s="4" t="s">
        <v>2023</v>
      </c>
      <c r="F6241" s="9">
        <v>1</v>
      </c>
      <c r="G6241">
        <f>VLOOKUP(E6241,'Data Produk'!$A$2:$E$2517,5,FALSE)</f>
        <v>112500</v>
      </c>
      <c r="H6241">
        <f t="shared" si="195"/>
        <v>112500</v>
      </c>
      <c r="I6241" t="str">
        <f>VLOOKUP(E6241,'Data Produk'!$A$2:$E$2517,3,FALSE)</f>
        <v>BHINNEKA POWER GO 25W 1-PORT TYPE-C USB CHARGER (PD/PPS) WHITE</v>
      </c>
      <c r="J6241" t="str">
        <f>VLOOKUP(E6241,'Data Produk'!$A$2:$E$2517,4,FALSE)</f>
        <v>CHARGER</v>
      </c>
      <c r="K6241" t="str">
        <f>VLOOKUP(D6241,'Data Outlet'!$A$2:$D$17,4,FALSE)</f>
        <v>Joko Susilo</v>
      </c>
      <c r="L6241" t="str">
        <f>VLOOKUP(D6241,'Data Outlet'!$A$2:$D$17,2,FALSE)</f>
        <v>SUMARECON MALL SERPONG</v>
      </c>
    </row>
    <row r="6242" spans="1:12" x14ac:dyDescent="0.25">
      <c r="A6242" t="str">
        <f t="shared" si="196"/>
        <v>T-6241</v>
      </c>
      <c r="B6242" s="3" t="s">
        <v>2584</v>
      </c>
      <c r="C6242" s="5">
        <v>45453</v>
      </c>
      <c r="D6242" s="3" t="s">
        <v>48</v>
      </c>
      <c r="E6242" s="4" t="s">
        <v>2024</v>
      </c>
      <c r="F6242" s="9">
        <v>11</v>
      </c>
      <c r="G6242">
        <f>VLOOKUP(E6242,'Data Produk'!$A$2:$E$2517,5,FALSE)</f>
        <v>15000</v>
      </c>
      <c r="H6242">
        <f t="shared" si="195"/>
        <v>165000</v>
      </c>
      <c r="I6242" t="str">
        <f>VLOOKUP(E6242,'Data Produk'!$A$2:$E$2517,3,FALSE)</f>
        <v>KC103 BHINNEKA USB CABLE TYPE C</v>
      </c>
      <c r="J6242" t="str">
        <f>VLOOKUP(E6242,'Data Produk'!$A$2:$E$2517,4,FALSE)</f>
        <v>CABLE</v>
      </c>
      <c r="K6242" t="str">
        <f>VLOOKUP(D6242,'Data Outlet'!$A$2:$D$17,4,FALSE)</f>
        <v>Joko Susilo</v>
      </c>
      <c r="L6242" t="str">
        <f>VLOOKUP(D6242,'Data Outlet'!$A$2:$D$17,2,FALSE)</f>
        <v>SUMARECON MALL SERPONG</v>
      </c>
    </row>
    <row r="6243" spans="1:12" x14ac:dyDescent="0.25">
      <c r="A6243" t="str">
        <f t="shared" si="196"/>
        <v>T-6242</v>
      </c>
      <c r="B6243" s="3" t="s">
        <v>2584</v>
      </c>
      <c r="C6243" s="5">
        <v>45446</v>
      </c>
      <c r="D6243" s="3" t="s">
        <v>48</v>
      </c>
      <c r="E6243" s="4" t="s">
        <v>2025</v>
      </c>
      <c r="F6243" s="9">
        <v>1</v>
      </c>
      <c r="G6243">
        <f>VLOOKUP(E6243,'Data Produk'!$A$2:$E$2517,5,FALSE)</f>
        <v>170000</v>
      </c>
      <c r="H6243">
        <f t="shared" si="195"/>
        <v>170000</v>
      </c>
      <c r="I6243" t="str">
        <f>VLOOKUP(E6243,'Data Produk'!$A$2:$E$2517,3,FALSE)</f>
        <v>BHINNEKA Gaming Headset Stand Tower AC3001s RGB</v>
      </c>
      <c r="J6243" t="str">
        <f>VLOOKUP(E6243,'Data Produk'!$A$2:$E$2517,4,FALSE)</f>
        <v>OTHER ACCESSORIES</v>
      </c>
      <c r="K6243" t="str">
        <f>VLOOKUP(D6243,'Data Outlet'!$A$2:$D$17,4,FALSE)</f>
        <v>Joko Susilo</v>
      </c>
      <c r="L6243" t="str">
        <f>VLOOKUP(D6243,'Data Outlet'!$A$2:$D$17,2,FALSE)</f>
        <v>SUMARECON MALL SERPONG</v>
      </c>
    </row>
    <row r="6244" spans="1:12" x14ac:dyDescent="0.25">
      <c r="A6244" t="str">
        <f t="shared" si="196"/>
        <v>T-6243</v>
      </c>
      <c r="B6244" s="3" t="s">
        <v>2584</v>
      </c>
      <c r="C6244" s="5">
        <v>45455</v>
      </c>
      <c r="D6244" s="3" t="s">
        <v>37</v>
      </c>
      <c r="E6244" s="4" t="s">
        <v>710</v>
      </c>
      <c r="F6244" s="9">
        <v>1</v>
      </c>
      <c r="G6244">
        <f>VLOOKUP(E6244,'Data Produk'!$A$2:$E$2517,5,FALSE)</f>
        <v>165000</v>
      </c>
      <c r="H6244">
        <f t="shared" si="195"/>
        <v>165000</v>
      </c>
      <c r="I6244" t="str">
        <f>VLOOKUP(E6244,'Data Produk'!$A$2:$E$2517,3,FALSE)</f>
        <v>BHINNEKA Gaming Mousepad RGB MPR800s WHITE</v>
      </c>
      <c r="J6244" t="str">
        <f>VLOOKUP(E6244,'Data Produk'!$A$2:$E$2517,4,FALSE)</f>
        <v>GAMING MOUSEPAD</v>
      </c>
      <c r="K6244" t="str">
        <f>VLOOKUP(D6244,'Data Outlet'!$A$2:$D$17,4,FALSE)</f>
        <v>Dewi Lestari</v>
      </c>
      <c r="L6244" t="str">
        <f>VLOOKUP(D6244,'Data Outlet'!$A$2:$D$17,2,FALSE)</f>
        <v>CIBUBUR JUNCTION</v>
      </c>
    </row>
    <row r="6245" spans="1:12" x14ac:dyDescent="0.25">
      <c r="A6245" t="str">
        <f t="shared" si="196"/>
        <v>T-6244</v>
      </c>
      <c r="B6245" s="3" t="s">
        <v>2584</v>
      </c>
      <c r="C6245" s="5">
        <v>45472</v>
      </c>
      <c r="D6245" s="3" t="s">
        <v>39</v>
      </c>
      <c r="E6245" s="4" t="s">
        <v>1027</v>
      </c>
      <c r="F6245" s="9">
        <v>1</v>
      </c>
      <c r="G6245">
        <f>VLOOKUP(E6245,'Data Produk'!$A$2:$E$2517,5,FALSE)</f>
        <v>112500</v>
      </c>
      <c r="H6245">
        <f t="shared" si="195"/>
        <v>112500</v>
      </c>
      <c r="I6245" t="str">
        <f>VLOOKUP(E6245,'Data Produk'!$A$2:$E$2517,3,FALSE)</f>
        <v>BHINNEKA POWER PURE 38W 2-PORTS USB CHARGER (PD+QC) WHITE</v>
      </c>
      <c r="J6245" t="str">
        <f>VLOOKUP(E6245,'Data Produk'!$A$2:$E$2517,4,FALSE)</f>
        <v>CHARGER</v>
      </c>
      <c r="K6245" t="str">
        <f>VLOOKUP(D6245,'Data Outlet'!$A$2:$D$17,4,FALSE)</f>
        <v>Eko Wijaya</v>
      </c>
      <c r="L6245" t="str">
        <f>VLOOKUP(D6245,'Data Outlet'!$A$2:$D$17,2,FALSE)</f>
        <v>KOTA KASABLANKA</v>
      </c>
    </row>
    <row r="6246" spans="1:12" x14ac:dyDescent="0.25">
      <c r="A6246" t="str">
        <f t="shared" si="196"/>
        <v>T-6245</v>
      </c>
      <c r="B6246" s="3" t="s">
        <v>2584</v>
      </c>
      <c r="C6246" s="5">
        <v>45447</v>
      </c>
      <c r="D6246" s="3" t="s">
        <v>42</v>
      </c>
      <c r="E6246" s="4" t="s">
        <v>1211</v>
      </c>
      <c r="F6246" s="9">
        <v>6</v>
      </c>
      <c r="G6246">
        <f>VLOOKUP(E6246,'Data Produk'!$A$2:$E$2517,5,FALSE)</f>
        <v>49000</v>
      </c>
      <c r="H6246">
        <f t="shared" si="195"/>
        <v>294000</v>
      </c>
      <c r="I6246" t="str">
        <f>VLOOKUP(E6246,'Data Produk'!$A$2:$E$2517,3,FALSE)</f>
        <v>BHINNEKA Gaming Mousepad MP80</v>
      </c>
      <c r="J6246" t="str">
        <f>VLOOKUP(E6246,'Data Produk'!$A$2:$E$2517,4,FALSE)</f>
        <v>BASIC MOUSEPAD</v>
      </c>
      <c r="K6246" t="str">
        <f>VLOOKUP(D6246,'Data Outlet'!$A$2:$D$17,4,FALSE)</f>
        <v>Hadi Nugroho</v>
      </c>
      <c r="L6246" t="str">
        <f>VLOOKUP(D6246,'Data Outlet'!$A$2:$D$17,2,FALSE)</f>
        <v>MALL KELAPA GADING</v>
      </c>
    </row>
    <row r="6247" spans="1:12" x14ac:dyDescent="0.25">
      <c r="A6247" t="str">
        <f t="shared" si="196"/>
        <v>T-6246</v>
      </c>
      <c r="B6247" s="3" t="s">
        <v>2584</v>
      </c>
      <c r="C6247" s="5">
        <v>45469</v>
      </c>
      <c r="D6247" s="3" t="s">
        <v>40</v>
      </c>
      <c r="E6247" s="4" t="s">
        <v>2026</v>
      </c>
      <c r="F6247" s="9">
        <v>1</v>
      </c>
      <c r="G6247">
        <f>VLOOKUP(E6247,'Data Produk'!$A$2:$E$2517,5,FALSE)</f>
        <v>90000</v>
      </c>
      <c r="H6247">
        <f t="shared" si="195"/>
        <v>90000</v>
      </c>
      <c r="I6247" t="str">
        <f>VLOOKUP(E6247,'Data Produk'!$A$2:$E$2517,3,FALSE)</f>
        <v>BHINNEKA Gaming Mouse X15</v>
      </c>
      <c r="J6247" t="str">
        <f>VLOOKUP(E6247,'Data Produk'!$A$2:$E$2517,4,FALSE)</f>
        <v>MOUSE GAMING</v>
      </c>
      <c r="K6247" t="str">
        <f>VLOOKUP(D6247,'Data Outlet'!$A$2:$D$17,4,FALSE)</f>
        <v>Fani Sari</v>
      </c>
      <c r="L6247" t="str">
        <f>VLOOKUP(D6247,'Data Outlet'!$A$2:$D$17,2,FALSE)</f>
        <v>LIPPO MALL KEMANG</v>
      </c>
    </row>
    <row r="6248" spans="1:12" x14ac:dyDescent="0.25">
      <c r="A6248" t="str">
        <f t="shared" si="196"/>
        <v>T-6247</v>
      </c>
      <c r="B6248" s="3" t="s">
        <v>2584</v>
      </c>
      <c r="C6248" s="5">
        <v>45458</v>
      </c>
      <c r="D6248" s="3" t="s">
        <v>40</v>
      </c>
      <c r="E6248" s="4" t="s">
        <v>655</v>
      </c>
      <c r="F6248" s="9">
        <v>3</v>
      </c>
      <c r="G6248">
        <f>VLOOKUP(E6248,'Data Produk'!$A$2:$E$2517,5,FALSE)</f>
        <v>27000</v>
      </c>
      <c r="H6248">
        <f t="shared" si="195"/>
        <v>81000</v>
      </c>
      <c r="I6248" t="str">
        <f>VLOOKUP(E6248,'Data Produk'!$A$2:$E$2517,3,FALSE)</f>
        <v>KM201 BHINNEKA USB CABLE MICRO</v>
      </c>
      <c r="J6248" t="str">
        <f>VLOOKUP(E6248,'Data Produk'!$A$2:$E$2517,4,FALSE)</f>
        <v>CABLE</v>
      </c>
      <c r="K6248" t="str">
        <f>VLOOKUP(D6248,'Data Outlet'!$A$2:$D$17,4,FALSE)</f>
        <v>Fani Sari</v>
      </c>
      <c r="L6248" t="str">
        <f>VLOOKUP(D6248,'Data Outlet'!$A$2:$D$17,2,FALSE)</f>
        <v>LIPPO MALL KEMANG</v>
      </c>
    </row>
    <row r="6249" spans="1:12" x14ac:dyDescent="0.25">
      <c r="A6249" t="str">
        <f t="shared" si="196"/>
        <v>T-6248</v>
      </c>
      <c r="B6249" s="3" t="s">
        <v>2584</v>
      </c>
      <c r="C6249" s="5">
        <v>45444</v>
      </c>
      <c r="D6249" s="3" t="s">
        <v>39</v>
      </c>
      <c r="E6249" s="4" t="s">
        <v>402</v>
      </c>
      <c r="F6249" s="9">
        <v>1</v>
      </c>
      <c r="G6249">
        <f>VLOOKUP(E6249,'Data Produk'!$A$2:$E$2517,5,FALSE)</f>
        <v>396000</v>
      </c>
      <c r="H6249">
        <f t="shared" si="195"/>
        <v>396000</v>
      </c>
      <c r="I6249" t="str">
        <f>VLOOKUP(E6249,'Data Produk'!$A$2:$E$2517,3,FALSE)</f>
        <v>BHINNEKA LEVIOSA MCX01 CONDENSER MICROPHONE BLACK</v>
      </c>
      <c r="J6249" t="str">
        <f>VLOOKUP(E6249,'Data Produk'!$A$2:$E$2517,4,FALSE)</f>
        <v>STREAMING DEVICES</v>
      </c>
      <c r="K6249" t="str">
        <f>VLOOKUP(D6249,'Data Outlet'!$A$2:$D$17,4,FALSE)</f>
        <v>Eko Wijaya</v>
      </c>
      <c r="L6249" t="str">
        <f>VLOOKUP(D6249,'Data Outlet'!$A$2:$D$17,2,FALSE)</f>
        <v>KOTA KASABLANKA</v>
      </c>
    </row>
    <row r="6250" spans="1:12" x14ac:dyDescent="0.25">
      <c r="A6250" t="str">
        <f t="shared" si="196"/>
        <v>T-6249</v>
      </c>
      <c r="B6250" s="3" t="s">
        <v>2584</v>
      </c>
      <c r="C6250" s="5">
        <v>45473</v>
      </c>
      <c r="D6250" s="3" t="s">
        <v>40</v>
      </c>
      <c r="E6250" s="4" t="s">
        <v>1342</v>
      </c>
      <c r="F6250" s="9">
        <v>4</v>
      </c>
      <c r="G6250">
        <f>VLOOKUP(E6250,'Data Produk'!$A$2:$E$2517,5,FALSE)</f>
        <v>40000</v>
      </c>
      <c r="H6250">
        <f t="shared" si="195"/>
        <v>160000</v>
      </c>
      <c r="I6250" t="str">
        <f>VLOOKUP(E6250,'Data Produk'!$A$2:$E$2517,3,FALSE)</f>
        <v>BHINNEKA Mouse T533</v>
      </c>
      <c r="J6250" t="str">
        <f>VLOOKUP(E6250,'Data Produk'!$A$2:$E$2517,4,FALSE)</f>
        <v>OFFICE MOUSE</v>
      </c>
      <c r="K6250" t="str">
        <f>VLOOKUP(D6250,'Data Outlet'!$A$2:$D$17,4,FALSE)</f>
        <v>Fani Sari</v>
      </c>
      <c r="L6250" t="str">
        <f>VLOOKUP(D6250,'Data Outlet'!$A$2:$D$17,2,FALSE)</f>
        <v>LIPPO MALL KEMANG</v>
      </c>
    </row>
    <row r="6251" spans="1:12" x14ac:dyDescent="0.25">
      <c r="A6251" t="str">
        <f t="shared" si="196"/>
        <v>T-6250</v>
      </c>
      <c r="B6251" s="3" t="s">
        <v>2584</v>
      </c>
      <c r="C6251" s="5">
        <v>45453</v>
      </c>
      <c r="D6251" s="3" t="s">
        <v>40</v>
      </c>
      <c r="E6251" s="4" t="s">
        <v>2027</v>
      </c>
      <c r="F6251" s="9">
        <v>1</v>
      </c>
      <c r="G6251">
        <f>VLOOKUP(E6251,'Data Produk'!$A$2:$E$2517,5,FALSE)</f>
        <v>235500</v>
      </c>
      <c r="H6251">
        <f t="shared" si="195"/>
        <v>235500</v>
      </c>
      <c r="I6251" t="str">
        <f>VLOOKUP(E6251,'Data Produk'!$A$2:$E$2517,3,FALSE)</f>
        <v>BHINNEKA Gaming Headset HG16S 7.1</v>
      </c>
      <c r="J6251" t="str">
        <f>VLOOKUP(E6251,'Data Produk'!$A$2:$E$2517,4,FALSE)</f>
        <v>GAMING HEADSET</v>
      </c>
      <c r="K6251" t="str">
        <f>VLOOKUP(D6251,'Data Outlet'!$A$2:$D$17,4,FALSE)</f>
        <v>Fani Sari</v>
      </c>
      <c r="L6251" t="str">
        <f>VLOOKUP(D6251,'Data Outlet'!$A$2:$D$17,2,FALSE)</f>
        <v>LIPPO MALL KEMANG</v>
      </c>
    </row>
    <row r="6252" spans="1:12" x14ac:dyDescent="0.25">
      <c r="A6252" t="str">
        <f t="shared" si="196"/>
        <v>T-6251</v>
      </c>
      <c r="B6252" s="3" t="s">
        <v>2584</v>
      </c>
      <c r="C6252" s="5">
        <v>45467</v>
      </c>
      <c r="D6252" s="3" t="s">
        <v>39</v>
      </c>
      <c r="E6252" s="4" t="s">
        <v>1994</v>
      </c>
      <c r="F6252" s="9">
        <v>3</v>
      </c>
      <c r="G6252">
        <f>VLOOKUP(E6252,'Data Produk'!$A$2:$E$2517,5,FALSE)</f>
        <v>40000</v>
      </c>
      <c r="H6252">
        <f t="shared" si="195"/>
        <v>120000</v>
      </c>
      <c r="I6252" t="str">
        <f>VLOOKUP(E6252,'Data Produk'!$A$2:$E$2517,3,FALSE)</f>
        <v>BHINNEKA Mouse T533</v>
      </c>
      <c r="J6252" t="str">
        <f>VLOOKUP(E6252,'Data Produk'!$A$2:$E$2517,4,FALSE)</f>
        <v>OFFICE MOUSE</v>
      </c>
      <c r="K6252" t="str">
        <f>VLOOKUP(D6252,'Data Outlet'!$A$2:$D$17,4,FALSE)</f>
        <v>Eko Wijaya</v>
      </c>
      <c r="L6252" t="str">
        <f>VLOOKUP(D6252,'Data Outlet'!$A$2:$D$17,2,FALSE)</f>
        <v>KOTA KASABLANKA</v>
      </c>
    </row>
    <row r="6253" spans="1:12" x14ac:dyDescent="0.25">
      <c r="A6253" t="str">
        <f t="shared" si="196"/>
        <v>T-6252</v>
      </c>
      <c r="B6253" s="3" t="s">
        <v>2584</v>
      </c>
      <c r="C6253" s="5">
        <v>45445</v>
      </c>
      <c r="D6253" s="3" t="s">
        <v>40</v>
      </c>
      <c r="E6253" s="4" t="s">
        <v>2028</v>
      </c>
      <c r="F6253" s="9">
        <v>2</v>
      </c>
      <c r="G6253">
        <f>VLOOKUP(E6253,'Data Produk'!$A$2:$E$2517,5,FALSE)</f>
        <v>117000</v>
      </c>
      <c r="H6253">
        <f t="shared" si="195"/>
        <v>234000</v>
      </c>
      <c r="I6253" t="str">
        <f>VLOOKUP(E6253,'Data Produk'!$A$2:$E$2517,3,FALSE)</f>
        <v>BHINNEKA Gaming Headset HQ52S+</v>
      </c>
      <c r="J6253" t="str">
        <f>VLOOKUP(E6253,'Data Produk'!$A$2:$E$2517,4,FALSE)</f>
        <v>GAMING HEADSET</v>
      </c>
      <c r="K6253" t="str">
        <f>VLOOKUP(D6253,'Data Outlet'!$A$2:$D$17,4,FALSE)</f>
        <v>Fani Sari</v>
      </c>
      <c r="L6253" t="str">
        <f>VLOOKUP(D6253,'Data Outlet'!$A$2:$D$17,2,FALSE)</f>
        <v>LIPPO MALL KEMANG</v>
      </c>
    </row>
    <row r="6254" spans="1:12" x14ac:dyDescent="0.25">
      <c r="A6254" t="str">
        <f t="shared" si="196"/>
        <v>T-6253</v>
      </c>
      <c r="B6254" s="3" t="s">
        <v>2584</v>
      </c>
      <c r="C6254" s="5">
        <v>45451</v>
      </c>
      <c r="D6254" s="3" t="s">
        <v>42</v>
      </c>
      <c r="E6254" s="4" t="s">
        <v>1020</v>
      </c>
      <c r="F6254" s="9">
        <v>20</v>
      </c>
      <c r="G6254">
        <f>VLOOKUP(E6254,'Data Produk'!$A$2:$E$2517,5,FALSE)</f>
        <v>26500</v>
      </c>
      <c r="H6254">
        <f t="shared" si="195"/>
        <v>530000</v>
      </c>
      <c r="I6254" t="str">
        <f>VLOOKUP(E6254,'Data Produk'!$A$2:$E$2517,3,FALSE)</f>
        <v>KC102 BHINNEKA USB CABLE TYPE C</v>
      </c>
      <c r="J6254" t="str">
        <f>VLOOKUP(E6254,'Data Produk'!$A$2:$E$2517,4,FALSE)</f>
        <v>CABLE</v>
      </c>
      <c r="K6254" t="str">
        <f>VLOOKUP(D6254,'Data Outlet'!$A$2:$D$17,4,FALSE)</f>
        <v>Hadi Nugroho</v>
      </c>
      <c r="L6254" t="str">
        <f>VLOOKUP(D6254,'Data Outlet'!$A$2:$D$17,2,FALSE)</f>
        <v>MALL KELAPA GADING</v>
      </c>
    </row>
    <row r="6255" spans="1:12" x14ac:dyDescent="0.25">
      <c r="A6255" t="str">
        <f t="shared" si="196"/>
        <v>T-6254</v>
      </c>
      <c r="B6255" s="3" t="s">
        <v>2584</v>
      </c>
      <c r="C6255" s="5">
        <v>45451</v>
      </c>
      <c r="D6255" s="3" t="s">
        <v>42</v>
      </c>
      <c r="E6255" s="4" t="s">
        <v>282</v>
      </c>
      <c r="F6255" s="9">
        <v>1</v>
      </c>
      <c r="G6255">
        <f>VLOOKUP(E6255,'Data Produk'!$A$2:$E$2517,5,FALSE)</f>
        <v>107100</v>
      </c>
      <c r="H6255">
        <f t="shared" si="195"/>
        <v>107100</v>
      </c>
      <c r="I6255" t="str">
        <f>VLOOKUP(E6255,'Data Produk'!$A$2:$E$2517,3,FALSE)</f>
        <v>BHINNEKA CW2-Q02 38W 2-PORTS CHARGER (QC) WHITE</v>
      </c>
      <c r="J6255" t="str">
        <f>VLOOKUP(E6255,'Data Produk'!$A$2:$E$2517,4,FALSE)</f>
        <v>CHARGER</v>
      </c>
      <c r="K6255" t="str">
        <f>VLOOKUP(D6255,'Data Outlet'!$A$2:$D$17,4,FALSE)</f>
        <v>Hadi Nugroho</v>
      </c>
      <c r="L6255" t="str">
        <f>VLOOKUP(D6255,'Data Outlet'!$A$2:$D$17,2,FALSE)</f>
        <v>MALL KELAPA GADING</v>
      </c>
    </row>
    <row r="6256" spans="1:12" x14ac:dyDescent="0.25">
      <c r="A6256" t="str">
        <f t="shared" si="196"/>
        <v>T-6255</v>
      </c>
      <c r="B6256" s="3" t="s">
        <v>2584</v>
      </c>
      <c r="C6256" s="5">
        <v>45453</v>
      </c>
      <c r="D6256" s="3" t="s">
        <v>39</v>
      </c>
      <c r="E6256" s="4" t="s">
        <v>375</v>
      </c>
      <c r="F6256" s="9">
        <v>2</v>
      </c>
      <c r="G6256">
        <f>VLOOKUP(E6256,'Data Produk'!$A$2:$E$2517,5,FALSE)</f>
        <v>73800</v>
      </c>
      <c r="H6256">
        <f t="shared" si="195"/>
        <v>147600</v>
      </c>
      <c r="I6256" t="str">
        <f>VLOOKUP(E6256,'Data Produk'!$A$2:$E$2517,3,FALSE)</f>
        <v>BHINNEKA SMART LIGHT BUB 9W SLB101</v>
      </c>
      <c r="J6256" t="str">
        <f>VLOOKUP(E6256,'Data Produk'!$A$2:$E$2517,4,FALSE)</f>
        <v>SMART LIFE</v>
      </c>
      <c r="K6256" t="str">
        <f>VLOOKUP(D6256,'Data Outlet'!$A$2:$D$17,4,FALSE)</f>
        <v>Eko Wijaya</v>
      </c>
      <c r="L6256" t="str">
        <f>VLOOKUP(D6256,'Data Outlet'!$A$2:$D$17,2,FALSE)</f>
        <v>KOTA KASABLANKA</v>
      </c>
    </row>
    <row r="6257" spans="1:12" x14ac:dyDescent="0.25">
      <c r="A6257" t="str">
        <f t="shared" si="196"/>
        <v>T-6256</v>
      </c>
      <c r="B6257" s="3" t="s">
        <v>2584</v>
      </c>
      <c r="C6257" s="5">
        <v>45457</v>
      </c>
      <c r="D6257" s="3" t="s">
        <v>42</v>
      </c>
      <c r="E6257" s="4" t="s">
        <v>2029</v>
      </c>
      <c r="F6257" s="9">
        <v>1</v>
      </c>
      <c r="G6257">
        <f>VLOOKUP(E6257,'Data Produk'!$A$2:$E$2517,5,FALSE)</f>
        <v>206100</v>
      </c>
      <c r="H6257">
        <f t="shared" si="195"/>
        <v>206100</v>
      </c>
      <c r="I6257" t="str">
        <f>VLOOKUP(E6257,'Data Produk'!$A$2:$E$2517,3,FALSE)</f>
        <v>BHINNEKA Gaming Keyboard Mouse Combo KX302s</v>
      </c>
      <c r="J6257" t="str">
        <f>VLOOKUP(E6257,'Data Produk'!$A$2:$E$2517,4,FALSE)</f>
        <v>GAMING COMBO</v>
      </c>
      <c r="K6257" t="str">
        <f>VLOOKUP(D6257,'Data Outlet'!$A$2:$D$17,4,FALSE)</f>
        <v>Hadi Nugroho</v>
      </c>
      <c r="L6257" t="str">
        <f>VLOOKUP(D6257,'Data Outlet'!$A$2:$D$17,2,FALSE)</f>
        <v>MALL KELAPA GADING</v>
      </c>
    </row>
    <row r="6258" spans="1:12" x14ac:dyDescent="0.25">
      <c r="A6258" t="str">
        <f t="shared" si="196"/>
        <v>T-6257</v>
      </c>
      <c r="B6258" s="3" t="s">
        <v>2584</v>
      </c>
      <c r="C6258" s="5">
        <v>45461</v>
      </c>
      <c r="D6258" s="3" t="s">
        <v>42</v>
      </c>
      <c r="E6258" s="4" t="s">
        <v>739</v>
      </c>
      <c r="F6258" s="9">
        <v>5</v>
      </c>
      <c r="G6258">
        <f>VLOOKUP(E6258,'Data Produk'!$A$2:$E$2517,5,FALSE)</f>
        <v>65700</v>
      </c>
      <c r="H6258">
        <f t="shared" si="195"/>
        <v>328500</v>
      </c>
      <c r="I6258" t="str">
        <f>VLOOKUP(E6258,'Data Produk'!$A$2:$E$2517,3,FALSE)</f>
        <v>BHINNEKA POWER GO 20W 1-PORT TYPE-C USB CHARGER (PD) WHITE</v>
      </c>
      <c r="J6258" t="str">
        <f>VLOOKUP(E6258,'Data Produk'!$A$2:$E$2517,4,FALSE)</f>
        <v>CHARGER</v>
      </c>
      <c r="K6258" t="str">
        <f>VLOOKUP(D6258,'Data Outlet'!$A$2:$D$17,4,FALSE)</f>
        <v>Hadi Nugroho</v>
      </c>
      <c r="L6258" t="str">
        <f>VLOOKUP(D6258,'Data Outlet'!$A$2:$D$17,2,FALSE)</f>
        <v>MALL KELAPA GADING</v>
      </c>
    </row>
    <row r="6259" spans="1:12" x14ac:dyDescent="0.25">
      <c r="A6259" t="str">
        <f t="shared" si="196"/>
        <v>T-6258</v>
      </c>
      <c r="B6259" s="3" t="s">
        <v>2584</v>
      </c>
      <c r="C6259" s="5">
        <v>45449</v>
      </c>
      <c r="D6259" s="3" t="s">
        <v>42</v>
      </c>
      <c r="E6259" s="4" t="s">
        <v>1122</v>
      </c>
      <c r="F6259" s="9">
        <v>1</v>
      </c>
      <c r="G6259">
        <f>VLOOKUP(E6259,'Data Produk'!$A$2:$E$2517,5,FALSE)</f>
        <v>354000</v>
      </c>
      <c r="H6259">
        <f t="shared" si="195"/>
        <v>354000</v>
      </c>
      <c r="I6259" t="str">
        <f>VLOOKUP(E6259,'Data Produk'!$A$2:$E$2517,3,FALSE)</f>
        <v>BHINNEKA Gaming Keyboard MK-853 V2 BLUE SWITCH (BLACK)</v>
      </c>
      <c r="J6259" t="str">
        <f>VLOOKUP(E6259,'Data Produk'!$A$2:$E$2517,4,FALSE)</f>
        <v>KEYBOARD GAMING</v>
      </c>
      <c r="K6259" t="str">
        <f>VLOOKUP(D6259,'Data Outlet'!$A$2:$D$17,4,FALSE)</f>
        <v>Hadi Nugroho</v>
      </c>
      <c r="L6259" t="str">
        <f>VLOOKUP(D6259,'Data Outlet'!$A$2:$D$17,2,FALSE)</f>
        <v>MALL KELAPA GADING</v>
      </c>
    </row>
    <row r="6260" spans="1:12" x14ac:dyDescent="0.25">
      <c r="A6260" t="str">
        <f t="shared" si="196"/>
        <v>T-6259</v>
      </c>
      <c r="B6260" s="3" t="s">
        <v>2584</v>
      </c>
      <c r="C6260" s="5">
        <v>45449</v>
      </c>
      <c r="D6260" s="3" t="s">
        <v>42</v>
      </c>
      <c r="E6260" s="4" t="s">
        <v>1550</v>
      </c>
      <c r="F6260" s="9">
        <v>2</v>
      </c>
      <c r="G6260">
        <f>VLOOKUP(E6260,'Data Produk'!$A$2:$E$2517,5,FALSE)</f>
        <v>57150</v>
      </c>
      <c r="H6260">
        <f t="shared" si="195"/>
        <v>114300</v>
      </c>
      <c r="I6260" t="str">
        <f>VLOOKUP(E6260,'Data Produk'!$A$2:$E$2517,3,FALSE)</f>
        <v>BHINNEKA AGILE MP353 GAMING MOUSEPAD BLACK</v>
      </c>
      <c r="J6260" t="str">
        <f>VLOOKUP(E6260,'Data Produk'!$A$2:$E$2517,4,FALSE)</f>
        <v>GAMING MOUSEPAD</v>
      </c>
      <c r="K6260" t="str">
        <f>VLOOKUP(D6260,'Data Outlet'!$A$2:$D$17,4,FALSE)</f>
        <v>Hadi Nugroho</v>
      </c>
      <c r="L6260" t="str">
        <f>VLOOKUP(D6260,'Data Outlet'!$A$2:$D$17,2,FALSE)</f>
        <v>MALL KELAPA GADING</v>
      </c>
    </row>
    <row r="6261" spans="1:12" x14ac:dyDescent="0.25">
      <c r="A6261" t="str">
        <f t="shared" si="196"/>
        <v>T-6260</v>
      </c>
      <c r="B6261" s="3" t="s">
        <v>2584</v>
      </c>
      <c r="C6261" s="5">
        <v>45467</v>
      </c>
      <c r="D6261" s="3" t="s">
        <v>42</v>
      </c>
      <c r="E6261" s="4" t="s">
        <v>1284</v>
      </c>
      <c r="F6261" s="9">
        <v>1</v>
      </c>
      <c r="G6261">
        <f>VLOOKUP(E6261,'Data Produk'!$A$2:$E$2517,5,FALSE)</f>
        <v>170000</v>
      </c>
      <c r="H6261">
        <f t="shared" si="195"/>
        <v>170000</v>
      </c>
      <c r="I6261" t="str">
        <f>VLOOKUP(E6261,'Data Produk'!$A$2:$E$2517,3,FALSE)</f>
        <v>BHINNEKA Gaming Headset Stand Tower AC3001s RGB</v>
      </c>
      <c r="J6261" t="str">
        <f>VLOOKUP(E6261,'Data Produk'!$A$2:$E$2517,4,FALSE)</f>
        <v>OTHER ACCESSORIES</v>
      </c>
      <c r="K6261" t="str">
        <f>VLOOKUP(D6261,'Data Outlet'!$A$2:$D$17,4,FALSE)</f>
        <v>Hadi Nugroho</v>
      </c>
      <c r="L6261" t="str">
        <f>VLOOKUP(D6261,'Data Outlet'!$A$2:$D$17,2,FALSE)</f>
        <v>MALL KELAPA GADING</v>
      </c>
    </row>
    <row r="6262" spans="1:12" x14ac:dyDescent="0.25">
      <c r="A6262" t="str">
        <f t="shared" si="196"/>
        <v>T-6261</v>
      </c>
      <c r="B6262" s="3" t="s">
        <v>2584</v>
      </c>
      <c r="C6262" s="5">
        <v>45449</v>
      </c>
      <c r="D6262" s="3" t="s">
        <v>42</v>
      </c>
      <c r="E6262" s="4" t="s">
        <v>1057</v>
      </c>
      <c r="F6262" s="9">
        <v>4</v>
      </c>
      <c r="G6262">
        <f>VLOOKUP(E6262,'Data Produk'!$A$2:$E$2517,5,FALSE)</f>
        <v>24500</v>
      </c>
      <c r="H6262">
        <f t="shared" si="195"/>
        <v>98000</v>
      </c>
      <c r="I6262" t="str">
        <f>VLOOKUP(E6262,'Data Produk'!$A$2:$E$2517,3,FALSE)</f>
        <v>BHINNEKA Gaming Mousepad MP292 LP</v>
      </c>
      <c r="J6262" t="str">
        <f>VLOOKUP(E6262,'Data Produk'!$A$2:$E$2517,4,FALSE)</f>
        <v>BASIC MOUSEPAD</v>
      </c>
      <c r="K6262" t="str">
        <f>VLOOKUP(D6262,'Data Outlet'!$A$2:$D$17,4,FALSE)</f>
        <v>Hadi Nugroho</v>
      </c>
      <c r="L6262" t="str">
        <f>VLOOKUP(D6262,'Data Outlet'!$A$2:$D$17,2,FALSE)</f>
        <v>MALL KELAPA GADING</v>
      </c>
    </row>
    <row r="6263" spans="1:12" x14ac:dyDescent="0.25">
      <c r="A6263" t="str">
        <f t="shared" si="196"/>
        <v>T-6262</v>
      </c>
      <c r="B6263" s="3" t="s">
        <v>2584</v>
      </c>
      <c r="C6263" s="5">
        <v>45463</v>
      </c>
      <c r="D6263" s="3" t="s">
        <v>39</v>
      </c>
      <c r="E6263" s="4" t="s">
        <v>791</v>
      </c>
      <c r="F6263" s="9">
        <v>2</v>
      </c>
      <c r="G6263">
        <f>VLOOKUP(E6263,'Data Produk'!$A$2:$E$2517,5,FALSE)</f>
        <v>144000</v>
      </c>
      <c r="H6263">
        <f t="shared" si="195"/>
        <v>288000</v>
      </c>
      <c r="I6263" t="str">
        <f>VLOOKUP(E6263,'Data Produk'!$A$2:$E$2517,3,FALSE)</f>
        <v>BHINNEKA CHIEF II HG20 GAMING HEADSET BLACK</v>
      </c>
      <c r="J6263" t="str">
        <f>VLOOKUP(E6263,'Data Produk'!$A$2:$E$2517,4,FALSE)</f>
        <v>GAMING HEADSET</v>
      </c>
      <c r="K6263" t="str">
        <f>VLOOKUP(D6263,'Data Outlet'!$A$2:$D$17,4,FALSE)</f>
        <v>Eko Wijaya</v>
      </c>
      <c r="L6263" t="str">
        <f>VLOOKUP(D6263,'Data Outlet'!$A$2:$D$17,2,FALSE)</f>
        <v>KOTA KASABLANKA</v>
      </c>
    </row>
    <row r="6264" spans="1:12" x14ac:dyDescent="0.25">
      <c r="A6264" t="str">
        <f t="shared" si="196"/>
        <v>T-6263</v>
      </c>
      <c r="B6264" s="3" t="s">
        <v>2584</v>
      </c>
      <c r="C6264" s="5">
        <v>45451</v>
      </c>
      <c r="D6264" s="3" t="s">
        <v>39</v>
      </c>
      <c r="E6264" s="4" t="s">
        <v>2030</v>
      </c>
      <c r="F6264" s="9">
        <v>2</v>
      </c>
      <c r="G6264">
        <f>VLOOKUP(E6264,'Data Produk'!$A$2:$E$2517,5,FALSE)</f>
        <v>207000</v>
      </c>
      <c r="H6264">
        <f t="shared" si="195"/>
        <v>414000</v>
      </c>
      <c r="I6264" t="str">
        <f>VLOOKUP(E6264,'Data Produk'!$A$2:$E$2517,3,FALSE)</f>
        <v>BHINNEKA Gaming Headset MH86 BLACK</v>
      </c>
      <c r="J6264" t="str">
        <f>VLOOKUP(E6264,'Data Produk'!$A$2:$E$2517,4,FALSE)</f>
        <v>GAMING HEADSET</v>
      </c>
      <c r="K6264" t="str">
        <f>VLOOKUP(D6264,'Data Outlet'!$A$2:$D$17,4,FALSE)</f>
        <v>Eko Wijaya</v>
      </c>
      <c r="L6264" t="str">
        <f>VLOOKUP(D6264,'Data Outlet'!$A$2:$D$17,2,FALSE)</f>
        <v>KOTA KASABLANKA</v>
      </c>
    </row>
    <row r="6265" spans="1:12" x14ac:dyDescent="0.25">
      <c r="A6265" t="str">
        <f t="shared" si="196"/>
        <v>T-6264</v>
      </c>
      <c r="B6265" s="3" t="s">
        <v>2584</v>
      </c>
      <c r="C6265" s="5">
        <v>45473</v>
      </c>
      <c r="D6265" s="3" t="s">
        <v>39</v>
      </c>
      <c r="E6265" s="4" t="s">
        <v>998</v>
      </c>
      <c r="F6265" s="9">
        <v>2</v>
      </c>
      <c r="G6265">
        <f>VLOOKUP(E6265,'Data Produk'!$A$2:$E$2517,5,FALSE)</f>
        <v>41400</v>
      </c>
      <c r="H6265">
        <f t="shared" si="195"/>
        <v>82800</v>
      </c>
      <c r="I6265" t="str">
        <f>VLOOKUP(E6265,'Data Produk'!$A$2:$E$2517,3,FALSE)</f>
        <v>BHINNEKA CW1-Q03 18W 1-PORTS CHARGER (QC) WHITE</v>
      </c>
      <c r="J6265" t="str">
        <f>VLOOKUP(E6265,'Data Produk'!$A$2:$E$2517,4,FALSE)</f>
        <v>CHARGER</v>
      </c>
      <c r="K6265" t="str">
        <f>VLOOKUP(D6265,'Data Outlet'!$A$2:$D$17,4,FALSE)</f>
        <v>Eko Wijaya</v>
      </c>
      <c r="L6265" t="str">
        <f>VLOOKUP(D6265,'Data Outlet'!$A$2:$D$17,2,FALSE)</f>
        <v>KOTA KASABLANKA</v>
      </c>
    </row>
    <row r="6266" spans="1:12" x14ac:dyDescent="0.25">
      <c r="A6266" t="str">
        <f t="shared" si="196"/>
        <v>T-6265</v>
      </c>
      <c r="B6266" s="3" t="s">
        <v>2584</v>
      </c>
      <c r="C6266" s="5">
        <v>45445</v>
      </c>
      <c r="D6266" s="3" t="s">
        <v>42</v>
      </c>
      <c r="E6266" s="4" t="s">
        <v>1149</v>
      </c>
      <c r="F6266" s="9">
        <v>6</v>
      </c>
      <c r="G6266">
        <f>VLOOKUP(E6266,'Data Produk'!$A$2:$E$2517,5,FALSE)</f>
        <v>40500</v>
      </c>
      <c r="H6266">
        <f t="shared" si="195"/>
        <v>243000</v>
      </c>
      <c r="I6266" t="str">
        <f>VLOOKUP(E6266,'Data Produk'!$A$2:$E$2517,3,FALSE)</f>
        <v>KC106 BHINNEKA USB CABLE TYPE C</v>
      </c>
      <c r="J6266" t="str">
        <f>VLOOKUP(E6266,'Data Produk'!$A$2:$E$2517,4,FALSE)</f>
        <v>CABLE</v>
      </c>
      <c r="K6266" t="str">
        <f>VLOOKUP(D6266,'Data Outlet'!$A$2:$D$17,4,FALSE)</f>
        <v>Hadi Nugroho</v>
      </c>
      <c r="L6266" t="str">
        <f>VLOOKUP(D6266,'Data Outlet'!$A$2:$D$17,2,FALSE)</f>
        <v>MALL KELAPA GADING</v>
      </c>
    </row>
    <row r="6267" spans="1:12" x14ac:dyDescent="0.25">
      <c r="A6267" t="str">
        <f t="shared" si="196"/>
        <v>T-6266</v>
      </c>
      <c r="B6267" s="3" t="s">
        <v>2584</v>
      </c>
      <c r="C6267" s="5">
        <v>45464</v>
      </c>
      <c r="D6267" s="3" t="s">
        <v>39</v>
      </c>
      <c r="E6267" s="4" t="s">
        <v>1247</v>
      </c>
      <c r="F6267" s="9">
        <v>5</v>
      </c>
      <c r="G6267">
        <f>VLOOKUP(E6267,'Data Produk'!$A$2:$E$2517,5,FALSE)</f>
        <v>26500</v>
      </c>
      <c r="H6267">
        <f t="shared" si="195"/>
        <v>132500</v>
      </c>
      <c r="I6267" t="str">
        <f>VLOOKUP(E6267,'Data Produk'!$A$2:$E$2517,3,FALSE)</f>
        <v>KL102 BHINNEKA USB CABLE LIGHTNING</v>
      </c>
      <c r="J6267" t="str">
        <f>VLOOKUP(E6267,'Data Produk'!$A$2:$E$2517,4,FALSE)</f>
        <v>CABLE</v>
      </c>
      <c r="K6267" t="str">
        <f>VLOOKUP(D6267,'Data Outlet'!$A$2:$D$17,4,FALSE)</f>
        <v>Eko Wijaya</v>
      </c>
      <c r="L6267" t="str">
        <f>VLOOKUP(D6267,'Data Outlet'!$A$2:$D$17,2,FALSE)</f>
        <v>KOTA KASABLANKA</v>
      </c>
    </row>
    <row r="6268" spans="1:12" x14ac:dyDescent="0.25">
      <c r="A6268" t="str">
        <f t="shared" si="196"/>
        <v>T-6267</v>
      </c>
      <c r="B6268" s="3" t="s">
        <v>2584</v>
      </c>
      <c r="C6268" s="5">
        <v>45473</v>
      </c>
      <c r="D6268" s="3" t="s">
        <v>42</v>
      </c>
      <c r="E6268" s="4" t="s">
        <v>986</v>
      </c>
      <c r="F6268" s="9">
        <v>20</v>
      </c>
      <c r="G6268">
        <f>VLOOKUP(E6268,'Data Produk'!$A$2:$E$2517,5,FALSE)</f>
        <v>26500</v>
      </c>
      <c r="H6268">
        <f t="shared" si="195"/>
        <v>530000</v>
      </c>
      <c r="I6268" t="str">
        <f>VLOOKUP(E6268,'Data Produk'!$A$2:$E$2517,3,FALSE)</f>
        <v>KL102 BHINNEKA USB CABLE LIGHTNING</v>
      </c>
      <c r="J6268" t="str">
        <f>VLOOKUP(E6268,'Data Produk'!$A$2:$E$2517,4,FALSE)</f>
        <v>CABLE</v>
      </c>
      <c r="K6268" t="str">
        <f>VLOOKUP(D6268,'Data Outlet'!$A$2:$D$17,4,FALSE)</f>
        <v>Hadi Nugroho</v>
      </c>
      <c r="L6268" t="str">
        <f>VLOOKUP(D6268,'Data Outlet'!$A$2:$D$17,2,FALSE)</f>
        <v>MALL KELAPA GADING</v>
      </c>
    </row>
    <row r="6269" spans="1:12" x14ac:dyDescent="0.25">
      <c r="A6269" t="str">
        <f t="shared" si="196"/>
        <v>T-6268</v>
      </c>
      <c r="B6269" s="3" t="s">
        <v>2584</v>
      </c>
      <c r="C6269" s="5">
        <v>45470</v>
      </c>
      <c r="D6269" s="3" t="s">
        <v>42</v>
      </c>
      <c r="E6269" s="4" t="s">
        <v>810</v>
      </c>
      <c r="F6269" s="9">
        <v>1</v>
      </c>
      <c r="G6269">
        <f>VLOOKUP(E6269,'Data Produk'!$A$2:$E$2517,5,FALSE)</f>
        <v>116100</v>
      </c>
      <c r="H6269">
        <f t="shared" si="195"/>
        <v>116100</v>
      </c>
      <c r="I6269" t="str">
        <f>VLOOKUP(E6269,'Data Produk'!$A$2:$E$2517,3,FALSE)</f>
        <v>BHINNEKA SMART LED STRIP SL0103</v>
      </c>
      <c r="J6269" t="str">
        <f>VLOOKUP(E6269,'Data Produk'!$A$2:$E$2517,4,FALSE)</f>
        <v>SMART LIFE</v>
      </c>
      <c r="K6269" t="str">
        <f>VLOOKUP(D6269,'Data Outlet'!$A$2:$D$17,4,FALSE)</f>
        <v>Hadi Nugroho</v>
      </c>
      <c r="L6269" t="str">
        <f>VLOOKUP(D6269,'Data Outlet'!$A$2:$D$17,2,FALSE)</f>
        <v>MALL KELAPA GADING</v>
      </c>
    </row>
    <row r="6270" spans="1:12" x14ac:dyDescent="0.25">
      <c r="A6270" t="str">
        <f t="shared" si="196"/>
        <v>T-6269</v>
      </c>
      <c r="B6270" s="3" t="s">
        <v>2584</v>
      </c>
      <c r="C6270" s="5">
        <v>45469</v>
      </c>
      <c r="D6270" s="3" t="s">
        <v>39</v>
      </c>
      <c r="E6270" s="4" t="s">
        <v>1080</v>
      </c>
      <c r="F6270" s="9">
        <v>1</v>
      </c>
      <c r="G6270">
        <f>VLOOKUP(E6270,'Data Produk'!$A$2:$E$2517,5,FALSE)</f>
        <v>170100</v>
      </c>
      <c r="H6270">
        <f t="shared" si="195"/>
        <v>170100</v>
      </c>
      <c r="I6270" t="str">
        <f>VLOOKUP(E6270,'Data Produk'!$A$2:$E$2517,3,FALSE)</f>
        <v>BHINNEKA Gaming Deskmat ATO MP905 PLUM</v>
      </c>
      <c r="J6270" t="str">
        <f>VLOOKUP(E6270,'Data Produk'!$A$2:$E$2517,4,FALSE)</f>
        <v>DESKMAT</v>
      </c>
      <c r="K6270" t="str">
        <f>VLOOKUP(D6270,'Data Outlet'!$A$2:$D$17,4,FALSE)</f>
        <v>Eko Wijaya</v>
      </c>
      <c r="L6270" t="str">
        <f>VLOOKUP(D6270,'Data Outlet'!$A$2:$D$17,2,FALSE)</f>
        <v>KOTA KASABLANKA</v>
      </c>
    </row>
    <row r="6271" spans="1:12" x14ac:dyDescent="0.25">
      <c r="A6271" t="str">
        <f t="shared" si="196"/>
        <v>T-6270</v>
      </c>
      <c r="B6271" s="3" t="s">
        <v>2584</v>
      </c>
      <c r="C6271" s="5">
        <v>45444</v>
      </c>
      <c r="D6271" s="3" t="s">
        <v>39</v>
      </c>
      <c r="E6271" s="4" t="s">
        <v>1185</v>
      </c>
      <c r="F6271" s="9">
        <v>1</v>
      </c>
      <c r="G6271">
        <f>VLOOKUP(E6271,'Data Produk'!$A$2:$E$2517,5,FALSE)</f>
        <v>224100</v>
      </c>
      <c r="H6271">
        <f t="shared" si="195"/>
        <v>224100</v>
      </c>
      <c r="I6271" t="str">
        <f>VLOOKUP(E6271,'Data Produk'!$A$2:$E$2517,3,FALSE)</f>
        <v>BHINNEKA Gaming Headset MH86 MINT</v>
      </c>
      <c r="J6271" t="str">
        <f>VLOOKUP(E6271,'Data Produk'!$A$2:$E$2517,4,FALSE)</f>
        <v>GAMING HEADSET</v>
      </c>
      <c r="K6271" t="str">
        <f>VLOOKUP(D6271,'Data Outlet'!$A$2:$D$17,4,FALSE)</f>
        <v>Eko Wijaya</v>
      </c>
      <c r="L6271" t="str">
        <f>VLOOKUP(D6271,'Data Outlet'!$A$2:$D$17,2,FALSE)</f>
        <v>KOTA KASABLANKA</v>
      </c>
    </row>
    <row r="6272" spans="1:12" x14ac:dyDescent="0.25">
      <c r="A6272" t="str">
        <f t="shared" si="196"/>
        <v>T-6271</v>
      </c>
      <c r="B6272" s="3" t="s">
        <v>2584</v>
      </c>
      <c r="C6272" s="5">
        <v>45473</v>
      </c>
      <c r="D6272" s="3" t="s">
        <v>42</v>
      </c>
      <c r="E6272" s="4" t="s">
        <v>166</v>
      </c>
      <c r="F6272" s="9">
        <v>1</v>
      </c>
      <c r="G6272">
        <f>VLOOKUP(E6272,'Data Produk'!$A$2:$E$2517,5,FALSE)</f>
        <v>98100</v>
      </c>
      <c r="H6272">
        <f t="shared" si="195"/>
        <v>98100</v>
      </c>
      <c r="I6272" t="str">
        <f>VLOOKUP(E6272,'Data Produk'!$A$2:$E$2517,3,FALSE)</f>
        <v>BHINNEKA CW2-Q01 30W 2-PORTS CHARGER (QC) WHITE</v>
      </c>
      <c r="J6272" t="str">
        <f>VLOOKUP(E6272,'Data Produk'!$A$2:$E$2517,4,FALSE)</f>
        <v>CHARGER</v>
      </c>
      <c r="K6272" t="str">
        <f>VLOOKUP(D6272,'Data Outlet'!$A$2:$D$17,4,FALSE)</f>
        <v>Hadi Nugroho</v>
      </c>
      <c r="L6272" t="str">
        <f>VLOOKUP(D6272,'Data Outlet'!$A$2:$D$17,2,FALSE)</f>
        <v>MALL KELAPA GADING</v>
      </c>
    </row>
    <row r="6273" spans="1:12" x14ac:dyDescent="0.25">
      <c r="A6273" t="str">
        <f t="shared" si="196"/>
        <v>T-6272</v>
      </c>
      <c r="B6273" s="3" t="s">
        <v>2584</v>
      </c>
      <c r="C6273" s="5">
        <v>45463</v>
      </c>
      <c r="D6273" s="3" t="s">
        <v>39</v>
      </c>
      <c r="E6273" s="4" t="s">
        <v>1011</v>
      </c>
      <c r="F6273" s="9">
        <v>1</v>
      </c>
      <c r="G6273">
        <f>VLOOKUP(E6273,'Data Produk'!$A$2:$E$2517,5,FALSE)</f>
        <v>103500</v>
      </c>
      <c r="H6273">
        <f t="shared" si="195"/>
        <v>103500</v>
      </c>
      <c r="I6273" t="str">
        <f>VLOOKUP(E6273,'Data Produk'!$A$2:$E$2517,3,FALSE)</f>
        <v>BHINNEKA Gaming Earphone EG1</v>
      </c>
      <c r="J6273" t="str">
        <f>VLOOKUP(E6273,'Data Produk'!$A$2:$E$2517,4,FALSE)</f>
        <v>EARPHONE</v>
      </c>
      <c r="K6273" t="str">
        <f>VLOOKUP(D6273,'Data Outlet'!$A$2:$D$17,4,FALSE)</f>
        <v>Eko Wijaya</v>
      </c>
      <c r="L6273" t="str">
        <f>VLOOKUP(D6273,'Data Outlet'!$A$2:$D$17,2,FALSE)</f>
        <v>KOTA KASABLANKA</v>
      </c>
    </row>
    <row r="6274" spans="1:12" x14ac:dyDescent="0.25">
      <c r="A6274" t="str">
        <f t="shared" si="196"/>
        <v>T-6273</v>
      </c>
      <c r="B6274" s="3" t="s">
        <v>2584</v>
      </c>
      <c r="C6274" s="5">
        <v>45445</v>
      </c>
      <c r="D6274" s="3" t="s">
        <v>39</v>
      </c>
      <c r="E6274" s="4" t="s">
        <v>397</v>
      </c>
      <c r="F6274" s="9">
        <v>10</v>
      </c>
      <c r="G6274">
        <f>VLOOKUP(E6274,'Data Produk'!$A$2:$E$2517,5,FALSE)</f>
        <v>36900</v>
      </c>
      <c r="H6274">
        <f t="shared" si="195"/>
        <v>369000</v>
      </c>
      <c r="I6274" t="str">
        <f>VLOOKUP(E6274,'Data Produk'!$A$2:$E$2517,3,FALSE)</f>
        <v>KL106 BHINNEKA USB CABLE LIGHTNING</v>
      </c>
      <c r="J6274" t="str">
        <f>VLOOKUP(E6274,'Data Produk'!$A$2:$E$2517,4,FALSE)</f>
        <v>CABLE</v>
      </c>
      <c r="K6274" t="str">
        <f>VLOOKUP(D6274,'Data Outlet'!$A$2:$D$17,4,FALSE)</f>
        <v>Eko Wijaya</v>
      </c>
      <c r="L6274" t="str">
        <f>VLOOKUP(D6274,'Data Outlet'!$A$2:$D$17,2,FALSE)</f>
        <v>KOTA KASABLANKA</v>
      </c>
    </row>
    <row r="6275" spans="1:12" x14ac:dyDescent="0.25">
      <c r="A6275" t="str">
        <f t="shared" si="196"/>
        <v>T-6274</v>
      </c>
      <c r="B6275" s="3" t="s">
        <v>2584</v>
      </c>
      <c r="C6275" s="5">
        <v>45468</v>
      </c>
      <c r="D6275" s="3" t="s">
        <v>39</v>
      </c>
      <c r="E6275" s="4" t="s">
        <v>438</v>
      </c>
      <c r="F6275" s="9">
        <v>3</v>
      </c>
      <c r="G6275">
        <f>VLOOKUP(E6275,'Data Produk'!$A$2:$E$2517,5,FALSE)</f>
        <v>37350</v>
      </c>
      <c r="H6275">
        <f t="shared" ref="H6275:H6338" si="197">G6275*F6275</f>
        <v>112050</v>
      </c>
      <c r="I6275" t="str">
        <f>VLOOKUP(E6275,'Data Produk'!$A$2:$E$2517,3,FALSE)</f>
        <v>BHINNEKA LAVALIER MV01 MICROPHONE BLACK</v>
      </c>
      <c r="J6275" t="str">
        <f>VLOOKUP(E6275,'Data Produk'!$A$2:$E$2517,4,FALSE)</f>
        <v>STREAMING DEVICES</v>
      </c>
      <c r="K6275" t="str">
        <f>VLOOKUP(D6275,'Data Outlet'!$A$2:$D$17,4,FALSE)</f>
        <v>Eko Wijaya</v>
      </c>
      <c r="L6275" t="str">
        <f>VLOOKUP(D6275,'Data Outlet'!$A$2:$D$17,2,FALSE)</f>
        <v>KOTA KASABLANKA</v>
      </c>
    </row>
    <row r="6276" spans="1:12" x14ac:dyDescent="0.25">
      <c r="A6276" t="str">
        <f t="shared" si="196"/>
        <v>T-6275</v>
      </c>
      <c r="B6276" s="3" t="s">
        <v>2584</v>
      </c>
      <c r="C6276" s="5">
        <v>45463</v>
      </c>
      <c r="D6276" s="3" t="s">
        <v>42</v>
      </c>
      <c r="E6276" s="4" t="s">
        <v>1346</v>
      </c>
      <c r="F6276" s="9">
        <v>1</v>
      </c>
      <c r="G6276">
        <f>VLOOKUP(E6276,'Data Produk'!$A$2:$E$2517,5,FALSE)</f>
        <v>170100</v>
      </c>
      <c r="H6276">
        <f t="shared" si="197"/>
        <v>170100</v>
      </c>
      <c r="I6276" t="str">
        <f>VLOOKUP(E6276,'Data Produk'!$A$2:$E$2517,3,FALSE)</f>
        <v>BHINNEKA Gaming Deskmat ATO MP905 MARBLE</v>
      </c>
      <c r="J6276" t="str">
        <f>VLOOKUP(E6276,'Data Produk'!$A$2:$E$2517,4,FALSE)</f>
        <v>DESKMAT</v>
      </c>
      <c r="K6276" t="str">
        <f>VLOOKUP(D6276,'Data Outlet'!$A$2:$D$17,4,FALSE)</f>
        <v>Hadi Nugroho</v>
      </c>
      <c r="L6276" t="str">
        <f>VLOOKUP(D6276,'Data Outlet'!$A$2:$D$17,2,FALSE)</f>
        <v>MALL KELAPA GADING</v>
      </c>
    </row>
    <row r="6277" spans="1:12" x14ac:dyDescent="0.25">
      <c r="A6277" t="str">
        <f t="shared" si="196"/>
        <v>T-6276</v>
      </c>
      <c r="B6277" s="3" t="s">
        <v>2584</v>
      </c>
      <c r="C6277" s="5">
        <v>45468</v>
      </c>
      <c r="D6277" s="3" t="s">
        <v>42</v>
      </c>
      <c r="E6277" s="4" t="s">
        <v>1305</v>
      </c>
      <c r="F6277" s="9">
        <v>3</v>
      </c>
      <c r="G6277">
        <f>VLOOKUP(E6277,'Data Produk'!$A$2:$E$2517,5,FALSE)</f>
        <v>41400</v>
      </c>
      <c r="H6277">
        <f t="shared" si="197"/>
        <v>124200</v>
      </c>
      <c r="I6277" t="str">
        <f>VLOOKUP(E6277,'Data Produk'!$A$2:$E$2517,3,FALSE)</f>
        <v>BHINNEKA CW1-Q03 18W 1-PORTS CHARGER (QC) WHITE</v>
      </c>
      <c r="J6277" t="str">
        <f>VLOOKUP(E6277,'Data Produk'!$A$2:$E$2517,4,FALSE)</f>
        <v>CHARGER</v>
      </c>
      <c r="K6277" t="str">
        <f>VLOOKUP(D6277,'Data Outlet'!$A$2:$D$17,4,FALSE)</f>
        <v>Hadi Nugroho</v>
      </c>
      <c r="L6277" t="str">
        <f>VLOOKUP(D6277,'Data Outlet'!$A$2:$D$17,2,FALSE)</f>
        <v>MALL KELAPA GADING</v>
      </c>
    </row>
    <row r="6278" spans="1:12" x14ac:dyDescent="0.25">
      <c r="A6278" t="str">
        <f t="shared" si="196"/>
        <v>T-6277</v>
      </c>
      <c r="B6278" s="3" t="s">
        <v>2584</v>
      </c>
      <c r="C6278" s="5">
        <v>45444</v>
      </c>
      <c r="D6278" s="3" t="s">
        <v>42</v>
      </c>
      <c r="E6278" s="4" t="s">
        <v>1660</v>
      </c>
      <c r="F6278" s="9">
        <v>1</v>
      </c>
      <c r="G6278">
        <f>VLOOKUP(E6278,'Data Produk'!$A$2:$E$2517,5,FALSE)</f>
        <v>1169100</v>
      </c>
      <c r="H6278">
        <f t="shared" si="197"/>
        <v>1169100</v>
      </c>
      <c r="I6278" t="str">
        <f>VLOOKUP(E6278,'Data Produk'!$A$2:$E$2517,3,FALSE)</f>
        <v>BHINNEKA Gaming Keyboard MAXFIT 67 MK-858 White WHITE SWITCH</v>
      </c>
      <c r="J6278" t="str">
        <f>VLOOKUP(E6278,'Data Produk'!$A$2:$E$2517,4,FALSE)</f>
        <v>KEYBOARD GAMING</v>
      </c>
      <c r="K6278" t="str">
        <f>VLOOKUP(D6278,'Data Outlet'!$A$2:$D$17,4,FALSE)</f>
        <v>Hadi Nugroho</v>
      </c>
      <c r="L6278" t="str">
        <f>VLOOKUP(D6278,'Data Outlet'!$A$2:$D$17,2,FALSE)</f>
        <v>MALL KELAPA GADING</v>
      </c>
    </row>
    <row r="6279" spans="1:12" x14ac:dyDescent="0.25">
      <c r="A6279" t="str">
        <f t="shared" si="196"/>
        <v>T-6278</v>
      </c>
      <c r="B6279" s="3" t="s">
        <v>2584</v>
      </c>
      <c r="C6279" s="5">
        <v>45455</v>
      </c>
      <c r="D6279" s="3" t="s">
        <v>40</v>
      </c>
      <c r="E6279" s="4" t="s">
        <v>1303</v>
      </c>
      <c r="F6279" s="9">
        <v>1</v>
      </c>
      <c r="G6279">
        <f>VLOOKUP(E6279,'Data Produk'!$A$2:$E$2517,5,FALSE)</f>
        <v>76500</v>
      </c>
      <c r="H6279">
        <f t="shared" si="197"/>
        <v>76500</v>
      </c>
      <c r="I6279" t="str">
        <f>VLOOKUP(E6279,'Data Produk'!$A$2:$E$2517,3,FALSE)</f>
        <v>BHINNEKA Gaming Keyboard K-511.</v>
      </c>
      <c r="J6279" t="str">
        <f>VLOOKUP(E6279,'Data Produk'!$A$2:$E$2517,4,FALSE)</f>
        <v>KEYBOARD GAMING</v>
      </c>
      <c r="K6279" t="str">
        <f>VLOOKUP(D6279,'Data Outlet'!$A$2:$D$17,4,FALSE)</f>
        <v>Fani Sari</v>
      </c>
      <c r="L6279" t="str">
        <f>VLOOKUP(D6279,'Data Outlet'!$A$2:$D$17,2,FALSE)</f>
        <v>LIPPO MALL KEMANG</v>
      </c>
    </row>
    <row r="6280" spans="1:12" x14ac:dyDescent="0.25">
      <c r="A6280" t="str">
        <f t="shared" si="196"/>
        <v>T-6279</v>
      </c>
      <c r="B6280" s="3" t="s">
        <v>2584</v>
      </c>
      <c r="C6280" s="5">
        <v>45459</v>
      </c>
      <c r="D6280" s="3" t="s">
        <v>40</v>
      </c>
      <c r="E6280" s="4" t="s">
        <v>895</v>
      </c>
      <c r="F6280" s="9">
        <v>5</v>
      </c>
      <c r="G6280">
        <f>VLOOKUP(E6280,'Data Produk'!$A$2:$E$2517,5,FALSE)</f>
        <v>116100</v>
      </c>
      <c r="H6280">
        <f t="shared" si="197"/>
        <v>580500</v>
      </c>
      <c r="I6280" t="str">
        <f>VLOOKUP(E6280,'Data Produk'!$A$2:$E$2517,3,FALSE)</f>
        <v>BHINNEKA SMART LED STRIP SL0103</v>
      </c>
      <c r="J6280" t="str">
        <f>VLOOKUP(E6280,'Data Produk'!$A$2:$E$2517,4,FALSE)</f>
        <v>SMART LIFE</v>
      </c>
      <c r="K6280" t="str">
        <f>VLOOKUP(D6280,'Data Outlet'!$A$2:$D$17,4,FALSE)</f>
        <v>Fani Sari</v>
      </c>
      <c r="L6280" t="str">
        <f>VLOOKUP(D6280,'Data Outlet'!$A$2:$D$17,2,FALSE)</f>
        <v>LIPPO MALL KEMANG</v>
      </c>
    </row>
    <row r="6281" spans="1:12" x14ac:dyDescent="0.25">
      <c r="A6281" t="str">
        <f t="shared" si="196"/>
        <v>T-6280</v>
      </c>
      <c r="B6281" s="3" t="s">
        <v>2584</v>
      </c>
      <c r="C6281" s="5">
        <v>45466</v>
      </c>
      <c r="D6281" s="3" t="s">
        <v>39</v>
      </c>
      <c r="E6281" s="4" t="s">
        <v>1117</v>
      </c>
      <c r="F6281" s="9">
        <v>2</v>
      </c>
      <c r="G6281">
        <f>VLOOKUP(E6281,'Data Produk'!$A$2:$E$2517,5,FALSE)</f>
        <v>90000</v>
      </c>
      <c r="H6281">
        <f t="shared" si="197"/>
        <v>180000</v>
      </c>
      <c r="I6281" t="str">
        <f>VLOOKUP(E6281,'Data Produk'!$A$2:$E$2517,3,FALSE)</f>
        <v>BHINNEKA Gaming Mouse X15</v>
      </c>
      <c r="J6281" t="str">
        <f>VLOOKUP(E6281,'Data Produk'!$A$2:$E$2517,4,FALSE)</f>
        <v>MOUSE GAMING</v>
      </c>
      <c r="K6281" t="str">
        <f>VLOOKUP(D6281,'Data Outlet'!$A$2:$D$17,4,FALSE)</f>
        <v>Eko Wijaya</v>
      </c>
      <c r="L6281" t="str">
        <f>VLOOKUP(D6281,'Data Outlet'!$A$2:$D$17,2,FALSE)</f>
        <v>KOTA KASABLANKA</v>
      </c>
    </row>
    <row r="6282" spans="1:12" x14ac:dyDescent="0.25">
      <c r="A6282" t="str">
        <f t="shared" si="196"/>
        <v>T-6281</v>
      </c>
      <c r="B6282" s="3" t="s">
        <v>2584</v>
      </c>
      <c r="C6282" s="5">
        <v>45452</v>
      </c>
      <c r="D6282" s="3" t="s">
        <v>42</v>
      </c>
      <c r="E6282" s="4" t="s">
        <v>1147</v>
      </c>
      <c r="F6282" s="9">
        <v>9</v>
      </c>
      <c r="G6282">
        <f>VLOOKUP(E6282,'Data Produk'!$A$2:$E$2517,5,FALSE)</f>
        <v>32000</v>
      </c>
      <c r="H6282">
        <f t="shared" si="197"/>
        <v>288000</v>
      </c>
      <c r="I6282" t="str">
        <f>VLOOKUP(E6282,'Data Produk'!$A$2:$E$2517,3,FALSE)</f>
        <v>KC104 BHINNEKA USB CABLE TYPE C</v>
      </c>
      <c r="J6282" t="str">
        <f>VLOOKUP(E6282,'Data Produk'!$A$2:$E$2517,4,FALSE)</f>
        <v>CABLE</v>
      </c>
      <c r="K6282" t="str">
        <f>VLOOKUP(D6282,'Data Outlet'!$A$2:$D$17,4,FALSE)</f>
        <v>Hadi Nugroho</v>
      </c>
      <c r="L6282" t="str">
        <f>VLOOKUP(D6282,'Data Outlet'!$A$2:$D$17,2,FALSE)</f>
        <v>MALL KELAPA GADING</v>
      </c>
    </row>
    <row r="6283" spans="1:12" x14ac:dyDescent="0.25">
      <c r="A6283" t="str">
        <f t="shared" si="196"/>
        <v>T-6282</v>
      </c>
      <c r="B6283" s="3" t="s">
        <v>2584</v>
      </c>
      <c r="C6283" s="5">
        <v>45465</v>
      </c>
      <c r="D6283" s="3" t="s">
        <v>39</v>
      </c>
      <c r="E6283" s="4" t="s">
        <v>1177</v>
      </c>
      <c r="F6283" s="9">
        <v>1</v>
      </c>
      <c r="G6283">
        <f>VLOOKUP(E6283,'Data Produk'!$A$2:$E$2517,5,FALSE)</f>
        <v>40500</v>
      </c>
      <c r="H6283">
        <f t="shared" si="197"/>
        <v>40500</v>
      </c>
      <c r="I6283" t="str">
        <f>VLOOKUP(E6283,'Data Produk'!$A$2:$E$2517,3,FALSE)</f>
        <v>KC106 BHINNEKA USB CABLE TYPE C</v>
      </c>
      <c r="J6283" t="str">
        <f>VLOOKUP(E6283,'Data Produk'!$A$2:$E$2517,4,FALSE)</f>
        <v>CABLE</v>
      </c>
      <c r="K6283" t="str">
        <f>VLOOKUP(D6283,'Data Outlet'!$A$2:$D$17,4,FALSE)</f>
        <v>Eko Wijaya</v>
      </c>
      <c r="L6283" t="str">
        <f>VLOOKUP(D6283,'Data Outlet'!$A$2:$D$17,2,FALSE)</f>
        <v>KOTA KASABLANKA</v>
      </c>
    </row>
    <row r="6284" spans="1:12" x14ac:dyDescent="0.25">
      <c r="A6284" t="str">
        <f t="shared" ref="A6284:A6347" si="198">"T-"&amp;ROW()-1</f>
        <v>T-6283</v>
      </c>
      <c r="B6284" s="3" t="s">
        <v>2584</v>
      </c>
      <c r="C6284" s="5">
        <v>45457</v>
      </c>
      <c r="D6284" s="3" t="s">
        <v>39</v>
      </c>
      <c r="E6284" s="4" t="s">
        <v>2031</v>
      </c>
      <c r="F6284" s="9">
        <v>1</v>
      </c>
      <c r="G6284">
        <f>VLOOKUP(E6284,'Data Produk'!$A$2:$E$2517,5,FALSE)</f>
        <v>395100</v>
      </c>
      <c r="H6284">
        <f t="shared" si="197"/>
        <v>395100</v>
      </c>
      <c r="I6284" t="str">
        <f>VLOOKUP(E6284,'Data Produk'!$A$2:$E$2517,3,FALSE)</f>
        <v>TX1 PRO BHINNEKA EARPHONE BLACK</v>
      </c>
      <c r="J6284" t="str">
        <f>VLOOKUP(E6284,'Data Produk'!$A$2:$E$2517,4,FALSE)</f>
        <v>TWS</v>
      </c>
      <c r="K6284" t="str">
        <f>VLOOKUP(D6284,'Data Outlet'!$A$2:$D$17,4,FALSE)</f>
        <v>Eko Wijaya</v>
      </c>
      <c r="L6284" t="str">
        <f>VLOOKUP(D6284,'Data Outlet'!$A$2:$D$17,2,FALSE)</f>
        <v>KOTA KASABLANKA</v>
      </c>
    </row>
    <row r="6285" spans="1:12" x14ac:dyDescent="0.25">
      <c r="A6285" t="str">
        <f t="shared" si="198"/>
        <v>T-6284</v>
      </c>
      <c r="B6285" s="3" t="s">
        <v>2584</v>
      </c>
      <c r="C6285" s="5">
        <v>45457</v>
      </c>
      <c r="D6285" s="3" t="s">
        <v>42</v>
      </c>
      <c r="E6285" s="4" t="s">
        <v>892</v>
      </c>
      <c r="F6285" s="9">
        <v>6</v>
      </c>
      <c r="G6285">
        <f>VLOOKUP(E6285,'Data Produk'!$A$2:$E$2517,5,FALSE)</f>
        <v>36900</v>
      </c>
      <c r="H6285">
        <f t="shared" si="197"/>
        <v>221400</v>
      </c>
      <c r="I6285" t="str">
        <f>VLOOKUP(E6285,'Data Produk'!$A$2:$E$2517,3,FALSE)</f>
        <v>KL106 BHINNEKA USB CABLE LIGHTNING</v>
      </c>
      <c r="J6285" t="str">
        <f>VLOOKUP(E6285,'Data Produk'!$A$2:$E$2517,4,FALSE)</f>
        <v>CABLE</v>
      </c>
      <c r="K6285" t="str">
        <f>VLOOKUP(D6285,'Data Outlet'!$A$2:$D$17,4,FALSE)</f>
        <v>Hadi Nugroho</v>
      </c>
      <c r="L6285" t="str">
        <f>VLOOKUP(D6285,'Data Outlet'!$A$2:$D$17,2,FALSE)</f>
        <v>MALL KELAPA GADING</v>
      </c>
    </row>
    <row r="6286" spans="1:12" x14ac:dyDescent="0.25">
      <c r="A6286" t="str">
        <f t="shared" si="198"/>
        <v>T-6285</v>
      </c>
      <c r="B6286" s="3" t="s">
        <v>2584</v>
      </c>
      <c r="C6286" s="5">
        <v>45457</v>
      </c>
      <c r="D6286" s="3" t="s">
        <v>42</v>
      </c>
      <c r="E6286" s="4" t="s">
        <v>2032</v>
      </c>
      <c r="F6286" s="9">
        <v>1</v>
      </c>
      <c r="G6286">
        <f>VLOOKUP(E6286,'Data Produk'!$A$2:$E$2517,5,FALSE)</f>
        <v>580000</v>
      </c>
      <c r="H6286">
        <f t="shared" si="197"/>
        <v>580000</v>
      </c>
      <c r="I6286" t="str">
        <f>VLOOKUP(E6286,'Data Produk'!$A$2:$E$2517,3,FALSE)</f>
        <v>BHINNEKA HELIOS GO XD5 GAMING MOUSE BLACK</v>
      </c>
      <c r="J6286" t="str">
        <f>VLOOKUP(E6286,'Data Produk'!$A$2:$E$2517,4,FALSE)</f>
        <v>MOUSE GAMING</v>
      </c>
      <c r="K6286" t="str">
        <f>VLOOKUP(D6286,'Data Outlet'!$A$2:$D$17,4,FALSE)</f>
        <v>Hadi Nugroho</v>
      </c>
      <c r="L6286" t="str">
        <f>VLOOKUP(D6286,'Data Outlet'!$A$2:$D$17,2,FALSE)</f>
        <v>MALL KELAPA GADING</v>
      </c>
    </row>
    <row r="6287" spans="1:12" x14ac:dyDescent="0.25">
      <c r="A6287" t="str">
        <f t="shared" si="198"/>
        <v>T-6286</v>
      </c>
      <c r="B6287" s="3" t="s">
        <v>2584</v>
      </c>
      <c r="C6287" s="5">
        <v>45447</v>
      </c>
      <c r="D6287" s="3" t="s">
        <v>42</v>
      </c>
      <c r="E6287" s="4" t="s">
        <v>2033</v>
      </c>
      <c r="F6287" s="9">
        <v>1</v>
      </c>
      <c r="G6287">
        <f>VLOOKUP(E6287,'Data Produk'!$A$2:$E$2517,5,FALSE)</f>
        <v>193000</v>
      </c>
      <c r="H6287">
        <f t="shared" si="197"/>
        <v>193000</v>
      </c>
      <c r="I6287" t="str">
        <f>VLOOKUP(E6287,'Data Produk'!$A$2:$E$2517,3,FALSE)</f>
        <v>BHINNEKA Gaming Keyboard K-613L PINK</v>
      </c>
      <c r="J6287" t="str">
        <f>VLOOKUP(E6287,'Data Produk'!$A$2:$E$2517,4,FALSE)</f>
        <v>KEYBOARD GAMING</v>
      </c>
      <c r="K6287" t="str">
        <f>VLOOKUP(D6287,'Data Outlet'!$A$2:$D$17,4,FALSE)</f>
        <v>Hadi Nugroho</v>
      </c>
      <c r="L6287" t="str">
        <f>VLOOKUP(D6287,'Data Outlet'!$A$2:$D$17,2,FALSE)</f>
        <v>MALL KELAPA GADING</v>
      </c>
    </row>
    <row r="6288" spans="1:12" x14ac:dyDescent="0.25">
      <c r="A6288" t="str">
        <f t="shared" si="198"/>
        <v>T-6287</v>
      </c>
      <c r="B6288" s="3" t="s">
        <v>2584</v>
      </c>
      <c r="C6288" s="5">
        <v>45466</v>
      </c>
      <c r="D6288" s="3" t="s">
        <v>39</v>
      </c>
      <c r="E6288" s="4" t="s">
        <v>1173</v>
      </c>
      <c r="F6288" s="9">
        <v>1</v>
      </c>
      <c r="G6288">
        <f>VLOOKUP(E6288,'Data Produk'!$A$2:$E$2517,5,FALSE)</f>
        <v>134100</v>
      </c>
      <c r="H6288">
        <f t="shared" si="197"/>
        <v>134100</v>
      </c>
      <c r="I6288" t="str">
        <f>VLOOKUP(E6288,'Data Produk'!$A$2:$E$2517,3,FALSE)</f>
        <v>BHINNEKA Gaming Mousepad MP904 MINT</v>
      </c>
      <c r="J6288" t="str">
        <f>VLOOKUP(E6288,'Data Produk'!$A$2:$E$2517,4,FALSE)</f>
        <v>DESKMAT</v>
      </c>
      <c r="K6288" t="str">
        <f>VLOOKUP(D6288,'Data Outlet'!$A$2:$D$17,4,FALSE)</f>
        <v>Eko Wijaya</v>
      </c>
      <c r="L6288" t="str">
        <f>VLOOKUP(D6288,'Data Outlet'!$A$2:$D$17,2,FALSE)</f>
        <v>KOTA KASABLANKA</v>
      </c>
    </row>
    <row r="6289" spans="1:12" x14ac:dyDescent="0.25">
      <c r="A6289" t="str">
        <f t="shared" si="198"/>
        <v>T-6288</v>
      </c>
      <c r="B6289" s="3" t="s">
        <v>2584</v>
      </c>
      <c r="C6289" s="5">
        <v>45455</v>
      </c>
      <c r="D6289" s="3" t="s">
        <v>39</v>
      </c>
      <c r="E6289" s="4" t="s">
        <v>1230</v>
      </c>
      <c r="F6289" s="9">
        <v>3</v>
      </c>
      <c r="G6289">
        <f>VLOOKUP(E6289,'Data Produk'!$A$2:$E$2517,5,FALSE)</f>
        <v>34200</v>
      </c>
      <c r="H6289">
        <f t="shared" si="197"/>
        <v>102600</v>
      </c>
      <c r="I6289" t="str">
        <f>VLOOKUP(E6289,'Data Produk'!$A$2:$E$2517,3,FALSE)</f>
        <v>KDL105 BHINNEKA USB CABLE LIGHTNING</v>
      </c>
      <c r="J6289" t="str">
        <f>VLOOKUP(E6289,'Data Produk'!$A$2:$E$2517,4,FALSE)</f>
        <v>CABLE</v>
      </c>
      <c r="K6289" t="str">
        <f>VLOOKUP(D6289,'Data Outlet'!$A$2:$D$17,4,FALSE)</f>
        <v>Eko Wijaya</v>
      </c>
      <c r="L6289" t="str">
        <f>VLOOKUP(D6289,'Data Outlet'!$A$2:$D$17,2,FALSE)</f>
        <v>KOTA KASABLANKA</v>
      </c>
    </row>
    <row r="6290" spans="1:12" x14ac:dyDescent="0.25">
      <c r="A6290" t="str">
        <f t="shared" si="198"/>
        <v>T-6289</v>
      </c>
      <c r="B6290" s="3" t="s">
        <v>2584</v>
      </c>
      <c r="C6290" s="5">
        <v>45460</v>
      </c>
      <c r="D6290" s="3" t="s">
        <v>42</v>
      </c>
      <c r="E6290" s="4" t="s">
        <v>1152</v>
      </c>
      <c r="F6290" s="9">
        <v>4</v>
      </c>
      <c r="G6290">
        <f>VLOOKUP(E6290,'Data Produk'!$A$2:$E$2517,5,FALSE)</f>
        <v>40000</v>
      </c>
      <c r="H6290">
        <f t="shared" si="197"/>
        <v>160000</v>
      </c>
      <c r="I6290" t="str">
        <f>VLOOKUP(E6290,'Data Produk'!$A$2:$E$2517,3,FALSE)</f>
        <v>BHINNEKA Mouse T533</v>
      </c>
      <c r="J6290" t="str">
        <f>VLOOKUP(E6290,'Data Produk'!$A$2:$E$2517,4,FALSE)</f>
        <v>OFFICE MOUSE</v>
      </c>
      <c r="K6290" t="str">
        <f>VLOOKUP(D6290,'Data Outlet'!$A$2:$D$17,4,FALSE)</f>
        <v>Hadi Nugroho</v>
      </c>
      <c r="L6290" t="str">
        <f>VLOOKUP(D6290,'Data Outlet'!$A$2:$D$17,2,FALSE)</f>
        <v>MALL KELAPA GADING</v>
      </c>
    </row>
    <row r="6291" spans="1:12" x14ac:dyDescent="0.25">
      <c r="A6291" t="str">
        <f t="shared" si="198"/>
        <v>T-6290</v>
      </c>
      <c r="B6291" s="3" t="s">
        <v>2584</v>
      </c>
      <c r="C6291" s="5">
        <v>45462</v>
      </c>
      <c r="D6291" s="3" t="s">
        <v>42</v>
      </c>
      <c r="E6291" s="4" t="s">
        <v>1323</v>
      </c>
      <c r="F6291" s="9">
        <v>3</v>
      </c>
      <c r="G6291">
        <f>VLOOKUP(E6291,'Data Produk'!$A$2:$E$2517,5,FALSE)</f>
        <v>81000</v>
      </c>
      <c r="H6291">
        <f t="shared" si="197"/>
        <v>243000</v>
      </c>
      <c r="I6291" t="str">
        <f>VLOOKUP(E6291,'Data Produk'!$A$2:$E$2517,3,FALSE)</f>
        <v>BHINNEKA CRYTO VX7 GAMING MOUSE PINK</v>
      </c>
      <c r="J6291" t="str">
        <f>VLOOKUP(E6291,'Data Produk'!$A$2:$E$2517,4,FALSE)</f>
        <v>MOUSE GAMING</v>
      </c>
      <c r="K6291" t="str">
        <f>VLOOKUP(D6291,'Data Outlet'!$A$2:$D$17,4,FALSE)</f>
        <v>Hadi Nugroho</v>
      </c>
      <c r="L6291" t="str">
        <f>VLOOKUP(D6291,'Data Outlet'!$A$2:$D$17,2,FALSE)</f>
        <v>MALL KELAPA GADING</v>
      </c>
    </row>
    <row r="6292" spans="1:12" x14ac:dyDescent="0.25">
      <c r="A6292" t="str">
        <f t="shared" si="198"/>
        <v>T-6291</v>
      </c>
      <c r="B6292" s="3" t="s">
        <v>2584</v>
      </c>
      <c r="C6292" s="5">
        <v>45457</v>
      </c>
      <c r="D6292" s="3" t="s">
        <v>42</v>
      </c>
      <c r="E6292" s="4" t="s">
        <v>1266</v>
      </c>
      <c r="F6292" s="9">
        <v>1</v>
      </c>
      <c r="G6292">
        <f>VLOOKUP(E6292,'Data Produk'!$A$2:$E$2517,5,FALSE)</f>
        <v>138000</v>
      </c>
      <c r="H6292">
        <f t="shared" si="197"/>
        <v>138000</v>
      </c>
      <c r="I6292" t="str">
        <f>VLOOKUP(E6292,'Data Produk'!$A$2:$E$2517,3,FALSE)</f>
        <v>BHINNEKA GO Keyboard Mouse Wireless Office WK893</v>
      </c>
      <c r="J6292" t="str">
        <f>VLOOKUP(E6292,'Data Produk'!$A$2:$E$2517,4,FALSE)</f>
        <v>OFFICE COMBO</v>
      </c>
      <c r="K6292" t="str">
        <f>VLOOKUP(D6292,'Data Outlet'!$A$2:$D$17,4,FALSE)</f>
        <v>Hadi Nugroho</v>
      </c>
      <c r="L6292" t="str">
        <f>VLOOKUP(D6292,'Data Outlet'!$A$2:$D$17,2,FALSE)</f>
        <v>MALL KELAPA GADING</v>
      </c>
    </row>
    <row r="6293" spans="1:12" x14ac:dyDescent="0.25">
      <c r="A6293" t="str">
        <f t="shared" si="198"/>
        <v>T-6292</v>
      </c>
      <c r="B6293" s="3" t="s">
        <v>2584</v>
      </c>
      <c r="C6293" s="5">
        <v>45449</v>
      </c>
      <c r="D6293" s="3" t="s">
        <v>40</v>
      </c>
      <c r="E6293" s="4" t="s">
        <v>1239</v>
      </c>
      <c r="F6293" s="9">
        <v>2</v>
      </c>
      <c r="G6293">
        <f>VLOOKUP(E6293,'Data Produk'!$A$2:$E$2517,5,FALSE)</f>
        <v>148500</v>
      </c>
      <c r="H6293">
        <f t="shared" si="197"/>
        <v>297000</v>
      </c>
      <c r="I6293" t="str">
        <f>VLOOKUP(E6293,'Data Produk'!$A$2:$E$2517,3,FALSE)</f>
        <v>BHINNEKA SMART ADAPTOR LA1A01</v>
      </c>
      <c r="J6293" t="str">
        <f>VLOOKUP(E6293,'Data Produk'!$A$2:$E$2517,4,FALSE)</f>
        <v>SMART LIFE</v>
      </c>
      <c r="K6293" t="str">
        <f>VLOOKUP(D6293,'Data Outlet'!$A$2:$D$17,4,FALSE)</f>
        <v>Fani Sari</v>
      </c>
      <c r="L6293" t="str">
        <f>VLOOKUP(D6293,'Data Outlet'!$A$2:$D$17,2,FALSE)</f>
        <v>LIPPO MALL KEMANG</v>
      </c>
    </row>
    <row r="6294" spans="1:12" x14ac:dyDescent="0.25">
      <c r="A6294" t="str">
        <f t="shared" si="198"/>
        <v>T-6293</v>
      </c>
      <c r="B6294" s="3" t="s">
        <v>2584</v>
      </c>
      <c r="C6294" s="5">
        <v>45472</v>
      </c>
      <c r="D6294" s="3" t="s">
        <v>42</v>
      </c>
      <c r="E6294" s="4" t="s">
        <v>210</v>
      </c>
      <c r="F6294" s="9">
        <v>8</v>
      </c>
      <c r="G6294">
        <f>VLOOKUP(E6294,'Data Produk'!$A$2:$E$2517,5,FALSE)</f>
        <v>60750</v>
      </c>
      <c r="H6294">
        <f t="shared" si="197"/>
        <v>486000</v>
      </c>
      <c r="I6294" t="str">
        <f>VLOOKUP(E6294,'Data Produk'!$A$2:$E$2517,3,FALSE)</f>
        <v>BHINNEKA RAIGOR II WG10 GAMING MOUSE BLACK</v>
      </c>
      <c r="J6294" t="str">
        <f>VLOOKUP(E6294,'Data Produk'!$A$2:$E$2517,4,FALSE)</f>
        <v>MOUSE GAMING</v>
      </c>
      <c r="K6294" t="str">
        <f>VLOOKUP(D6294,'Data Outlet'!$A$2:$D$17,4,FALSE)</f>
        <v>Hadi Nugroho</v>
      </c>
      <c r="L6294" t="str">
        <f>VLOOKUP(D6294,'Data Outlet'!$A$2:$D$17,2,FALSE)</f>
        <v>MALL KELAPA GADING</v>
      </c>
    </row>
    <row r="6295" spans="1:12" x14ac:dyDescent="0.25">
      <c r="A6295" t="str">
        <f t="shared" si="198"/>
        <v>T-6294</v>
      </c>
      <c r="B6295" s="3" t="s">
        <v>2584</v>
      </c>
      <c r="C6295" s="5">
        <v>45451</v>
      </c>
      <c r="D6295" s="3" t="s">
        <v>40</v>
      </c>
      <c r="E6295" s="4" t="s">
        <v>1306</v>
      </c>
      <c r="F6295" s="9">
        <v>3</v>
      </c>
      <c r="G6295">
        <f>VLOOKUP(E6295,'Data Produk'!$A$2:$E$2517,5,FALSE)</f>
        <v>26500</v>
      </c>
      <c r="H6295">
        <f t="shared" si="197"/>
        <v>79500</v>
      </c>
      <c r="I6295" t="str">
        <f>VLOOKUP(E6295,'Data Produk'!$A$2:$E$2517,3,FALSE)</f>
        <v>KC102 BHINNEKA USB CABLE TYPE C</v>
      </c>
      <c r="J6295" t="str">
        <f>VLOOKUP(E6295,'Data Produk'!$A$2:$E$2517,4,FALSE)</f>
        <v>CABLE</v>
      </c>
      <c r="K6295" t="str">
        <f>VLOOKUP(D6295,'Data Outlet'!$A$2:$D$17,4,FALSE)</f>
        <v>Fani Sari</v>
      </c>
      <c r="L6295" t="str">
        <f>VLOOKUP(D6295,'Data Outlet'!$A$2:$D$17,2,FALSE)</f>
        <v>LIPPO MALL KEMANG</v>
      </c>
    </row>
    <row r="6296" spans="1:12" x14ac:dyDescent="0.25">
      <c r="A6296" t="str">
        <f t="shared" si="198"/>
        <v>T-6295</v>
      </c>
      <c r="B6296" s="3" t="s">
        <v>2584</v>
      </c>
      <c r="C6296" s="5">
        <v>45473</v>
      </c>
      <c r="D6296" s="3" t="s">
        <v>42</v>
      </c>
      <c r="E6296" s="4" t="s">
        <v>2034</v>
      </c>
      <c r="F6296" s="9">
        <v>1</v>
      </c>
      <c r="G6296">
        <f>VLOOKUP(E6296,'Data Produk'!$A$2:$E$2517,5,FALSE)</f>
        <v>395100</v>
      </c>
      <c r="H6296">
        <f t="shared" si="197"/>
        <v>395100</v>
      </c>
      <c r="I6296" t="str">
        <f>VLOOKUP(E6296,'Data Produk'!$A$2:$E$2517,3,FALSE)</f>
        <v>TX1 PRO BHINNEKA EARPHONE BLACK</v>
      </c>
      <c r="J6296" t="str">
        <f>VLOOKUP(E6296,'Data Produk'!$A$2:$E$2517,4,FALSE)</f>
        <v>TWS</v>
      </c>
      <c r="K6296" t="str">
        <f>VLOOKUP(D6296,'Data Outlet'!$A$2:$D$17,4,FALSE)</f>
        <v>Hadi Nugroho</v>
      </c>
      <c r="L6296" t="str">
        <f>VLOOKUP(D6296,'Data Outlet'!$A$2:$D$17,2,FALSE)</f>
        <v>MALL KELAPA GADING</v>
      </c>
    </row>
    <row r="6297" spans="1:12" x14ac:dyDescent="0.25">
      <c r="A6297" t="str">
        <f t="shared" si="198"/>
        <v>T-6296</v>
      </c>
      <c r="B6297" s="3" t="s">
        <v>2584</v>
      </c>
      <c r="C6297" s="5">
        <v>45449</v>
      </c>
      <c r="D6297" s="3" t="s">
        <v>42</v>
      </c>
      <c r="E6297" s="4" t="s">
        <v>1322</v>
      </c>
      <c r="F6297" s="9">
        <v>3</v>
      </c>
      <c r="G6297">
        <f>VLOOKUP(E6297,'Data Produk'!$A$2:$E$2517,5,FALSE)</f>
        <v>34200</v>
      </c>
      <c r="H6297">
        <f t="shared" si="197"/>
        <v>102600</v>
      </c>
      <c r="I6297" t="str">
        <f>VLOOKUP(E6297,'Data Produk'!$A$2:$E$2517,3,FALSE)</f>
        <v>BHINNEKA VIGIL MP452 BASIC MOUSEPAD BLACK</v>
      </c>
      <c r="J6297" t="str">
        <f>VLOOKUP(E6297,'Data Produk'!$A$2:$E$2517,4,FALSE)</f>
        <v>BASIC MOUSEPAD</v>
      </c>
      <c r="K6297" t="str">
        <f>VLOOKUP(D6297,'Data Outlet'!$A$2:$D$17,4,FALSE)</f>
        <v>Hadi Nugroho</v>
      </c>
      <c r="L6297" t="str">
        <f>VLOOKUP(D6297,'Data Outlet'!$A$2:$D$17,2,FALSE)</f>
        <v>MALL KELAPA GADING</v>
      </c>
    </row>
    <row r="6298" spans="1:12" x14ac:dyDescent="0.25">
      <c r="A6298" t="str">
        <f t="shared" si="198"/>
        <v>T-6297</v>
      </c>
      <c r="B6298" s="3" t="s">
        <v>2584</v>
      </c>
      <c r="C6298" s="5">
        <v>45467</v>
      </c>
      <c r="D6298" s="3" t="s">
        <v>39</v>
      </c>
      <c r="E6298" s="4" t="s">
        <v>422</v>
      </c>
      <c r="F6298" s="9">
        <v>1</v>
      </c>
      <c r="G6298">
        <f>VLOOKUP(E6298,'Data Produk'!$A$2:$E$2517,5,FALSE)</f>
        <v>30333.333333333332</v>
      </c>
      <c r="H6298">
        <f t="shared" si="197"/>
        <v>30333.333333333332</v>
      </c>
      <c r="I6298" t="str">
        <f>VLOOKUP(E6298,'Data Produk'!$A$2:$E$2517,3,FALSE)</f>
        <v>KM106 BHINNEKA USB CABLE MICRO</v>
      </c>
      <c r="J6298" t="str">
        <f>VLOOKUP(E6298,'Data Produk'!$A$2:$E$2517,4,FALSE)</f>
        <v>CABLE</v>
      </c>
      <c r="K6298" t="str">
        <f>VLOOKUP(D6298,'Data Outlet'!$A$2:$D$17,4,FALSE)</f>
        <v>Eko Wijaya</v>
      </c>
      <c r="L6298" t="str">
        <f>VLOOKUP(D6298,'Data Outlet'!$A$2:$D$17,2,FALSE)</f>
        <v>KOTA KASABLANKA</v>
      </c>
    </row>
    <row r="6299" spans="1:12" x14ac:dyDescent="0.25">
      <c r="A6299" t="str">
        <f t="shared" si="198"/>
        <v>T-6298</v>
      </c>
      <c r="B6299" s="3" t="s">
        <v>2584</v>
      </c>
      <c r="C6299" s="5">
        <v>45464</v>
      </c>
      <c r="D6299" s="3" t="s">
        <v>40</v>
      </c>
      <c r="E6299" s="4" t="s">
        <v>1298</v>
      </c>
      <c r="F6299" s="9">
        <v>1</v>
      </c>
      <c r="G6299">
        <f>VLOOKUP(E6299,'Data Produk'!$A$2:$E$2517,5,FALSE)</f>
        <v>41400</v>
      </c>
      <c r="H6299">
        <f t="shared" si="197"/>
        <v>41400</v>
      </c>
      <c r="I6299" t="str">
        <f>VLOOKUP(E6299,'Data Produk'!$A$2:$E$2517,3,FALSE)</f>
        <v>BHINNEKA CW1-Q03 18W 1-PORTS CHARGER (QC) WHITE</v>
      </c>
      <c r="J6299" t="str">
        <f>VLOOKUP(E6299,'Data Produk'!$A$2:$E$2517,4,FALSE)</f>
        <v>CHARGER</v>
      </c>
      <c r="K6299" t="str">
        <f>VLOOKUP(D6299,'Data Outlet'!$A$2:$D$17,4,FALSE)</f>
        <v>Fani Sari</v>
      </c>
      <c r="L6299" t="str">
        <f>VLOOKUP(D6299,'Data Outlet'!$A$2:$D$17,2,FALSE)</f>
        <v>LIPPO MALL KEMANG</v>
      </c>
    </row>
    <row r="6300" spans="1:12" x14ac:dyDescent="0.25">
      <c r="A6300" t="str">
        <f t="shared" si="198"/>
        <v>T-6299</v>
      </c>
      <c r="B6300" s="3" t="s">
        <v>2584</v>
      </c>
      <c r="C6300" s="5">
        <v>45462</v>
      </c>
      <c r="D6300" s="3" t="s">
        <v>42</v>
      </c>
      <c r="E6300" s="4" t="s">
        <v>1210</v>
      </c>
      <c r="F6300" s="9">
        <v>3</v>
      </c>
      <c r="G6300">
        <f>VLOOKUP(E6300,'Data Produk'!$A$2:$E$2517,5,FALSE)</f>
        <v>100000</v>
      </c>
      <c r="H6300">
        <f t="shared" si="197"/>
        <v>300000</v>
      </c>
      <c r="I6300" t="str">
        <f>VLOOKUP(E6300,'Data Produk'!$A$2:$E$2517,3,FALSE)</f>
        <v>BHINNEKA Gaming Mousepad RGB MPR800s WHITE</v>
      </c>
      <c r="J6300" t="str">
        <f>VLOOKUP(E6300,'Data Produk'!$A$2:$E$2517,4,FALSE)</f>
        <v>GAMING MOUSEPAD</v>
      </c>
      <c r="K6300" t="str">
        <f>VLOOKUP(D6300,'Data Outlet'!$A$2:$D$17,4,FALSE)</f>
        <v>Hadi Nugroho</v>
      </c>
      <c r="L6300" t="str">
        <f>VLOOKUP(D6300,'Data Outlet'!$A$2:$D$17,2,FALSE)</f>
        <v>MALL KELAPA GADING</v>
      </c>
    </row>
    <row r="6301" spans="1:12" x14ac:dyDescent="0.25">
      <c r="A6301" t="str">
        <f t="shared" si="198"/>
        <v>T-6300</v>
      </c>
      <c r="B6301" s="3" t="s">
        <v>2584</v>
      </c>
      <c r="C6301" s="5">
        <v>45453</v>
      </c>
      <c r="D6301" s="3" t="s">
        <v>42</v>
      </c>
      <c r="E6301" s="4" t="s">
        <v>1157</v>
      </c>
      <c r="F6301" s="9">
        <v>4</v>
      </c>
      <c r="G6301">
        <f>VLOOKUP(E6301,'Data Produk'!$A$2:$E$2517,5,FALSE)</f>
        <v>75000</v>
      </c>
      <c r="H6301">
        <f t="shared" si="197"/>
        <v>300000</v>
      </c>
      <c r="I6301" t="str">
        <f>VLOOKUP(E6301,'Data Produk'!$A$2:$E$2517,3,FALSE)</f>
        <v>BHINNEKA Gaming Earphone EG1</v>
      </c>
      <c r="J6301" t="str">
        <f>VLOOKUP(E6301,'Data Produk'!$A$2:$E$2517,4,FALSE)</f>
        <v>EARPHONE</v>
      </c>
      <c r="K6301" t="str">
        <f>VLOOKUP(D6301,'Data Outlet'!$A$2:$D$17,4,FALSE)</f>
        <v>Hadi Nugroho</v>
      </c>
      <c r="L6301" t="str">
        <f>VLOOKUP(D6301,'Data Outlet'!$A$2:$D$17,2,FALSE)</f>
        <v>MALL KELAPA GADING</v>
      </c>
    </row>
    <row r="6302" spans="1:12" x14ac:dyDescent="0.25">
      <c r="A6302" t="str">
        <f t="shared" si="198"/>
        <v>T-6301</v>
      </c>
      <c r="B6302" s="3" t="s">
        <v>2584</v>
      </c>
      <c r="C6302" s="5">
        <v>45457</v>
      </c>
      <c r="D6302" s="3" t="s">
        <v>39</v>
      </c>
      <c r="E6302" s="4" t="s">
        <v>1188</v>
      </c>
      <c r="F6302" s="9">
        <v>1</v>
      </c>
      <c r="G6302">
        <f>VLOOKUP(E6302,'Data Produk'!$A$2:$E$2517,5,FALSE)</f>
        <v>138000</v>
      </c>
      <c r="H6302">
        <f t="shared" si="197"/>
        <v>138000</v>
      </c>
      <c r="I6302" t="str">
        <f>VLOOKUP(E6302,'Data Produk'!$A$2:$E$2517,3,FALSE)</f>
        <v>BHINNEKA GO Keyboard Mouse Wireless Office WK893</v>
      </c>
      <c r="J6302" t="str">
        <f>VLOOKUP(E6302,'Data Produk'!$A$2:$E$2517,4,FALSE)</f>
        <v>OFFICE COMBO</v>
      </c>
      <c r="K6302" t="str">
        <f>VLOOKUP(D6302,'Data Outlet'!$A$2:$D$17,4,FALSE)</f>
        <v>Eko Wijaya</v>
      </c>
      <c r="L6302" t="str">
        <f>VLOOKUP(D6302,'Data Outlet'!$A$2:$D$17,2,FALSE)</f>
        <v>KOTA KASABLANKA</v>
      </c>
    </row>
    <row r="6303" spans="1:12" x14ac:dyDescent="0.25">
      <c r="A6303" t="str">
        <f t="shared" si="198"/>
        <v>T-6302</v>
      </c>
      <c r="B6303" s="3" t="s">
        <v>2584</v>
      </c>
      <c r="C6303" s="5">
        <v>45466</v>
      </c>
      <c r="D6303" s="3" t="s">
        <v>42</v>
      </c>
      <c r="E6303" s="4" t="s">
        <v>1159</v>
      </c>
      <c r="F6303" s="9">
        <v>4</v>
      </c>
      <c r="G6303">
        <f>VLOOKUP(E6303,'Data Produk'!$A$2:$E$2517,5,FALSE)</f>
        <v>40500</v>
      </c>
      <c r="H6303">
        <f t="shared" si="197"/>
        <v>162000</v>
      </c>
      <c r="I6303" t="str">
        <f>VLOOKUP(E6303,'Data Produk'!$A$2:$E$2517,3,FALSE)</f>
        <v>BHINNEKA Mouse Wireless W188 WHITE</v>
      </c>
      <c r="J6303" t="str">
        <f>VLOOKUP(E6303,'Data Produk'!$A$2:$E$2517,4,FALSE)</f>
        <v>OFFICE MOUSE</v>
      </c>
      <c r="K6303" t="str">
        <f>VLOOKUP(D6303,'Data Outlet'!$A$2:$D$17,4,FALSE)</f>
        <v>Hadi Nugroho</v>
      </c>
      <c r="L6303" t="str">
        <f>VLOOKUP(D6303,'Data Outlet'!$A$2:$D$17,2,FALSE)</f>
        <v>MALL KELAPA GADING</v>
      </c>
    </row>
    <row r="6304" spans="1:12" x14ac:dyDescent="0.25">
      <c r="A6304" t="str">
        <f t="shared" si="198"/>
        <v>T-6303</v>
      </c>
      <c r="B6304" s="3" t="s">
        <v>2584</v>
      </c>
      <c r="C6304" s="5">
        <v>45448</v>
      </c>
      <c r="D6304" s="3" t="s">
        <v>40</v>
      </c>
      <c r="E6304" s="4" t="s">
        <v>1325</v>
      </c>
      <c r="F6304" s="9">
        <v>2</v>
      </c>
      <c r="G6304">
        <f>VLOOKUP(E6304,'Data Produk'!$A$2:$E$2517,5,FALSE)</f>
        <v>32000</v>
      </c>
      <c r="H6304">
        <f t="shared" si="197"/>
        <v>64000</v>
      </c>
      <c r="I6304" t="str">
        <f>VLOOKUP(E6304,'Data Produk'!$A$2:$E$2517,3,FALSE)</f>
        <v>KL104 BHINNEKA USB CABLE LIGHTNING</v>
      </c>
      <c r="J6304" t="str">
        <f>VLOOKUP(E6304,'Data Produk'!$A$2:$E$2517,4,FALSE)</f>
        <v>CABLE</v>
      </c>
      <c r="K6304" t="str">
        <f>VLOOKUP(D6304,'Data Outlet'!$A$2:$D$17,4,FALSE)</f>
        <v>Fani Sari</v>
      </c>
      <c r="L6304" t="str">
        <f>VLOOKUP(D6304,'Data Outlet'!$A$2:$D$17,2,FALSE)</f>
        <v>LIPPO MALL KEMANG</v>
      </c>
    </row>
    <row r="6305" spans="1:12" x14ac:dyDescent="0.25">
      <c r="A6305" t="str">
        <f t="shared" si="198"/>
        <v>T-6304</v>
      </c>
      <c r="B6305" s="3" t="s">
        <v>2584</v>
      </c>
      <c r="C6305" s="5">
        <v>45471</v>
      </c>
      <c r="D6305" s="3" t="s">
        <v>42</v>
      </c>
      <c r="E6305" s="4" t="s">
        <v>995</v>
      </c>
      <c r="F6305" s="9">
        <v>2</v>
      </c>
      <c r="G6305">
        <f>VLOOKUP(E6305,'Data Produk'!$A$2:$E$2517,5,FALSE)</f>
        <v>134100</v>
      </c>
      <c r="H6305">
        <f t="shared" si="197"/>
        <v>268200</v>
      </c>
      <c r="I6305" t="str">
        <f>VLOOKUP(E6305,'Data Produk'!$A$2:$E$2517,3,FALSE)</f>
        <v>BHINNEKA Gaming Mousepad MP904 MINT</v>
      </c>
      <c r="J6305" t="str">
        <f>VLOOKUP(E6305,'Data Produk'!$A$2:$E$2517,4,FALSE)</f>
        <v>DESKMAT</v>
      </c>
      <c r="K6305" t="str">
        <f>VLOOKUP(D6305,'Data Outlet'!$A$2:$D$17,4,FALSE)</f>
        <v>Hadi Nugroho</v>
      </c>
      <c r="L6305" t="str">
        <f>VLOOKUP(D6305,'Data Outlet'!$A$2:$D$17,2,FALSE)</f>
        <v>MALL KELAPA GADING</v>
      </c>
    </row>
    <row r="6306" spans="1:12" x14ac:dyDescent="0.25">
      <c r="A6306" t="str">
        <f t="shared" si="198"/>
        <v>T-6305</v>
      </c>
      <c r="B6306" s="3" t="s">
        <v>2584</v>
      </c>
      <c r="C6306" s="5">
        <v>45461</v>
      </c>
      <c r="D6306" s="3" t="s">
        <v>40</v>
      </c>
      <c r="E6306" s="4" t="s">
        <v>1300</v>
      </c>
      <c r="F6306" s="9">
        <v>4</v>
      </c>
      <c r="G6306">
        <f>VLOOKUP(E6306,'Data Produk'!$A$2:$E$2517,5,FALSE)</f>
        <v>15000</v>
      </c>
      <c r="H6306">
        <f t="shared" si="197"/>
        <v>60000</v>
      </c>
      <c r="I6306" t="str">
        <f>VLOOKUP(E6306,'Data Produk'!$A$2:$E$2517,3,FALSE)</f>
        <v>KM103 BHINNEKA USB CABLE MICRO</v>
      </c>
      <c r="J6306" t="str">
        <f>VLOOKUP(E6306,'Data Produk'!$A$2:$E$2517,4,FALSE)</f>
        <v>CABLE</v>
      </c>
      <c r="K6306" t="str">
        <f>VLOOKUP(D6306,'Data Outlet'!$A$2:$D$17,4,FALSE)</f>
        <v>Fani Sari</v>
      </c>
      <c r="L6306" t="str">
        <f>VLOOKUP(D6306,'Data Outlet'!$A$2:$D$17,2,FALSE)</f>
        <v>LIPPO MALL KEMANG</v>
      </c>
    </row>
    <row r="6307" spans="1:12" x14ac:dyDescent="0.25">
      <c r="A6307" t="str">
        <f t="shared" si="198"/>
        <v>T-6306</v>
      </c>
      <c r="B6307" s="3" t="s">
        <v>2584</v>
      </c>
      <c r="C6307" s="5">
        <v>45462</v>
      </c>
      <c r="D6307" s="3" t="s">
        <v>42</v>
      </c>
      <c r="E6307" s="4" t="s">
        <v>687</v>
      </c>
      <c r="F6307" s="9">
        <v>12</v>
      </c>
      <c r="G6307">
        <f>VLOOKUP(E6307,'Data Produk'!$A$2:$E$2517,5,FALSE)</f>
        <v>94500</v>
      </c>
      <c r="H6307">
        <f t="shared" si="197"/>
        <v>1134000</v>
      </c>
      <c r="I6307" t="str">
        <f>VLOOKUP(E6307,'Data Produk'!$A$2:$E$2517,3,FALSE)</f>
        <v>BHINNEKA SMART LIGHT BUB 12W SLB102</v>
      </c>
      <c r="J6307" t="str">
        <f>VLOOKUP(E6307,'Data Produk'!$A$2:$E$2517,4,FALSE)</f>
        <v>SMART LIFE</v>
      </c>
      <c r="K6307" t="str">
        <f>VLOOKUP(D6307,'Data Outlet'!$A$2:$D$17,4,FALSE)</f>
        <v>Hadi Nugroho</v>
      </c>
      <c r="L6307" t="str">
        <f>VLOOKUP(D6307,'Data Outlet'!$A$2:$D$17,2,FALSE)</f>
        <v>MALL KELAPA GADING</v>
      </c>
    </row>
    <row r="6308" spans="1:12" x14ac:dyDescent="0.25">
      <c r="A6308" t="str">
        <f t="shared" si="198"/>
        <v>T-6307</v>
      </c>
      <c r="B6308" s="3" t="s">
        <v>2584</v>
      </c>
      <c r="C6308" s="5">
        <v>45446</v>
      </c>
      <c r="D6308" s="3" t="s">
        <v>42</v>
      </c>
      <c r="E6308" s="4" t="s">
        <v>565</v>
      </c>
      <c r="F6308" s="9">
        <v>1</v>
      </c>
      <c r="G6308">
        <f>VLOOKUP(E6308,'Data Produk'!$A$2:$E$2517,5,FALSE)</f>
        <v>144000</v>
      </c>
      <c r="H6308">
        <f t="shared" si="197"/>
        <v>144000</v>
      </c>
      <c r="I6308" t="str">
        <f>VLOOKUP(E6308,'Data Produk'!$A$2:$E$2517,3,FALSE)</f>
        <v>BHINNEKA CHIEF II HG20 GAMING HEADSET BLACK</v>
      </c>
      <c r="J6308" t="str">
        <f>VLOOKUP(E6308,'Data Produk'!$A$2:$E$2517,4,FALSE)</f>
        <v>GAMING HEADSET</v>
      </c>
      <c r="K6308" t="str">
        <f>VLOOKUP(D6308,'Data Outlet'!$A$2:$D$17,4,FALSE)</f>
        <v>Hadi Nugroho</v>
      </c>
      <c r="L6308" t="str">
        <f>VLOOKUP(D6308,'Data Outlet'!$A$2:$D$17,2,FALSE)</f>
        <v>MALL KELAPA GADING</v>
      </c>
    </row>
    <row r="6309" spans="1:12" x14ac:dyDescent="0.25">
      <c r="A6309" t="str">
        <f t="shared" si="198"/>
        <v>T-6308</v>
      </c>
      <c r="B6309" s="3" t="s">
        <v>2584</v>
      </c>
      <c r="C6309" s="5">
        <v>45451</v>
      </c>
      <c r="D6309" s="3" t="s">
        <v>39</v>
      </c>
      <c r="E6309" s="4" t="s">
        <v>2035</v>
      </c>
      <c r="F6309" s="9">
        <v>1</v>
      </c>
      <c r="G6309">
        <f>VLOOKUP(E6309,'Data Produk'!$A$2:$E$2517,5,FALSE)</f>
        <v>1331100</v>
      </c>
      <c r="H6309">
        <f t="shared" si="197"/>
        <v>1331100</v>
      </c>
      <c r="I6309" t="str">
        <f>VLOOKUP(E6309,'Data Produk'!$A$2:$E$2517,3,FALSE)</f>
        <v>BHINNEKA Gaming Keyboard MAXFIT 67 MK-858 White WHITE SWITCH</v>
      </c>
      <c r="J6309" t="str">
        <f>VLOOKUP(E6309,'Data Produk'!$A$2:$E$2517,4,FALSE)</f>
        <v>KEYBOARD GAMING</v>
      </c>
      <c r="K6309" t="str">
        <f>VLOOKUP(D6309,'Data Outlet'!$A$2:$D$17,4,FALSE)</f>
        <v>Eko Wijaya</v>
      </c>
      <c r="L6309" t="str">
        <f>VLOOKUP(D6309,'Data Outlet'!$A$2:$D$17,2,FALSE)</f>
        <v>KOTA KASABLANKA</v>
      </c>
    </row>
    <row r="6310" spans="1:12" x14ac:dyDescent="0.25">
      <c r="A6310" t="str">
        <f t="shared" si="198"/>
        <v>T-6309</v>
      </c>
      <c r="B6310" s="3" t="s">
        <v>2584</v>
      </c>
      <c r="C6310" s="5">
        <v>45452</v>
      </c>
      <c r="D6310" s="3" t="s">
        <v>39</v>
      </c>
      <c r="E6310" s="4" t="s">
        <v>2036</v>
      </c>
      <c r="F6310" s="9">
        <v>5</v>
      </c>
      <c r="G6310">
        <f>VLOOKUP(E6310,'Data Produk'!$A$2:$E$2517,5,FALSE)</f>
        <v>117000</v>
      </c>
      <c r="H6310">
        <f t="shared" si="197"/>
        <v>585000</v>
      </c>
      <c r="I6310" t="str">
        <f>VLOOKUP(E6310,'Data Produk'!$A$2:$E$2517,3,FALSE)</f>
        <v>BHINNEKA Gaming Headset HQ52S+</v>
      </c>
      <c r="J6310" t="str">
        <f>VLOOKUP(E6310,'Data Produk'!$A$2:$E$2517,4,FALSE)</f>
        <v>GAMING HEADSET</v>
      </c>
      <c r="K6310" t="str">
        <f>VLOOKUP(D6310,'Data Outlet'!$A$2:$D$17,4,FALSE)</f>
        <v>Eko Wijaya</v>
      </c>
      <c r="L6310" t="str">
        <f>VLOOKUP(D6310,'Data Outlet'!$A$2:$D$17,2,FALSE)</f>
        <v>KOTA KASABLANKA</v>
      </c>
    </row>
    <row r="6311" spans="1:12" x14ac:dyDescent="0.25">
      <c r="A6311" t="str">
        <f t="shared" si="198"/>
        <v>T-6310</v>
      </c>
      <c r="B6311" s="3" t="s">
        <v>2584</v>
      </c>
      <c r="C6311" s="5">
        <v>45458</v>
      </c>
      <c r="D6311" s="3" t="s">
        <v>40</v>
      </c>
      <c r="E6311" s="4" t="s">
        <v>2037</v>
      </c>
      <c r="F6311" s="9">
        <v>1</v>
      </c>
      <c r="G6311">
        <f>VLOOKUP(E6311,'Data Produk'!$A$2:$E$2517,5,FALSE)</f>
        <v>314100</v>
      </c>
      <c r="H6311">
        <f t="shared" si="197"/>
        <v>314100</v>
      </c>
      <c r="I6311" t="str">
        <f>VLOOKUP(E6311,'Data Produk'!$A$2:$E$2517,3,FALSE)</f>
        <v>BHINNEKA NC20 NOTEBOOK COOLER BLACK</v>
      </c>
      <c r="J6311" t="str">
        <f>VLOOKUP(E6311,'Data Produk'!$A$2:$E$2517,4,FALSE)</f>
        <v>CN COOLER/ PC FAN ACC/ STAND LAPTOP</v>
      </c>
      <c r="K6311" t="str">
        <f>VLOOKUP(D6311,'Data Outlet'!$A$2:$D$17,4,FALSE)</f>
        <v>Fani Sari</v>
      </c>
      <c r="L6311" t="str">
        <f>VLOOKUP(D6311,'Data Outlet'!$A$2:$D$17,2,FALSE)</f>
        <v>LIPPO MALL KEMANG</v>
      </c>
    </row>
    <row r="6312" spans="1:12" x14ac:dyDescent="0.25">
      <c r="A6312" t="str">
        <f t="shared" si="198"/>
        <v>T-6311</v>
      </c>
      <c r="B6312" s="3" t="s">
        <v>2584</v>
      </c>
      <c r="C6312" s="5">
        <v>45446</v>
      </c>
      <c r="D6312" s="3" t="s">
        <v>40</v>
      </c>
      <c r="E6312" s="4" t="s">
        <v>1299</v>
      </c>
      <c r="F6312" s="9">
        <v>2</v>
      </c>
      <c r="G6312">
        <f>VLOOKUP(E6312,'Data Produk'!$A$2:$E$2517,5,FALSE)</f>
        <v>197100</v>
      </c>
      <c r="H6312">
        <f t="shared" si="197"/>
        <v>394200</v>
      </c>
      <c r="I6312" t="str">
        <f>VLOOKUP(E6312,'Data Produk'!$A$2:$E$2517,3,FALSE)</f>
        <v>BHINNEKA Gaming Deskmat ATO MP905 KANAGAWA</v>
      </c>
      <c r="J6312" t="str">
        <f>VLOOKUP(E6312,'Data Produk'!$A$2:$E$2517,4,FALSE)</f>
        <v>DESKMAT</v>
      </c>
      <c r="K6312" t="str">
        <f>VLOOKUP(D6312,'Data Outlet'!$A$2:$D$17,4,FALSE)</f>
        <v>Fani Sari</v>
      </c>
      <c r="L6312" t="str">
        <f>VLOOKUP(D6312,'Data Outlet'!$A$2:$D$17,2,FALSE)</f>
        <v>LIPPO MALL KEMANG</v>
      </c>
    </row>
    <row r="6313" spans="1:12" x14ac:dyDescent="0.25">
      <c r="A6313" t="str">
        <f t="shared" si="198"/>
        <v>T-6312</v>
      </c>
      <c r="B6313" s="3" t="s">
        <v>2584</v>
      </c>
      <c r="C6313" s="5">
        <v>45468</v>
      </c>
      <c r="D6313" s="3" t="s">
        <v>39</v>
      </c>
      <c r="E6313" s="4" t="s">
        <v>436</v>
      </c>
      <c r="F6313" s="9">
        <v>2</v>
      </c>
      <c r="G6313">
        <f>VLOOKUP(E6313,'Data Produk'!$A$2:$E$2517,5,FALSE)</f>
        <v>80100</v>
      </c>
      <c r="H6313">
        <f t="shared" si="197"/>
        <v>160200</v>
      </c>
      <c r="I6313" t="str">
        <f>VLOOKUP(E6313,'Data Produk'!$A$2:$E$2517,3,FALSE)</f>
        <v>BHINNEKA AGILE MP903 GAMING MOUSEPAD BLACK</v>
      </c>
      <c r="J6313" t="str">
        <f>VLOOKUP(E6313,'Data Produk'!$A$2:$E$2517,4,FALSE)</f>
        <v>GAMING MOUSEPAD</v>
      </c>
      <c r="K6313" t="str">
        <f>VLOOKUP(D6313,'Data Outlet'!$A$2:$D$17,4,FALSE)</f>
        <v>Eko Wijaya</v>
      </c>
      <c r="L6313" t="str">
        <f>VLOOKUP(D6313,'Data Outlet'!$A$2:$D$17,2,FALSE)</f>
        <v>KOTA KASABLANKA</v>
      </c>
    </row>
    <row r="6314" spans="1:12" x14ac:dyDescent="0.25">
      <c r="A6314" t="str">
        <f t="shared" si="198"/>
        <v>T-6313</v>
      </c>
      <c r="B6314" s="3" t="s">
        <v>2584</v>
      </c>
      <c r="C6314" s="5">
        <v>45465</v>
      </c>
      <c r="D6314" s="3" t="s">
        <v>39</v>
      </c>
      <c r="E6314" s="4" t="s">
        <v>430</v>
      </c>
      <c r="F6314" s="9">
        <v>4</v>
      </c>
      <c r="G6314">
        <f>VLOOKUP(E6314,'Data Produk'!$A$2:$E$2517,5,FALSE)</f>
        <v>131850</v>
      </c>
      <c r="H6314">
        <f t="shared" si="197"/>
        <v>527400</v>
      </c>
      <c r="I6314" t="str">
        <f>VLOOKUP(E6314,'Data Produk'!$A$2:$E$2517,3,FALSE)</f>
        <v>BHINNEKA VENOM II WGC2 GAMING MOUSE MINT</v>
      </c>
      <c r="J6314" t="str">
        <f>VLOOKUP(E6314,'Data Produk'!$A$2:$E$2517,4,FALSE)</f>
        <v>MOUSE GAMING</v>
      </c>
      <c r="K6314" t="str">
        <f>VLOOKUP(D6314,'Data Outlet'!$A$2:$D$17,4,FALSE)</f>
        <v>Eko Wijaya</v>
      </c>
      <c r="L6314" t="str">
        <f>VLOOKUP(D6314,'Data Outlet'!$A$2:$D$17,2,FALSE)</f>
        <v>KOTA KASABLANKA</v>
      </c>
    </row>
    <row r="6315" spans="1:12" x14ac:dyDescent="0.25">
      <c r="A6315" t="str">
        <f t="shared" si="198"/>
        <v>T-6314</v>
      </c>
      <c r="B6315" s="3" t="s">
        <v>2584</v>
      </c>
      <c r="C6315" s="5">
        <v>45464</v>
      </c>
      <c r="D6315" s="3" t="s">
        <v>42</v>
      </c>
      <c r="E6315" s="4" t="s">
        <v>1009</v>
      </c>
      <c r="F6315" s="9">
        <v>2</v>
      </c>
      <c r="G6315">
        <f>VLOOKUP(E6315,'Data Produk'!$A$2:$E$2517,5,FALSE)</f>
        <v>417000</v>
      </c>
      <c r="H6315">
        <f t="shared" si="197"/>
        <v>834000</v>
      </c>
      <c r="I6315" t="str">
        <f>VLOOKUP(E6315,'Data Produk'!$A$2:$E$2517,3,FALSE)</f>
        <v>BHINNEKA Gaming Keyboard MAXFIT 61 MK-857 Black RED SWITCH</v>
      </c>
      <c r="J6315" t="str">
        <f>VLOOKUP(E6315,'Data Produk'!$A$2:$E$2517,4,FALSE)</f>
        <v>KEYBOARD GAMING</v>
      </c>
      <c r="K6315" t="str">
        <f>VLOOKUP(D6315,'Data Outlet'!$A$2:$D$17,4,FALSE)</f>
        <v>Hadi Nugroho</v>
      </c>
      <c r="L6315" t="str">
        <f>VLOOKUP(D6315,'Data Outlet'!$A$2:$D$17,2,FALSE)</f>
        <v>MALL KELAPA GADING</v>
      </c>
    </row>
    <row r="6316" spans="1:12" x14ac:dyDescent="0.25">
      <c r="A6316" t="str">
        <f t="shared" si="198"/>
        <v>T-6315</v>
      </c>
      <c r="B6316" s="3" t="s">
        <v>2584</v>
      </c>
      <c r="C6316" s="5">
        <v>45444</v>
      </c>
      <c r="D6316" s="3" t="s">
        <v>42</v>
      </c>
      <c r="E6316" s="4" t="s">
        <v>1170</v>
      </c>
      <c r="F6316" s="9">
        <v>3</v>
      </c>
      <c r="G6316">
        <f>VLOOKUP(E6316,'Data Produk'!$A$2:$E$2517,5,FALSE)</f>
        <v>314100</v>
      </c>
      <c r="H6316">
        <f t="shared" si="197"/>
        <v>942300</v>
      </c>
      <c r="I6316" t="str">
        <f>VLOOKUP(E6316,'Data Produk'!$A$2:$E$2517,3,FALSE)</f>
        <v>BHINNEKA NC20 NOTEBOOK COOLER BLACK</v>
      </c>
      <c r="J6316" t="str">
        <f>VLOOKUP(E6316,'Data Produk'!$A$2:$E$2517,4,FALSE)</f>
        <v>CN COOLER/ PC FAN ACC/ STAND LAPTOP</v>
      </c>
      <c r="K6316" t="str">
        <f>VLOOKUP(D6316,'Data Outlet'!$A$2:$D$17,4,FALSE)</f>
        <v>Hadi Nugroho</v>
      </c>
      <c r="L6316" t="str">
        <f>VLOOKUP(D6316,'Data Outlet'!$A$2:$D$17,2,FALSE)</f>
        <v>MALL KELAPA GADING</v>
      </c>
    </row>
    <row r="6317" spans="1:12" x14ac:dyDescent="0.25">
      <c r="A6317" t="str">
        <f t="shared" si="198"/>
        <v>T-6316</v>
      </c>
      <c r="B6317" s="3" t="s">
        <v>2584</v>
      </c>
      <c r="C6317" s="5">
        <v>45461</v>
      </c>
      <c r="D6317" s="3" t="s">
        <v>39</v>
      </c>
      <c r="E6317" s="4" t="s">
        <v>1104</v>
      </c>
      <c r="F6317" s="9">
        <v>1</v>
      </c>
      <c r="G6317">
        <f>VLOOKUP(E6317,'Data Produk'!$A$2:$E$2517,5,FALSE)</f>
        <v>80000</v>
      </c>
      <c r="H6317">
        <f t="shared" si="197"/>
        <v>80000</v>
      </c>
      <c r="I6317" t="str">
        <f>VLOOKUP(E6317,'Data Produk'!$A$2:$E$2517,3,FALSE)</f>
        <v>BHINNEKA Gaming WristPad AC4101M (PILO TKL)</v>
      </c>
      <c r="J6317" t="str">
        <f>VLOOKUP(E6317,'Data Produk'!$A$2:$E$2517,4,FALSE)</f>
        <v>OTHER ACCESSORIES</v>
      </c>
      <c r="K6317" t="str">
        <f>VLOOKUP(D6317,'Data Outlet'!$A$2:$D$17,4,FALSE)</f>
        <v>Eko Wijaya</v>
      </c>
      <c r="L6317" t="str">
        <f>VLOOKUP(D6317,'Data Outlet'!$A$2:$D$17,2,FALSE)</f>
        <v>KOTA KASABLANKA</v>
      </c>
    </row>
    <row r="6318" spans="1:12" x14ac:dyDescent="0.25">
      <c r="A6318" t="str">
        <f t="shared" si="198"/>
        <v>T-6317</v>
      </c>
      <c r="B6318" s="3" t="s">
        <v>2584</v>
      </c>
      <c r="C6318" s="5">
        <v>45460</v>
      </c>
      <c r="D6318" s="3" t="s">
        <v>39</v>
      </c>
      <c r="E6318" s="4" t="s">
        <v>1022</v>
      </c>
      <c r="F6318" s="9">
        <v>3</v>
      </c>
      <c r="G6318">
        <f>VLOOKUP(E6318,'Data Produk'!$A$2:$E$2517,5,FALSE)</f>
        <v>50000</v>
      </c>
      <c r="H6318">
        <f t="shared" si="197"/>
        <v>150000</v>
      </c>
      <c r="I6318" t="str">
        <f>VLOOKUP(E6318,'Data Produk'!$A$2:$E$2517,3,FALSE)</f>
        <v>BHINNEKA Gaming Headset Stand Model Y</v>
      </c>
      <c r="J6318" t="str">
        <f>VLOOKUP(E6318,'Data Produk'!$A$2:$E$2517,4,FALSE)</f>
        <v>OTHER ACCESSORIES</v>
      </c>
      <c r="K6318" t="str">
        <f>VLOOKUP(D6318,'Data Outlet'!$A$2:$D$17,4,FALSE)</f>
        <v>Eko Wijaya</v>
      </c>
      <c r="L6318" t="str">
        <f>VLOOKUP(D6318,'Data Outlet'!$A$2:$D$17,2,FALSE)</f>
        <v>KOTA KASABLANKA</v>
      </c>
    </row>
    <row r="6319" spans="1:12" x14ac:dyDescent="0.25">
      <c r="A6319" t="str">
        <f t="shared" si="198"/>
        <v>T-6318</v>
      </c>
      <c r="B6319" s="3" t="s">
        <v>2584</v>
      </c>
      <c r="C6319" s="5">
        <v>45453</v>
      </c>
      <c r="D6319" s="3" t="s">
        <v>40</v>
      </c>
      <c r="E6319" s="4" t="s">
        <v>2038</v>
      </c>
      <c r="F6319" s="9">
        <v>1</v>
      </c>
      <c r="G6319">
        <f>VLOOKUP(E6319,'Data Produk'!$A$2:$E$2517,5,FALSE)</f>
        <v>24500</v>
      </c>
      <c r="H6319">
        <f t="shared" si="197"/>
        <v>24500</v>
      </c>
      <c r="I6319" t="str">
        <f>VLOOKUP(E6319,'Data Produk'!$A$2:$E$2517,3,FALSE)</f>
        <v>BHINNEKA Gaming Mousepad MP292 LP</v>
      </c>
      <c r="J6319" t="str">
        <f>VLOOKUP(E6319,'Data Produk'!$A$2:$E$2517,4,FALSE)</f>
        <v>BASIC MOUSEPAD</v>
      </c>
      <c r="K6319" t="str">
        <f>VLOOKUP(D6319,'Data Outlet'!$A$2:$D$17,4,FALSE)</f>
        <v>Fani Sari</v>
      </c>
      <c r="L6319" t="str">
        <f>VLOOKUP(D6319,'Data Outlet'!$A$2:$D$17,2,FALSE)</f>
        <v>LIPPO MALL KEMANG</v>
      </c>
    </row>
    <row r="6320" spans="1:12" x14ac:dyDescent="0.25">
      <c r="A6320" t="str">
        <f t="shared" si="198"/>
        <v>T-6319</v>
      </c>
      <c r="B6320" s="3" t="s">
        <v>2584</v>
      </c>
      <c r="C6320" s="5">
        <v>45468</v>
      </c>
      <c r="D6320" s="3" t="s">
        <v>42</v>
      </c>
      <c r="E6320" s="4" t="s">
        <v>977</v>
      </c>
      <c r="F6320" s="9">
        <v>4</v>
      </c>
      <c r="G6320">
        <f>VLOOKUP(E6320,'Data Produk'!$A$2:$E$2517,5,FALSE)</f>
        <v>10000</v>
      </c>
      <c r="H6320">
        <f t="shared" si="197"/>
        <v>40000</v>
      </c>
      <c r="I6320" t="str">
        <f>VLOOKUP(E6320,'Data Produk'!$A$2:$E$2517,3,FALSE)</f>
        <v>KM201 BHINNEKA USB CABLE MICRO</v>
      </c>
      <c r="J6320" t="str">
        <f>VLOOKUP(E6320,'Data Produk'!$A$2:$E$2517,4,FALSE)</f>
        <v>CABLE</v>
      </c>
      <c r="K6320" t="str">
        <f>VLOOKUP(D6320,'Data Outlet'!$A$2:$D$17,4,FALSE)</f>
        <v>Hadi Nugroho</v>
      </c>
      <c r="L6320" t="str">
        <f>VLOOKUP(D6320,'Data Outlet'!$A$2:$D$17,2,FALSE)</f>
        <v>MALL KELAPA GADING</v>
      </c>
    </row>
    <row r="6321" spans="1:12" x14ac:dyDescent="0.25">
      <c r="A6321" t="str">
        <f t="shared" si="198"/>
        <v>T-6320</v>
      </c>
      <c r="B6321" s="3" t="s">
        <v>2584</v>
      </c>
      <c r="C6321" s="5">
        <v>45473</v>
      </c>
      <c r="D6321" s="3" t="s">
        <v>39</v>
      </c>
      <c r="E6321" s="4" t="s">
        <v>410</v>
      </c>
      <c r="F6321" s="9">
        <v>1</v>
      </c>
      <c r="G6321">
        <f>VLOOKUP(E6321,'Data Produk'!$A$2:$E$2517,5,FALSE)</f>
        <v>10000</v>
      </c>
      <c r="H6321">
        <f t="shared" si="197"/>
        <v>10000</v>
      </c>
      <c r="I6321" t="str">
        <f>VLOOKUP(E6321,'Data Produk'!$A$2:$E$2517,3,FALSE)</f>
        <v>KM104 BHINNEKA USB CABLE MICRO</v>
      </c>
      <c r="J6321" t="str">
        <f>VLOOKUP(E6321,'Data Produk'!$A$2:$E$2517,4,FALSE)</f>
        <v>CABLE</v>
      </c>
      <c r="K6321" t="str">
        <f>VLOOKUP(D6321,'Data Outlet'!$A$2:$D$17,4,FALSE)</f>
        <v>Eko Wijaya</v>
      </c>
      <c r="L6321" t="str">
        <f>VLOOKUP(D6321,'Data Outlet'!$A$2:$D$17,2,FALSE)</f>
        <v>KOTA KASABLANKA</v>
      </c>
    </row>
    <row r="6322" spans="1:12" x14ac:dyDescent="0.25">
      <c r="A6322" t="str">
        <f t="shared" si="198"/>
        <v>T-6321</v>
      </c>
      <c r="B6322" s="3" t="s">
        <v>2584</v>
      </c>
      <c r="C6322" s="5">
        <v>45455</v>
      </c>
      <c r="D6322" s="3" t="s">
        <v>39</v>
      </c>
      <c r="E6322" s="4" t="s">
        <v>823</v>
      </c>
      <c r="F6322" s="9">
        <v>1</v>
      </c>
      <c r="G6322">
        <f>VLOOKUP(E6322,'Data Produk'!$A$2:$E$2517,5,FALSE)</f>
        <v>145800</v>
      </c>
      <c r="H6322">
        <f t="shared" si="197"/>
        <v>145800</v>
      </c>
      <c r="I6322" t="str">
        <f>VLOOKUP(E6322,'Data Produk'!$A$2:$E$2517,3,FALSE)</f>
        <v>BHINNEKA SHOOTER II GP13 GAMEPAD BLACK</v>
      </c>
      <c r="J6322" t="str">
        <f>VLOOKUP(E6322,'Data Produk'!$A$2:$E$2517,4,FALSE)</f>
        <v>GAMEPAD</v>
      </c>
      <c r="K6322" t="str">
        <f>VLOOKUP(D6322,'Data Outlet'!$A$2:$D$17,4,FALSE)</f>
        <v>Eko Wijaya</v>
      </c>
      <c r="L6322" t="str">
        <f>VLOOKUP(D6322,'Data Outlet'!$A$2:$D$17,2,FALSE)</f>
        <v>KOTA KASABLANKA</v>
      </c>
    </row>
    <row r="6323" spans="1:12" x14ac:dyDescent="0.25">
      <c r="A6323" t="str">
        <f t="shared" si="198"/>
        <v>T-6322</v>
      </c>
      <c r="B6323" s="3" t="s">
        <v>2584</v>
      </c>
      <c r="C6323" s="5">
        <v>45465</v>
      </c>
      <c r="D6323" s="3" t="s">
        <v>42</v>
      </c>
      <c r="E6323" s="4" t="s">
        <v>1287</v>
      </c>
      <c r="F6323" s="9">
        <v>18</v>
      </c>
      <c r="G6323">
        <f>VLOOKUP(E6323,'Data Produk'!$A$2:$E$2517,5,FALSE)</f>
        <v>25200</v>
      </c>
      <c r="H6323">
        <f t="shared" si="197"/>
        <v>453600</v>
      </c>
      <c r="I6323" t="str">
        <f>VLOOKUP(E6323,'Data Produk'!$A$2:$E$2517,3,FALSE)</f>
        <v>KDC105 BHINNEKA USB CABLE TYPE C</v>
      </c>
      <c r="J6323" t="str">
        <f>VLOOKUP(E6323,'Data Produk'!$A$2:$E$2517,4,FALSE)</f>
        <v>CABLE</v>
      </c>
      <c r="K6323" t="str">
        <f>VLOOKUP(D6323,'Data Outlet'!$A$2:$D$17,4,FALSE)</f>
        <v>Hadi Nugroho</v>
      </c>
      <c r="L6323" t="str">
        <f>VLOOKUP(D6323,'Data Outlet'!$A$2:$D$17,2,FALSE)</f>
        <v>MALL KELAPA GADING</v>
      </c>
    </row>
    <row r="6324" spans="1:12" x14ac:dyDescent="0.25">
      <c r="A6324" t="str">
        <f t="shared" si="198"/>
        <v>T-6323</v>
      </c>
      <c r="B6324" s="3" t="s">
        <v>2584</v>
      </c>
      <c r="C6324" s="5">
        <v>45454</v>
      </c>
      <c r="D6324" s="3" t="s">
        <v>42</v>
      </c>
      <c r="E6324" s="4" t="s">
        <v>1556</v>
      </c>
      <c r="F6324" s="9">
        <v>1</v>
      </c>
      <c r="G6324">
        <f>VLOOKUP(E6324,'Data Produk'!$A$2:$E$2517,5,FALSE)</f>
        <v>98100</v>
      </c>
      <c r="H6324">
        <f t="shared" si="197"/>
        <v>98100</v>
      </c>
      <c r="I6324" t="str">
        <f>VLOOKUP(E6324,'Data Produk'!$A$2:$E$2517,3,FALSE)</f>
        <v>BHINNEKA SMART IR REMOTE SR01</v>
      </c>
      <c r="J6324" t="str">
        <f>VLOOKUP(E6324,'Data Produk'!$A$2:$E$2517,4,FALSE)</f>
        <v>SMART LIFE</v>
      </c>
      <c r="K6324" t="str">
        <f>VLOOKUP(D6324,'Data Outlet'!$A$2:$D$17,4,FALSE)</f>
        <v>Hadi Nugroho</v>
      </c>
      <c r="L6324" t="str">
        <f>VLOOKUP(D6324,'Data Outlet'!$A$2:$D$17,2,FALSE)</f>
        <v>MALL KELAPA GADING</v>
      </c>
    </row>
    <row r="6325" spans="1:12" x14ac:dyDescent="0.25">
      <c r="A6325" t="str">
        <f t="shared" si="198"/>
        <v>T-6324</v>
      </c>
      <c r="B6325" s="3" t="s">
        <v>2584</v>
      </c>
      <c r="C6325" s="5">
        <v>45453</v>
      </c>
      <c r="D6325" s="3" t="s">
        <v>42</v>
      </c>
      <c r="E6325" s="4" t="s">
        <v>1129</v>
      </c>
      <c r="F6325" s="9">
        <v>7</v>
      </c>
      <c r="G6325">
        <f>VLOOKUP(E6325,'Data Produk'!$A$2:$E$2517,5,FALSE)</f>
        <v>44100</v>
      </c>
      <c r="H6325">
        <f t="shared" si="197"/>
        <v>308700</v>
      </c>
      <c r="I6325" t="str">
        <f>VLOOKUP(E6325,'Data Produk'!$A$2:$E$2517,3,FALSE)</f>
        <v>BHINNEKA POWER PURE 18W 1-PORT TYPE-A USB CHARGER (QC) WHITE</v>
      </c>
      <c r="J6325" t="str">
        <f>VLOOKUP(E6325,'Data Produk'!$A$2:$E$2517,4,FALSE)</f>
        <v>CHARGER</v>
      </c>
      <c r="K6325" t="str">
        <f>VLOOKUP(D6325,'Data Outlet'!$A$2:$D$17,4,FALSE)</f>
        <v>Hadi Nugroho</v>
      </c>
      <c r="L6325" t="str">
        <f>VLOOKUP(D6325,'Data Outlet'!$A$2:$D$17,2,FALSE)</f>
        <v>MALL KELAPA GADING</v>
      </c>
    </row>
    <row r="6326" spans="1:12" x14ac:dyDescent="0.25">
      <c r="A6326" t="str">
        <f t="shared" si="198"/>
        <v>T-6325</v>
      </c>
      <c r="B6326" s="3" t="s">
        <v>2584</v>
      </c>
      <c r="C6326" s="5">
        <v>45469</v>
      </c>
      <c r="D6326" s="3" t="s">
        <v>42</v>
      </c>
      <c r="E6326" s="4" t="s">
        <v>1024</v>
      </c>
      <c r="F6326" s="9">
        <v>9</v>
      </c>
      <c r="G6326">
        <f>VLOOKUP(E6326,'Data Produk'!$A$2:$E$2517,5,FALSE)</f>
        <v>32000</v>
      </c>
      <c r="H6326">
        <f t="shared" si="197"/>
        <v>288000</v>
      </c>
      <c r="I6326" t="str">
        <f>VLOOKUP(E6326,'Data Produk'!$A$2:$E$2517,3,FALSE)</f>
        <v>KL104 BHINNEKA USB CABLE LIGHTNING</v>
      </c>
      <c r="J6326" t="str">
        <f>VLOOKUP(E6326,'Data Produk'!$A$2:$E$2517,4,FALSE)</f>
        <v>CABLE</v>
      </c>
      <c r="K6326" t="str">
        <f>VLOOKUP(D6326,'Data Outlet'!$A$2:$D$17,4,FALSE)</f>
        <v>Hadi Nugroho</v>
      </c>
      <c r="L6326" t="str">
        <f>VLOOKUP(D6326,'Data Outlet'!$A$2:$D$17,2,FALSE)</f>
        <v>MALL KELAPA GADING</v>
      </c>
    </row>
    <row r="6327" spans="1:12" x14ac:dyDescent="0.25">
      <c r="A6327" t="str">
        <f t="shared" si="198"/>
        <v>T-6326</v>
      </c>
      <c r="B6327" s="3" t="s">
        <v>2584</v>
      </c>
      <c r="C6327" s="5">
        <v>45448</v>
      </c>
      <c r="D6327" s="3" t="s">
        <v>42</v>
      </c>
      <c r="E6327" s="4" t="s">
        <v>811</v>
      </c>
      <c r="F6327" s="9">
        <v>2</v>
      </c>
      <c r="G6327">
        <f>VLOOKUP(E6327,'Data Produk'!$A$2:$E$2517,5,FALSE)</f>
        <v>413100</v>
      </c>
      <c r="H6327">
        <f t="shared" si="197"/>
        <v>826200</v>
      </c>
      <c r="I6327" t="str">
        <f>VLOOKUP(E6327,'Data Produk'!$A$2:$E$2517,3,FALSE)</f>
        <v>BHINNEKA Gaming Mouse UX3 BLACK</v>
      </c>
      <c r="J6327" t="str">
        <f>VLOOKUP(E6327,'Data Produk'!$A$2:$E$2517,4,FALSE)</f>
        <v>MOUSE GAMING</v>
      </c>
      <c r="K6327" t="str">
        <f>VLOOKUP(D6327,'Data Outlet'!$A$2:$D$17,4,FALSE)</f>
        <v>Hadi Nugroho</v>
      </c>
      <c r="L6327" t="str">
        <f>VLOOKUP(D6327,'Data Outlet'!$A$2:$D$17,2,FALSE)</f>
        <v>MALL KELAPA GADING</v>
      </c>
    </row>
    <row r="6328" spans="1:12" x14ac:dyDescent="0.25">
      <c r="A6328" t="str">
        <f t="shared" si="198"/>
        <v>T-6327</v>
      </c>
      <c r="B6328" s="3" t="s">
        <v>2584</v>
      </c>
      <c r="C6328" s="5">
        <v>45463</v>
      </c>
      <c r="D6328" s="3" t="s">
        <v>42</v>
      </c>
      <c r="E6328" s="4" t="s">
        <v>2039</v>
      </c>
      <c r="F6328" s="9">
        <v>3</v>
      </c>
      <c r="G6328">
        <f>VLOOKUP(E6328,'Data Produk'!$A$2:$E$2517,5,FALSE)</f>
        <v>80000</v>
      </c>
      <c r="H6328">
        <f t="shared" si="197"/>
        <v>240000</v>
      </c>
      <c r="I6328" t="str">
        <f>VLOOKUP(E6328,'Data Produk'!$A$2:$E$2517,3,FALSE)</f>
        <v>BHINNEKA Gaming Headset Stand Tower AC3001</v>
      </c>
      <c r="J6328" t="str">
        <f>VLOOKUP(E6328,'Data Produk'!$A$2:$E$2517,4,FALSE)</f>
        <v>OTHER ACCESSORIES</v>
      </c>
      <c r="K6328" t="str">
        <f>VLOOKUP(D6328,'Data Outlet'!$A$2:$D$17,4,FALSE)</f>
        <v>Hadi Nugroho</v>
      </c>
      <c r="L6328" t="str">
        <f>VLOOKUP(D6328,'Data Outlet'!$A$2:$D$17,2,FALSE)</f>
        <v>MALL KELAPA GADING</v>
      </c>
    </row>
    <row r="6329" spans="1:12" x14ac:dyDescent="0.25">
      <c r="A6329" t="str">
        <f t="shared" si="198"/>
        <v>T-6328</v>
      </c>
      <c r="B6329" s="3" t="s">
        <v>2584</v>
      </c>
      <c r="C6329" s="5">
        <v>45457</v>
      </c>
      <c r="D6329" s="3" t="s">
        <v>40</v>
      </c>
      <c r="E6329" s="4" t="s">
        <v>1347</v>
      </c>
      <c r="F6329" s="9">
        <v>2</v>
      </c>
      <c r="G6329">
        <f>VLOOKUP(E6329,'Data Produk'!$A$2:$E$2517,5,FALSE)</f>
        <v>170100</v>
      </c>
      <c r="H6329">
        <f t="shared" si="197"/>
        <v>340200</v>
      </c>
      <c r="I6329" t="str">
        <f>VLOOKUP(E6329,'Data Produk'!$A$2:$E$2517,3,FALSE)</f>
        <v>BHINNEKA Gaming Deskmat ATO MP905 PLUM</v>
      </c>
      <c r="J6329" t="str">
        <f>VLOOKUP(E6329,'Data Produk'!$A$2:$E$2517,4,FALSE)</f>
        <v>DESKMAT</v>
      </c>
      <c r="K6329" t="str">
        <f>VLOOKUP(D6329,'Data Outlet'!$A$2:$D$17,4,FALSE)</f>
        <v>Fani Sari</v>
      </c>
      <c r="L6329" t="str">
        <f>VLOOKUP(D6329,'Data Outlet'!$A$2:$D$17,2,FALSE)</f>
        <v>LIPPO MALL KEMANG</v>
      </c>
    </row>
    <row r="6330" spans="1:12" x14ac:dyDescent="0.25">
      <c r="A6330" t="str">
        <f t="shared" si="198"/>
        <v>T-6329</v>
      </c>
      <c r="B6330" s="3" t="s">
        <v>2584</v>
      </c>
      <c r="C6330" s="5">
        <v>45457</v>
      </c>
      <c r="D6330" s="3" t="s">
        <v>42</v>
      </c>
      <c r="E6330" s="4" t="s">
        <v>1666</v>
      </c>
      <c r="F6330" s="9">
        <v>1</v>
      </c>
      <c r="G6330">
        <f>VLOOKUP(E6330,'Data Produk'!$A$2:$E$2517,5,FALSE)</f>
        <v>207000</v>
      </c>
      <c r="H6330">
        <f t="shared" si="197"/>
        <v>207000</v>
      </c>
      <c r="I6330" t="str">
        <f>VLOOKUP(E6330,'Data Produk'!$A$2:$E$2517,3,FALSE)</f>
        <v>WN01 BHINNEKA EARPHONE WIRELESS</v>
      </c>
      <c r="J6330" t="str">
        <f>VLOOKUP(E6330,'Data Produk'!$A$2:$E$2517,4,FALSE)</f>
        <v>EARPHONE</v>
      </c>
      <c r="K6330" t="str">
        <f>VLOOKUP(D6330,'Data Outlet'!$A$2:$D$17,4,FALSE)</f>
        <v>Hadi Nugroho</v>
      </c>
      <c r="L6330" t="str">
        <f>VLOOKUP(D6330,'Data Outlet'!$A$2:$D$17,2,FALSE)</f>
        <v>MALL KELAPA GADING</v>
      </c>
    </row>
    <row r="6331" spans="1:12" x14ac:dyDescent="0.25">
      <c r="A6331" t="str">
        <f t="shared" si="198"/>
        <v>T-6330</v>
      </c>
      <c r="B6331" s="3" t="s">
        <v>2584</v>
      </c>
      <c r="C6331" s="5">
        <v>45467</v>
      </c>
      <c r="D6331" s="3" t="s">
        <v>40</v>
      </c>
      <c r="E6331" s="4" t="s">
        <v>2040</v>
      </c>
      <c r="F6331" s="9">
        <v>1</v>
      </c>
      <c r="G6331">
        <f>VLOOKUP(E6331,'Data Produk'!$A$2:$E$2517,5,FALSE)</f>
        <v>207000</v>
      </c>
      <c r="H6331">
        <f t="shared" si="197"/>
        <v>207000</v>
      </c>
      <c r="I6331" t="str">
        <f>VLOOKUP(E6331,'Data Produk'!$A$2:$E$2517,3,FALSE)</f>
        <v>BHINNEKA Gaming Headset MH86 WHITE</v>
      </c>
      <c r="J6331" t="str">
        <f>VLOOKUP(E6331,'Data Produk'!$A$2:$E$2517,4,FALSE)</f>
        <v>GAMING HEADSET</v>
      </c>
      <c r="K6331" t="str">
        <f>VLOOKUP(D6331,'Data Outlet'!$A$2:$D$17,4,FALSE)</f>
        <v>Fani Sari</v>
      </c>
      <c r="L6331" t="str">
        <f>VLOOKUP(D6331,'Data Outlet'!$A$2:$D$17,2,FALSE)</f>
        <v>LIPPO MALL KEMANG</v>
      </c>
    </row>
    <row r="6332" spans="1:12" x14ac:dyDescent="0.25">
      <c r="A6332" t="str">
        <f t="shared" si="198"/>
        <v>T-6331</v>
      </c>
      <c r="B6332" s="3" t="s">
        <v>2584</v>
      </c>
      <c r="C6332" s="5">
        <v>45457</v>
      </c>
      <c r="D6332" s="3" t="s">
        <v>42</v>
      </c>
      <c r="E6332" s="4" t="s">
        <v>1068</v>
      </c>
      <c r="F6332" s="9">
        <v>1</v>
      </c>
      <c r="G6332">
        <f>VLOOKUP(E6332,'Data Produk'!$A$2:$E$2517,5,FALSE)</f>
        <v>10000</v>
      </c>
      <c r="H6332">
        <f t="shared" si="197"/>
        <v>10000</v>
      </c>
      <c r="I6332" t="str">
        <f>VLOOKUP(E6332,'Data Produk'!$A$2:$E$2517,3,FALSE)</f>
        <v>KM104 BHINNEKA USB CABLE MICRO</v>
      </c>
      <c r="J6332" t="str">
        <f>VLOOKUP(E6332,'Data Produk'!$A$2:$E$2517,4,FALSE)</f>
        <v>CABLE</v>
      </c>
      <c r="K6332" t="str">
        <f>VLOOKUP(D6332,'Data Outlet'!$A$2:$D$17,4,FALSE)</f>
        <v>Hadi Nugroho</v>
      </c>
      <c r="L6332" t="str">
        <f>VLOOKUP(D6332,'Data Outlet'!$A$2:$D$17,2,FALSE)</f>
        <v>MALL KELAPA GADING</v>
      </c>
    </row>
    <row r="6333" spans="1:12" x14ac:dyDescent="0.25">
      <c r="A6333" t="str">
        <f t="shared" si="198"/>
        <v>T-6332</v>
      </c>
      <c r="B6333" s="3" t="s">
        <v>2584</v>
      </c>
      <c r="C6333" s="5">
        <v>45463</v>
      </c>
      <c r="D6333" s="3" t="s">
        <v>39</v>
      </c>
      <c r="E6333" s="4" t="s">
        <v>1027</v>
      </c>
      <c r="F6333" s="9">
        <v>3</v>
      </c>
      <c r="G6333">
        <f>VLOOKUP(E6333,'Data Produk'!$A$2:$E$2517,5,FALSE)</f>
        <v>112500</v>
      </c>
      <c r="H6333">
        <f t="shared" si="197"/>
        <v>337500</v>
      </c>
      <c r="I6333" t="str">
        <f>VLOOKUP(E6333,'Data Produk'!$A$2:$E$2517,3,FALSE)</f>
        <v>BHINNEKA POWER PURE 38W 2-PORTS USB CHARGER (PD+QC) WHITE</v>
      </c>
      <c r="J6333" t="str">
        <f>VLOOKUP(E6333,'Data Produk'!$A$2:$E$2517,4,FALSE)</f>
        <v>CHARGER</v>
      </c>
      <c r="K6333" t="str">
        <f>VLOOKUP(D6333,'Data Outlet'!$A$2:$D$17,4,FALSE)</f>
        <v>Eko Wijaya</v>
      </c>
      <c r="L6333" t="str">
        <f>VLOOKUP(D6333,'Data Outlet'!$A$2:$D$17,2,FALSE)</f>
        <v>KOTA KASABLANKA</v>
      </c>
    </row>
    <row r="6334" spans="1:12" x14ac:dyDescent="0.25">
      <c r="A6334" t="str">
        <f t="shared" si="198"/>
        <v>T-6333</v>
      </c>
      <c r="B6334" s="3" t="s">
        <v>2584</v>
      </c>
      <c r="C6334" s="5">
        <v>45469</v>
      </c>
      <c r="D6334" s="3" t="s">
        <v>42</v>
      </c>
      <c r="E6334" s="4" t="s">
        <v>2041</v>
      </c>
      <c r="F6334" s="9">
        <v>2</v>
      </c>
      <c r="G6334">
        <f>VLOOKUP(E6334,'Data Produk'!$A$2:$E$2517,5,FALSE)</f>
        <v>207000</v>
      </c>
      <c r="H6334">
        <f t="shared" si="197"/>
        <v>414000</v>
      </c>
      <c r="I6334" t="str">
        <f>VLOOKUP(E6334,'Data Produk'!$A$2:$E$2517,3,FALSE)</f>
        <v>BHINNEKA Gaming Headset MH86 BLACK</v>
      </c>
      <c r="J6334" t="str">
        <f>VLOOKUP(E6334,'Data Produk'!$A$2:$E$2517,4,FALSE)</f>
        <v>GAMING HEADSET</v>
      </c>
      <c r="K6334" t="str">
        <f>VLOOKUP(D6334,'Data Outlet'!$A$2:$D$17,4,FALSE)</f>
        <v>Hadi Nugroho</v>
      </c>
      <c r="L6334" t="str">
        <f>VLOOKUP(D6334,'Data Outlet'!$A$2:$D$17,2,FALSE)</f>
        <v>MALL KELAPA GADING</v>
      </c>
    </row>
    <row r="6335" spans="1:12" x14ac:dyDescent="0.25">
      <c r="A6335" t="str">
        <f t="shared" si="198"/>
        <v>T-6334</v>
      </c>
      <c r="B6335" s="3" t="s">
        <v>2584</v>
      </c>
      <c r="C6335" s="5">
        <v>45462</v>
      </c>
      <c r="D6335" s="3" t="s">
        <v>42</v>
      </c>
      <c r="E6335" s="4" t="s">
        <v>1256</v>
      </c>
      <c r="F6335" s="9">
        <v>3</v>
      </c>
      <c r="G6335">
        <f>VLOOKUP(E6335,'Data Produk'!$A$2:$E$2517,5,FALSE)</f>
        <v>143100</v>
      </c>
      <c r="H6335">
        <f t="shared" si="197"/>
        <v>429300</v>
      </c>
      <c r="I6335" t="str">
        <f>VLOOKUP(E6335,'Data Produk'!$A$2:$E$2517,3,FALSE)</f>
        <v>BHINNEKA VENOM II WGC2 GAMING MOUSE MINT</v>
      </c>
      <c r="J6335" t="str">
        <f>VLOOKUP(E6335,'Data Produk'!$A$2:$E$2517,4,FALSE)</f>
        <v>MOUSE GAMING</v>
      </c>
      <c r="K6335" t="str">
        <f>VLOOKUP(D6335,'Data Outlet'!$A$2:$D$17,4,FALSE)</f>
        <v>Hadi Nugroho</v>
      </c>
      <c r="L6335" t="str">
        <f>VLOOKUP(D6335,'Data Outlet'!$A$2:$D$17,2,FALSE)</f>
        <v>MALL KELAPA GADING</v>
      </c>
    </row>
    <row r="6336" spans="1:12" x14ac:dyDescent="0.25">
      <c r="A6336" t="str">
        <f t="shared" si="198"/>
        <v>T-6335</v>
      </c>
      <c r="B6336" s="3" t="s">
        <v>2584</v>
      </c>
      <c r="C6336" s="5">
        <v>45452</v>
      </c>
      <c r="D6336" s="3" t="s">
        <v>40</v>
      </c>
      <c r="E6336" s="4" t="s">
        <v>1352</v>
      </c>
      <c r="F6336" s="9">
        <v>2</v>
      </c>
      <c r="G6336">
        <f>VLOOKUP(E6336,'Data Produk'!$A$2:$E$2517,5,FALSE)</f>
        <v>26100</v>
      </c>
      <c r="H6336">
        <f t="shared" si="197"/>
        <v>52200</v>
      </c>
      <c r="I6336" t="str">
        <f>VLOOKUP(E6336,'Data Produk'!$A$2:$E$2517,3,FALSE)</f>
        <v>KL102 BHINNEKA USB CABLE LIGHTNING</v>
      </c>
      <c r="J6336" t="str">
        <f>VLOOKUP(E6336,'Data Produk'!$A$2:$E$2517,4,FALSE)</f>
        <v>CABLE</v>
      </c>
      <c r="K6336" t="str">
        <f>VLOOKUP(D6336,'Data Outlet'!$A$2:$D$17,4,FALSE)</f>
        <v>Fani Sari</v>
      </c>
      <c r="L6336" t="str">
        <f>VLOOKUP(D6336,'Data Outlet'!$A$2:$D$17,2,FALSE)</f>
        <v>LIPPO MALL KEMANG</v>
      </c>
    </row>
    <row r="6337" spans="1:12" x14ac:dyDescent="0.25">
      <c r="A6337" t="str">
        <f t="shared" si="198"/>
        <v>T-6336</v>
      </c>
      <c r="B6337" s="3" t="s">
        <v>2584</v>
      </c>
      <c r="C6337" s="5">
        <v>45445</v>
      </c>
      <c r="D6337" s="3" t="s">
        <v>39</v>
      </c>
      <c r="E6337" s="4" t="s">
        <v>720</v>
      </c>
      <c r="F6337" s="9">
        <v>6</v>
      </c>
      <c r="G6337">
        <f>VLOOKUP(E6337,'Data Produk'!$A$2:$E$2517,5,FALSE)</f>
        <v>60750</v>
      </c>
      <c r="H6337">
        <f t="shared" si="197"/>
        <v>364500</v>
      </c>
      <c r="I6337" t="str">
        <f>VLOOKUP(E6337,'Data Produk'!$A$2:$E$2517,3,FALSE)</f>
        <v>BHINNEKA RAIGOR II WG10 GAMING MOUSE BLACK</v>
      </c>
      <c r="J6337" t="str">
        <f>VLOOKUP(E6337,'Data Produk'!$A$2:$E$2517,4,FALSE)</f>
        <v>MOUSE GAMING</v>
      </c>
      <c r="K6337" t="str">
        <f>VLOOKUP(D6337,'Data Outlet'!$A$2:$D$17,4,FALSE)</f>
        <v>Eko Wijaya</v>
      </c>
      <c r="L6337" t="str">
        <f>VLOOKUP(D6337,'Data Outlet'!$A$2:$D$17,2,FALSE)</f>
        <v>KOTA KASABLANKA</v>
      </c>
    </row>
    <row r="6338" spans="1:12" x14ac:dyDescent="0.25">
      <c r="A6338" t="str">
        <f t="shared" si="198"/>
        <v>T-6337</v>
      </c>
      <c r="B6338" s="3" t="s">
        <v>2584</v>
      </c>
      <c r="C6338" s="5">
        <v>45451</v>
      </c>
      <c r="D6338" s="3" t="s">
        <v>40</v>
      </c>
      <c r="E6338" s="4" t="s">
        <v>1374</v>
      </c>
      <c r="F6338" s="9">
        <v>3</v>
      </c>
      <c r="G6338">
        <f>VLOOKUP(E6338,'Data Produk'!$A$2:$E$2517,5,FALSE)</f>
        <v>53100</v>
      </c>
      <c r="H6338">
        <f t="shared" si="197"/>
        <v>159300</v>
      </c>
      <c r="I6338" t="str">
        <f>VLOOKUP(E6338,'Data Produk'!$A$2:$E$2517,3,FALSE)</f>
        <v>BHINNEKA POWER PURE 18W 1-PORT TYPE-A USB CHARGER (QC) WHITE</v>
      </c>
      <c r="J6338" t="str">
        <f>VLOOKUP(E6338,'Data Produk'!$A$2:$E$2517,4,FALSE)</f>
        <v>CHARGER</v>
      </c>
      <c r="K6338" t="str">
        <f>VLOOKUP(D6338,'Data Outlet'!$A$2:$D$17,4,FALSE)</f>
        <v>Fani Sari</v>
      </c>
      <c r="L6338" t="str">
        <f>VLOOKUP(D6338,'Data Outlet'!$A$2:$D$17,2,FALSE)</f>
        <v>LIPPO MALL KEMANG</v>
      </c>
    </row>
    <row r="6339" spans="1:12" x14ac:dyDescent="0.25">
      <c r="A6339" t="str">
        <f t="shared" si="198"/>
        <v>T-6338</v>
      </c>
      <c r="B6339" s="3" t="s">
        <v>2584</v>
      </c>
      <c r="C6339" s="5">
        <v>45446</v>
      </c>
      <c r="D6339" s="3" t="s">
        <v>42</v>
      </c>
      <c r="E6339" s="4" t="s">
        <v>1199</v>
      </c>
      <c r="F6339" s="9">
        <v>16</v>
      </c>
      <c r="G6339">
        <f>VLOOKUP(E6339,'Data Produk'!$A$2:$E$2517,5,FALSE)</f>
        <v>29700</v>
      </c>
      <c r="H6339">
        <f t="shared" ref="H6339:H6402" si="199">G6339*F6339</f>
        <v>475200</v>
      </c>
      <c r="I6339" t="str">
        <f>VLOOKUP(E6339,'Data Produk'!$A$2:$E$2517,3,FALSE)</f>
        <v>KL201 BHINNEKA USB CABLE LIGHTNING</v>
      </c>
      <c r="J6339" t="str">
        <f>VLOOKUP(E6339,'Data Produk'!$A$2:$E$2517,4,FALSE)</f>
        <v>CABLE</v>
      </c>
      <c r="K6339" t="str">
        <f>VLOOKUP(D6339,'Data Outlet'!$A$2:$D$17,4,FALSE)</f>
        <v>Hadi Nugroho</v>
      </c>
      <c r="L6339" t="str">
        <f>VLOOKUP(D6339,'Data Outlet'!$A$2:$D$17,2,FALSE)</f>
        <v>MALL KELAPA GADING</v>
      </c>
    </row>
    <row r="6340" spans="1:12" x14ac:dyDescent="0.25">
      <c r="A6340" t="str">
        <f t="shared" si="198"/>
        <v>T-6339</v>
      </c>
      <c r="B6340" s="3" t="s">
        <v>2584</v>
      </c>
      <c r="C6340" s="5">
        <v>45455</v>
      </c>
      <c r="D6340" s="3" t="s">
        <v>39</v>
      </c>
      <c r="E6340" s="4" t="s">
        <v>1219</v>
      </c>
      <c r="F6340" s="9">
        <v>7</v>
      </c>
      <c r="G6340">
        <f>VLOOKUP(E6340,'Data Produk'!$A$2:$E$2517,5,FALSE)</f>
        <v>15000</v>
      </c>
      <c r="H6340">
        <f t="shared" si="199"/>
        <v>105000</v>
      </c>
      <c r="I6340" t="str">
        <f>VLOOKUP(E6340,'Data Produk'!$A$2:$E$2517,3,FALSE)</f>
        <v>KC103 BHINNEKA USB CABLE TYPE C</v>
      </c>
      <c r="J6340" t="str">
        <f>VLOOKUP(E6340,'Data Produk'!$A$2:$E$2517,4,FALSE)</f>
        <v>CABLE</v>
      </c>
      <c r="K6340" t="str">
        <f>VLOOKUP(D6340,'Data Outlet'!$A$2:$D$17,4,FALSE)</f>
        <v>Eko Wijaya</v>
      </c>
      <c r="L6340" t="str">
        <f>VLOOKUP(D6340,'Data Outlet'!$A$2:$D$17,2,FALSE)</f>
        <v>KOTA KASABLANKA</v>
      </c>
    </row>
    <row r="6341" spans="1:12" x14ac:dyDescent="0.25">
      <c r="A6341" t="str">
        <f t="shared" si="198"/>
        <v>T-6340</v>
      </c>
      <c r="B6341" s="3" t="s">
        <v>2584</v>
      </c>
      <c r="C6341" s="5">
        <v>45451</v>
      </c>
      <c r="D6341" s="3" t="s">
        <v>40</v>
      </c>
      <c r="E6341" s="4" t="s">
        <v>1372</v>
      </c>
      <c r="F6341" s="9">
        <v>2</v>
      </c>
      <c r="G6341">
        <f>VLOOKUP(E6341,'Data Produk'!$A$2:$E$2517,5,FALSE)</f>
        <v>25200</v>
      </c>
      <c r="H6341">
        <f t="shared" si="199"/>
        <v>50400</v>
      </c>
      <c r="I6341" t="str">
        <f>VLOOKUP(E6341,'Data Produk'!$A$2:$E$2517,3,FALSE)</f>
        <v>KDC105 BHINNEKA USB CABLE TYPE C</v>
      </c>
      <c r="J6341" t="str">
        <f>VLOOKUP(E6341,'Data Produk'!$A$2:$E$2517,4,FALSE)</f>
        <v>CABLE</v>
      </c>
      <c r="K6341" t="str">
        <f>VLOOKUP(D6341,'Data Outlet'!$A$2:$D$17,4,FALSE)</f>
        <v>Fani Sari</v>
      </c>
      <c r="L6341" t="str">
        <f>VLOOKUP(D6341,'Data Outlet'!$A$2:$D$17,2,FALSE)</f>
        <v>LIPPO MALL KEMANG</v>
      </c>
    </row>
    <row r="6342" spans="1:12" x14ac:dyDescent="0.25">
      <c r="A6342" t="str">
        <f t="shared" si="198"/>
        <v>T-6341</v>
      </c>
      <c r="B6342" s="3" t="s">
        <v>2584</v>
      </c>
      <c r="C6342" s="5">
        <v>45457</v>
      </c>
      <c r="D6342" s="3" t="s">
        <v>40</v>
      </c>
      <c r="E6342" s="4" t="s">
        <v>2042</v>
      </c>
      <c r="F6342" s="9">
        <v>1</v>
      </c>
      <c r="G6342">
        <f>VLOOKUP(E6342,'Data Produk'!$A$2:$E$2517,5,FALSE)</f>
        <v>213000</v>
      </c>
      <c r="H6342">
        <f t="shared" si="199"/>
        <v>213000</v>
      </c>
      <c r="I6342" t="str">
        <f>VLOOKUP(E6342,'Data Produk'!$A$2:$E$2517,3,FALSE)</f>
        <v>BHINNEKA Gaming Headset MH87 BLACK</v>
      </c>
      <c r="J6342" t="str">
        <f>VLOOKUP(E6342,'Data Produk'!$A$2:$E$2517,4,FALSE)</f>
        <v>GAMING HEADSET</v>
      </c>
      <c r="K6342" t="str">
        <f>VLOOKUP(D6342,'Data Outlet'!$A$2:$D$17,4,FALSE)</f>
        <v>Fani Sari</v>
      </c>
      <c r="L6342" t="str">
        <f>VLOOKUP(D6342,'Data Outlet'!$A$2:$D$17,2,FALSE)</f>
        <v>LIPPO MALL KEMANG</v>
      </c>
    </row>
    <row r="6343" spans="1:12" x14ac:dyDescent="0.25">
      <c r="A6343" t="str">
        <f t="shared" si="198"/>
        <v>T-6342</v>
      </c>
      <c r="B6343" s="3" t="s">
        <v>2584</v>
      </c>
      <c r="C6343" s="5">
        <v>45447</v>
      </c>
      <c r="D6343" s="3" t="s">
        <v>42</v>
      </c>
      <c r="E6343" s="4" t="s">
        <v>1046</v>
      </c>
      <c r="F6343" s="9">
        <v>2</v>
      </c>
      <c r="G6343">
        <f>VLOOKUP(E6343,'Data Produk'!$A$2:$E$2517,5,FALSE)</f>
        <v>138500</v>
      </c>
      <c r="H6343">
        <f t="shared" si="199"/>
        <v>277000</v>
      </c>
      <c r="I6343" t="str">
        <f>VLOOKUP(E6343,'Data Produk'!$A$2:$E$2517,3,FALSE)</f>
        <v>BHINNEKA REVOLVER GP12 GAMEPAD BLACK</v>
      </c>
      <c r="J6343" t="str">
        <f>VLOOKUP(E6343,'Data Produk'!$A$2:$E$2517,4,FALSE)</f>
        <v>GAMEPAD</v>
      </c>
      <c r="K6343" t="str">
        <f>VLOOKUP(D6343,'Data Outlet'!$A$2:$D$17,4,FALSE)</f>
        <v>Hadi Nugroho</v>
      </c>
      <c r="L6343" t="str">
        <f>VLOOKUP(D6343,'Data Outlet'!$A$2:$D$17,2,FALSE)</f>
        <v>MALL KELAPA GADING</v>
      </c>
    </row>
    <row r="6344" spans="1:12" x14ac:dyDescent="0.25">
      <c r="A6344" t="str">
        <f t="shared" si="198"/>
        <v>T-6343</v>
      </c>
      <c r="B6344" s="3" t="s">
        <v>2584</v>
      </c>
      <c r="C6344" s="5">
        <v>45456</v>
      </c>
      <c r="D6344" s="3" t="s">
        <v>40</v>
      </c>
      <c r="E6344" s="4" t="s">
        <v>473</v>
      </c>
      <c r="F6344" s="9">
        <v>4</v>
      </c>
      <c r="G6344">
        <f>VLOOKUP(E6344,'Data Produk'!$A$2:$E$2517,5,FALSE)</f>
        <v>94500</v>
      </c>
      <c r="H6344">
        <f t="shared" si="199"/>
        <v>378000</v>
      </c>
      <c r="I6344" t="str">
        <f>VLOOKUP(E6344,'Data Produk'!$A$2:$E$2517,3,FALSE)</f>
        <v>BHINNEKA SMART LIGHT BUB 12W SLB102</v>
      </c>
      <c r="J6344" t="str">
        <f>VLOOKUP(E6344,'Data Produk'!$A$2:$E$2517,4,FALSE)</f>
        <v>SMART LIFE</v>
      </c>
      <c r="K6344" t="str">
        <f>VLOOKUP(D6344,'Data Outlet'!$A$2:$D$17,4,FALSE)</f>
        <v>Fani Sari</v>
      </c>
      <c r="L6344" t="str">
        <f>VLOOKUP(D6344,'Data Outlet'!$A$2:$D$17,2,FALSE)</f>
        <v>LIPPO MALL KEMANG</v>
      </c>
    </row>
    <row r="6345" spans="1:12" x14ac:dyDescent="0.25">
      <c r="A6345" t="str">
        <f t="shared" si="198"/>
        <v>T-6344</v>
      </c>
      <c r="B6345" s="3" t="s">
        <v>2584</v>
      </c>
      <c r="C6345" s="5">
        <v>45452</v>
      </c>
      <c r="D6345" s="3" t="s">
        <v>42</v>
      </c>
      <c r="E6345" s="4" t="s">
        <v>2043</v>
      </c>
      <c r="F6345" s="9">
        <v>2</v>
      </c>
      <c r="G6345">
        <f>VLOOKUP(E6345,'Data Produk'!$A$2:$E$2517,5,FALSE)</f>
        <v>172000</v>
      </c>
      <c r="H6345">
        <f t="shared" si="199"/>
        <v>344000</v>
      </c>
      <c r="I6345" t="str">
        <f>VLOOKUP(E6345,'Data Produk'!$A$2:$E$2517,3,FALSE)</f>
        <v>BHINNEKA Gaming Headset HG24</v>
      </c>
      <c r="J6345" t="str">
        <f>VLOOKUP(E6345,'Data Produk'!$A$2:$E$2517,4,FALSE)</f>
        <v>GAMING HEADSET</v>
      </c>
      <c r="K6345" t="str">
        <f>VLOOKUP(D6345,'Data Outlet'!$A$2:$D$17,4,FALSE)</f>
        <v>Hadi Nugroho</v>
      </c>
      <c r="L6345" t="str">
        <f>VLOOKUP(D6345,'Data Outlet'!$A$2:$D$17,2,FALSE)</f>
        <v>MALL KELAPA GADING</v>
      </c>
    </row>
    <row r="6346" spans="1:12" x14ac:dyDescent="0.25">
      <c r="A6346" t="str">
        <f t="shared" si="198"/>
        <v>T-6345</v>
      </c>
      <c r="B6346" s="3" t="s">
        <v>2584</v>
      </c>
      <c r="C6346" s="5">
        <v>45449</v>
      </c>
      <c r="D6346" s="3" t="s">
        <v>40</v>
      </c>
      <c r="E6346" s="4" t="s">
        <v>681</v>
      </c>
      <c r="F6346" s="9">
        <v>6</v>
      </c>
      <c r="G6346">
        <f>VLOOKUP(E6346,'Data Produk'!$A$2:$E$2517,5,FALSE)</f>
        <v>29700</v>
      </c>
      <c r="H6346">
        <f t="shared" si="199"/>
        <v>178200</v>
      </c>
      <c r="I6346" t="str">
        <f>VLOOKUP(E6346,'Data Produk'!$A$2:$E$2517,3,FALSE)</f>
        <v>KC201 BHINNEKA USB CABLE TYPE C</v>
      </c>
      <c r="J6346" t="str">
        <f>VLOOKUP(E6346,'Data Produk'!$A$2:$E$2517,4,FALSE)</f>
        <v>CABLE</v>
      </c>
      <c r="K6346" t="str">
        <f>VLOOKUP(D6346,'Data Outlet'!$A$2:$D$17,4,FALSE)</f>
        <v>Fani Sari</v>
      </c>
      <c r="L6346" t="str">
        <f>VLOOKUP(D6346,'Data Outlet'!$A$2:$D$17,2,FALSE)</f>
        <v>LIPPO MALL KEMANG</v>
      </c>
    </row>
    <row r="6347" spans="1:12" x14ac:dyDescent="0.25">
      <c r="A6347" t="str">
        <f t="shared" si="198"/>
        <v>T-6346</v>
      </c>
      <c r="B6347" s="3" t="s">
        <v>2584</v>
      </c>
      <c r="C6347" s="5">
        <v>45445</v>
      </c>
      <c r="D6347" s="3" t="s">
        <v>39</v>
      </c>
      <c r="E6347" s="4" t="s">
        <v>381</v>
      </c>
      <c r="F6347" s="9">
        <v>4</v>
      </c>
      <c r="G6347">
        <f>VLOOKUP(E6347,'Data Produk'!$A$2:$E$2517,5,FALSE)</f>
        <v>12600</v>
      </c>
      <c r="H6347">
        <f t="shared" si="199"/>
        <v>50400</v>
      </c>
      <c r="I6347" t="str">
        <f>VLOOKUP(E6347,'Data Produk'!$A$2:$E$2517,3,FALSE)</f>
        <v>BHINNEKA BASIC XL MP64 BASIC MOUSEPAD BLACK</v>
      </c>
      <c r="J6347" t="str">
        <f>VLOOKUP(E6347,'Data Produk'!$A$2:$E$2517,4,FALSE)</f>
        <v>BASIC MOUSEPAD</v>
      </c>
      <c r="K6347" t="str">
        <f>VLOOKUP(D6347,'Data Outlet'!$A$2:$D$17,4,FALSE)</f>
        <v>Eko Wijaya</v>
      </c>
      <c r="L6347" t="str">
        <f>VLOOKUP(D6347,'Data Outlet'!$A$2:$D$17,2,FALSE)</f>
        <v>KOTA KASABLANKA</v>
      </c>
    </row>
    <row r="6348" spans="1:12" x14ac:dyDescent="0.25">
      <c r="A6348" t="str">
        <f t="shared" ref="A6348:A6411" si="200">"T-"&amp;ROW()-1</f>
        <v>T-6347</v>
      </c>
      <c r="B6348" s="3" t="s">
        <v>2584</v>
      </c>
      <c r="C6348" s="5">
        <v>45462</v>
      </c>
      <c r="D6348" s="3" t="s">
        <v>42</v>
      </c>
      <c r="E6348" s="4" t="s">
        <v>1040</v>
      </c>
      <c r="F6348" s="9">
        <v>2</v>
      </c>
      <c r="G6348">
        <f>VLOOKUP(E6348,'Data Produk'!$A$2:$E$2517,5,FALSE)</f>
        <v>76500</v>
      </c>
      <c r="H6348">
        <f t="shared" si="199"/>
        <v>153000</v>
      </c>
      <c r="I6348" t="str">
        <f>VLOOKUP(E6348,'Data Produk'!$A$2:$E$2517,3,FALSE)</f>
        <v>BHINNEKA Gaming Keyboard K-511.</v>
      </c>
      <c r="J6348" t="str">
        <f>VLOOKUP(E6348,'Data Produk'!$A$2:$E$2517,4,FALSE)</f>
        <v>KEYBOARD GAMING</v>
      </c>
      <c r="K6348" t="str">
        <f>VLOOKUP(D6348,'Data Outlet'!$A$2:$D$17,4,FALSE)</f>
        <v>Hadi Nugroho</v>
      </c>
      <c r="L6348" t="str">
        <f>VLOOKUP(D6348,'Data Outlet'!$A$2:$D$17,2,FALSE)</f>
        <v>MALL KELAPA GADING</v>
      </c>
    </row>
    <row r="6349" spans="1:12" x14ac:dyDescent="0.25">
      <c r="A6349" t="str">
        <f t="shared" si="200"/>
        <v>T-6348</v>
      </c>
      <c r="B6349" s="3" t="s">
        <v>2584</v>
      </c>
      <c r="C6349" s="5">
        <v>45458</v>
      </c>
      <c r="D6349" s="3" t="s">
        <v>42</v>
      </c>
      <c r="E6349" s="4" t="s">
        <v>1048</v>
      </c>
      <c r="F6349" s="9">
        <v>22</v>
      </c>
      <c r="G6349">
        <f>VLOOKUP(E6349,'Data Produk'!$A$2:$E$2517,5,FALSE)</f>
        <v>15000</v>
      </c>
      <c r="H6349">
        <f t="shared" si="199"/>
        <v>330000</v>
      </c>
      <c r="I6349" t="str">
        <f>VLOOKUP(E6349,'Data Produk'!$A$2:$E$2517,3,FALSE)</f>
        <v>KC103 BHINNEKA USB CABLE TYPE C</v>
      </c>
      <c r="J6349" t="str">
        <f>VLOOKUP(E6349,'Data Produk'!$A$2:$E$2517,4,FALSE)</f>
        <v>CABLE</v>
      </c>
      <c r="K6349" t="str">
        <f>VLOOKUP(D6349,'Data Outlet'!$A$2:$D$17,4,FALSE)</f>
        <v>Hadi Nugroho</v>
      </c>
      <c r="L6349" t="str">
        <f>VLOOKUP(D6349,'Data Outlet'!$A$2:$D$17,2,FALSE)</f>
        <v>MALL KELAPA GADING</v>
      </c>
    </row>
    <row r="6350" spans="1:12" x14ac:dyDescent="0.25">
      <c r="A6350" t="str">
        <f t="shared" si="200"/>
        <v>T-6349</v>
      </c>
      <c r="B6350" s="3" t="s">
        <v>2584</v>
      </c>
      <c r="C6350" s="5">
        <v>45448</v>
      </c>
      <c r="D6350" s="3" t="s">
        <v>40</v>
      </c>
      <c r="E6350" s="4" t="s">
        <v>1014</v>
      </c>
      <c r="F6350" s="9">
        <v>1</v>
      </c>
      <c r="G6350">
        <f>VLOOKUP(E6350,'Data Produk'!$A$2:$E$2517,5,FALSE)</f>
        <v>65700</v>
      </c>
      <c r="H6350">
        <f t="shared" si="199"/>
        <v>65700</v>
      </c>
      <c r="I6350" t="str">
        <f>VLOOKUP(E6350,'Data Produk'!$A$2:$E$2517,3,FALSE)</f>
        <v>BHINNEKA POWER GO 20W 1-PORT TYPE-C USB CHARGER (PD) WHITE</v>
      </c>
      <c r="J6350" t="str">
        <f>VLOOKUP(E6350,'Data Produk'!$A$2:$E$2517,4,FALSE)</f>
        <v>CHARGER</v>
      </c>
      <c r="K6350" t="str">
        <f>VLOOKUP(D6350,'Data Outlet'!$A$2:$D$17,4,FALSE)</f>
        <v>Fani Sari</v>
      </c>
      <c r="L6350" t="str">
        <f>VLOOKUP(D6350,'Data Outlet'!$A$2:$D$17,2,FALSE)</f>
        <v>LIPPO MALL KEMANG</v>
      </c>
    </row>
    <row r="6351" spans="1:12" x14ac:dyDescent="0.25">
      <c r="A6351" t="str">
        <f t="shared" si="200"/>
        <v>T-6350</v>
      </c>
      <c r="B6351" s="3" t="s">
        <v>2584</v>
      </c>
      <c r="C6351" s="5">
        <v>45471</v>
      </c>
      <c r="D6351" s="3" t="s">
        <v>42</v>
      </c>
      <c r="E6351" s="4" t="s">
        <v>1774</v>
      </c>
      <c r="F6351" s="9">
        <v>2</v>
      </c>
      <c r="G6351">
        <f>VLOOKUP(E6351,'Data Produk'!$A$2:$E$2517,5,FALSE)</f>
        <v>145800</v>
      </c>
      <c r="H6351">
        <f t="shared" si="199"/>
        <v>291600</v>
      </c>
      <c r="I6351" t="str">
        <f>VLOOKUP(E6351,'Data Produk'!$A$2:$E$2517,3,FALSE)</f>
        <v>BHINNEKA SHOOTER II GP13 GAMEPAD BLACK</v>
      </c>
      <c r="J6351" t="str">
        <f>VLOOKUP(E6351,'Data Produk'!$A$2:$E$2517,4,FALSE)</f>
        <v>GAMEPAD</v>
      </c>
      <c r="K6351" t="str">
        <f>VLOOKUP(D6351,'Data Outlet'!$A$2:$D$17,4,FALSE)</f>
        <v>Hadi Nugroho</v>
      </c>
      <c r="L6351" t="str">
        <f>VLOOKUP(D6351,'Data Outlet'!$A$2:$D$17,2,FALSE)</f>
        <v>MALL KELAPA GADING</v>
      </c>
    </row>
    <row r="6352" spans="1:12" x14ac:dyDescent="0.25">
      <c r="A6352" t="str">
        <f t="shared" si="200"/>
        <v>T-6351</v>
      </c>
      <c r="B6352" s="3" t="s">
        <v>2584</v>
      </c>
      <c r="C6352" s="5">
        <v>45470</v>
      </c>
      <c r="D6352" s="3" t="s">
        <v>42</v>
      </c>
      <c r="E6352" s="4" t="s">
        <v>2044</v>
      </c>
      <c r="F6352" s="9">
        <v>1</v>
      </c>
      <c r="G6352">
        <f>VLOOKUP(E6352,'Data Produk'!$A$2:$E$2517,5,FALSE)</f>
        <v>386100</v>
      </c>
      <c r="H6352">
        <f t="shared" si="199"/>
        <v>386100</v>
      </c>
      <c r="I6352" t="str">
        <f>VLOOKUP(E6352,'Data Produk'!$A$2:$E$2517,3,FALSE)</f>
        <v>BHINNEKA Microphone MCX02</v>
      </c>
      <c r="J6352" t="str">
        <f>VLOOKUP(E6352,'Data Produk'!$A$2:$E$2517,4,FALSE)</f>
        <v>STREAMING DEVICES</v>
      </c>
      <c r="K6352" t="str">
        <f>VLOOKUP(D6352,'Data Outlet'!$A$2:$D$17,4,FALSE)</f>
        <v>Hadi Nugroho</v>
      </c>
      <c r="L6352" t="str">
        <f>VLOOKUP(D6352,'Data Outlet'!$A$2:$D$17,2,FALSE)</f>
        <v>MALL KELAPA GADING</v>
      </c>
    </row>
    <row r="6353" spans="1:12" x14ac:dyDescent="0.25">
      <c r="A6353" t="str">
        <f t="shared" si="200"/>
        <v>T-6352</v>
      </c>
      <c r="B6353" s="3" t="s">
        <v>2584</v>
      </c>
      <c r="C6353" s="5">
        <v>45454</v>
      </c>
      <c r="D6353" s="3" t="s">
        <v>40</v>
      </c>
      <c r="E6353" s="4" t="s">
        <v>593</v>
      </c>
      <c r="F6353" s="9">
        <v>1</v>
      </c>
      <c r="G6353">
        <f>VLOOKUP(E6353,'Data Produk'!$A$2:$E$2517,5,FALSE)</f>
        <v>37350</v>
      </c>
      <c r="H6353">
        <f t="shared" si="199"/>
        <v>37350</v>
      </c>
      <c r="I6353" t="str">
        <f>VLOOKUP(E6353,'Data Produk'!$A$2:$E$2517,3,FALSE)</f>
        <v>BHINNEKA LAVALIER MV01 MICROPHONE BLACK</v>
      </c>
      <c r="J6353" t="str">
        <f>VLOOKUP(E6353,'Data Produk'!$A$2:$E$2517,4,FALSE)</f>
        <v>STREAMING DEVICES</v>
      </c>
      <c r="K6353" t="str">
        <f>VLOOKUP(D6353,'Data Outlet'!$A$2:$D$17,4,FALSE)</f>
        <v>Fani Sari</v>
      </c>
      <c r="L6353" t="str">
        <f>VLOOKUP(D6353,'Data Outlet'!$A$2:$D$17,2,FALSE)</f>
        <v>LIPPO MALL KEMANG</v>
      </c>
    </row>
    <row r="6354" spans="1:12" x14ac:dyDescent="0.25">
      <c r="A6354" t="str">
        <f t="shared" si="200"/>
        <v>T-6353</v>
      </c>
      <c r="B6354" s="3" t="s">
        <v>2584</v>
      </c>
      <c r="C6354" s="5">
        <v>45454</v>
      </c>
      <c r="D6354" s="3" t="s">
        <v>42</v>
      </c>
      <c r="E6354" s="4" t="s">
        <v>1368</v>
      </c>
      <c r="F6354" s="9">
        <v>2</v>
      </c>
      <c r="G6354">
        <f>VLOOKUP(E6354,'Data Produk'!$A$2:$E$2517,5,FALSE)</f>
        <v>90000</v>
      </c>
      <c r="H6354">
        <f t="shared" si="199"/>
        <v>180000</v>
      </c>
      <c r="I6354" t="str">
        <f>VLOOKUP(E6354,'Data Produk'!$A$2:$E$2517,3,FALSE)</f>
        <v>BHINNEKA Gaming Mouse X15</v>
      </c>
      <c r="J6354" t="str">
        <f>VLOOKUP(E6354,'Data Produk'!$A$2:$E$2517,4,FALSE)</f>
        <v>MOUSE GAMING</v>
      </c>
      <c r="K6354" t="str">
        <f>VLOOKUP(D6354,'Data Outlet'!$A$2:$D$17,4,FALSE)</f>
        <v>Hadi Nugroho</v>
      </c>
      <c r="L6354" t="str">
        <f>VLOOKUP(D6354,'Data Outlet'!$A$2:$D$17,2,FALSE)</f>
        <v>MALL KELAPA GADING</v>
      </c>
    </row>
    <row r="6355" spans="1:12" x14ac:dyDescent="0.25">
      <c r="A6355" t="str">
        <f t="shared" si="200"/>
        <v>T-6354</v>
      </c>
      <c r="B6355" s="3" t="s">
        <v>2584</v>
      </c>
      <c r="C6355" s="5">
        <v>45459</v>
      </c>
      <c r="D6355" s="3" t="s">
        <v>39</v>
      </c>
      <c r="E6355" s="4" t="s">
        <v>2045</v>
      </c>
      <c r="F6355" s="9">
        <v>1</v>
      </c>
      <c r="G6355">
        <f>VLOOKUP(E6355,'Data Produk'!$A$2:$E$2517,5,FALSE)</f>
        <v>197100</v>
      </c>
      <c r="H6355">
        <f t="shared" si="199"/>
        <v>197100</v>
      </c>
      <c r="I6355" t="str">
        <f>VLOOKUP(E6355,'Data Produk'!$A$2:$E$2517,3,FALSE)</f>
        <v>BHINNEKA SMART SIRENE SSK01</v>
      </c>
      <c r="J6355" t="str">
        <f>VLOOKUP(E6355,'Data Produk'!$A$2:$E$2517,4,FALSE)</f>
        <v>SMART LIFE</v>
      </c>
      <c r="K6355" t="str">
        <f>VLOOKUP(D6355,'Data Outlet'!$A$2:$D$17,4,FALSE)</f>
        <v>Eko Wijaya</v>
      </c>
      <c r="L6355" t="str">
        <f>VLOOKUP(D6355,'Data Outlet'!$A$2:$D$17,2,FALSE)</f>
        <v>KOTA KASABLANKA</v>
      </c>
    </row>
    <row r="6356" spans="1:12" x14ac:dyDescent="0.25">
      <c r="A6356" t="str">
        <f t="shared" si="200"/>
        <v>T-6355</v>
      </c>
      <c r="B6356" s="3" t="s">
        <v>2584</v>
      </c>
      <c r="C6356" s="5">
        <v>45471</v>
      </c>
      <c r="D6356" s="3" t="s">
        <v>42</v>
      </c>
      <c r="E6356" s="4" t="s">
        <v>86</v>
      </c>
      <c r="F6356" s="9">
        <v>10</v>
      </c>
      <c r="G6356">
        <f>VLOOKUP(E6356,'Data Produk'!$A$2:$E$2517,5,FALSE)</f>
        <v>12600</v>
      </c>
      <c r="H6356">
        <f t="shared" si="199"/>
        <v>126000</v>
      </c>
      <c r="I6356" t="str">
        <f>VLOOKUP(E6356,'Data Produk'!$A$2:$E$2517,3,FALSE)</f>
        <v>BHINNEKA BASIC XL MP64 BASIC MOUSEPAD BLACK</v>
      </c>
      <c r="J6356" t="str">
        <f>VLOOKUP(E6356,'Data Produk'!$A$2:$E$2517,4,FALSE)</f>
        <v>BASIC MOUSEPAD</v>
      </c>
      <c r="K6356" t="str">
        <f>VLOOKUP(D6356,'Data Outlet'!$A$2:$D$17,4,FALSE)</f>
        <v>Hadi Nugroho</v>
      </c>
      <c r="L6356" t="str">
        <f>VLOOKUP(D6356,'Data Outlet'!$A$2:$D$17,2,FALSE)</f>
        <v>MALL KELAPA GADING</v>
      </c>
    </row>
    <row r="6357" spans="1:12" x14ac:dyDescent="0.25">
      <c r="A6357" t="str">
        <f t="shared" si="200"/>
        <v>T-6356</v>
      </c>
      <c r="B6357" s="3" t="s">
        <v>2584</v>
      </c>
      <c r="C6357" s="5">
        <v>45447</v>
      </c>
      <c r="D6357" s="3" t="s">
        <v>40</v>
      </c>
      <c r="E6357" s="4" t="s">
        <v>495</v>
      </c>
      <c r="F6357" s="9">
        <v>1</v>
      </c>
      <c r="G6357">
        <f>VLOOKUP(E6357,'Data Produk'!$A$2:$E$2517,5,FALSE)</f>
        <v>81000</v>
      </c>
      <c r="H6357">
        <f t="shared" si="199"/>
        <v>81000</v>
      </c>
      <c r="I6357" t="str">
        <f>VLOOKUP(E6357,'Data Produk'!$A$2:$E$2517,3,FALSE)</f>
        <v>BHINNEKA AGILE MP903 GAMING MOUSEPAD BLACK</v>
      </c>
      <c r="J6357" t="str">
        <f>VLOOKUP(E6357,'Data Produk'!$A$2:$E$2517,4,FALSE)</f>
        <v>GAMING MOUSEPAD</v>
      </c>
      <c r="K6357" t="str">
        <f>VLOOKUP(D6357,'Data Outlet'!$A$2:$D$17,4,FALSE)</f>
        <v>Fani Sari</v>
      </c>
      <c r="L6357" t="str">
        <f>VLOOKUP(D6357,'Data Outlet'!$A$2:$D$17,2,FALSE)</f>
        <v>LIPPO MALL KEMANG</v>
      </c>
    </row>
    <row r="6358" spans="1:12" x14ac:dyDescent="0.25">
      <c r="A6358" t="str">
        <f t="shared" si="200"/>
        <v>T-6357</v>
      </c>
      <c r="B6358" s="3" t="s">
        <v>2584</v>
      </c>
      <c r="C6358" s="5">
        <v>45473</v>
      </c>
      <c r="D6358" s="3" t="s">
        <v>39</v>
      </c>
      <c r="E6358" s="4" t="s">
        <v>1993</v>
      </c>
      <c r="F6358" s="9">
        <v>2</v>
      </c>
      <c r="G6358">
        <f>VLOOKUP(E6358,'Data Produk'!$A$2:$E$2517,5,FALSE)</f>
        <v>49000</v>
      </c>
      <c r="H6358">
        <f t="shared" si="199"/>
        <v>98000</v>
      </c>
      <c r="I6358" t="str">
        <f>VLOOKUP(E6358,'Data Produk'!$A$2:$E$2517,3,FALSE)</f>
        <v>BHINNEKA Gaming Mousepad MP80</v>
      </c>
      <c r="J6358" t="str">
        <f>VLOOKUP(E6358,'Data Produk'!$A$2:$E$2517,4,FALSE)</f>
        <v>BASIC MOUSEPAD</v>
      </c>
      <c r="K6358" t="str">
        <f>VLOOKUP(D6358,'Data Outlet'!$A$2:$D$17,4,FALSE)</f>
        <v>Eko Wijaya</v>
      </c>
      <c r="L6358" t="str">
        <f>VLOOKUP(D6358,'Data Outlet'!$A$2:$D$17,2,FALSE)</f>
        <v>KOTA KASABLANKA</v>
      </c>
    </row>
    <row r="6359" spans="1:12" x14ac:dyDescent="0.25">
      <c r="A6359" t="str">
        <f t="shared" si="200"/>
        <v>T-6358</v>
      </c>
      <c r="B6359" s="3" t="s">
        <v>2584</v>
      </c>
      <c r="C6359" s="5">
        <v>45460</v>
      </c>
      <c r="D6359" s="3" t="s">
        <v>39</v>
      </c>
      <c r="E6359" s="4" t="s">
        <v>1217</v>
      </c>
      <c r="F6359" s="9">
        <v>3</v>
      </c>
      <c r="G6359">
        <f>VLOOKUP(E6359,'Data Produk'!$A$2:$E$2517,5,FALSE)</f>
        <v>15000</v>
      </c>
      <c r="H6359">
        <f t="shared" si="199"/>
        <v>45000</v>
      </c>
      <c r="I6359" t="str">
        <f>VLOOKUP(E6359,'Data Produk'!$A$2:$E$2517,3,FALSE)</f>
        <v>KM103 BHINNEKA USB CABLE MICRO</v>
      </c>
      <c r="J6359" t="str">
        <f>VLOOKUP(E6359,'Data Produk'!$A$2:$E$2517,4,FALSE)</f>
        <v>CABLE</v>
      </c>
      <c r="K6359" t="str">
        <f>VLOOKUP(D6359,'Data Outlet'!$A$2:$D$17,4,FALSE)</f>
        <v>Eko Wijaya</v>
      </c>
      <c r="L6359" t="str">
        <f>VLOOKUP(D6359,'Data Outlet'!$A$2:$D$17,2,FALSE)</f>
        <v>KOTA KASABLANKA</v>
      </c>
    </row>
    <row r="6360" spans="1:12" x14ac:dyDescent="0.25">
      <c r="A6360" t="str">
        <f t="shared" si="200"/>
        <v>T-6359</v>
      </c>
      <c r="B6360" s="3" t="s">
        <v>2584</v>
      </c>
      <c r="C6360" s="5">
        <v>45473</v>
      </c>
      <c r="D6360" s="3" t="s">
        <v>39</v>
      </c>
      <c r="E6360" s="4" t="s">
        <v>1039</v>
      </c>
      <c r="F6360" s="9">
        <v>3</v>
      </c>
      <c r="G6360">
        <f>VLOOKUP(E6360,'Data Produk'!$A$2:$E$2517,5,FALSE)</f>
        <v>98100</v>
      </c>
      <c r="H6360">
        <f t="shared" si="199"/>
        <v>294300</v>
      </c>
      <c r="I6360" t="str">
        <f>VLOOKUP(E6360,'Data Produk'!$A$2:$E$2517,3,FALSE)</f>
        <v>BHINNEKA POWER PURE 30W 2-PORTS USB CHARGER (PD+QC) WHITE</v>
      </c>
      <c r="J6360" t="str">
        <f>VLOOKUP(E6360,'Data Produk'!$A$2:$E$2517,4,FALSE)</f>
        <v>CHARGER</v>
      </c>
      <c r="K6360" t="str">
        <f>VLOOKUP(D6360,'Data Outlet'!$A$2:$D$17,4,FALSE)</f>
        <v>Eko Wijaya</v>
      </c>
      <c r="L6360" t="str">
        <f>VLOOKUP(D6360,'Data Outlet'!$A$2:$D$17,2,FALSE)</f>
        <v>KOTA KASABLANKA</v>
      </c>
    </row>
    <row r="6361" spans="1:12" x14ac:dyDescent="0.25">
      <c r="A6361" t="str">
        <f t="shared" si="200"/>
        <v>T-6360</v>
      </c>
      <c r="B6361" s="3" t="s">
        <v>2584</v>
      </c>
      <c r="C6361" s="5">
        <v>45467</v>
      </c>
      <c r="D6361" s="3" t="s">
        <v>42</v>
      </c>
      <c r="E6361" s="4" t="s">
        <v>979</v>
      </c>
      <c r="F6361" s="9">
        <v>9</v>
      </c>
      <c r="G6361">
        <f>VLOOKUP(E6361,'Data Produk'!$A$2:$E$2517,5,FALSE)</f>
        <v>10000</v>
      </c>
      <c r="H6361">
        <f t="shared" si="199"/>
        <v>90000</v>
      </c>
      <c r="I6361" t="str">
        <f>VLOOKUP(E6361,'Data Produk'!$A$2:$E$2517,3,FALSE)</f>
        <v>KM102 BHINNEKA USB CABLE MICRO</v>
      </c>
      <c r="J6361" t="str">
        <f>VLOOKUP(E6361,'Data Produk'!$A$2:$E$2517,4,FALSE)</f>
        <v>CABLE</v>
      </c>
      <c r="K6361" t="str">
        <f>VLOOKUP(D6361,'Data Outlet'!$A$2:$D$17,4,FALSE)</f>
        <v>Hadi Nugroho</v>
      </c>
      <c r="L6361" t="str">
        <f>VLOOKUP(D6361,'Data Outlet'!$A$2:$D$17,2,FALSE)</f>
        <v>MALL KELAPA GADING</v>
      </c>
    </row>
    <row r="6362" spans="1:12" x14ac:dyDescent="0.25">
      <c r="A6362" t="str">
        <f t="shared" si="200"/>
        <v>T-6361</v>
      </c>
      <c r="B6362" s="3" t="s">
        <v>2584</v>
      </c>
      <c r="C6362" s="5">
        <v>45459</v>
      </c>
      <c r="D6362" s="3" t="s">
        <v>39</v>
      </c>
      <c r="E6362" s="4" t="s">
        <v>1137</v>
      </c>
      <c r="F6362" s="9">
        <v>1</v>
      </c>
      <c r="G6362">
        <f>VLOOKUP(E6362,'Data Produk'!$A$2:$E$2517,5,FALSE)</f>
        <v>113000</v>
      </c>
      <c r="H6362">
        <f t="shared" si="199"/>
        <v>113000</v>
      </c>
      <c r="I6362" t="str">
        <f>VLOOKUP(E6362,'Data Produk'!$A$2:$E$2517,3,FALSE)</f>
        <v>BHINNEKA Gaming Keyboard K-511.</v>
      </c>
      <c r="J6362" t="str">
        <f>VLOOKUP(E6362,'Data Produk'!$A$2:$E$2517,4,FALSE)</f>
        <v>KEYBOARD GAMING</v>
      </c>
      <c r="K6362" t="str">
        <f>VLOOKUP(D6362,'Data Outlet'!$A$2:$D$17,4,FALSE)</f>
        <v>Eko Wijaya</v>
      </c>
      <c r="L6362" t="str">
        <f>VLOOKUP(D6362,'Data Outlet'!$A$2:$D$17,2,FALSE)</f>
        <v>KOTA KASABLANKA</v>
      </c>
    </row>
    <row r="6363" spans="1:12" x14ac:dyDescent="0.25">
      <c r="A6363" t="str">
        <f t="shared" si="200"/>
        <v>T-6362</v>
      </c>
      <c r="B6363" s="3" t="s">
        <v>2584</v>
      </c>
      <c r="C6363" s="5">
        <v>45466</v>
      </c>
      <c r="D6363" s="3" t="s">
        <v>42</v>
      </c>
      <c r="E6363" s="4" t="s">
        <v>1135</v>
      </c>
      <c r="F6363" s="9">
        <v>3</v>
      </c>
      <c r="G6363">
        <f>VLOOKUP(E6363,'Data Produk'!$A$2:$E$2517,5,FALSE)</f>
        <v>89100</v>
      </c>
      <c r="H6363">
        <f t="shared" si="199"/>
        <v>267300</v>
      </c>
      <c r="I6363" t="str">
        <f>VLOOKUP(E6363,'Data Produk'!$A$2:$E$2517,3,FALSE)</f>
        <v>BHINNEKA Gaming Headset Stand Tower AC3004 MINT</v>
      </c>
      <c r="J6363" t="str">
        <f>VLOOKUP(E6363,'Data Produk'!$A$2:$E$2517,4,FALSE)</f>
        <v>OTHER ACCESSORIES</v>
      </c>
      <c r="K6363" t="str">
        <f>VLOOKUP(D6363,'Data Outlet'!$A$2:$D$17,4,FALSE)</f>
        <v>Hadi Nugroho</v>
      </c>
      <c r="L6363" t="str">
        <f>VLOOKUP(D6363,'Data Outlet'!$A$2:$D$17,2,FALSE)</f>
        <v>MALL KELAPA GADING</v>
      </c>
    </row>
    <row r="6364" spans="1:12" x14ac:dyDescent="0.25">
      <c r="A6364" t="str">
        <f t="shared" si="200"/>
        <v>T-6363</v>
      </c>
      <c r="B6364" s="3" t="s">
        <v>2584</v>
      </c>
      <c r="C6364" s="5">
        <v>45457</v>
      </c>
      <c r="D6364" s="3" t="s">
        <v>42</v>
      </c>
      <c r="E6364" s="4" t="s">
        <v>2046</v>
      </c>
      <c r="F6364" s="9">
        <v>1</v>
      </c>
      <c r="G6364">
        <f>VLOOKUP(E6364,'Data Produk'!$A$2:$E$2517,5,FALSE)</f>
        <v>170100</v>
      </c>
      <c r="H6364">
        <f t="shared" si="199"/>
        <v>170100</v>
      </c>
      <c r="I6364" t="str">
        <f>VLOOKUP(E6364,'Data Produk'!$A$2:$E$2517,3,FALSE)</f>
        <v>BHINNEKA Gaming Deskmat ATO MP905 PLUM</v>
      </c>
      <c r="J6364" t="str">
        <f>VLOOKUP(E6364,'Data Produk'!$A$2:$E$2517,4,FALSE)</f>
        <v>DESKMAT</v>
      </c>
      <c r="K6364" t="str">
        <f>VLOOKUP(D6364,'Data Outlet'!$A$2:$D$17,4,FALSE)</f>
        <v>Hadi Nugroho</v>
      </c>
      <c r="L6364" t="str">
        <f>VLOOKUP(D6364,'Data Outlet'!$A$2:$D$17,2,FALSE)</f>
        <v>MALL KELAPA GADING</v>
      </c>
    </row>
    <row r="6365" spans="1:12" x14ac:dyDescent="0.25">
      <c r="A6365" t="str">
        <f t="shared" si="200"/>
        <v>T-6364</v>
      </c>
      <c r="B6365" s="3" t="s">
        <v>2584</v>
      </c>
      <c r="C6365" s="5">
        <v>45471</v>
      </c>
      <c r="D6365" s="3" t="s">
        <v>42</v>
      </c>
      <c r="E6365" s="4" t="s">
        <v>2047</v>
      </c>
      <c r="F6365" s="9">
        <v>2</v>
      </c>
      <c r="G6365">
        <f>VLOOKUP(E6365,'Data Produk'!$A$2:$E$2517,5,FALSE)</f>
        <v>57500</v>
      </c>
      <c r="H6365">
        <f t="shared" si="199"/>
        <v>115000</v>
      </c>
      <c r="I6365" t="str">
        <f>VLOOKUP(E6365,'Data Produk'!$A$2:$E$2517,3,FALSE)</f>
        <v>BHINNEKA Mouse Wireless W188 BLACK</v>
      </c>
      <c r="J6365" t="str">
        <f>VLOOKUP(E6365,'Data Produk'!$A$2:$E$2517,4,FALSE)</f>
        <v>OFFICE MOUSE</v>
      </c>
      <c r="K6365" t="str">
        <f>VLOOKUP(D6365,'Data Outlet'!$A$2:$D$17,4,FALSE)</f>
        <v>Hadi Nugroho</v>
      </c>
      <c r="L6365" t="str">
        <f>VLOOKUP(D6365,'Data Outlet'!$A$2:$D$17,2,FALSE)</f>
        <v>MALL KELAPA GADING</v>
      </c>
    </row>
    <row r="6366" spans="1:12" x14ac:dyDescent="0.25">
      <c r="A6366" t="str">
        <f t="shared" si="200"/>
        <v>T-6365</v>
      </c>
      <c r="B6366" s="3" t="s">
        <v>2584</v>
      </c>
      <c r="C6366" s="5">
        <v>45454</v>
      </c>
      <c r="D6366" s="3" t="s">
        <v>42</v>
      </c>
      <c r="E6366" s="4" t="s">
        <v>2048</v>
      </c>
      <c r="F6366" s="9">
        <v>3</v>
      </c>
      <c r="G6366">
        <f>VLOOKUP(E6366,'Data Produk'!$A$2:$E$2517,5,FALSE)</f>
        <v>207000</v>
      </c>
      <c r="H6366">
        <f t="shared" si="199"/>
        <v>621000</v>
      </c>
      <c r="I6366" t="str">
        <f>VLOOKUP(E6366,'Data Produk'!$A$2:$E$2517,3,FALSE)</f>
        <v>BHINNEKA Gaming Headset MH86 WHITE</v>
      </c>
      <c r="J6366" t="str">
        <f>VLOOKUP(E6366,'Data Produk'!$A$2:$E$2517,4,FALSE)</f>
        <v>GAMING HEADSET</v>
      </c>
      <c r="K6366" t="str">
        <f>VLOOKUP(D6366,'Data Outlet'!$A$2:$D$17,4,FALSE)</f>
        <v>Hadi Nugroho</v>
      </c>
      <c r="L6366" t="str">
        <f>VLOOKUP(D6366,'Data Outlet'!$A$2:$D$17,2,FALSE)</f>
        <v>MALL KELAPA GADING</v>
      </c>
    </row>
    <row r="6367" spans="1:12" x14ac:dyDescent="0.25">
      <c r="A6367" t="str">
        <f t="shared" si="200"/>
        <v>T-6366</v>
      </c>
      <c r="B6367" s="3" t="s">
        <v>2584</v>
      </c>
      <c r="C6367" s="5">
        <v>45471</v>
      </c>
      <c r="D6367" s="3" t="s">
        <v>39</v>
      </c>
      <c r="E6367" s="4" t="s">
        <v>1004</v>
      </c>
      <c r="F6367" s="9">
        <v>1</v>
      </c>
      <c r="G6367">
        <f>VLOOKUP(E6367,'Data Produk'!$A$2:$E$2517,5,FALSE)</f>
        <v>53100</v>
      </c>
      <c r="H6367">
        <f t="shared" si="199"/>
        <v>53100</v>
      </c>
      <c r="I6367" t="str">
        <f>VLOOKUP(E6367,'Data Produk'!$A$2:$E$2517,3,FALSE)</f>
        <v>BHINNEKA POWER PURE 18W 1-PORT TYPE-A USB CHARGER (QC) WHITE</v>
      </c>
      <c r="J6367" t="str">
        <f>VLOOKUP(E6367,'Data Produk'!$A$2:$E$2517,4,FALSE)</f>
        <v>CHARGER</v>
      </c>
      <c r="K6367" t="str">
        <f>VLOOKUP(D6367,'Data Outlet'!$A$2:$D$17,4,FALSE)</f>
        <v>Eko Wijaya</v>
      </c>
      <c r="L6367" t="str">
        <f>VLOOKUP(D6367,'Data Outlet'!$A$2:$D$17,2,FALSE)</f>
        <v>KOTA KASABLANKA</v>
      </c>
    </row>
    <row r="6368" spans="1:12" x14ac:dyDescent="0.25">
      <c r="A6368" t="str">
        <f t="shared" si="200"/>
        <v>T-6367</v>
      </c>
      <c r="B6368" s="3" t="s">
        <v>2584</v>
      </c>
      <c r="C6368" s="5">
        <v>45473</v>
      </c>
      <c r="D6368" s="3" t="s">
        <v>40</v>
      </c>
      <c r="E6368" s="4" t="s">
        <v>596</v>
      </c>
      <c r="F6368" s="9">
        <v>5</v>
      </c>
      <c r="G6368">
        <f>VLOOKUP(E6368,'Data Produk'!$A$2:$E$2517,5,FALSE)</f>
        <v>15000</v>
      </c>
      <c r="H6368">
        <f t="shared" si="199"/>
        <v>75000</v>
      </c>
      <c r="I6368" t="str">
        <f>VLOOKUP(E6368,'Data Produk'!$A$2:$E$2517,3,FALSE)</f>
        <v>KC103 BHINNEKA USB CABLE TYPE C</v>
      </c>
      <c r="J6368" t="str">
        <f>VLOOKUP(E6368,'Data Produk'!$A$2:$E$2517,4,FALSE)</f>
        <v>CABLE</v>
      </c>
      <c r="K6368" t="str">
        <f>VLOOKUP(D6368,'Data Outlet'!$A$2:$D$17,4,FALSE)</f>
        <v>Fani Sari</v>
      </c>
      <c r="L6368" t="str">
        <f>VLOOKUP(D6368,'Data Outlet'!$A$2:$D$17,2,FALSE)</f>
        <v>LIPPO MALL KEMANG</v>
      </c>
    </row>
    <row r="6369" spans="1:12" x14ac:dyDescent="0.25">
      <c r="A6369" t="str">
        <f t="shared" si="200"/>
        <v>T-6368</v>
      </c>
      <c r="B6369" s="3" t="s">
        <v>2584</v>
      </c>
      <c r="C6369" s="5">
        <v>45444</v>
      </c>
      <c r="D6369" s="3" t="s">
        <v>42</v>
      </c>
      <c r="E6369" s="4" t="s">
        <v>201</v>
      </c>
      <c r="F6369" s="9">
        <v>2</v>
      </c>
      <c r="G6369">
        <f>VLOOKUP(E6369,'Data Produk'!$A$2:$E$2517,5,FALSE)</f>
        <v>37350</v>
      </c>
      <c r="H6369">
        <f t="shared" si="199"/>
        <v>74700</v>
      </c>
      <c r="I6369" t="str">
        <f>VLOOKUP(E6369,'Data Produk'!$A$2:$E$2517,3,FALSE)</f>
        <v>BHINNEKA LAVALIER MV01 MICROPHONE BLACK</v>
      </c>
      <c r="J6369" t="str">
        <f>VLOOKUP(E6369,'Data Produk'!$A$2:$E$2517,4,FALSE)</f>
        <v>STREAMING DEVICES</v>
      </c>
      <c r="K6369" t="str">
        <f>VLOOKUP(D6369,'Data Outlet'!$A$2:$D$17,4,FALSE)</f>
        <v>Hadi Nugroho</v>
      </c>
      <c r="L6369" t="str">
        <f>VLOOKUP(D6369,'Data Outlet'!$A$2:$D$17,2,FALSE)</f>
        <v>MALL KELAPA GADING</v>
      </c>
    </row>
    <row r="6370" spans="1:12" x14ac:dyDescent="0.25">
      <c r="A6370" t="str">
        <f t="shared" si="200"/>
        <v>T-6369</v>
      </c>
      <c r="B6370" s="3" t="s">
        <v>2584</v>
      </c>
      <c r="C6370" s="5">
        <v>45453</v>
      </c>
      <c r="D6370" s="3" t="s">
        <v>39</v>
      </c>
      <c r="E6370" s="4" t="s">
        <v>388</v>
      </c>
      <c r="F6370" s="9">
        <v>3</v>
      </c>
      <c r="G6370">
        <f>VLOOKUP(E6370,'Data Produk'!$A$2:$E$2517,5,FALSE)</f>
        <v>82800</v>
      </c>
      <c r="H6370">
        <f t="shared" si="199"/>
        <v>248400</v>
      </c>
      <c r="I6370" t="str">
        <f>VLOOKUP(E6370,'Data Produk'!$A$2:$E$2517,3,FALSE)</f>
        <v>BHINNEKA W190 OFFICE MOUSE MINT</v>
      </c>
      <c r="J6370" t="str">
        <f>VLOOKUP(E6370,'Data Produk'!$A$2:$E$2517,4,FALSE)</f>
        <v>OFFICE MOUSE</v>
      </c>
      <c r="K6370" t="str">
        <f>VLOOKUP(D6370,'Data Outlet'!$A$2:$D$17,4,FALSE)</f>
        <v>Eko Wijaya</v>
      </c>
      <c r="L6370" t="str">
        <f>VLOOKUP(D6370,'Data Outlet'!$A$2:$D$17,2,FALSE)</f>
        <v>KOTA KASABLANKA</v>
      </c>
    </row>
    <row r="6371" spans="1:12" x14ac:dyDescent="0.25">
      <c r="A6371" t="str">
        <f t="shared" si="200"/>
        <v>T-6370</v>
      </c>
      <c r="B6371" s="3" t="s">
        <v>2584</v>
      </c>
      <c r="C6371" s="5">
        <v>45461</v>
      </c>
      <c r="D6371" s="3" t="s">
        <v>42</v>
      </c>
      <c r="E6371" s="4" t="s">
        <v>1198</v>
      </c>
      <c r="F6371" s="9">
        <v>3</v>
      </c>
      <c r="G6371">
        <f>VLOOKUP(E6371,'Data Produk'!$A$2:$E$2517,5,FALSE)</f>
        <v>73800</v>
      </c>
      <c r="H6371">
        <f t="shared" si="199"/>
        <v>221400</v>
      </c>
      <c r="I6371" t="str">
        <f>VLOOKUP(E6371,'Data Produk'!$A$2:$E$2517,3,FALSE)</f>
        <v>BHINNEKA SMART LIGHT BUB 9W SLB101</v>
      </c>
      <c r="J6371" t="str">
        <f>VLOOKUP(E6371,'Data Produk'!$A$2:$E$2517,4,FALSE)</f>
        <v>SMART LIFE</v>
      </c>
      <c r="K6371" t="str">
        <f>VLOOKUP(D6371,'Data Outlet'!$A$2:$D$17,4,FALSE)</f>
        <v>Hadi Nugroho</v>
      </c>
      <c r="L6371" t="str">
        <f>VLOOKUP(D6371,'Data Outlet'!$A$2:$D$17,2,FALSE)</f>
        <v>MALL KELAPA GADING</v>
      </c>
    </row>
    <row r="6372" spans="1:12" x14ac:dyDescent="0.25">
      <c r="A6372" t="str">
        <f t="shared" si="200"/>
        <v>T-6371</v>
      </c>
      <c r="B6372" s="3" t="s">
        <v>2584</v>
      </c>
      <c r="C6372" s="5">
        <v>45466</v>
      </c>
      <c r="D6372" s="3" t="s">
        <v>42</v>
      </c>
      <c r="E6372" s="4" t="s">
        <v>1176</v>
      </c>
      <c r="F6372" s="9">
        <v>29</v>
      </c>
      <c r="G6372">
        <f>VLOOKUP(E6372,'Data Produk'!$A$2:$E$2517,5,FALSE)</f>
        <v>29700</v>
      </c>
      <c r="H6372">
        <f t="shared" si="199"/>
        <v>861300</v>
      </c>
      <c r="I6372" t="str">
        <f>VLOOKUP(E6372,'Data Produk'!$A$2:$E$2517,3,FALSE)</f>
        <v>KC201 BHINNEKA USB CABLE TYPE C</v>
      </c>
      <c r="J6372" t="str">
        <f>VLOOKUP(E6372,'Data Produk'!$A$2:$E$2517,4,FALSE)</f>
        <v>CABLE</v>
      </c>
      <c r="K6372" t="str">
        <f>VLOOKUP(D6372,'Data Outlet'!$A$2:$D$17,4,FALSE)</f>
        <v>Hadi Nugroho</v>
      </c>
      <c r="L6372" t="str">
        <f>VLOOKUP(D6372,'Data Outlet'!$A$2:$D$17,2,FALSE)</f>
        <v>MALL KELAPA GADING</v>
      </c>
    </row>
    <row r="6373" spans="1:12" x14ac:dyDescent="0.25">
      <c r="A6373" t="str">
        <f t="shared" si="200"/>
        <v>T-6372</v>
      </c>
      <c r="B6373" s="3" t="s">
        <v>2584</v>
      </c>
      <c r="C6373" s="5">
        <v>45464</v>
      </c>
      <c r="D6373" s="3" t="s">
        <v>39</v>
      </c>
      <c r="E6373" s="4" t="s">
        <v>1236</v>
      </c>
      <c r="F6373" s="9">
        <v>1</v>
      </c>
      <c r="G6373">
        <f>VLOOKUP(E6373,'Data Produk'!$A$2:$E$2517,5,FALSE)</f>
        <v>207000</v>
      </c>
      <c r="H6373">
        <f t="shared" si="199"/>
        <v>207000</v>
      </c>
      <c r="I6373" t="str">
        <f>VLOOKUP(E6373,'Data Produk'!$A$2:$E$2517,3,FALSE)</f>
        <v>BHINNEKA Gaming Headset MH86 WHITE</v>
      </c>
      <c r="J6373" t="str">
        <f>VLOOKUP(E6373,'Data Produk'!$A$2:$E$2517,4,FALSE)</f>
        <v>GAMING HEADSET</v>
      </c>
      <c r="K6373" t="str">
        <f>VLOOKUP(D6373,'Data Outlet'!$A$2:$D$17,4,FALSE)</f>
        <v>Eko Wijaya</v>
      </c>
      <c r="L6373" t="str">
        <f>VLOOKUP(D6373,'Data Outlet'!$A$2:$D$17,2,FALSE)</f>
        <v>KOTA KASABLANKA</v>
      </c>
    </row>
    <row r="6374" spans="1:12" x14ac:dyDescent="0.25">
      <c r="A6374" t="str">
        <f t="shared" si="200"/>
        <v>T-6373</v>
      </c>
      <c r="B6374" s="3" t="s">
        <v>2584</v>
      </c>
      <c r="C6374" s="5">
        <v>45472</v>
      </c>
      <c r="D6374" s="3" t="s">
        <v>39</v>
      </c>
      <c r="E6374" s="4" t="s">
        <v>2049</v>
      </c>
      <c r="F6374" s="9">
        <v>1</v>
      </c>
      <c r="G6374">
        <f>VLOOKUP(E6374,'Data Produk'!$A$2:$E$2517,5,FALSE)</f>
        <v>500000</v>
      </c>
      <c r="H6374">
        <f t="shared" si="199"/>
        <v>500000</v>
      </c>
      <c r="I6374" t="str">
        <f>VLOOKUP(E6374,'Data Produk'!$A$2:$E$2517,3,FALSE)</f>
        <v>BHINNEKA Gaming Mouse Wireless XD3 WHITE</v>
      </c>
      <c r="J6374" t="str">
        <f>VLOOKUP(E6374,'Data Produk'!$A$2:$E$2517,4,FALSE)</f>
        <v>MOUSE GAMING</v>
      </c>
      <c r="K6374" t="str">
        <f>VLOOKUP(D6374,'Data Outlet'!$A$2:$D$17,4,FALSE)</f>
        <v>Eko Wijaya</v>
      </c>
      <c r="L6374" t="str">
        <f>VLOOKUP(D6374,'Data Outlet'!$A$2:$D$17,2,FALSE)</f>
        <v>KOTA KASABLANKA</v>
      </c>
    </row>
    <row r="6375" spans="1:12" x14ac:dyDescent="0.25">
      <c r="A6375" t="str">
        <f t="shared" si="200"/>
        <v>T-6374</v>
      </c>
      <c r="B6375" s="3" t="s">
        <v>2584</v>
      </c>
      <c r="C6375" s="5">
        <v>45463</v>
      </c>
      <c r="D6375" s="3" t="s">
        <v>40</v>
      </c>
      <c r="E6375" s="4" t="s">
        <v>1071</v>
      </c>
      <c r="F6375" s="9">
        <v>3</v>
      </c>
      <c r="G6375">
        <f>VLOOKUP(E6375,'Data Produk'!$A$2:$E$2517,5,FALSE)</f>
        <v>396000</v>
      </c>
      <c r="H6375">
        <f t="shared" si="199"/>
        <v>1188000</v>
      </c>
      <c r="I6375" t="str">
        <f>VLOOKUP(E6375,'Data Produk'!$A$2:$E$2517,3,FALSE)</f>
        <v>BHINNEKA LEVIOSA MCX01 CONDENSER MICROPHONE BLACK</v>
      </c>
      <c r="J6375" t="str">
        <f>VLOOKUP(E6375,'Data Produk'!$A$2:$E$2517,4,FALSE)</f>
        <v>STREAMING DEVICES</v>
      </c>
      <c r="K6375" t="str">
        <f>VLOOKUP(D6375,'Data Outlet'!$A$2:$D$17,4,FALSE)</f>
        <v>Fani Sari</v>
      </c>
      <c r="L6375" t="str">
        <f>VLOOKUP(D6375,'Data Outlet'!$A$2:$D$17,2,FALSE)</f>
        <v>LIPPO MALL KEMANG</v>
      </c>
    </row>
    <row r="6376" spans="1:12" x14ac:dyDescent="0.25">
      <c r="A6376" t="str">
        <f t="shared" si="200"/>
        <v>T-6375</v>
      </c>
      <c r="B6376" s="3" t="s">
        <v>2584</v>
      </c>
      <c r="C6376" s="5">
        <v>45457</v>
      </c>
      <c r="D6376" s="3" t="s">
        <v>42</v>
      </c>
      <c r="E6376" s="4" t="s">
        <v>974</v>
      </c>
      <c r="F6376" s="9">
        <v>19</v>
      </c>
      <c r="G6376">
        <f>VLOOKUP(E6376,'Data Produk'!$A$2:$E$2517,5,FALSE)</f>
        <v>10000</v>
      </c>
      <c r="H6376">
        <f t="shared" si="199"/>
        <v>190000</v>
      </c>
      <c r="I6376" t="str">
        <f>VLOOKUP(E6376,'Data Produk'!$A$2:$E$2517,3,FALSE)</f>
        <v>KM103 BHINNEKA USB CABLE MICRO</v>
      </c>
      <c r="J6376" t="str">
        <f>VLOOKUP(E6376,'Data Produk'!$A$2:$E$2517,4,FALSE)</f>
        <v>CABLE</v>
      </c>
      <c r="K6376" t="str">
        <f>VLOOKUP(D6376,'Data Outlet'!$A$2:$D$17,4,FALSE)</f>
        <v>Hadi Nugroho</v>
      </c>
      <c r="L6376" t="str">
        <f>VLOOKUP(D6376,'Data Outlet'!$A$2:$D$17,2,FALSE)</f>
        <v>MALL KELAPA GADING</v>
      </c>
    </row>
    <row r="6377" spans="1:12" x14ac:dyDescent="0.25">
      <c r="A6377" t="str">
        <f t="shared" si="200"/>
        <v>T-6376</v>
      </c>
      <c r="B6377" s="3" t="s">
        <v>2584</v>
      </c>
      <c r="C6377" s="5">
        <v>45450</v>
      </c>
      <c r="D6377" s="3" t="s">
        <v>42</v>
      </c>
      <c r="E6377" s="4" t="s">
        <v>1242</v>
      </c>
      <c r="F6377" s="9">
        <v>1</v>
      </c>
      <c r="G6377">
        <f>VLOOKUP(E6377,'Data Produk'!$A$2:$E$2517,5,FALSE)</f>
        <v>80000</v>
      </c>
      <c r="H6377">
        <f t="shared" si="199"/>
        <v>80000</v>
      </c>
      <c r="I6377" t="str">
        <f>VLOOKUP(E6377,'Data Produk'!$A$2:$E$2517,3,FALSE)</f>
        <v>BHINNEKA Gaming WristPad AC4101L (PILO FULL SIZE)</v>
      </c>
      <c r="J6377" t="str">
        <f>VLOOKUP(E6377,'Data Produk'!$A$2:$E$2517,4,FALSE)</f>
        <v>OTHER ACCESSORIES</v>
      </c>
      <c r="K6377" t="str">
        <f>VLOOKUP(D6377,'Data Outlet'!$A$2:$D$17,4,FALSE)</f>
        <v>Hadi Nugroho</v>
      </c>
      <c r="L6377" t="str">
        <f>VLOOKUP(D6377,'Data Outlet'!$A$2:$D$17,2,FALSE)</f>
        <v>MALL KELAPA GADING</v>
      </c>
    </row>
    <row r="6378" spans="1:12" x14ac:dyDescent="0.25">
      <c r="A6378" t="str">
        <f t="shared" si="200"/>
        <v>T-6377</v>
      </c>
      <c r="B6378" s="3" t="s">
        <v>2584</v>
      </c>
      <c r="C6378" s="5">
        <v>45462</v>
      </c>
      <c r="D6378" s="3" t="s">
        <v>39</v>
      </c>
      <c r="E6378" s="4" t="s">
        <v>391</v>
      </c>
      <c r="F6378" s="9">
        <v>1</v>
      </c>
      <c r="G6378">
        <f>VLOOKUP(E6378,'Data Produk'!$A$2:$E$2517,5,FALSE)</f>
        <v>57150</v>
      </c>
      <c r="H6378">
        <f t="shared" si="199"/>
        <v>57150</v>
      </c>
      <c r="I6378" t="str">
        <f>VLOOKUP(E6378,'Data Produk'!$A$2:$E$2517,3,FALSE)</f>
        <v>BHINNEKA AGILE MP353 GAMING MOUSEPAD BLACK</v>
      </c>
      <c r="J6378" t="str">
        <f>VLOOKUP(E6378,'Data Produk'!$A$2:$E$2517,4,FALSE)</f>
        <v>GAMING MOUSEPAD</v>
      </c>
      <c r="K6378" t="str">
        <f>VLOOKUP(D6378,'Data Outlet'!$A$2:$D$17,4,FALSE)</f>
        <v>Eko Wijaya</v>
      </c>
      <c r="L6378" t="str">
        <f>VLOOKUP(D6378,'Data Outlet'!$A$2:$D$17,2,FALSE)</f>
        <v>KOTA KASABLANKA</v>
      </c>
    </row>
    <row r="6379" spans="1:12" x14ac:dyDescent="0.25">
      <c r="A6379" t="str">
        <f t="shared" si="200"/>
        <v>T-6378</v>
      </c>
      <c r="B6379" s="3" t="s">
        <v>2584</v>
      </c>
      <c r="C6379" s="5">
        <v>45465</v>
      </c>
      <c r="D6379" s="3" t="s">
        <v>39</v>
      </c>
      <c r="E6379" s="4" t="s">
        <v>1282</v>
      </c>
      <c r="F6379" s="9">
        <v>1</v>
      </c>
      <c r="G6379">
        <f>VLOOKUP(E6379,'Data Produk'!$A$2:$E$2517,5,FALSE)</f>
        <v>32000</v>
      </c>
      <c r="H6379">
        <f t="shared" si="199"/>
        <v>32000</v>
      </c>
      <c r="I6379" t="str">
        <f>VLOOKUP(E6379,'Data Produk'!$A$2:$E$2517,3,FALSE)</f>
        <v>KL104 BHINNEKA USB CABLE LIGHTNING</v>
      </c>
      <c r="J6379" t="str">
        <f>VLOOKUP(E6379,'Data Produk'!$A$2:$E$2517,4,FALSE)</f>
        <v>CABLE</v>
      </c>
      <c r="K6379" t="str">
        <f>VLOOKUP(D6379,'Data Outlet'!$A$2:$D$17,4,FALSE)</f>
        <v>Eko Wijaya</v>
      </c>
      <c r="L6379" t="str">
        <f>VLOOKUP(D6379,'Data Outlet'!$A$2:$D$17,2,FALSE)</f>
        <v>KOTA KASABLANKA</v>
      </c>
    </row>
    <row r="6380" spans="1:12" x14ac:dyDescent="0.25">
      <c r="A6380" t="str">
        <f t="shared" si="200"/>
        <v>T-6379</v>
      </c>
      <c r="B6380" s="3" t="s">
        <v>2584</v>
      </c>
      <c r="C6380" s="5">
        <v>45462</v>
      </c>
      <c r="D6380" s="3" t="s">
        <v>42</v>
      </c>
      <c r="E6380" s="4" t="s">
        <v>1235</v>
      </c>
      <c r="F6380" s="9">
        <v>14</v>
      </c>
      <c r="G6380">
        <f>VLOOKUP(E6380,'Data Produk'!$A$2:$E$2517,5,FALSE)</f>
        <v>15000</v>
      </c>
      <c r="H6380">
        <f t="shared" si="199"/>
        <v>210000</v>
      </c>
      <c r="I6380" t="str">
        <f>VLOOKUP(E6380,'Data Produk'!$A$2:$E$2517,3,FALSE)</f>
        <v>KL103 BHINNEKA USB CABLE LIGHTNING</v>
      </c>
      <c r="J6380" t="str">
        <f>VLOOKUP(E6380,'Data Produk'!$A$2:$E$2517,4,FALSE)</f>
        <v>CABLE</v>
      </c>
      <c r="K6380" t="str">
        <f>VLOOKUP(D6380,'Data Outlet'!$A$2:$D$17,4,FALSE)</f>
        <v>Hadi Nugroho</v>
      </c>
      <c r="L6380" t="str">
        <f>VLOOKUP(D6380,'Data Outlet'!$A$2:$D$17,2,FALSE)</f>
        <v>MALL KELAPA GADING</v>
      </c>
    </row>
    <row r="6381" spans="1:12" x14ac:dyDescent="0.25">
      <c r="A6381" t="str">
        <f t="shared" si="200"/>
        <v>T-6380</v>
      </c>
      <c r="B6381" s="3" t="s">
        <v>2584</v>
      </c>
      <c r="C6381" s="5">
        <v>45444</v>
      </c>
      <c r="D6381" s="3" t="s">
        <v>42</v>
      </c>
      <c r="E6381" s="4" t="s">
        <v>1228</v>
      </c>
      <c r="F6381" s="9">
        <v>6</v>
      </c>
      <c r="G6381">
        <f>VLOOKUP(E6381,'Data Produk'!$A$2:$E$2517,5,FALSE)</f>
        <v>34200</v>
      </c>
      <c r="H6381">
        <f t="shared" si="199"/>
        <v>205200</v>
      </c>
      <c r="I6381" t="str">
        <f>VLOOKUP(E6381,'Data Produk'!$A$2:$E$2517,3,FALSE)</f>
        <v>KDL105 BHINNEKA USB CABLE LIGHTNING</v>
      </c>
      <c r="J6381" t="str">
        <f>VLOOKUP(E6381,'Data Produk'!$A$2:$E$2517,4,FALSE)</f>
        <v>CABLE</v>
      </c>
      <c r="K6381" t="str">
        <f>VLOOKUP(D6381,'Data Outlet'!$A$2:$D$17,4,FALSE)</f>
        <v>Hadi Nugroho</v>
      </c>
      <c r="L6381" t="str">
        <f>VLOOKUP(D6381,'Data Outlet'!$A$2:$D$17,2,FALSE)</f>
        <v>MALL KELAPA GADING</v>
      </c>
    </row>
    <row r="6382" spans="1:12" x14ac:dyDescent="0.25">
      <c r="A6382" t="str">
        <f t="shared" si="200"/>
        <v>T-6381</v>
      </c>
      <c r="B6382" s="3" t="s">
        <v>2584</v>
      </c>
      <c r="C6382" s="5">
        <v>45466</v>
      </c>
      <c r="D6382" s="3" t="s">
        <v>42</v>
      </c>
      <c r="E6382" s="4" t="s">
        <v>1191</v>
      </c>
      <c r="F6382" s="9">
        <v>1</v>
      </c>
      <c r="G6382">
        <f>VLOOKUP(E6382,'Data Produk'!$A$2:$E$2517,5,FALSE)</f>
        <v>100000</v>
      </c>
      <c r="H6382">
        <f t="shared" si="199"/>
        <v>100000</v>
      </c>
      <c r="I6382" t="str">
        <f>VLOOKUP(E6382,'Data Produk'!$A$2:$E$2517,3,FALSE)</f>
        <v>BHINNEKA Gaming Mousepad RGB MPR800s PINK</v>
      </c>
      <c r="J6382" t="str">
        <f>VLOOKUP(E6382,'Data Produk'!$A$2:$E$2517,4,FALSE)</f>
        <v>GAMING MOUSEPAD</v>
      </c>
      <c r="K6382" t="str">
        <f>VLOOKUP(D6382,'Data Outlet'!$A$2:$D$17,4,FALSE)</f>
        <v>Hadi Nugroho</v>
      </c>
      <c r="L6382" t="str">
        <f>VLOOKUP(D6382,'Data Outlet'!$A$2:$D$17,2,FALSE)</f>
        <v>MALL KELAPA GADING</v>
      </c>
    </row>
    <row r="6383" spans="1:12" x14ac:dyDescent="0.25">
      <c r="A6383" t="str">
        <f t="shared" si="200"/>
        <v>T-6382</v>
      </c>
      <c r="B6383" s="3" t="s">
        <v>2584</v>
      </c>
      <c r="C6383" s="5">
        <v>45451</v>
      </c>
      <c r="D6383" s="3" t="s">
        <v>39</v>
      </c>
      <c r="E6383" s="4" t="s">
        <v>2004</v>
      </c>
      <c r="F6383" s="9">
        <v>1</v>
      </c>
      <c r="G6383">
        <f>VLOOKUP(E6383,'Data Produk'!$A$2:$E$2517,5,FALSE)</f>
        <v>235500</v>
      </c>
      <c r="H6383">
        <f t="shared" si="199"/>
        <v>235500</v>
      </c>
      <c r="I6383" t="str">
        <f>VLOOKUP(E6383,'Data Produk'!$A$2:$E$2517,3,FALSE)</f>
        <v>BHINNEKA Gaming Headset HG16S 7.1</v>
      </c>
      <c r="J6383" t="str">
        <f>VLOOKUP(E6383,'Data Produk'!$A$2:$E$2517,4,FALSE)</f>
        <v>GAMING HEADSET</v>
      </c>
      <c r="K6383" t="str">
        <f>VLOOKUP(D6383,'Data Outlet'!$A$2:$D$17,4,FALSE)</f>
        <v>Eko Wijaya</v>
      </c>
      <c r="L6383" t="str">
        <f>VLOOKUP(D6383,'Data Outlet'!$A$2:$D$17,2,FALSE)</f>
        <v>KOTA KASABLANKA</v>
      </c>
    </row>
    <row r="6384" spans="1:12" x14ac:dyDescent="0.25">
      <c r="A6384" t="str">
        <f t="shared" si="200"/>
        <v>T-6383</v>
      </c>
      <c r="B6384" s="3" t="s">
        <v>2584</v>
      </c>
      <c r="C6384" s="5">
        <v>45466</v>
      </c>
      <c r="D6384" s="3" t="s">
        <v>40</v>
      </c>
      <c r="E6384" s="4" t="s">
        <v>1308</v>
      </c>
      <c r="F6384" s="9">
        <v>2</v>
      </c>
      <c r="G6384">
        <f>VLOOKUP(E6384,'Data Produk'!$A$2:$E$2517,5,FALSE)</f>
        <v>160000</v>
      </c>
      <c r="H6384">
        <f t="shared" si="199"/>
        <v>320000</v>
      </c>
      <c r="I6384" t="str">
        <f>VLOOKUP(E6384,'Data Produk'!$A$2:$E$2517,3,FALSE)</f>
        <v>BHINNEKA Gaming Keyboard K-613 TKL II</v>
      </c>
      <c r="J6384" t="str">
        <f>VLOOKUP(E6384,'Data Produk'!$A$2:$E$2517,4,FALSE)</f>
        <v>KEYBOARD GAMING</v>
      </c>
      <c r="K6384" t="str">
        <f>VLOOKUP(D6384,'Data Outlet'!$A$2:$D$17,4,FALSE)</f>
        <v>Fani Sari</v>
      </c>
      <c r="L6384" t="str">
        <f>VLOOKUP(D6384,'Data Outlet'!$A$2:$D$17,2,FALSE)</f>
        <v>LIPPO MALL KEMANG</v>
      </c>
    </row>
    <row r="6385" spans="1:12" x14ac:dyDescent="0.25">
      <c r="A6385" t="str">
        <f t="shared" si="200"/>
        <v>T-6384</v>
      </c>
      <c r="B6385" s="3" t="s">
        <v>2584</v>
      </c>
      <c r="C6385" s="5">
        <v>45462</v>
      </c>
      <c r="D6385" s="3" t="s">
        <v>39</v>
      </c>
      <c r="E6385" s="4" t="s">
        <v>1036</v>
      </c>
      <c r="F6385" s="9">
        <v>2</v>
      </c>
      <c r="G6385">
        <f>VLOOKUP(E6385,'Data Produk'!$A$2:$E$2517,5,FALSE)</f>
        <v>15000</v>
      </c>
      <c r="H6385">
        <f t="shared" si="199"/>
        <v>30000</v>
      </c>
      <c r="I6385" t="str">
        <f>VLOOKUP(E6385,'Data Produk'!$A$2:$E$2517,3,FALSE)</f>
        <v>KL103 BHINNEKA USB CABLE LIGHTNING</v>
      </c>
      <c r="J6385" t="str">
        <f>VLOOKUP(E6385,'Data Produk'!$A$2:$E$2517,4,FALSE)</f>
        <v>CABLE</v>
      </c>
      <c r="K6385" t="str">
        <f>VLOOKUP(D6385,'Data Outlet'!$A$2:$D$17,4,FALSE)</f>
        <v>Eko Wijaya</v>
      </c>
      <c r="L6385" t="str">
        <f>VLOOKUP(D6385,'Data Outlet'!$A$2:$D$17,2,FALSE)</f>
        <v>KOTA KASABLANKA</v>
      </c>
    </row>
    <row r="6386" spans="1:12" x14ac:dyDescent="0.25">
      <c r="A6386" t="str">
        <f t="shared" si="200"/>
        <v>T-6385</v>
      </c>
      <c r="B6386" s="3" t="s">
        <v>2584</v>
      </c>
      <c r="C6386" s="5">
        <v>45463</v>
      </c>
      <c r="D6386" s="3" t="s">
        <v>42</v>
      </c>
      <c r="E6386" s="4" t="s">
        <v>1205</v>
      </c>
      <c r="F6386" s="9">
        <v>3</v>
      </c>
      <c r="G6386">
        <f>VLOOKUP(E6386,'Data Produk'!$A$2:$E$2517,5,FALSE)</f>
        <v>348300</v>
      </c>
      <c r="H6386">
        <f t="shared" si="199"/>
        <v>1044900</v>
      </c>
      <c r="I6386" t="str">
        <f>VLOOKUP(E6386,'Data Produk'!$A$2:$E$2517,3,FALSE)</f>
        <v>WH01 BHINNEKA HEADSET WIRELESS Black</v>
      </c>
      <c r="J6386" t="str">
        <f>VLOOKUP(E6386,'Data Produk'!$A$2:$E$2517,4,FALSE)</f>
        <v>WIRELESS HEADSET</v>
      </c>
      <c r="K6386" t="str">
        <f>VLOOKUP(D6386,'Data Outlet'!$A$2:$D$17,4,FALSE)</f>
        <v>Hadi Nugroho</v>
      </c>
      <c r="L6386" t="str">
        <f>VLOOKUP(D6386,'Data Outlet'!$A$2:$D$17,2,FALSE)</f>
        <v>MALL KELAPA GADING</v>
      </c>
    </row>
    <row r="6387" spans="1:12" x14ac:dyDescent="0.25">
      <c r="A6387" t="str">
        <f t="shared" si="200"/>
        <v>T-6386</v>
      </c>
      <c r="B6387" s="3" t="s">
        <v>2584</v>
      </c>
      <c r="C6387" s="5">
        <v>45473</v>
      </c>
      <c r="D6387" s="3" t="s">
        <v>42</v>
      </c>
      <c r="E6387" s="4" t="s">
        <v>1204</v>
      </c>
      <c r="F6387" s="9">
        <v>6</v>
      </c>
      <c r="G6387">
        <f>VLOOKUP(E6387,'Data Produk'!$A$2:$E$2517,5,FALSE)</f>
        <v>98100</v>
      </c>
      <c r="H6387">
        <f t="shared" si="199"/>
        <v>588600</v>
      </c>
      <c r="I6387" t="str">
        <f>VLOOKUP(E6387,'Data Produk'!$A$2:$E$2517,3,FALSE)</f>
        <v>BHINNEKA POWER PURE 38W 2-PORTS USB CHARGER (PD+QC) WHITE</v>
      </c>
      <c r="J6387" t="str">
        <f>VLOOKUP(E6387,'Data Produk'!$A$2:$E$2517,4,FALSE)</f>
        <v>CHARGER</v>
      </c>
      <c r="K6387" t="str">
        <f>VLOOKUP(D6387,'Data Outlet'!$A$2:$D$17,4,FALSE)</f>
        <v>Hadi Nugroho</v>
      </c>
      <c r="L6387" t="str">
        <f>VLOOKUP(D6387,'Data Outlet'!$A$2:$D$17,2,FALSE)</f>
        <v>MALL KELAPA GADING</v>
      </c>
    </row>
    <row r="6388" spans="1:12" x14ac:dyDescent="0.25">
      <c r="A6388" t="str">
        <f t="shared" si="200"/>
        <v>T-6387</v>
      </c>
      <c r="B6388" s="3" t="s">
        <v>2584</v>
      </c>
      <c r="C6388" s="5">
        <v>45463</v>
      </c>
      <c r="D6388" s="3" t="s">
        <v>42</v>
      </c>
      <c r="E6388" s="4" t="s">
        <v>822</v>
      </c>
      <c r="F6388" s="9">
        <v>1</v>
      </c>
      <c r="G6388">
        <f>VLOOKUP(E6388,'Data Produk'!$A$2:$E$2517,5,FALSE)</f>
        <v>0</v>
      </c>
      <c r="H6388">
        <f t="shared" si="199"/>
        <v>0</v>
      </c>
      <c r="I6388" t="str">
        <f>VLOOKUP(E6388,'Data Produk'!$A$2:$E$2517,3,FALSE)</f>
        <v>BHINNEKA SMART ADAPTOR LA1A01</v>
      </c>
      <c r="J6388" t="str">
        <f>VLOOKUP(E6388,'Data Produk'!$A$2:$E$2517,4,FALSE)</f>
        <v>SMART LIFE</v>
      </c>
      <c r="K6388" t="str">
        <f>VLOOKUP(D6388,'Data Outlet'!$A$2:$D$17,4,FALSE)</f>
        <v>Hadi Nugroho</v>
      </c>
      <c r="L6388" t="str">
        <f>VLOOKUP(D6388,'Data Outlet'!$A$2:$D$17,2,FALSE)</f>
        <v>MALL KELAPA GADING</v>
      </c>
    </row>
    <row r="6389" spans="1:12" x14ac:dyDescent="0.25">
      <c r="A6389" t="str">
        <f t="shared" si="200"/>
        <v>T-6388</v>
      </c>
      <c r="B6389" s="3" t="s">
        <v>2584</v>
      </c>
      <c r="C6389" s="5">
        <v>45461</v>
      </c>
      <c r="D6389" s="3" t="s">
        <v>42</v>
      </c>
      <c r="E6389" s="4" t="s">
        <v>1564</v>
      </c>
      <c r="F6389" s="9">
        <v>1</v>
      </c>
      <c r="G6389">
        <f>VLOOKUP(E6389,'Data Produk'!$A$2:$E$2517,5,FALSE)</f>
        <v>170100</v>
      </c>
      <c r="H6389">
        <f t="shared" si="199"/>
        <v>170100</v>
      </c>
      <c r="I6389" t="str">
        <f>VLOOKUP(E6389,'Data Produk'!$A$2:$E$2517,3,FALSE)</f>
        <v>BHINNEKA Gaming Deskmat ATO MP905 AQUA</v>
      </c>
      <c r="J6389" t="str">
        <f>VLOOKUP(E6389,'Data Produk'!$A$2:$E$2517,4,FALSE)</f>
        <v>DESKMAT</v>
      </c>
      <c r="K6389" t="str">
        <f>VLOOKUP(D6389,'Data Outlet'!$A$2:$D$17,4,FALSE)</f>
        <v>Hadi Nugroho</v>
      </c>
      <c r="L6389" t="str">
        <f>VLOOKUP(D6389,'Data Outlet'!$A$2:$D$17,2,FALSE)</f>
        <v>MALL KELAPA GADING</v>
      </c>
    </row>
    <row r="6390" spans="1:12" x14ac:dyDescent="0.25">
      <c r="A6390" t="str">
        <f t="shared" si="200"/>
        <v>T-6389</v>
      </c>
      <c r="B6390" s="3" t="s">
        <v>2584</v>
      </c>
      <c r="C6390" s="5">
        <v>45454</v>
      </c>
      <c r="D6390" s="3" t="s">
        <v>42</v>
      </c>
      <c r="E6390" s="4" t="s">
        <v>989</v>
      </c>
      <c r="F6390" s="9">
        <v>3</v>
      </c>
      <c r="G6390">
        <f>VLOOKUP(E6390,'Data Produk'!$A$2:$E$2517,5,FALSE)</f>
        <v>144000</v>
      </c>
      <c r="H6390">
        <f t="shared" si="199"/>
        <v>432000</v>
      </c>
      <c r="I6390" t="str">
        <f>VLOOKUP(E6390,'Data Produk'!$A$2:$E$2517,3,FALSE)</f>
        <v>BHINNEKA CHIEF II HG20 GAMING HEADSET PINK</v>
      </c>
      <c r="J6390" t="str">
        <f>VLOOKUP(E6390,'Data Produk'!$A$2:$E$2517,4,FALSE)</f>
        <v>GAMING HEADSET</v>
      </c>
      <c r="K6390" t="str">
        <f>VLOOKUP(D6390,'Data Outlet'!$A$2:$D$17,4,FALSE)</f>
        <v>Hadi Nugroho</v>
      </c>
      <c r="L6390" t="str">
        <f>VLOOKUP(D6390,'Data Outlet'!$A$2:$D$17,2,FALSE)</f>
        <v>MALL KELAPA GADING</v>
      </c>
    </row>
    <row r="6391" spans="1:12" x14ac:dyDescent="0.25">
      <c r="A6391" t="str">
        <f t="shared" si="200"/>
        <v>T-6390</v>
      </c>
      <c r="B6391" s="3" t="s">
        <v>2584</v>
      </c>
      <c r="C6391" s="5">
        <v>45446</v>
      </c>
      <c r="D6391" s="3" t="s">
        <v>39</v>
      </c>
      <c r="E6391" s="4" t="s">
        <v>1099</v>
      </c>
      <c r="F6391" s="9">
        <v>2</v>
      </c>
      <c r="G6391">
        <f>VLOOKUP(E6391,'Data Produk'!$A$2:$E$2517,5,FALSE)</f>
        <v>32000</v>
      </c>
      <c r="H6391">
        <f t="shared" si="199"/>
        <v>64000</v>
      </c>
      <c r="I6391" t="str">
        <f>VLOOKUP(E6391,'Data Produk'!$A$2:$E$2517,3,FALSE)</f>
        <v>KC104 BHINNEKA USB CABLE TYPE C</v>
      </c>
      <c r="J6391" t="str">
        <f>VLOOKUP(E6391,'Data Produk'!$A$2:$E$2517,4,FALSE)</f>
        <v>CABLE</v>
      </c>
      <c r="K6391" t="str">
        <f>VLOOKUP(D6391,'Data Outlet'!$A$2:$D$17,4,FALSE)</f>
        <v>Eko Wijaya</v>
      </c>
      <c r="L6391" t="str">
        <f>VLOOKUP(D6391,'Data Outlet'!$A$2:$D$17,2,FALSE)</f>
        <v>KOTA KASABLANKA</v>
      </c>
    </row>
    <row r="6392" spans="1:12" x14ac:dyDescent="0.25">
      <c r="A6392" t="str">
        <f t="shared" si="200"/>
        <v>T-6391</v>
      </c>
      <c r="B6392" s="3" t="s">
        <v>2584</v>
      </c>
      <c r="C6392" s="5">
        <v>45470</v>
      </c>
      <c r="D6392" s="3" t="s">
        <v>39</v>
      </c>
      <c r="E6392" s="4" t="s">
        <v>1044</v>
      </c>
      <c r="F6392" s="9">
        <v>2</v>
      </c>
      <c r="G6392">
        <f>VLOOKUP(E6392,'Data Produk'!$A$2:$E$2517,5,FALSE)</f>
        <v>80000</v>
      </c>
      <c r="H6392">
        <f t="shared" si="199"/>
        <v>160000</v>
      </c>
      <c r="I6392" t="str">
        <f>VLOOKUP(E6392,'Data Produk'!$A$2:$E$2517,3,FALSE)</f>
        <v>BHINNEKA Gaming Headset Stand Tower AC3001</v>
      </c>
      <c r="J6392" t="str">
        <f>VLOOKUP(E6392,'Data Produk'!$A$2:$E$2517,4,FALSE)</f>
        <v>OTHER ACCESSORIES</v>
      </c>
      <c r="K6392" t="str">
        <f>VLOOKUP(D6392,'Data Outlet'!$A$2:$D$17,4,FALSE)</f>
        <v>Eko Wijaya</v>
      </c>
      <c r="L6392" t="str">
        <f>VLOOKUP(D6392,'Data Outlet'!$A$2:$D$17,2,FALSE)</f>
        <v>KOTA KASABLANKA</v>
      </c>
    </row>
    <row r="6393" spans="1:12" x14ac:dyDescent="0.25">
      <c r="A6393" t="str">
        <f t="shared" si="200"/>
        <v>T-6392</v>
      </c>
      <c r="B6393" s="3" t="s">
        <v>2584</v>
      </c>
      <c r="C6393" s="5">
        <v>45459</v>
      </c>
      <c r="D6393" s="3" t="s">
        <v>42</v>
      </c>
      <c r="E6393" s="4" t="s">
        <v>1248</v>
      </c>
      <c r="F6393" s="9">
        <v>3</v>
      </c>
      <c r="G6393">
        <f>VLOOKUP(E6393,'Data Produk'!$A$2:$E$2517,5,FALSE)</f>
        <v>160000</v>
      </c>
      <c r="H6393">
        <f t="shared" si="199"/>
        <v>480000</v>
      </c>
      <c r="I6393" t="str">
        <f>VLOOKUP(E6393,'Data Produk'!$A$2:$E$2517,3,FALSE)</f>
        <v>BHINNEKA Gaming Keyboard K-613 TKL II</v>
      </c>
      <c r="J6393" t="str">
        <f>VLOOKUP(E6393,'Data Produk'!$A$2:$E$2517,4,FALSE)</f>
        <v>KEYBOARD GAMING</v>
      </c>
      <c r="K6393" t="str">
        <f>VLOOKUP(D6393,'Data Outlet'!$A$2:$D$17,4,FALSE)</f>
        <v>Hadi Nugroho</v>
      </c>
      <c r="L6393" t="str">
        <f>VLOOKUP(D6393,'Data Outlet'!$A$2:$D$17,2,FALSE)</f>
        <v>MALL KELAPA GADING</v>
      </c>
    </row>
    <row r="6394" spans="1:12" x14ac:dyDescent="0.25">
      <c r="A6394" t="str">
        <f t="shared" si="200"/>
        <v>T-6393</v>
      </c>
      <c r="B6394" s="3" t="s">
        <v>2584</v>
      </c>
      <c r="C6394" s="5">
        <v>45466</v>
      </c>
      <c r="D6394" s="3" t="s">
        <v>40</v>
      </c>
      <c r="E6394" s="4" t="s">
        <v>2050</v>
      </c>
      <c r="F6394" s="9">
        <v>1</v>
      </c>
      <c r="G6394">
        <f>VLOOKUP(E6394,'Data Produk'!$A$2:$E$2517,5,FALSE)</f>
        <v>395100</v>
      </c>
      <c r="H6394">
        <f t="shared" si="199"/>
        <v>395100</v>
      </c>
      <c r="I6394" t="str">
        <f>VLOOKUP(E6394,'Data Produk'!$A$2:$E$2517,3,FALSE)</f>
        <v>TX1 PRO BHINNEKA EARPHONE BLACK</v>
      </c>
      <c r="J6394" t="str">
        <f>VLOOKUP(E6394,'Data Produk'!$A$2:$E$2517,4,FALSE)</f>
        <v>TWS</v>
      </c>
      <c r="K6394" t="str">
        <f>VLOOKUP(D6394,'Data Outlet'!$A$2:$D$17,4,FALSE)</f>
        <v>Fani Sari</v>
      </c>
      <c r="L6394" t="str">
        <f>VLOOKUP(D6394,'Data Outlet'!$A$2:$D$17,2,FALSE)</f>
        <v>LIPPO MALL KEMANG</v>
      </c>
    </row>
    <row r="6395" spans="1:12" x14ac:dyDescent="0.25">
      <c r="A6395" t="str">
        <f t="shared" si="200"/>
        <v>T-6394</v>
      </c>
      <c r="B6395" s="3" t="s">
        <v>2584</v>
      </c>
      <c r="C6395" s="5">
        <v>45473</v>
      </c>
      <c r="D6395" s="3" t="s">
        <v>39</v>
      </c>
      <c r="E6395" s="4" t="s">
        <v>1231</v>
      </c>
      <c r="F6395" s="9">
        <v>1</v>
      </c>
      <c r="G6395">
        <f>VLOOKUP(E6395,'Data Produk'!$A$2:$E$2517,5,FALSE)</f>
        <v>177500</v>
      </c>
      <c r="H6395">
        <f t="shared" si="199"/>
        <v>177500</v>
      </c>
      <c r="I6395" t="str">
        <f>VLOOKUP(E6395,'Data Produk'!$A$2:$E$2517,3,FALSE)</f>
        <v>BHINNEKA Gaming Keyboard K-613L FULL SIZE</v>
      </c>
      <c r="J6395" t="str">
        <f>VLOOKUP(E6395,'Data Produk'!$A$2:$E$2517,4,FALSE)</f>
        <v>KEYBOARD GAMING</v>
      </c>
      <c r="K6395" t="str">
        <f>VLOOKUP(D6395,'Data Outlet'!$A$2:$D$17,4,FALSE)</f>
        <v>Eko Wijaya</v>
      </c>
      <c r="L6395" t="str">
        <f>VLOOKUP(D6395,'Data Outlet'!$A$2:$D$17,2,FALSE)</f>
        <v>KOTA KASABLANKA</v>
      </c>
    </row>
    <row r="6396" spans="1:12" x14ac:dyDescent="0.25">
      <c r="A6396" t="str">
        <f t="shared" si="200"/>
        <v>T-6395</v>
      </c>
      <c r="B6396" s="3" t="s">
        <v>2584</v>
      </c>
      <c r="C6396" s="5">
        <v>45447</v>
      </c>
      <c r="D6396" s="3" t="s">
        <v>39</v>
      </c>
      <c r="E6396" s="4" t="s">
        <v>1169</v>
      </c>
      <c r="F6396" s="9">
        <v>10</v>
      </c>
      <c r="G6396">
        <f>VLOOKUP(E6396,'Data Produk'!$A$2:$E$2517,5,FALSE)</f>
        <v>29700</v>
      </c>
      <c r="H6396">
        <f t="shared" si="199"/>
        <v>297000</v>
      </c>
      <c r="I6396" t="str">
        <f>VLOOKUP(E6396,'Data Produk'!$A$2:$E$2517,3,FALSE)</f>
        <v>KL201 BHINNEKA USB CABLE LIGHTNING</v>
      </c>
      <c r="J6396" t="str">
        <f>VLOOKUP(E6396,'Data Produk'!$A$2:$E$2517,4,FALSE)</f>
        <v>CABLE</v>
      </c>
      <c r="K6396" t="str">
        <f>VLOOKUP(D6396,'Data Outlet'!$A$2:$D$17,4,FALSE)</f>
        <v>Eko Wijaya</v>
      </c>
      <c r="L6396" t="str">
        <f>VLOOKUP(D6396,'Data Outlet'!$A$2:$D$17,2,FALSE)</f>
        <v>KOTA KASABLANKA</v>
      </c>
    </row>
    <row r="6397" spans="1:12" x14ac:dyDescent="0.25">
      <c r="A6397" t="str">
        <f t="shared" si="200"/>
        <v>T-6396</v>
      </c>
      <c r="B6397" s="3" t="s">
        <v>2584</v>
      </c>
      <c r="C6397" s="5">
        <v>45461</v>
      </c>
      <c r="D6397" s="3" t="s">
        <v>39</v>
      </c>
      <c r="E6397" s="4" t="s">
        <v>1214</v>
      </c>
      <c r="F6397" s="9">
        <v>3</v>
      </c>
      <c r="G6397">
        <f>VLOOKUP(E6397,'Data Produk'!$A$2:$E$2517,5,FALSE)</f>
        <v>65700</v>
      </c>
      <c r="H6397">
        <f t="shared" si="199"/>
        <v>197100</v>
      </c>
      <c r="I6397" t="str">
        <f>VLOOKUP(E6397,'Data Produk'!$A$2:$E$2517,3,FALSE)</f>
        <v>BHINNEKA POWER GO 20W 1-PORT TYPE-C USB CHARGER (PD) WHITE</v>
      </c>
      <c r="J6397" t="str">
        <f>VLOOKUP(E6397,'Data Produk'!$A$2:$E$2517,4,FALSE)</f>
        <v>CHARGER</v>
      </c>
      <c r="K6397" t="str">
        <f>VLOOKUP(D6397,'Data Outlet'!$A$2:$D$17,4,FALSE)</f>
        <v>Eko Wijaya</v>
      </c>
      <c r="L6397" t="str">
        <f>VLOOKUP(D6397,'Data Outlet'!$A$2:$D$17,2,FALSE)</f>
        <v>KOTA KASABLANKA</v>
      </c>
    </row>
    <row r="6398" spans="1:12" x14ac:dyDescent="0.25">
      <c r="A6398" t="str">
        <f t="shared" si="200"/>
        <v>T-6397</v>
      </c>
      <c r="B6398" s="3" t="s">
        <v>2584</v>
      </c>
      <c r="C6398" s="5">
        <v>45469</v>
      </c>
      <c r="D6398" s="3" t="s">
        <v>42</v>
      </c>
      <c r="E6398" s="4" t="s">
        <v>2051</v>
      </c>
      <c r="F6398" s="9">
        <v>1</v>
      </c>
      <c r="G6398">
        <f>VLOOKUP(E6398,'Data Produk'!$A$2:$E$2517,5,FALSE)</f>
        <v>321000</v>
      </c>
      <c r="H6398">
        <f t="shared" si="199"/>
        <v>321000</v>
      </c>
      <c r="I6398" t="str">
        <f>VLOOKUP(E6398,'Data Produk'!$A$2:$E$2517,3,FALSE)</f>
        <v>BHINNEKA Gaming Headset HG11 7.1</v>
      </c>
      <c r="J6398" t="str">
        <f>VLOOKUP(E6398,'Data Produk'!$A$2:$E$2517,4,FALSE)</f>
        <v>GAMING HEADSET</v>
      </c>
      <c r="K6398" t="str">
        <f>VLOOKUP(D6398,'Data Outlet'!$A$2:$D$17,4,FALSE)</f>
        <v>Hadi Nugroho</v>
      </c>
      <c r="L6398" t="str">
        <f>VLOOKUP(D6398,'Data Outlet'!$A$2:$D$17,2,FALSE)</f>
        <v>MALL KELAPA GADING</v>
      </c>
    </row>
    <row r="6399" spans="1:12" x14ac:dyDescent="0.25">
      <c r="A6399" t="str">
        <f t="shared" si="200"/>
        <v>T-6398</v>
      </c>
      <c r="B6399" s="3" t="s">
        <v>2584</v>
      </c>
      <c r="C6399" s="5">
        <v>45459</v>
      </c>
      <c r="D6399" s="3" t="s">
        <v>42</v>
      </c>
      <c r="E6399" s="4" t="s">
        <v>1006</v>
      </c>
      <c r="F6399" s="9">
        <v>4</v>
      </c>
      <c r="G6399">
        <f>VLOOKUP(E6399,'Data Produk'!$A$2:$E$2517,5,FALSE)</f>
        <v>80100</v>
      </c>
      <c r="H6399">
        <f t="shared" si="199"/>
        <v>320400</v>
      </c>
      <c r="I6399" t="str">
        <f>VLOOKUP(E6399,'Data Produk'!$A$2:$E$2517,3,FALSE)</f>
        <v>BHINNEKA AGILE MP903 GAMING MOUSEPAD BLACK</v>
      </c>
      <c r="J6399" t="str">
        <f>VLOOKUP(E6399,'Data Produk'!$A$2:$E$2517,4,FALSE)</f>
        <v>GAMING MOUSEPAD</v>
      </c>
      <c r="K6399" t="str">
        <f>VLOOKUP(D6399,'Data Outlet'!$A$2:$D$17,4,FALSE)</f>
        <v>Hadi Nugroho</v>
      </c>
      <c r="L6399" t="str">
        <f>VLOOKUP(D6399,'Data Outlet'!$A$2:$D$17,2,FALSE)</f>
        <v>MALL KELAPA GADING</v>
      </c>
    </row>
    <row r="6400" spans="1:12" x14ac:dyDescent="0.25">
      <c r="A6400" t="str">
        <f t="shared" si="200"/>
        <v>T-6399</v>
      </c>
      <c r="B6400" s="3" t="s">
        <v>2584</v>
      </c>
      <c r="C6400" s="5">
        <v>45463</v>
      </c>
      <c r="D6400" s="3" t="s">
        <v>40</v>
      </c>
      <c r="E6400" s="4" t="s">
        <v>2052</v>
      </c>
      <c r="F6400" s="9">
        <v>5</v>
      </c>
      <c r="G6400">
        <f>VLOOKUP(E6400,'Data Produk'!$A$2:$E$2517,5,FALSE)</f>
        <v>57500</v>
      </c>
      <c r="H6400">
        <f t="shared" si="199"/>
        <v>287500</v>
      </c>
      <c r="I6400" t="str">
        <f>VLOOKUP(E6400,'Data Produk'!$A$2:$E$2517,3,FALSE)</f>
        <v>BHINNEKA Mouse Wireless W188 BLACK</v>
      </c>
      <c r="J6400" t="str">
        <f>VLOOKUP(E6400,'Data Produk'!$A$2:$E$2517,4,FALSE)</f>
        <v>OFFICE MOUSE</v>
      </c>
      <c r="K6400" t="str">
        <f>VLOOKUP(D6400,'Data Outlet'!$A$2:$D$17,4,FALSE)</f>
        <v>Fani Sari</v>
      </c>
      <c r="L6400" t="str">
        <f>VLOOKUP(D6400,'Data Outlet'!$A$2:$D$17,2,FALSE)</f>
        <v>LIPPO MALL KEMANG</v>
      </c>
    </row>
    <row r="6401" spans="1:12" x14ac:dyDescent="0.25">
      <c r="A6401" t="str">
        <f t="shared" si="200"/>
        <v>T-6400</v>
      </c>
      <c r="B6401" s="3" t="s">
        <v>2584</v>
      </c>
      <c r="C6401" s="5">
        <v>45469</v>
      </c>
      <c r="D6401" s="3" t="s">
        <v>39</v>
      </c>
      <c r="E6401" s="4" t="s">
        <v>2053</v>
      </c>
      <c r="F6401" s="9">
        <v>3</v>
      </c>
      <c r="G6401">
        <f>VLOOKUP(E6401,'Data Produk'!$A$2:$E$2517,5,FALSE)</f>
        <v>24500</v>
      </c>
      <c r="H6401">
        <f t="shared" si="199"/>
        <v>73500</v>
      </c>
      <c r="I6401" t="str">
        <f>VLOOKUP(E6401,'Data Produk'!$A$2:$E$2517,3,FALSE)</f>
        <v>BHINNEKA Gaming Mousepad MP292 LP</v>
      </c>
      <c r="J6401" t="str">
        <f>VLOOKUP(E6401,'Data Produk'!$A$2:$E$2517,4,FALSE)</f>
        <v>BASIC MOUSEPAD</v>
      </c>
      <c r="K6401" t="str">
        <f>VLOOKUP(D6401,'Data Outlet'!$A$2:$D$17,4,FALSE)</f>
        <v>Eko Wijaya</v>
      </c>
      <c r="L6401" t="str">
        <f>VLOOKUP(D6401,'Data Outlet'!$A$2:$D$17,2,FALSE)</f>
        <v>KOTA KASABLANKA</v>
      </c>
    </row>
    <row r="6402" spans="1:12" x14ac:dyDescent="0.25">
      <c r="A6402" t="str">
        <f t="shared" si="200"/>
        <v>T-6401</v>
      </c>
      <c r="B6402" s="3" t="s">
        <v>2584</v>
      </c>
      <c r="C6402" s="5">
        <v>45457</v>
      </c>
      <c r="D6402" s="3" t="s">
        <v>39</v>
      </c>
      <c r="E6402" s="4" t="s">
        <v>1215</v>
      </c>
      <c r="F6402" s="9">
        <v>1</v>
      </c>
      <c r="G6402">
        <f>VLOOKUP(E6402,'Data Produk'!$A$2:$E$2517,5,FALSE)</f>
        <v>108125</v>
      </c>
      <c r="H6402">
        <f t="shared" si="199"/>
        <v>108125</v>
      </c>
      <c r="I6402" t="str">
        <f>VLOOKUP(E6402,'Data Produk'!$A$2:$E$2517,3,FALSE)</f>
        <v>BHINNEKA Gaming Mousepad RGB MPR800s WHITE</v>
      </c>
      <c r="J6402" t="str">
        <f>VLOOKUP(E6402,'Data Produk'!$A$2:$E$2517,4,FALSE)</f>
        <v>GAMING MOUSEPAD</v>
      </c>
      <c r="K6402" t="str">
        <f>VLOOKUP(D6402,'Data Outlet'!$A$2:$D$17,4,FALSE)</f>
        <v>Eko Wijaya</v>
      </c>
      <c r="L6402" t="str">
        <f>VLOOKUP(D6402,'Data Outlet'!$A$2:$D$17,2,FALSE)</f>
        <v>KOTA KASABLANKA</v>
      </c>
    </row>
    <row r="6403" spans="1:12" x14ac:dyDescent="0.25">
      <c r="A6403" t="str">
        <f t="shared" si="200"/>
        <v>T-6402</v>
      </c>
      <c r="B6403" s="3" t="s">
        <v>2584</v>
      </c>
      <c r="C6403" s="5">
        <v>45462</v>
      </c>
      <c r="D6403" s="3" t="s">
        <v>40</v>
      </c>
      <c r="E6403" s="4" t="s">
        <v>802</v>
      </c>
      <c r="F6403" s="9">
        <v>3</v>
      </c>
      <c r="G6403">
        <f>VLOOKUP(E6403,'Data Produk'!$A$2:$E$2517,5,FALSE)</f>
        <v>36900</v>
      </c>
      <c r="H6403">
        <f t="shared" ref="H6403:H6466" si="201">G6403*F6403</f>
        <v>110700</v>
      </c>
      <c r="I6403" t="str">
        <f>VLOOKUP(E6403,'Data Produk'!$A$2:$E$2517,3,FALSE)</f>
        <v>KL106 BHINNEKA USB CABLE LIGHTNING</v>
      </c>
      <c r="J6403" t="str">
        <f>VLOOKUP(E6403,'Data Produk'!$A$2:$E$2517,4,FALSE)</f>
        <v>CABLE</v>
      </c>
      <c r="K6403" t="str">
        <f>VLOOKUP(D6403,'Data Outlet'!$A$2:$D$17,4,FALSE)</f>
        <v>Fani Sari</v>
      </c>
      <c r="L6403" t="str">
        <f>VLOOKUP(D6403,'Data Outlet'!$A$2:$D$17,2,FALSE)</f>
        <v>LIPPO MALL KEMANG</v>
      </c>
    </row>
    <row r="6404" spans="1:12" x14ac:dyDescent="0.25">
      <c r="A6404" t="str">
        <f t="shared" si="200"/>
        <v>T-6403</v>
      </c>
      <c r="B6404" s="3" t="s">
        <v>2584</v>
      </c>
      <c r="C6404" s="5">
        <v>45467</v>
      </c>
      <c r="D6404" s="3" t="s">
        <v>40</v>
      </c>
      <c r="E6404" s="4" t="s">
        <v>750</v>
      </c>
      <c r="F6404" s="9">
        <v>6</v>
      </c>
      <c r="G6404">
        <f>VLOOKUP(E6404,'Data Produk'!$A$2:$E$2517,5,FALSE)</f>
        <v>29700</v>
      </c>
      <c r="H6404">
        <f t="shared" si="201"/>
        <v>178200</v>
      </c>
      <c r="I6404" t="str">
        <f>VLOOKUP(E6404,'Data Produk'!$A$2:$E$2517,3,FALSE)</f>
        <v>KL201 BHINNEKA USB CABLE LIGHTNING</v>
      </c>
      <c r="J6404" t="str">
        <f>VLOOKUP(E6404,'Data Produk'!$A$2:$E$2517,4,FALSE)</f>
        <v>CABLE</v>
      </c>
      <c r="K6404" t="str">
        <f>VLOOKUP(D6404,'Data Outlet'!$A$2:$D$17,4,FALSE)</f>
        <v>Fani Sari</v>
      </c>
      <c r="L6404" t="str">
        <f>VLOOKUP(D6404,'Data Outlet'!$A$2:$D$17,2,FALSE)</f>
        <v>LIPPO MALL KEMANG</v>
      </c>
    </row>
    <row r="6405" spans="1:12" x14ac:dyDescent="0.25">
      <c r="A6405" t="str">
        <f t="shared" si="200"/>
        <v>T-6404</v>
      </c>
      <c r="B6405" s="3" t="s">
        <v>2584</v>
      </c>
      <c r="C6405" s="5">
        <v>45465</v>
      </c>
      <c r="D6405" s="3" t="s">
        <v>40</v>
      </c>
      <c r="E6405" s="4" t="s">
        <v>1330</v>
      </c>
      <c r="F6405" s="9">
        <v>8</v>
      </c>
      <c r="G6405">
        <f>VLOOKUP(E6405,'Data Produk'!$A$2:$E$2517,5,FALSE)</f>
        <v>15000</v>
      </c>
      <c r="H6405">
        <f t="shared" si="201"/>
        <v>120000</v>
      </c>
      <c r="I6405" t="str">
        <f>VLOOKUP(E6405,'Data Produk'!$A$2:$E$2517,3,FALSE)</f>
        <v>KL103 BHINNEKA USB CABLE LIGHTNING</v>
      </c>
      <c r="J6405" t="str">
        <f>VLOOKUP(E6405,'Data Produk'!$A$2:$E$2517,4,FALSE)</f>
        <v>CABLE</v>
      </c>
      <c r="K6405" t="str">
        <f>VLOOKUP(D6405,'Data Outlet'!$A$2:$D$17,4,FALSE)</f>
        <v>Fani Sari</v>
      </c>
      <c r="L6405" t="str">
        <f>VLOOKUP(D6405,'Data Outlet'!$A$2:$D$17,2,FALSE)</f>
        <v>LIPPO MALL KEMANG</v>
      </c>
    </row>
    <row r="6406" spans="1:12" x14ac:dyDescent="0.25">
      <c r="A6406" t="str">
        <f t="shared" si="200"/>
        <v>T-6405</v>
      </c>
      <c r="B6406" s="3" t="s">
        <v>2584</v>
      </c>
      <c r="C6406" s="5">
        <v>45472</v>
      </c>
      <c r="D6406" s="3" t="s">
        <v>42</v>
      </c>
      <c r="E6406" s="4" t="s">
        <v>1120</v>
      </c>
      <c r="F6406" s="9">
        <v>3</v>
      </c>
      <c r="G6406">
        <f>VLOOKUP(E6406,'Data Produk'!$A$2:$E$2517,5,FALSE)</f>
        <v>98100</v>
      </c>
      <c r="H6406">
        <f t="shared" si="201"/>
        <v>294300</v>
      </c>
      <c r="I6406" t="str">
        <f>VLOOKUP(E6406,'Data Produk'!$A$2:$E$2517,3,FALSE)</f>
        <v>BHINNEKA POWER PURE 30W 2-PORTS USB CHARGER (PD+QC) WHITE</v>
      </c>
      <c r="J6406" t="str">
        <f>VLOOKUP(E6406,'Data Produk'!$A$2:$E$2517,4,FALSE)</f>
        <v>CHARGER</v>
      </c>
      <c r="K6406" t="str">
        <f>VLOOKUP(D6406,'Data Outlet'!$A$2:$D$17,4,FALSE)</f>
        <v>Hadi Nugroho</v>
      </c>
      <c r="L6406" t="str">
        <f>VLOOKUP(D6406,'Data Outlet'!$A$2:$D$17,2,FALSE)</f>
        <v>MALL KELAPA GADING</v>
      </c>
    </row>
    <row r="6407" spans="1:12" x14ac:dyDescent="0.25">
      <c r="A6407" t="str">
        <f t="shared" si="200"/>
        <v>T-6406</v>
      </c>
      <c r="B6407" s="3" t="s">
        <v>2584</v>
      </c>
      <c r="C6407" s="5">
        <v>45448</v>
      </c>
      <c r="D6407" s="3" t="s">
        <v>42</v>
      </c>
      <c r="E6407" s="4" t="s">
        <v>1081</v>
      </c>
      <c r="F6407" s="9">
        <v>2</v>
      </c>
      <c r="G6407">
        <f>VLOOKUP(E6407,'Data Produk'!$A$2:$E$2517,5,FALSE)</f>
        <v>100000</v>
      </c>
      <c r="H6407">
        <f t="shared" si="201"/>
        <v>200000</v>
      </c>
      <c r="I6407" t="str">
        <f>VLOOKUP(E6407,'Data Produk'!$A$2:$E$2517,3,FALSE)</f>
        <v>BHINNEKA Gaming Headset HG17s Black</v>
      </c>
      <c r="J6407" t="str">
        <f>VLOOKUP(E6407,'Data Produk'!$A$2:$E$2517,4,FALSE)</f>
        <v>GAMING HEADSET</v>
      </c>
      <c r="K6407" t="str">
        <f>VLOOKUP(D6407,'Data Outlet'!$A$2:$D$17,4,FALSE)</f>
        <v>Hadi Nugroho</v>
      </c>
      <c r="L6407" t="str">
        <f>VLOOKUP(D6407,'Data Outlet'!$A$2:$D$17,2,FALSE)</f>
        <v>MALL KELAPA GADING</v>
      </c>
    </row>
    <row r="6408" spans="1:12" x14ac:dyDescent="0.25">
      <c r="A6408" t="str">
        <f t="shared" si="200"/>
        <v>T-6407</v>
      </c>
      <c r="B6408" s="3" t="s">
        <v>2584</v>
      </c>
      <c r="C6408" s="5">
        <v>45466</v>
      </c>
      <c r="D6408" s="3" t="s">
        <v>42</v>
      </c>
      <c r="E6408" s="4" t="s">
        <v>1132</v>
      </c>
      <c r="F6408" s="9">
        <v>1</v>
      </c>
      <c r="G6408">
        <f>VLOOKUP(E6408,'Data Produk'!$A$2:$E$2517,5,FALSE)</f>
        <v>65700</v>
      </c>
      <c r="H6408">
        <f t="shared" si="201"/>
        <v>65700</v>
      </c>
      <c r="I6408" t="str">
        <f>VLOOKUP(E6408,'Data Produk'!$A$2:$E$2517,3,FALSE)</f>
        <v>BHINNEKA AGILE MP453 GAMING MOUSEPAD BLACK</v>
      </c>
      <c r="J6408" t="str">
        <f>VLOOKUP(E6408,'Data Produk'!$A$2:$E$2517,4,FALSE)</f>
        <v>GAMING MOUSEPAD</v>
      </c>
      <c r="K6408" t="str">
        <f>VLOOKUP(D6408,'Data Outlet'!$A$2:$D$17,4,FALSE)</f>
        <v>Hadi Nugroho</v>
      </c>
      <c r="L6408" t="str">
        <f>VLOOKUP(D6408,'Data Outlet'!$A$2:$D$17,2,FALSE)</f>
        <v>MALL KELAPA GADING</v>
      </c>
    </row>
    <row r="6409" spans="1:12" x14ac:dyDescent="0.25">
      <c r="A6409" t="str">
        <f t="shared" si="200"/>
        <v>T-6408</v>
      </c>
      <c r="B6409" s="3" t="s">
        <v>2584</v>
      </c>
      <c r="C6409" s="5">
        <v>45463</v>
      </c>
      <c r="D6409" s="3" t="s">
        <v>39</v>
      </c>
      <c r="E6409" s="4" t="s">
        <v>1041</v>
      </c>
      <c r="F6409" s="9">
        <v>8</v>
      </c>
      <c r="G6409">
        <f>VLOOKUP(E6409,'Data Produk'!$A$2:$E$2517,5,FALSE)</f>
        <v>29700</v>
      </c>
      <c r="H6409">
        <f t="shared" si="201"/>
        <v>237600</v>
      </c>
      <c r="I6409" t="str">
        <f>VLOOKUP(E6409,'Data Produk'!$A$2:$E$2517,3,FALSE)</f>
        <v>KC201 BHINNEKA USB CABLE TYPE C</v>
      </c>
      <c r="J6409" t="str">
        <f>VLOOKUP(E6409,'Data Produk'!$A$2:$E$2517,4,FALSE)</f>
        <v>CABLE</v>
      </c>
      <c r="K6409" t="str">
        <f>VLOOKUP(D6409,'Data Outlet'!$A$2:$D$17,4,FALSE)</f>
        <v>Eko Wijaya</v>
      </c>
      <c r="L6409" t="str">
        <f>VLOOKUP(D6409,'Data Outlet'!$A$2:$D$17,2,FALSE)</f>
        <v>KOTA KASABLANKA</v>
      </c>
    </row>
    <row r="6410" spans="1:12" x14ac:dyDescent="0.25">
      <c r="A6410" t="str">
        <f t="shared" si="200"/>
        <v>T-6409</v>
      </c>
      <c r="B6410" s="3" t="s">
        <v>2584</v>
      </c>
      <c r="C6410" s="5">
        <v>45473</v>
      </c>
      <c r="D6410" s="3" t="s">
        <v>40</v>
      </c>
      <c r="E6410" s="4" t="s">
        <v>2054</v>
      </c>
      <c r="F6410" s="9">
        <v>1</v>
      </c>
      <c r="G6410">
        <f>VLOOKUP(E6410,'Data Produk'!$A$2:$E$2517,5,FALSE)</f>
        <v>395100</v>
      </c>
      <c r="H6410">
        <f t="shared" si="201"/>
        <v>395100</v>
      </c>
      <c r="I6410" t="str">
        <f>VLOOKUP(E6410,'Data Produk'!$A$2:$E$2517,3,FALSE)</f>
        <v>TX1 PRO BHINNEKA EARPHONE WHITE</v>
      </c>
      <c r="J6410" t="str">
        <f>VLOOKUP(E6410,'Data Produk'!$A$2:$E$2517,4,FALSE)</f>
        <v>TWS</v>
      </c>
      <c r="K6410" t="str">
        <f>VLOOKUP(D6410,'Data Outlet'!$A$2:$D$17,4,FALSE)</f>
        <v>Fani Sari</v>
      </c>
      <c r="L6410" t="str">
        <f>VLOOKUP(D6410,'Data Outlet'!$A$2:$D$17,2,FALSE)</f>
        <v>LIPPO MALL KEMANG</v>
      </c>
    </row>
    <row r="6411" spans="1:12" x14ac:dyDescent="0.25">
      <c r="A6411" t="str">
        <f t="shared" si="200"/>
        <v>T-6410</v>
      </c>
      <c r="B6411" s="3" t="s">
        <v>2584</v>
      </c>
      <c r="C6411" s="5">
        <v>45463</v>
      </c>
      <c r="D6411" s="3" t="s">
        <v>39</v>
      </c>
      <c r="E6411" s="4" t="s">
        <v>1178</v>
      </c>
      <c r="F6411" s="9">
        <v>3</v>
      </c>
      <c r="G6411">
        <f>VLOOKUP(E6411,'Data Produk'!$A$2:$E$2517,5,FALSE)</f>
        <v>138500</v>
      </c>
      <c r="H6411">
        <f t="shared" si="201"/>
        <v>415500</v>
      </c>
      <c r="I6411" t="str">
        <f>VLOOKUP(E6411,'Data Produk'!$A$2:$E$2517,3,FALSE)</f>
        <v>BHINNEKA REVOLVER GP12 GAMEPAD BLACK</v>
      </c>
      <c r="J6411" t="str">
        <f>VLOOKUP(E6411,'Data Produk'!$A$2:$E$2517,4,FALSE)</f>
        <v>GAMEPAD</v>
      </c>
      <c r="K6411" t="str">
        <f>VLOOKUP(D6411,'Data Outlet'!$A$2:$D$17,4,FALSE)</f>
        <v>Eko Wijaya</v>
      </c>
      <c r="L6411" t="str">
        <f>VLOOKUP(D6411,'Data Outlet'!$A$2:$D$17,2,FALSE)</f>
        <v>KOTA KASABLANKA</v>
      </c>
    </row>
    <row r="6412" spans="1:12" x14ac:dyDescent="0.25">
      <c r="A6412" t="str">
        <f t="shared" ref="A6412:A6475" si="202">"T-"&amp;ROW()-1</f>
        <v>T-6411</v>
      </c>
      <c r="B6412" s="3" t="s">
        <v>2584</v>
      </c>
      <c r="C6412" s="5">
        <v>45454</v>
      </c>
      <c r="D6412" s="3" t="s">
        <v>42</v>
      </c>
      <c r="E6412" s="4" t="s">
        <v>2055</v>
      </c>
      <c r="F6412" s="9">
        <v>2</v>
      </c>
      <c r="G6412">
        <f>VLOOKUP(E6412,'Data Produk'!$A$2:$E$2517,5,FALSE)</f>
        <v>117000</v>
      </c>
      <c r="H6412">
        <f t="shared" si="201"/>
        <v>234000</v>
      </c>
      <c r="I6412" t="str">
        <f>VLOOKUP(E6412,'Data Produk'!$A$2:$E$2517,3,FALSE)</f>
        <v>BHINNEKA Gaming Headset HQ52S+</v>
      </c>
      <c r="J6412" t="str">
        <f>VLOOKUP(E6412,'Data Produk'!$A$2:$E$2517,4,FALSE)</f>
        <v>GAMING HEADSET</v>
      </c>
      <c r="K6412" t="str">
        <f>VLOOKUP(D6412,'Data Outlet'!$A$2:$D$17,4,FALSE)</f>
        <v>Hadi Nugroho</v>
      </c>
      <c r="L6412" t="str">
        <f>VLOOKUP(D6412,'Data Outlet'!$A$2:$D$17,2,FALSE)</f>
        <v>MALL KELAPA GADING</v>
      </c>
    </row>
    <row r="6413" spans="1:12" x14ac:dyDescent="0.25">
      <c r="A6413" t="str">
        <f t="shared" si="202"/>
        <v>T-6412</v>
      </c>
      <c r="B6413" s="3" t="s">
        <v>2584</v>
      </c>
      <c r="C6413" s="5">
        <v>45464</v>
      </c>
      <c r="D6413" s="3" t="s">
        <v>40</v>
      </c>
      <c r="E6413" s="4" t="s">
        <v>1345</v>
      </c>
      <c r="F6413" s="9">
        <v>1</v>
      </c>
      <c r="G6413">
        <f>VLOOKUP(E6413,'Data Produk'!$A$2:$E$2517,5,FALSE)</f>
        <v>41000</v>
      </c>
      <c r="H6413">
        <f t="shared" si="201"/>
        <v>41000</v>
      </c>
      <c r="I6413" t="str">
        <f>VLOOKUP(E6413,'Data Produk'!$A$2:$E$2517,3,FALSE)</f>
        <v>KC106 BHINNEKA USB CABLE TYPE C</v>
      </c>
      <c r="J6413" t="str">
        <f>VLOOKUP(E6413,'Data Produk'!$A$2:$E$2517,4,FALSE)</f>
        <v>CABLE</v>
      </c>
      <c r="K6413" t="str">
        <f>VLOOKUP(D6413,'Data Outlet'!$A$2:$D$17,4,FALSE)</f>
        <v>Fani Sari</v>
      </c>
      <c r="L6413" t="str">
        <f>VLOOKUP(D6413,'Data Outlet'!$A$2:$D$17,2,FALSE)</f>
        <v>LIPPO MALL KEMANG</v>
      </c>
    </row>
    <row r="6414" spans="1:12" x14ac:dyDescent="0.25">
      <c r="A6414" t="str">
        <f t="shared" si="202"/>
        <v>T-6413</v>
      </c>
      <c r="B6414" s="3" t="s">
        <v>2584</v>
      </c>
      <c r="C6414" s="5">
        <v>45467</v>
      </c>
      <c r="D6414" s="3" t="s">
        <v>42</v>
      </c>
      <c r="E6414" s="4" t="s">
        <v>1474</v>
      </c>
      <c r="F6414" s="9">
        <v>1</v>
      </c>
      <c r="G6414">
        <f>VLOOKUP(E6414,'Data Produk'!$A$2:$E$2517,5,FALSE)</f>
        <v>330300</v>
      </c>
      <c r="H6414">
        <f t="shared" si="201"/>
        <v>330300</v>
      </c>
      <c r="I6414" t="str">
        <f>VLOOKUP(E6414,'Data Produk'!$A$2:$E$2517,3,FALSE)</f>
        <v>BHINNEKA SMART POWER STRIP SPS01</v>
      </c>
      <c r="J6414" t="str">
        <f>VLOOKUP(E6414,'Data Produk'!$A$2:$E$2517,4,FALSE)</f>
        <v>SMART LIFE</v>
      </c>
      <c r="K6414" t="str">
        <f>VLOOKUP(D6414,'Data Outlet'!$A$2:$D$17,4,FALSE)</f>
        <v>Hadi Nugroho</v>
      </c>
      <c r="L6414" t="str">
        <f>VLOOKUP(D6414,'Data Outlet'!$A$2:$D$17,2,FALSE)</f>
        <v>MALL KELAPA GADING</v>
      </c>
    </row>
    <row r="6415" spans="1:12" x14ac:dyDescent="0.25">
      <c r="A6415" t="str">
        <f t="shared" si="202"/>
        <v>T-6414</v>
      </c>
      <c r="B6415" s="3" t="s">
        <v>2584</v>
      </c>
      <c r="C6415" s="5">
        <v>45461</v>
      </c>
      <c r="D6415" s="3" t="s">
        <v>40</v>
      </c>
      <c r="E6415" s="4" t="s">
        <v>2056</v>
      </c>
      <c r="F6415" s="9">
        <v>3</v>
      </c>
      <c r="G6415">
        <f>VLOOKUP(E6415,'Data Produk'!$A$2:$E$2517,5,FALSE)</f>
        <v>112500</v>
      </c>
      <c r="H6415">
        <f t="shared" si="201"/>
        <v>337500</v>
      </c>
      <c r="I6415" t="str">
        <f>VLOOKUP(E6415,'Data Produk'!$A$2:$E$2517,3,FALSE)</f>
        <v>BHINNEKA POWER PURE 38W 2-PORTS USB CHARGER (PD+QC) WHITE</v>
      </c>
      <c r="J6415" t="str">
        <f>VLOOKUP(E6415,'Data Produk'!$A$2:$E$2517,4,FALSE)</f>
        <v>CHARGER</v>
      </c>
      <c r="K6415" t="str">
        <f>VLOOKUP(D6415,'Data Outlet'!$A$2:$D$17,4,FALSE)</f>
        <v>Fani Sari</v>
      </c>
      <c r="L6415" t="str">
        <f>VLOOKUP(D6415,'Data Outlet'!$A$2:$D$17,2,FALSE)</f>
        <v>LIPPO MALL KEMANG</v>
      </c>
    </row>
    <row r="6416" spans="1:12" x14ac:dyDescent="0.25">
      <c r="A6416" t="str">
        <f t="shared" si="202"/>
        <v>T-6415</v>
      </c>
      <c r="B6416" s="3" t="s">
        <v>2584</v>
      </c>
      <c r="C6416" s="5">
        <v>45450</v>
      </c>
      <c r="D6416" s="3" t="s">
        <v>39</v>
      </c>
      <c r="E6416" s="4" t="s">
        <v>1050</v>
      </c>
      <c r="F6416" s="9">
        <v>7</v>
      </c>
      <c r="G6416">
        <f>VLOOKUP(E6416,'Data Produk'!$A$2:$E$2517,5,FALSE)</f>
        <v>25200</v>
      </c>
      <c r="H6416">
        <f t="shared" si="201"/>
        <v>176400</v>
      </c>
      <c r="I6416" t="str">
        <f>VLOOKUP(E6416,'Data Produk'!$A$2:$E$2517,3,FALSE)</f>
        <v>KDC105 BHINNEKA USB CABLE TYPE C</v>
      </c>
      <c r="J6416" t="str">
        <f>VLOOKUP(E6416,'Data Produk'!$A$2:$E$2517,4,FALSE)</f>
        <v>CABLE</v>
      </c>
      <c r="K6416" t="str">
        <f>VLOOKUP(D6416,'Data Outlet'!$A$2:$D$17,4,FALSE)</f>
        <v>Eko Wijaya</v>
      </c>
      <c r="L6416" t="str">
        <f>VLOOKUP(D6416,'Data Outlet'!$A$2:$D$17,2,FALSE)</f>
        <v>KOTA KASABLANKA</v>
      </c>
    </row>
    <row r="6417" spans="1:12" x14ac:dyDescent="0.25">
      <c r="A6417" t="str">
        <f t="shared" si="202"/>
        <v>T-6416</v>
      </c>
      <c r="B6417" s="3" t="s">
        <v>2584</v>
      </c>
      <c r="C6417" s="5">
        <v>45457</v>
      </c>
      <c r="D6417" s="3" t="s">
        <v>39</v>
      </c>
      <c r="E6417" s="4" t="s">
        <v>904</v>
      </c>
      <c r="F6417" s="9">
        <v>1</v>
      </c>
      <c r="G6417">
        <f>VLOOKUP(E6417,'Data Produk'!$A$2:$E$2517,5,FALSE)</f>
        <v>98100</v>
      </c>
      <c r="H6417">
        <f t="shared" si="201"/>
        <v>98100</v>
      </c>
      <c r="I6417" t="str">
        <f>VLOOKUP(E6417,'Data Produk'!$A$2:$E$2517,3,FALSE)</f>
        <v>BHINNEKA CW2-Q01 30W 2-PORTS CHARGER (QC) WHITE</v>
      </c>
      <c r="J6417" t="str">
        <f>VLOOKUP(E6417,'Data Produk'!$A$2:$E$2517,4,FALSE)</f>
        <v>CHARGER</v>
      </c>
      <c r="K6417" t="str">
        <f>VLOOKUP(D6417,'Data Outlet'!$A$2:$D$17,4,FALSE)</f>
        <v>Eko Wijaya</v>
      </c>
      <c r="L6417" t="str">
        <f>VLOOKUP(D6417,'Data Outlet'!$A$2:$D$17,2,FALSE)</f>
        <v>KOTA KASABLANKA</v>
      </c>
    </row>
    <row r="6418" spans="1:12" x14ac:dyDescent="0.25">
      <c r="A6418" t="str">
        <f t="shared" si="202"/>
        <v>T-6417</v>
      </c>
      <c r="B6418" s="3" t="s">
        <v>2584</v>
      </c>
      <c r="C6418" s="5">
        <v>45445</v>
      </c>
      <c r="D6418" s="3" t="s">
        <v>39</v>
      </c>
      <c r="E6418" s="4" t="s">
        <v>423</v>
      </c>
      <c r="F6418" s="9">
        <v>2</v>
      </c>
      <c r="G6418">
        <f>VLOOKUP(E6418,'Data Produk'!$A$2:$E$2517,5,FALSE)</f>
        <v>78750</v>
      </c>
      <c r="H6418">
        <f t="shared" si="201"/>
        <v>157500</v>
      </c>
      <c r="I6418" t="str">
        <f>VLOOKUP(E6418,'Data Produk'!$A$2:$E$2517,3,FALSE)</f>
        <v>BHINNEKA CRYTO VX7 GAMING MOUSE PINK</v>
      </c>
      <c r="J6418" t="str">
        <f>VLOOKUP(E6418,'Data Produk'!$A$2:$E$2517,4,FALSE)</f>
        <v>MOUSE GAMING</v>
      </c>
      <c r="K6418" t="str">
        <f>VLOOKUP(D6418,'Data Outlet'!$A$2:$D$17,4,FALSE)</f>
        <v>Eko Wijaya</v>
      </c>
      <c r="L6418" t="str">
        <f>VLOOKUP(D6418,'Data Outlet'!$A$2:$D$17,2,FALSE)</f>
        <v>KOTA KASABLANKA</v>
      </c>
    </row>
    <row r="6419" spans="1:12" x14ac:dyDescent="0.25">
      <c r="A6419" t="str">
        <f t="shared" si="202"/>
        <v>T-6418</v>
      </c>
      <c r="B6419" s="3" t="s">
        <v>2584</v>
      </c>
      <c r="C6419" s="5">
        <v>45470</v>
      </c>
      <c r="D6419" s="3" t="s">
        <v>39</v>
      </c>
      <c r="E6419" s="4" t="s">
        <v>1109</v>
      </c>
      <c r="F6419" s="9">
        <v>1</v>
      </c>
      <c r="G6419">
        <f>VLOOKUP(E6419,'Data Produk'!$A$2:$E$2517,5,FALSE)</f>
        <v>354000</v>
      </c>
      <c r="H6419">
        <f t="shared" si="201"/>
        <v>354000</v>
      </c>
      <c r="I6419" t="str">
        <f>VLOOKUP(E6419,'Data Produk'!$A$2:$E$2517,3,FALSE)</f>
        <v>BHINNEKA Gaming Keyboard MK-853 RGB BLUE SWITCH (BLACK)</v>
      </c>
      <c r="J6419" t="str">
        <f>VLOOKUP(E6419,'Data Produk'!$A$2:$E$2517,4,FALSE)</f>
        <v>KEYBOARD GAMING</v>
      </c>
      <c r="K6419" t="str">
        <f>VLOOKUP(D6419,'Data Outlet'!$A$2:$D$17,4,FALSE)</f>
        <v>Eko Wijaya</v>
      </c>
      <c r="L6419" t="str">
        <f>VLOOKUP(D6419,'Data Outlet'!$A$2:$D$17,2,FALSE)</f>
        <v>KOTA KASABLANKA</v>
      </c>
    </row>
    <row r="6420" spans="1:12" x14ac:dyDescent="0.25">
      <c r="A6420" t="str">
        <f t="shared" si="202"/>
        <v>T-6419</v>
      </c>
      <c r="B6420" s="3" t="s">
        <v>2584</v>
      </c>
      <c r="C6420" s="5">
        <v>45466</v>
      </c>
      <c r="D6420" s="3" t="s">
        <v>39</v>
      </c>
      <c r="E6420" s="4" t="s">
        <v>1213</v>
      </c>
      <c r="F6420" s="9">
        <v>1</v>
      </c>
      <c r="G6420">
        <f>VLOOKUP(E6420,'Data Produk'!$A$2:$E$2517,5,FALSE)</f>
        <v>160000</v>
      </c>
      <c r="H6420">
        <f t="shared" si="201"/>
        <v>160000</v>
      </c>
      <c r="I6420" t="str">
        <f>VLOOKUP(E6420,'Data Produk'!$A$2:$E$2517,3,FALSE)</f>
        <v>BHINNEKA Gaming Keyboard K-613 TKL II</v>
      </c>
      <c r="J6420" t="str">
        <f>VLOOKUP(E6420,'Data Produk'!$A$2:$E$2517,4,FALSE)</f>
        <v>KEYBOARD GAMING</v>
      </c>
      <c r="K6420" t="str">
        <f>VLOOKUP(D6420,'Data Outlet'!$A$2:$D$17,4,FALSE)</f>
        <v>Eko Wijaya</v>
      </c>
      <c r="L6420" t="str">
        <f>VLOOKUP(D6420,'Data Outlet'!$A$2:$D$17,2,FALSE)</f>
        <v>KOTA KASABLANKA</v>
      </c>
    </row>
    <row r="6421" spans="1:12" x14ac:dyDescent="0.25">
      <c r="A6421" t="str">
        <f t="shared" si="202"/>
        <v>T-6420</v>
      </c>
      <c r="B6421" s="3" t="s">
        <v>2584</v>
      </c>
      <c r="C6421" s="5">
        <v>45458</v>
      </c>
      <c r="D6421" s="3" t="s">
        <v>39</v>
      </c>
      <c r="E6421" s="4" t="s">
        <v>623</v>
      </c>
      <c r="F6421" s="9">
        <v>2</v>
      </c>
      <c r="G6421">
        <f>VLOOKUP(E6421,'Data Produk'!$A$2:$E$2517,5,FALSE)</f>
        <v>144000</v>
      </c>
      <c r="H6421">
        <f t="shared" si="201"/>
        <v>288000</v>
      </c>
      <c r="I6421" t="str">
        <f>VLOOKUP(E6421,'Data Produk'!$A$2:$E$2517,3,FALSE)</f>
        <v>BHINNEKA CHIEF II HG20 GAMING HEADSET PINK</v>
      </c>
      <c r="J6421" t="str">
        <f>VLOOKUP(E6421,'Data Produk'!$A$2:$E$2517,4,FALSE)</f>
        <v>GAMING HEADSET</v>
      </c>
      <c r="K6421" t="str">
        <f>VLOOKUP(D6421,'Data Outlet'!$A$2:$D$17,4,FALSE)</f>
        <v>Eko Wijaya</v>
      </c>
      <c r="L6421" t="str">
        <f>VLOOKUP(D6421,'Data Outlet'!$A$2:$D$17,2,FALSE)</f>
        <v>KOTA KASABLANKA</v>
      </c>
    </row>
    <row r="6422" spans="1:12" x14ac:dyDescent="0.25">
      <c r="A6422" t="str">
        <f t="shared" si="202"/>
        <v>T-6421</v>
      </c>
      <c r="B6422" s="3" t="s">
        <v>2584</v>
      </c>
      <c r="C6422" s="5">
        <v>45469</v>
      </c>
      <c r="D6422" s="3" t="s">
        <v>42</v>
      </c>
      <c r="E6422" s="4" t="s">
        <v>973</v>
      </c>
      <c r="F6422" s="9">
        <v>2</v>
      </c>
      <c r="G6422">
        <f>VLOOKUP(E6422,'Data Produk'!$A$2:$E$2517,5,FALSE)</f>
        <v>41000</v>
      </c>
      <c r="H6422">
        <f t="shared" si="201"/>
        <v>82000</v>
      </c>
      <c r="I6422" t="str">
        <f>VLOOKUP(E6422,'Data Produk'!$A$2:$E$2517,3,FALSE)</f>
        <v>BHINNEKA Gaming Mousepad MP44</v>
      </c>
      <c r="J6422" t="str">
        <f>VLOOKUP(E6422,'Data Produk'!$A$2:$E$2517,4,FALSE)</f>
        <v>BASIC MOUSEPAD</v>
      </c>
      <c r="K6422" t="str">
        <f>VLOOKUP(D6422,'Data Outlet'!$A$2:$D$17,4,FALSE)</f>
        <v>Hadi Nugroho</v>
      </c>
      <c r="L6422" t="str">
        <f>VLOOKUP(D6422,'Data Outlet'!$A$2:$D$17,2,FALSE)</f>
        <v>MALL KELAPA GADING</v>
      </c>
    </row>
    <row r="6423" spans="1:12" x14ac:dyDescent="0.25">
      <c r="A6423" t="str">
        <f t="shared" si="202"/>
        <v>T-6422</v>
      </c>
      <c r="B6423" s="3" t="s">
        <v>2584</v>
      </c>
      <c r="C6423" s="5">
        <v>45472</v>
      </c>
      <c r="D6423" s="3" t="s">
        <v>39</v>
      </c>
      <c r="E6423" s="4" t="s">
        <v>1171</v>
      </c>
      <c r="F6423" s="9">
        <v>1</v>
      </c>
      <c r="G6423">
        <f>VLOOKUP(E6423,'Data Produk'!$A$2:$E$2517,5,FALSE)</f>
        <v>170100</v>
      </c>
      <c r="H6423">
        <f t="shared" si="201"/>
        <v>170100</v>
      </c>
      <c r="I6423" t="str">
        <f>VLOOKUP(E6423,'Data Produk'!$A$2:$E$2517,3,FALSE)</f>
        <v>BHINNEKA Gaming Deskmat ATO MP905 AQUA</v>
      </c>
      <c r="J6423" t="str">
        <f>VLOOKUP(E6423,'Data Produk'!$A$2:$E$2517,4,FALSE)</f>
        <v>DESKMAT</v>
      </c>
      <c r="K6423" t="str">
        <f>VLOOKUP(D6423,'Data Outlet'!$A$2:$D$17,4,FALSE)</f>
        <v>Eko Wijaya</v>
      </c>
      <c r="L6423" t="str">
        <f>VLOOKUP(D6423,'Data Outlet'!$A$2:$D$17,2,FALSE)</f>
        <v>KOTA KASABLANKA</v>
      </c>
    </row>
    <row r="6424" spans="1:12" x14ac:dyDescent="0.25">
      <c r="A6424" t="str">
        <f t="shared" si="202"/>
        <v>T-6423</v>
      </c>
      <c r="B6424" s="3" t="s">
        <v>2584</v>
      </c>
      <c r="C6424" s="5">
        <v>45457</v>
      </c>
      <c r="D6424" s="3" t="s">
        <v>42</v>
      </c>
      <c r="E6424" s="4" t="s">
        <v>1042</v>
      </c>
      <c r="F6424" s="9">
        <v>2</v>
      </c>
      <c r="G6424">
        <f>VLOOKUP(E6424,'Data Produk'!$A$2:$E$2517,5,FALSE)</f>
        <v>170100</v>
      </c>
      <c r="H6424">
        <f t="shared" si="201"/>
        <v>340200</v>
      </c>
      <c r="I6424" t="str">
        <f>VLOOKUP(E6424,'Data Produk'!$A$2:$E$2517,3,FALSE)</f>
        <v>BHINNEKA Gaming Keyboard K-613L FULL SIZE</v>
      </c>
      <c r="J6424" t="str">
        <f>VLOOKUP(E6424,'Data Produk'!$A$2:$E$2517,4,FALSE)</f>
        <v>KEYBOARD GAMING</v>
      </c>
      <c r="K6424" t="str">
        <f>VLOOKUP(D6424,'Data Outlet'!$A$2:$D$17,4,FALSE)</f>
        <v>Hadi Nugroho</v>
      </c>
      <c r="L6424" t="str">
        <f>VLOOKUP(D6424,'Data Outlet'!$A$2:$D$17,2,FALSE)</f>
        <v>MALL KELAPA GADING</v>
      </c>
    </row>
    <row r="6425" spans="1:12" x14ac:dyDescent="0.25">
      <c r="A6425" t="str">
        <f t="shared" si="202"/>
        <v>T-6424</v>
      </c>
      <c r="B6425" s="3" t="s">
        <v>2584</v>
      </c>
      <c r="C6425" s="5">
        <v>45471</v>
      </c>
      <c r="D6425" s="3" t="s">
        <v>40</v>
      </c>
      <c r="E6425" s="4" t="s">
        <v>2057</v>
      </c>
      <c r="F6425" s="9">
        <v>1</v>
      </c>
      <c r="G6425">
        <f>VLOOKUP(E6425,'Data Produk'!$A$2:$E$2517,5,FALSE)</f>
        <v>41000</v>
      </c>
      <c r="H6425">
        <f t="shared" si="201"/>
        <v>41000</v>
      </c>
      <c r="I6425" t="str">
        <f>VLOOKUP(E6425,'Data Produk'!$A$2:$E$2517,3,FALSE)</f>
        <v>BHINNEKA Gaming Mousepad MP44</v>
      </c>
      <c r="J6425" t="str">
        <f>VLOOKUP(E6425,'Data Produk'!$A$2:$E$2517,4,FALSE)</f>
        <v>BASIC MOUSEPAD</v>
      </c>
      <c r="K6425" t="str">
        <f>VLOOKUP(D6425,'Data Outlet'!$A$2:$D$17,4,FALSE)</f>
        <v>Fani Sari</v>
      </c>
      <c r="L6425" t="str">
        <f>VLOOKUP(D6425,'Data Outlet'!$A$2:$D$17,2,FALSE)</f>
        <v>LIPPO MALL KEMANG</v>
      </c>
    </row>
    <row r="6426" spans="1:12" x14ac:dyDescent="0.25">
      <c r="A6426" t="str">
        <f t="shared" si="202"/>
        <v>T-6425</v>
      </c>
      <c r="B6426" s="3" t="s">
        <v>2584</v>
      </c>
      <c r="C6426" s="5">
        <v>45471</v>
      </c>
      <c r="D6426" s="3" t="s">
        <v>39</v>
      </c>
      <c r="E6426" s="4" t="s">
        <v>1269</v>
      </c>
      <c r="F6426" s="9">
        <v>7</v>
      </c>
      <c r="G6426">
        <f>VLOOKUP(E6426,'Data Produk'!$A$2:$E$2517,5,FALSE)</f>
        <v>26500</v>
      </c>
      <c r="H6426">
        <f t="shared" si="201"/>
        <v>185500</v>
      </c>
      <c r="I6426" t="str">
        <f>VLOOKUP(E6426,'Data Produk'!$A$2:$E$2517,3,FALSE)</f>
        <v>KC102 BHINNEKA USB CABLE TYPE C</v>
      </c>
      <c r="J6426" t="str">
        <f>VLOOKUP(E6426,'Data Produk'!$A$2:$E$2517,4,FALSE)</f>
        <v>CABLE</v>
      </c>
      <c r="K6426" t="str">
        <f>VLOOKUP(D6426,'Data Outlet'!$A$2:$D$17,4,FALSE)</f>
        <v>Eko Wijaya</v>
      </c>
      <c r="L6426" t="str">
        <f>VLOOKUP(D6426,'Data Outlet'!$A$2:$D$17,2,FALSE)</f>
        <v>KOTA KASABLANKA</v>
      </c>
    </row>
    <row r="6427" spans="1:12" x14ac:dyDescent="0.25">
      <c r="A6427" t="str">
        <f t="shared" si="202"/>
        <v>T-6426</v>
      </c>
      <c r="B6427" s="3" t="s">
        <v>2584</v>
      </c>
      <c r="C6427" s="5">
        <v>45446</v>
      </c>
      <c r="D6427" s="3" t="s">
        <v>40</v>
      </c>
      <c r="E6427" s="4" t="s">
        <v>1193</v>
      </c>
      <c r="F6427" s="9">
        <v>1</v>
      </c>
      <c r="G6427">
        <f>VLOOKUP(E6427,'Data Produk'!$A$2:$E$2517,5,FALSE)</f>
        <v>98100</v>
      </c>
      <c r="H6427">
        <f t="shared" si="201"/>
        <v>98100</v>
      </c>
      <c r="I6427" t="str">
        <f>VLOOKUP(E6427,'Data Produk'!$A$2:$E$2517,3,FALSE)</f>
        <v>BHINNEKA POWER PURE 30W 2-PORTS USB CHARGER (PD+QC) WHITE</v>
      </c>
      <c r="J6427" t="str">
        <f>VLOOKUP(E6427,'Data Produk'!$A$2:$E$2517,4,FALSE)</f>
        <v>CHARGER</v>
      </c>
      <c r="K6427" t="str">
        <f>VLOOKUP(D6427,'Data Outlet'!$A$2:$D$17,4,FALSE)</f>
        <v>Fani Sari</v>
      </c>
      <c r="L6427" t="str">
        <f>VLOOKUP(D6427,'Data Outlet'!$A$2:$D$17,2,FALSE)</f>
        <v>LIPPO MALL KEMANG</v>
      </c>
    </row>
    <row r="6428" spans="1:12" x14ac:dyDescent="0.25">
      <c r="A6428" t="str">
        <f t="shared" si="202"/>
        <v>T-6427</v>
      </c>
      <c r="B6428" s="3" t="s">
        <v>2584</v>
      </c>
      <c r="C6428" s="5">
        <v>45468</v>
      </c>
      <c r="D6428" s="3" t="s">
        <v>40</v>
      </c>
      <c r="E6428" s="4" t="s">
        <v>2058</v>
      </c>
      <c r="F6428" s="9">
        <v>1</v>
      </c>
      <c r="G6428">
        <f>VLOOKUP(E6428,'Data Produk'!$A$2:$E$2517,5,FALSE)</f>
        <v>1169100</v>
      </c>
      <c r="H6428">
        <f t="shared" si="201"/>
        <v>1169100</v>
      </c>
      <c r="I6428" t="str">
        <f>VLOOKUP(E6428,'Data Produk'!$A$2:$E$2517,3,FALSE)</f>
        <v>BHINNEKA Gaming Keyboard MAXFIT 67 MK-858 White WHITE SWITCH</v>
      </c>
      <c r="J6428" t="str">
        <f>VLOOKUP(E6428,'Data Produk'!$A$2:$E$2517,4,FALSE)</f>
        <v>KEYBOARD GAMING</v>
      </c>
      <c r="K6428" t="str">
        <f>VLOOKUP(D6428,'Data Outlet'!$A$2:$D$17,4,FALSE)</f>
        <v>Fani Sari</v>
      </c>
      <c r="L6428" t="str">
        <f>VLOOKUP(D6428,'Data Outlet'!$A$2:$D$17,2,FALSE)</f>
        <v>LIPPO MALL KEMANG</v>
      </c>
    </row>
    <row r="6429" spans="1:12" x14ac:dyDescent="0.25">
      <c r="A6429" t="str">
        <f t="shared" si="202"/>
        <v>T-6428</v>
      </c>
      <c r="B6429" s="3" t="s">
        <v>2584</v>
      </c>
      <c r="C6429" s="5">
        <v>45453</v>
      </c>
      <c r="D6429" s="3" t="s">
        <v>40</v>
      </c>
      <c r="E6429" s="4" t="s">
        <v>2059</v>
      </c>
      <c r="F6429" s="9">
        <v>1</v>
      </c>
      <c r="G6429">
        <f>VLOOKUP(E6429,'Data Produk'!$A$2:$E$2517,5,FALSE)</f>
        <v>382000</v>
      </c>
      <c r="H6429">
        <f t="shared" si="201"/>
        <v>382000</v>
      </c>
      <c r="I6429" t="str">
        <f>VLOOKUP(E6429,'Data Produk'!$A$2:$E$2517,3,FALSE)</f>
        <v>BHINNEKA Gaming Headset HG22 7.1</v>
      </c>
      <c r="J6429" t="str">
        <f>VLOOKUP(E6429,'Data Produk'!$A$2:$E$2517,4,FALSE)</f>
        <v>GAMING HEADSET</v>
      </c>
      <c r="K6429" t="str">
        <f>VLOOKUP(D6429,'Data Outlet'!$A$2:$D$17,4,FALSE)</f>
        <v>Fani Sari</v>
      </c>
      <c r="L6429" t="str">
        <f>VLOOKUP(D6429,'Data Outlet'!$A$2:$D$17,2,FALSE)</f>
        <v>LIPPO MALL KEMANG</v>
      </c>
    </row>
    <row r="6430" spans="1:12" x14ac:dyDescent="0.25">
      <c r="A6430" t="str">
        <f t="shared" si="202"/>
        <v>T-6429</v>
      </c>
      <c r="B6430" s="3" t="s">
        <v>2584</v>
      </c>
      <c r="C6430" s="5">
        <v>45460</v>
      </c>
      <c r="D6430" s="3" t="s">
        <v>40</v>
      </c>
      <c r="E6430" s="4" t="s">
        <v>457</v>
      </c>
      <c r="F6430" s="9">
        <v>1</v>
      </c>
      <c r="G6430">
        <f>VLOOKUP(E6430,'Data Produk'!$A$2:$E$2517,5,FALSE)</f>
        <v>98100</v>
      </c>
      <c r="H6430">
        <f t="shared" si="201"/>
        <v>98100</v>
      </c>
      <c r="I6430" t="str">
        <f>VLOOKUP(E6430,'Data Produk'!$A$2:$E$2517,3,FALSE)</f>
        <v>BHINNEKA CW2-Q01 30W 2-PORTS CHARGER (QC) WHITE</v>
      </c>
      <c r="J6430" t="str">
        <f>VLOOKUP(E6430,'Data Produk'!$A$2:$E$2517,4,FALSE)</f>
        <v>CHARGER</v>
      </c>
      <c r="K6430" t="str">
        <f>VLOOKUP(D6430,'Data Outlet'!$A$2:$D$17,4,FALSE)</f>
        <v>Fani Sari</v>
      </c>
      <c r="L6430" t="str">
        <f>VLOOKUP(D6430,'Data Outlet'!$A$2:$D$17,2,FALSE)</f>
        <v>LIPPO MALL KEMANG</v>
      </c>
    </row>
    <row r="6431" spans="1:12" x14ac:dyDescent="0.25">
      <c r="A6431" t="str">
        <f t="shared" si="202"/>
        <v>T-6430</v>
      </c>
      <c r="B6431" s="3" t="s">
        <v>2584</v>
      </c>
      <c r="C6431" s="5">
        <v>45444</v>
      </c>
      <c r="D6431" s="3" t="s">
        <v>35</v>
      </c>
      <c r="E6431" s="4" t="s">
        <v>2060</v>
      </c>
      <c r="F6431" s="9">
        <v>1</v>
      </c>
      <c r="G6431">
        <f>VLOOKUP(E6431,'Data Produk'!$A$2:$E$2517,5,FALSE)</f>
        <v>550000</v>
      </c>
      <c r="H6431">
        <f t="shared" si="201"/>
        <v>550000</v>
      </c>
      <c r="I6431" t="str">
        <f>VLOOKUP(E6431,'Data Produk'!$A$2:$E$2517,3,FALSE)</f>
        <v>BHINNEKA Gaming Mouse Wireless XD3 MINT</v>
      </c>
      <c r="J6431" t="str">
        <f>VLOOKUP(E6431,'Data Produk'!$A$2:$E$2517,4,FALSE)</f>
        <v>MOUSE GAMING</v>
      </c>
      <c r="K6431" t="str">
        <f>VLOOKUP(D6431,'Data Outlet'!$A$2:$D$17,4,FALSE)</f>
        <v>Budi Santoso</v>
      </c>
      <c r="L6431" t="str">
        <f>VLOOKUP(D6431,'Data Outlet'!$A$2:$D$17,2,FALSE)</f>
        <v>BINTARO EXCHANGE</v>
      </c>
    </row>
    <row r="6432" spans="1:12" x14ac:dyDescent="0.25">
      <c r="A6432" t="str">
        <f t="shared" si="202"/>
        <v>T-6431</v>
      </c>
      <c r="B6432" s="3" t="s">
        <v>2584</v>
      </c>
      <c r="C6432" s="5">
        <v>45465</v>
      </c>
      <c r="D6432" s="3" t="s">
        <v>37</v>
      </c>
      <c r="E6432" s="4" t="s">
        <v>2061</v>
      </c>
      <c r="F6432" s="9">
        <v>1</v>
      </c>
      <c r="G6432">
        <f>VLOOKUP(E6432,'Data Produk'!$A$2:$E$2517,5,FALSE)</f>
        <v>145000</v>
      </c>
      <c r="H6432">
        <f t="shared" si="201"/>
        <v>145000</v>
      </c>
      <c r="I6432" t="str">
        <f>VLOOKUP(E6432,'Data Produk'!$A$2:$E$2517,3,FALSE)</f>
        <v>BHINNEKA PRISMA+ MBR01 MOUSE ACCESSORIES</v>
      </c>
      <c r="J6432" t="str">
        <f>VLOOKUP(E6432,'Data Produk'!$A$2:$E$2517,4,FALSE)</f>
        <v>OTHER ACCESSORIES</v>
      </c>
      <c r="K6432" t="str">
        <f>VLOOKUP(D6432,'Data Outlet'!$A$2:$D$17,4,FALSE)</f>
        <v>Dewi Lestari</v>
      </c>
      <c r="L6432" t="str">
        <f>VLOOKUP(D6432,'Data Outlet'!$A$2:$D$17,2,FALSE)</f>
        <v>CIBUBUR JUNCTION</v>
      </c>
    </row>
    <row r="6433" spans="1:12" x14ac:dyDescent="0.25">
      <c r="A6433" t="str">
        <f t="shared" si="202"/>
        <v>T-6432</v>
      </c>
      <c r="B6433" s="3" t="s">
        <v>2584</v>
      </c>
      <c r="C6433" s="5">
        <v>45472</v>
      </c>
      <c r="D6433" s="3" t="s">
        <v>42</v>
      </c>
      <c r="E6433" s="4" t="s">
        <v>1204</v>
      </c>
      <c r="F6433" s="9">
        <v>3</v>
      </c>
      <c r="G6433">
        <f>VLOOKUP(E6433,'Data Produk'!$A$2:$E$2517,5,FALSE)</f>
        <v>98100</v>
      </c>
      <c r="H6433">
        <f t="shared" si="201"/>
        <v>294300</v>
      </c>
      <c r="I6433" t="str">
        <f>VLOOKUP(E6433,'Data Produk'!$A$2:$E$2517,3,FALSE)</f>
        <v>BHINNEKA POWER PURE 38W 2-PORTS USB CHARGER (PD+QC) WHITE</v>
      </c>
      <c r="J6433" t="str">
        <f>VLOOKUP(E6433,'Data Produk'!$A$2:$E$2517,4,FALSE)</f>
        <v>CHARGER</v>
      </c>
      <c r="K6433" t="str">
        <f>VLOOKUP(D6433,'Data Outlet'!$A$2:$D$17,4,FALSE)</f>
        <v>Hadi Nugroho</v>
      </c>
      <c r="L6433" t="str">
        <f>VLOOKUP(D6433,'Data Outlet'!$A$2:$D$17,2,FALSE)</f>
        <v>MALL KELAPA GADING</v>
      </c>
    </row>
    <row r="6434" spans="1:12" x14ac:dyDescent="0.25">
      <c r="A6434" t="str">
        <f t="shared" si="202"/>
        <v>T-6433</v>
      </c>
      <c r="B6434" s="3" t="s">
        <v>2584</v>
      </c>
      <c r="C6434" s="5">
        <v>45462</v>
      </c>
      <c r="D6434" s="3" t="s">
        <v>37</v>
      </c>
      <c r="E6434" s="4" t="s">
        <v>1244</v>
      </c>
      <c r="F6434" s="9">
        <v>2</v>
      </c>
      <c r="G6434">
        <f>VLOOKUP(E6434,'Data Produk'!$A$2:$E$2517,5,FALSE)</f>
        <v>26500</v>
      </c>
      <c r="H6434">
        <f t="shared" si="201"/>
        <v>53000</v>
      </c>
      <c r="I6434" t="str">
        <f>VLOOKUP(E6434,'Data Produk'!$A$2:$E$2517,3,FALSE)</f>
        <v>KL102 BHINNEKA USB CABLE LIGHTNING</v>
      </c>
      <c r="J6434" t="str">
        <f>VLOOKUP(E6434,'Data Produk'!$A$2:$E$2517,4,FALSE)</f>
        <v>CABLE</v>
      </c>
      <c r="K6434" t="str">
        <f>VLOOKUP(D6434,'Data Outlet'!$A$2:$D$17,4,FALSE)</f>
        <v>Dewi Lestari</v>
      </c>
      <c r="L6434" t="str">
        <f>VLOOKUP(D6434,'Data Outlet'!$A$2:$D$17,2,FALSE)</f>
        <v>CIBUBUR JUNCTION</v>
      </c>
    </row>
    <row r="6435" spans="1:12" x14ac:dyDescent="0.25">
      <c r="A6435" t="str">
        <f t="shared" si="202"/>
        <v>T-6434</v>
      </c>
      <c r="B6435" s="3" t="s">
        <v>2584</v>
      </c>
      <c r="C6435" s="5">
        <v>45447</v>
      </c>
      <c r="D6435" s="3" t="s">
        <v>39</v>
      </c>
      <c r="E6435" s="4" t="s">
        <v>1022</v>
      </c>
      <c r="F6435" s="9">
        <v>1</v>
      </c>
      <c r="G6435">
        <f>VLOOKUP(E6435,'Data Produk'!$A$2:$E$2517,5,FALSE)</f>
        <v>50000</v>
      </c>
      <c r="H6435">
        <f t="shared" si="201"/>
        <v>50000</v>
      </c>
      <c r="I6435" t="str">
        <f>VLOOKUP(E6435,'Data Produk'!$A$2:$E$2517,3,FALSE)</f>
        <v>BHINNEKA Gaming Headset Stand Model Y</v>
      </c>
      <c r="J6435" t="str">
        <f>VLOOKUP(E6435,'Data Produk'!$A$2:$E$2517,4,FALSE)</f>
        <v>OTHER ACCESSORIES</v>
      </c>
      <c r="K6435" t="str">
        <f>VLOOKUP(D6435,'Data Outlet'!$A$2:$D$17,4,FALSE)</f>
        <v>Eko Wijaya</v>
      </c>
      <c r="L6435" t="str">
        <f>VLOOKUP(D6435,'Data Outlet'!$A$2:$D$17,2,FALSE)</f>
        <v>KOTA KASABLANKA</v>
      </c>
    </row>
    <row r="6436" spans="1:12" x14ac:dyDescent="0.25">
      <c r="A6436" t="str">
        <f t="shared" si="202"/>
        <v>T-6435</v>
      </c>
      <c r="B6436" s="3" t="s">
        <v>2584</v>
      </c>
      <c r="C6436" s="5">
        <v>45456</v>
      </c>
      <c r="D6436" s="3" t="s">
        <v>35</v>
      </c>
      <c r="E6436" s="4" t="s">
        <v>2062</v>
      </c>
      <c r="F6436" s="9">
        <v>1</v>
      </c>
      <c r="G6436">
        <f>VLOOKUP(E6436,'Data Produk'!$A$2:$E$2517,5,FALSE)</f>
        <v>24500</v>
      </c>
      <c r="H6436">
        <f t="shared" si="201"/>
        <v>24500</v>
      </c>
      <c r="I6436" t="str">
        <f>VLOOKUP(E6436,'Data Produk'!$A$2:$E$2517,3,FALSE)</f>
        <v>BHINNEKA Gaming Mousepad MP292 LP</v>
      </c>
      <c r="J6436" t="str">
        <f>VLOOKUP(E6436,'Data Produk'!$A$2:$E$2517,4,FALSE)</f>
        <v>BASIC MOUSEPAD</v>
      </c>
      <c r="K6436" t="str">
        <f>VLOOKUP(D6436,'Data Outlet'!$A$2:$D$17,4,FALSE)</f>
        <v>Budi Santoso</v>
      </c>
      <c r="L6436" t="str">
        <f>VLOOKUP(D6436,'Data Outlet'!$A$2:$D$17,2,FALSE)</f>
        <v>BINTARO EXCHANGE</v>
      </c>
    </row>
    <row r="6437" spans="1:12" x14ac:dyDescent="0.25">
      <c r="A6437" t="str">
        <f t="shared" si="202"/>
        <v>T-6436</v>
      </c>
      <c r="B6437" s="3" t="s">
        <v>2584</v>
      </c>
      <c r="C6437" s="5">
        <v>45458</v>
      </c>
      <c r="D6437" s="3" t="s">
        <v>42</v>
      </c>
      <c r="E6437" s="4" t="s">
        <v>1266</v>
      </c>
      <c r="F6437" s="9">
        <v>1</v>
      </c>
      <c r="G6437">
        <f>VLOOKUP(E6437,'Data Produk'!$A$2:$E$2517,5,FALSE)</f>
        <v>138000</v>
      </c>
      <c r="H6437">
        <f t="shared" si="201"/>
        <v>138000</v>
      </c>
      <c r="I6437" t="str">
        <f>VLOOKUP(E6437,'Data Produk'!$A$2:$E$2517,3,FALSE)</f>
        <v>BHINNEKA GO Keyboard Mouse Wireless Office WK893</v>
      </c>
      <c r="J6437" t="str">
        <f>VLOOKUP(E6437,'Data Produk'!$A$2:$E$2517,4,FALSE)</f>
        <v>OFFICE COMBO</v>
      </c>
      <c r="K6437" t="str">
        <f>VLOOKUP(D6437,'Data Outlet'!$A$2:$D$17,4,FALSE)</f>
        <v>Hadi Nugroho</v>
      </c>
      <c r="L6437" t="str">
        <f>VLOOKUP(D6437,'Data Outlet'!$A$2:$D$17,2,FALSE)</f>
        <v>MALL KELAPA GADING</v>
      </c>
    </row>
    <row r="6438" spans="1:12" x14ac:dyDescent="0.25">
      <c r="A6438" t="str">
        <f t="shared" si="202"/>
        <v>T-6437</v>
      </c>
      <c r="B6438" s="3" t="s">
        <v>2584</v>
      </c>
      <c r="C6438" s="5">
        <v>45447</v>
      </c>
      <c r="D6438" s="3" t="s">
        <v>42</v>
      </c>
      <c r="E6438" s="4" t="s">
        <v>1774</v>
      </c>
      <c r="F6438" s="9">
        <v>1</v>
      </c>
      <c r="G6438">
        <f>VLOOKUP(E6438,'Data Produk'!$A$2:$E$2517,5,FALSE)</f>
        <v>145800</v>
      </c>
      <c r="H6438">
        <f t="shared" si="201"/>
        <v>145800</v>
      </c>
      <c r="I6438" t="str">
        <f>VLOOKUP(E6438,'Data Produk'!$A$2:$E$2517,3,FALSE)</f>
        <v>BHINNEKA SHOOTER II GP13 GAMEPAD BLACK</v>
      </c>
      <c r="J6438" t="str">
        <f>VLOOKUP(E6438,'Data Produk'!$A$2:$E$2517,4,FALSE)</f>
        <v>GAMEPAD</v>
      </c>
      <c r="K6438" t="str">
        <f>VLOOKUP(D6438,'Data Outlet'!$A$2:$D$17,4,FALSE)</f>
        <v>Hadi Nugroho</v>
      </c>
      <c r="L6438" t="str">
        <f>VLOOKUP(D6438,'Data Outlet'!$A$2:$D$17,2,FALSE)</f>
        <v>MALL KELAPA GADING</v>
      </c>
    </row>
    <row r="6439" spans="1:12" x14ac:dyDescent="0.25">
      <c r="A6439" t="str">
        <f t="shared" si="202"/>
        <v>T-6438</v>
      </c>
      <c r="B6439" s="3" t="s">
        <v>2584</v>
      </c>
      <c r="C6439" s="5">
        <v>45446</v>
      </c>
      <c r="D6439" s="3" t="s">
        <v>39</v>
      </c>
      <c r="E6439" s="4" t="s">
        <v>1243</v>
      </c>
      <c r="F6439" s="9">
        <v>3</v>
      </c>
      <c r="G6439">
        <f>VLOOKUP(E6439,'Data Produk'!$A$2:$E$2517,5,FALSE)</f>
        <v>18050</v>
      </c>
      <c r="H6439">
        <f t="shared" si="201"/>
        <v>54150</v>
      </c>
      <c r="I6439" t="str">
        <f>VLOOKUP(E6439,'Data Produk'!$A$2:$E$2517,3,FALSE)</f>
        <v>KM102 BHINNEKA USB CABLE MICRO</v>
      </c>
      <c r="J6439" t="str">
        <f>VLOOKUP(E6439,'Data Produk'!$A$2:$E$2517,4,FALSE)</f>
        <v>CABLE</v>
      </c>
      <c r="K6439" t="str">
        <f>VLOOKUP(D6439,'Data Outlet'!$A$2:$D$17,4,FALSE)</f>
        <v>Eko Wijaya</v>
      </c>
      <c r="L6439" t="str">
        <f>VLOOKUP(D6439,'Data Outlet'!$A$2:$D$17,2,FALSE)</f>
        <v>KOTA KASABLANKA</v>
      </c>
    </row>
    <row r="6440" spans="1:12" x14ac:dyDescent="0.25">
      <c r="A6440" t="str">
        <f t="shared" si="202"/>
        <v>T-6439</v>
      </c>
      <c r="B6440" s="3" t="s">
        <v>2584</v>
      </c>
      <c r="C6440" s="5">
        <v>45466</v>
      </c>
      <c r="D6440" s="3" t="s">
        <v>39</v>
      </c>
      <c r="E6440" s="4" t="s">
        <v>1059</v>
      </c>
      <c r="F6440" s="9">
        <v>2</v>
      </c>
      <c r="G6440">
        <f>VLOOKUP(E6440,'Data Produk'!$A$2:$E$2517,5,FALSE)</f>
        <v>417000</v>
      </c>
      <c r="H6440">
        <f t="shared" si="201"/>
        <v>834000</v>
      </c>
      <c r="I6440" t="str">
        <f>VLOOKUP(E6440,'Data Produk'!$A$2:$E$2517,3,FALSE)</f>
        <v>BHINNEKA Gaming Keyboard MAXFIT 61 MK-857 Black RED SWITCH</v>
      </c>
      <c r="J6440" t="str">
        <f>VLOOKUP(E6440,'Data Produk'!$A$2:$E$2517,4,FALSE)</f>
        <v>KEYBOARD GAMING</v>
      </c>
      <c r="K6440" t="str">
        <f>VLOOKUP(D6440,'Data Outlet'!$A$2:$D$17,4,FALSE)</f>
        <v>Eko Wijaya</v>
      </c>
      <c r="L6440" t="str">
        <f>VLOOKUP(D6440,'Data Outlet'!$A$2:$D$17,2,FALSE)</f>
        <v>KOTA KASABLANKA</v>
      </c>
    </row>
    <row r="6441" spans="1:12" x14ac:dyDescent="0.25">
      <c r="A6441" t="str">
        <f t="shared" si="202"/>
        <v>T-6440</v>
      </c>
      <c r="B6441" s="3" t="s">
        <v>2584</v>
      </c>
      <c r="C6441" s="5">
        <v>45456</v>
      </c>
      <c r="D6441" s="3" t="s">
        <v>37</v>
      </c>
      <c r="E6441" s="4" t="s">
        <v>1063</v>
      </c>
      <c r="F6441" s="9">
        <v>1</v>
      </c>
      <c r="G6441">
        <f>VLOOKUP(E6441,'Data Produk'!$A$2:$E$2517,5,FALSE)</f>
        <v>138500</v>
      </c>
      <c r="H6441">
        <f t="shared" si="201"/>
        <v>138500</v>
      </c>
      <c r="I6441" t="str">
        <f>VLOOKUP(E6441,'Data Produk'!$A$2:$E$2517,3,FALSE)</f>
        <v>BHINNEKA REVOLVER GP12 GAMEPAD BLACK</v>
      </c>
      <c r="J6441" t="str">
        <f>VLOOKUP(E6441,'Data Produk'!$A$2:$E$2517,4,FALSE)</f>
        <v>GAMEPAD</v>
      </c>
      <c r="K6441" t="str">
        <f>VLOOKUP(D6441,'Data Outlet'!$A$2:$D$17,4,FALSE)</f>
        <v>Dewi Lestari</v>
      </c>
      <c r="L6441" t="str">
        <f>VLOOKUP(D6441,'Data Outlet'!$A$2:$D$17,2,FALSE)</f>
        <v>CIBUBUR JUNCTION</v>
      </c>
    </row>
    <row r="6442" spans="1:12" x14ac:dyDescent="0.25">
      <c r="A6442" t="str">
        <f t="shared" si="202"/>
        <v>T-6441</v>
      </c>
      <c r="B6442" s="3" t="s">
        <v>2584</v>
      </c>
      <c r="C6442" s="5">
        <v>45459</v>
      </c>
      <c r="D6442" s="3" t="s">
        <v>37</v>
      </c>
      <c r="E6442" s="4" t="s">
        <v>2063</v>
      </c>
      <c r="F6442" s="9">
        <v>1</v>
      </c>
      <c r="G6442">
        <f>VLOOKUP(E6442,'Data Produk'!$A$2:$E$2517,5,FALSE)</f>
        <v>24500</v>
      </c>
      <c r="H6442">
        <f t="shared" si="201"/>
        <v>24500</v>
      </c>
      <c r="I6442" t="str">
        <f>VLOOKUP(E6442,'Data Produk'!$A$2:$E$2517,3,FALSE)</f>
        <v>BHINNEKA Gaming Mousepad MP292 LP</v>
      </c>
      <c r="J6442" t="str">
        <f>VLOOKUP(E6442,'Data Produk'!$A$2:$E$2517,4,FALSE)</f>
        <v>BASIC MOUSEPAD</v>
      </c>
      <c r="K6442" t="str">
        <f>VLOOKUP(D6442,'Data Outlet'!$A$2:$D$17,4,FALSE)</f>
        <v>Dewi Lestari</v>
      </c>
      <c r="L6442" t="str">
        <f>VLOOKUP(D6442,'Data Outlet'!$A$2:$D$17,2,FALSE)</f>
        <v>CIBUBUR JUNCTION</v>
      </c>
    </row>
    <row r="6443" spans="1:12" x14ac:dyDescent="0.25">
      <c r="A6443" t="str">
        <f t="shared" si="202"/>
        <v>T-6442</v>
      </c>
      <c r="B6443" s="3" t="s">
        <v>2584</v>
      </c>
      <c r="C6443" s="5">
        <v>45452</v>
      </c>
      <c r="D6443" s="3" t="s">
        <v>35</v>
      </c>
      <c r="E6443" s="4" t="s">
        <v>1757</v>
      </c>
      <c r="F6443" s="9">
        <v>1</v>
      </c>
      <c r="G6443">
        <f>VLOOKUP(E6443,'Data Produk'!$A$2:$E$2517,5,FALSE)</f>
        <v>27000</v>
      </c>
      <c r="H6443">
        <f t="shared" si="201"/>
        <v>27000</v>
      </c>
      <c r="I6443" t="str">
        <f>VLOOKUP(E6443,'Data Produk'!$A$2:$E$2517,3,FALSE)</f>
        <v>KM201 BHINNEKA USB CABLE MICRO</v>
      </c>
      <c r="J6443" t="str">
        <f>VLOOKUP(E6443,'Data Produk'!$A$2:$E$2517,4,FALSE)</f>
        <v>CABLE</v>
      </c>
      <c r="K6443" t="str">
        <f>VLOOKUP(D6443,'Data Outlet'!$A$2:$D$17,4,FALSE)</f>
        <v>Budi Santoso</v>
      </c>
      <c r="L6443" t="str">
        <f>VLOOKUP(D6443,'Data Outlet'!$A$2:$D$17,2,FALSE)</f>
        <v>BINTARO EXCHANGE</v>
      </c>
    </row>
    <row r="6444" spans="1:12" x14ac:dyDescent="0.25">
      <c r="A6444" t="str">
        <f t="shared" si="202"/>
        <v>T-6443</v>
      </c>
      <c r="B6444" s="3" t="s">
        <v>2584</v>
      </c>
      <c r="C6444" s="5">
        <v>45456</v>
      </c>
      <c r="D6444" s="3" t="s">
        <v>35</v>
      </c>
      <c r="E6444" s="4" t="s">
        <v>1301</v>
      </c>
      <c r="F6444" s="9">
        <v>22</v>
      </c>
      <c r="G6444">
        <f>VLOOKUP(E6444,'Data Produk'!$A$2:$E$2517,5,FALSE)</f>
        <v>15000</v>
      </c>
      <c r="H6444">
        <f t="shared" si="201"/>
        <v>330000</v>
      </c>
      <c r="I6444" t="str">
        <f>VLOOKUP(E6444,'Data Produk'!$A$2:$E$2517,3,FALSE)</f>
        <v>KC103 BHINNEKA USB CABLE TYPE C</v>
      </c>
      <c r="J6444" t="str">
        <f>VLOOKUP(E6444,'Data Produk'!$A$2:$E$2517,4,FALSE)</f>
        <v>CABLE</v>
      </c>
      <c r="K6444" t="str">
        <f>VLOOKUP(D6444,'Data Outlet'!$A$2:$D$17,4,FALSE)</f>
        <v>Budi Santoso</v>
      </c>
      <c r="L6444" t="str">
        <f>VLOOKUP(D6444,'Data Outlet'!$A$2:$D$17,2,FALSE)</f>
        <v>BINTARO EXCHANGE</v>
      </c>
    </row>
    <row r="6445" spans="1:12" x14ac:dyDescent="0.25">
      <c r="A6445" t="str">
        <f t="shared" si="202"/>
        <v>T-6444</v>
      </c>
      <c r="B6445" s="3" t="s">
        <v>2584</v>
      </c>
      <c r="C6445" s="5">
        <v>45453</v>
      </c>
      <c r="D6445" s="3" t="s">
        <v>35</v>
      </c>
      <c r="E6445" s="4" t="s">
        <v>349</v>
      </c>
      <c r="F6445" s="9">
        <v>8</v>
      </c>
      <c r="G6445">
        <f>VLOOKUP(E6445,'Data Produk'!$A$2:$E$2517,5,FALSE)</f>
        <v>12600</v>
      </c>
      <c r="H6445">
        <f t="shared" si="201"/>
        <v>100800</v>
      </c>
      <c r="I6445" t="str">
        <f>VLOOKUP(E6445,'Data Produk'!$A$2:$E$2517,3,FALSE)</f>
        <v>BHINNEKA BASIC XL MP64 BASIC MOUSEPAD BLACK</v>
      </c>
      <c r="J6445" t="str">
        <f>VLOOKUP(E6445,'Data Produk'!$A$2:$E$2517,4,FALSE)</f>
        <v>BASIC MOUSEPAD</v>
      </c>
      <c r="K6445" t="str">
        <f>VLOOKUP(D6445,'Data Outlet'!$A$2:$D$17,4,FALSE)</f>
        <v>Budi Santoso</v>
      </c>
      <c r="L6445" t="str">
        <f>VLOOKUP(D6445,'Data Outlet'!$A$2:$D$17,2,FALSE)</f>
        <v>BINTARO EXCHANGE</v>
      </c>
    </row>
    <row r="6446" spans="1:12" x14ac:dyDescent="0.25">
      <c r="A6446" t="str">
        <f t="shared" si="202"/>
        <v>T-6445</v>
      </c>
      <c r="B6446" s="3" t="s">
        <v>2584</v>
      </c>
      <c r="C6446" s="5">
        <v>45466</v>
      </c>
      <c r="D6446" s="3" t="s">
        <v>42</v>
      </c>
      <c r="E6446" s="4" t="s">
        <v>1149</v>
      </c>
      <c r="F6446" s="9">
        <v>2</v>
      </c>
      <c r="G6446">
        <f>VLOOKUP(E6446,'Data Produk'!$A$2:$E$2517,5,FALSE)</f>
        <v>40500</v>
      </c>
      <c r="H6446">
        <f t="shared" si="201"/>
        <v>81000</v>
      </c>
      <c r="I6446" t="str">
        <f>VLOOKUP(E6446,'Data Produk'!$A$2:$E$2517,3,FALSE)</f>
        <v>KC106 BHINNEKA USB CABLE TYPE C</v>
      </c>
      <c r="J6446" t="str">
        <f>VLOOKUP(E6446,'Data Produk'!$A$2:$E$2517,4,FALSE)</f>
        <v>CABLE</v>
      </c>
      <c r="K6446" t="str">
        <f>VLOOKUP(D6446,'Data Outlet'!$A$2:$D$17,4,FALSE)</f>
        <v>Hadi Nugroho</v>
      </c>
      <c r="L6446" t="str">
        <f>VLOOKUP(D6446,'Data Outlet'!$A$2:$D$17,2,FALSE)</f>
        <v>MALL KELAPA GADING</v>
      </c>
    </row>
    <row r="6447" spans="1:12" x14ac:dyDescent="0.25">
      <c r="A6447" t="str">
        <f t="shared" si="202"/>
        <v>T-6446</v>
      </c>
      <c r="B6447" s="3" t="s">
        <v>2584</v>
      </c>
      <c r="C6447" s="5">
        <v>45457</v>
      </c>
      <c r="D6447" s="3" t="s">
        <v>42</v>
      </c>
      <c r="E6447" s="4" t="s">
        <v>768</v>
      </c>
      <c r="F6447" s="9">
        <v>1</v>
      </c>
      <c r="G6447">
        <f>VLOOKUP(E6447,'Data Produk'!$A$2:$E$2517,5,FALSE)</f>
        <v>94500</v>
      </c>
      <c r="H6447">
        <f t="shared" si="201"/>
        <v>94500</v>
      </c>
      <c r="I6447" t="str">
        <f>VLOOKUP(E6447,'Data Produk'!$A$2:$E$2517,3,FALSE)</f>
        <v>BHINNEKA POWER GO 25W 1-PORT TYPE-C USB CHARGER (PD/PPS) WHITE</v>
      </c>
      <c r="J6447" t="str">
        <f>VLOOKUP(E6447,'Data Produk'!$A$2:$E$2517,4,FALSE)</f>
        <v>CHARGER</v>
      </c>
      <c r="K6447" t="str">
        <f>VLOOKUP(D6447,'Data Outlet'!$A$2:$D$17,4,FALSE)</f>
        <v>Hadi Nugroho</v>
      </c>
      <c r="L6447" t="str">
        <f>VLOOKUP(D6447,'Data Outlet'!$A$2:$D$17,2,FALSE)</f>
        <v>MALL KELAPA GADING</v>
      </c>
    </row>
    <row r="6448" spans="1:12" x14ac:dyDescent="0.25">
      <c r="A6448" t="str">
        <f t="shared" si="202"/>
        <v>T-6447</v>
      </c>
      <c r="B6448" s="3" t="s">
        <v>2584</v>
      </c>
      <c r="C6448" s="5">
        <v>45463</v>
      </c>
      <c r="D6448" s="3" t="s">
        <v>42</v>
      </c>
      <c r="E6448" s="4" t="s">
        <v>2064</v>
      </c>
      <c r="F6448" s="9">
        <v>1</v>
      </c>
      <c r="G6448">
        <f>VLOOKUP(E6448,'Data Produk'!$A$2:$E$2517,5,FALSE)</f>
        <v>181000</v>
      </c>
      <c r="H6448">
        <f t="shared" si="201"/>
        <v>181000</v>
      </c>
      <c r="I6448" t="str">
        <f>VLOOKUP(E6448,'Data Produk'!$A$2:$E$2517,3,FALSE)</f>
        <v>BHINNEKA Gaming Mouse X17 White</v>
      </c>
      <c r="J6448" t="str">
        <f>VLOOKUP(E6448,'Data Produk'!$A$2:$E$2517,4,FALSE)</f>
        <v>MOUSE GAMING</v>
      </c>
      <c r="K6448" t="str">
        <f>VLOOKUP(D6448,'Data Outlet'!$A$2:$D$17,4,FALSE)</f>
        <v>Hadi Nugroho</v>
      </c>
      <c r="L6448" t="str">
        <f>VLOOKUP(D6448,'Data Outlet'!$A$2:$D$17,2,FALSE)</f>
        <v>MALL KELAPA GADING</v>
      </c>
    </row>
    <row r="6449" spans="1:12" x14ac:dyDescent="0.25">
      <c r="A6449" t="str">
        <f t="shared" si="202"/>
        <v>T-6448</v>
      </c>
      <c r="B6449" s="3" t="s">
        <v>2584</v>
      </c>
      <c r="C6449" s="5">
        <v>45461</v>
      </c>
      <c r="D6449" s="3" t="s">
        <v>42</v>
      </c>
      <c r="E6449" s="4" t="s">
        <v>1198</v>
      </c>
      <c r="F6449" s="9">
        <v>2</v>
      </c>
      <c r="G6449">
        <f>VLOOKUP(E6449,'Data Produk'!$A$2:$E$2517,5,FALSE)</f>
        <v>73800</v>
      </c>
      <c r="H6449">
        <f t="shared" si="201"/>
        <v>147600</v>
      </c>
      <c r="I6449" t="str">
        <f>VLOOKUP(E6449,'Data Produk'!$A$2:$E$2517,3,FALSE)</f>
        <v>BHINNEKA SMART LIGHT BUB 9W SLB101</v>
      </c>
      <c r="J6449" t="str">
        <f>VLOOKUP(E6449,'Data Produk'!$A$2:$E$2517,4,FALSE)</f>
        <v>SMART LIFE</v>
      </c>
      <c r="K6449" t="str">
        <f>VLOOKUP(D6449,'Data Outlet'!$A$2:$D$17,4,FALSE)</f>
        <v>Hadi Nugroho</v>
      </c>
      <c r="L6449" t="str">
        <f>VLOOKUP(D6449,'Data Outlet'!$A$2:$D$17,2,FALSE)</f>
        <v>MALL KELAPA GADING</v>
      </c>
    </row>
    <row r="6450" spans="1:12" x14ac:dyDescent="0.25">
      <c r="A6450" t="str">
        <f t="shared" si="202"/>
        <v>T-6449</v>
      </c>
      <c r="B6450" s="3" t="s">
        <v>2584</v>
      </c>
      <c r="C6450" s="5">
        <v>45445</v>
      </c>
      <c r="D6450" s="3" t="s">
        <v>42</v>
      </c>
      <c r="E6450" s="4" t="s">
        <v>1176</v>
      </c>
      <c r="F6450" s="9">
        <v>3</v>
      </c>
      <c r="G6450">
        <f>VLOOKUP(E6450,'Data Produk'!$A$2:$E$2517,5,FALSE)</f>
        <v>29700</v>
      </c>
      <c r="H6450">
        <f t="shared" si="201"/>
        <v>89100</v>
      </c>
      <c r="I6450" t="str">
        <f>VLOOKUP(E6450,'Data Produk'!$A$2:$E$2517,3,FALSE)</f>
        <v>KC201 BHINNEKA USB CABLE TYPE C</v>
      </c>
      <c r="J6450" t="str">
        <f>VLOOKUP(E6450,'Data Produk'!$A$2:$E$2517,4,FALSE)</f>
        <v>CABLE</v>
      </c>
      <c r="K6450" t="str">
        <f>VLOOKUP(D6450,'Data Outlet'!$A$2:$D$17,4,FALSE)</f>
        <v>Hadi Nugroho</v>
      </c>
      <c r="L6450" t="str">
        <f>VLOOKUP(D6450,'Data Outlet'!$A$2:$D$17,2,FALSE)</f>
        <v>MALL KELAPA GADING</v>
      </c>
    </row>
    <row r="6451" spans="1:12" x14ac:dyDescent="0.25">
      <c r="A6451" t="str">
        <f t="shared" si="202"/>
        <v>T-6450</v>
      </c>
      <c r="B6451" s="3" t="s">
        <v>2584</v>
      </c>
      <c r="C6451" s="5">
        <v>45457</v>
      </c>
      <c r="D6451" s="3" t="s">
        <v>42</v>
      </c>
      <c r="E6451" s="4" t="s">
        <v>1235</v>
      </c>
      <c r="F6451" s="9">
        <v>2</v>
      </c>
      <c r="G6451">
        <f>VLOOKUP(E6451,'Data Produk'!$A$2:$E$2517,5,FALSE)</f>
        <v>15000</v>
      </c>
      <c r="H6451">
        <f t="shared" si="201"/>
        <v>30000</v>
      </c>
      <c r="I6451" t="str">
        <f>VLOOKUP(E6451,'Data Produk'!$A$2:$E$2517,3,FALSE)</f>
        <v>KL103 BHINNEKA USB CABLE LIGHTNING</v>
      </c>
      <c r="J6451" t="str">
        <f>VLOOKUP(E6451,'Data Produk'!$A$2:$E$2517,4,FALSE)</f>
        <v>CABLE</v>
      </c>
      <c r="K6451" t="str">
        <f>VLOOKUP(D6451,'Data Outlet'!$A$2:$D$17,4,FALSE)</f>
        <v>Hadi Nugroho</v>
      </c>
      <c r="L6451" t="str">
        <f>VLOOKUP(D6451,'Data Outlet'!$A$2:$D$17,2,FALSE)</f>
        <v>MALL KELAPA GADING</v>
      </c>
    </row>
    <row r="6452" spans="1:12" x14ac:dyDescent="0.25">
      <c r="A6452" t="str">
        <f t="shared" si="202"/>
        <v>T-6451</v>
      </c>
      <c r="B6452" s="3" t="s">
        <v>2584</v>
      </c>
      <c r="C6452" s="5">
        <v>45453</v>
      </c>
      <c r="D6452" s="3" t="s">
        <v>37</v>
      </c>
      <c r="E6452" s="4" t="s">
        <v>1209</v>
      </c>
      <c r="F6452" s="9">
        <v>1</v>
      </c>
      <c r="G6452">
        <f>VLOOKUP(E6452,'Data Produk'!$A$2:$E$2517,5,FALSE)</f>
        <v>32000</v>
      </c>
      <c r="H6452">
        <f t="shared" si="201"/>
        <v>32000</v>
      </c>
      <c r="I6452" t="str">
        <f>VLOOKUP(E6452,'Data Produk'!$A$2:$E$2517,3,FALSE)</f>
        <v>KC104 BHINNEKA USB CABLE TYPE C</v>
      </c>
      <c r="J6452" t="str">
        <f>VLOOKUP(E6452,'Data Produk'!$A$2:$E$2517,4,FALSE)</f>
        <v>CABLE</v>
      </c>
      <c r="K6452" t="str">
        <f>VLOOKUP(D6452,'Data Outlet'!$A$2:$D$17,4,FALSE)</f>
        <v>Dewi Lestari</v>
      </c>
      <c r="L6452" t="str">
        <f>VLOOKUP(D6452,'Data Outlet'!$A$2:$D$17,2,FALSE)</f>
        <v>CIBUBUR JUNCTION</v>
      </c>
    </row>
    <row r="6453" spans="1:12" x14ac:dyDescent="0.25">
      <c r="A6453" t="str">
        <f t="shared" si="202"/>
        <v>T-6452</v>
      </c>
      <c r="B6453" s="3" t="s">
        <v>2584</v>
      </c>
      <c r="C6453" s="5">
        <v>45451</v>
      </c>
      <c r="D6453" s="3" t="s">
        <v>35</v>
      </c>
      <c r="E6453" s="4" t="s">
        <v>2065</v>
      </c>
      <c r="F6453" s="9">
        <v>1</v>
      </c>
      <c r="G6453">
        <f>VLOOKUP(E6453,'Data Produk'!$A$2:$E$2517,5,FALSE)</f>
        <v>160000</v>
      </c>
      <c r="H6453">
        <f t="shared" si="201"/>
        <v>160000</v>
      </c>
      <c r="I6453" t="str">
        <f>VLOOKUP(E6453,'Data Produk'!$A$2:$E$2517,3,FALSE)</f>
        <v>BHINNEKA Gaming Keyboard K-613 TKL II</v>
      </c>
      <c r="J6453" t="str">
        <f>VLOOKUP(E6453,'Data Produk'!$A$2:$E$2517,4,FALSE)</f>
        <v>KEYBOARD GAMING</v>
      </c>
      <c r="K6453" t="str">
        <f>VLOOKUP(D6453,'Data Outlet'!$A$2:$D$17,4,FALSE)</f>
        <v>Budi Santoso</v>
      </c>
      <c r="L6453" t="str">
        <f>VLOOKUP(D6453,'Data Outlet'!$A$2:$D$17,2,FALSE)</f>
        <v>BINTARO EXCHANGE</v>
      </c>
    </row>
    <row r="6454" spans="1:12" x14ac:dyDescent="0.25">
      <c r="A6454" t="str">
        <f t="shared" si="202"/>
        <v>T-6453</v>
      </c>
      <c r="B6454" s="3" t="s">
        <v>2584</v>
      </c>
      <c r="C6454" s="5">
        <v>45467</v>
      </c>
      <c r="D6454" s="3" t="s">
        <v>37</v>
      </c>
      <c r="E6454" s="4" t="s">
        <v>1183</v>
      </c>
      <c r="F6454" s="9">
        <v>1</v>
      </c>
      <c r="G6454">
        <f>VLOOKUP(E6454,'Data Produk'!$A$2:$E$2517,5,FALSE)</f>
        <v>34200</v>
      </c>
      <c r="H6454">
        <f t="shared" si="201"/>
        <v>34200</v>
      </c>
      <c r="I6454" t="str">
        <f>VLOOKUP(E6454,'Data Produk'!$A$2:$E$2517,3,FALSE)</f>
        <v>KDL105 BHINNEKA USB CABLE LIGHTNING</v>
      </c>
      <c r="J6454" t="str">
        <f>VLOOKUP(E6454,'Data Produk'!$A$2:$E$2517,4,FALSE)</f>
        <v>CABLE</v>
      </c>
      <c r="K6454" t="str">
        <f>VLOOKUP(D6454,'Data Outlet'!$A$2:$D$17,4,FALSE)</f>
        <v>Dewi Lestari</v>
      </c>
      <c r="L6454" t="str">
        <f>VLOOKUP(D6454,'Data Outlet'!$A$2:$D$17,2,FALSE)</f>
        <v>CIBUBUR JUNCTION</v>
      </c>
    </row>
    <row r="6455" spans="1:12" x14ac:dyDescent="0.25">
      <c r="A6455" t="str">
        <f t="shared" si="202"/>
        <v>T-6454</v>
      </c>
      <c r="B6455" s="3" t="s">
        <v>2584</v>
      </c>
      <c r="C6455" s="5">
        <v>45468</v>
      </c>
      <c r="D6455" s="3" t="s">
        <v>42</v>
      </c>
      <c r="E6455" s="4" t="s">
        <v>1211</v>
      </c>
      <c r="F6455" s="9">
        <v>5</v>
      </c>
      <c r="G6455">
        <f>VLOOKUP(E6455,'Data Produk'!$A$2:$E$2517,5,FALSE)</f>
        <v>49000</v>
      </c>
      <c r="H6455">
        <f t="shared" si="201"/>
        <v>245000</v>
      </c>
      <c r="I6455" t="str">
        <f>VLOOKUP(E6455,'Data Produk'!$A$2:$E$2517,3,FALSE)</f>
        <v>BHINNEKA Gaming Mousepad MP80</v>
      </c>
      <c r="J6455" t="str">
        <f>VLOOKUP(E6455,'Data Produk'!$A$2:$E$2517,4,FALSE)</f>
        <v>BASIC MOUSEPAD</v>
      </c>
      <c r="K6455" t="str">
        <f>VLOOKUP(D6455,'Data Outlet'!$A$2:$D$17,4,FALSE)</f>
        <v>Hadi Nugroho</v>
      </c>
      <c r="L6455" t="str">
        <f>VLOOKUP(D6455,'Data Outlet'!$A$2:$D$17,2,FALSE)</f>
        <v>MALL KELAPA GADING</v>
      </c>
    </row>
    <row r="6456" spans="1:12" x14ac:dyDescent="0.25">
      <c r="A6456" t="str">
        <f t="shared" si="202"/>
        <v>T-6455</v>
      </c>
      <c r="B6456" s="3" t="s">
        <v>2584</v>
      </c>
      <c r="C6456" s="5">
        <v>45444</v>
      </c>
      <c r="D6456" s="3" t="s">
        <v>35</v>
      </c>
      <c r="E6456" s="4" t="s">
        <v>2066</v>
      </c>
      <c r="F6456" s="9">
        <v>1</v>
      </c>
      <c r="G6456">
        <f>VLOOKUP(E6456,'Data Produk'!$A$2:$E$2517,5,FALSE)</f>
        <v>213000</v>
      </c>
      <c r="H6456">
        <f t="shared" si="201"/>
        <v>213000</v>
      </c>
      <c r="I6456" t="str">
        <f>VLOOKUP(E6456,'Data Produk'!$A$2:$E$2517,3,FALSE)</f>
        <v>BHINNEKA Gaming Headset MH87 BLACK</v>
      </c>
      <c r="J6456" t="str">
        <f>VLOOKUP(E6456,'Data Produk'!$A$2:$E$2517,4,FALSE)</f>
        <v>GAMING HEADSET</v>
      </c>
      <c r="K6456" t="str">
        <f>VLOOKUP(D6456,'Data Outlet'!$A$2:$D$17,4,FALSE)</f>
        <v>Budi Santoso</v>
      </c>
      <c r="L6456" t="str">
        <f>VLOOKUP(D6456,'Data Outlet'!$A$2:$D$17,2,FALSE)</f>
        <v>BINTARO EXCHANGE</v>
      </c>
    </row>
    <row r="6457" spans="1:12" x14ac:dyDescent="0.25">
      <c r="A6457" t="str">
        <f t="shared" si="202"/>
        <v>T-6456</v>
      </c>
      <c r="B6457" s="3" t="s">
        <v>2584</v>
      </c>
      <c r="C6457" s="5">
        <v>45453</v>
      </c>
      <c r="D6457" s="3" t="s">
        <v>37</v>
      </c>
      <c r="E6457" s="4" t="s">
        <v>1055</v>
      </c>
      <c r="F6457" s="9">
        <v>2</v>
      </c>
      <c r="G6457">
        <f>VLOOKUP(E6457,'Data Produk'!$A$2:$E$2517,5,FALSE)</f>
        <v>40500</v>
      </c>
      <c r="H6457">
        <f t="shared" si="201"/>
        <v>81000</v>
      </c>
      <c r="I6457" t="str">
        <f>VLOOKUP(E6457,'Data Produk'!$A$2:$E$2517,3,FALSE)</f>
        <v>KC106 BHINNEKA USB CABLE TYPE C</v>
      </c>
      <c r="J6457" t="str">
        <f>VLOOKUP(E6457,'Data Produk'!$A$2:$E$2517,4,FALSE)</f>
        <v>CABLE</v>
      </c>
      <c r="K6457" t="str">
        <f>VLOOKUP(D6457,'Data Outlet'!$A$2:$D$17,4,FALSE)</f>
        <v>Dewi Lestari</v>
      </c>
      <c r="L6457" t="str">
        <f>VLOOKUP(D6457,'Data Outlet'!$A$2:$D$17,2,FALSE)</f>
        <v>CIBUBUR JUNCTION</v>
      </c>
    </row>
    <row r="6458" spans="1:12" x14ac:dyDescent="0.25">
      <c r="A6458" t="str">
        <f t="shared" si="202"/>
        <v>T-6457</v>
      </c>
      <c r="B6458" s="3" t="s">
        <v>2584</v>
      </c>
      <c r="C6458" s="5">
        <v>45449</v>
      </c>
      <c r="D6458" s="3" t="s">
        <v>42</v>
      </c>
      <c r="E6458" s="4" t="s">
        <v>2051</v>
      </c>
      <c r="F6458" s="9">
        <v>1</v>
      </c>
      <c r="G6458">
        <f>VLOOKUP(E6458,'Data Produk'!$A$2:$E$2517,5,FALSE)</f>
        <v>321000</v>
      </c>
      <c r="H6458">
        <f t="shared" si="201"/>
        <v>321000</v>
      </c>
      <c r="I6458" t="str">
        <f>VLOOKUP(E6458,'Data Produk'!$A$2:$E$2517,3,FALSE)</f>
        <v>BHINNEKA Gaming Headset HG11 7.1</v>
      </c>
      <c r="J6458" t="str">
        <f>VLOOKUP(E6458,'Data Produk'!$A$2:$E$2517,4,FALSE)</f>
        <v>GAMING HEADSET</v>
      </c>
      <c r="K6458" t="str">
        <f>VLOOKUP(D6458,'Data Outlet'!$A$2:$D$17,4,FALSE)</f>
        <v>Hadi Nugroho</v>
      </c>
      <c r="L6458" t="str">
        <f>VLOOKUP(D6458,'Data Outlet'!$A$2:$D$17,2,FALSE)</f>
        <v>MALL KELAPA GADING</v>
      </c>
    </row>
    <row r="6459" spans="1:12" x14ac:dyDescent="0.25">
      <c r="A6459" t="str">
        <f t="shared" si="202"/>
        <v>T-6458</v>
      </c>
      <c r="B6459" s="3" t="s">
        <v>2584</v>
      </c>
      <c r="C6459" s="5">
        <v>45451</v>
      </c>
      <c r="D6459" s="3" t="s">
        <v>35</v>
      </c>
      <c r="E6459" s="4" t="s">
        <v>2067</v>
      </c>
      <c r="F6459" s="9">
        <v>5</v>
      </c>
      <c r="G6459">
        <f>VLOOKUP(E6459,'Data Produk'!$A$2:$E$2517,5,FALSE)</f>
        <v>26500</v>
      </c>
      <c r="H6459">
        <f t="shared" si="201"/>
        <v>132500</v>
      </c>
      <c r="I6459" t="str">
        <f>VLOOKUP(E6459,'Data Produk'!$A$2:$E$2517,3,FALSE)</f>
        <v>KC102 BHINNEKA USB CABLE TYPE C</v>
      </c>
      <c r="J6459" t="str">
        <f>VLOOKUP(E6459,'Data Produk'!$A$2:$E$2517,4,FALSE)</f>
        <v>CABLE</v>
      </c>
      <c r="K6459" t="str">
        <f>VLOOKUP(D6459,'Data Outlet'!$A$2:$D$17,4,FALSE)</f>
        <v>Budi Santoso</v>
      </c>
      <c r="L6459" t="str">
        <f>VLOOKUP(D6459,'Data Outlet'!$A$2:$D$17,2,FALSE)</f>
        <v>BINTARO EXCHANGE</v>
      </c>
    </row>
    <row r="6460" spans="1:12" x14ac:dyDescent="0.25">
      <c r="A6460" t="str">
        <f t="shared" si="202"/>
        <v>T-6459</v>
      </c>
      <c r="B6460" s="3" t="s">
        <v>2584</v>
      </c>
      <c r="C6460" s="5">
        <v>45450</v>
      </c>
      <c r="D6460" s="3" t="s">
        <v>42</v>
      </c>
      <c r="E6460" s="4" t="s">
        <v>1228</v>
      </c>
      <c r="F6460" s="9">
        <v>2</v>
      </c>
      <c r="G6460">
        <f>VLOOKUP(E6460,'Data Produk'!$A$2:$E$2517,5,FALSE)</f>
        <v>34200</v>
      </c>
      <c r="H6460">
        <f t="shared" si="201"/>
        <v>68400</v>
      </c>
      <c r="I6460" t="str">
        <f>VLOOKUP(E6460,'Data Produk'!$A$2:$E$2517,3,FALSE)</f>
        <v>KDL105 BHINNEKA USB CABLE LIGHTNING</v>
      </c>
      <c r="J6460" t="str">
        <f>VLOOKUP(E6460,'Data Produk'!$A$2:$E$2517,4,FALSE)</f>
        <v>CABLE</v>
      </c>
      <c r="K6460" t="str">
        <f>VLOOKUP(D6460,'Data Outlet'!$A$2:$D$17,4,FALSE)</f>
        <v>Hadi Nugroho</v>
      </c>
      <c r="L6460" t="str">
        <f>VLOOKUP(D6460,'Data Outlet'!$A$2:$D$17,2,FALSE)</f>
        <v>MALL KELAPA GADING</v>
      </c>
    </row>
    <row r="6461" spans="1:12" x14ac:dyDescent="0.25">
      <c r="A6461" t="str">
        <f t="shared" si="202"/>
        <v>T-6460</v>
      </c>
      <c r="B6461" s="3" t="s">
        <v>2584</v>
      </c>
      <c r="C6461" s="5">
        <v>45465</v>
      </c>
      <c r="D6461" s="3" t="s">
        <v>35</v>
      </c>
      <c r="E6461" s="4" t="s">
        <v>1888</v>
      </c>
      <c r="F6461" s="9">
        <v>1</v>
      </c>
      <c r="G6461">
        <f>VLOOKUP(E6461,'Data Produk'!$A$2:$E$2517,5,FALSE)</f>
        <v>145800</v>
      </c>
      <c r="H6461">
        <f t="shared" si="201"/>
        <v>145800</v>
      </c>
      <c r="I6461" t="str">
        <f>VLOOKUP(E6461,'Data Produk'!$A$2:$E$2517,3,FALSE)</f>
        <v>BHINNEKA SHOOTER II GP13 GAMEPAD BLACK</v>
      </c>
      <c r="J6461" t="str">
        <f>VLOOKUP(E6461,'Data Produk'!$A$2:$E$2517,4,FALSE)</f>
        <v>GAMEPAD</v>
      </c>
      <c r="K6461" t="str">
        <f>VLOOKUP(D6461,'Data Outlet'!$A$2:$D$17,4,FALSE)</f>
        <v>Budi Santoso</v>
      </c>
      <c r="L6461" t="str">
        <f>VLOOKUP(D6461,'Data Outlet'!$A$2:$D$17,2,FALSE)</f>
        <v>BINTARO EXCHANGE</v>
      </c>
    </row>
    <row r="6462" spans="1:12" x14ac:dyDescent="0.25">
      <c r="A6462" t="str">
        <f t="shared" si="202"/>
        <v>T-6461</v>
      </c>
      <c r="B6462" s="3" t="s">
        <v>2584</v>
      </c>
      <c r="C6462" s="5">
        <v>45446</v>
      </c>
      <c r="D6462" s="3" t="s">
        <v>42</v>
      </c>
      <c r="E6462" s="4" t="s">
        <v>1323</v>
      </c>
      <c r="F6462" s="9">
        <v>3</v>
      </c>
      <c r="G6462">
        <f>VLOOKUP(E6462,'Data Produk'!$A$2:$E$2517,5,FALSE)</f>
        <v>81000</v>
      </c>
      <c r="H6462">
        <f t="shared" si="201"/>
        <v>243000</v>
      </c>
      <c r="I6462" t="str">
        <f>VLOOKUP(E6462,'Data Produk'!$A$2:$E$2517,3,FALSE)</f>
        <v>BHINNEKA CRYTO VX7 GAMING MOUSE PINK</v>
      </c>
      <c r="J6462" t="str">
        <f>VLOOKUP(E6462,'Data Produk'!$A$2:$E$2517,4,FALSE)</f>
        <v>MOUSE GAMING</v>
      </c>
      <c r="K6462" t="str">
        <f>VLOOKUP(D6462,'Data Outlet'!$A$2:$D$17,4,FALSE)</f>
        <v>Hadi Nugroho</v>
      </c>
      <c r="L6462" t="str">
        <f>VLOOKUP(D6462,'Data Outlet'!$A$2:$D$17,2,FALSE)</f>
        <v>MALL KELAPA GADING</v>
      </c>
    </row>
    <row r="6463" spans="1:12" x14ac:dyDescent="0.25">
      <c r="A6463" t="str">
        <f t="shared" si="202"/>
        <v>T-6462</v>
      </c>
      <c r="B6463" s="3" t="s">
        <v>2584</v>
      </c>
      <c r="C6463" s="5">
        <v>45473</v>
      </c>
      <c r="D6463" s="3" t="s">
        <v>42</v>
      </c>
      <c r="E6463" s="4" t="s">
        <v>201</v>
      </c>
      <c r="F6463" s="9">
        <v>3</v>
      </c>
      <c r="G6463">
        <f>VLOOKUP(E6463,'Data Produk'!$A$2:$E$2517,5,FALSE)</f>
        <v>37350</v>
      </c>
      <c r="H6463">
        <f t="shared" si="201"/>
        <v>112050</v>
      </c>
      <c r="I6463" t="str">
        <f>VLOOKUP(E6463,'Data Produk'!$A$2:$E$2517,3,FALSE)</f>
        <v>BHINNEKA LAVALIER MV01 MICROPHONE BLACK</v>
      </c>
      <c r="J6463" t="str">
        <f>VLOOKUP(E6463,'Data Produk'!$A$2:$E$2517,4,FALSE)</f>
        <v>STREAMING DEVICES</v>
      </c>
      <c r="K6463" t="str">
        <f>VLOOKUP(D6463,'Data Outlet'!$A$2:$D$17,4,FALSE)</f>
        <v>Hadi Nugroho</v>
      </c>
      <c r="L6463" t="str">
        <f>VLOOKUP(D6463,'Data Outlet'!$A$2:$D$17,2,FALSE)</f>
        <v>MALL KELAPA GADING</v>
      </c>
    </row>
    <row r="6464" spans="1:12" x14ac:dyDescent="0.25">
      <c r="A6464" t="str">
        <f t="shared" si="202"/>
        <v>T-6463</v>
      </c>
      <c r="B6464" s="3" t="s">
        <v>2584</v>
      </c>
      <c r="C6464" s="5">
        <v>45453</v>
      </c>
      <c r="D6464" s="3" t="s">
        <v>42</v>
      </c>
      <c r="E6464" s="4" t="s">
        <v>565</v>
      </c>
      <c r="F6464" s="9">
        <v>1</v>
      </c>
      <c r="G6464">
        <f>VLOOKUP(E6464,'Data Produk'!$A$2:$E$2517,5,FALSE)</f>
        <v>144000</v>
      </c>
      <c r="H6464">
        <f t="shared" si="201"/>
        <v>144000</v>
      </c>
      <c r="I6464" t="str">
        <f>VLOOKUP(E6464,'Data Produk'!$A$2:$E$2517,3,FALSE)</f>
        <v>BHINNEKA CHIEF II HG20 GAMING HEADSET BLACK</v>
      </c>
      <c r="J6464" t="str">
        <f>VLOOKUP(E6464,'Data Produk'!$A$2:$E$2517,4,FALSE)</f>
        <v>GAMING HEADSET</v>
      </c>
      <c r="K6464" t="str">
        <f>VLOOKUP(D6464,'Data Outlet'!$A$2:$D$17,4,FALSE)</f>
        <v>Hadi Nugroho</v>
      </c>
      <c r="L6464" t="str">
        <f>VLOOKUP(D6464,'Data Outlet'!$A$2:$D$17,2,FALSE)</f>
        <v>MALL KELAPA GADING</v>
      </c>
    </row>
    <row r="6465" spans="1:12" x14ac:dyDescent="0.25">
      <c r="A6465" t="str">
        <f t="shared" si="202"/>
        <v>T-6464</v>
      </c>
      <c r="B6465" s="3" t="s">
        <v>2584</v>
      </c>
      <c r="C6465" s="5">
        <v>45472</v>
      </c>
      <c r="D6465" s="3" t="s">
        <v>42</v>
      </c>
      <c r="E6465" s="4" t="s">
        <v>822</v>
      </c>
      <c r="F6465" s="9">
        <v>1</v>
      </c>
      <c r="G6465">
        <f>VLOOKUP(E6465,'Data Produk'!$A$2:$E$2517,5,FALSE)</f>
        <v>0</v>
      </c>
      <c r="H6465">
        <f t="shared" si="201"/>
        <v>0</v>
      </c>
      <c r="I6465" t="str">
        <f>VLOOKUP(E6465,'Data Produk'!$A$2:$E$2517,3,FALSE)</f>
        <v>BHINNEKA SMART ADAPTOR LA1A01</v>
      </c>
      <c r="J6465" t="str">
        <f>VLOOKUP(E6465,'Data Produk'!$A$2:$E$2517,4,FALSE)</f>
        <v>SMART LIFE</v>
      </c>
      <c r="K6465" t="str">
        <f>VLOOKUP(D6465,'Data Outlet'!$A$2:$D$17,4,FALSE)</f>
        <v>Hadi Nugroho</v>
      </c>
      <c r="L6465" t="str">
        <f>VLOOKUP(D6465,'Data Outlet'!$A$2:$D$17,2,FALSE)</f>
        <v>MALL KELAPA GADING</v>
      </c>
    </row>
    <row r="6466" spans="1:12" x14ac:dyDescent="0.25">
      <c r="A6466" t="str">
        <f t="shared" si="202"/>
        <v>T-6465</v>
      </c>
      <c r="B6466" s="3" t="s">
        <v>2584</v>
      </c>
      <c r="C6466" s="5">
        <v>45467</v>
      </c>
      <c r="D6466" s="3" t="s">
        <v>35</v>
      </c>
      <c r="E6466" s="4" t="s">
        <v>1327</v>
      </c>
      <c r="F6466" s="9">
        <v>5</v>
      </c>
      <c r="G6466">
        <f>VLOOKUP(E6466,'Data Produk'!$A$2:$E$2517,5,FALSE)</f>
        <v>29700</v>
      </c>
      <c r="H6466">
        <f t="shared" si="201"/>
        <v>148500</v>
      </c>
      <c r="I6466" t="str">
        <f>VLOOKUP(E6466,'Data Produk'!$A$2:$E$2517,3,FALSE)</f>
        <v>KC201 BHINNEKA USB CABLE TYPE C</v>
      </c>
      <c r="J6466" t="str">
        <f>VLOOKUP(E6466,'Data Produk'!$A$2:$E$2517,4,FALSE)</f>
        <v>CABLE</v>
      </c>
      <c r="K6466" t="str">
        <f>VLOOKUP(D6466,'Data Outlet'!$A$2:$D$17,4,FALSE)</f>
        <v>Budi Santoso</v>
      </c>
      <c r="L6466" t="str">
        <f>VLOOKUP(D6466,'Data Outlet'!$A$2:$D$17,2,FALSE)</f>
        <v>BINTARO EXCHANGE</v>
      </c>
    </row>
    <row r="6467" spans="1:12" x14ac:dyDescent="0.25">
      <c r="A6467" t="str">
        <f t="shared" si="202"/>
        <v>T-6466</v>
      </c>
      <c r="B6467" s="3" t="s">
        <v>2584</v>
      </c>
      <c r="C6467" s="5">
        <v>45456</v>
      </c>
      <c r="D6467" s="3" t="s">
        <v>35</v>
      </c>
      <c r="E6467" s="4" t="s">
        <v>967</v>
      </c>
      <c r="F6467" s="9">
        <v>3</v>
      </c>
      <c r="G6467">
        <f>VLOOKUP(E6467,'Data Produk'!$A$2:$E$2517,5,FALSE)</f>
        <v>32000</v>
      </c>
      <c r="H6467">
        <f t="shared" ref="H6467:H6530" si="203">G6467*F6467</f>
        <v>96000</v>
      </c>
      <c r="I6467" t="str">
        <f>VLOOKUP(E6467,'Data Produk'!$A$2:$E$2517,3,FALSE)</f>
        <v>KC104 BHINNEKA USB CABLE TYPE C</v>
      </c>
      <c r="J6467" t="str">
        <f>VLOOKUP(E6467,'Data Produk'!$A$2:$E$2517,4,FALSE)</f>
        <v>CABLE</v>
      </c>
      <c r="K6467" t="str">
        <f>VLOOKUP(D6467,'Data Outlet'!$A$2:$D$17,4,FALSE)</f>
        <v>Budi Santoso</v>
      </c>
      <c r="L6467" t="str">
        <f>VLOOKUP(D6467,'Data Outlet'!$A$2:$D$17,2,FALSE)</f>
        <v>BINTARO EXCHANGE</v>
      </c>
    </row>
    <row r="6468" spans="1:12" x14ac:dyDescent="0.25">
      <c r="A6468" t="str">
        <f t="shared" si="202"/>
        <v>T-6467</v>
      </c>
      <c r="B6468" s="3" t="s">
        <v>2584</v>
      </c>
      <c r="C6468" s="5">
        <v>45450</v>
      </c>
      <c r="D6468" s="3" t="s">
        <v>37</v>
      </c>
      <c r="E6468" s="4" t="s">
        <v>2068</v>
      </c>
      <c r="F6468" s="9">
        <v>1</v>
      </c>
      <c r="G6468">
        <f>VLOOKUP(E6468,'Data Produk'!$A$2:$E$2517,5,FALSE)</f>
        <v>117000</v>
      </c>
      <c r="H6468">
        <f t="shared" si="203"/>
        <v>117000</v>
      </c>
      <c r="I6468" t="str">
        <f>VLOOKUP(E6468,'Data Produk'!$A$2:$E$2517,3,FALSE)</f>
        <v>BHINNEKA Gaming Headset HQ52S+</v>
      </c>
      <c r="J6468" t="str">
        <f>VLOOKUP(E6468,'Data Produk'!$A$2:$E$2517,4,FALSE)</f>
        <v>GAMING HEADSET</v>
      </c>
      <c r="K6468" t="str">
        <f>VLOOKUP(D6468,'Data Outlet'!$A$2:$D$17,4,FALSE)</f>
        <v>Dewi Lestari</v>
      </c>
      <c r="L6468" t="str">
        <f>VLOOKUP(D6468,'Data Outlet'!$A$2:$D$17,2,FALSE)</f>
        <v>CIBUBUR JUNCTION</v>
      </c>
    </row>
    <row r="6469" spans="1:12" x14ac:dyDescent="0.25">
      <c r="A6469" t="str">
        <f t="shared" si="202"/>
        <v>T-6468</v>
      </c>
      <c r="B6469" s="3" t="s">
        <v>2584</v>
      </c>
      <c r="C6469" s="5">
        <v>45456</v>
      </c>
      <c r="D6469" s="3" t="s">
        <v>39</v>
      </c>
      <c r="E6469" s="4" t="s">
        <v>1027</v>
      </c>
      <c r="F6469" s="9">
        <v>1</v>
      </c>
      <c r="G6469">
        <f>VLOOKUP(E6469,'Data Produk'!$A$2:$E$2517,5,FALSE)</f>
        <v>112500</v>
      </c>
      <c r="H6469">
        <f t="shared" si="203"/>
        <v>112500</v>
      </c>
      <c r="I6469" t="str">
        <f>VLOOKUP(E6469,'Data Produk'!$A$2:$E$2517,3,FALSE)</f>
        <v>BHINNEKA POWER PURE 38W 2-PORTS USB CHARGER (PD+QC) WHITE</v>
      </c>
      <c r="J6469" t="str">
        <f>VLOOKUP(E6469,'Data Produk'!$A$2:$E$2517,4,FALSE)</f>
        <v>CHARGER</v>
      </c>
      <c r="K6469" t="str">
        <f>VLOOKUP(D6469,'Data Outlet'!$A$2:$D$17,4,FALSE)</f>
        <v>Eko Wijaya</v>
      </c>
      <c r="L6469" t="str">
        <f>VLOOKUP(D6469,'Data Outlet'!$A$2:$D$17,2,FALSE)</f>
        <v>KOTA KASABLANKA</v>
      </c>
    </row>
    <row r="6470" spans="1:12" x14ac:dyDescent="0.25">
      <c r="A6470" t="str">
        <f t="shared" si="202"/>
        <v>T-6469</v>
      </c>
      <c r="B6470" s="3" t="s">
        <v>2584</v>
      </c>
      <c r="C6470" s="5">
        <v>45460</v>
      </c>
      <c r="D6470" s="3" t="s">
        <v>39</v>
      </c>
      <c r="E6470" s="4" t="s">
        <v>391</v>
      </c>
      <c r="F6470" s="9">
        <v>1</v>
      </c>
      <c r="G6470">
        <f>VLOOKUP(E6470,'Data Produk'!$A$2:$E$2517,5,FALSE)</f>
        <v>57150</v>
      </c>
      <c r="H6470">
        <f t="shared" si="203"/>
        <v>57150</v>
      </c>
      <c r="I6470" t="str">
        <f>VLOOKUP(E6470,'Data Produk'!$A$2:$E$2517,3,FALSE)</f>
        <v>BHINNEKA AGILE MP353 GAMING MOUSEPAD BLACK</v>
      </c>
      <c r="J6470" t="str">
        <f>VLOOKUP(E6470,'Data Produk'!$A$2:$E$2517,4,FALSE)</f>
        <v>GAMING MOUSEPAD</v>
      </c>
      <c r="K6470" t="str">
        <f>VLOOKUP(D6470,'Data Outlet'!$A$2:$D$17,4,FALSE)</f>
        <v>Eko Wijaya</v>
      </c>
      <c r="L6470" t="str">
        <f>VLOOKUP(D6470,'Data Outlet'!$A$2:$D$17,2,FALSE)</f>
        <v>KOTA KASABLANKA</v>
      </c>
    </row>
    <row r="6471" spans="1:12" x14ac:dyDescent="0.25">
      <c r="A6471" t="str">
        <f t="shared" si="202"/>
        <v>T-6470</v>
      </c>
      <c r="B6471" s="3" t="s">
        <v>2584</v>
      </c>
      <c r="C6471" s="5">
        <v>45449</v>
      </c>
      <c r="D6471" s="3" t="s">
        <v>39</v>
      </c>
      <c r="E6471" s="4" t="s">
        <v>1269</v>
      </c>
      <c r="F6471" s="9">
        <v>6</v>
      </c>
      <c r="G6471">
        <f>VLOOKUP(E6471,'Data Produk'!$A$2:$E$2517,5,FALSE)</f>
        <v>26500</v>
      </c>
      <c r="H6471">
        <f t="shared" si="203"/>
        <v>159000</v>
      </c>
      <c r="I6471" t="str">
        <f>VLOOKUP(E6471,'Data Produk'!$A$2:$E$2517,3,FALSE)</f>
        <v>KC102 BHINNEKA USB CABLE TYPE C</v>
      </c>
      <c r="J6471" t="str">
        <f>VLOOKUP(E6471,'Data Produk'!$A$2:$E$2517,4,FALSE)</f>
        <v>CABLE</v>
      </c>
      <c r="K6471" t="str">
        <f>VLOOKUP(D6471,'Data Outlet'!$A$2:$D$17,4,FALSE)</f>
        <v>Eko Wijaya</v>
      </c>
      <c r="L6471" t="str">
        <f>VLOOKUP(D6471,'Data Outlet'!$A$2:$D$17,2,FALSE)</f>
        <v>KOTA KASABLANKA</v>
      </c>
    </row>
    <row r="6472" spans="1:12" x14ac:dyDescent="0.25">
      <c r="A6472" t="str">
        <f t="shared" si="202"/>
        <v>T-6471</v>
      </c>
      <c r="B6472" s="3" t="s">
        <v>2584</v>
      </c>
      <c r="C6472" s="5">
        <v>45444</v>
      </c>
      <c r="D6472" s="3" t="s">
        <v>35</v>
      </c>
      <c r="E6472" s="4" t="s">
        <v>1883</v>
      </c>
      <c r="F6472" s="9">
        <v>2</v>
      </c>
      <c r="G6472">
        <f>VLOOKUP(E6472,'Data Produk'!$A$2:$E$2517,5,FALSE)</f>
        <v>348300</v>
      </c>
      <c r="H6472">
        <f t="shared" si="203"/>
        <v>696600</v>
      </c>
      <c r="I6472" t="str">
        <f>VLOOKUP(E6472,'Data Produk'!$A$2:$E$2517,3,FALSE)</f>
        <v>WH01 BHINNEKA HEADSET WIRELESS Black</v>
      </c>
      <c r="J6472" t="str">
        <f>VLOOKUP(E6472,'Data Produk'!$A$2:$E$2517,4,FALSE)</f>
        <v>WIRELESS HEADSET</v>
      </c>
      <c r="K6472" t="str">
        <f>VLOOKUP(D6472,'Data Outlet'!$A$2:$D$17,4,FALSE)</f>
        <v>Budi Santoso</v>
      </c>
      <c r="L6472" t="str">
        <f>VLOOKUP(D6472,'Data Outlet'!$A$2:$D$17,2,FALSE)</f>
        <v>BINTARO EXCHANGE</v>
      </c>
    </row>
    <row r="6473" spans="1:12" x14ac:dyDescent="0.25">
      <c r="A6473" t="str">
        <f t="shared" si="202"/>
        <v>T-6472</v>
      </c>
      <c r="B6473" s="3" t="s">
        <v>2584</v>
      </c>
      <c r="C6473" s="5">
        <v>45472</v>
      </c>
      <c r="D6473" s="3" t="s">
        <v>39</v>
      </c>
      <c r="E6473" s="4" t="s">
        <v>1104</v>
      </c>
      <c r="F6473" s="9">
        <v>1</v>
      </c>
      <c r="G6473">
        <f>VLOOKUP(E6473,'Data Produk'!$A$2:$E$2517,5,FALSE)</f>
        <v>80000</v>
      </c>
      <c r="H6473">
        <f t="shared" si="203"/>
        <v>80000</v>
      </c>
      <c r="I6473" t="str">
        <f>VLOOKUP(E6473,'Data Produk'!$A$2:$E$2517,3,FALSE)</f>
        <v>BHINNEKA Gaming WristPad AC4101M (PILO TKL)</v>
      </c>
      <c r="J6473" t="str">
        <f>VLOOKUP(E6473,'Data Produk'!$A$2:$E$2517,4,FALSE)</f>
        <v>OTHER ACCESSORIES</v>
      </c>
      <c r="K6473" t="str">
        <f>VLOOKUP(D6473,'Data Outlet'!$A$2:$D$17,4,FALSE)</f>
        <v>Eko Wijaya</v>
      </c>
      <c r="L6473" t="str">
        <f>VLOOKUP(D6473,'Data Outlet'!$A$2:$D$17,2,FALSE)</f>
        <v>KOTA KASABLANKA</v>
      </c>
    </row>
    <row r="6474" spans="1:12" x14ac:dyDescent="0.25">
      <c r="A6474" t="str">
        <f t="shared" si="202"/>
        <v>T-6473</v>
      </c>
      <c r="B6474" s="3" t="s">
        <v>2584</v>
      </c>
      <c r="C6474" s="5">
        <v>45445</v>
      </c>
      <c r="D6474" s="3" t="s">
        <v>39</v>
      </c>
      <c r="E6474" s="4" t="s">
        <v>720</v>
      </c>
      <c r="F6474" s="9">
        <v>5</v>
      </c>
      <c r="G6474">
        <f>VLOOKUP(E6474,'Data Produk'!$A$2:$E$2517,5,FALSE)</f>
        <v>60750</v>
      </c>
      <c r="H6474">
        <f t="shared" si="203"/>
        <v>303750</v>
      </c>
      <c r="I6474" t="str">
        <f>VLOOKUP(E6474,'Data Produk'!$A$2:$E$2517,3,FALSE)</f>
        <v>BHINNEKA RAIGOR II WG10 GAMING MOUSE BLACK</v>
      </c>
      <c r="J6474" t="str">
        <f>VLOOKUP(E6474,'Data Produk'!$A$2:$E$2517,4,FALSE)</f>
        <v>MOUSE GAMING</v>
      </c>
      <c r="K6474" t="str">
        <f>VLOOKUP(D6474,'Data Outlet'!$A$2:$D$17,4,FALSE)</f>
        <v>Eko Wijaya</v>
      </c>
      <c r="L6474" t="str">
        <f>VLOOKUP(D6474,'Data Outlet'!$A$2:$D$17,2,FALSE)</f>
        <v>KOTA KASABLANKA</v>
      </c>
    </row>
    <row r="6475" spans="1:12" x14ac:dyDescent="0.25">
      <c r="A6475" t="str">
        <f t="shared" si="202"/>
        <v>T-6474</v>
      </c>
      <c r="B6475" s="3" t="s">
        <v>2584</v>
      </c>
      <c r="C6475" s="5">
        <v>45458</v>
      </c>
      <c r="D6475" s="3" t="s">
        <v>42</v>
      </c>
      <c r="E6475" s="4" t="s">
        <v>1020</v>
      </c>
      <c r="F6475" s="9">
        <v>2</v>
      </c>
      <c r="G6475">
        <f>VLOOKUP(E6475,'Data Produk'!$A$2:$E$2517,5,FALSE)</f>
        <v>26500</v>
      </c>
      <c r="H6475">
        <f t="shared" si="203"/>
        <v>53000</v>
      </c>
      <c r="I6475" t="str">
        <f>VLOOKUP(E6475,'Data Produk'!$A$2:$E$2517,3,FALSE)</f>
        <v>KC102 BHINNEKA USB CABLE TYPE C</v>
      </c>
      <c r="J6475" t="str">
        <f>VLOOKUP(E6475,'Data Produk'!$A$2:$E$2517,4,FALSE)</f>
        <v>CABLE</v>
      </c>
      <c r="K6475" t="str">
        <f>VLOOKUP(D6475,'Data Outlet'!$A$2:$D$17,4,FALSE)</f>
        <v>Hadi Nugroho</v>
      </c>
      <c r="L6475" t="str">
        <f>VLOOKUP(D6475,'Data Outlet'!$A$2:$D$17,2,FALSE)</f>
        <v>MALL KELAPA GADING</v>
      </c>
    </row>
    <row r="6476" spans="1:12" x14ac:dyDescent="0.25">
      <c r="A6476" t="str">
        <f t="shared" ref="A6476:A6539" si="204">"T-"&amp;ROW()-1</f>
        <v>T-6475</v>
      </c>
      <c r="B6476" s="3" t="s">
        <v>2584</v>
      </c>
      <c r="C6476" s="5">
        <v>45464</v>
      </c>
      <c r="D6476" s="3" t="s">
        <v>35</v>
      </c>
      <c r="E6476" s="4" t="s">
        <v>2069</v>
      </c>
      <c r="F6476" s="9">
        <v>12</v>
      </c>
      <c r="G6476">
        <f>VLOOKUP(E6476,'Data Produk'!$A$2:$E$2517,5,FALSE)</f>
        <v>15000</v>
      </c>
      <c r="H6476">
        <f t="shared" si="203"/>
        <v>180000</v>
      </c>
      <c r="I6476" t="str">
        <f>VLOOKUP(E6476,'Data Produk'!$A$2:$E$2517,3,FALSE)</f>
        <v>KL103 BHINNEKA USB CABLE LIGHTNING</v>
      </c>
      <c r="J6476" t="str">
        <f>VLOOKUP(E6476,'Data Produk'!$A$2:$E$2517,4,FALSE)</f>
        <v>CABLE</v>
      </c>
      <c r="K6476" t="str">
        <f>VLOOKUP(D6476,'Data Outlet'!$A$2:$D$17,4,FALSE)</f>
        <v>Budi Santoso</v>
      </c>
      <c r="L6476" t="str">
        <f>VLOOKUP(D6476,'Data Outlet'!$A$2:$D$17,2,FALSE)</f>
        <v>BINTARO EXCHANGE</v>
      </c>
    </row>
    <row r="6477" spans="1:12" x14ac:dyDescent="0.25">
      <c r="A6477" t="str">
        <f t="shared" si="204"/>
        <v>T-6476</v>
      </c>
      <c r="B6477" s="3" t="s">
        <v>2584</v>
      </c>
      <c r="C6477" s="5">
        <v>45444</v>
      </c>
      <c r="D6477" s="3" t="s">
        <v>35</v>
      </c>
      <c r="E6477" s="4" t="s">
        <v>2070</v>
      </c>
      <c r="F6477" s="9">
        <v>4</v>
      </c>
      <c r="G6477">
        <f>VLOOKUP(E6477,'Data Produk'!$A$2:$E$2517,5,FALSE)</f>
        <v>26500</v>
      </c>
      <c r="H6477">
        <f t="shared" si="203"/>
        <v>106000</v>
      </c>
      <c r="I6477" t="str">
        <f>VLOOKUP(E6477,'Data Produk'!$A$2:$E$2517,3,FALSE)</f>
        <v>KL102 BHINNEKA USB CABLE LIGHTNING</v>
      </c>
      <c r="J6477" t="str">
        <f>VLOOKUP(E6477,'Data Produk'!$A$2:$E$2517,4,FALSE)</f>
        <v>CABLE</v>
      </c>
      <c r="K6477" t="str">
        <f>VLOOKUP(D6477,'Data Outlet'!$A$2:$D$17,4,FALSE)</f>
        <v>Budi Santoso</v>
      </c>
      <c r="L6477" t="str">
        <f>VLOOKUP(D6477,'Data Outlet'!$A$2:$D$17,2,FALSE)</f>
        <v>BINTARO EXCHANGE</v>
      </c>
    </row>
    <row r="6478" spans="1:12" x14ac:dyDescent="0.25">
      <c r="A6478" t="str">
        <f t="shared" si="204"/>
        <v>T-6477</v>
      </c>
      <c r="B6478" s="3" t="s">
        <v>2584</v>
      </c>
      <c r="C6478" s="5">
        <v>45448</v>
      </c>
      <c r="D6478" s="3" t="s">
        <v>35</v>
      </c>
      <c r="E6478" s="4" t="s">
        <v>1545</v>
      </c>
      <c r="F6478" s="9">
        <v>1</v>
      </c>
      <c r="G6478">
        <f>VLOOKUP(E6478,'Data Produk'!$A$2:$E$2517,5,FALSE)</f>
        <v>330300</v>
      </c>
      <c r="H6478">
        <f t="shared" si="203"/>
        <v>330300</v>
      </c>
      <c r="I6478" t="str">
        <f>VLOOKUP(E6478,'Data Produk'!$A$2:$E$2517,3,FALSE)</f>
        <v>BHINNEKA SMART POWER STRIP SPS01</v>
      </c>
      <c r="J6478" t="str">
        <f>VLOOKUP(E6478,'Data Produk'!$A$2:$E$2517,4,FALSE)</f>
        <v>SMART LIFE</v>
      </c>
      <c r="K6478" t="str">
        <f>VLOOKUP(D6478,'Data Outlet'!$A$2:$D$17,4,FALSE)</f>
        <v>Budi Santoso</v>
      </c>
      <c r="L6478" t="str">
        <f>VLOOKUP(D6478,'Data Outlet'!$A$2:$D$17,2,FALSE)</f>
        <v>BINTARO EXCHANGE</v>
      </c>
    </row>
    <row r="6479" spans="1:12" x14ac:dyDescent="0.25">
      <c r="A6479" t="str">
        <f t="shared" si="204"/>
        <v>T-6478</v>
      </c>
      <c r="B6479" s="3" t="s">
        <v>2584</v>
      </c>
      <c r="C6479" s="5">
        <v>45472</v>
      </c>
      <c r="D6479" s="3" t="s">
        <v>35</v>
      </c>
      <c r="E6479" s="4" t="s">
        <v>342</v>
      </c>
      <c r="F6479" s="9">
        <v>15</v>
      </c>
      <c r="G6479">
        <f>VLOOKUP(E6479,'Data Produk'!$A$2:$E$2517,5,FALSE)</f>
        <v>60750</v>
      </c>
      <c r="H6479">
        <f t="shared" si="203"/>
        <v>911250</v>
      </c>
      <c r="I6479" t="str">
        <f>VLOOKUP(E6479,'Data Produk'!$A$2:$E$2517,3,FALSE)</f>
        <v>BHINNEKA RAIGOR II WG10 GAMING MOUSE BLACK</v>
      </c>
      <c r="J6479" t="str">
        <f>VLOOKUP(E6479,'Data Produk'!$A$2:$E$2517,4,FALSE)</f>
        <v>MOUSE GAMING</v>
      </c>
      <c r="K6479" t="str">
        <f>VLOOKUP(D6479,'Data Outlet'!$A$2:$D$17,4,FALSE)</f>
        <v>Budi Santoso</v>
      </c>
      <c r="L6479" t="str">
        <f>VLOOKUP(D6479,'Data Outlet'!$A$2:$D$17,2,FALSE)</f>
        <v>BINTARO EXCHANGE</v>
      </c>
    </row>
    <row r="6480" spans="1:12" x14ac:dyDescent="0.25">
      <c r="A6480" t="str">
        <f t="shared" si="204"/>
        <v>T-6479</v>
      </c>
      <c r="B6480" s="3" t="s">
        <v>2584</v>
      </c>
      <c r="C6480" s="5">
        <v>45456</v>
      </c>
      <c r="D6480" s="3" t="s">
        <v>42</v>
      </c>
      <c r="E6480" s="4" t="s">
        <v>1284</v>
      </c>
      <c r="F6480" s="9">
        <v>1</v>
      </c>
      <c r="G6480">
        <f>VLOOKUP(E6480,'Data Produk'!$A$2:$E$2517,5,FALSE)</f>
        <v>170000</v>
      </c>
      <c r="H6480">
        <f t="shared" si="203"/>
        <v>170000</v>
      </c>
      <c r="I6480" t="str">
        <f>VLOOKUP(E6480,'Data Produk'!$A$2:$E$2517,3,FALSE)</f>
        <v>BHINNEKA Gaming Headset Stand Tower AC3001s RGB</v>
      </c>
      <c r="J6480" t="str">
        <f>VLOOKUP(E6480,'Data Produk'!$A$2:$E$2517,4,FALSE)</f>
        <v>OTHER ACCESSORIES</v>
      </c>
      <c r="K6480" t="str">
        <f>VLOOKUP(D6480,'Data Outlet'!$A$2:$D$17,4,FALSE)</f>
        <v>Hadi Nugroho</v>
      </c>
      <c r="L6480" t="str">
        <f>VLOOKUP(D6480,'Data Outlet'!$A$2:$D$17,2,FALSE)</f>
        <v>MALL KELAPA GADING</v>
      </c>
    </row>
    <row r="6481" spans="1:12" x14ac:dyDescent="0.25">
      <c r="A6481" t="str">
        <f t="shared" si="204"/>
        <v>T-6480</v>
      </c>
      <c r="B6481" s="3" t="s">
        <v>2584</v>
      </c>
      <c r="C6481" s="5">
        <v>45453</v>
      </c>
      <c r="D6481" s="3" t="s">
        <v>39</v>
      </c>
      <c r="E6481" s="4" t="s">
        <v>1028</v>
      </c>
      <c r="F6481" s="9">
        <v>2</v>
      </c>
      <c r="G6481">
        <f>VLOOKUP(E6481,'Data Produk'!$A$2:$E$2517,5,FALSE)</f>
        <v>148500</v>
      </c>
      <c r="H6481">
        <f t="shared" si="203"/>
        <v>297000</v>
      </c>
      <c r="I6481" t="str">
        <f>VLOOKUP(E6481,'Data Produk'!$A$2:$E$2517,3,FALSE)</f>
        <v>BHINNEKA SMART ADAPTOR LA1A01</v>
      </c>
      <c r="J6481" t="str">
        <f>VLOOKUP(E6481,'Data Produk'!$A$2:$E$2517,4,FALSE)</f>
        <v>SMART LIFE</v>
      </c>
      <c r="K6481" t="str">
        <f>VLOOKUP(D6481,'Data Outlet'!$A$2:$D$17,4,FALSE)</f>
        <v>Eko Wijaya</v>
      </c>
      <c r="L6481" t="str">
        <f>VLOOKUP(D6481,'Data Outlet'!$A$2:$D$17,2,FALSE)</f>
        <v>KOTA KASABLANKA</v>
      </c>
    </row>
    <row r="6482" spans="1:12" x14ac:dyDescent="0.25">
      <c r="A6482" t="str">
        <f t="shared" si="204"/>
        <v>T-6481</v>
      </c>
      <c r="B6482" s="3" t="s">
        <v>2584</v>
      </c>
      <c r="C6482" s="5">
        <v>45450</v>
      </c>
      <c r="D6482" s="3" t="s">
        <v>42</v>
      </c>
      <c r="E6482" s="4" t="s">
        <v>1322</v>
      </c>
      <c r="F6482" s="9">
        <v>1</v>
      </c>
      <c r="G6482">
        <f>VLOOKUP(E6482,'Data Produk'!$A$2:$E$2517,5,FALSE)</f>
        <v>34200</v>
      </c>
      <c r="H6482">
        <f t="shared" si="203"/>
        <v>34200</v>
      </c>
      <c r="I6482" t="str">
        <f>VLOOKUP(E6482,'Data Produk'!$A$2:$E$2517,3,FALSE)</f>
        <v>BHINNEKA VIGIL MP452 BASIC MOUSEPAD BLACK</v>
      </c>
      <c r="J6482" t="str">
        <f>VLOOKUP(E6482,'Data Produk'!$A$2:$E$2517,4,FALSE)</f>
        <v>BASIC MOUSEPAD</v>
      </c>
      <c r="K6482" t="str">
        <f>VLOOKUP(D6482,'Data Outlet'!$A$2:$D$17,4,FALSE)</f>
        <v>Hadi Nugroho</v>
      </c>
      <c r="L6482" t="str">
        <f>VLOOKUP(D6482,'Data Outlet'!$A$2:$D$17,2,FALSE)</f>
        <v>MALL KELAPA GADING</v>
      </c>
    </row>
    <row r="6483" spans="1:12" x14ac:dyDescent="0.25">
      <c r="A6483" t="str">
        <f t="shared" si="204"/>
        <v>T-6482</v>
      </c>
      <c r="B6483" s="3" t="s">
        <v>2584</v>
      </c>
      <c r="C6483" s="5">
        <v>45469</v>
      </c>
      <c r="D6483" s="3" t="s">
        <v>35</v>
      </c>
      <c r="E6483" s="4" t="s">
        <v>355</v>
      </c>
      <c r="F6483" s="9">
        <v>3</v>
      </c>
      <c r="G6483">
        <f>VLOOKUP(E6483,'Data Produk'!$A$2:$E$2517,5,FALSE)</f>
        <v>36900</v>
      </c>
      <c r="H6483">
        <f t="shared" si="203"/>
        <v>110700</v>
      </c>
      <c r="I6483" t="str">
        <f>VLOOKUP(E6483,'Data Produk'!$A$2:$E$2517,3,FALSE)</f>
        <v>KL106 BHINNEKA USB CABLE LIGHTNING</v>
      </c>
      <c r="J6483" t="str">
        <f>VLOOKUP(E6483,'Data Produk'!$A$2:$E$2517,4,FALSE)</f>
        <v>CABLE</v>
      </c>
      <c r="K6483" t="str">
        <f>VLOOKUP(D6483,'Data Outlet'!$A$2:$D$17,4,FALSE)</f>
        <v>Budi Santoso</v>
      </c>
      <c r="L6483" t="str">
        <f>VLOOKUP(D6483,'Data Outlet'!$A$2:$D$17,2,FALSE)</f>
        <v>BINTARO EXCHANGE</v>
      </c>
    </row>
    <row r="6484" spans="1:12" x14ac:dyDescent="0.25">
      <c r="A6484" t="str">
        <f t="shared" si="204"/>
        <v>T-6483</v>
      </c>
      <c r="B6484" s="3" t="s">
        <v>2584</v>
      </c>
      <c r="C6484" s="5">
        <v>45456</v>
      </c>
      <c r="D6484" s="3" t="s">
        <v>39</v>
      </c>
      <c r="E6484" s="4" t="s">
        <v>1994</v>
      </c>
      <c r="F6484" s="9">
        <v>10</v>
      </c>
      <c r="G6484">
        <f>VLOOKUP(E6484,'Data Produk'!$A$2:$E$2517,5,FALSE)</f>
        <v>40000</v>
      </c>
      <c r="H6484">
        <f t="shared" si="203"/>
        <v>400000</v>
      </c>
      <c r="I6484" t="str">
        <f>VLOOKUP(E6484,'Data Produk'!$A$2:$E$2517,3,FALSE)</f>
        <v>BHINNEKA Mouse T533</v>
      </c>
      <c r="J6484" t="str">
        <f>VLOOKUP(E6484,'Data Produk'!$A$2:$E$2517,4,FALSE)</f>
        <v>OFFICE MOUSE</v>
      </c>
      <c r="K6484" t="str">
        <f>VLOOKUP(D6484,'Data Outlet'!$A$2:$D$17,4,FALSE)</f>
        <v>Eko Wijaya</v>
      </c>
      <c r="L6484" t="str">
        <f>VLOOKUP(D6484,'Data Outlet'!$A$2:$D$17,2,FALSE)</f>
        <v>KOTA KASABLANKA</v>
      </c>
    </row>
    <row r="6485" spans="1:12" x14ac:dyDescent="0.25">
      <c r="A6485" t="str">
        <f t="shared" si="204"/>
        <v>T-6484</v>
      </c>
      <c r="B6485" s="3" t="s">
        <v>2584</v>
      </c>
      <c r="C6485" s="5">
        <v>45460</v>
      </c>
      <c r="D6485" s="3" t="s">
        <v>37</v>
      </c>
      <c r="E6485" s="4" t="s">
        <v>990</v>
      </c>
      <c r="F6485" s="9">
        <v>1</v>
      </c>
      <c r="G6485">
        <f>VLOOKUP(E6485,'Data Produk'!$A$2:$E$2517,5,FALSE)</f>
        <v>40000</v>
      </c>
      <c r="H6485">
        <f t="shared" si="203"/>
        <v>40000</v>
      </c>
      <c r="I6485" t="str">
        <f>VLOOKUP(E6485,'Data Produk'!$A$2:$E$2517,3,FALSE)</f>
        <v>BHINNEKA Mouse T533</v>
      </c>
      <c r="J6485" t="str">
        <f>VLOOKUP(E6485,'Data Produk'!$A$2:$E$2517,4,FALSE)</f>
        <v>OFFICE MOUSE</v>
      </c>
      <c r="K6485" t="str">
        <f>VLOOKUP(D6485,'Data Outlet'!$A$2:$D$17,4,FALSE)</f>
        <v>Dewi Lestari</v>
      </c>
      <c r="L6485" t="str">
        <f>VLOOKUP(D6485,'Data Outlet'!$A$2:$D$17,2,FALSE)</f>
        <v>CIBUBUR JUNCTION</v>
      </c>
    </row>
    <row r="6486" spans="1:12" x14ac:dyDescent="0.25">
      <c r="A6486" t="str">
        <f t="shared" si="204"/>
        <v>T-6485</v>
      </c>
      <c r="B6486" s="3" t="s">
        <v>2584</v>
      </c>
      <c r="C6486" s="5">
        <v>45453</v>
      </c>
      <c r="D6486" s="3" t="s">
        <v>42</v>
      </c>
      <c r="E6486" s="4" t="s">
        <v>989</v>
      </c>
      <c r="F6486" s="9">
        <v>2</v>
      </c>
      <c r="G6486">
        <f>VLOOKUP(E6486,'Data Produk'!$A$2:$E$2517,5,FALSE)</f>
        <v>144000</v>
      </c>
      <c r="H6486">
        <f t="shared" si="203"/>
        <v>288000</v>
      </c>
      <c r="I6486" t="str">
        <f>VLOOKUP(E6486,'Data Produk'!$A$2:$E$2517,3,FALSE)</f>
        <v>BHINNEKA CHIEF II HG20 GAMING HEADSET PINK</v>
      </c>
      <c r="J6486" t="str">
        <f>VLOOKUP(E6486,'Data Produk'!$A$2:$E$2517,4,FALSE)</f>
        <v>GAMING HEADSET</v>
      </c>
      <c r="K6486" t="str">
        <f>VLOOKUP(D6486,'Data Outlet'!$A$2:$D$17,4,FALSE)</f>
        <v>Hadi Nugroho</v>
      </c>
      <c r="L6486" t="str">
        <f>VLOOKUP(D6486,'Data Outlet'!$A$2:$D$17,2,FALSE)</f>
        <v>MALL KELAPA GADING</v>
      </c>
    </row>
    <row r="6487" spans="1:12" x14ac:dyDescent="0.25">
      <c r="A6487" t="str">
        <f t="shared" si="204"/>
        <v>T-6486</v>
      </c>
      <c r="B6487" s="3" t="s">
        <v>2584</v>
      </c>
      <c r="C6487" s="5">
        <v>45466</v>
      </c>
      <c r="D6487" s="3" t="s">
        <v>35</v>
      </c>
      <c r="E6487" s="4" t="s">
        <v>1377</v>
      </c>
      <c r="F6487" s="9">
        <v>1</v>
      </c>
      <c r="G6487">
        <f>VLOOKUP(E6487,'Data Produk'!$A$2:$E$2517,5,FALSE)</f>
        <v>98100</v>
      </c>
      <c r="H6487">
        <f t="shared" si="203"/>
        <v>98100</v>
      </c>
      <c r="I6487" t="str">
        <f>VLOOKUP(E6487,'Data Produk'!$A$2:$E$2517,3,FALSE)</f>
        <v>BHINNEKA CW2-Q01 30W 2-PORTS CHARGER (QC) WHITE</v>
      </c>
      <c r="J6487" t="str">
        <f>VLOOKUP(E6487,'Data Produk'!$A$2:$E$2517,4,FALSE)</f>
        <v>CHARGER</v>
      </c>
      <c r="K6487" t="str">
        <f>VLOOKUP(D6487,'Data Outlet'!$A$2:$D$17,4,FALSE)</f>
        <v>Budi Santoso</v>
      </c>
      <c r="L6487" t="str">
        <f>VLOOKUP(D6487,'Data Outlet'!$A$2:$D$17,2,FALSE)</f>
        <v>BINTARO EXCHANGE</v>
      </c>
    </row>
    <row r="6488" spans="1:12" x14ac:dyDescent="0.25">
      <c r="A6488" t="str">
        <f t="shared" si="204"/>
        <v>T-6487</v>
      </c>
      <c r="B6488" s="3" t="s">
        <v>2584</v>
      </c>
      <c r="C6488" s="5">
        <v>45452</v>
      </c>
      <c r="D6488" s="3" t="s">
        <v>42</v>
      </c>
      <c r="E6488" s="4" t="s">
        <v>979</v>
      </c>
      <c r="F6488" s="9">
        <v>2</v>
      </c>
      <c r="G6488">
        <f>VLOOKUP(E6488,'Data Produk'!$A$2:$E$2517,5,FALSE)</f>
        <v>10000</v>
      </c>
      <c r="H6488">
        <f t="shared" si="203"/>
        <v>20000</v>
      </c>
      <c r="I6488" t="str">
        <f>VLOOKUP(E6488,'Data Produk'!$A$2:$E$2517,3,FALSE)</f>
        <v>KM102 BHINNEKA USB CABLE MICRO</v>
      </c>
      <c r="J6488" t="str">
        <f>VLOOKUP(E6488,'Data Produk'!$A$2:$E$2517,4,FALSE)</f>
        <v>CABLE</v>
      </c>
      <c r="K6488" t="str">
        <f>VLOOKUP(D6488,'Data Outlet'!$A$2:$D$17,4,FALSE)</f>
        <v>Hadi Nugroho</v>
      </c>
      <c r="L6488" t="str">
        <f>VLOOKUP(D6488,'Data Outlet'!$A$2:$D$17,2,FALSE)</f>
        <v>MALL KELAPA GADING</v>
      </c>
    </row>
    <row r="6489" spans="1:12" x14ac:dyDescent="0.25">
      <c r="A6489" t="str">
        <f t="shared" si="204"/>
        <v>T-6488</v>
      </c>
      <c r="B6489" s="3" t="s">
        <v>2584</v>
      </c>
      <c r="C6489" s="5">
        <v>45473</v>
      </c>
      <c r="D6489" s="3" t="s">
        <v>42</v>
      </c>
      <c r="E6489" s="4" t="s">
        <v>1196</v>
      </c>
      <c r="F6489" s="9">
        <v>1</v>
      </c>
      <c r="G6489">
        <f>VLOOKUP(E6489,'Data Produk'!$A$2:$E$2517,5,FALSE)</f>
        <v>80000</v>
      </c>
      <c r="H6489">
        <f t="shared" si="203"/>
        <v>80000</v>
      </c>
      <c r="I6489" t="str">
        <f>VLOOKUP(E6489,'Data Produk'!$A$2:$E$2517,3,FALSE)</f>
        <v>BHINNEKA Gaming WristPad AC4101M (PILO TKL)</v>
      </c>
      <c r="J6489" t="str">
        <f>VLOOKUP(E6489,'Data Produk'!$A$2:$E$2517,4,FALSE)</f>
        <v>OTHER ACCESSORIES</v>
      </c>
      <c r="K6489" t="str">
        <f>VLOOKUP(D6489,'Data Outlet'!$A$2:$D$17,4,FALSE)</f>
        <v>Hadi Nugroho</v>
      </c>
      <c r="L6489" t="str">
        <f>VLOOKUP(D6489,'Data Outlet'!$A$2:$D$17,2,FALSE)</f>
        <v>MALL KELAPA GADING</v>
      </c>
    </row>
    <row r="6490" spans="1:12" x14ac:dyDescent="0.25">
      <c r="A6490" t="str">
        <f t="shared" si="204"/>
        <v>T-6489</v>
      </c>
      <c r="B6490" s="3" t="s">
        <v>2584</v>
      </c>
      <c r="C6490" s="5">
        <v>45461</v>
      </c>
      <c r="D6490" s="3" t="s">
        <v>39</v>
      </c>
      <c r="E6490" s="4" t="s">
        <v>904</v>
      </c>
      <c r="F6490" s="9">
        <v>1</v>
      </c>
      <c r="G6490">
        <f>VLOOKUP(E6490,'Data Produk'!$A$2:$E$2517,5,FALSE)</f>
        <v>98100</v>
      </c>
      <c r="H6490">
        <f t="shared" si="203"/>
        <v>98100</v>
      </c>
      <c r="I6490" t="str">
        <f>VLOOKUP(E6490,'Data Produk'!$A$2:$E$2517,3,FALSE)</f>
        <v>BHINNEKA CW2-Q01 30W 2-PORTS CHARGER (QC) WHITE</v>
      </c>
      <c r="J6490" t="str">
        <f>VLOOKUP(E6490,'Data Produk'!$A$2:$E$2517,4,FALSE)</f>
        <v>CHARGER</v>
      </c>
      <c r="K6490" t="str">
        <f>VLOOKUP(D6490,'Data Outlet'!$A$2:$D$17,4,FALSE)</f>
        <v>Eko Wijaya</v>
      </c>
      <c r="L6490" t="str">
        <f>VLOOKUP(D6490,'Data Outlet'!$A$2:$D$17,2,FALSE)</f>
        <v>KOTA KASABLANKA</v>
      </c>
    </row>
    <row r="6491" spans="1:12" x14ac:dyDescent="0.25">
      <c r="A6491" t="str">
        <f t="shared" si="204"/>
        <v>T-6490</v>
      </c>
      <c r="B6491" s="3" t="s">
        <v>2584</v>
      </c>
      <c r="C6491" s="5">
        <v>45469</v>
      </c>
      <c r="D6491" s="3" t="s">
        <v>42</v>
      </c>
      <c r="E6491" s="4" t="s">
        <v>1046</v>
      </c>
      <c r="F6491" s="9">
        <v>3</v>
      </c>
      <c r="G6491">
        <f>VLOOKUP(E6491,'Data Produk'!$A$2:$E$2517,5,FALSE)</f>
        <v>138500</v>
      </c>
      <c r="H6491">
        <f t="shared" si="203"/>
        <v>415500</v>
      </c>
      <c r="I6491" t="str">
        <f>VLOOKUP(E6491,'Data Produk'!$A$2:$E$2517,3,FALSE)</f>
        <v>BHINNEKA REVOLVER GP12 GAMEPAD BLACK</v>
      </c>
      <c r="J6491" t="str">
        <f>VLOOKUP(E6491,'Data Produk'!$A$2:$E$2517,4,FALSE)</f>
        <v>GAMEPAD</v>
      </c>
      <c r="K6491" t="str">
        <f>VLOOKUP(D6491,'Data Outlet'!$A$2:$D$17,4,FALSE)</f>
        <v>Hadi Nugroho</v>
      </c>
      <c r="L6491" t="str">
        <f>VLOOKUP(D6491,'Data Outlet'!$A$2:$D$17,2,FALSE)</f>
        <v>MALL KELAPA GADING</v>
      </c>
    </row>
    <row r="6492" spans="1:12" x14ac:dyDescent="0.25">
      <c r="A6492" t="str">
        <f t="shared" si="204"/>
        <v>T-6491</v>
      </c>
      <c r="B6492" s="3" t="s">
        <v>2584</v>
      </c>
      <c r="C6492" s="5">
        <v>45451</v>
      </c>
      <c r="D6492" s="3" t="s">
        <v>39</v>
      </c>
      <c r="E6492" s="4" t="s">
        <v>1070</v>
      </c>
      <c r="F6492" s="9">
        <v>2</v>
      </c>
      <c r="G6492">
        <f>VLOOKUP(E6492,'Data Produk'!$A$2:$E$2517,5,FALSE)</f>
        <v>80000</v>
      </c>
      <c r="H6492">
        <f t="shared" si="203"/>
        <v>160000</v>
      </c>
      <c r="I6492" t="str">
        <f>VLOOKUP(E6492,'Data Produk'!$A$2:$E$2517,3,FALSE)</f>
        <v>BHINNEKA Gaming WristPad AC4101L (PILO FULL SIZE)</v>
      </c>
      <c r="J6492" t="str">
        <f>VLOOKUP(E6492,'Data Produk'!$A$2:$E$2517,4,FALSE)</f>
        <v>OTHER ACCESSORIES</v>
      </c>
      <c r="K6492" t="str">
        <f>VLOOKUP(D6492,'Data Outlet'!$A$2:$D$17,4,FALSE)</f>
        <v>Eko Wijaya</v>
      </c>
      <c r="L6492" t="str">
        <f>VLOOKUP(D6492,'Data Outlet'!$A$2:$D$17,2,FALSE)</f>
        <v>KOTA KASABLANKA</v>
      </c>
    </row>
    <row r="6493" spans="1:12" x14ac:dyDescent="0.25">
      <c r="A6493" t="str">
        <f t="shared" si="204"/>
        <v>T-6492</v>
      </c>
      <c r="B6493" s="3" t="s">
        <v>2584</v>
      </c>
      <c r="C6493" s="5">
        <v>45457</v>
      </c>
      <c r="D6493" s="3" t="s">
        <v>37</v>
      </c>
      <c r="E6493" s="4" t="s">
        <v>1385</v>
      </c>
      <c r="F6493" s="9">
        <v>3</v>
      </c>
      <c r="G6493">
        <f>VLOOKUP(E6493,'Data Produk'!$A$2:$E$2517,5,FALSE)</f>
        <v>26100</v>
      </c>
      <c r="H6493">
        <f t="shared" si="203"/>
        <v>78300</v>
      </c>
      <c r="I6493" t="str">
        <f>VLOOKUP(E6493,'Data Produk'!$A$2:$E$2517,3,FALSE)</f>
        <v>KM102 BHINNEKA USB CABLE MICRO</v>
      </c>
      <c r="J6493" t="str">
        <f>VLOOKUP(E6493,'Data Produk'!$A$2:$E$2517,4,FALSE)</f>
        <v>CABLE</v>
      </c>
      <c r="K6493" t="str">
        <f>VLOOKUP(D6493,'Data Outlet'!$A$2:$D$17,4,FALSE)</f>
        <v>Dewi Lestari</v>
      </c>
      <c r="L6493" t="str">
        <f>VLOOKUP(D6493,'Data Outlet'!$A$2:$D$17,2,FALSE)</f>
        <v>CIBUBUR JUNCTION</v>
      </c>
    </row>
    <row r="6494" spans="1:12" x14ac:dyDescent="0.25">
      <c r="A6494" t="str">
        <f t="shared" si="204"/>
        <v>T-6493</v>
      </c>
      <c r="B6494" s="3" t="s">
        <v>2584</v>
      </c>
      <c r="C6494" s="5">
        <v>45451</v>
      </c>
      <c r="D6494" s="3" t="s">
        <v>39</v>
      </c>
      <c r="E6494" s="4" t="s">
        <v>1217</v>
      </c>
      <c r="F6494" s="9">
        <v>3</v>
      </c>
      <c r="G6494">
        <f>VLOOKUP(E6494,'Data Produk'!$A$2:$E$2517,5,FALSE)</f>
        <v>15000</v>
      </c>
      <c r="H6494">
        <f t="shared" si="203"/>
        <v>45000</v>
      </c>
      <c r="I6494" t="str">
        <f>VLOOKUP(E6494,'Data Produk'!$A$2:$E$2517,3,FALSE)</f>
        <v>KM103 BHINNEKA USB CABLE MICRO</v>
      </c>
      <c r="J6494" t="str">
        <f>VLOOKUP(E6494,'Data Produk'!$A$2:$E$2517,4,FALSE)</f>
        <v>CABLE</v>
      </c>
      <c r="K6494" t="str">
        <f>VLOOKUP(D6494,'Data Outlet'!$A$2:$D$17,4,FALSE)</f>
        <v>Eko Wijaya</v>
      </c>
      <c r="L6494" t="str">
        <f>VLOOKUP(D6494,'Data Outlet'!$A$2:$D$17,2,FALSE)</f>
        <v>KOTA KASABLANKA</v>
      </c>
    </row>
    <row r="6495" spans="1:12" x14ac:dyDescent="0.25">
      <c r="A6495" t="str">
        <f t="shared" si="204"/>
        <v>T-6494</v>
      </c>
      <c r="B6495" s="3" t="s">
        <v>2584</v>
      </c>
      <c r="C6495" s="5">
        <v>45456</v>
      </c>
      <c r="D6495" s="3" t="s">
        <v>37</v>
      </c>
      <c r="E6495" s="4" t="s">
        <v>87</v>
      </c>
      <c r="F6495" s="9">
        <v>1</v>
      </c>
      <c r="G6495">
        <f>VLOOKUP(E6495,'Data Produk'!$A$2:$E$2517,5,FALSE)</f>
        <v>89100</v>
      </c>
      <c r="H6495">
        <f t="shared" si="203"/>
        <v>89100</v>
      </c>
      <c r="I6495" t="str">
        <f>VLOOKUP(E6495,'Data Produk'!$A$2:$E$2517,3,FALSE)</f>
        <v>BHINNEKA Gaming Headset Stand Tower AC3004 MINT</v>
      </c>
      <c r="J6495" t="str">
        <f>VLOOKUP(E6495,'Data Produk'!$A$2:$E$2517,4,FALSE)</f>
        <v>OTHER ACCESSORIES</v>
      </c>
      <c r="K6495" t="str">
        <f>VLOOKUP(D6495,'Data Outlet'!$A$2:$D$17,4,FALSE)</f>
        <v>Dewi Lestari</v>
      </c>
      <c r="L6495" t="str">
        <f>VLOOKUP(D6495,'Data Outlet'!$A$2:$D$17,2,FALSE)</f>
        <v>CIBUBUR JUNCTION</v>
      </c>
    </row>
    <row r="6496" spans="1:12" x14ac:dyDescent="0.25">
      <c r="A6496" t="str">
        <f t="shared" si="204"/>
        <v>T-6495</v>
      </c>
      <c r="B6496" s="3" t="s">
        <v>2584</v>
      </c>
      <c r="C6496" s="5">
        <v>45452</v>
      </c>
      <c r="D6496" s="3" t="s">
        <v>37</v>
      </c>
      <c r="E6496" s="4" t="s">
        <v>1275</v>
      </c>
      <c r="F6496" s="9">
        <v>1</v>
      </c>
      <c r="G6496">
        <f>VLOOKUP(E6496,'Data Produk'!$A$2:$E$2517,5,FALSE)</f>
        <v>25200</v>
      </c>
      <c r="H6496">
        <f t="shared" si="203"/>
        <v>25200</v>
      </c>
      <c r="I6496" t="str">
        <f>VLOOKUP(E6496,'Data Produk'!$A$2:$E$2517,3,FALSE)</f>
        <v>KDC105 BHINNEKA USB CABLE TYPE C</v>
      </c>
      <c r="J6496" t="str">
        <f>VLOOKUP(E6496,'Data Produk'!$A$2:$E$2517,4,FALSE)</f>
        <v>CABLE</v>
      </c>
      <c r="K6496" t="str">
        <f>VLOOKUP(D6496,'Data Outlet'!$A$2:$D$17,4,FALSE)</f>
        <v>Dewi Lestari</v>
      </c>
      <c r="L6496" t="str">
        <f>VLOOKUP(D6496,'Data Outlet'!$A$2:$D$17,2,FALSE)</f>
        <v>CIBUBUR JUNCTION</v>
      </c>
    </row>
    <row r="6497" spans="1:12" x14ac:dyDescent="0.25">
      <c r="A6497" t="str">
        <f t="shared" si="204"/>
        <v>T-6496</v>
      </c>
      <c r="B6497" s="3" t="s">
        <v>2584</v>
      </c>
      <c r="C6497" s="5">
        <v>45449</v>
      </c>
      <c r="D6497" s="3" t="s">
        <v>42</v>
      </c>
      <c r="E6497" s="4" t="s">
        <v>1132</v>
      </c>
      <c r="F6497" s="9">
        <v>1</v>
      </c>
      <c r="G6497">
        <f>VLOOKUP(E6497,'Data Produk'!$A$2:$E$2517,5,FALSE)</f>
        <v>65700</v>
      </c>
      <c r="H6497">
        <f t="shared" si="203"/>
        <v>65700</v>
      </c>
      <c r="I6497" t="str">
        <f>VLOOKUP(E6497,'Data Produk'!$A$2:$E$2517,3,FALSE)</f>
        <v>BHINNEKA AGILE MP453 GAMING MOUSEPAD BLACK</v>
      </c>
      <c r="J6497" t="str">
        <f>VLOOKUP(E6497,'Data Produk'!$A$2:$E$2517,4,FALSE)</f>
        <v>GAMING MOUSEPAD</v>
      </c>
      <c r="K6497" t="str">
        <f>VLOOKUP(D6497,'Data Outlet'!$A$2:$D$17,4,FALSE)</f>
        <v>Hadi Nugroho</v>
      </c>
      <c r="L6497" t="str">
        <f>VLOOKUP(D6497,'Data Outlet'!$A$2:$D$17,2,FALSE)</f>
        <v>MALL KELAPA GADING</v>
      </c>
    </row>
    <row r="6498" spans="1:12" x14ac:dyDescent="0.25">
      <c r="A6498" t="str">
        <f t="shared" si="204"/>
        <v>T-6497</v>
      </c>
      <c r="B6498" s="3" t="s">
        <v>2584</v>
      </c>
      <c r="C6498" s="5">
        <v>45460</v>
      </c>
      <c r="D6498" s="3" t="s">
        <v>39</v>
      </c>
      <c r="E6498" s="4" t="s">
        <v>402</v>
      </c>
      <c r="F6498" s="9">
        <v>1</v>
      </c>
      <c r="G6498">
        <f>VLOOKUP(E6498,'Data Produk'!$A$2:$E$2517,5,FALSE)</f>
        <v>396000</v>
      </c>
      <c r="H6498">
        <f t="shared" si="203"/>
        <v>396000</v>
      </c>
      <c r="I6498" t="str">
        <f>VLOOKUP(E6498,'Data Produk'!$A$2:$E$2517,3,FALSE)</f>
        <v>BHINNEKA LEVIOSA MCX01 CONDENSER MICROPHONE BLACK</v>
      </c>
      <c r="J6498" t="str">
        <f>VLOOKUP(E6498,'Data Produk'!$A$2:$E$2517,4,FALSE)</f>
        <v>STREAMING DEVICES</v>
      </c>
      <c r="K6498" t="str">
        <f>VLOOKUP(D6498,'Data Outlet'!$A$2:$D$17,4,FALSE)</f>
        <v>Eko Wijaya</v>
      </c>
      <c r="L6498" t="str">
        <f>VLOOKUP(D6498,'Data Outlet'!$A$2:$D$17,2,FALSE)</f>
        <v>KOTA KASABLANKA</v>
      </c>
    </row>
    <row r="6499" spans="1:12" x14ac:dyDescent="0.25">
      <c r="A6499" t="str">
        <f t="shared" si="204"/>
        <v>T-6498</v>
      </c>
      <c r="B6499" s="3" t="s">
        <v>2584</v>
      </c>
      <c r="C6499" s="5">
        <v>45445</v>
      </c>
      <c r="D6499" s="3" t="s">
        <v>37</v>
      </c>
      <c r="E6499" s="4" t="s">
        <v>985</v>
      </c>
      <c r="F6499" s="9">
        <v>3</v>
      </c>
      <c r="G6499">
        <f>VLOOKUP(E6499,'Data Produk'!$A$2:$E$2517,5,FALSE)</f>
        <v>26500</v>
      </c>
      <c r="H6499">
        <f t="shared" si="203"/>
        <v>79500</v>
      </c>
      <c r="I6499" t="str">
        <f>VLOOKUP(E6499,'Data Produk'!$A$2:$E$2517,3,FALSE)</f>
        <v>KC102 BHINNEKA USB CABLE TYPE C</v>
      </c>
      <c r="J6499" t="str">
        <f>VLOOKUP(E6499,'Data Produk'!$A$2:$E$2517,4,FALSE)</f>
        <v>CABLE</v>
      </c>
      <c r="K6499" t="str">
        <f>VLOOKUP(D6499,'Data Outlet'!$A$2:$D$17,4,FALSE)</f>
        <v>Dewi Lestari</v>
      </c>
      <c r="L6499" t="str">
        <f>VLOOKUP(D6499,'Data Outlet'!$A$2:$D$17,2,FALSE)</f>
        <v>CIBUBUR JUNCTION</v>
      </c>
    </row>
    <row r="6500" spans="1:12" x14ac:dyDescent="0.25">
      <c r="A6500" t="str">
        <f t="shared" si="204"/>
        <v>T-6499</v>
      </c>
      <c r="B6500" s="3" t="s">
        <v>2584</v>
      </c>
      <c r="C6500" s="5">
        <v>45451</v>
      </c>
      <c r="D6500" s="3" t="s">
        <v>39</v>
      </c>
      <c r="E6500" s="4" t="s">
        <v>1282</v>
      </c>
      <c r="F6500" s="9">
        <v>3</v>
      </c>
      <c r="G6500">
        <f>VLOOKUP(E6500,'Data Produk'!$A$2:$E$2517,5,FALSE)</f>
        <v>32000</v>
      </c>
      <c r="H6500">
        <f t="shared" si="203"/>
        <v>96000</v>
      </c>
      <c r="I6500" t="str">
        <f>VLOOKUP(E6500,'Data Produk'!$A$2:$E$2517,3,FALSE)</f>
        <v>KL104 BHINNEKA USB CABLE LIGHTNING</v>
      </c>
      <c r="J6500" t="str">
        <f>VLOOKUP(E6500,'Data Produk'!$A$2:$E$2517,4,FALSE)</f>
        <v>CABLE</v>
      </c>
      <c r="K6500" t="str">
        <f>VLOOKUP(D6500,'Data Outlet'!$A$2:$D$17,4,FALSE)</f>
        <v>Eko Wijaya</v>
      </c>
      <c r="L6500" t="str">
        <f>VLOOKUP(D6500,'Data Outlet'!$A$2:$D$17,2,FALSE)</f>
        <v>KOTA KASABLANKA</v>
      </c>
    </row>
    <row r="6501" spans="1:12" x14ac:dyDescent="0.25">
      <c r="A6501" t="str">
        <f t="shared" si="204"/>
        <v>T-6500</v>
      </c>
      <c r="B6501" s="3" t="s">
        <v>2584</v>
      </c>
      <c r="C6501" s="5">
        <v>45464</v>
      </c>
      <c r="D6501" s="3" t="s">
        <v>39</v>
      </c>
      <c r="E6501" s="4" t="s">
        <v>1039</v>
      </c>
      <c r="F6501" s="9">
        <v>1</v>
      </c>
      <c r="G6501">
        <f>VLOOKUP(E6501,'Data Produk'!$A$2:$E$2517,5,FALSE)</f>
        <v>98100</v>
      </c>
      <c r="H6501">
        <f t="shared" si="203"/>
        <v>98100</v>
      </c>
      <c r="I6501" t="str">
        <f>VLOOKUP(E6501,'Data Produk'!$A$2:$E$2517,3,FALSE)</f>
        <v>BHINNEKA POWER PURE 30W 2-PORTS USB CHARGER (PD+QC) WHITE</v>
      </c>
      <c r="J6501" t="str">
        <f>VLOOKUP(E6501,'Data Produk'!$A$2:$E$2517,4,FALSE)</f>
        <v>CHARGER</v>
      </c>
      <c r="K6501" t="str">
        <f>VLOOKUP(D6501,'Data Outlet'!$A$2:$D$17,4,FALSE)</f>
        <v>Eko Wijaya</v>
      </c>
      <c r="L6501" t="str">
        <f>VLOOKUP(D6501,'Data Outlet'!$A$2:$D$17,2,FALSE)</f>
        <v>KOTA KASABLANKA</v>
      </c>
    </row>
    <row r="6502" spans="1:12" x14ac:dyDescent="0.25">
      <c r="A6502" t="str">
        <f t="shared" si="204"/>
        <v>T-6501</v>
      </c>
      <c r="B6502" s="3" t="s">
        <v>2584</v>
      </c>
      <c r="C6502" s="5">
        <v>45447</v>
      </c>
      <c r="D6502" s="3" t="s">
        <v>42</v>
      </c>
      <c r="E6502" s="4" t="s">
        <v>1009</v>
      </c>
      <c r="F6502" s="9">
        <v>1</v>
      </c>
      <c r="G6502">
        <f>VLOOKUP(E6502,'Data Produk'!$A$2:$E$2517,5,FALSE)</f>
        <v>417000</v>
      </c>
      <c r="H6502">
        <f t="shared" si="203"/>
        <v>417000</v>
      </c>
      <c r="I6502" t="str">
        <f>VLOOKUP(E6502,'Data Produk'!$A$2:$E$2517,3,FALSE)</f>
        <v>BHINNEKA Gaming Keyboard MAXFIT 61 MK-857 Black RED SWITCH</v>
      </c>
      <c r="J6502" t="str">
        <f>VLOOKUP(E6502,'Data Produk'!$A$2:$E$2517,4,FALSE)</f>
        <v>KEYBOARD GAMING</v>
      </c>
      <c r="K6502" t="str">
        <f>VLOOKUP(D6502,'Data Outlet'!$A$2:$D$17,4,FALSE)</f>
        <v>Hadi Nugroho</v>
      </c>
      <c r="L6502" t="str">
        <f>VLOOKUP(D6502,'Data Outlet'!$A$2:$D$17,2,FALSE)</f>
        <v>MALL KELAPA GADING</v>
      </c>
    </row>
    <row r="6503" spans="1:12" x14ac:dyDescent="0.25">
      <c r="A6503" t="str">
        <f t="shared" si="204"/>
        <v>T-6502</v>
      </c>
      <c r="B6503" s="3" t="s">
        <v>2584</v>
      </c>
      <c r="C6503" s="5">
        <v>45470</v>
      </c>
      <c r="D6503" s="3" t="s">
        <v>37</v>
      </c>
      <c r="E6503" s="4" t="s">
        <v>1229</v>
      </c>
      <c r="F6503" s="9">
        <v>2</v>
      </c>
      <c r="G6503">
        <f>VLOOKUP(E6503,'Data Produk'!$A$2:$E$2517,5,FALSE)</f>
        <v>90000</v>
      </c>
      <c r="H6503">
        <f t="shared" si="203"/>
        <v>180000</v>
      </c>
      <c r="I6503" t="str">
        <f>VLOOKUP(E6503,'Data Produk'!$A$2:$E$2517,3,FALSE)</f>
        <v>BHINNEKA Gaming Mouse X15</v>
      </c>
      <c r="J6503" t="str">
        <f>VLOOKUP(E6503,'Data Produk'!$A$2:$E$2517,4,FALSE)</f>
        <v>MOUSE GAMING</v>
      </c>
      <c r="K6503" t="str">
        <f>VLOOKUP(D6503,'Data Outlet'!$A$2:$D$17,4,FALSE)</f>
        <v>Dewi Lestari</v>
      </c>
      <c r="L6503" t="str">
        <f>VLOOKUP(D6503,'Data Outlet'!$A$2:$D$17,2,FALSE)</f>
        <v>CIBUBUR JUNCTION</v>
      </c>
    </row>
    <row r="6504" spans="1:12" x14ac:dyDescent="0.25">
      <c r="A6504" t="str">
        <f t="shared" si="204"/>
        <v>T-6503</v>
      </c>
      <c r="B6504" s="3" t="s">
        <v>2584</v>
      </c>
      <c r="C6504" s="5">
        <v>45462</v>
      </c>
      <c r="D6504" s="3" t="s">
        <v>39</v>
      </c>
      <c r="E6504" s="4" t="s">
        <v>1144</v>
      </c>
      <c r="F6504" s="9">
        <v>1</v>
      </c>
      <c r="G6504">
        <f>VLOOKUP(E6504,'Data Produk'!$A$2:$E$2517,5,FALSE)</f>
        <v>112500</v>
      </c>
      <c r="H6504">
        <f t="shared" si="203"/>
        <v>112500</v>
      </c>
      <c r="I6504" t="str">
        <f>VLOOKUP(E6504,'Data Produk'!$A$2:$E$2517,3,FALSE)</f>
        <v>BHINNEKA Gaming Headset Stand Tower AC3001s RGB</v>
      </c>
      <c r="J6504" t="str">
        <f>VLOOKUP(E6504,'Data Produk'!$A$2:$E$2517,4,FALSE)</f>
        <v>OTHER ACCESSORIES</v>
      </c>
      <c r="K6504" t="str">
        <f>VLOOKUP(D6504,'Data Outlet'!$A$2:$D$17,4,FALSE)</f>
        <v>Eko Wijaya</v>
      </c>
      <c r="L6504" t="str">
        <f>VLOOKUP(D6504,'Data Outlet'!$A$2:$D$17,2,FALSE)</f>
        <v>KOTA KASABLANKA</v>
      </c>
    </row>
    <row r="6505" spans="1:12" x14ac:dyDescent="0.25">
      <c r="A6505" t="str">
        <f t="shared" si="204"/>
        <v>T-6504</v>
      </c>
      <c r="B6505" s="3" t="s">
        <v>2584</v>
      </c>
      <c r="C6505" s="5">
        <v>45448</v>
      </c>
      <c r="D6505" s="3" t="s">
        <v>42</v>
      </c>
      <c r="E6505" s="4" t="s">
        <v>2071</v>
      </c>
      <c r="F6505" s="9">
        <v>1</v>
      </c>
      <c r="G6505">
        <f>VLOOKUP(E6505,'Data Produk'!$A$2:$E$2517,5,FALSE)</f>
        <v>197100</v>
      </c>
      <c r="H6505">
        <f t="shared" si="203"/>
        <v>197100</v>
      </c>
      <c r="I6505" t="str">
        <f>VLOOKUP(E6505,'Data Produk'!$A$2:$E$2517,3,FALSE)</f>
        <v>BHINNEKA Gaming Deskmat ATO MP905 KANAGAWA</v>
      </c>
      <c r="J6505" t="str">
        <f>VLOOKUP(E6505,'Data Produk'!$A$2:$E$2517,4,FALSE)</f>
        <v>DESKMAT</v>
      </c>
      <c r="K6505" t="str">
        <f>VLOOKUP(D6505,'Data Outlet'!$A$2:$D$17,4,FALSE)</f>
        <v>Hadi Nugroho</v>
      </c>
      <c r="L6505" t="str">
        <f>VLOOKUP(D6505,'Data Outlet'!$A$2:$D$17,2,FALSE)</f>
        <v>MALL KELAPA GADING</v>
      </c>
    </row>
    <row r="6506" spans="1:12" x14ac:dyDescent="0.25">
      <c r="A6506" t="str">
        <f t="shared" si="204"/>
        <v>T-6505</v>
      </c>
      <c r="B6506" s="3" t="s">
        <v>2584</v>
      </c>
      <c r="C6506" s="5">
        <v>45452</v>
      </c>
      <c r="D6506" s="3" t="s">
        <v>42</v>
      </c>
      <c r="E6506" s="4" t="s">
        <v>86</v>
      </c>
      <c r="F6506" s="9">
        <v>3</v>
      </c>
      <c r="G6506">
        <f>VLOOKUP(E6506,'Data Produk'!$A$2:$E$2517,5,FALSE)</f>
        <v>12600</v>
      </c>
      <c r="H6506">
        <f t="shared" si="203"/>
        <v>37800</v>
      </c>
      <c r="I6506" t="str">
        <f>VLOOKUP(E6506,'Data Produk'!$A$2:$E$2517,3,FALSE)</f>
        <v>BHINNEKA BASIC XL MP64 BASIC MOUSEPAD BLACK</v>
      </c>
      <c r="J6506" t="str">
        <f>VLOOKUP(E6506,'Data Produk'!$A$2:$E$2517,4,FALSE)</f>
        <v>BASIC MOUSEPAD</v>
      </c>
      <c r="K6506" t="str">
        <f>VLOOKUP(D6506,'Data Outlet'!$A$2:$D$17,4,FALSE)</f>
        <v>Hadi Nugroho</v>
      </c>
      <c r="L6506" t="str">
        <f>VLOOKUP(D6506,'Data Outlet'!$A$2:$D$17,2,FALSE)</f>
        <v>MALL KELAPA GADING</v>
      </c>
    </row>
    <row r="6507" spans="1:12" x14ac:dyDescent="0.25">
      <c r="A6507" t="str">
        <f t="shared" si="204"/>
        <v>T-6506</v>
      </c>
      <c r="B6507" s="3" t="s">
        <v>2584</v>
      </c>
      <c r="C6507" s="5">
        <v>45465</v>
      </c>
      <c r="D6507" s="3" t="s">
        <v>42</v>
      </c>
      <c r="E6507" s="4" t="s">
        <v>974</v>
      </c>
      <c r="F6507" s="9">
        <v>1</v>
      </c>
      <c r="G6507">
        <f>VLOOKUP(E6507,'Data Produk'!$A$2:$E$2517,5,FALSE)</f>
        <v>10000</v>
      </c>
      <c r="H6507">
        <f t="shared" si="203"/>
        <v>10000</v>
      </c>
      <c r="I6507" t="str">
        <f>VLOOKUP(E6507,'Data Produk'!$A$2:$E$2517,3,FALSE)</f>
        <v>KM103 BHINNEKA USB CABLE MICRO</v>
      </c>
      <c r="J6507" t="str">
        <f>VLOOKUP(E6507,'Data Produk'!$A$2:$E$2517,4,FALSE)</f>
        <v>CABLE</v>
      </c>
      <c r="K6507" t="str">
        <f>VLOOKUP(D6507,'Data Outlet'!$A$2:$D$17,4,FALSE)</f>
        <v>Hadi Nugroho</v>
      </c>
      <c r="L6507" t="str">
        <f>VLOOKUP(D6507,'Data Outlet'!$A$2:$D$17,2,FALSE)</f>
        <v>MALL KELAPA GADING</v>
      </c>
    </row>
    <row r="6508" spans="1:12" x14ac:dyDescent="0.25">
      <c r="A6508" t="str">
        <f t="shared" si="204"/>
        <v>T-6507</v>
      </c>
      <c r="B6508" s="3" t="s">
        <v>2584</v>
      </c>
      <c r="C6508" s="5">
        <v>45454</v>
      </c>
      <c r="D6508" s="3" t="s">
        <v>39</v>
      </c>
      <c r="E6508" s="4" t="s">
        <v>1230</v>
      </c>
      <c r="F6508" s="9">
        <v>2</v>
      </c>
      <c r="G6508">
        <f>VLOOKUP(E6508,'Data Produk'!$A$2:$E$2517,5,FALSE)</f>
        <v>34200</v>
      </c>
      <c r="H6508">
        <f t="shared" si="203"/>
        <v>68400</v>
      </c>
      <c r="I6508" t="str">
        <f>VLOOKUP(E6508,'Data Produk'!$A$2:$E$2517,3,FALSE)</f>
        <v>KDL105 BHINNEKA USB CABLE LIGHTNING</v>
      </c>
      <c r="J6508" t="str">
        <f>VLOOKUP(E6508,'Data Produk'!$A$2:$E$2517,4,FALSE)</f>
        <v>CABLE</v>
      </c>
      <c r="K6508" t="str">
        <f>VLOOKUP(D6508,'Data Outlet'!$A$2:$D$17,4,FALSE)</f>
        <v>Eko Wijaya</v>
      </c>
      <c r="L6508" t="str">
        <f>VLOOKUP(D6508,'Data Outlet'!$A$2:$D$17,2,FALSE)</f>
        <v>KOTA KASABLANKA</v>
      </c>
    </row>
    <row r="6509" spans="1:12" x14ac:dyDescent="0.25">
      <c r="A6509" t="str">
        <f t="shared" si="204"/>
        <v>T-6508</v>
      </c>
      <c r="B6509" s="3" t="s">
        <v>2584</v>
      </c>
      <c r="C6509" s="5">
        <v>45453</v>
      </c>
      <c r="D6509" s="3" t="s">
        <v>42</v>
      </c>
      <c r="E6509" s="4" t="s">
        <v>810</v>
      </c>
      <c r="F6509" s="9">
        <v>2</v>
      </c>
      <c r="G6509">
        <f>VLOOKUP(E6509,'Data Produk'!$A$2:$E$2517,5,FALSE)</f>
        <v>116100</v>
      </c>
      <c r="H6509">
        <f t="shared" si="203"/>
        <v>232200</v>
      </c>
      <c r="I6509" t="str">
        <f>VLOOKUP(E6509,'Data Produk'!$A$2:$E$2517,3,FALSE)</f>
        <v>BHINNEKA SMART LED STRIP SL0103</v>
      </c>
      <c r="J6509" t="str">
        <f>VLOOKUP(E6509,'Data Produk'!$A$2:$E$2517,4,FALSE)</f>
        <v>SMART LIFE</v>
      </c>
      <c r="K6509" t="str">
        <f>VLOOKUP(D6509,'Data Outlet'!$A$2:$D$17,4,FALSE)</f>
        <v>Hadi Nugroho</v>
      </c>
      <c r="L6509" t="str">
        <f>VLOOKUP(D6509,'Data Outlet'!$A$2:$D$17,2,FALSE)</f>
        <v>MALL KELAPA GADING</v>
      </c>
    </row>
    <row r="6510" spans="1:12" x14ac:dyDescent="0.25">
      <c r="A6510" t="str">
        <f t="shared" si="204"/>
        <v>T-6509</v>
      </c>
      <c r="B6510" s="3" t="s">
        <v>2584</v>
      </c>
      <c r="C6510" s="5">
        <v>45455</v>
      </c>
      <c r="D6510" s="3" t="s">
        <v>42</v>
      </c>
      <c r="E6510" s="4" t="s">
        <v>1256</v>
      </c>
      <c r="F6510" s="9">
        <v>1</v>
      </c>
      <c r="G6510">
        <f>VLOOKUP(E6510,'Data Produk'!$A$2:$E$2517,5,FALSE)</f>
        <v>143100</v>
      </c>
      <c r="H6510">
        <f t="shared" si="203"/>
        <v>143100</v>
      </c>
      <c r="I6510" t="str">
        <f>VLOOKUP(E6510,'Data Produk'!$A$2:$E$2517,3,FALSE)</f>
        <v>BHINNEKA VENOM II WGC2 GAMING MOUSE MINT</v>
      </c>
      <c r="J6510" t="str">
        <f>VLOOKUP(E6510,'Data Produk'!$A$2:$E$2517,4,FALSE)</f>
        <v>MOUSE GAMING</v>
      </c>
      <c r="K6510" t="str">
        <f>VLOOKUP(D6510,'Data Outlet'!$A$2:$D$17,4,FALSE)</f>
        <v>Hadi Nugroho</v>
      </c>
      <c r="L6510" t="str">
        <f>VLOOKUP(D6510,'Data Outlet'!$A$2:$D$17,2,FALSE)</f>
        <v>MALL KELAPA GADING</v>
      </c>
    </row>
    <row r="6511" spans="1:12" x14ac:dyDescent="0.25">
      <c r="A6511" t="str">
        <f t="shared" si="204"/>
        <v>T-6510</v>
      </c>
      <c r="B6511" s="3" t="s">
        <v>2584</v>
      </c>
      <c r="C6511" s="5">
        <v>45464</v>
      </c>
      <c r="D6511" s="3" t="s">
        <v>35</v>
      </c>
      <c r="E6511" s="4" t="s">
        <v>2072</v>
      </c>
      <c r="F6511" s="9">
        <v>9</v>
      </c>
      <c r="G6511">
        <f>VLOOKUP(E6511,'Data Produk'!$A$2:$E$2517,5,FALSE)</f>
        <v>40000</v>
      </c>
      <c r="H6511">
        <f t="shared" si="203"/>
        <v>360000</v>
      </c>
      <c r="I6511" t="str">
        <f>VLOOKUP(E6511,'Data Produk'!$A$2:$E$2517,3,FALSE)</f>
        <v>BHINNEKA Mouse T533</v>
      </c>
      <c r="J6511" t="str">
        <f>VLOOKUP(E6511,'Data Produk'!$A$2:$E$2517,4,FALSE)</f>
        <v>OFFICE MOUSE</v>
      </c>
      <c r="K6511" t="str">
        <f>VLOOKUP(D6511,'Data Outlet'!$A$2:$D$17,4,FALSE)</f>
        <v>Budi Santoso</v>
      </c>
      <c r="L6511" t="str">
        <f>VLOOKUP(D6511,'Data Outlet'!$A$2:$D$17,2,FALSE)</f>
        <v>BINTARO EXCHANGE</v>
      </c>
    </row>
    <row r="6512" spans="1:12" x14ac:dyDescent="0.25">
      <c r="A6512" t="str">
        <f t="shared" si="204"/>
        <v>T-6511</v>
      </c>
      <c r="B6512" s="3" t="s">
        <v>2584</v>
      </c>
      <c r="C6512" s="5">
        <v>45472</v>
      </c>
      <c r="D6512" s="3" t="s">
        <v>42</v>
      </c>
      <c r="E6512" s="4" t="s">
        <v>1354</v>
      </c>
      <c r="F6512" s="9">
        <v>1</v>
      </c>
      <c r="G6512">
        <f>VLOOKUP(E6512,'Data Produk'!$A$2:$E$2517,5,FALSE)</f>
        <v>235500</v>
      </c>
      <c r="H6512">
        <f t="shared" si="203"/>
        <v>235500</v>
      </c>
      <c r="I6512" t="str">
        <f>VLOOKUP(E6512,'Data Produk'!$A$2:$E$2517,3,FALSE)</f>
        <v>BHINNEKA Gaming Headset HG16S 7.1</v>
      </c>
      <c r="J6512" t="str">
        <f>VLOOKUP(E6512,'Data Produk'!$A$2:$E$2517,4,FALSE)</f>
        <v>GAMING HEADSET</v>
      </c>
      <c r="K6512" t="str">
        <f>VLOOKUP(D6512,'Data Outlet'!$A$2:$D$17,4,FALSE)</f>
        <v>Hadi Nugroho</v>
      </c>
      <c r="L6512" t="str">
        <f>VLOOKUP(D6512,'Data Outlet'!$A$2:$D$17,2,FALSE)</f>
        <v>MALL KELAPA GADING</v>
      </c>
    </row>
    <row r="6513" spans="1:12" x14ac:dyDescent="0.25">
      <c r="A6513" t="str">
        <f t="shared" si="204"/>
        <v>T-6512</v>
      </c>
      <c r="B6513" s="3" t="s">
        <v>2584</v>
      </c>
      <c r="C6513" s="5">
        <v>45472</v>
      </c>
      <c r="D6513" s="3" t="s">
        <v>39</v>
      </c>
      <c r="E6513" s="4" t="s">
        <v>1276</v>
      </c>
      <c r="F6513" s="9">
        <v>2</v>
      </c>
      <c r="G6513">
        <f>VLOOKUP(E6513,'Data Produk'!$A$2:$E$2517,5,FALSE)</f>
        <v>13071.428571428571</v>
      </c>
      <c r="H6513">
        <f t="shared" si="203"/>
        <v>26142.857142857141</v>
      </c>
      <c r="I6513" t="str">
        <f>VLOOKUP(E6513,'Data Produk'!$A$2:$E$2517,3,FALSE)</f>
        <v>KM201 BHINNEKA USB CABLE MICRO</v>
      </c>
      <c r="J6513" t="str">
        <f>VLOOKUP(E6513,'Data Produk'!$A$2:$E$2517,4,FALSE)</f>
        <v>CABLE</v>
      </c>
      <c r="K6513" t="str">
        <f>VLOOKUP(D6513,'Data Outlet'!$A$2:$D$17,4,FALSE)</f>
        <v>Eko Wijaya</v>
      </c>
      <c r="L6513" t="str">
        <f>VLOOKUP(D6513,'Data Outlet'!$A$2:$D$17,2,FALSE)</f>
        <v>KOTA KASABLANKA</v>
      </c>
    </row>
    <row r="6514" spans="1:12" x14ac:dyDescent="0.25">
      <c r="A6514" t="str">
        <f t="shared" si="204"/>
        <v>T-6513</v>
      </c>
      <c r="B6514" s="3" t="s">
        <v>2584</v>
      </c>
      <c r="C6514" s="5">
        <v>45452</v>
      </c>
      <c r="D6514" s="3" t="s">
        <v>37</v>
      </c>
      <c r="E6514" s="4" t="s">
        <v>1362</v>
      </c>
      <c r="F6514" s="9">
        <v>1</v>
      </c>
      <c r="G6514">
        <f>VLOOKUP(E6514,'Data Produk'!$A$2:$E$2517,5,FALSE)</f>
        <v>29700</v>
      </c>
      <c r="H6514">
        <f t="shared" si="203"/>
        <v>29700</v>
      </c>
      <c r="I6514" t="str">
        <f>VLOOKUP(E6514,'Data Produk'!$A$2:$E$2517,3,FALSE)</f>
        <v>KC201 BHINNEKA USB CABLE TYPE C</v>
      </c>
      <c r="J6514" t="str">
        <f>VLOOKUP(E6514,'Data Produk'!$A$2:$E$2517,4,FALSE)</f>
        <v>CABLE</v>
      </c>
      <c r="K6514" t="str">
        <f>VLOOKUP(D6514,'Data Outlet'!$A$2:$D$17,4,FALSE)</f>
        <v>Dewi Lestari</v>
      </c>
      <c r="L6514" t="str">
        <f>VLOOKUP(D6514,'Data Outlet'!$A$2:$D$17,2,FALSE)</f>
        <v>CIBUBUR JUNCTION</v>
      </c>
    </row>
    <row r="6515" spans="1:12" x14ac:dyDescent="0.25">
      <c r="A6515" t="str">
        <f t="shared" si="204"/>
        <v>T-6514</v>
      </c>
      <c r="B6515" s="3" t="s">
        <v>2584</v>
      </c>
      <c r="C6515" s="5">
        <v>45471</v>
      </c>
      <c r="D6515" s="3" t="s">
        <v>42</v>
      </c>
      <c r="E6515" s="4" t="s">
        <v>1157</v>
      </c>
      <c r="F6515" s="9">
        <v>3</v>
      </c>
      <c r="G6515">
        <f>VLOOKUP(E6515,'Data Produk'!$A$2:$E$2517,5,FALSE)</f>
        <v>75000</v>
      </c>
      <c r="H6515">
        <f t="shared" si="203"/>
        <v>225000</v>
      </c>
      <c r="I6515" t="str">
        <f>VLOOKUP(E6515,'Data Produk'!$A$2:$E$2517,3,FALSE)</f>
        <v>BHINNEKA Gaming Earphone EG1</v>
      </c>
      <c r="J6515" t="str">
        <f>VLOOKUP(E6515,'Data Produk'!$A$2:$E$2517,4,FALSE)</f>
        <v>EARPHONE</v>
      </c>
      <c r="K6515" t="str">
        <f>VLOOKUP(D6515,'Data Outlet'!$A$2:$D$17,4,FALSE)</f>
        <v>Hadi Nugroho</v>
      </c>
      <c r="L6515" t="str">
        <f>VLOOKUP(D6515,'Data Outlet'!$A$2:$D$17,2,FALSE)</f>
        <v>MALL KELAPA GADING</v>
      </c>
    </row>
    <row r="6516" spans="1:12" x14ac:dyDescent="0.25">
      <c r="A6516" t="str">
        <f t="shared" si="204"/>
        <v>T-6515</v>
      </c>
      <c r="B6516" s="3" t="s">
        <v>2584</v>
      </c>
      <c r="C6516" s="5">
        <v>45452</v>
      </c>
      <c r="D6516" s="3" t="s">
        <v>39</v>
      </c>
      <c r="E6516" s="4" t="s">
        <v>998</v>
      </c>
      <c r="F6516" s="9">
        <v>2</v>
      </c>
      <c r="G6516">
        <f>VLOOKUP(E6516,'Data Produk'!$A$2:$E$2517,5,FALSE)</f>
        <v>41400</v>
      </c>
      <c r="H6516">
        <f t="shared" si="203"/>
        <v>82800</v>
      </c>
      <c r="I6516" t="str">
        <f>VLOOKUP(E6516,'Data Produk'!$A$2:$E$2517,3,FALSE)</f>
        <v>BHINNEKA CW1-Q03 18W 1-PORTS CHARGER (QC) WHITE</v>
      </c>
      <c r="J6516" t="str">
        <f>VLOOKUP(E6516,'Data Produk'!$A$2:$E$2517,4,FALSE)</f>
        <v>CHARGER</v>
      </c>
      <c r="K6516" t="str">
        <f>VLOOKUP(D6516,'Data Outlet'!$A$2:$D$17,4,FALSE)</f>
        <v>Eko Wijaya</v>
      </c>
      <c r="L6516" t="str">
        <f>VLOOKUP(D6516,'Data Outlet'!$A$2:$D$17,2,FALSE)</f>
        <v>KOTA KASABLANKA</v>
      </c>
    </row>
    <row r="6517" spans="1:12" x14ac:dyDescent="0.25">
      <c r="A6517" t="str">
        <f t="shared" si="204"/>
        <v>T-6516</v>
      </c>
      <c r="B6517" s="3" t="s">
        <v>2584</v>
      </c>
      <c r="C6517" s="5">
        <v>45462</v>
      </c>
      <c r="D6517" s="3" t="s">
        <v>42</v>
      </c>
      <c r="E6517" s="4" t="s">
        <v>1305</v>
      </c>
      <c r="F6517" s="9">
        <v>2</v>
      </c>
      <c r="G6517">
        <f>VLOOKUP(E6517,'Data Produk'!$A$2:$E$2517,5,FALSE)</f>
        <v>41400</v>
      </c>
      <c r="H6517">
        <f t="shared" si="203"/>
        <v>82800</v>
      </c>
      <c r="I6517" t="str">
        <f>VLOOKUP(E6517,'Data Produk'!$A$2:$E$2517,3,FALSE)</f>
        <v>BHINNEKA CW1-Q03 18W 1-PORTS CHARGER (QC) WHITE</v>
      </c>
      <c r="J6517" t="str">
        <f>VLOOKUP(E6517,'Data Produk'!$A$2:$E$2517,4,FALSE)</f>
        <v>CHARGER</v>
      </c>
      <c r="K6517" t="str">
        <f>VLOOKUP(D6517,'Data Outlet'!$A$2:$D$17,4,FALSE)</f>
        <v>Hadi Nugroho</v>
      </c>
      <c r="L6517" t="str">
        <f>VLOOKUP(D6517,'Data Outlet'!$A$2:$D$17,2,FALSE)</f>
        <v>MALL KELAPA GADING</v>
      </c>
    </row>
    <row r="6518" spans="1:12" x14ac:dyDescent="0.25">
      <c r="A6518" t="str">
        <f t="shared" si="204"/>
        <v>T-6517</v>
      </c>
      <c r="B6518" s="3" t="s">
        <v>2584</v>
      </c>
      <c r="C6518" s="5">
        <v>45461</v>
      </c>
      <c r="D6518" s="3" t="s">
        <v>35</v>
      </c>
      <c r="E6518" s="4" t="s">
        <v>2073</v>
      </c>
      <c r="F6518" s="9">
        <v>1</v>
      </c>
      <c r="G6518">
        <f>VLOOKUP(E6518,'Data Produk'!$A$2:$E$2517,5,FALSE)</f>
        <v>117500</v>
      </c>
      <c r="H6518">
        <f t="shared" si="203"/>
        <v>117500</v>
      </c>
      <c r="I6518" t="str">
        <f>VLOOKUP(E6518,'Data Produk'!$A$2:$E$2517,3,FALSE)</f>
        <v>BHINNEKA SMART PLUG SP01</v>
      </c>
      <c r="J6518" t="str">
        <f>VLOOKUP(E6518,'Data Produk'!$A$2:$E$2517,4,FALSE)</f>
        <v>SMART LIFE</v>
      </c>
      <c r="K6518" t="str">
        <f>VLOOKUP(D6518,'Data Outlet'!$A$2:$D$17,4,FALSE)</f>
        <v>Budi Santoso</v>
      </c>
      <c r="L6518" t="str">
        <f>VLOOKUP(D6518,'Data Outlet'!$A$2:$D$17,2,FALSE)</f>
        <v>BINTARO EXCHANGE</v>
      </c>
    </row>
    <row r="6519" spans="1:12" x14ac:dyDescent="0.25">
      <c r="A6519" t="str">
        <f t="shared" si="204"/>
        <v>T-6518</v>
      </c>
      <c r="B6519" s="3" t="s">
        <v>2584</v>
      </c>
      <c r="C6519" s="5">
        <v>45462</v>
      </c>
      <c r="D6519" s="3" t="s">
        <v>39</v>
      </c>
      <c r="E6519" s="4" t="s">
        <v>1169</v>
      </c>
      <c r="F6519" s="9">
        <v>10</v>
      </c>
      <c r="G6519">
        <f>VLOOKUP(E6519,'Data Produk'!$A$2:$E$2517,5,FALSE)</f>
        <v>29700</v>
      </c>
      <c r="H6519">
        <f t="shared" si="203"/>
        <v>297000</v>
      </c>
      <c r="I6519" t="str">
        <f>VLOOKUP(E6519,'Data Produk'!$A$2:$E$2517,3,FALSE)</f>
        <v>KL201 BHINNEKA USB CABLE LIGHTNING</v>
      </c>
      <c r="J6519" t="str">
        <f>VLOOKUP(E6519,'Data Produk'!$A$2:$E$2517,4,FALSE)</f>
        <v>CABLE</v>
      </c>
      <c r="K6519" t="str">
        <f>VLOOKUP(D6519,'Data Outlet'!$A$2:$D$17,4,FALSE)</f>
        <v>Eko Wijaya</v>
      </c>
      <c r="L6519" t="str">
        <f>VLOOKUP(D6519,'Data Outlet'!$A$2:$D$17,2,FALSE)</f>
        <v>KOTA KASABLANKA</v>
      </c>
    </row>
    <row r="6520" spans="1:12" x14ac:dyDescent="0.25">
      <c r="A6520" t="str">
        <f t="shared" si="204"/>
        <v>T-6519</v>
      </c>
      <c r="B6520" s="3" t="s">
        <v>2584</v>
      </c>
      <c r="C6520" s="5">
        <v>45466</v>
      </c>
      <c r="D6520" s="3" t="s">
        <v>39</v>
      </c>
      <c r="E6520" s="4" t="s">
        <v>1109</v>
      </c>
      <c r="F6520" s="9">
        <v>1</v>
      </c>
      <c r="G6520">
        <f>VLOOKUP(E6520,'Data Produk'!$A$2:$E$2517,5,FALSE)</f>
        <v>354000</v>
      </c>
      <c r="H6520">
        <f t="shared" si="203"/>
        <v>354000</v>
      </c>
      <c r="I6520" t="str">
        <f>VLOOKUP(E6520,'Data Produk'!$A$2:$E$2517,3,FALSE)</f>
        <v>BHINNEKA Gaming Keyboard MK-853 RGB BLUE SWITCH (BLACK)</v>
      </c>
      <c r="J6520" t="str">
        <f>VLOOKUP(E6520,'Data Produk'!$A$2:$E$2517,4,FALSE)</f>
        <v>KEYBOARD GAMING</v>
      </c>
      <c r="K6520" t="str">
        <f>VLOOKUP(D6520,'Data Outlet'!$A$2:$D$17,4,FALSE)</f>
        <v>Eko Wijaya</v>
      </c>
      <c r="L6520" t="str">
        <f>VLOOKUP(D6520,'Data Outlet'!$A$2:$D$17,2,FALSE)</f>
        <v>KOTA KASABLANKA</v>
      </c>
    </row>
    <row r="6521" spans="1:12" x14ac:dyDescent="0.25">
      <c r="A6521" t="str">
        <f t="shared" si="204"/>
        <v>T-6520</v>
      </c>
      <c r="B6521" s="3" t="s">
        <v>2584</v>
      </c>
      <c r="C6521" s="5">
        <v>45449</v>
      </c>
      <c r="D6521" s="3" t="s">
        <v>42</v>
      </c>
      <c r="E6521" s="4" t="s">
        <v>2055</v>
      </c>
      <c r="F6521" s="9">
        <v>6</v>
      </c>
      <c r="G6521">
        <f>VLOOKUP(E6521,'Data Produk'!$A$2:$E$2517,5,FALSE)</f>
        <v>117000</v>
      </c>
      <c r="H6521">
        <f t="shared" si="203"/>
        <v>702000</v>
      </c>
      <c r="I6521" t="str">
        <f>VLOOKUP(E6521,'Data Produk'!$A$2:$E$2517,3,FALSE)</f>
        <v>BHINNEKA Gaming Headset HQ52S+</v>
      </c>
      <c r="J6521" t="str">
        <f>VLOOKUP(E6521,'Data Produk'!$A$2:$E$2517,4,FALSE)</f>
        <v>GAMING HEADSET</v>
      </c>
      <c r="K6521" t="str">
        <f>VLOOKUP(D6521,'Data Outlet'!$A$2:$D$17,4,FALSE)</f>
        <v>Hadi Nugroho</v>
      </c>
      <c r="L6521" t="str">
        <f>VLOOKUP(D6521,'Data Outlet'!$A$2:$D$17,2,FALSE)</f>
        <v>MALL KELAPA GADING</v>
      </c>
    </row>
    <row r="6522" spans="1:12" x14ac:dyDescent="0.25">
      <c r="A6522" t="str">
        <f t="shared" si="204"/>
        <v>T-6521</v>
      </c>
      <c r="B6522" s="3" t="s">
        <v>2584</v>
      </c>
      <c r="C6522" s="5">
        <v>45451</v>
      </c>
      <c r="D6522" s="3" t="s">
        <v>39</v>
      </c>
      <c r="E6522" s="4" t="s">
        <v>623</v>
      </c>
      <c r="F6522" s="9">
        <v>2</v>
      </c>
      <c r="G6522">
        <f>VLOOKUP(E6522,'Data Produk'!$A$2:$E$2517,5,FALSE)</f>
        <v>144000</v>
      </c>
      <c r="H6522">
        <f t="shared" si="203"/>
        <v>288000</v>
      </c>
      <c r="I6522" t="str">
        <f>VLOOKUP(E6522,'Data Produk'!$A$2:$E$2517,3,FALSE)</f>
        <v>BHINNEKA CHIEF II HG20 GAMING HEADSET PINK</v>
      </c>
      <c r="J6522" t="str">
        <f>VLOOKUP(E6522,'Data Produk'!$A$2:$E$2517,4,FALSE)</f>
        <v>GAMING HEADSET</v>
      </c>
      <c r="K6522" t="str">
        <f>VLOOKUP(D6522,'Data Outlet'!$A$2:$D$17,4,FALSE)</f>
        <v>Eko Wijaya</v>
      </c>
      <c r="L6522" t="str">
        <f>VLOOKUP(D6522,'Data Outlet'!$A$2:$D$17,2,FALSE)</f>
        <v>KOTA KASABLANKA</v>
      </c>
    </row>
    <row r="6523" spans="1:12" x14ac:dyDescent="0.25">
      <c r="A6523" t="str">
        <f t="shared" si="204"/>
        <v>T-6522</v>
      </c>
      <c r="B6523" s="3" t="s">
        <v>2584</v>
      </c>
      <c r="C6523" s="5">
        <v>45472</v>
      </c>
      <c r="D6523" s="3" t="s">
        <v>42</v>
      </c>
      <c r="E6523" s="4" t="s">
        <v>1368</v>
      </c>
      <c r="F6523" s="9">
        <v>3</v>
      </c>
      <c r="G6523">
        <f>VLOOKUP(E6523,'Data Produk'!$A$2:$E$2517,5,FALSE)</f>
        <v>90000</v>
      </c>
      <c r="H6523">
        <f t="shared" si="203"/>
        <v>270000</v>
      </c>
      <c r="I6523" t="str">
        <f>VLOOKUP(E6523,'Data Produk'!$A$2:$E$2517,3,FALSE)</f>
        <v>BHINNEKA Gaming Mouse X15</v>
      </c>
      <c r="J6523" t="str">
        <f>VLOOKUP(E6523,'Data Produk'!$A$2:$E$2517,4,FALSE)</f>
        <v>MOUSE GAMING</v>
      </c>
      <c r="K6523" t="str">
        <f>VLOOKUP(D6523,'Data Outlet'!$A$2:$D$17,4,FALSE)</f>
        <v>Hadi Nugroho</v>
      </c>
      <c r="L6523" t="str">
        <f>VLOOKUP(D6523,'Data Outlet'!$A$2:$D$17,2,FALSE)</f>
        <v>MALL KELAPA GADING</v>
      </c>
    </row>
    <row r="6524" spans="1:12" x14ac:dyDescent="0.25">
      <c r="A6524" t="str">
        <f t="shared" si="204"/>
        <v>T-6523</v>
      </c>
      <c r="B6524" s="3" t="s">
        <v>2584</v>
      </c>
      <c r="C6524" s="5">
        <v>45472</v>
      </c>
      <c r="D6524" s="3" t="s">
        <v>42</v>
      </c>
      <c r="E6524" s="4" t="s">
        <v>1129</v>
      </c>
      <c r="F6524" s="9">
        <v>1</v>
      </c>
      <c r="G6524">
        <f>VLOOKUP(E6524,'Data Produk'!$A$2:$E$2517,5,FALSE)</f>
        <v>44100</v>
      </c>
      <c r="H6524">
        <f t="shared" si="203"/>
        <v>44100</v>
      </c>
      <c r="I6524" t="str">
        <f>VLOOKUP(E6524,'Data Produk'!$A$2:$E$2517,3,FALSE)</f>
        <v>BHINNEKA POWER PURE 18W 1-PORT TYPE-A USB CHARGER (QC) WHITE</v>
      </c>
      <c r="J6524" t="str">
        <f>VLOOKUP(E6524,'Data Produk'!$A$2:$E$2517,4,FALSE)</f>
        <v>CHARGER</v>
      </c>
      <c r="K6524" t="str">
        <f>VLOOKUP(D6524,'Data Outlet'!$A$2:$D$17,4,FALSE)</f>
        <v>Hadi Nugroho</v>
      </c>
      <c r="L6524" t="str">
        <f>VLOOKUP(D6524,'Data Outlet'!$A$2:$D$17,2,FALSE)</f>
        <v>MALL KELAPA GADING</v>
      </c>
    </row>
    <row r="6525" spans="1:12" x14ac:dyDescent="0.25">
      <c r="A6525" t="str">
        <f t="shared" si="204"/>
        <v>T-6524</v>
      </c>
      <c r="B6525" s="3" t="s">
        <v>2584</v>
      </c>
      <c r="C6525" s="5">
        <v>45461</v>
      </c>
      <c r="D6525" s="3" t="s">
        <v>39</v>
      </c>
      <c r="E6525" s="4" t="s">
        <v>1092</v>
      </c>
      <c r="F6525" s="9">
        <v>1</v>
      </c>
      <c r="G6525">
        <f>VLOOKUP(E6525,'Data Produk'!$A$2:$E$2517,5,FALSE)</f>
        <v>172000</v>
      </c>
      <c r="H6525">
        <f t="shared" si="203"/>
        <v>172000</v>
      </c>
      <c r="I6525" t="str">
        <f>VLOOKUP(E6525,'Data Produk'!$A$2:$E$2517,3,FALSE)</f>
        <v>BHINNEKA Gaming Headset HG24</v>
      </c>
      <c r="J6525" t="str">
        <f>VLOOKUP(E6525,'Data Produk'!$A$2:$E$2517,4,FALSE)</f>
        <v>GAMING HEADSET</v>
      </c>
      <c r="K6525" t="str">
        <f>VLOOKUP(D6525,'Data Outlet'!$A$2:$D$17,4,FALSE)</f>
        <v>Eko Wijaya</v>
      </c>
      <c r="L6525" t="str">
        <f>VLOOKUP(D6525,'Data Outlet'!$A$2:$D$17,2,FALSE)</f>
        <v>KOTA KASABLANKA</v>
      </c>
    </row>
    <row r="6526" spans="1:12" x14ac:dyDescent="0.25">
      <c r="A6526" t="str">
        <f t="shared" si="204"/>
        <v>T-6525</v>
      </c>
      <c r="B6526" s="3" t="s">
        <v>2584</v>
      </c>
      <c r="C6526" s="5">
        <v>45451</v>
      </c>
      <c r="D6526" s="3" t="s">
        <v>39</v>
      </c>
      <c r="E6526" s="4" t="s">
        <v>2053</v>
      </c>
      <c r="F6526" s="9">
        <v>5</v>
      </c>
      <c r="G6526">
        <f>VLOOKUP(E6526,'Data Produk'!$A$2:$E$2517,5,FALSE)</f>
        <v>24500</v>
      </c>
      <c r="H6526">
        <f t="shared" si="203"/>
        <v>122500</v>
      </c>
      <c r="I6526" t="str">
        <f>VLOOKUP(E6526,'Data Produk'!$A$2:$E$2517,3,FALSE)</f>
        <v>BHINNEKA Gaming Mousepad MP292 LP</v>
      </c>
      <c r="J6526" t="str">
        <f>VLOOKUP(E6526,'Data Produk'!$A$2:$E$2517,4,FALSE)</f>
        <v>BASIC MOUSEPAD</v>
      </c>
      <c r="K6526" t="str">
        <f>VLOOKUP(D6526,'Data Outlet'!$A$2:$D$17,4,FALSE)</f>
        <v>Eko Wijaya</v>
      </c>
      <c r="L6526" t="str">
        <f>VLOOKUP(D6526,'Data Outlet'!$A$2:$D$17,2,FALSE)</f>
        <v>KOTA KASABLANKA</v>
      </c>
    </row>
    <row r="6527" spans="1:12" x14ac:dyDescent="0.25">
      <c r="A6527" t="str">
        <f t="shared" si="204"/>
        <v>T-6526</v>
      </c>
      <c r="B6527" s="3" t="s">
        <v>2584</v>
      </c>
      <c r="C6527" s="5">
        <v>45447</v>
      </c>
      <c r="D6527" s="3" t="s">
        <v>42</v>
      </c>
      <c r="E6527" s="4" t="s">
        <v>1081</v>
      </c>
      <c r="F6527" s="9">
        <v>1</v>
      </c>
      <c r="G6527">
        <f>VLOOKUP(E6527,'Data Produk'!$A$2:$E$2517,5,FALSE)</f>
        <v>100000</v>
      </c>
      <c r="H6527">
        <f t="shared" si="203"/>
        <v>100000</v>
      </c>
      <c r="I6527" t="str">
        <f>VLOOKUP(E6527,'Data Produk'!$A$2:$E$2517,3,FALSE)</f>
        <v>BHINNEKA Gaming Headset HG17s Black</v>
      </c>
      <c r="J6527" t="str">
        <f>VLOOKUP(E6527,'Data Produk'!$A$2:$E$2517,4,FALSE)</f>
        <v>GAMING HEADSET</v>
      </c>
      <c r="K6527" t="str">
        <f>VLOOKUP(D6527,'Data Outlet'!$A$2:$D$17,4,FALSE)</f>
        <v>Hadi Nugroho</v>
      </c>
      <c r="L6527" t="str">
        <f>VLOOKUP(D6527,'Data Outlet'!$A$2:$D$17,2,FALSE)</f>
        <v>MALL KELAPA GADING</v>
      </c>
    </row>
    <row r="6528" spans="1:12" x14ac:dyDescent="0.25">
      <c r="A6528" t="str">
        <f t="shared" si="204"/>
        <v>T-6527</v>
      </c>
      <c r="B6528" s="3" t="s">
        <v>2584</v>
      </c>
      <c r="C6528" s="5">
        <v>45461</v>
      </c>
      <c r="D6528" s="3" t="s">
        <v>39</v>
      </c>
      <c r="E6528" s="4" t="s">
        <v>1214</v>
      </c>
      <c r="F6528" s="9">
        <v>3</v>
      </c>
      <c r="G6528">
        <f>VLOOKUP(E6528,'Data Produk'!$A$2:$E$2517,5,FALSE)</f>
        <v>65700</v>
      </c>
      <c r="H6528">
        <f t="shared" si="203"/>
        <v>197100</v>
      </c>
      <c r="I6528" t="str">
        <f>VLOOKUP(E6528,'Data Produk'!$A$2:$E$2517,3,FALSE)</f>
        <v>BHINNEKA POWER GO 20W 1-PORT TYPE-C USB CHARGER (PD) WHITE</v>
      </c>
      <c r="J6528" t="str">
        <f>VLOOKUP(E6528,'Data Produk'!$A$2:$E$2517,4,FALSE)</f>
        <v>CHARGER</v>
      </c>
      <c r="K6528" t="str">
        <f>VLOOKUP(D6528,'Data Outlet'!$A$2:$D$17,4,FALSE)</f>
        <v>Eko Wijaya</v>
      </c>
      <c r="L6528" t="str">
        <f>VLOOKUP(D6528,'Data Outlet'!$A$2:$D$17,2,FALSE)</f>
        <v>KOTA KASABLANKA</v>
      </c>
    </row>
    <row r="6529" spans="1:12" x14ac:dyDescent="0.25">
      <c r="A6529" t="str">
        <f t="shared" si="204"/>
        <v>T-6528</v>
      </c>
      <c r="B6529" s="3" t="s">
        <v>2584</v>
      </c>
      <c r="C6529" s="5">
        <v>45461</v>
      </c>
      <c r="D6529" s="3" t="s">
        <v>42</v>
      </c>
      <c r="E6529" s="4" t="s">
        <v>2074</v>
      </c>
      <c r="F6529" s="9">
        <v>1</v>
      </c>
      <c r="G6529">
        <f>VLOOKUP(E6529,'Data Produk'!$A$2:$E$2517,5,FALSE)</f>
        <v>181000</v>
      </c>
      <c r="H6529">
        <f t="shared" si="203"/>
        <v>181000</v>
      </c>
      <c r="I6529" t="str">
        <f>VLOOKUP(E6529,'Data Produk'!$A$2:$E$2517,3,FALSE)</f>
        <v>BHINNEKA Gaming Mouse X17 Black</v>
      </c>
      <c r="J6529" t="str">
        <f>VLOOKUP(E6529,'Data Produk'!$A$2:$E$2517,4,FALSE)</f>
        <v>MOUSE GAMING</v>
      </c>
      <c r="K6529" t="str">
        <f>VLOOKUP(D6529,'Data Outlet'!$A$2:$D$17,4,FALSE)</f>
        <v>Hadi Nugroho</v>
      </c>
      <c r="L6529" t="str">
        <f>VLOOKUP(D6529,'Data Outlet'!$A$2:$D$17,2,FALSE)</f>
        <v>MALL KELAPA GADING</v>
      </c>
    </row>
    <row r="6530" spans="1:12" x14ac:dyDescent="0.25">
      <c r="A6530" t="str">
        <f t="shared" si="204"/>
        <v>T-6529</v>
      </c>
      <c r="B6530" s="3" t="s">
        <v>2584</v>
      </c>
      <c r="C6530" s="5">
        <v>45451</v>
      </c>
      <c r="D6530" s="3" t="s">
        <v>39</v>
      </c>
      <c r="E6530" s="4" t="s">
        <v>1231</v>
      </c>
      <c r="F6530" s="9">
        <v>2</v>
      </c>
      <c r="G6530">
        <f>VLOOKUP(E6530,'Data Produk'!$A$2:$E$2517,5,FALSE)</f>
        <v>177500</v>
      </c>
      <c r="H6530">
        <f t="shared" si="203"/>
        <v>355000</v>
      </c>
      <c r="I6530" t="str">
        <f>VLOOKUP(E6530,'Data Produk'!$A$2:$E$2517,3,FALSE)</f>
        <v>BHINNEKA Gaming Keyboard K-613L FULL SIZE</v>
      </c>
      <c r="J6530" t="str">
        <f>VLOOKUP(E6530,'Data Produk'!$A$2:$E$2517,4,FALSE)</f>
        <v>KEYBOARD GAMING</v>
      </c>
      <c r="K6530" t="str">
        <f>VLOOKUP(D6530,'Data Outlet'!$A$2:$D$17,4,FALSE)</f>
        <v>Eko Wijaya</v>
      </c>
      <c r="L6530" t="str">
        <f>VLOOKUP(D6530,'Data Outlet'!$A$2:$D$17,2,FALSE)</f>
        <v>KOTA KASABLANKA</v>
      </c>
    </row>
    <row r="6531" spans="1:12" x14ac:dyDescent="0.25">
      <c r="A6531" t="str">
        <f t="shared" si="204"/>
        <v>T-6530</v>
      </c>
      <c r="B6531" s="3" t="s">
        <v>2584</v>
      </c>
      <c r="C6531" s="5">
        <v>45466</v>
      </c>
      <c r="D6531" s="3" t="s">
        <v>42</v>
      </c>
      <c r="E6531" s="4" t="s">
        <v>1042</v>
      </c>
      <c r="F6531" s="9">
        <v>2</v>
      </c>
      <c r="G6531">
        <f>VLOOKUP(E6531,'Data Produk'!$A$2:$E$2517,5,FALSE)</f>
        <v>170100</v>
      </c>
      <c r="H6531">
        <f t="shared" ref="H6531:H6594" si="205">G6531*F6531</f>
        <v>340200</v>
      </c>
      <c r="I6531" t="str">
        <f>VLOOKUP(E6531,'Data Produk'!$A$2:$E$2517,3,FALSE)</f>
        <v>BHINNEKA Gaming Keyboard K-613L FULL SIZE</v>
      </c>
      <c r="J6531" t="str">
        <f>VLOOKUP(E6531,'Data Produk'!$A$2:$E$2517,4,FALSE)</f>
        <v>KEYBOARD GAMING</v>
      </c>
      <c r="K6531" t="str">
        <f>VLOOKUP(D6531,'Data Outlet'!$A$2:$D$17,4,FALSE)</f>
        <v>Hadi Nugroho</v>
      </c>
      <c r="L6531" t="str">
        <f>VLOOKUP(D6531,'Data Outlet'!$A$2:$D$17,2,FALSE)</f>
        <v>MALL KELAPA GADING</v>
      </c>
    </row>
    <row r="6532" spans="1:12" x14ac:dyDescent="0.25">
      <c r="A6532" t="str">
        <f t="shared" si="204"/>
        <v>T-6531</v>
      </c>
      <c r="B6532" s="3" t="s">
        <v>2584</v>
      </c>
      <c r="C6532" s="5">
        <v>45464</v>
      </c>
      <c r="D6532" s="3" t="s">
        <v>37</v>
      </c>
      <c r="E6532" s="4" t="s">
        <v>2075</v>
      </c>
      <c r="F6532" s="9">
        <v>1</v>
      </c>
      <c r="G6532">
        <f>VLOOKUP(E6532,'Data Produk'!$A$2:$E$2517,5,FALSE)</f>
        <v>197100</v>
      </c>
      <c r="H6532">
        <f t="shared" si="205"/>
        <v>197100</v>
      </c>
      <c r="I6532" t="str">
        <f>VLOOKUP(E6532,'Data Produk'!$A$2:$E$2517,3,FALSE)</f>
        <v>BHINNEKA Gaming Deskmat ATO MP905 KANAGAWA</v>
      </c>
      <c r="J6532" t="str">
        <f>VLOOKUP(E6532,'Data Produk'!$A$2:$E$2517,4,FALSE)</f>
        <v>DESKMAT</v>
      </c>
      <c r="K6532" t="str">
        <f>VLOOKUP(D6532,'Data Outlet'!$A$2:$D$17,4,FALSE)</f>
        <v>Dewi Lestari</v>
      </c>
      <c r="L6532" t="str">
        <f>VLOOKUP(D6532,'Data Outlet'!$A$2:$D$17,2,FALSE)</f>
        <v>CIBUBUR JUNCTION</v>
      </c>
    </row>
    <row r="6533" spans="1:12" x14ac:dyDescent="0.25">
      <c r="A6533" t="str">
        <f t="shared" si="204"/>
        <v>T-6532</v>
      </c>
      <c r="B6533" s="3" t="s">
        <v>2584</v>
      </c>
      <c r="C6533" s="5">
        <v>45448</v>
      </c>
      <c r="D6533" s="3" t="s">
        <v>35</v>
      </c>
      <c r="E6533" s="4" t="s">
        <v>2076</v>
      </c>
      <c r="F6533" s="9">
        <v>1</v>
      </c>
      <c r="G6533">
        <f>VLOOKUP(E6533,'Data Produk'!$A$2:$E$2517,5,FALSE)</f>
        <v>138500</v>
      </c>
      <c r="H6533">
        <f t="shared" si="205"/>
        <v>138500</v>
      </c>
      <c r="I6533" t="str">
        <f>VLOOKUP(E6533,'Data Produk'!$A$2:$E$2517,3,FALSE)</f>
        <v>BHINNEKA Gaming Headset HG17s Black</v>
      </c>
      <c r="J6533" t="str">
        <f>VLOOKUP(E6533,'Data Produk'!$A$2:$E$2517,4,FALSE)</f>
        <v>GAMING HEADSET</v>
      </c>
      <c r="K6533" t="str">
        <f>VLOOKUP(D6533,'Data Outlet'!$A$2:$D$17,4,FALSE)</f>
        <v>Budi Santoso</v>
      </c>
      <c r="L6533" t="str">
        <f>VLOOKUP(D6533,'Data Outlet'!$A$2:$D$17,2,FALSE)</f>
        <v>BINTARO EXCHANGE</v>
      </c>
    </row>
    <row r="6534" spans="1:12" x14ac:dyDescent="0.25">
      <c r="A6534" t="str">
        <f t="shared" si="204"/>
        <v>T-6533</v>
      </c>
      <c r="B6534" s="3" t="s">
        <v>2584</v>
      </c>
      <c r="C6534" s="5">
        <v>45459</v>
      </c>
      <c r="D6534" s="3" t="s">
        <v>39</v>
      </c>
      <c r="E6534" s="4" t="s">
        <v>438</v>
      </c>
      <c r="F6534" s="9">
        <v>4</v>
      </c>
      <c r="G6534">
        <f>VLOOKUP(E6534,'Data Produk'!$A$2:$E$2517,5,FALSE)</f>
        <v>37350</v>
      </c>
      <c r="H6534">
        <f t="shared" si="205"/>
        <v>149400</v>
      </c>
      <c r="I6534" t="str">
        <f>VLOOKUP(E6534,'Data Produk'!$A$2:$E$2517,3,FALSE)</f>
        <v>BHINNEKA LAVALIER MV01 MICROPHONE BLACK</v>
      </c>
      <c r="J6534" t="str">
        <f>VLOOKUP(E6534,'Data Produk'!$A$2:$E$2517,4,FALSE)</f>
        <v>STREAMING DEVICES</v>
      </c>
      <c r="K6534" t="str">
        <f>VLOOKUP(D6534,'Data Outlet'!$A$2:$D$17,4,FALSE)</f>
        <v>Eko Wijaya</v>
      </c>
      <c r="L6534" t="str">
        <f>VLOOKUP(D6534,'Data Outlet'!$A$2:$D$17,2,FALSE)</f>
        <v>KOTA KASABLANKA</v>
      </c>
    </row>
    <row r="6535" spans="1:12" x14ac:dyDescent="0.25">
      <c r="A6535" t="str">
        <f t="shared" si="204"/>
        <v>T-6534</v>
      </c>
      <c r="B6535" s="3" t="s">
        <v>2584</v>
      </c>
      <c r="C6535" s="5">
        <v>45465</v>
      </c>
      <c r="D6535" s="3" t="s">
        <v>37</v>
      </c>
      <c r="E6535" s="4" t="s">
        <v>2077</v>
      </c>
      <c r="F6535" s="9">
        <v>3</v>
      </c>
      <c r="G6535">
        <f>VLOOKUP(E6535,'Data Produk'!$A$2:$E$2517,5,FALSE)</f>
        <v>15000</v>
      </c>
      <c r="H6535">
        <f t="shared" si="205"/>
        <v>45000</v>
      </c>
      <c r="I6535" t="str">
        <f>VLOOKUP(E6535,'Data Produk'!$A$2:$E$2517,3,FALSE)</f>
        <v>KM103 BHINNEKA USB CABLE MICRO</v>
      </c>
      <c r="J6535" t="str">
        <f>VLOOKUP(E6535,'Data Produk'!$A$2:$E$2517,4,FALSE)</f>
        <v>CABLE</v>
      </c>
      <c r="K6535" t="str">
        <f>VLOOKUP(D6535,'Data Outlet'!$A$2:$D$17,4,FALSE)</f>
        <v>Dewi Lestari</v>
      </c>
      <c r="L6535" t="str">
        <f>VLOOKUP(D6535,'Data Outlet'!$A$2:$D$17,2,FALSE)</f>
        <v>CIBUBUR JUNCTION</v>
      </c>
    </row>
    <row r="6536" spans="1:12" x14ac:dyDescent="0.25">
      <c r="A6536" t="str">
        <f t="shared" si="204"/>
        <v>T-6535</v>
      </c>
      <c r="B6536" s="3" t="s">
        <v>2584</v>
      </c>
      <c r="C6536" s="5">
        <v>45465</v>
      </c>
      <c r="D6536" s="3" t="s">
        <v>39</v>
      </c>
      <c r="E6536" s="4" t="s">
        <v>436</v>
      </c>
      <c r="F6536" s="9">
        <v>2</v>
      </c>
      <c r="G6536">
        <f>VLOOKUP(E6536,'Data Produk'!$A$2:$E$2517,5,FALSE)</f>
        <v>80100</v>
      </c>
      <c r="H6536">
        <f t="shared" si="205"/>
        <v>160200</v>
      </c>
      <c r="I6536" t="str">
        <f>VLOOKUP(E6536,'Data Produk'!$A$2:$E$2517,3,FALSE)</f>
        <v>BHINNEKA AGILE MP903 GAMING MOUSEPAD BLACK</v>
      </c>
      <c r="J6536" t="str">
        <f>VLOOKUP(E6536,'Data Produk'!$A$2:$E$2517,4,FALSE)</f>
        <v>GAMING MOUSEPAD</v>
      </c>
      <c r="K6536" t="str">
        <f>VLOOKUP(D6536,'Data Outlet'!$A$2:$D$17,4,FALSE)</f>
        <v>Eko Wijaya</v>
      </c>
      <c r="L6536" t="str">
        <f>VLOOKUP(D6536,'Data Outlet'!$A$2:$D$17,2,FALSE)</f>
        <v>KOTA KASABLANKA</v>
      </c>
    </row>
    <row r="6537" spans="1:12" x14ac:dyDescent="0.25">
      <c r="A6537" t="str">
        <f t="shared" si="204"/>
        <v>T-6536</v>
      </c>
      <c r="B6537" s="3" t="s">
        <v>2584</v>
      </c>
      <c r="C6537" s="5">
        <v>45456</v>
      </c>
      <c r="D6537" s="3" t="s">
        <v>35</v>
      </c>
      <c r="E6537" s="4" t="s">
        <v>1531</v>
      </c>
      <c r="F6537" s="9">
        <v>1</v>
      </c>
      <c r="G6537">
        <f>VLOOKUP(E6537,'Data Produk'!$A$2:$E$2517,5,FALSE)</f>
        <v>41400</v>
      </c>
      <c r="H6537">
        <f t="shared" si="205"/>
        <v>41400</v>
      </c>
      <c r="I6537" t="str">
        <f>VLOOKUP(E6537,'Data Produk'!$A$2:$E$2517,3,FALSE)</f>
        <v>BHINNEKA CW1-Q03 18W 1-PORTS CHARGER (QC) WHITE</v>
      </c>
      <c r="J6537" t="str">
        <f>VLOOKUP(E6537,'Data Produk'!$A$2:$E$2517,4,FALSE)</f>
        <v>CHARGER</v>
      </c>
      <c r="K6537" t="str">
        <f>VLOOKUP(D6537,'Data Outlet'!$A$2:$D$17,4,FALSE)</f>
        <v>Budi Santoso</v>
      </c>
      <c r="L6537" t="str">
        <f>VLOOKUP(D6537,'Data Outlet'!$A$2:$D$17,2,FALSE)</f>
        <v>BINTARO EXCHANGE</v>
      </c>
    </row>
    <row r="6538" spans="1:12" x14ac:dyDescent="0.25">
      <c r="A6538" t="str">
        <f t="shared" si="204"/>
        <v>T-6537</v>
      </c>
      <c r="B6538" s="3" t="s">
        <v>2584</v>
      </c>
      <c r="C6538" s="5">
        <v>45447</v>
      </c>
      <c r="D6538" s="3" t="s">
        <v>35</v>
      </c>
      <c r="E6538" s="4" t="s">
        <v>1699</v>
      </c>
      <c r="F6538" s="9">
        <v>1</v>
      </c>
      <c r="G6538">
        <f>VLOOKUP(E6538,'Data Produk'!$A$2:$E$2517,5,FALSE)</f>
        <v>65700</v>
      </c>
      <c r="H6538">
        <f t="shared" si="205"/>
        <v>65700</v>
      </c>
      <c r="I6538" t="str">
        <f>VLOOKUP(E6538,'Data Produk'!$A$2:$E$2517,3,FALSE)</f>
        <v>BHINNEKA AGILE MP453 GAMING MOUSEPAD BLACK</v>
      </c>
      <c r="J6538" t="str">
        <f>VLOOKUP(E6538,'Data Produk'!$A$2:$E$2517,4,FALSE)</f>
        <v>GAMING MOUSEPAD</v>
      </c>
      <c r="K6538" t="str">
        <f>VLOOKUP(D6538,'Data Outlet'!$A$2:$D$17,4,FALSE)</f>
        <v>Budi Santoso</v>
      </c>
      <c r="L6538" t="str">
        <f>VLOOKUP(D6538,'Data Outlet'!$A$2:$D$17,2,FALSE)</f>
        <v>BINTARO EXCHANGE</v>
      </c>
    </row>
    <row r="6539" spans="1:12" x14ac:dyDescent="0.25">
      <c r="A6539" t="str">
        <f t="shared" si="204"/>
        <v>T-6538</v>
      </c>
      <c r="B6539" s="3" t="s">
        <v>2584</v>
      </c>
      <c r="C6539" s="5">
        <v>45450</v>
      </c>
      <c r="D6539" s="3" t="s">
        <v>42</v>
      </c>
      <c r="E6539" s="4" t="s">
        <v>1248</v>
      </c>
      <c r="F6539" s="9">
        <v>1</v>
      </c>
      <c r="G6539">
        <f>VLOOKUP(E6539,'Data Produk'!$A$2:$E$2517,5,FALSE)</f>
        <v>160000</v>
      </c>
      <c r="H6539">
        <f t="shared" si="205"/>
        <v>160000</v>
      </c>
      <c r="I6539" t="str">
        <f>VLOOKUP(E6539,'Data Produk'!$A$2:$E$2517,3,FALSE)</f>
        <v>BHINNEKA Gaming Keyboard K-613 TKL II</v>
      </c>
      <c r="J6539" t="str">
        <f>VLOOKUP(E6539,'Data Produk'!$A$2:$E$2517,4,FALSE)</f>
        <v>KEYBOARD GAMING</v>
      </c>
      <c r="K6539" t="str">
        <f>VLOOKUP(D6539,'Data Outlet'!$A$2:$D$17,4,FALSE)</f>
        <v>Hadi Nugroho</v>
      </c>
      <c r="L6539" t="str">
        <f>VLOOKUP(D6539,'Data Outlet'!$A$2:$D$17,2,FALSE)</f>
        <v>MALL KELAPA GADING</v>
      </c>
    </row>
    <row r="6540" spans="1:12" x14ac:dyDescent="0.25">
      <c r="A6540" t="str">
        <f t="shared" ref="A6540:A6603" si="206">"T-"&amp;ROW()-1</f>
        <v>T-6539</v>
      </c>
      <c r="B6540" s="3" t="s">
        <v>2584</v>
      </c>
      <c r="C6540" s="5">
        <v>45459</v>
      </c>
      <c r="D6540" s="3" t="s">
        <v>42</v>
      </c>
      <c r="E6540" s="4" t="s">
        <v>2078</v>
      </c>
      <c r="F6540" s="9">
        <v>1</v>
      </c>
      <c r="G6540">
        <f>VLOOKUP(E6540,'Data Produk'!$A$2:$E$2517,5,FALSE)</f>
        <v>354000</v>
      </c>
      <c r="H6540">
        <f t="shared" si="205"/>
        <v>354000</v>
      </c>
      <c r="I6540" t="str">
        <f>VLOOKUP(E6540,'Data Produk'!$A$2:$E$2517,3,FALSE)</f>
        <v>BHINNEKA Gaming Keyboard MK-853 RGB BLUE SWITCH (BLACK)</v>
      </c>
      <c r="J6540" t="str">
        <f>VLOOKUP(E6540,'Data Produk'!$A$2:$E$2517,4,FALSE)</f>
        <v>KEYBOARD GAMING</v>
      </c>
      <c r="K6540" t="str">
        <f>VLOOKUP(D6540,'Data Outlet'!$A$2:$D$17,4,FALSE)</f>
        <v>Hadi Nugroho</v>
      </c>
      <c r="L6540" t="str">
        <f>VLOOKUP(D6540,'Data Outlet'!$A$2:$D$17,2,FALSE)</f>
        <v>MALL KELAPA GADING</v>
      </c>
    </row>
    <row r="6541" spans="1:12" x14ac:dyDescent="0.25">
      <c r="A6541" t="str">
        <f t="shared" si="206"/>
        <v>T-6540</v>
      </c>
      <c r="B6541" s="3" t="s">
        <v>2584</v>
      </c>
      <c r="C6541" s="5">
        <v>45448</v>
      </c>
      <c r="D6541" s="3" t="s">
        <v>35</v>
      </c>
      <c r="E6541" s="4" t="s">
        <v>1878</v>
      </c>
      <c r="F6541" s="9">
        <v>2</v>
      </c>
      <c r="G6541">
        <f>VLOOKUP(E6541,'Data Produk'!$A$2:$E$2517,5,FALSE)</f>
        <v>26100</v>
      </c>
      <c r="H6541">
        <f t="shared" si="205"/>
        <v>52200</v>
      </c>
      <c r="I6541" t="str">
        <f>VLOOKUP(E6541,'Data Produk'!$A$2:$E$2517,3,FALSE)</f>
        <v>KM102 BHINNEKA USB CABLE MICRO</v>
      </c>
      <c r="J6541" t="str">
        <f>VLOOKUP(E6541,'Data Produk'!$A$2:$E$2517,4,FALSE)</f>
        <v>CABLE</v>
      </c>
      <c r="K6541" t="str">
        <f>VLOOKUP(D6541,'Data Outlet'!$A$2:$D$17,4,FALSE)</f>
        <v>Budi Santoso</v>
      </c>
      <c r="L6541" t="str">
        <f>VLOOKUP(D6541,'Data Outlet'!$A$2:$D$17,2,FALSE)</f>
        <v>BINTARO EXCHANGE</v>
      </c>
    </row>
    <row r="6542" spans="1:12" x14ac:dyDescent="0.25">
      <c r="A6542" t="str">
        <f t="shared" si="206"/>
        <v>T-6541</v>
      </c>
      <c r="B6542" s="3" t="s">
        <v>2584</v>
      </c>
      <c r="C6542" s="5">
        <v>45452</v>
      </c>
      <c r="D6542" s="3" t="s">
        <v>42</v>
      </c>
      <c r="E6542" s="4" t="s">
        <v>1242</v>
      </c>
      <c r="F6542" s="9">
        <v>1</v>
      </c>
      <c r="G6542">
        <f>VLOOKUP(E6542,'Data Produk'!$A$2:$E$2517,5,FALSE)</f>
        <v>80000</v>
      </c>
      <c r="H6542">
        <f t="shared" si="205"/>
        <v>80000</v>
      </c>
      <c r="I6542" t="str">
        <f>VLOOKUP(E6542,'Data Produk'!$A$2:$E$2517,3,FALSE)</f>
        <v>BHINNEKA Gaming WristPad AC4101L (PILO FULL SIZE)</v>
      </c>
      <c r="J6542" t="str">
        <f>VLOOKUP(E6542,'Data Produk'!$A$2:$E$2517,4,FALSE)</f>
        <v>OTHER ACCESSORIES</v>
      </c>
      <c r="K6542" t="str">
        <f>VLOOKUP(D6542,'Data Outlet'!$A$2:$D$17,4,FALSE)</f>
        <v>Hadi Nugroho</v>
      </c>
      <c r="L6542" t="str">
        <f>VLOOKUP(D6542,'Data Outlet'!$A$2:$D$17,2,FALSE)</f>
        <v>MALL KELAPA GADING</v>
      </c>
    </row>
    <row r="6543" spans="1:12" x14ac:dyDescent="0.25">
      <c r="A6543" t="str">
        <f t="shared" si="206"/>
        <v>T-6542</v>
      </c>
      <c r="B6543" s="3" t="s">
        <v>2584</v>
      </c>
      <c r="C6543" s="5">
        <v>45470</v>
      </c>
      <c r="D6543" s="3" t="s">
        <v>37</v>
      </c>
      <c r="E6543" s="4" t="s">
        <v>1221</v>
      </c>
      <c r="F6543" s="9">
        <v>3</v>
      </c>
      <c r="G6543">
        <f>VLOOKUP(E6543,'Data Produk'!$A$2:$E$2517,5,FALSE)</f>
        <v>116100</v>
      </c>
      <c r="H6543">
        <f t="shared" si="205"/>
        <v>348300</v>
      </c>
      <c r="I6543" t="str">
        <f>VLOOKUP(E6543,'Data Produk'!$A$2:$E$2517,3,FALSE)</f>
        <v>BHINNEKA SMART LED STRIP SL0103</v>
      </c>
      <c r="J6543" t="str">
        <f>VLOOKUP(E6543,'Data Produk'!$A$2:$E$2517,4,FALSE)</f>
        <v>SMART LIFE</v>
      </c>
      <c r="K6543" t="str">
        <f>VLOOKUP(D6543,'Data Outlet'!$A$2:$D$17,4,FALSE)</f>
        <v>Dewi Lestari</v>
      </c>
      <c r="L6543" t="str">
        <f>VLOOKUP(D6543,'Data Outlet'!$A$2:$D$17,2,FALSE)</f>
        <v>CIBUBUR JUNCTION</v>
      </c>
    </row>
    <row r="6544" spans="1:12" x14ac:dyDescent="0.25">
      <c r="A6544" t="str">
        <f t="shared" si="206"/>
        <v>T-6543</v>
      </c>
      <c r="B6544" s="3" t="s">
        <v>2584</v>
      </c>
      <c r="C6544" s="5">
        <v>45468</v>
      </c>
      <c r="D6544" s="3" t="s">
        <v>39</v>
      </c>
      <c r="E6544" s="4" t="s">
        <v>1117</v>
      </c>
      <c r="F6544" s="9">
        <v>2</v>
      </c>
      <c r="G6544">
        <f>VLOOKUP(E6544,'Data Produk'!$A$2:$E$2517,5,FALSE)</f>
        <v>90000</v>
      </c>
      <c r="H6544">
        <f t="shared" si="205"/>
        <v>180000</v>
      </c>
      <c r="I6544" t="str">
        <f>VLOOKUP(E6544,'Data Produk'!$A$2:$E$2517,3,FALSE)</f>
        <v>BHINNEKA Gaming Mouse X15</v>
      </c>
      <c r="J6544" t="str">
        <f>VLOOKUP(E6544,'Data Produk'!$A$2:$E$2517,4,FALSE)</f>
        <v>MOUSE GAMING</v>
      </c>
      <c r="K6544" t="str">
        <f>VLOOKUP(D6544,'Data Outlet'!$A$2:$D$17,4,FALSE)</f>
        <v>Eko Wijaya</v>
      </c>
      <c r="L6544" t="str">
        <f>VLOOKUP(D6544,'Data Outlet'!$A$2:$D$17,2,FALSE)</f>
        <v>KOTA KASABLANKA</v>
      </c>
    </row>
    <row r="6545" spans="1:12" x14ac:dyDescent="0.25">
      <c r="A6545" t="str">
        <f t="shared" si="206"/>
        <v>T-6544</v>
      </c>
      <c r="B6545" s="3" t="s">
        <v>2584</v>
      </c>
      <c r="C6545" s="5">
        <v>45462</v>
      </c>
      <c r="D6545" s="3" t="s">
        <v>37</v>
      </c>
      <c r="E6545" s="4" t="s">
        <v>1851</v>
      </c>
      <c r="F6545" s="9">
        <v>1</v>
      </c>
      <c r="G6545">
        <f>VLOOKUP(E6545,'Data Produk'!$A$2:$E$2517,5,FALSE)</f>
        <v>50000</v>
      </c>
      <c r="H6545">
        <f t="shared" si="205"/>
        <v>50000</v>
      </c>
      <c r="I6545" t="str">
        <f>VLOOKUP(E6545,'Data Produk'!$A$2:$E$2517,3,FALSE)</f>
        <v>BHINNEKA Gaming Headset Stand Model Y</v>
      </c>
      <c r="J6545" t="str">
        <f>VLOOKUP(E6545,'Data Produk'!$A$2:$E$2517,4,FALSE)</f>
        <v>OTHER ACCESSORIES</v>
      </c>
      <c r="K6545" t="str">
        <f>VLOOKUP(D6545,'Data Outlet'!$A$2:$D$17,4,FALSE)</f>
        <v>Dewi Lestari</v>
      </c>
      <c r="L6545" t="str">
        <f>VLOOKUP(D6545,'Data Outlet'!$A$2:$D$17,2,FALSE)</f>
        <v>CIBUBUR JUNCTION</v>
      </c>
    </row>
    <row r="6546" spans="1:12" x14ac:dyDescent="0.25">
      <c r="A6546" t="str">
        <f t="shared" si="206"/>
        <v>T-6545</v>
      </c>
      <c r="B6546" s="3" t="s">
        <v>2584</v>
      </c>
      <c r="C6546" s="5">
        <v>45459</v>
      </c>
      <c r="D6546" s="3" t="s">
        <v>35</v>
      </c>
      <c r="E6546" s="4" t="s">
        <v>2079</v>
      </c>
      <c r="F6546" s="9">
        <v>1</v>
      </c>
      <c r="G6546">
        <f>VLOOKUP(E6546,'Data Produk'!$A$2:$E$2517,5,FALSE)</f>
        <v>500000</v>
      </c>
      <c r="H6546">
        <f t="shared" si="205"/>
        <v>500000</v>
      </c>
      <c r="I6546" t="str">
        <f>VLOOKUP(E6546,'Data Produk'!$A$2:$E$2517,3,FALSE)</f>
        <v>BHINNEKA Gaming Mouse Wireless XD3 BLACK</v>
      </c>
      <c r="J6546" t="str">
        <f>VLOOKUP(E6546,'Data Produk'!$A$2:$E$2517,4,FALSE)</f>
        <v>MOUSE GAMING</v>
      </c>
      <c r="K6546" t="str">
        <f>VLOOKUP(D6546,'Data Outlet'!$A$2:$D$17,4,FALSE)</f>
        <v>Budi Santoso</v>
      </c>
      <c r="L6546" t="str">
        <f>VLOOKUP(D6546,'Data Outlet'!$A$2:$D$17,2,FALSE)</f>
        <v>BINTARO EXCHANGE</v>
      </c>
    </row>
    <row r="6547" spans="1:12" x14ac:dyDescent="0.25">
      <c r="A6547" t="str">
        <f t="shared" si="206"/>
        <v>T-6546</v>
      </c>
      <c r="B6547" s="3" t="s">
        <v>2584</v>
      </c>
      <c r="C6547" s="5">
        <v>45456</v>
      </c>
      <c r="D6547" s="3" t="s">
        <v>39</v>
      </c>
      <c r="E6547" s="4" t="s">
        <v>1099</v>
      </c>
      <c r="F6547" s="9">
        <v>3</v>
      </c>
      <c r="G6547">
        <f>VLOOKUP(E6547,'Data Produk'!$A$2:$E$2517,5,FALSE)</f>
        <v>32000</v>
      </c>
      <c r="H6547">
        <f t="shared" si="205"/>
        <v>96000</v>
      </c>
      <c r="I6547" t="str">
        <f>VLOOKUP(E6547,'Data Produk'!$A$2:$E$2517,3,FALSE)</f>
        <v>KC104 BHINNEKA USB CABLE TYPE C</v>
      </c>
      <c r="J6547" t="str">
        <f>VLOOKUP(E6547,'Data Produk'!$A$2:$E$2517,4,FALSE)</f>
        <v>CABLE</v>
      </c>
      <c r="K6547" t="str">
        <f>VLOOKUP(D6547,'Data Outlet'!$A$2:$D$17,4,FALSE)</f>
        <v>Eko Wijaya</v>
      </c>
      <c r="L6547" t="str">
        <f>VLOOKUP(D6547,'Data Outlet'!$A$2:$D$17,2,FALSE)</f>
        <v>KOTA KASABLANKA</v>
      </c>
    </row>
    <row r="6548" spans="1:12" x14ac:dyDescent="0.25">
      <c r="A6548" t="str">
        <f t="shared" si="206"/>
        <v>T-6547</v>
      </c>
      <c r="B6548" s="3" t="s">
        <v>2584</v>
      </c>
      <c r="C6548" s="5">
        <v>45468</v>
      </c>
      <c r="D6548" s="3" t="s">
        <v>35</v>
      </c>
      <c r="E6548" s="4" t="s">
        <v>2080</v>
      </c>
      <c r="F6548" s="9">
        <v>4</v>
      </c>
      <c r="G6548">
        <f>VLOOKUP(E6548,'Data Produk'!$A$2:$E$2517,5,FALSE)</f>
        <v>80000</v>
      </c>
      <c r="H6548">
        <f t="shared" si="205"/>
        <v>320000</v>
      </c>
      <c r="I6548" t="str">
        <f>VLOOKUP(E6548,'Data Produk'!$A$2:$E$2517,3,FALSE)</f>
        <v>BHINNEKA Gaming WristPad AC4101L (PILO FULL SIZE)</v>
      </c>
      <c r="J6548" t="str">
        <f>VLOOKUP(E6548,'Data Produk'!$A$2:$E$2517,4,FALSE)</f>
        <v>OTHER ACCESSORIES</v>
      </c>
      <c r="K6548" t="str">
        <f>VLOOKUP(D6548,'Data Outlet'!$A$2:$D$17,4,FALSE)</f>
        <v>Budi Santoso</v>
      </c>
      <c r="L6548" t="str">
        <f>VLOOKUP(D6548,'Data Outlet'!$A$2:$D$17,2,FALSE)</f>
        <v>BINTARO EXCHANGE</v>
      </c>
    </row>
    <row r="6549" spans="1:12" x14ac:dyDescent="0.25">
      <c r="A6549" t="str">
        <f t="shared" si="206"/>
        <v>T-6548</v>
      </c>
      <c r="B6549" s="3" t="s">
        <v>2584</v>
      </c>
      <c r="C6549" s="5">
        <v>45451</v>
      </c>
      <c r="D6549" s="3" t="s">
        <v>42</v>
      </c>
      <c r="E6549" s="4" t="s">
        <v>2039</v>
      </c>
      <c r="F6549" s="9">
        <v>3</v>
      </c>
      <c r="G6549">
        <f>VLOOKUP(E6549,'Data Produk'!$A$2:$E$2517,5,FALSE)</f>
        <v>80000</v>
      </c>
      <c r="H6549">
        <f t="shared" si="205"/>
        <v>240000</v>
      </c>
      <c r="I6549" t="str">
        <f>VLOOKUP(E6549,'Data Produk'!$A$2:$E$2517,3,FALSE)</f>
        <v>BHINNEKA Gaming Headset Stand Tower AC3001</v>
      </c>
      <c r="J6549" t="str">
        <f>VLOOKUP(E6549,'Data Produk'!$A$2:$E$2517,4,FALSE)</f>
        <v>OTHER ACCESSORIES</v>
      </c>
      <c r="K6549" t="str">
        <f>VLOOKUP(D6549,'Data Outlet'!$A$2:$D$17,4,FALSE)</f>
        <v>Hadi Nugroho</v>
      </c>
      <c r="L6549" t="str">
        <f>VLOOKUP(D6549,'Data Outlet'!$A$2:$D$17,2,FALSE)</f>
        <v>MALL KELAPA GADING</v>
      </c>
    </row>
    <row r="6550" spans="1:12" x14ac:dyDescent="0.25">
      <c r="A6550" t="str">
        <f t="shared" si="206"/>
        <v>T-6549</v>
      </c>
      <c r="B6550" s="3" t="s">
        <v>2584</v>
      </c>
      <c r="C6550" s="5">
        <v>45468</v>
      </c>
      <c r="D6550" s="3" t="s">
        <v>39</v>
      </c>
      <c r="E6550" s="4" t="s">
        <v>381</v>
      </c>
      <c r="F6550" s="9">
        <v>4</v>
      </c>
      <c r="G6550">
        <f>VLOOKUP(E6550,'Data Produk'!$A$2:$E$2517,5,FALSE)</f>
        <v>12600</v>
      </c>
      <c r="H6550">
        <f t="shared" si="205"/>
        <v>50400</v>
      </c>
      <c r="I6550" t="str">
        <f>VLOOKUP(E6550,'Data Produk'!$A$2:$E$2517,3,FALSE)</f>
        <v>BHINNEKA BASIC XL MP64 BASIC MOUSEPAD BLACK</v>
      </c>
      <c r="J6550" t="str">
        <f>VLOOKUP(E6550,'Data Produk'!$A$2:$E$2517,4,FALSE)</f>
        <v>BASIC MOUSEPAD</v>
      </c>
      <c r="K6550" t="str">
        <f>VLOOKUP(D6550,'Data Outlet'!$A$2:$D$17,4,FALSE)</f>
        <v>Eko Wijaya</v>
      </c>
      <c r="L6550" t="str">
        <f>VLOOKUP(D6550,'Data Outlet'!$A$2:$D$17,2,FALSE)</f>
        <v>KOTA KASABLANKA</v>
      </c>
    </row>
    <row r="6551" spans="1:12" x14ac:dyDescent="0.25">
      <c r="A6551" t="str">
        <f t="shared" si="206"/>
        <v>T-6550</v>
      </c>
      <c r="B6551" s="3" t="s">
        <v>2584</v>
      </c>
      <c r="C6551" s="5">
        <v>45462</v>
      </c>
      <c r="D6551" s="3" t="s">
        <v>39</v>
      </c>
      <c r="E6551" s="4" t="s">
        <v>2081</v>
      </c>
      <c r="F6551" s="9">
        <v>21</v>
      </c>
      <c r="G6551">
        <f>VLOOKUP(E6551,'Data Produk'!$A$2:$E$2517,5,FALSE)</f>
        <v>57500</v>
      </c>
      <c r="H6551">
        <f t="shared" si="205"/>
        <v>1207500</v>
      </c>
      <c r="I6551" t="str">
        <f>VLOOKUP(E6551,'Data Produk'!$A$2:$E$2517,3,FALSE)</f>
        <v>BHINNEKA Mouse Wireless W188 BLACK</v>
      </c>
      <c r="J6551" t="str">
        <f>VLOOKUP(E6551,'Data Produk'!$A$2:$E$2517,4,FALSE)</f>
        <v>OFFICE MOUSE</v>
      </c>
      <c r="K6551" t="str">
        <f>VLOOKUP(D6551,'Data Outlet'!$A$2:$D$17,4,FALSE)</f>
        <v>Eko Wijaya</v>
      </c>
      <c r="L6551" t="str">
        <f>VLOOKUP(D6551,'Data Outlet'!$A$2:$D$17,2,FALSE)</f>
        <v>KOTA KASABLANKA</v>
      </c>
    </row>
    <row r="6552" spans="1:12" x14ac:dyDescent="0.25">
      <c r="A6552" t="str">
        <f t="shared" si="206"/>
        <v>T-6551</v>
      </c>
      <c r="B6552" s="3" t="s">
        <v>2584</v>
      </c>
      <c r="C6552" s="5">
        <v>45473</v>
      </c>
      <c r="D6552" s="3" t="s">
        <v>35</v>
      </c>
      <c r="E6552" s="4" t="s">
        <v>2082</v>
      </c>
      <c r="F6552" s="9">
        <v>2</v>
      </c>
      <c r="G6552">
        <f>VLOOKUP(E6552,'Data Produk'!$A$2:$E$2517,5,FALSE)</f>
        <v>41000</v>
      </c>
      <c r="H6552">
        <f t="shared" si="205"/>
        <v>82000</v>
      </c>
      <c r="I6552" t="str">
        <f>VLOOKUP(E6552,'Data Produk'!$A$2:$E$2517,3,FALSE)</f>
        <v>BHINNEKA Gaming Mousepad MP44</v>
      </c>
      <c r="J6552" t="str">
        <f>VLOOKUP(E6552,'Data Produk'!$A$2:$E$2517,4,FALSE)</f>
        <v>BASIC MOUSEPAD</v>
      </c>
      <c r="K6552" t="str">
        <f>VLOOKUP(D6552,'Data Outlet'!$A$2:$D$17,4,FALSE)</f>
        <v>Budi Santoso</v>
      </c>
      <c r="L6552" t="str">
        <f>VLOOKUP(D6552,'Data Outlet'!$A$2:$D$17,2,FALSE)</f>
        <v>BINTARO EXCHANGE</v>
      </c>
    </row>
    <row r="6553" spans="1:12" x14ac:dyDescent="0.25">
      <c r="A6553" t="str">
        <f t="shared" si="206"/>
        <v>T-6552</v>
      </c>
      <c r="B6553" s="3" t="s">
        <v>2584</v>
      </c>
      <c r="C6553" s="5">
        <v>45465</v>
      </c>
      <c r="D6553" s="3" t="s">
        <v>35</v>
      </c>
      <c r="E6553" s="4" t="s">
        <v>2083</v>
      </c>
      <c r="F6553" s="9">
        <v>6</v>
      </c>
      <c r="G6553">
        <f>VLOOKUP(E6553,'Data Produk'!$A$2:$E$2517,5,FALSE)</f>
        <v>9300</v>
      </c>
      <c r="H6553">
        <f t="shared" si="205"/>
        <v>55800</v>
      </c>
      <c r="I6553" t="str">
        <f>VLOOKUP(E6553,'Data Produk'!$A$2:$E$2517,3,FALSE)</f>
        <v>BHINNEKA Gaming Mousepad MP25</v>
      </c>
      <c r="J6553" t="str">
        <f>VLOOKUP(E6553,'Data Produk'!$A$2:$E$2517,4,FALSE)</f>
        <v>BASIC MOUSEPAD</v>
      </c>
      <c r="K6553" t="str">
        <f>VLOOKUP(D6553,'Data Outlet'!$A$2:$D$17,4,FALSE)</f>
        <v>Budi Santoso</v>
      </c>
      <c r="L6553" t="str">
        <f>VLOOKUP(D6553,'Data Outlet'!$A$2:$D$17,2,FALSE)</f>
        <v>BINTARO EXCHANGE</v>
      </c>
    </row>
    <row r="6554" spans="1:12" x14ac:dyDescent="0.25">
      <c r="A6554" t="str">
        <f t="shared" si="206"/>
        <v>T-6553</v>
      </c>
      <c r="B6554" s="3" t="s">
        <v>2584</v>
      </c>
      <c r="C6554" s="5">
        <v>45452</v>
      </c>
      <c r="D6554" s="3" t="s">
        <v>39</v>
      </c>
      <c r="E6554" s="4" t="s">
        <v>1177</v>
      </c>
      <c r="F6554" s="9">
        <v>3</v>
      </c>
      <c r="G6554">
        <f>VLOOKUP(E6554,'Data Produk'!$A$2:$E$2517,5,FALSE)</f>
        <v>40500</v>
      </c>
      <c r="H6554">
        <f t="shared" si="205"/>
        <v>121500</v>
      </c>
      <c r="I6554" t="str">
        <f>VLOOKUP(E6554,'Data Produk'!$A$2:$E$2517,3,FALSE)</f>
        <v>KC106 BHINNEKA USB CABLE TYPE C</v>
      </c>
      <c r="J6554" t="str">
        <f>VLOOKUP(E6554,'Data Produk'!$A$2:$E$2517,4,FALSE)</f>
        <v>CABLE</v>
      </c>
      <c r="K6554" t="str">
        <f>VLOOKUP(D6554,'Data Outlet'!$A$2:$D$17,4,FALSE)</f>
        <v>Eko Wijaya</v>
      </c>
      <c r="L6554" t="str">
        <f>VLOOKUP(D6554,'Data Outlet'!$A$2:$D$17,2,FALSE)</f>
        <v>KOTA KASABLANKA</v>
      </c>
    </row>
    <row r="6555" spans="1:12" x14ac:dyDescent="0.25">
      <c r="A6555" t="str">
        <f t="shared" si="206"/>
        <v>T-6554</v>
      </c>
      <c r="B6555" s="3" t="s">
        <v>2584</v>
      </c>
      <c r="C6555" s="5">
        <v>45472</v>
      </c>
      <c r="D6555" s="3" t="s">
        <v>39</v>
      </c>
      <c r="E6555" s="4" t="s">
        <v>1261</v>
      </c>
      <c r="F6555" s="9">
        <v>2</v>
      </c>
      <c r="G6555">
        <f>VLOOKUP(E6555,'Data Produk'!$A$2:$E$2517,5,FALSE)</f>
        <v>354000</v>
      </c>
      <c r="H6555">
        <f t="shared" si="205"/>
        <v>708000</v>
      </c>
      <c r="I6555" t="str">
        <f>VLOOKUP(E6555,'Data Produk'!$A$2:$E$2517,3,FALSE)</f>
        <v>BHINNEKA Gaming Keyboard MK-853 V2 BLUE SWITCH (BLACK)</v>
      </c>
      <c r="J6555" t="str">
        <f>VLOOKUP(E6555,'Data Produk'!$A$2:$E$2517,4,FALSE)</f>
        <v>KEYBOARD GAMING</v>
      </c>
      <c r="K6555" t="str">
        <f>VLOOKUP(D6555,'Data Outlet'!$A$2:$D$17,4,FALSE)</f>
        <v>Eko Wijaya</v>
      </c>
      <c r="L6555" t="str">
        <f>VLOOKUP(D6555,'Data Outlet'!$A$2:$D$17,2,FALSE)</f>
        <v>KOTA KASABLANKA</v>
      </c>
    </row>
    <row r="6556" spans="1:12" x14ac:dyDescent="0.25">
      <c r="A6556" t="str">
        <f t="shared" si="206"/>
        <v>T-6555</v>
      </c>
      <c r="B6556" s="3" t="s">
        <v>2584</v>
      </c>
      <c r="C6556" s="5">
        <v>45448</v>
      </c>
      <c r="D6556" s="3" t="s">
        <v>39</v>
      </c>
      <c r="E6556" s="4" t="s">
        <v>1247</v>
      </c>
      <c r="F6556" s="9">
        <v>7</v>
      </c>
      <c r="G6556">
        <f>VLOOKUP(E6556,'Data Produk'!$A$2:$E$2517,5,FALSE)</f>
        <v>26500</v>
      </c>
      <c r="H6556">
        <f t="shared" si="205"/>
        <v>185500</v>
      </c>
      <c r="I6556" t="str">
        <f>VLOOKUP(E6556,'Data Produk'!$A$2:$E$2517,3,FALSE)</f>
        <v>KL102 BHINNEKA USB CABLE LIGHTNING</v>
      </c>
      <c r="J6556" t="str">
        <f>VLOOKUP(E6556,'Data Produk'!$A$2:$E$2517,4,FALSE)</f>
        <v>CABLE</v>
      </c>
      <c r="K6556" t="str">
        <f>VLOOKUP(D6556,'Data Outlet'!$A$2:$D$17,4,FALSE)</f>
        <v>Eko Wijaya</v>
      </c>
      <c r="L6556" t="str">
        <f>VLOOKUP(D6556,'Data Outlet'!$A$2:$D$17,2,FALSE)</f>
        <v>KOTA KASABLANKA</v>
      </c>
    </row>
    <row r="6557" spans="1:12" x14ac:dyDescent="0.25">
      <c r="A6557" t="str">
        <f t="shared" si="206"/>
        <v>T-6556</v>
      </c>
      <c r="B6557" s="3" t="s">
        <v>2584</v>
      </c>
      <c r="C6557" s="5">
        <v>45445</v>
      </c>
      <c r="D6557" s="3" t="s">
        <v>42</v>
      </c>
      <c r="E6557" s="4" t="s">
        <v>1199</v>
      </c>
      <c r="F6557" s="9">
        <v>3</v>
      </c>
      <c r="G6557">
        <f>VLOOKUP(E6557,'Data Produk'!$A$2:$E$2517,5,FALSE)</f>
        <v>29700</v>
      </c>
      <c r="H6557">
        <f t="shared" si="205"/>
        <v>89100</v>
      </c>
      <c r="I6557" t="str">
        <f>VLOOKUP(E6557,'Data Produk'!$A$2:$E$2517,3,FALSE)</f>
        <v>KL201 BHINNEKA USB CABLE LIGHTNING</v>
      </c>
      <c r="J6557" t="str">
        <f>VLOOKUP(E6557,'Data Produk'!$A$2:$E$2517,4,FALSE)</f>
        <v>CABLE</v>
      </c>
      <c r="K6557" t="str">
        <f>VLOOKUP(D6557,'Data Outlet'!$A$2:$D$17,4,FALSE)</f>
        <v>Hadi Nugroho</v>
      </c>
      <c r="L6557" t="str">
        <f>VLOOKUP(D6557,'Data Outlet'!$A$2:$D$17,2,FALSE)</f>
        <v>MALL KELAPA GADING</v>
      </c>
    </row>
    <row r="6558" spans="1:12" x14ac:dyDescent="0.25">
      <c r="A6558" t="str">
        <f t="shared" si="206"/>
        <v>T-6557</v>
      </c>
      <c r="B6558" s="3" t="s">
        <v>2584</v>
      </c>
      <c r="C6558" s="5">
        <v>45468</v>
      </c>
      <c r="D6558" s="3" t="s">
        <v>39</v>
      </c>
      <c r="E6558" s="4" t="s">
        <v>1219</v>
      </c>
      <c r="F6558" s="9">
        <v>4</v>
      </c>
      <c r="G6558">
        <f>VLOOKUP(E6558,'Data Produk'!$A$2:$E$2517,5,FALSE)</f>
        <v>15000</v>
      </c>
      <c r="H6558">
        <f t="shared" si="205"/>
        <v>60000</v>
      </c>
      <c r="I6558" t="str">
        <f>VLOOKUP(E6558,'Data Produk'!$A$2:$E$2517,3,FALSE)</f>
        <v>KC103 BHINNEKA USB CABLE TYPE C</v>
      </c>
      <c r="J6558" t="str">
        <f>VLOOKUP(E6558,'Data Produk'!$A$2:$E$2517,4,FALSE)</f>
        <v>CABLE</v>
      </c>
      <c r="K6558" t="str">
        <f>VLOOKUP(D6558,'Data Outlet'!$A$2:$D$17,4,FALSE)</f>
        <v>Eko Wijaya</v>
      </c>
      <c r="L6558" t="str">
        <f>VLOOKUP(D6558,'Data Outlet'!$A$2:$D$17,2,FALSE)</f>
        <v>KOTA KASABLANKA</v>
      </c>
    </row>
    <row r="6559" spans="1:12" x14ac:dyDescent="0.25">
      <c r="A6559" t="str">
        <f t="shared" si="206"/>
        <v>T-6558</v>
      </c>
      <c r="B6559" s="3" t="s">
        <v>2584</v>
      </c>
      <c r="C6559" s="5">
        <v>45445</v>
      </c>
      <c r="D6559" s="3" t="s">
        <v>39</v>
      </c>
      <c r="E6559" s="4" t="s">
        <v>1995</v>
      </c>
      <c r="F6559" s="9">
        <v>1</v>
      </c>
      <c r="G6559">
        <f>VLOOKUP(E6559,'Data Produk'!$A$2:$E$2517,5,FALSE)</f>
        <v>197100</v>
      </c>
      <c r="H6559">
        <f t="shared" si="205"/>
        <v>197100</v>
      </c>
      <c r="I6559" t="str">
        <f>VLOOKUP(E6559,'Data Produk'!$A$2:$E$2517,3,FALSE)</f>
        <v>BHINNEKA Gaming Deskmat ATO MP905 MARBLE</v>
      </c>
      <c r="J6559" t="str">
        <f>VLOOKUP(E6559,'Data Produk'!$A$2:$E$2517,4,FALSE)</f>
        <v>DESKMAT</v>
      </c>
      <c r="K6559" t="str">
        <f>VLOOKUP(D6559,'Data Outlet'!$A$2:$D$17,4,FALSE)</f>
        <v>Eko Wijaya</v>
      </c>
      <c r="L6559" t="str">
        <f>VLOOKUP(D6559,'Data Outlet'!$A$2:$D$17,2,FALSE)</f>
        <v>KOTA KASABLANKA</v>
      </c>
    </row>
    <row r="6560" spans="1:12" x14ac:dyDescent="0.25">
      <c r="A6560" t="str">
        <f t="shared" si="206"/>
        <v>T-6559</v>
      </c>
      <c r="B6560" s="3" t="s">
        <v>2584</v>
      </c>
      <c r="C6560" s="5">
        <v>45466</v>
      </c>
      <c r="D6560" s="3" t="s">
        <v>39</v>
      </c>
      <c r="E6560" s="4" t="s">
        <v>1080</v>
      </c>
      <c r="F6560" s="9">
        <v>1</v>
      </c>
      <c r="G6560">
        <f>VLOOKUP(E6560,'Data Produk'!$A$2:$E$2517,5,FALSE)</f>
        <v>170100</v>
      </c>
      <c r="H6560">
        <f t="shared" si="205"/>
        <v>170100</v>
      </c>
      <c r="I6560" t="str">
        <f>VLOOKUP(E6560,'Data Produk'!$A$2:$E$2517,3,FALSE)</f>
        <v>BHINNEKA Gaming Deskmat ATO MP905 PLUM</v>
      </c>
      <c r="J6560" t="str">
        <f>VLOOKUP(E6560,'Data Produk'!$A$2:$E$2517,4,FALSE)</f>
        <v>DESKMAT</v>
      </c>
      <c r="K6560" t="str">
        <f>VLOOKUP(D6560,'Data Outlet'!$A$2:$D$17,4,FALSE)</f>
        <v>Eko Wijaya</v>
      </c>
      <c r="L6560" t="str">
        <f>VLOOKUP(D6560,'Data Outlet'!$A$2:$D$17,2,FALSE)</f>
        <v>KOTA KASABLANKA</v>
      </c>
    </row>
    <row r="6561" spans="1:12" x14ac:dyDescent="0.25">
      <c r="A6561" t="str">
        <f t="shared" si="206"/>
        <v>T-6560</v>
      </c>
      <c r="B6561" s="3" t="s">
        <v>2584</v>
      </c>
      <c r="C6561" s="5">
        <v>45459</v>
      </c>
      <c r="D6561" s="3" t="s">
        <v>37</v>
      </c>
      <c r="E6561" s="4" t="s">
        <v>112</v>
      </c>
      <c r="F6561" s="9">
        <v>1</v>
      </c>
      <c r="G6561">
        <f>VLOOKUP(E6561,'Data Produk'!$A$2:$E$2517,5,FALSE)</f>
        <v>15000</v>
      </c>
      <c r="H6561">
        <f t="shared" si="205"/>
        <v>15000</v>
      </c>
      <c r="I6561" t="str">
        <f>VLOOKUP(E6561,'Data Produk'!$A$2:$E$2517,3,FALSE)</f>
        <v>KC103 BHINNEKA USB CABLE TYPE C</v>
      </c>
      <c r="J6561" t="str">
        <f>VLOOKUP(E6561,'Data Produk'!$A$2:$E$2517,4,FALSE)</f>
        <v>CABLE</v>
      </c>
      <c r="K6561" t="str">
        <f>VLOOKUP(D6561,'Data Outlet'!$A$2:$D$17,4,FALSE)</f>
        <v>Dewi Lestari</v>
      </c>
      <c r="L6561" t="str">
        <f>VLOOKUP(D6561,'Data Outlet'!$A$2:$D$17,2,FALSE)</f>
        <v>CIBUBUR JUNCTION</v>
      </c>
    </row>
    <row r="6562" spans="1:12" x14ac:dyDescent="0.25">
      <c r="A6562" t="str">
        <f t="shared" si="206"/>
        <v>T-6561</v>
      </c>
      <c r="B6562" s="3" t="s">
        <v>2584</v>
      </c>
      <c r="C6562" s="5">
        <v>45468</v>
      </c>
      <c r="D6562" s="3" t="s">
        <v>39</v>
      </c>
      <c r="E6562" s="4" t="s">
        <v>1091</v>
      </c>
      <c r="F6562" s="9">
        <v>1</v>
      </c>
      <c r="G6562">
        <f>VLOOKUP(E6562,'Data Produk'!$A$2:$E$2517,5,FALSE)</f>
        <v>240000</v>
      </c>
      <c r="H6562">
        <f t="shared" si="205"/>
        <v>240000</v>
      </c>
      <c r="I6562" t="str">
        <f>VLOOKUP(E6562,'Data Produk'!$A$2:$E$2517,3,FALSE)</f>
        <v>BHINNEKA LUMINOUS C30 WEBCAM BLACK</v>
      </c>
      <c r="J6562" t="str">
        <f>VLOOKUP(E6562,'Data Produk'!$A$2:$E$2517,4,FALSE)</f>
        <v>STREAMING DEVICES</v>
      </c>
      <c r="K6562" t="str">
        <f>VLOOKUP(D6562,'Data Outlet'!$A$2:$D$17,4,FALSE)</f>
        <v>Eko Wijaya</v>
      </c>
      <c r="L6562" t="str">
        <f>VLOOKUP(D6562,'Data Outlet'!$A$2:$D$17,2,FALSE)</f>
        <v>KOTA KASABLANKA</v>
      </c>
    </row>
    <row r="6563" spans="1:12" x14ac:dyDescent="0.25">
      <c r="A6563" t="str">
        <f t="shared" si="206"/>
        <v>T-6562</v>
      </c>
      <c r="B6563" s="3" t="s">
        <v>2584</v>
      </c>
      <c r="C6563" s="5">
        <v>45469</v>
      </c>
      <c r="D6563" s="3" t="s">
        <v>37</v>
      </c>
      <c r="E6563" s="4" t="s">
        <v>682</v>
      </c>
      <c r="F6563" s="9">
        <v>1</v>
      </c>
      <c r="G6563">
        <f>VLOOKUP(E6563,'Data Produk'!$A$2:$E$2517,5,FALSE)</f>
        <v>37350</v>
      </c>
      <c r="H6563">
        <f t="shared" si="205"/>
        <v>37350</v>
      </c>
      <c r="I6563" t="str">
        <f>VLOOKUP(E6563,'Data Produk'!$A$2:$E$2517,3,FALSE)</f>
        <v>BHINNEKA LAVALIER MV01 MICROPHONE BLACK</v>
      </c>
      <c r="J6563" t="str">
        <f>VLOOKUP(E6563,'Data Produk'!$A$2:$E$2517,4,FALSE)</f>
        <v>STREAMING DEVICES</v>
      </c>
      <c r="K6563" t="str">
        <f>VLOOKUP(D6563,'Data Outlet'!$A$2:$D$17,4,FALSE)</f>
        <v>Dewi Lestari</v>
      </c>
      <c r="L6563" t="str">
        <f>VLOOKUP(D6563,'Data Outlet'!$A$2:$D$17,2,FALSE)</f>
        <v>CIBUBUR JUNCTION</v>
      </c>
    </row>
    <row r="6564" spans="1:12" x14ac:dyDescent="0.25">
      <c r="A6564" t="str">
        <f t="shared" si="206"/>
        <v>T-6563</v>
      </c>
      <c r="B6564" s="3" t="s">
        <v>2584</v>
      </c>
      <c r="C6564" s="5">
        <v>45468</v>
      </c>
      <c r="D6564" s="3" t="s">
        <v>35</v>
      </c>
      <c r="E6564" s="4" t="s">
        <v>960</v>
      </c>
      <c r="F6564" s="9">
        <v>1</v>
      </c>
      <c r="G6564">
        <f>VLOOKUP(E6564,'Data Produk'!$A$2:$E$2517,5,FALSE)</f>
        <v>112500</v>
      </c>
      <c r="H6564">
        <f t="shared" si="205"/>
        <v>112500</v>
      </c>
      <c r="I6564" t="str">
        <f>VLOOKUP(E6564,'Data Produk'!$A$2:$E$2517,3,FALSE)</f>
        <v>BHINNEKA Gaming Headset Stand Tower AC3001s RGB</v>
      </c>
      <c r="J6564" t="str">
        <f>VLOOKUP(E6564,'Data Produk'!$A$2:$E$2517,4,FALSE)</f>
        <v>OTHER ACCESSORIES</v>
      </c>
      <c r="K6564" t="str">
        <f>VLOOKUP(D6564,'Data Outlet'!$A$2:$D$17,4,FALSE)</f>
        <v>Budi Santoso</v>
      </c>
      <c r="L6564" t="str">
        <f>VLOOKUP(D6564,'Data Outlet'!$A$2:$D$17,2,FALSE)</f>
        <v>BINTARO EXCHANGE</v>
      </c>
    </row>
    <row r="6565" spans="1:12" x14ac:dyDescent="0.25">
      <c r="A6565" t="str">
        <f t="shared" si="206"/>
        <v>T-6564</v>
      </c>
      <c r="B6565" s="3" t="s">
        <v>2584</v>
      </c>
      <c r="C6565" s="5">
        <v>45458</v>
      </c>
      <c r="D6565" s="3" t="s">
        <v>37</v>
      </c>
      <c r="E6565" s="4" t="s">
        <v>1371</v>
      </c>
      <c r="F6565" s="9">
        <v>2</v>
      </c>
      <c r="G6565">
        <f>VLOOKUP(E6565,'Data Produk'!$A$2:$E$2517,5,FALSE)</f>
        <v>143100</v>
      </c>
      <c r="H6565">
        <f t="shared" si="205"/>
        <v>286200</v>
      </c>
      <c r="I6565" t="str">
        <f>VLOOKUP(E6565,'Data Produk'!$A$2:$E$2517,3,FALSE)</f>
        <v>BHINNEKA VENOM II WGC2 GAMING MOUSE MINT</v>
      </c>
      <c r="J6565" t="str">
        <f>VLOOKUP(E6565,'Data Produk'!$A$2:$E$2517,4,FALSE)</f>
        <v>MOUSE GAMING</v>
      </c>
      <c r="K6565" t="str">
        <f>VLOOKUP(D6565,'Data Outlet'!$A$2:$D$17,4,FALSE)</f>
        <v>Dewi Lestari</v>
      </c>
      <c r="L6565" t="str">
        <f>VLOOKUP(D6565,'Data Outlet'!$A$2:$D$17,2,FALSE)</f>
        <v>CIBUBUR JUNCTION</v>
      </c>
    </row>
    <row r="6566" spans="1:12" x14ac:dyDescent="0.25">
      <c r="A6566" t="str">
        <f t="shared" si="206"/>
        <v>T-6565</v>
      </c>
      <c r="B6566" s="3" t="s">
        <v>2584</v>
      </c>
      <c r="C6566" s="5">
        <v>45472</v>
      </c>
      <c r="D6566" s="3" t="s">
        <v>42</v>
      </c>
      <c r="E6566" s="4" t="s">
        <v>1170</v>
      </c>
      <c r="F6566" s="9">
        <v>2</v>
      </c>
      <c r="G6566">
        <f>VLOOKUP(E6566,'Data Produk'!$A$2:$E$2517,5,FALSE)</f>
        <v>314100</v>
      </c>
      <c r="H6566">
        <f t="shared" si="205"/>
        <v>628200</v>
      </c>
      <c r="I6566" t="str">
        <f>VLOOKUP(E6566,'Data Produk'!$A$2:$E$2517,3,FALSE)</f>
        <v>BHINNEKA NC20 NOTEBOOK COOLER BLACK</v>
      </c>
      <c r="J6566" t="str">
        <f>VLOOKUP(E6566,'Data Produk'!$A$2:$E$2517,4,FALSE)</f>
        <v>CN COOLER/ PC FAN ACC/ STAND LAPTOP</v>
      </c>
      <c r="K6566" t="str">
        <f>VLOOKUP(D6566,'Data Outlet'!$A$2:$D$17,4,FALSE)</f>
        <v>Hadi Nugroho</v>
      </c>
      <c r="L6566" t="str">
        <f>VLOOKUP(D6566,'Data Outlet'!$A$2:$D$17,2,FALSE)</f>
        <v>MALL KELAPA GADING</v>
      </c>
    </row>
    <row r="6567" spans="1:12" x14ac:dyDescent="0.25">
      <c r="A6567" t="str">
        <f t="shared" si="206"/>
        <v>T-6566</v>
      </c>
      <c r="B6567" s="3" t="s">
        <v>2584</v>
      </c>
      <c r="C6567" s="5">
        <v>45473</v>
      </c>
      <c r="D6567" s="3" t="s">
        <v>42</v>
      </c>
      <c r="E6567" s="4" t="s">
        <v>2029</v>
      </c>
      <c r="F6567" s="9">
        <v>1</v>
      </c>
      <c r="G6567">
        <f>VLOOKUP(E6567,'Data Produk'!$A$2:$E$2517,5,FALSE)</f>
        <v>206100</v>
      </c>
      <c r="H6567">
        <f t="shared" si="205"/>
        <v>206100</v>
      </c>
      <c r="I6567" t="str">
        <f>VLOOKUP(E6567,'Data Produk'!$A$2:$E$2517,3,FALSE)</f>
        <v>BHINNEKA Gaming Keyboard Mouse Combo KX302s</v>
      </c>
      <c r="J6567" t="str">
        <f>VLOOKUP(E6567,'Data Produk'!$A$2:$E$2517,4,FALSE)</f>
        <v>GAMING COMBO</v>
      </c>
      <c r="K6567" t="str">
        <f>VLOOKUP(D6567,'Data Outlet'!$A$2:$D$17,4,FALSE)</f>
        <v>Hadi Nugroho</v>
      </c>
      <c r="L6567" t="str">
        <f>VLOOKUP(D6567,'Data Outlet'!$A$2:$D$17,2,FALSE)</f>
        <v>MALL KELAPA GADING</v>
      </c>
    </row>
    <row r="6568" spans="1:12" x14ac:dyDescent="0.25">
      <c r="A6568" t="str">
        <f t="shared" si="206"/>
        <v>T-6567</v>
      </c>
      <c r="B6568" s="3" t="s">
        <v>2584</v>
      </c>
      <c r="C6568" s="5">
        <v>45454</v>
      </c>
      <c r="D6568" s="3" t="s">
        <v>39</v>
      </c>
      <c r="E6568" s="4" t="s">
        <v>2084</v>
      </c>
      <c r="F6568" s="9">
        <v>1</v>
      </c>
      <c r="G6568">
        <f>VLOOKUP(E6568,'Data Produk'!$A$2:$E$2517,5,FALSE)</f>
        <v>214500</v>
      </c>
      <c r="H6568">
        <f t="shared" si="205"/>
        <v>214500</v>
      </c>
      <c r="I6568" t="str">
        <f>VLOOKUP(E6568,'Data Produk'!$A$2:$E$2517,3,FALSE)</f>
        <v>BHINNEKA Gaming Headset MH83</v>
      </c>
      <c r="J6568" t="str">
        <f>VLOOKUP(E6568,'Data Produk'!$A$2:$E$2517,4,FALSE)</f>
        <v>GAMING HEADSET</v>
      </c>
      <c r="K6568" t="str">
        <f>VLOOKUP(D6568,'Data Outlet'!$A$2:$D$17,4,FALSE)</f>
        <v>Eko Wijaya</v>
      </c>
      <c r="L6568" t="str">
        <f>VLOOKUP(D6568,'Data Outlet'!$A$2:$D$17,2,FALSE)</f>
        <v>KOTA KASABLANKA</v>
      </c>
    </row>
    <row r="6569" spans="1:12" x14ac:dyDescent="0.25">
      <c r="A6569" t="str">
        <f t="shared" si="206"/>
        <v>T-6568</v>
      </c>
      <c r="B6569" s="3" t="s">
        <v>2584</v>
      </c>
      <c r="C6569" s="5">
        <v>45447</v>
      </c>
      <c r="D6569" s="3" t="s">
        <v>42</v>
      </c>
      <c r="E6569" s="4" t="s">
        <v>2048</v>
      </c>
      <c r="F6569" s="9">
        <v>2</v>
      </c>
      <c r="G6569">
        <f>VLOOKUP(E6569,'Data Produk'!$A$2:$E$2517,5,FALSE)</f>
        <v>207000</v>
      </c>
      <c r="H6569">
        <f t="shared" si="205"/>
        <v>414000</v>
      </c>
      <c r="I6569" t="str">
        <f>VLOOKUP(E6569,'Data Produk'!$A$2:$E$2517,3,FALSE)</f>
        <v>BHINNEKA Gaming Headset MH86 WHITE</v>
      </c>
      <c r="J6569" t="str">
        <f>VLOOKUP(E6569,'Data Produk'!$A$2:$E$2517,4,FALSE)</f>
        <v>GAMING HEADSET</v>
      </c>
      <c r="K6569" t="str">
        <f>VLOOKUP(D6569,'Data Outlet'!$A$2:$D$17,4,FALSE)</f>
        <v>Hadi Nugroho</v>
      </c>
      <c r="L6569" t="str">
        <f>VLOOKUP(D6569,'Data Outlet'!$A$2:$D$17,2,FALSE)</f>
        <v>MALL KELAPA GADING</v>
      </c>
    </row>
    <row r="6570" spans="1:12" x14ac:dyDescent="0.25">
      <c r="A6570" t="str">
        <f t="shared" si="206"/>
        <v>T-6569</v>
      </c>
      <c r="B6570" s="3" t="s">
        <v>2584</v>
      </c>
      <c r="C6570" s="5">
        <v>45452</v>
      </c>
      <c r="D6570" s="3" t="s">
        <v>35</v>
      </c>
      <c r="E6570" s="4" t="s">
        <v>2085</v>
      </c>
      <c r="F6570" s="9">
        <v>1</v>
      </c>
      <c r="G6570">
        <f>VLOOKUP(E6570,'Data Produk'!$A$2:$E$2517,5,FALSE)</f>
        <v>103500</v>
      </c>
      <c r="H6570">
        <f t="shared" si="205"/>
        <v>103500</v>
      </c>
      <c r="I6570" t="str">
        <f>VLOOKUP(E6570,'Data Produk'!$A$2:$E$2517,3,FALSE)</f>
        <v>BHINNEKA Gaming Earphone EG1</v>
      </c>
      <c r="J6570" t="str">
        <f>VLOOKUP(E6570,'Data Produk'!$A$2:$E$2517,4,FALSE)</f>
        <v>EARPHONE</v>
      </c>
      <c r="K6570" t="str">
        <f>VLOOKUP(D6570,'Data Outlet'!$A$2:$D$17,4,FALSE)</f>
        <v>Budi Santoso</v>
      </c>
      <c r="L6570" t="str">
        <f>VLOOKUP(D6570,'Data Outlet'!$A$2:$D$17,2,FALSE)</f>
        <v>BINTARO EXCHANGE</v>
      </c>
    </row>
    <row r="6571" spans="1:12" x14ac:dyDescent="0.25">
      <c r="A6571" t="str">
        <f t="shared" si="206"/>
        <v>T-6570</v>
      </c>
      <c r="B6571" s="3" t="s">
        <v>2584</v>
      </c>
      <c r="C6571" s="5">
        <v>45462</v>
      </c>
      <c r="D6571" s="3" t="s">
        <v>42</v>
      </c>
      <c r="E6571" s="4" t="s">
        <v>977</v>
      </c>
      <c r="F6571" s="9">
        <v>2</v>
      </c>
      <c r="G6571">
        <f>VLOOKUP(E6571,'Data Produk'!$A$2:$E$2517,5,FALSE)</f>
        <v>10000</v>
      </c>
      <c r="H6571">
        <f t="shared" si="205"/>
        <v>20000</v>
      </c>
      <c r="I6571" t="str">
        <f>VLOOKUP(E6571,'Data Produk'!$A$2:$E$2517,3,FALSE)</f>
        <v>KM201 BHINNEKA USB CABLE MICRO</v>
      </c>
      <c r="J6571" t="str">
        <f>VLOOKUP(E6571,'Data Produk'!$A$2:$E$2517,4,FALSE)</f>
        <v>CABLE</v>
      </c>
      <c r="K6571" t="str">
        <f>VLOOKUP(D6571,'Data Outlet'!$A$2:$D$17,4,FALSE)</f>
        <v>Hadi Nugroho</v>
      </c>
      <c r="L6571" t="str">
        <f>VLOOKUP(D6571,'Data Outlet'!$A$2:$D$17,2,FALSE)</f>
        <v>MALL KELAPA GADING</v>
      </c>
    </row>
    <row r="6572" spans="1:12" x14ac:dyDescent="0.25">
      <c r="A6572" t="str">
        <f t="shared" si="206"/>
        <v>T-6571</v>
      </c>
      <c r="B6572" s="3" t="s">
        <v>2584</v>
      </c>
      <c r="C6572" s="5">
        <v>45467</v>
      </c>
      <c r="D6572" s="3" t="s">
        <v>42</v>
      </c>
      <c r="E6572" s="4" t="s">
        <v>2041</v>
      </c>
      <c r="F6572" s="9">
        <v>2</v>
      </c>
      <c r="G6572">
        <f>VLOOKUP(E6572,'Data Produk'!$A$2:$E$2517,5,FALSE)</f>
        <v>207000</v>
      </c>
      <c r="H6572">
        <f t="shared" si="205"/>
        <v>414000</v>
      </c>
      <c r="I6572" t="str">
        <f>VLOOKUP(E6572,'Data Produk'!$A$2:$E$2517,3,FALSE)</f>
        <v>BHINNEKA Gaming Headset MH86 BLACK</v>
      </c>
      <c r="J6572" t="str">
        <f>VLOOKUP(E6572,'Data Produk'!$A$2:$E$2517,4,FALSE)</f>
        <v>GAMING HEADSET</v>
      </c>
      <c r="K6572" t="str">
        <f>VLOOKUP(D6572,'Data Outlet'!$A$2:$D$17,4,FALSE)</f>
        <v>Hadi Nugroho</v>
      </c>
      <c r="L6572" t="str">
        <f>VLOOKUP(D6572,'Data Outlet'!$A$2:$D$17,2,FALSE)</f>
        <v>MALL KELAPA GADING</v>
      </c>
    </row>
    <row r="6573" spans="1:12" x14ac:dyDescent="0.25">
      <c r="A6573" t="str">
        <f t="shared" si="206"/>
        <v>T-6572</v>
      </c>
      <c r="B6573" s="3" t="s">
        <v>2584</v>
      </c>
      <c r="C6573" s="5">
        <v>45457</v>
      </c>
      <c r="D6573" s="3" t="s">
        <v>39</v>
      </c>
      <c r="E6573" s="4" t="s">
        <v>1178</v>
      </c>
      <c r="F6573" s="9">
        <v>1</v>
      </c>
      <c r="G6573">
        <f>VLOOKUP(E6573,'Data Produk'!$A$2:$E$2517,5,FALSE)</f>
        <v>138500</v>
      </c>
      <c r="H6573">
        <f t="shared" si="205"/>
        <v>138500</v>
      </c>
      <c r="I6573" t="str">
        <f>VLOOKUP(E6573,'Data Produk'!$A$2:$E$2517,3,FALSE)</f>
        <v>BHINNEKA REVOLVER GP12 GAMEPAD BLACK</v>
      </c>
      <c r="J6573" t="str">
        <f>VLOOKUP(E6573,'Data Produk'!$A$2:$E$2517,4,FALSE)</f>
        <v>GAMEPAD</v>
      </c>
      <c r="K6573" t="str">
        <f>VLOOKUP(D6573,'Data Outlet'!$A$2:$D$17,4,FALSE)</f>
        <v>Eko Wijaya</v>
      </c>
      <c r="L6573" t="str">
        <f>VLOOKUP(D6573,'Data Outlet'!$A$2:$D$17,2,FALSE)</f>
        <v>KOTA KASABLANKA</v>
      </c>
    </row>
    <row r="6574" spans="1:12" x14ac:dyDescent="0.25">
      <c r="A6574" t="str">
        <f t="shared" si="206"/>
        <v>T-6573</v>
      </c>
      <c r="B6574" s="3" t="s">
        <v>2584</v>
      </c>
      <c r="C6574" s="5">
        <v>45465</v>
      </c>
      <c r="D6574" s="3" t="s">
        <v>42</v>
      </c>
      <c r="E6574" s="4" t="s">
        <v>1006</v>
      </c>
      <c r="F6574" s="9">
        <v>4</v>
      </c>
      <c r="G6574">
        <f>VLOOKUP(E6574,'Data Produk'!$A$2:$E$2517,5,FALSE)</f>
        <v>80100</v>
      </c>
      <c r="H6574">
        <f t="shared" si="205"/>
        <v>320400</v>
      </c>
      <c r="I6574" t="str">
        <f>VLOOKUP(E6574,'Data Produk'!$A$2:$E$2517,3,FALSE)</f>
        <v>BHINNEKA AGILE MP903 GAMING MOUSEPAD BLACK</v>
      </c>
      <c r="J6574" t="str">
        <f>VLOOKUP(E6574,'Data Produk'!$A$2:$E$2517,4,FALSE)</f>
        <v>GAMING MOUSEPAD</v>
      </c>
      <c r="K6574" t="str">
        <f>VLOOKUP(D6574,'Data Outlet'!$A$2:$D$17,4,FALSE)</f>
        <v>Hadi Nugroho</v>
      </c>
      <c r="L6574" t="str">
        <f>VLOOKUP(D6574,'Data Outlet'!$A$2:$D$17,2,FALSE)</f>
        <v>MALL KELAPA GADING</v>
      </c>
    </row>
    <row r="6575" spans="1:12" x14ac:dyDescent="0.25">
      <c r="A6575" t="str">
        <f t="shared" si="206"/>
        <v>T-6574</v>
      </c>
      <c r="B6575" s="3" t="s">
        <v>2584</v>
      </c>
      <c r="C6575" s="5">
        <v>45453</v>
      </c>
      <c r="D6575" s="3" t="s">
        <v>37</v>
      </c>
      <c r="E6575" s="4" t="s">
        <v>1166</v>
      </c>
      <c r="F6575" s="9">
        <v>1</v>
      </c>
      <c r="G6575">
        <f>VLOOKUP(E6575,'Data Produk'!$A$2:$E$2517,5,FALSE)</f>
        <v>177500</v>
      </c>
      <c r="H6575">
        <f t="shared" si="205"/>
        <v>177500</v>
      </c>
      <c r="I6575" t="str">
        <f>VLOOKUP(E6575,'Data Produk'!$A$2:$E$2517,3,FALSE)</f>
        <v>BHINNEKA Gaming Keyboard K-613L FULL SIZE</v>
      </c>
      <c r="J6575" t="str">
        <f>VLOOKUP(E6575,'Data Produk'!$A$2:$E$2517,4,FALSE)</f>
        <v>KEYBOARD GAMING</v>
      </c>
      <c r="K6575" t="str">
        <f>VLOOKUP(D6575,'Data Outlet'!$A$2:$D$17,4,FALSE)</f>
        <v>Dewi Lestari</v>
      </c>
      <c r="L6575" t="str">
        <f>VLOOKUP(D6575,'Data Outlet'!$A$2:$D$17,2,FALSE)</f>
        <v>CIBUBUR JUNCTION</v>
      </c>
    </row>
    <row r="6576" spans="1:12" x14ac:dyDescent="0.25">
      <c r="A6576" t="str">
        <f t="shared" si="206"/>
        <v>T-6575</v>
      </c>
      <c r="B6576" s="3" t="s">
        <v>2584</v>
      </c>
      <c r="C6576" s="5">
        <v>45445</v>
      </c>
      <c r="D6576" s="3" t="s">
        <v>42</v>
      </c>
      <c r="E6576" s="4" t="s">
        <v>2033</v>
      </c>
      <c r="F6576" s="9">
        <v>2</v>
      </c>
      <c r="G6576">
        <f>VLOOKUP(E6576,'Data Produk'!$A$2:$E$2517,5,FALSE)</f>
        <v>193000</v>
      </c>
      <c r="H6576">
        <f t="shared" si="205"/>
        <v>386000</v>
      </c>
      <c r="I6576" t="str">
        <f>VLOOKUP(E6576,'Data Produk'!$A$2:$E$2517,3,FALSE)</f>
        <v>BHINNEKA Gaming Keyboard K-613L PINK</v>
      </c>
      <c r="J6576" t="str">
        <f>VLOOKUP(E6576,'Data Produk'!$A$2:$E$2517,4,FALSE)</f>
        <v>KEYBOARD GAMING</v>
      </c>
      <c r="K6576" t="str">
        <f>VLOOKUP(D6576,'Data Outlet'!$A$2:$D$17,4,FALSE)</f>
        <v>Hadi Nugroho</v>
      </c>
      <c r="L6576" t="str">
        <f>VLOOKUP(D6576,'Data Outlet'!$A$2:$D$17,2,FALSE)</f>
        <v>MALL KELAPA GADING</v>
      </c>
    </row>
    <row r="6577" spans="1:12" x14ac:dyDescent="0.25">
      <c r="A6577" t="str">
        <f t="shared" si="206"/>
        <v>T-6576</v>
      </c>
      <c r="B6577" s="3" t="s">
        <v>2584</v>
      </c>
      <c r="C6577" s="5">
        <v>45473</v>
      </c>
      <c r="D6577" s="3" t="s">
        <v>35</v>
      </c>
      <c r="E6577" s="4" t="s">
        <v>1548</v>
      </c>
      <c r="F6577" s="9">
        <v>4</v>
      </c>
      <c r="G6577">
        <f>VLOOKUP(E6577,'Data Produk'!$A$2:$E$2517,5,FALSE)</f>
        <v>34200</v>
      </c>
      <c r="H6577">
        <f t="shared" si="205"/>
        <v>136800</v>
      </c>
      <c r="I6577" t="str">
        <f>VLOOKUP(E6577,'Data Produk'!$A$2:$E$2517,3,FALSE)</f>
        <v>KDL105 BHINNEKA USB CABLE LIGHTNING</v>
      </c>
      <c r="J6577" t="str">
        <f>VLOOKUP(E6577,'Data Produk'!$A$2:$E$2517,4,FALSE)</f>
        <v>CABLE</v>
      </c>
      <c r="K6577" t="str">
        <f>VLOOKUP(D6577,'Data Outlet'!$A$2:$D$17,4,FALSE)</f>
        <v>Budi Santoso</v>
      </c>
      <c r="L6577" t="str">
        <f>VLOOKUP(D6577,'Data Outlet'!$A$2:$D$17,2,FALSE)</f>
        <v>BINTARO EXCHANGE</v>
      </c>
    </row>
    <row r="6578" spans="1:12" x14ac:dyDescent="0.25">
      <c r="A6578" t="str">
        <f t="shared" si="206"/>
        <v>T-6577</v>
      </c>
      <c r="B6578" s="3" t="s">
        <v>2584</v>
      </c>
      <c r="C6578" s="5">
        <v>45467</v>
      </c>
      <c r="D6578" s="3" t="s">
        <v>37</v>
      </c>
      <c r="E6578" s="4" t="s">
        <v>1329</v>
      </c>
      <c r="F6578" s="9">
        <v>1</v>
      </c>
      <c r="G6578">
        <f>VLOOKUP(E6578,'Data Produk'!$A$2:$E$2517,5,FALSE)</f>
        <v>36900</v>
      </c>
      <c r="H6578">
        <f t="shared" si="205"/>
        <v>36900</v>
      </c>
      <c r="I6578" t="str">
        <f>VLOOKUP(E6578,'Data Produk'!$A$2:$E$2517,3,FALSE)</f>
        <v>KL106 BHINNEKA USB CABLE LIGHTNING</v>
      </c>
      <c r="J6578" t="str">
        <f>VLOOKUP(E6578,'Data Produk'!$A$2:$E$2517,4,FALSE)</f>
        <v>CABLE</v>
      </c>
      <c r="K6578" t="str">
        <f>VLOOKUP(D6578,'Data Outlet'!$A$2:$D$17,4,FALSE)</f>
        <v>Dewi Lestari</v>
      </c>
      <c r="L6578" t="str">
        <f>VLOOKUP(D6578,'Data Outlet'!$A$2:$D$17,2,FALSE)</f>
        <v>CIBUBUR JUNCTION</v>
      </c>
    </row>
    <row r="6579" spans="1:12" x14ac:dyDescent="0.25">
      <c r="A6579" t="str">
        <f t="shared" si="206"/>
        <v>T-6578</v>
      </c>
      <c r="B6579" s="3" t="s">
        <v>2584</v>
      </c>
      <c r="C6579" s="5">
        <v>45447</v>
      </c>
      <c r="D6579" s="3" t="s">
        <v>35</v>
      </c>
      <c r="E6579" s="4" t="s">
        <v>1877</v>
      </c>
      <c r="F6579" s="9">
        <v>4</v>
      </c>
      <c r="G6579">
        <f>VLOOKUP(E6579,'Data Produk'!$A$2:$E$2517,5,FALSE)</f>
        <v>15000</v>
      </c>
      <c r="H6579">
        <f t="shared" si="205"/>
        <v>60000</v>
      </c>
      <c r="I6579" t="str">
        <f>VLOOKUP(E6579,'Data Produk'!$A$2:$E$2517,3,FALSE)</f>
        <v>KM103 BHINNEKA USB CABLE MICRO</v>
      </c>
      <c r="J6579" t="str">
        <f>VLOOKUP(E6579,'Data Produk'!$A$2:$E$2517,4,FALSE)</f>
        <v>CABLE</v>
      </c>
      <c r="K6579" t="str">
        <f>VLOOKUP(D6579,'Data Outlet'!$A$2:$D$17,4,FALSE)</f>
        <v>Budi Santoso</v>
      </c>
      <c r="L6579" t="str">
        <f>VLOOKUP(D6579,'Data Outlet'!$A$2:$D$17,2,FALSE)</f>
        <v>BINTARO EXCHANGE</v>
      </c>
    </row>
    <row r="6580" spans="1:12" x14ac:dyDescent="0.25">
      <c r="A6580" t="str">
        <f t="shared" si="206"/>
        <v>T-6579</v>
      </c>
      <c r="B6580" s="3" t="s">
        <v>2584</v>
      </c>
      <c r="C6580" s="5">
        <v>45461</v>
      </c>
      <c r="D6580" s="3" t="s">
        <v>39</v>
      </c>
      <c r="E6580" s="4" t="s">
        <v>1041</v>
      </c>
      <c r="F6580" s="9">
        <v>5</v>
      </c>
      <c r="G6580">
        <f>VLOOKUP(E6580,'Data Produk'!$A$2:$E$2517,5,FALSE)</f>
        <v>29700</v>
      </c>
      <c r="H6580">
        <f t="shared" si="205"/>
        <v>148500</v>
      </c>
      <c r="I6580" t="str">
        <f>VLOOKUP(E6580,'Data Produk'!$A$2:$E$2517,3,FALSE)</f>
        <v>KC201 BHINNEKA USB CABLE TYPE C</v>
      </c>
      <c r="J6580" t="str">
        <f>VLOOKUP(E6580,'Data Produk'!$A$2:$E$2517,4,FALSE)</f>
        <v>CABLE</v>
      </c>
      <c r="K6580" t="str">
        <f>VLOOKUP(D6580,'Data Outlet'!$A$2:$D$17,4,FALSE)</f>
        <v>Eko Wijaya</v>
      </c>
      <c r="L6580" t="str">
        <f>VLOOKUP(D6580,'Data Outlet'!$A$2:$D$17,2,FALSE)</f>
        <v>KOTA KASABLANKA</v>
      </c>
    </row>
    <row r="6581" spans="1:12" x14ac:dyDescent="0.25">
      <c r="A6581" t="str">
        <f t="shared" si="206"/>
        <v>T-6580</v>
      </c>
      <c r="B6581" s="3" t="s">
        <v>2584</v>
      </c>
      <c r="C6581" s="5">
        <v>45459</v>
      </c>
      <c r="D6581" s="3" t="s">
        <v>42</v>
      </c>
      <c r="E6581" s="4" t="s">
        <v>1666</v>
      </c>
      <c r="F6581" s="9">
        <v>2</v>
      </c>
      <c r="G6581">
        <f>VLOOKUP(E6581,'Data Produk'!$A$2:$E$2517,5,FALSE)</f>
        <v>207000</v>
      </c>
      <c r="H6581">
        <f t="shared" si="205"/>
        <v>414000</v>
      </c>
      <c r="I6581" t="str">
        <f>VLOOKUP(E6581,'Data Produk'!$A$2:$E$2517,3,FALSE)</f>
        <v>WN01 BHINNEKA EARPHONE WIRELESS</v>
      </c>
      <c r="J6581" t="str">
        <f>VLOOKUP(E6581,'Data Produk'!$A$2:$E$2517,4,FALSE)</f>
        <v>EARPHONE</v>
      </c>
      <c r="K6581" t="str">
        <f>VLOOKUP(D6581,'Data Outlet'!$A$2:$D$17,4,FALSE)</f>
        <v>Hadi Nugroho</v>
      </c>
      <c r="L6581" t="str">
        <f>VLOOKUP(D6581,'Data Outlet'!$A$2:$D$17,2,FALSE)</f>
        <v>MALL KELAPA GADING</v>
      </c>
    </row>
    <row r="6582" spans="1:12" x14ac:dyDescent="0.25">
      <c r="A6582" t="str">
        <f t="shared" si="206"/>
        <v>T-6581</v>
      </c>
      <c r="B6582" s="3" t="s">
        <v>2584</v>
      </c>
      <c r="C6582" s="5">
        <v>45452</v>
      </c>
      <c r="D6582" s="3" t="s">
        <v>39</v>
      </c>
      <c r="E6582" s="4" t="s">
        <v>388</v>
      </c>
      <c r="F6582" s="9">
        <v>2</v>
      </c>
      <c r="G6582">
        <f>VLOOKUP(E6582,'Data Produk'!$A$2:$E$2517,5,FALSE)</f>
        <v>82800</v>
      </c>
      <c r="H6582">
        <f t="shared" si="205"/>
        <v>165600</v>
      </c>
      <c r="I6582" t="str">
        <f>VLOOKUP(E6582,'Data Produk'!$A$2:$E$2517,3,FALSE)</f>
        <v>BHINNEKA W190 OFFICE MOUSE MINT</v>
      </c>
      <c r="J6582" t="str">
        <f>VLOOKUP(E6582,'Data Produk'!$A$2:$E$2517,4,FALSE)</f>
        <v>OFFICE MOUSE</v>
      </c>
      <c r="K6582" t="str">
        <f>VLOOKUP(D6582,'Data Outlet'!$A$2:$D$17,4,FALSE)</f>
        <v>Eko Wijaya</v>
      </c>
      <c r="L6582" t="str">
        <f>VLOOKUP(D6582,'Data Outlet'!$A$2:$D$17,2,FALSE)</f>
        <v>KOTA KASABLANKA</v>
      </c>
    </row>
    <row r="6583" spans="1:12" x14ac:dyDescent="0.25">
      <c r="A6583" t="str">
        <f t="shared" si="206"/>
        <v>T-6582</v>
      </c>
      <c r="B6583" s="3" t="s">
        <v>2584</v>
      </c>
      <c r="C6583" s="5">
        <v>45448</v>
      </c>
      <c r="D6583" s="3" t="s">
        <v>35</v>
      </c>
      <c r="E6583" s="4" t="s">
        <v>1882</v>
      </c>
      <c r="F6583" s="9">
        <v>1</v>
      </c>
      <c r="G6583">
        <f>VLOOKUP(E6583,'Data Produk'!$A$2:$E$2517,5,FALSE)</f>
        <v>115200</v>
      </c>
      <c r="H6583">
        <f t="shared" si="205"/>
        <v>115200</v>
      </c>
      <c r="I6583" t="str">
        <f>VLOOKUP(E6583,'Data Produk'!$A$2:$E$2517,3,FALSE)</f>
        <v>BHINNEKA PRISMA+ MBR01 MOUSE ACCESSORIES</v>
      </c>
      <c r="J6583" t="str">
        <f>VLOOKUP(E6583,'Data Produk'!$A$2:$E$2517,4,FALSE)</f>
        <v>OTHER ACCESSORIES</v>
      </c>
      <c r="K6583" t="str">
        <f>VLOOKUP(D6583,'Data Outlet'!$A$2:$D$17,4,FALSE)</f>
        <v>Budi Santoso</v>
      </c>
      <c r="L6583" t="str">
        <f>VLOOKUP(D6583,'Data Outlet'!$A$2:$D$17,2,FALSE)</f>
        <v>BINTARO EXCHANGE</v>
      </c>
    </row>
    <row r="6584" spans="1:12" x14ac:dyDescent="0.25">
      <c r="A6584" t="str">
        <f t="shared" si="206"/>
        <v>T-6583</v>
      </c>
      <c r="B6584" s="3" t="s">
        <v>2584</v>
      </c>
      <c r="C6584" s="5">
        <v>45468</v>
      </c>
      <c r="D6584" s="3" t="s">
        <v>39</v>
      </c>
      <c r="E6584" s="4" t="s">
        <v>2086</v>
      </c>
      <c r="F6584" s="9">
        <v>2</v>
      </c>
      <c r="G6584">
        <f>VLOOKUP(E6584,'Data Produk'!$A$2:$E$2517,5,FALSE)</f>
        <v>41000</v>
      </c>
      <c r="H6584">
        <f t="shared" si="205"/>
        <v>82000</v>
      </c>
      <c r="I6584" t="str">
        <f>VLOOKUP(E6584,'Data Produk'!$A$2:$E$2517,3,FALSE)</f>
        <v>BHINNEKA Gaming Mousepad MP44</v>
      </c>
      <c r="J6584" t="str">
        <f>VLOOKUP(E6584,'Data Produk'!$A$2:$E$2517,4,FALSE)</f>
        <v>BASIC MOUSEPAD</v>
      </c>
      <c r="K6584" t="str">
        <f>VLOOKUP(D6584,'Data Outlet'!$A$2:$D$17,4,FALSE)</f>
        <v>Eko Wijaya</v>
      </c>
      <c r="L6584" t="str">
        <f>VLOOKUP(D6584,'Data Outlet'!$A$2:$D$17,2,FALSE)</f>
        <v>KOTA KASABLANKA</v>
      </c>
    </row>
    <row r="6585" spans="1:12" x14ac:dyDescent="0.25">
      <c r="A6585" t="str">
        <f t="shared" si="206"/>
        <v>T-6584</v>
      </c>
      <c r="B6585" s="3" t="s">
        <v>2584</v>
      </c>
      <c r="C6585" s="5">
        <v>45452</v>
      </c>
      <c r="D6585" s="3" t="s">
        <v>39</v>
      </c>
      <c r="E6585" s="4" t="s">
        <v>1036</v>
      </c>
      <c r="F6585" s="9">
        <v>5</v>
      </c>
      <c r="G6585">
        <f>VLOOKUP(E6585,'Data Produk'!$A$2:$E$2517,5,FALSE)</f>
        <v>15000</v>
      </c>
      <c r="H6585">
        <f t="shared" si="205"/>
        <v>75000</v>
      </c>
      <c r="I6585" t="str">
        <f>VLOOKUP(E6585,'Data Produk'!$A$2:$E$2517,3,FALSE)</f>
        <v>KL103 BHINNEKA USB CABLE LIGHTNING</v>
      </c>
      <c r="J6585" t="str">
        <f>VLOOKUP(E6585,'Data Produk'!$A$2:$E$2517,4,FALSE)</f>
        <v>CABLE</v>
      </c>
      <c r="K6585" t="str">
        <f>VLOOKUP(D6585,'Data Outlet'!$A$2:$D$17,4,FALSE)</f>
        <v>Eko Wijaya</v>
      </c>
      <c r="L6585" t="str">
        <f>VLOOKUP(D6585,'Data Outlet'!$A$2:$D$17,2,FALSE)</f>
        <v>KOTA KASABLANKA</v>
      </c>
    </row>
    <row r="6586" spans="1:12" x14ac:dyDescent="0.25">
      <c r="A6586" t="str">
        <f t="shared" si="206"/>
        <v>T-6585</v>
      </c>
      <c r="B6586" s="3" t="s">
        <v>2584</v>
      </c>
      <c r="C6586" s="5">
        <v>45459</v>
      </c>
      <c r="D6586" s="3" t="s">
        <v>39</v>
      </c>
      <c r="E6586" s="4" t="s">
        <v>430</v>
      </c>
      <c r="F6586" s="9">
        <v>1</v>
      </c>
      <c r="G6586">
        <f>VLOOKUP(E6586,'Data Produk'!$A$2:$E$2517,5,FALSE)</f>
        <v>131850</v>
      </c>
      <c r="H6586">
        <f t="shared" si="205"/>
        <v>131850</v>
      </c>
      <c r="I6586" t="str">
        <f>VLOOKUP(E6586,'Data Produk'!$A$2:$E$2517,3,FALSE)</f>
        <v>BHINNEKA VENOM II WGC2 GAMING MOUSE MINT</v>
      </c>
      <c r="J6586" t="str">
        <f>VLOOKUP(E6586,'Data Produk'!$A$2:$E$2517,4,FALSE)</f>
        <v>MOUSE GAMING</v>
      </c>
      <c r="K6586" t="str">
        <f>VLOOKUP(D6586,'Data Outlet'!$A$2:$D$17,4,FALSE)</f>
        <v>Eko Wijaya</v>
      </c>
      <c r="L6586" t="str">
        <f>VLOOKUP(D6586,'Data Outlet'!$A$2:$D$17,2,FALSE)</f>
        <v>KOTA KASABLANKA</v>
      </c>
    </row>
    <row r="6587" spans="1:12" x14ac:dyDescent="0.25">
      <c r="A6587" t="str">
        <f t="shared" si="206"/>
        <v>T-6586</v>
      </c>
      <c r="B6587" s="3" t="s">
        <v>2584</v>
      </c>
      <c r="C6587" s="5">
        <v>45453</v>
      </c>
      <c r="D6587" s="3" t="s">
        <v>35</v>
      </c>
      <c r="E6587" s="4" t="s">
        <v>330</v>
      </c>
      <c r="F6587" s="9">
        <v>4</v>
      </c>
      <c r="G6587">
        <f>VLOOKUP(E6587,'Data Produk'!$A$2:$E$2517,5,FALSE)</f>
        <v>29700</v>
      </c>
      <c r="H6587">
        <f t="shared" si="205"/>
        <v>118800</v>
      </c>
      <c r="I6587" t="str">
        <f>VLOOKUP(E6587,'Data Produk'!$A$2:$E$2517,3,FALSE)</f>
        <v>KL201 BHINNEKA USB CABLE LIGHTNING</v>
      </c>
      <c r="J6587" t="str">
        <f>VLOOKUP(E6587,'Data Produk'!$A$2:$E$2517,4,FALSE)</f>
        <v>CABLE</v>
      </c>
      <c r="K6587" t="str">
        <f>VLOOKUP(D6587,'Data Outlet'!$A$2:$D$17,4,FALSE)</f>
        <v>Budi Santoso</v>
      </c>
      <c r="L6587" t="str">
        <f>VLOOKUP(D6587,'Data Outlet'!$A$2:$D$17,2,FALSE)</f>
        <v>BINTARO EXCHANGE</v>
      </c>
    </row>
    <row r="6588" spans="1:12" x14ac:dyDescent="0.25">
      <c r="A6588" t="str">
        <f t="shared" si="206"/>
        <v>T-6587</v>
      </c>
      <c r="B6588" s="3" t="s">
        <v>2584</v>
      </c>
      <c r="C6588" s="5">
        <v>45471</v>
      </c>
      <c r="D6588" s="3" t="s">
        <v>42</v>
      </c>
      <c r="E6588" s="4" t="s">
        <v>1048</v>
      </c>
      <c r="F6588" s="9">
        <v>4</v>
      </c>
      <c r="G6588">
        <f>VLOOKUP(E6588,'Data Produk'!$A$2:$E$2517,5,FALSE)</f>
        <v>15000</v>
      </c>
      <c r="H6588">
        <f t="shared" si="205"/>
        <v>60000</v>
      </c>
      <c r="I6588" t="str">
        <f>VLOOKUP(E6588,'Data Produk'!$A$2:$E$2517,3,FALSE)</f>
        <v>KC103 BHINNEKA USB CABLE TYPE C</v>
      </c>
      <c r="J6588" t="str">
        <f>VLOOKUP(E6588,'Data Produk'!$A$2:$E$2517,4,FALSE)</f>
        <v>CABLE</v>
      </c>
      <c r="K6588" t="str">
        <f>VLOOKUP(D6588,'Data Outlet'!$A$2:$D$17,4,FALSE)</f>
        <v>Hadi Nugroho</v>
      </c>
      <c r="L6588" t="str">
        <f>VLOOKUP(D6588,'Data Outlet'!$A$2:$D$17,2,FALSE)</f>
        <v>MALL KELAPA GADING</v>
      </c>
    </row>
    <row r="6589" spans="1:12" x14ac:dyDescent="0.25">
      <c r="A6589" t="str">
        <f t="shared" si="206"/>
        <v>T-6588</v>
      </c>
      <c r="B6589" s="3" t="s">
        <v>2584</v>
      </c>
      <c r="C6589" s="5">
        <v>45448</v>
      </c>
      <c r="D6589" s="3" t="s">
        <v>42</v>
      </c>
      <c r="E6589" s="4" t="s">
        <v>1159</v>
      </c>
      <c r="F6589" s="9">
        <v>2</v>
      </c>
      <c r="G6589">
        <f>VLOOKUP(E6589,'Data Produk'!$A$2:$E$2517,5,FALSE)</f>
        <v>40500</v>
      </c>
      <c r="H6589">
        <f t="shared" si="205"/>
        <v>81000</v>
      </c>
      <c r="I6589" t="str">
        <f>VLOOKUP(E6589,'Data Produk'!$A$2:$E$2517,3,FALSE)</f>
        <v>BHINNEKA Mouse Wireless W188 WHITE</v>
      </c>
      <c r="J6589" t="str">
        <f>VLOOKUP(E6589,'Data Produk'!$A$2:$E$2517,4,FALSE)</f>
        <v>OFFICE MOUSE</v>
      </c>
      <c r="K6589" t="str">
        <f>VLOOKUP(D6589,'Data Outlet'!$A$2:$D$17,4,FALSE)</f>
        <v>Hadi Nugroho</v>
      </c>
      <c r="L6589" t="str">
        <f>VLOOKUP(D6589,'Data Outlet'!$A$2:$D$17,2,FALSE)</f>
        <v>MALL KELAPA GADING</v>
      </c>
    </row>
    <row r="6590" spans="1:12" x14ac:dyDescent="0.25">
      <c r="A6590" t="str">
        <f t="shared" si="206"/>
        <v>T-6589</v>
      </c>
      <c r="B6590" s="3" t="s">
        <v>2584</v>
      </c>
      <c r="C6590" s="5">
        <v>45459</v>
      </c>
      <c r="D6590" s="3" t="s">
        <v>42</v>
      </c>
      <c r="E6590" s="4" t="s">
        <v>1210</v>
      </c>
      <c r="F6590" s="9">
        <v>2</v>
      </c>
      <c r="G6590">
        <f>VLOOKUP(E6590,'Data Produk'!$A$2:$E$2517,5,FALSE)</f>
        <v>100000</v>
      </c>
      <c r="H6590">
        <f t="shared" si="205"/>
        <v>200000</v>
      </c>
      <c r="I6590" t="str">
        <f>VLOOKUP(E6590,'Data Produk'!$A$2:$E$2517,3,FALSE)</f>
        <v>BHINNEKA Gaming Mousepad RGB MPR800s WHITE</v>
      </c>
      <c r="J6590" t="str">
        <f>VLOOKUP(E6590,'Data Produk'!$A$2:$E$2517,4,FALSE)</f>
        <v>GAMING MOUSEPAD</v>
      </c>
      <c r="K6590" t="str">
        <f>VLOOKUP(D6590,'Data Outlet'!$A$2:$D$17,4,FALSE)</f>
        <v>Hadi Nugroho</v>
      </c>
      <c r="L6590" t="str">
        <f>VLOOKUP(D6590,'Data Outlet'!$A$2:$D$17,2,FALSE)</f>
        <v>MALL KELAPA GADING</v>
      </c>
    </row>
    <row r="6591" spans="1:12" x14ac:dyDescent="0.25">
      <c r="A6591" t="str">
        <f t="shared" si="206"/>
        <v>T-6590</v>
      </c>
      <c r="B6591" s="3" t="s">
        <v>2584</v>
      </c>
      <c r="C6591" s="5">
        <v>45456</v>
      </c>
      <c r="D6591" s="3" t="s">
        <v>39</v>
      </c>
      <c r="E6591" s="4" t="s">
        <v>2031</v>
      </c>
      <c r="F6591" s="9">
        <v>2</v>
      </c>
      <c r="G6591">
        <f>VLOOKUP(E6591,'Data Produk'!$A$2:$E$2517,5,FALSE)</f>
        <v>395100</v>
      </c>
      <c r="H6591">
        <f t="shared" si="205"/>
        <v>790200</v>
      </c>
      <c r="I6591" t="str">
        <f>VLOOKUP(E6591,'Data Produk'!$A$2:$E$2517,3,FALSE)</f>
        <v>TX1 PRO BHINNEKA EARPHONE BLACK</v>
      </c>
      <c r="J6591" t="str">
        <f>VLOOKUP(E6591,'Data Produk'!$A$2:$E$2517,4,FALSE)</f>
        <v>TWS</v>
      </c>
      <c r="K6591" t="str">
        <f>VLOOKUP(D6591,'Data Outlet'!$A$2:$D$17,4,FALSE)</f>
        <v>Eko Wijaya</v>
      </c>
      <c r="L6591" t="str">
        <f>VLOOKUP(D6591,'Data Outlet'!$A$2:$D$17,2,FALSE)</f>
        <v>KOTA KASABLANKA</v>
      </c>
    </row>
    <row r="6592" spans="1:12" x14ac:dyDescent="0.25">
      <c r="A6592" t="str">
        <f t="shared" si="206"/>
        <v>T-6591</v>
      </c>
      <c r="B6592" s="3" t="s">
        <v>2584</v>
      </c>
      <c r="C6592" s="5">
        <v>45459</v>
      </c>
      <c r="D6592" s="3" t="s">
        <v>39</v>
      </c>
      <c r="E6592" s="4" t="s">
        <v>1050</v>
      </c>
      <c r="F6592" s="9">
        <v>3</v>
      </c>
      <c r="G6592">
        <f>VLOOKUP(E6592,'Data Produk'!$A$2:$E$2517,5,FALSE)</f>
        <v>25200</v>
      </c>
      <c r="H6592">
        <f t="shared" si="205"/>
        <v>75600</v>
      </c>
      <c r="I6592" t="str">
        <f>VLOOKUP(E6592,'Data Produk'!$A$2:$E$2517,3,FALSE)</f>
        <v>KDC105 BHINNEKA USB CABLE TYPE C</v>
      </c>
      <c r="J6592" t="str">
        <f>VLOOKUP(E6592,'Data Produk'!$A$2:$E$2517,4,FALSE)</f>
        <v>CABLE</v>
      </c>
      <c r="K6592" t="str">
        <f>VLOOKUP(D6592,'Data Outlet'!$A$2:$D$17,4,FALSE)</f>
        <v>Eko Wijaya</v>
      </c>
      <c r="L6592" t="str">
        <f>VLOOKUP(D6592,'Data Outlet'!$A$2:$D$17,2,FALSE)</f>
        <v>KOTA KASABLANKA</v>
      </c>
    </row>
    <row r="6593" spans="1:12" x14ac:dyDescent="0.25">
      <c r="A6593" t="str">
        <f t="shared" si="206"/>
        <v>T-6592</v>
      </c>
      <c r="B6593" s="3" t="s">
        <v>2584</v>
      </c>
      <c r="C6593" s="5">
        <v>45469</v>
      </c>
      <c r="D6593" s="3" t="s">
        <v>35</v>
      </c>
      <c r="E6593" s="4" t="s">
        <v>2087</v>
      </c>
      <c r="F6593" s="9">
        <v>3</v>
      </c>
      <c r="G6593">
        <f>VLOOKUP(E6593,'Data Produk'!$A$2:$E$2517,5,FALSE)</f>
        <v>177500</v>
      </c>
      <c r="H6593">
        <f t="shared" si="205"/>
        <v>532500</v>
      </c>
      <c r="I6593" t="str">
        <f>VLOOKUP(E6593,'Data Produk'!$A$2:$E$2517,3,FALSE)</f>
        <v>BHINNEKA Gaming Keyboard K-613L FULL SIZE</v>
      </c>
      <c r="J6593" t="str">
        <f>VLOOKUP(E6593,'Data Produk'!$A$2:$E$2517,4,FALSE)</f>
        <v>KEYBOARD GAMING</v>
      </c>
      <c r="K6593" t="str">
        <f>VLOOKUP(D6593,'Data Outlet'!$A$2:$D$17,4,FALSE)</f>
        <v>Budi Santoso</v>
      </c>
      <c r="L6593" t="str">
        <f>VLOOKUP(D6593,'Data Outlet'!$A$2:$D$17,2,FALSE)</f>
        <v>BINTARO EXCHANGE</v>
      </c>
    </row>
    <row r="6594" spans="1:12" x14ac:dyDescent="0.25">
      <c r="A6594" t="str">
        <f t="shared" si="206"/>
        <v>T-6593</v>
      </c>
      <c r="B6594" s="3" t="s">
        <v>2584</v>
      </c>
      <c r="C6594" s="5">
        <v>45450</v>
      </c>
      <c r="D6594" s="3" t="s">
        <v>35</v>
      </c>
      <c r="E6594" s="4" t="s">
        <v>2088</v>
      </c>
      <c r="F6594" s="9">
        <v>1</v>
      </c>
      <c r="G6594">
        <f>VLOOKUP(E6594,'Data Produk'!$A$2:$E$2517,5,FALSE)</f>
        <v>57150</v>
      </c>
      <c r="H6594">
        <f t="shared" si="205"/>
        <v>57150</v>
      </c>
      <c r="I6594" t="str">
        <f>VLOOKUP(E6594,'Data Produk'!$A$2:$E$2517,3,FALSE)</f>
        <v>BHINNEKA Gaming Headset Stand Tower AC3001 WHITE</v>
      </c>
      <c r="J6594" t="str">
        <f>VLOOKUP(E6594,'Data Produk'!$A$2:$E$2517,4,FALSE)</f>
        <v>OTHER ACCESSORIES</v>
      </c>
      <c r="K6594" t="str">
        <f>VLOOKUP(D6594,'Data Outlet'!$A$2:$D$17,4,FALSE)</f>
        <v>Budi Santoso</v>
      </c>
      <c r="L6594" t="str">
        <f>VLOOKUP(D6594,'Data Outlet'!$A$2:$D$17,2,FALSE)</f>
        <v>BINTARO EXCHANGE</v>
      </c>
    </row>
    <row r="6595" spans="1:12" x14ac:dyDescent="0.25">
      <c r="A6595" t="str">
        <f t="shared" si="206"/>
        <v>T-6594</v>
      </c>
      <c r="B6595" s="3" t="s">
        <v>2584</v>
      </c>
      <c r="C6595" s="5">
        <v>45457</v>
      </c>
      <c r="D6595" s="3" t="s">
        <v>39</v>
      </c>
      <c r="E6595" s="4" t="s">
        <v>2089</v>
      </c>
      <c r="F6595" s="9">
        <v>2</v>
      </c>
      <c r="G6595">
        <f>VLOOKUP(E6595,'Data Produk'!$A$2:$E$2517,5,FALSE)</f>
        <v>181000</v>
      </c>
      <c r="H6595">
        <f t="shared" ref="H6595:H6658" si="207">G6595*F6595</f>
        <v>362000</v>
      </c>
      <c r="I6595" t="str">
        <f>VLOOKUP(E6595,'Data Produk'!$A$2:$E$2517,3,FALSE)</f>
        <v>BHINNEKA Gaming Mouse X17 White</v>
      </c>
      <c r="J6595" t="str">
        <f>VLOOKUP(E6595,'Data Produk'!$A$2:$E$2517,4,FALSE)</f>
        <v>MOUSE GAMING</v>
      </c>
      <c r="K6595" t="str">
        <f>VLOOKUP(D6595,'Data Outlet'!$A$2:$D$17,4,FALSE)</f>
        <v>Eko Wijaya</v>
      </c>
      <c r="L6595" t="str">
        <f>VLOOKUP(D6595,'Data Outlet'!$A$2:$D$17,2,FALSE)</f>
        <v>KOTA KASABLANKA</v>
      </c>
    </row>
    <row r="6596" spans="1:12" x14ac:dyDescent="0.25">
      <c r="A6596" t="str">
        <f t="shared" si="206"/>
        <v>T-6595</v>
      </c>
      <c r="B6596" s="3" t="s">
        <v>2584</v>
      </c>
      <c r="C6596" s="5">
        <v>45456</v>
      </c>
      <c r="D6596" s="3" t="s">
        <v>39</v>
      </c>
      <c r="E6596" s="4" t="s">
        <v>397</v>
      </c>
      <c r="F6596" s="9">
        <v>3</v>
      </c>
      <c r="G6596">
        <f>VLOOKUP(E6596,'Data Produk'!$A$2:$E$2517,5,FALSE)</f>
        <v>36900</v>
      </c>
      <c r="H6596">
        <f t="shared" si="207"/>
        <v>110700</v>
      </c>
      <c r="I6596" t="str">
        <f>VLOOKUP(E6596,'Data Produk'!$A$2:$E$2517,3,FALSE)</f>
        <v>KL106 BHINNEKA USB CABLE LIGHTNING</v>
      </c>
      <c r="J6596" t="str">
        <f>VLOOKUP(E6596,'Data Produk'!$A$2:$E$2517,4,FALSE)</f>
        <v>CABLE</v>
      </c>
      <c r="K6596" t="str">
        <f>VLOOKUP(D6596,'Data Outlet'!$A$2:$D$17,4,FALSE)</f>
        <v>Eko Wijaya</v>
      </c>
      <c r="L6596" t="str">
        <f>VLOOKUP(D6596,'Data Outlet'!$A$2:$D$17,2,FALSE)</f>
        <v>KOTA KASABLANKA</v>
      </c>
    </row>
    <row r="6597" spans="1:12" x14ac:dyDescent="0.25">
      <c r="A6597" t="str">
        <f t="shared" si="206"/>
        <v>T-6596</v>
      </c>
      <c r="B6597" s="3" t="s">
        <v>2584</v>
      </c>
      <c r="C6597" s="5">
        <v>45461</v>
      </c>
      <c r="D6597" s="3" t="s">
        <v>37</v>
      </c>
      <c r="E6597" s="4" t="s">
        <v>1113</v>
      </c>
      <c r="F6597" s="9">
        <v>4</v>
      </c>
      <c r="G6597">
        <f>VLOOKUP(E6597,'Data Produk'!$A$2:$E$2517,5,FALSE)</f>
        <v>13500</v>
      </c>
      <c r="H6597">
        <f t="shared" si="207"/>
        <v>54000</v>
      </c>
      <c r="I6597" t="str">
        <f>VLOOKUP(E6597,'Data Produk'!$A$2:$E$2517,3,FALSE)</f>
        <v>BHINNEKA BASIC XL MP64 BASIC MOUSEPAD BLACK</v>
      </c>
      <c r="J6597" t="str">
        <f>VLOOKUP(E6597,'Data Produk'!$A$2:$E$2517,4,FALSE)</f>
        <v>BASIC MOUSEPAD</v>
      </c>
      <c r="K6597" t="str">
        <f>VLOOKUP(D6597,'Data Outlet'!$A$2:$D$17,4,FALSE)</f>
        <v>Dewi Lestari</v>
      </c>
      <c r="L6597" t="str">
        <f>VLOOKUP(D6597,'Data Outlet'!$A$2:$D$17,2,FALSE)</f>
        <v>CIBUBUR JUNCTION</v>
      </c>
    </row>
    <row r="6598" spans="1:12" x14ac:dyDescent="0.25">
      <c r="A6598" t="str">
        <f t="shared" si="206"/>
        <v>T-6597</v>
      </c>
      <c r="B6598" s="3" t="s">
        <v>2584</v>
      </c>
      <c r="C6598" s="5">
        <v>45470</v>
      </c>
      <c r="D6598" s="3" t="s">
        <v>39</v>
      </c>
      <c r="E6598" s="4" t="s">
        <v>1004</v>
      </c>
      <c r="F6598" s="9">
        <v>4</v>
      </c>
      <c r="G6598">
        <f>VLOOKUP(E6598,'Data Produk'!$A$2:$E$2517,5,FALSE)</f>
        <v>53100</v>
      </c>
      <c r="H6598">
        <f t="shared" si="207"/>
        <v>212400</v>
      </c>
      <c r="I6598" t="str">
        <f>VLOOKUP(E6598,'Data Produk'!$A$2:$E$2517,3,FALSE)</f>
        <v>BHINNEKA POWER PURE 18W 1-PORT TYPE-A USB CHARGER (QC) WHITE</v>
      </c>
      <c r="J6598" t="str">
        <f>VLOOKUP(E6598,'Data Produk'!$A$2:$E$2517,4,FALSE)</f>
        <v>CHARGER</v>
      </c>
      <c r="K6598" t="str">
        <f>VLOOKUP(D6598,'Data Outlet'!$A$2:$D$17,4,FALSE)</f>
        <v>Eko Wijaya</v>
      </c>
      <c r="L6598" t="str">
        <f>VLOOKUP(D6598,'Data Outlet'!$A$2:$D$17,2,FALSE)</f>
        <v>KOTA KASABLANKA</v>
      </c>
    </row>
    <row r="6599" spans="1:12" x14ac:dyDescent="0.25">
      <c r="A6599" t="str">
        <f t="shared" si="206"/>
        <v>T-6598</v>
      </c>
      <c r="B6599" s="3" t="s">
        <v>2584</v>
      </c>
      <c r="C6599" s="5">
        <v>45450</v>
      </c>
      <c r="D6599" s="3" t="s">
        <v>42</v>
      </c>
      <c r="E6599" s="4" t="s">
        <v>1262</v>
      </c>
      <c r="F6599" s="9">
        <v>1</v>
      </c>
      <c r="G6599">
        <f>VLOOKUP(E6599,'Data Produk'!$A$2:$E$2517,5,FALSE)</f>
        <v>50000</v>
      </c>
      <c r="H6599">
        <f t="shared" si="207"/>
        <v>50000</v>
      </c>
      <c r="I6599" t="str">
        <f>VLOOKUP(E6599,'Data Produk'!$A$2:$E$2517,3,FALSE)</f>
        <v>BHINNEKA Gaming Headset Stand Model Y</v>
      </c>
      <c r="J6599" t="str">
        <f>VLOOKUP(E6599,'Data Produk'!$A$2:$E$2517,4,FALSE)</f>
        <v>OTHER ACCESSORIES</v>
      </c>
      <c r="K6599" t="str">
        <f>VLOOKUP(D6599,'Data Outlet'!$A$2:$D$17,4,FALSE)</f>
        <v>Hadi Nugroho</v>
      </c>
      <c r="L6599" t="str">
        <f>VLOOKUP(D6599,'Data Outlet'!$A$2:$D$17,2,FALSE)</f>
        <v>MALL KELAPA GADING</v>
      </c>
    </row>
    <row r="6600" spans="1:12" x14ac:dyDescent="0.25">
      <c r="A6600" t="str">
        <f t="shared" si="206"/>
        <v>T-6599</v>
      </c>
      <c r="B6600" s="3" t="s">
        <v>2584</v>
      </c>
      <c r="C6600" s="5">
        <v>45448</v>
      </c>
      <c r="D6600" s="3" t="s">
        <v>35</v>
      </c>
      <c r="E6600" s="4" t="s">
        <v>2090</v>
      </c>
      <c r="F6600" s="9">
        <v>1</v>
      </c>
      <c r="G6600">
        <f>VLOOKUP(E6600,'Data Produk'!$A$2:$E$2517,5,FALSE)</f>
        <v>134100</v>
      </c>
      <c r="H6600">
        <f t="shared" si="207"/>
        <v>134100</v>
      </c>
      <c r="I6600" t="str">
        <f>VLOOKUP(E6600,'Data Produk'!$A$2:$E$2517,3,FALSE)</f>
        <v>BHINNEKA Gaming Mousepad MP904 MINT</v>
      </c>
      <c r="J6600" t="str">
        <f>VLOOKUP(E6600,'Data Produk'!$A$2:$E$2517,4,FALSE)</f>
        <v>DESKMAT</v>
      </c>
      <c r="K6600" t="str">
        <f>VLOOKUP(D6600,'Data Outlet'!$A$2:$D$17,4,FALSE)</f>
        <v>Budi Santoso</v>
      </c>
      <c r="L6600" t="str">
        <f>VLOOKUP(D6600,'Data Outlet'!$A$2:$D$17,2,FALSE)</f>
        <v>BINTARO EXCHANGE</v>
      </c>
    </row>
    <row r="6601" spans="1:12" x14ac:dyDescent="0.25">
      <c r="A6601" t="str">
        <f t="shared" si="206"/>
        <v>T-6600</v>
      </c>
      <c r="B6601" s="3" t="s">
        <v>2584</v>
      </c>
      <c r="C6601" s="5">
        <v>45468</v>
      </c>
      <c r="D6601" s="3" t="s">
        <v>35</v>
      </c>
      <c r="E6601" s="4" t="s">
        <v>2091</v>
      </c>
      <c r="F6601" s="9">
        <v>3</v>
      </c>
      <c r="G6601">
        <f>VLOOKUP(E6601,'Data Produk'!$A$2:$E$2517,5,FALSE)</f>
        <v>138000</v>
      </c>
      <c r="H6601">
        <f t="shared" si="207"/>
        <v>414000</v>
      </c>
      <c r="I6601" t="str">
        <f>VLOOKUP(E6601,'Data Produk'!$A$2:$E$2517,3,FALSE)</f>
        <v>BHINNEKA GO Keyboard Mouse Wireless Office WK893</v>
      </c>
      <c r="J6601" t="str">
        <f>VLOOKUP(E6601,'Data Produk'!$A$2:$E$2517,4,FALSE)</f>
        <v>OFFICE COMBO</v>
      </c>
      <c r="K6601" t="str">
        <f>VLOOKUP(D6601,'Data Outlet'!$A$2:$D$17,4,FALSE)</f>
        <v>Budi Santoso</v>
      </c>
      <c r="L6601" t="str">
        <f>VLOOKUP(D6601,'Data Outlet'!$A$2:$D$17,2,FALSE)</f>
        <v>BINTARO EXCHANGE</v>
      </c>
    </row>
    <row r="6602" spans="1:12" x14ac:dyDescent="0.25">
      <c r="A6602" t="str">
        <f t="shared" si="206"/>
        <v>T-6601</v>
      </c>
      <c r="B6602" s="3" t="s">
        <v>2584</v>
      </c>
      <c r="C6602" s="5">
        <v>45444</v>
      </c>
      <c r="D6602" s="3" t="s">
        <v>35</v>
      </c>
      <c r="E6602" s="4" t="s">
        <v>2092</v>
      </c>
      <c r="F6602" s="9">
        <v>1</v>
      </c>
      <c r="G6602">
        <f>VLOOKUP(E6602,'Data Produk'!$A$2:$E$2517,5,FALSE)</f>
        <v>235500</v>
      </c>
      <c r="H6602">
        <f t="shared" si="207"/>
        <v>235500</v>
      </c>
      <c r="I6602" t="str">
        <f>VLOOKUP(E6602,'Data Produk'!$A$2:$E$2517,3,FALSE)</f>
        <v>BHINNEKA Gaming Headset HG16S 7.1</v>
      </c>
      <c r="J6602" t="str">
        <f>VLOOKUP(E6602,'Data Produk'!$A$2:$E$2517,4,FALSE)</f>
        <v>GAMING HEADSET</v>
      </c>
      <c r="K6602" t="str">
        <f>VLOOKUP(D6602,'Data Outlet'!$A$2:$D$17,4,FALSE)</f>
        <v>Budi Santoso</v>
      </c>
      <c r="L6602" t="str">
        <f>VLOOKUP(D6602,'Data Outlet'!$A$2:$D$17,2,FALSE)</f>
        <v>BINTARO EXCHANGE</v>
      </c>
    </row>
    <row r="6603" spans="1:12" x14ac:dyDescent="0.25">
      <c r="A6603" t="str">
        <f t="shared" si="206"/>
        <v>T-6602</v>
      </c>
      <c r="B6603" s="3" t="s">
        <v>2584</v>
      </c>
      <c r="C6603" s="5">
        <v>45464</v>
      </c>
      <c r="D6603" s="3" t="s">
        <v>39</v>
      </c>
      <c r="E6603" s="4" t="s">
        <v>1202</v>
      </c>
      <c r="F6603" s="9">
        <v>1</v>
      </c>
      <c r="G6603">
        <f>VLOOKUP(E6603,'Data Produk'!$A$2:$E$2517,5,FALSE)</f>
        <v>410000</v>
      </c>
      <c r="H6603">
        <f t="shared" si="207"/>
        <v>410000</v>
      </c>
      <c r="I6603" t="str">
        <f>VLOOKUP(E6603,'Data Produk'!$A$2:$E$2517,3,FALSE)</f>
        <v>WH01 BHINNEKA HEADSET WIRELESS Black</v>
      </c>
      <c r="J6603" t="str">
        <f>VLOOKUP(E6603,'Data Produk'!$A$2:$E$2517,4,FALSE)</f>
        <v>WIRELESS HEADSET</v>
      </c>
      <c r="K6603" t="str">
        <f>VLOOKUP(D6603,'Data Outlet'!$A$2:$D$17,4,FALSE)</f>
        <v>Eko Wijaya</v>
      </c>
      <c r="L6603" t="str">
        <f>VLOOKUP(D6603,'Data Outlet'!$A$2:$D$17,2,FALSE)</f>
        <v>KOTA KASABLANKA</v>
      </c>
    </row>
    <row r="6604" spans="1:12" x14ac:dyDescent="0.25">
      <c r="A6604" t="str">
        <f t="shared" ref="A6604:A6667" si="208">"T-"&amp;ROW()-1</f>
        <v>T-6603</v>
      </c>
      <c r="B6604" s="3" t="s">
        <v>2584</v>
      </c>
      <c r="C6604" s="5">
        <v>45461</v>
      </c>
      <c r="D6604" s="3" t="s">
        <v>35</v>
      </c>
      <c r="E6604" s="4" t="s">
        <v>1491</v>
      </c>
      <c r="F6604" s="9">
        <v>1</v>
      </c>
      <c r="G6604">
        <f>VLOOKUP(E6604,'Data Produk'!$A$2:$E$2517,5,FALSE)</f>
        <v>73800</v>
      </c>
      <c r="H6604">
        <f t="shared" si="207"/>
        <v>73800</v>
      </c>
      <c r="I6604" t="str">
        <f>VLOOKUP(E6604,'Data Produk'!$A$2:$E$2517,3,FALSE)</f>
        <v>BHINNEKA SMART LIGHT BUB 9W SLB101</v>
      </c>
      <c r="J6604" t="str">
        <f>VLOOKUP(E6604,'Data Produk'!$A$2:$E$2517,4,FALSE)</f>
        <v>SMART LIFE</v>
      </c>
      <c r="K6604" t="str">
        <f>VLOOKUP(D6604,'Data Outlet'!$A$2:$D$17,4,FALSE)</f>
        <v>Budi Santoso</v>
      </c>
      <c r="L6604" t="str">
        <f>VLOOKUP(D6604,'Data Outlet'!$A$2:$D$17,2,FALSE)</f>
        <v>BINTARO EXCHANGE</v>
      </c>
    </row>
    <row r="6605" spans="1:12" x14ac:dyDescent="0.25">
      <c r="A6605" t="str">
        <f t="shared" si="208"/>
        <v>T-6604</v>
      </c>
      <c r="B6605" s="3" t="s">
        <v>2584</v>
      </c>
      <c r="C6605" s="5">
        <v>45472</v>
      </c>
      <c r="D6605" s="3" t="s">
        <v>42</v>
      </c>
      <c r="E6605" s="4" t="s">
        <v>1040</v>
      </c>
      <c r="F6605" s="9">
        <v>2</v>
      </c>
      <c r="G6605">
        <f>VLOOKUP(E6605,'Data Produk'!$A$2:$E$2517,5,FALSE)</f>
        <v>76500</v>
      </c>
      <c r="H6605">
        <f t="shared" si="207"/>
        <v>153000</v>
      </c>
      <c r="I6605" t="str">
        <f>VLOOKUP(E6605,'Data Produk'!$A$2:$E$2517,3,FALSE)</f>
        <v>BHINNEKA Gaming Keyboard K-511.</v>
      </c>
      <c r="J6605" t="str">
        <f>VLOOKUP(E6605,'Data Produk'!$A$2:$E$2517,4,FALSE)</f>
        <v>KEYBOARD GAMING</v>
      </c>
      <c r="K6605" t="str">
        <f>VLOOKUP(D6605,'Data Outlet'!$A$2:$D$17,4,FALSE)</f>
        <v>Hadi Nugroho</v>
      </c>
      <c r="L6605" t="str">
        <f>VLOOKUP(D6605,'Data Outlet'!$A$2:$D$17,2,FALSE)</f>
        <v>MALL KELAPA GADING</v>
      </c>
    </row>
    <row r="6606" spans="1:12" x14ac:dyDescent="0.25">
      <c r="A6606" t="str">
        <f t="shared" si="208"/>
        <v>T-6605</v>
      </c>
      <c r="B6606" s="3" t="s">
        <v>2584</v>
      </c>
      <c r="C6606" s="5">
        <v>45466</v>
      </c>
      <c r="D6606" s="3" t="s">
        <v>37</v>
      </c>
      <c r="E6606" s="4" t="s">
        <v>976</v>
      </c>
      <c r="F6606" s="9">
        <v>1</v>
      </c>
      <c r="G6606">
        <f>VLOOKUP(E6606,'Data Produk'!$A$2:$E$2517,5,FALSE)</f>
        <v>160000</v>
      </c>
      <c r="H6606">
        <f t="shared" si="207"/>
        <v>160000</v>
      </c>
      <c r="I6606" t="str">
        <f>VLOOKUP(E6606,'Data Produk'!$A$2:$E$2517,3,FALSE)</f>
        <v>BHINNEKA Gaming Keyboard K-613 TKL II</v>
      </c>
      <c r="J6606" t="str">
        <f>VLOOKUP(E6606,'Data Produk'!$A$2:$E$2517,4,FALSE)</f>
        <v>KEYBOARD GAMING</v>
      </c>
      <c r="K6606" t="str">
        <f>VLOOKUP(D6606,'Data Outlet'!$A$2:$D$17,4,FALSE)</f>
        <v>Dewi Lestari</v>
      </c>
      <c r="L6606" t="str">
        <f>VLOOKUP(D6606,'Data Outlet'!$A$2:$D$17,2,FALSE)</f>
        <v>CIBUBUR JUNCTION</v>
      </c>
    </row>
    <row r="6607" spans="1:12" x14ac:dyDescent="0.25">
      <c r="A6607" t="str">
        <f t="shared" si="208"/>
        <v>T-6606</v>
      </c>
      <c r="B6607" s="3" t="s">
        <v>2584</v>
      </c>
      <c r="C6607" s="5">
        <v>45450</v>
      </c>
      <c r="D6607" s="3" t="s">
        <v>39</v>
      </c>
      <c r="E6607" s="4" t="s">
        <v>2093</v>
      </c>
      <c r="F6607" s="9">
        <v>1</v>
      </c>
      <c r="G6607">
        <f>VLOOKUP(E6607,'Data Produk'!$A$2:$E$2517,5,FALSE)</f>
        <v>80000</v>
      </c>
      <c r="H6607">
        <f t="shared" si="207"/>
        <v>80000</v>
      </c>
      <c r="I6607" t="str">
        <f>VLOOKUP(E6607,'Data Produk'!$A$2:$E$2517,3,FALSE)</f>
        <v>BHINNEKA Gaming Headset Stand Tower AC3001 PINK</v>
      </c>
      <c r="J6607" t="str">
        <f>VLOOKUP(E6607,'Data Produk'!$A$2:$E$2517,4,FALSE)</f>
        <v>OTHER ACCESSORIES</v>
      </c>
      <c r="K6607" t="str">
        <f>VLOOKUP(D6607,'Data Outlet'!$A$2:$D$17,4,FALSE)</f>
        <v>Eko Wijaya</v>
      </c>
      <c r="L6607" t="str">
        <f>VLOOKUP(D6607,'Data Outlet'!$A$2:$D$17,2,FALSE)</f>
        <v>KOTA KASABLANKA</v>
      </c>
    </row>
    <row r="6608" spans="1:12" x14ac:dyDescent="0.25">
      <c r="A6608" t="str">
        <f t="shared" si="208"/>
        <v>T-6607</v>
      </c>
      <c r="B6608" s="3" t="s">
        <v>2584</v>
      </c>
      <c r="C6608" s="5">
        <v>45450</v>
      </c>
      <c r="D6608" s="3" t="s">
        <v>42</v>
      </c>
      <c r="E6608" s="4" t="s">
        <v>1057</v>
      </c>
      <c r="F6608" s="9">
        <v>7</v>
      </c>
      <c r="G6608">
        <f>VLOOKUP(E6608,'Data Produk'!$A$2:$E$2517,5,FALSE)</f>
        <v>24500</v>
      </c>
      <c r="H6608">
        <f t="shared" si="207"/>
        <v>171500</v>
      </c>
      <c r="I6608" t="str">
        <f>VLOOKUP(E6608,'Data Produk'!$A$2:$E$2517,3,FALSE)</f>
        <v>BHINNEKA Gaming Mousepad MP292 LP</v>
      </c>
      <c r="J6608" t="str">
        <f>VLOOKUP(E6608,'Data Produk'!$A$2:$E$2517,4,FALSE)</f>
        <v>BASIC MOUSEPAD</v>
      </c>
      <c r="K6608" t="str">
        <f>VLOOKUP(D6608,'Data Outlet'!$A$2:$D$17,4,FALSE)</f>
        <v>Hadi Nugroho</v>
      </c>
      <c r="L6608" t="str">
        <f>VLOOKUP(D6608,'Data Outlet'!$A$2:$D$17,2,FALSE)</f>
        <v>MALL KELAPA GADING</v>
      </c>
    </row>
    <row r="6609" spans="1:12" x14ac:dyDescent="0.25">
      <c r="A6609" t="str">
        <f t="shared" si="208"/>
        <v>T-6608</v>
      </c>
      <c r="B6609" s="3" t="s">
        <v>2584</v>
      </c>
      <c r="C6609" s="5">
        <v>45453</v>
      </c>
      <c r="D6609" s="3" t="s">
        <v>42</v>
      </c>
      <c r="E6609" s="4" t="s">
        <v>133</v>
      </c>
      <c r="F6609" s="9">
        <v>1</v>
      </c>
      <c r="G6609">
        <f>VLOOKUP(E6609,'Data Produk'!$A$2:$E$2517,5,FALSE)</f>
        <v>10000</v>
      </c>
      <c r="H6609">
        <f t="shared" si="207"/>
        <v>10000</v>
      </c>
      <c r="I6609" t="str">
        <f>VLOOKUP(E6609,'Data Produk'!$A$2:$E$2517,3,FALSE)</f>
        <v>KM106 BHINNEKA USB CABLE MICRO</v>
      </c>
      <c r="J6609" t="str">
        <f>VLOOKUP(E6609,'Data Produk'!$A$2:$E$2517,4,FALSE)</f>
        <v>CABLE</v>
      </c>
      <c r="K6609" t="str">
        <f>VLOOKUP(D6609,'Data Outlet'!$A$2:$D$17,4,FALSE)</f>
        <v>Hadi Nugroho</v>
      </c>
      <c r="L6609" t="str">
        <f>VLOOKUP(D6609,'Data Outlet'!$A$2:$D$17,2,FALSE)</f>
        <v>MALL KELAPA GADING</v>
      </c>
    </row>
    <row r="6610" spans="1:12" x14ac:dyDescent="0.25">
      <c r="A6610" t="str">
        <f t="shared" si="208"/>
        <v>T-6609</v>
      </c>
      <c r="B6610" s="3" t="s">
        <v>2584</v>
      </c>
      <c r="C6610" s="5">
        <v>45465</v>
      </c>
      <c r="D6610" s="3" t="s">
        <v>35</v>
      </c>
      <c r="E6610" s="4" t="s">
        <v>1836</v>
      </c>
      <c r="F6610" s="9">
        <v>2</v>
      </c>
      <c r="G6610">
        <f>VLOOKUP(E6610,'Data Produk'!$A$2:$E$2517,5,FALSE)</f>
        <v>107100</v>
      </c>
      <c r="H6610">
        <f t="shared" si="207"/>
        <v>214200</v>
      </c>
      <c r="I6610" t="str">
        <f>VLOOKUP(E6610,'Data Produk'!$A$2:$E$2517,3,FALSE)</f>
        <v>BHINNEKA CW2-Q02 38W 2-PORTS CHARGER (QC) WHITE</v>
      </c>
      <c r="J6610" t="str">
        <f>VLOOKUP(E6610,'Data Produk'!$A$2:$E$2517,4,FALSE)</f>
        <v>CHARGER</v>
      </c>
      <c r="K6610" t="str">
        <f>VLOOKUP(D6610,'Data Outlet'!$A$2:$D$17,4,FALSE)</f>
        <v>Budi Santoso</v>
      </c>
      <c r="L6610" t="str">
        <f>VLOOKUP(D6610,'Data Outlet'!$A$2:$D$17,2,FALSE)</f>
        <v>BINTARO EXCHANGE</v>
      </c>
    </row>
    <row r="6611" spans="1:12" x14ac:dyDescent="0.25">
      <c r="A6611" t="str">
        <f t="shared" si="208"/>
        <v>T-6610</v>
      </c>
      <c r="B6611" s="3" t="s">
        <v>2584</v>
      </c>
      <c r="C6611" s="5">
        <v>45463</v>
      </c>
      <c r="D6611" s="3" t="s">
        <v>39</v>
      </c>
      <c r="E6611" s="4" t="s">
        <v>1051</v>
      </c>
      <c r="F6611" s="9">
        <v>1</v>
      </c>
      <c r="G6611">
        <f>VLOOKUP(E6611,'Data Produk'!$A$2:$E$2517,5,FALSE)</f>
        <v>193000</v>
      </c>
      <c r="H6611">
        <f t="shared" si="207"/>
        <v>193000</v>
      </c>
      <c r="I6611" t="str">
        <f>VLOOKUP(E6611,'Data Produk'!$A$2:$E$2517,3,FALSE)</f>
        <v>BHINNEKA Gaming Keyboard K-613L PINK</v>
      </c>
      <c r="J6611" t="str">
        <f>VLOOKUP(E6611,'Data Produk'!$A$2:$E$2517,4,FALSE)</f>
        <v>KEYBOARD GAMING</v>
      </c>
      <c r="K6611" t="str">
        <f>VLOOKUP(D6611,'Data Outlet'!$A$2:$D$17,4,FALSE)</f>
        <v>Eko Wijaya</v>
      </c>
      <c r="L6611" t="str">
        <f>VLOOKUP(D6611,'Data Outlet'!$A$2:$D$17,2,FALSE)</f>
        <v>KOTA KASABLANKA</v>
      </c>
    </row>
    <row r="6612" spans="1:12" x14ac:dyDescent="0.25">
      <c r="A6612" t="str">
        <f t="shared" si="208"/>
        <v>T-6611</v>
      </c>
      <c r="B6612" s="3" t="s">
        <v>2584</v>
      </c>
      <c r="C6612" s="5">
        <v>45459</v>
      </c>
      <c r="D6612" s="3" t="s">
        <v>39</v>
      </c>
      <c r="E6612" s="4" t="s">
        <v>1592</v>
      </c>
      <c r="F6612" s="9">
        <v>2</v>
      </c>
      <c r="G6612">
        <f>VLOOKUP(E6612,'Data Produk'!$A$2:$E$2517,5,FALSE)</f>
        <v>65700</v>
      </c>
      <c r="H6612">
        <f t="shared" si="207"/>
        <v>131400</v>
      </c>
      <c r="I6612" t="str">
        <f>VLOOKUP(E6612,'Data Produk'!$A$2:$E$2517,3,FALSE)</f>
        <v>BHINNEKA AGILE MP453 GAMING MOUSEPAD BLACK</v>
      </c>
      <c r="J6612" t="str">
        <f>VLOOKUP(E6612,'Data Produk'!$A$2:$E$2517,4,FALSE)</f>
        <v>GAMING MOUSEPAD</v>
      </c>
      <c r="K6612" t="str">
        <f>VLOOKUP(D6612,'Data Outlet'!$A$2:$D$17,4,FALSE)</f>
        <v>Eko Wijaya</v>
      </c>
      <c r="L6612" t="str">
        <f>VLOOKUP(D6612,'Data Outlet'!$A$2:$D$17,2,FALSE)</f>
        <v>KOTA KASABLANKA</v>
      </c>
    </row>
    <row r="6613" spans="1:12" x14ac:dyDescent="0.25">
      <c r="A6613" t="str">
        <f t="shared" si="208"/>
        <v>T-6612</v>
      </c>
      <c r="B6613" s="3" t="s">
        <v>2584</v>
      </c>
      <c r="C6613" s="5">
        <v>45456</v>
      </c>
      <c r="D6613" s="3" t="s">
        <v>35</v>
      </c>
      <c r="E6613" s="4" t="s">
        <v>1835</v>
      </c>
      <c r="F6613" s="9">
        <v>2</v>
      </c>
      <c r="G6613">
        <f>VLOOKUP(E6613,'Data Produk'!$A$2:$E$2517,5,FALSE)</f>
        <v>36900</v>
      </c>
      <c r="H6613">
        <f t="shared" si="207"/>
        <v>73800</v>
      </c>
      <c r="I6613" t="str">
        <f>VLOOKUP(E6613,'Data Produk'!$A$2:$E$2517,3,FALSE)</f>
        <v>KC106 BHINNEKA USB CABLE TYPE C</v>
      </c>
      <c r="J6613" t="str">
        <f>VLOOKUP(E6613,'Data Produk'!$A$2:$E$2517,4,FALSE)</f>
        <v>CABLE</v>
      </c>
      <c r="K6613" t="str">
        <f>VLOOKUP(D6613,'Data Outlet'!$A$2:$D$17,4,FALSE)</f>
        <v>Budi Santoso</v>
      </c>
      <c r="L6613" t="str">
        <f>VLOOKUP(D6613,'Data Outlet'!$A$2:$D$17,2,FALSE)</f>
        <v>BINTARO EXCHANGE</v>
      </c>
    </row>
    <row r="6614" spans="1:12" x14ac:dyDescent="0.25">
      <c r="A6614" t="str">
        <f t="shared" si="208"/>
        <v>T-6613</v>
      </c>
      <c r="B6614" s="3" t="s">
        <v>2584</v>
      </c>
      <c r="C6614" s="5">
        <v>45457</v>
      </c>
      <c r="D6614" s="3" t="s">
        <v>42</v>
      </c>
      <c r="E6614" s="4" t="s">
        <v>1287</v>
      </c>
      <c r="F6614" s="9">
        <v>2</v>
      </c>
      <c r="G6614">
        <f>VLOOKUP(E6614,'Data Produk'!$A$2:$E$2517,5,FALSE)</f>
        <v>25200</v>
      </c>
      <c r="H6614">
        <f t="shared" si="207"/>
        <v>50400</v>
      </c>
      <c r="I6614" t="str">
        <f>VLOOKUP(E6614,'Data Produk'!$A$2:$E$2517,3,FALSE)</f>
        <v>KDC105 BHINNEKA USB CABLE TYPE C</v>
      </c>
      <c r="J6614" t="str">
        <f>VLOOKUP(E6614,'Data Produk'!$A$2:$E$2517,4,FALSE)</f>
        <v>CABLE</v>
      </c>
      <c r="K6614" t="str">
        <f>VLOOKUP(D6614,'Data Outlet'!$A$2:$D$17,4,FALSE)</f>
        <v>Hadi Nugroho</v>
      </c>
      <c r="L6614" t="str">
        <f>VLOOKUP(D6614,'Data Outlet'!$A$2:$D$17,2,FALSE)</f>
        <v>MALL KELAPA GADING</v>
      </c>
    </row>
    <row r="6615" spans="1:12" x14ac:dyDescent="0.25">
      <c r="A6615" t="str">
        <f t="shared" si="208"/>
        <v>T-6614</v>
      </c>
      <c r="B6615" s="3" t="s">
        <v>2584</v>
      </c>
      <c r="C6615" s="5">
        <v>45468</v>
      </c>
      <c r="D6615" s="3" t="s">
        <v>42</v>
      </c>
      <c r="E6615" s="4" t="s">
        <v>1115</v>
      </c>
      <c r="F6615" s="9">
        <v>4</v>
      </c>
      <c r="G6615">
        <f>VLOOKUP(E6615,'Data Produk'!$A$2:$E$2517,5,FALSE)</f>
        <v>89100</v>
      </c>
      <c r="H6615">
        <f t="shared" si="207"/>
        <v>356400</v>
      </c>
      <c r="I6615" t="str">
        <f>VLOOKUP(E6615,'Data Produk'!$A$2:$E$2517,3,FALSE)</f>
        <v>BHINNEKA W190 OFFICE MOUSE MINT</v>
      </c>
      <c r="J6615" t="str">
        <f>VLOOKUP(E6615,'Data Produk'!$A$2:$E$2517,4,FALSE)</f>
        <v>OFFICE MOUSE</v>
      </c>
      <c r="K6615" t="str">
        <f>VLOOKUP(D6615,'Data Outlet'!$A$2:$D$17,4,FALSE)</f>
        <v>Hadi Nugroho</v>
      </c>
      <c r="L6615" t="str">
        <f>VLOOKUP(D6615,'Data Outlet'!$A$2:$D$17,2,FALSE)</f>
        <v>MALL KELAPA GADING</v>
      </c>
    </row>
    <row r="6616" spans="1:12" x14ac:dyDescent="0.25">
      <c r="A6616" t="str">
        <f t="shared" si="208"/>
        <v>T-6615</v>
      </c>
      <c r="B6616" s="3" t="s">
        <v>2584</v>
      </c>
      <c r="C6616" s="5">
        <v>45454</v>
      </c>
      <c r="D6616" s="3" t="s">
        <v>39</v>
      </c>
      <c r="E6616" s="4" t="s">
        <v>911</v>
      </c>
      <c r="F6616" s="9">
        <v>1</v>
      </c>
      <c r="G6616">
        <f>VLOOKUP(E6616,'Data Produk'!$A$2:$E$2517,5,FALSE)</f>
        <v>107100</v>
      </c>
      <c r="H6616">
        <f t="shared" si="207"/>
        <v>107100</v>
      </c>
      <c r="I6616" t="str">
        <f>VLOOKUP(E6616,'Data Produk'!$A$2:$E$2517,3,FALSE)</f>
        <v>BHINNEKA CW2-Q02 38W 2-PORTS CHARGER (QC) WHITE</v>
      </c>
      <c r="J6616" t="str">
        <f>VLOOKUP(E6616,'Data Produk'!$A$2:$E$2517,4,FALSE)</f>
        <v>CHARGER</v>
      </c>
      <c r="K6616" t="str">
        <f>VLOOKUP(D6616,'Data Outlet'!$A$2:$D$17,4,FALSE)</f>
        <v>Eko Wijaya</v>
      </c>
      <c r="L6616" t="str">
        <f>VLOOKUP(D6616,'Data Outlet'!$A$2:$D$17,2,FALSE)</f>
        <v>KOTA KASABLANKA</v>
      </c>
    </row>
    <row r="6617" spans="1:12" x14ac:dyDescent="0.25">
      <c r="A6617" t="str">
        <f t="shared" si="208"/>
        <v>T-6616</v>
      </c>
      <c r="B6617" s="3" t="s">
        <v>2584</v>
      </c>
      <c r="C6617" s="5">
        <v>45444</v>
      </c>
      <c r="D6617" s="3" t="s">
        <v>35</v>
      </c>
      <c r="E6617" s="4" t="s">
        <v>1490</v>
      </c>
      <c r="F6617" s="9">
        <v>2</v>
      </c>
      <c r="G6617">
        <f>VLOOKUP(E6617,'Data Produk'!$A$2:$E$2517,5,FALSE)</f>
        <v>81000</v>
      </c>
      <c r="H6617">
        <f t="shared" si="207"/>
        <v>162000</v>
      </c>
      <c r="I6617" t="str">
        <f>VLOOKUP(E6617,'Data Produk'!$A$2:$E$2517,3,FALSE)</f>
        <v>BHINNEKA CRYTO VX7 GAMING MOUSE PINK</v>
      </c>
      <c r="J6617" t="str">
        <f>VLOOKUP(E6617,'Data Produk'!$A$2:$E$2517,4,FALSE)</f>
        <v>MOUSE GAMING</v>
      </c>
      <c r="K6617" t="str">
        <f>VLOOKUP(D6617,'Data Outlet'!$A$2:$D$17,4,FALSE)</f>
        <v>Budi Santoso</v>
      </c>
      <c r="L6617" t="str">
        <f>VLOOKUP(D6617,'Data Outlet'!$A$2:$D$17,2,FALSE)</f>
        <v>BINTARO EXCHANGE</v>
      </c>
    </row>
    <row r="6618" spans="1:12" x14ac:dyDescent="0.25">
      <c r="A6618" t="str">
        <f t="shared" si="208"/>
        <v>T-6617</v>
      </c>
      <c r="B6618" s="3" t="s">
        <v>2584</v>
      </c>
      <c r="C6618" s="5">
        <v>45448</v>
      </c>
      <c r="D6618" s="3" t="s">
        <v>42</v>
      </c>
      <c r="E6618" s="4" t="s">
        <v>1120</v>
      </c>
      <c r="F6618" s="9">
        <v>2</v>
      </c>
      <c r="G6618">
        <f>VLOOKUP(E6618,'Data Produk'!$A$2:$E$2517,5,FALSE)</f>
        <v>98100</v>
      </c>
      <c r="H6618">
        <f t="shared" si="207"/>
        <v>196200</v>
      </c>
      <c r="I6618" t="str">
        <f>VLOOKUP(E6618,'Data Produk'!$A$2:$E$2517,3,FALSE)</f>
        <v>BHINNEKA POWER PURE 30W 2-PORTS USB CHARGER (PD+QC) WHITE</v>
      </c>
      <c r="J6618" t="str">
        <f>VLOOKUP(E6618,'Data Produk'!$A$2:$E$2517,4,FALSE)</f>
        <v>CHARGER</v>
      </c>
      <c r="K6618" t="str">
        <f>VLOOKUP(D6618,'Data Outlet'!$A$2:$D$17,4,FALSE)</f>
        <v>Hadi Nugroho</v>
      </c>
      <c r="L6618" t="str">
        <f>VLOOKUP(D6618,'Data Outlet'!$A$2:$D$17,2,FALSE)</f>
        <v>MALL KELAPA GADING</v>
      </c>
    </row>
    <row r="6619" spans="1:12" x14ac:dyDescent="0.25">
      <c r="A6619" t="str">
        <f t="shared" si="208"/>
        <v>T-6618</v>
      </c>
      <c r="B6619" s="3" t="s">
        <v>2584</v>
      </c>
      <c r="C6619" s="5">
        <v>45447</v>
      </c>
      <c r="D6619" s="3" t="s">
        <v>42</v>
      </c>
      <c r="E6619" s="4" t="s">
        <v>2047</v>
      </c>
      <c r="F6619" s="9">
        <v>2</v>
      </c>
      <c r="G6619">
        <f>VLOOKUP(E6619,'Data Produk'!$A$2:$E$2517,5,FALSE)</f>
        <v>57500</v>
      </c>
      <c r="H6619">
        <f t="shared" si="207"/>
        <v>115000</v>
      </c>
      <c r="I6619" t="str">
        <f>VLOOKUP(E6619,'Data Produk'!$A$2:$E$2517,3,FALSE)</f>
        <v>BHINNEKA Mouse Wireless W188 BLACK</v>
      </c>
      <c r="J6619" t="str">
        <f>VLOOKUP(E6619,'Data Produk'!$A$2:$E$2517,4,FALSE)</f>
        <v>OFFICE MOUSE</v>
      </c>
      <c r="K6619" t="str">
        <f>VLOOKUP(D6619,'Data Outlet'!$A$2:$D$17,4,FALSE)</f>
        <v>Hadi Nugroho</v>
      </c>
      <c r="L6619" t="str">
        <f>VLOOKUP(D6619,'Data Outlet'!$A$2:$D$17,2,FALSE)</f>
        <v>MALL KELAPA GADING</v>
      </c>
    </row>
    <row r="6620" spans="1:12" x14ac:dyDescent="0.25">
      <c r="A6620" t="str">
        <f t="shared" si="208"/>
        <v>T-6619</v>
      </c>
      <c r="B6620" s="3" t="s">
        <v>2584</v>
      </c>
      <c r="C6620" s="5">
        <v>45471</v>
      </c>
      <c r="D6620" s="3" t="s">
        <v>35</v>
      </c>
      <c r="E6620" s="4" t="s">
        <v>2094</v>
      </c>
      <c r="F6620" s="9">
        <v>3</v>
      </c>
      <c r="G6620">
        <f>VLOOKUP(E6620,'Data Produk'!$A$2:$E$2517,5,FALSE)</f>
        <v>57500</v>
      </c>
      <c r="H6620">
        <f t="shared" si="207"/>
        <v>172500</v>
      </c>
      <c r="I6620" t="str">
        <f>VLOOKUP(E6620,'Data Produk'!$A$2:$E$2517,3,FALSE)</f>
        <v>BHINNEKA Mouse Wireless W188 BLACK</v>
      </c>
      <c r="J6620" t="str">
        <f>VLOOKUP(E6620,'Data Produk'!$A$2:$E$2517,4,FALSE)</f>
        <v>OFFICE MOUSE</v>
      </c>
      <c r="K6620" t="str">
        <f>VLOOKUP(D6620,'Data Outlet'!$A$2:$D$17,4,FALSE)</f>
        <v>Budi Santoso</v>
      </c>
      <c r="L6620" t="str">
        <f>VLOOKUP(D6620,'Data Outlet'!$A$2:$D$17,2,FALSE)</f>
        <v>BINTARO EXCHANGE</v>
      </c>
    </row>
    <row r="6621" spans="1:12" x14ac:dyDescent="0.25">
      <c r="A6621" t="str">
        <f t="shared" si="208"/>
        <v>T-6620</v>
      </c>
      <c r="B6621" s="3" t="s">
        <v>2584</v>
      </c>
      <c r="C6621" s="5">
        <v>45465</v>
      </c>
      <c r="D6621" s="3" t="s">
        <v>37</v>
      </c>
      <c r="E6621" s="4" t="s">
        <v>1065</v>
      </c>
      <c r="F6621" s="9">
        <v>1</v>
      </c>
      <c r="G6621">
        <f>VLOOKUP(E6621,'Data Produk'!$A$2:$E$2517,5,FALSE)</f>
        <v>34200</v>
      </c>
      <c r="H6621">
        <f t="shared" si="207"/>
        <v>34200</v>
      </c>
      <c r="I6621" t="str">
        <f>VLOOKUP(E6621,'Data Produk'!$A$2:$E$2517,3,FALSE)</f>
        <v>KM106 BHINNEKA USB CABLE MICRO</v>
      </c>
      <c r="J6621" t="str">
        <f>VLOOKUP(E6621,'Data Produk'!$A$2:$E$2517,4,FALSE)</f>
        <v>CABLE</v>
      </c>
      <c r="K6621" t="str">
        <f>VLOOKUP(D6621,'Data Outlet'!$A$2:$D$17,4,FALSE)</f>
        <v>Dewi Lestari</v>
      </c>
      <c r="L6621" t="str">
        <f>VLOOKUP(D6621,'Data Outlet'!$A$2:$D$17,2,FALSE)</f>
        <v>CIBUBUR JUNCTION</v>
      </c>
    </row>
    <row r="6622" spans="1:12" x14ac:dyDescent="0.25">
      <c r="A6622" t="str">
        <f t="shared" si="208"/>
        <v>T-6621</v>
      </c>
      <c r="B6622" s="3" t="s">
        <v>2584</v>
      </c>
      <c r="C6622" s="5">
        <v>45453</v>
      </c>
      <c r="D6622" s="3" t="s">
        <v>42</v>
      </c>
      <c r="E6622" s="4" t="s">
        <v>973</v>
      </c>
      <c r="F6622" s="9">
        <v>3</v>
      </c>
      <c r="G6622">
        <f>VLOOKUP(E6622,'Data Produk'!$A$2:$E$2517,5,FALSE)</f>
        <v>41000</v>
      </c>
      <c r="H6622">
        <f t="shared" si="207"/>
        <v>123000</v>
      </c>
      <c r="I6622" t="str">
        <f>VLOOKUP(E6622,'Data Produk'!$A$2:$E$2517,3,FALSE)</f>
        <v>BHINNEKA Gaming Mousepad MP44</v>
      </c>
      <c r="J6622" t="str">
        <f>VLOOKUP(E6622,'Data Produk'!$A$2:$E$2517,4,FALSE)</f>
        <v>BASIC MOUSEPAD</v>
      </c>
      <c r="K6622" t="str">
        <f>VLOOKUP(D6622,'Data Outlet'!$A$2:$D$17,4,FALSE)</f>
        <v>Hadi Nugroho</v>
      </c>
      <c r="L6622" t="str">
        <f>VLOOKUP(D6622,'Data Outlet'!$A$2:$D$17,2,FALSE)</f>
        <v>MALL KELAPA GADING</v>
      </c>
    </row>
    <row r="6623" spans="1:12" x14ac:dyDescent="0.25">
      <c r="A6623" t="str">
        <f t="shared" si="208"/>
        <v>T-6622</v>
      </c>
      <c r="B6623" s="3" t="s">
        <v>2584</v>
      </c>
      <c r="C6623" s="5">
        <v>45470</v>
      </c>
      <c r="D6623" s="3" t="s">
        <v>37</v>
      </c>
      <c r="E6623" s="4" t="s">
        <v>2095</v>
      </c>
      <c r="F6623" s="9">
        <v>7</v>
      </c>
      <c r="G6623">
        <f>VLOOKUP(E6623,'Data Produk'!$A$2:$E$2517,5,FALSE)</f>
        <v>57500</v>
      </c>
      <c r="H6623">
        <f t="shared" si="207"/>
        <v>402500</v>
      </c>
      <c r="I6623" t="str">
        <f>VLOOKUP(E6623,'Data Produk'!$A$2:$E$2517,3,FALSE)</f>
        <v>BHINNEKA Mouse Wireless W188 BLACK</v>
      </c>
      <c r="J6623" t="str">
        <f>VLOOKUP(E6623,'Data Produk'!$A$2:$E$2517,4,FALSE)</f>
        <v>OFFICE MOUSE</v>
      </c>
      <c r="K6623" t="str">
        <f>VLOOKUP(D6623,'Data Outlet'!$A$2:$D$17,4,FALSE)</f>
        <v>Dewi Lestari</v>
      </c>
      <c r="L6623" t="str">
        <f>VLOOKUP(D6623,'Data Outlet'!$A$2:$D$17,2,FALSE)</f>
        <v>CIBUBUR JUNCTION</v>
      </c>
    </row>
    <row r="6624" spans="1:12" x14ac:dyDescent="0.25">
      <c r="A6624" t="str">
        <f t="shared" si="208"/>
        <v>T-6623</v>
      </c>
      <c r="B6624" s="3" t="s">
        <v>2584</v>
      </c>
      <c r="C6624" s="5">
        <v>45464</v>
      </c>
      <c r="D6624" s="3" t="s">
        <v>37</v>
      </c>
      <c r="E6624" s="4" t="s">
        <v>1263</v>
      </c>
      <c r="F6624" s="9">
        <v>2</v>
      </c>
      <c r="G6624">
        <f>VLOOKUP(E6624,'Data Produk'!$A$2:$E$2517,5,FALSE)</f>
        <v>148500</v>
      </c>
      <c r="H6624">
        <f t="shared" si="207"/>
        <v>297000</v>
      </c>
      <c r="I6624" t="str">
        <f>VLOOKUP(E6624,'Data Produk'!$A$2:$E$2517,3,FALSE)</f>
        <v>BHINNEKA SMART ADAPTOR LA1A01</v>
      </c>
      <c r="J6624" t="str">
        <f>VLOOKUP(E6624,'Data Produk'!$A$2:$E$2517,4,FALSE)</f>
        <v>SMART LIFE</v>
      </c>
      <c r="K6624" t="str">
        <f>VLOOKUP(D6624,'Data Outlet'!$A$2:$D$17,4,FALSE)</f>
        <v>Dewi Lestari</v>
      </c>
      <c r="L6624" t="str">
        <f>VLOOKUP(D6624,'Data Outlet'!$A$2:$D$17,2,FALSE)</f>
        <v>CIBUBUR JUNCTION</v>
      </c>
    </row>
    <row r="6625" spans="1:12" x14ac:dyDescent="0.25">
      <c r="A6625" t="str">
        <f t="shared" si="208"/>
        <v>T-6624</v>
      </c>
      <c r="B6625" s="3" t="s">
        <v>2584</v>
      </c>
      <c r="C6625" s="5">
        <v>45452</v>
      </c>
      <c r="D6625" s="3" t="s">
        <v>42</v>
      </c>
      <c r="E6625" s="4" t="s">
        <v>1152</v>
      </c>
      <c r="F6625" s="9">
        <v>3</v>
      </c>
      <c r="G6625">
        <f>VLOOKUP(E6625,'Data Produk'!$A$2:$E$2517,5,FALSE)</f>
        <v>40000</v>
      </c>
      <c r="H6625">
        <f t="shared" si="207"/>
        <v>120000</v>
      </c>
      <c r="I6625" t="str">
        <f>VLOOKUP(E6625,'Data Produk'!$A$2:$E$2517,3,FALSE)</f>
        <v>BHINNEKA Mouse T533</v>
      </c>
      <c r="J6625" t="str">
        <f>VLOOKUP(E6625,'Data Produk'!$A$2:$E$2517,4,FALSE)</f>
        <v>OFFICE MOUSE</v>
      </c>
      <c r="K6625" t="str">
        <f>VLOOKUP(D6625,'Data Outlet'!$A$2:$D$17,4,FALSE)</f>
        <v>Hadi Nugroho</v>
      </c>
      <c r="L6625" t="str">
        <f>VLOOKUP(D6625,'Data Outlet'!$A$2:$D$17,2,FALSE)</f>
        <v>MALL KELAPA GADING</v>
      </c>
    </row>
    <row r="6626" spans="1:12" x14ac:dyDescent="0.25">
      <c r="A6626" t="str">
        <f t="shared" si="208"/>
        <v>T-6625</v>
      </c>
      <c r="B6626" s="3" t="s">
        <v>2584</v>
      </c>
      <c r="C6626" s="5">
        <v>45472</v>
      </c>
      <c r="D6626" s="3" t="s">
        <v>42</v>
      </c>
      <c r="E6626" s="4" t="s">
        <v>687</v>
      </c>
      <c r="F6626" s="9">
        <v>1</v>
      </c>
      <c r="G6626">
        <f>VLOOKUP(E6626,'Data Produk'!$A$2:$E$2517,5,FALSE)</f>
        <v>94500</v>
      </c>
      <c r="H6626">
        <f t="shared" si="207"/>
        <v>94500</v>
      </c>
      <c r="I6626" t="str">
        <f>VLOOKUP(E6626,'Data Produk'!$A$2:$E$2517,3,FALSE)</f>
        <v>BHINNEKA SMART LIGHT BUB 12W SLB102</v>
      </c>
      <c r="J6626" t="str">
        <f>VLOOKUP(E6626,'Data Produk'!$A$2:$E$2517,4,FALSE)</f>
        <v>SMART LIFE</v>
      </c>
      <c r="K6626" t="str">
        <f>VLOOKUP(D6626,'Data Outlet'!$A$2:$D$17,4,FALSE)</f>
        <v>Hadi Nugroho</v>
      </c>
      <c r="L6626" t="str">
        <f>VLOOKUP(D6626,'Data Outlet'!$A$2:$D$17,2,FALSE)</f>
        <v>MALL KELAPA GADING</v>
      </c>
    </row>
    <row r="6627" spans="1:12" x14ac:dyDescent="0.25">
      <c r="A6627" t="str">
        <f t="shared" si="208"/>
        <v>T-6626</v>
      </c>
      <c r="B6627" s="3" t="s">
        <v>2584</v>
      </c>
      <c r="C6627" s="5">
        <v>45465</v>
      </c>
      <c r="D6627" s="3" t="s">
        <v>39</v>
      </c>
      <c r="E6627" s="4" t="s">
        <v>2030</v>
      </c>
      <c r="F6627" s="9">
        <v>1</v>
      </c>
      <c r="G6627">
        <f>VLOOKUP(E6627,'Data Produk'!$A$2:$E$2517,5,FALSE)</f>
        <v>207000</v>
      </c>
      <c r="H6627">
        <f t="shared" si="207"/>
        <v>207000</v>
      </c>
      <c r="I6627" t="str">
        <f>VLOOKUP(E6627,'Data Produk'!$A$2:$E$2517,3,FALSE)</f>
        <v>BHINNEKA Gaming Headset MH86 BLACK</v>
      </c>
      <c r="J6627" t="str">
        <f>VLOOKUP(E6627,'Data Produk'!$A$2:$E$2517,4,FALSE)</f>
        <v>GAMING HEADSET</v>
      </c>
      <c r="K6627" t="str">
        <f>VLOOKUP(D6627,'Data Outlet'!$A$2:$D$17,4,FALSE)</f>
        <v>Eko Wijaya</v>
      </c>
      <c r="L6627" t="str">
        <f>VLOOKUP(D6627,'Data Outlet'!$A$2:$D$17,2,FALSE)</f>
        <v>KOTA KASABLANKA</v>
      </c>
    </row>
    <row r="6628" spans="1:12" x14ac:dyDescent="0.25">
      <c r="A6628" t="str">
        <f t="shared" si="208"/>
        <v>T-6627</v>
      </c>
      <c r="B6628" s="3" t="s">
        <v>2584</v>
      </c>
      <c r="C6628" s="5">
        <v>45444</v>
      </c>
      <c r="D6628" s="3" t="s">
        <v>39</v>
      </c>
      <c r="E6628" s="4" t="s">
        <v>1171</v>
      </c>
      <c r="F6628" s="9">
        <v>2</v>
      </c>
      <c r="G6628">
        <f>VLOOKUP(E6628,'Data Produk'!$A$2:$E$2517,5,FALSE)</f>
        <v>170100</v>
      </c>
      <c r="H6628">
        <f t="shared" si="207"/>
        <v>340200</v>
      </c>
      <c r="I6628" t="str">
        <f>VLOOKUP(E6628,'Data Produk'!$A$2:$E$2517,3,FALSE)</f>
        <v>BHINNEKA Gaming Deskmat ATO MP905 AQUA</v>
      </c>
      <c r="J6628" t="str">
        <f>VLOOKUP(E6628,'Data Produk'!$A$2:$E$2517,4,FALSE)</f>
        <v>DESKMAT</v>
      </c>
      <c r="K6628" t="str">
        <f>VLOOKUP(D6628,'Data Outlet'!$A$2:$D$17,4,FALSE)</f>
        <v>Eko Wijaya</v>
      </c>
      <c r="L6628" t="str">
        <f>VLOOKUP(D6628,'Data Outlet'!$A$2:$D$17,2,FALSE)</f>
        <v>KOTA KASABLANKA</v>
      </c>
    </row>
    <row r="6629" spans="1:12" x14ac:dyDescent="0.25">
      <c r="A6629" t="str">
        <f t="shared" si="208"/>
        <v>T-6628</v>
      </c>
      <c r="B6629" s="3" t="s">
        <v>2584</v>
      </c>
      <c r="C6629" s="5">
        <v>45458</v>
      </c>
      <c r="D6629" s="3" t="s">
        <v>35</v>
      </c>
      <c r="E6629" s="4" t="s">
        <v>1547</v>
      </c>
      <c r="F6629" s="9">
        <v>2</v>
      </c>
      <c r="G6629">
        <f>VLOOKUP(E6629,'Data Produk'!$A$2:$E$2517,5,FALSE)</f>
        <v>138500</v>
      </c>
      <c r="H6629">
        <f t="shared" si="207"/>
        <v>277000</v>
      </c>
      <c r="I6629" t="str">
        <f>VLOOKUP(E6629,'Data Produk'!$A$2:$E$2517,3,FALSE)</f>
        <v>BHINNEKA REVOLVER GP12 GAMEPAD BLACK</v>
      </c>
      <c r="J6629" t="str">
        <f>VLOOKUP(E6629,'Data Produk'!$A$2:$E$2517,4,FALSE)</f>
        <v>GAMEPAD</v>
      </c>
      <c r="K6629" t="str">
        <f>VLOOKUP(D6629,'Data Outlet'!$A$2:$D$17,4,FALSE)</f>
        <v>Budi Santoso</v>
      </c>
      <c r="L6629" t="str">
        <f>VLOOKUP(D6629,'Data Outlet'!$A$2:$D$17,2,FALSE)</f>
        <v>BINTARO EXCHANGE</v>
      </c>
    </row>
    <row r="6630" spans="1:12" x14ac:dyDescent="0.25">
      <c r="A6630" t="str">
        <f t="shared" si="208"/>
        <v>T-6629</v>
      </c>
      <c r="B6630" s="3" t="s">
        <v>2584</v>
      </c>
      <c r="C6630" s="5">
        <v>45471</v>
      </c>
      <c r="D6630" s="3" t="s">
        <v>35</v>
      </c>
      <c r="E6630" s="4" t="s">
        <v>337</v>
      </c>
      <c r="F6630" s="9">
        <v>1</v>
      </c>
      <c r="G6630">
        <f>VLOOKUP(E6630,'Data Produk'!$A$2:$E$2517,5,FALSE)</f>
        <v>34200</v>
      </c>
      <c r="H6630">
        <f t="shared" si="207"/>
        <v>34200</v>
      </c>
      <c r="I6630" t="str">
        <f>VLOOKUP(E6630,'Data Produk'!$A$2:$E$2517,3,FALSE)</f>
        <v>BHINNEKA VIGIL MP452 BASIC MOUSEPAD BLACK</v>
      </c>
      <c r="J6630" t="str">
        <f>VLOOKUP(E6630,'Data Produk'!$A$2:$E$2517,4,FALSE)</f>
        <v>BASIC MOUSEPAD</v>
      </c>
      <c r="K6630" t="str">
        <f>VLOOKUP(D6630,'Data Outlet'!$A$2:$D$17,4,FALSE)</f>
        <v>Budi Santoso</v>
      </c>
      <c r="L6630" t="str">
        <f>VLOOKUP(D6630,'Data Outlet'!$A$2:$D$17,2,FALSE)</f>
        <v>BINTARO EXCHANGE</v>
      </c>
    </row>
    <row r="6631" spans="1:12" x14ac:dyDescent="0.25">
      <c r="A6631" t="str">
        <f t="shared" si="208"/>
        <v>T-6630</v>
      </c>
      <c r="B6631" s="3" t="s">
        <v>2584</v>
      </c>
      <c r="C6631" s="5">
        <v>45456</v>
      </c>
      <c r="D6631" s="3" t="s">
        <v>39</v>
      </c>
      <c r="E6631" s="4" t="s">
        <v>1137</v>
      </c>
      <c r="F6631" s="9">
        <v>1</v>
      </c>
      <c r="G6631">
        <f>VLOOKUP(E6631,'Data Produk'!$A$2:$E$2517,5,FALSE)</f>
        <v>113000</v>
      </c>
      <c r="H6631">
        <f t="shared" si="207"/>
        <v>113000</v>
      </c>
      <c r="I6631" t="str">
        <f>VLOOKUP(E6631,'Data Produk'!$A$2:$E$2517,3,FALSE)</f>
        <v>BHINNEKA Gaming Keyboard K-511.</v>
      </c>
      <c r="J6631" t="str">
        <f>VLOOKUP(E6631,'Data Produk'!$A$2:$E$2517,4,FALSE)</f>
        <v>KEYBOARD GAMING</v>
      </c>
      <c r="K6631" t="str">
        <f>VLOOKUP(D6631,'Data Outlet'!$A$2:$D$17,4,FALSE)</f>
        <v>Eko Wijaya</v>
      </c>
      <c r="L6631" t="str">
        <f>VLOOKUP(D6631,'Data Outlet'!$A$2:$D$17,2,FALSE)</f>
        <v>KOTA KASABLANKA</v>
      </c>
    </row>
    <row r="6632" spans="1:12" x14ac:dyDescent="0.25">
      <c r="A6632" t="str">
        <f t="shared" si="208"/>
        <v>T-6631</v>
      </c>
      <c r="B6632" s="3" t="s">
        <v>2584</v>
      </c>
      <c r="C6632" s="5">
        <v>45455</v>
      </c>
      <c r="D6632" s="3" t="s">
        <v>35</v>
      </c>
      <c r="E6632" s="4" t="s">
        <v>2096</v>
      </c>
      <c r="F6632" s="9">
        <v>5</v>
      </c>
      <c r="G6632">
        <f>VLOOKUP(E6632,'Data Produk'!$A$2:$E$2517,5,FALSE)</f>
        <v>90000</v>
      </c>
      <c r="H6632">
        <f t="shared" si="207"/>
        <v>450000</v>
      </c>
      <c r="I6632" t="str">
        <f>VLOOKUP(E6632,'Data Produk'!$A$2:$E$2517,3,FALSE)</f>
        <v>BHINNEKA Gaming Mouse X15</v>
      </c>
      <c r="J6632" t="str">
        <f>VLOOKUP(E6632,'Data Produk'!$A$2:$E$2517,4,FALSE)</f>
        <v>MOUSE GAMING</v>
      </c>
      <c r="K6632" t="str">
        <f>VLOOKUP(D6632,'Data Outlet'!$A$2:$D$17,4,FALSE)</f>
        <v>Budi Santoso</v>
      </c>
      <c r="L6632" t="str">
        <f>VLOOKUP(D6632,'Data Outlet'!$A$2:$D$17,2,FALSE)</f>
        <v>BINTARO EXCHANGE</v>
      </c>
    </row>
    <row r="6633" spans="1:12" x14ac:dyDescent="0.25">
      <c r="A6633" t="str">
        <f t="shared" si="208"/>
        <v>T-6632</v>
      </c>
      <c r="B6633" s="3" t="s">
        <v>2584</v>
      </c>
      <c r="C6633" s="5">
        <v>45458</v>
      </c>
      <c r="D6633" s="3" t="s">
        <v>39</v>
      </c>
      <c r="E6633" s="4" t="s">
        <v>1188</v>
      </c>
      <c r="F6633" s="9">
        <v>1</v>
      </c>
      <c r="G6633">
        <f>VLOOKUP(E6633,'Data Produk'!$A$2:$E$2517,5,FALSE)</f>
        <v>138000</v>
      </c>
      <c r="H6633">
        <f t="shared" si="207"/>
        <v>138000</v>
      </c>
      <c r="I6633" t="str">
        <f>VLOOKUP(E6633,'Data Produk'!$A$2:$E$2517,3,FALSE)</f>
        <v>BHINNEKA GO Keyboard Mouse Wireless Office WK893</v>
      </c>
      <c r="J6633" t="str">
        <f>VLOOKUP(E6633,'Data Produk'!$A$2:$E$2517,4,FALSE)</f>
        <v>OFFICE COMBO</v>
      </c>
      <c r="K6633" t="str">
        <f>VLOOKUP(D6633,'Data Outlet'!$A$2:$D$17,4,FALSE)</f>
        <v>Eko Wijaya</v>
      </c>
      <c r="L6633" t="str">
        <f>VLOOKUP(D6633,'Data Outlet'!$A$2:$D$17,2,FALSE)</f>
        <v>KOTA KASABLANKA</v>
      </c>
    </row>
    <row r="6634" spans="1:12" x14ac:dyDescent="0.25">
      <c r="A6634" t="str">
        <f t="shared" si="208"/>
        <v>T-6633</v>
      </c>
      <c r="B6634" s="3" t="s">
        <v>2584</v>
      </c>
      <c r="C6634" s="5">
        <v>45449</v>
      </c>
      <c r="D6634" s="3" t="s">
        <v>35</v>
      </c>
      <c r="E6634" s="4" t="s">
        <v>1357</v>
      </c>
      <c r="F6634" s="9">
        <v>1</v>
      </c>
      <c r="G6634">
        <f>VLOOKUP(E6634,'Data Produk'!$A$2:$E$2517,5,FALSE)</f>
        <v>32000</v>
      </c>
      <c r="H6634">
        <f t="shared" si="207"/>
        <v>32000</v>
      </c>
      <c r="I6634" t="str">
        <f>VLOOKUP(E6634,'Data Produk'!$A$2:$E$2517,3,FALSE)</f>
        <v>KL104 BHINNEKA USB CABLE LIGHTNING</v>
      </c>
      <c r="J6634" t="str">
        <f>VLOOKUP(E6634,'Data Produk'!$A$2:$E$2517,4,FALSE)</f>
        <v>CABLE</v>
      </c>
      <c r="K6634" t="str">
        <f>VLOOKUP(D6634,'Data Outlet'!$A$2:$D$17,4,FALSE)</f>
        <v>Budi Santoso</v>
      </c>
      <c r="L6634" t="str">
        <f>VLOOKUP(D6634,'Data Outlet'!$A$2:$D$17,2,FALSE)</f>
        <v>BINTARO EXCHANGE</v>
      </c>
    </row>
    <row r="6635" spans="1:12" x14ac:dyDescent="0.25">
      <c r="A6635" t="str">
        <f t="shared" si="208"/>
        <v>T-6634</v>
      </c>
      <c r="B6635" s="3" t="s">
        <v>2584</v>
      </c>
      <c r="C6635" s="5">
        <v>45458</v>
      </c>
      <c r="D6635" s="3" t="s">
        <v>42</v>
      </c>
      <c r="E6635" s="4" t="s">
        <v>210</v>
      </c>
      <c r="F6635" s="9">
        <v>3</v>
      </c>
      <c r="G6635">
        <f>VLOOKUP(E6635,'Data Produk'!$A$2:$E$2517,5,FALSE)</f>
        <v>60750</v>
      </c>
      <c r="H6635">
        <f t="shared" si="207"/>
        <v>182250</v>
      </c>
      <c r="I6635" t="str">
        <f>VLOOKUP(E6635,'Data Produk'!$A$2:$E$2517,3,FALSE)</f>
        <v>BHINNEKA RAIGOR II WG10 GAMING MOUSE BLACK</v>
      </c>
      <c r="J6635" t="str">
        <f>VLOOKUP(E6635,'Data Produk'!$A$2:$E$2517,4,FALSE)</f>
        <v>MOUSE GAMING</v>
      </c>
      <c r="K6635" t="str">
        <f>VLOOKUP(D6635,'Data Outlet'!$A$2:$D$17,4,FALSE)</f>
        <v>Hadi Nugroho</v>
      </c>
      <c r="L6635" t="str">
        <f>VLOOKUP(D6635,'Data Outlet'!$A$2:$D$17,2,FALSE)</f>
        <v>MALL KELAPA GADING</v>
      </c>
    </row>
    <row r="6636" spans="1:12" x14ac:dyDescent="0.25">
      <c r="A6636" t="str">
        <f t="shared" si="208"/>
        <v>T-6635</v>
      </c>
      <c r="B6636" s="3" t="s">
        <v>2584</v>
      </c>
      <c r="C6636" s="5">
        <v>45454</v>
      </c>
      <c r="D6636" s="3" t="s">
        <v>39</v>
      </c>
      <c r="E6636" s="4" t="s">
        <v>2036</v>
      </c>
      <c r="F6636" s="9">
        <v>7</v>
      </c>
      <c r="G6636">
        <f>VLOOKUP(E6636,'Data Produk'!$A$2:$E$2517,5,FALSE)</f>
        <v>117000</v>
      </c>
      <c r="H6636">
        <f t="shared" si="207"/>
        <v>819000</v>
      </c>
      <c r="I6636" t="str">
        <f>VLOOKUP(E6636,'Data Produk'!$A$2:$E$2517,3,FALSE)</f>
        <v>BHINNEKA Gaming Headset HQ52S+</v>
      </c>
      <c r="J6636" t="str">
        <f>VLOOKUP(E6636,'Data Produk'!$A$2:$E$2517,4,FALSE)</f>
        <v>GAMING HEADSET</v>
      </c>
      <c r="K6636" t="str">
        <f>VLOOKUP(D6636,'Data Outlet'!$A$2:$D$17,4,FALSE)</f>
        <v>Eko Wijaya</v>
      </c>
      <c r="L6636" t="str">
        <f>VLOOKUP(D6636,'Data Outlet'!$A$2:$D$17,2,FALSE)</f>
        <v>KOTA KASABLANKA</v>
      </c>
    </row>
    <row r="6637" spans="1:12" x14ac:dyDescent="0.25">
      <c r="A6637" t="str">
        <f t="shared" si="208"/>
        <v>T-6636</v>
      </c>
      <c r="B6637" s="3" t="s">
        <v>2584</v>
      </c>
      <c r="C6637" s="5">
        <v>45454</v>
      </c>
      <c r="D6637" s="3" t="s">
        <v>37</v>
      </c>
      <c r="E6637" s="4" t="s">
        <v>1985</v>
      </c>
      <c r="F6637" s="9">
        <v>1</v>
      </c>
      <c r="G6637">
        <f>VLOOKUP(E6637,'Data Produk'!$A$2:$E$2517,5,FALSE)</f>
        <v>145800</v>
      </c>
      <c r="H6637">
        <f t="shared" si="207"/>
        <v>145800</v>
      </c>
      <c r="I6637" t="str">
        <f>VLOOKUP(E6637,'Data Produk'!$A$2:$E$2517,3,FALSE)</f>
        <v>BHINNEKA SHOOTER II GP13 GAMEPAD BLACK</v>
      </c>
      <c r="J6637" t="str">
        <f>VLOOKUP(E6637,'Data Produk'!$A$2:$E$2517,4,FALSE)</f>
        <v>GAMEPAD</v>
      </c>
      <c r="K6637" t="str">
        <f>VLOOKUP(D6637,'Data Outlet'!$A$2:$D$17,4,FALSE)</f>
        <v>Dewi Lestari</v>
      </c>
      <c r="L6637" t="str">
        <f>VLOOKUP(D6637,'Data Outlet'!$A$2:$D$17,2,FALSE)</f>
        <v>CIBUBUR JUNCTION</v>
      </c>
    </row>
    <row r="6638" spans="1:12" x14ac:dyDescent="0.25">
      <c r="A6638" t="str">
        <f t="shared" si="208"/>
        <v>T-6637</v>
      </c>
      <c r="B6638" s="3" t="s">
        <v>2584</v>
      </c>
      <c r="C6638" s="5">
        <v>45453</v>
      </c>
      <c r="D6638" s="3" t="s">
        <v>42</v>
      </c>
      <c r="E6638" s="4" t="s">
        <v>986</v>
      </c>
      <c r="F6638" s="9">
        <v>2</v>
      </c>
      <c r="G6638">
        <f>VLOOKUP(E6638,'Data Produk'!$A$2:$E$2517,5,FALSE)</f>
        <v>26500</v>
      </c>
      <c r="H6638">
        <f t="shared" si="207"/>
        <v>53000</v>
      </c>
      <c r="I6638" t="str">
        <f>VLOOKUP(E6638,'Data Produk'!$A$2:$E$2517,3,FALSE)</f>
        <v>KL102 BHINNEKA USB CABLE LIGHTNING</v>
      </c>
      <c r="J6638" t="str">
        <f>VLOOKUP(E6638,'Data Produk'!$A$2:$E$2517,4,FALSE)</f>
        <v>CABLE</v>
      </c>
      <c r="K6638" t="str">
        <f>VLOOKUP(D6638,'Data Outlet'!$A$2:$D$17,4,FALSE)</f>
        <v>Hadi Nugroho</v>
      </c>
      <c r="L6638" t="str">
        <f>VLOOKUP(D6638,'Data Outlet'!$A$2:$D$17,2,FALSE)</f>
        <v>MALL KELAPA GADING</v>
      </c>
    </row>
    <row r="6639" spans="1:12" x14ac:dyDescent="0.25">
      <c r="A6639" t="str">
        <f t="shared" si="208"/>
        <v>T-6638</v>
      </c>
      <c r="B6639" s="3" t="s">
        <v>2584</v>
      </c>
      <c r="C6639" s="5">
        <v>45465</v>
      </c>
      <c r="D6639" s="3" t="s">
        <v>35</v>
      </c>
      <c r="E6639" s="4" t="s">
        <v>2097</v>
      </c>
      <c r="F6639" s="9">
        <v>1</v>
      </c>
      <c r="G6639">
        <f>VLOOKUP(E6639,'Data Produk'!$A$2:$E$2517,5,FALSE)</f>
        <v>190000</v>
      </c>
      <c r="H6639">
        <f t="shared" si="207"/>
        <v>190000</v>
      </c>
      <c r="I6639" t="str">
        <f>VLOOKUP(E6639,'Data Produk'!$A$2:$E$2517,3,FALSE)</f>
        <v>BHINNEKA Gaming Keyboard K-613X TKL</v>
      </c>
      <c r="J6639" t="str">
        <f>VLOOKUP(E6639,'Data Produk'!$A$2:$E$2517,4,FALSE)</f>
        <v>KEYBOARD GAMING</v>
      </c>
      <c r="K6639" t="str">
        <f>VLOOKUP(D6639,'Data Outlet'!$A$2:$D$17,4,FALSE)</f>
        <v>Budi Santoso</v>
      </c>
      <c r="L6639" t="str">
        <f>VLOOKUP(D6639,'Data Outlet'!$A$2:$D$17,2,FALSE)</f>
        <v>BINTARO EXCHANGE</v>
      </c>
    </row>
    <row r="6640" spans="1:12" x14ac:dyDescent="0.25">
      <c r="A6640" t="str">
        <f t="shared" si="208"/>
        <v>T-6639</v>
      </c>
      <c r="B6640" s="3" t="s">
        <v>2584</v>
      </c>
      <c r="C6640" s="5">
        <v>45454</v>
      </c>
      <c r="D6640" s="3" t="s">
        <v>35</v>
      </c>
      <c r="E6640" s="4" t="s">
        <v>1499</v>
      </c>
      <c r="F6640" s="9">
        <v>7</v>
      </c>
      <c r="G6640">
        <f>VLOOKUP(E6640,'Data Produk'!$A$2:$E$2517,5,FALSE)</f>
        <v>25200</v>
      </c>
      <c r="H6640">
        <f t="shared" si="207"/>
        <v>176400</v>
      </c>
      <c r="I6640" t="str">
        <f>VLOOKUP(E6640,'Data Produk'!$A$2:$E$2517,3,FALSE)</f>
        <v>KDC105 BHINNEKA USB CABLE TYPE C</v>
      </c>
      <c r="J6640" t="str">
        <f>VLOOKUP(E6640,'Data Produk'!$A$2:$E$2517,4,FALSE)</f>
        <v>CABLE</v>
      </c>
      <c r="K6640" t="str">
        <f>VLOOKUP(D6640,'Data Outlet'!$A$2:$D$17,4,FALSE)</f>
        <v>Budi Santoso</v>
      </c>
      <c r="L6640" t="str">
        <f>VLOOKUP(D6640,'Data Outlet'!$A$2:$D$17,2,FALSE)</f>
        <v>BINTARO EXCHANGE</v>
      </c>
    </row>
    <row r="6641" spans="1:12" x14ac:dyDescent="0.25">
      <c r="A6641" t="str">
        <f t="shared" si="208"/>
        <v>T-6640</v>
      </c>
      <c r="B6641" s="3" t="s">
        <v>2584</v>
      </c>
      <c r="C6641" s="5">
        <v>45446</v>
      </c>
      <c r="D6641" s="3" t="s">
        <v>42</v>
      </c>
      <c r="E6641" s="4" t="s">
        <v>296</v>
      </c>
      <c r="F6641" s="9">
        <v>1</v>
      </c>
      <c r="G6641">
        <f>VLOOKUP(E6641,'Data Produk'!$A$2:$E$2517,5,FALSE)</f>
        <v>247500</v>
      </c>
      <c r="H6641">
        <f t="shared" si="207"/>
        <v>247500</v>
      </c>
      <c r="I6641" t="str">
        <f>VLOOKUP(E6641,'Data Produk'!$A$2:$E$2517,3,FALSE)</f>
        <v>BHINNEKA POWER PLUS 65W 3-PORTS GAN CHARGER (PD/PPS+QC) BLACK</v>
      </c>
      <c r="J6641" t="str">
        <f>VLOOKUP(E6641,'Data Produk'!$A$2:$E$2517,4,FALSE)</f>
        <v>CHARGER</v>
      </c>
      <c r="K6641" t="str">
        <f>VLOOKUP(D6641,'Data Outlet'!$A$2:$D$17,4,FALSE)</f>
        <v>Hadi Nugroho</v>
      </c>
      <c r="L6641" t="str">
        <f>VLOOKUP(D6641,'Data Outlet'!$A$2:$D$17,2,FALSE)</f>
        <v>MALL KELAPA GADING</v>
      </c>
    </row>
    <row r="6642" spans="1:12" x14ac:dyDescent="0.25">
      <c r="A6642" t="str">
        <f t="shared" si="208"/>
        <v>T-6641</v>
      </c>
      <c r="B6642" s="3" t="s">
        <v>2584</v>
      </c>
      <c r="C6642" s="5">
        <v>45449</v>
      </c>
      <c r="D6642" s="3" t="s">
        <v>42</v>
      </c>
      <c r="E6642" s="4" t="s">
        <v>171</v>
      </c>
      <c r="F6642" s="9">
        <v>2</v>
      </c>
      <c r="G6642">
        <f>VLOOKUP(E6642,'Data Produk'!$A$2:$E$2517,5,FALSE)</f>
        <v>13050</v>
      </c>
      <c r="H6642">
        <f t="shared" si="207"/>
        <v>26100</v>
      </c>
      <c r="I6642" t="str">
        <f>VLOOKUP(E6642,'Data Produk'!$A$2:$E$2517,3,FALSE)</f>
        <v>BHINNEKA DURALINK KCT1201 BLACK</v>
      </c>
      <c r="J6642" t="str">
        <f>VLOOKUP(E6642,'Data Produk'!$A$2:$E$2517,4,FALSE)</f>
        <v>CABLE</v>
      </c>
      <c r="K6642" t="str">
        <f>VLOOKUP(D6642,'Data Outlet'!$A$2:$D$17,4,FALSE)</f>
        <v>Hadi Nugroho</v>
      </c>
      <c r="L6642" t="str">
        <f>VLOOKUP(D6642,'Data Outlet'!$A$2:$D$17,2,FALSE)</f>
        <v>MALL KELAPA GADING</v>
      </c>
    </row>
    <row r="6643" spans="1:12" x14ac:dyDescent="0.25">
      <c r="A6643" t="str">
        <f t="shared" si="208"/>
        <v>T-6642</v>
      </c>
      <c r="B6643" s="3" t="s">
        <v>2584</v>
      </c>
      <c r="C6643" s="5">
        <v>45451</v>
      </c>
      <c r="D6643" s="3" t="s">
        <v>38</v>
      </c>
      <c r="E6643" s="4" t="s">
        <v>2098</v>
      </c>
      <c r="F6643" s="9">
        <v>2</v>
      </c>
      <c r="G6643">
        <f>VLOOKUP(E6643,'Data Produk'!$A$2:$E$2517,5,FALSE)</f>
        <v>34200</v>
      </c>
      <c r="H6643">
        <f t="shared" si="207"/>
        <v>68400</v>
      </c>
      <c r="I6643" t="str">
        <f>VLOOKUP(E6643,'Data Produk'!$A$2:$E$2517,3,FALSE)</f>
        <v>BHINNEKA HYPERLINK KD60L1501 BLACK</v>
      </c>
      <c r="J6643" t="str">
        <f>VLOOKUP(E6643,'Data Produk'!$A$2:$E$2517,4,FALSE)</f>
        <v>CABLE</v>
      </c>
      <c r="K6643" t="str">
        <f>VLOOKUP(D6643,'Data Outlet'!$A$2:$D$17,4,FALSE)</f>
        <v>Dewi Lestari</v>
      </c>
      <c r="L6643" t="str">
        <f>VLOOKUP(D6643,'Data Outlet'!$A$2:$D$17,2,FALSE)</f>
        <v>GRAND GALAXY PARK</v>
      </c>
    </row>
    <row r="6644" spans="1:12" x14ac:dyDescent="0.25">
      <c r="A6644" t="str">
        <f t="shared" si="208"/>
        <v>T-6643</v>
      </c>
      <c r="B6644" s="3" t="s">
        <v>2584</v>
      </c>
      <c r="C6644" s="5">
        <v>45459</v>
      </c>
      <c r="D6644" s="3" t="s">
        <v>42</v>
      </c>
      <c r="E6644" s="4" t="s">
        <v>687</v>
      </c>
      <c r="F6644" s="9">
        <v>1</v>
      </c>
      <c r="G6644">
        <f>VLOOKUP(E6644,'Data Produk'!$A$2:$E$2517,5,FALSE)</f>
        <v>94500</v>
      </c>
      <c r="H6644">
        <f t="shared" si="207"/>
        <v>94500</v>
      </c>
      <c r="I6644" t="str">
        <f>VLOOKUP(E6644,'Data Produk'!$A$2:$E$2517,3,FALSE)</f>
        <v>BHINNEKA SMART LIGHT BUB 12W SLB102</v>
      </c>
      <c r="J6644" t="str">
        <f>VLOOKUP(E6644,'Data Produk'!$A$2:$E$2517,4,FALSE)</f>
        <v>SMART LIFE</v>
      </c>
      <c r="K6644" t="str">
        <f>VLOOKUP(D6644,'Data Outlet'!$A$2:$D$17,4,FALSE)</f>
        <v>Hadi Nugroho</v>
      </c>
      <c r="L6644" t="str">
        <f>VLOOKUP(D6644,'Data Outlet'!$A$2:$D$17,2,FALSE)</f>
        <v>MALL KELAPA GADING</v>
      </c>
    </row>
    <row r="6645" spans="1:12" x14ac:dyDescent="0.25">
      <c r="A6645" t="str">
        <f t="shared" si="208"/>
        <v>T-6644</v>
      </c>
      <c r="B6645" s="3" t="s">
        <v>2584</v>
      </c>
      <c r="C6645" s="5">
        <v>45454</v>
      </c>
      <c r="D6645" s="3" t="s">
        <v>42</v>
      </c>
      <c r="E6645" s="4" t="s">
        <v>1198</v>
      </c>
      <c r="F6645" s="9">
        <v>2</v>
      </c>
      <c r="G6645">
        <f>VLOOKUP(E6645,'Data Produk'!$A$2:$E$2517,5,FALSE)</f>
        <v>73800</v>
      </c>
      <c r="H6645">
        <f t="shared" si="207"/>
        <v>147600</v>
      </c>
      <c r="I6645" t="str">
        <f>VLOOKUP(E6645,'Data Produk'!$A$2:$E$2517,3,FALSE)</f>
        <v>BHINNEKA SMART LIGHT BUB 9W SLB101</v>
      </c>
      <c r="J6645" t="str">
        <f>VLOOKUP(E6645,'Data Produk'!$A$2:$E$2517,4,FALSE)</f>
        <v>SMART LIFE</v>
      </c>
      <c r="K6645" t="str">
        <f>VLOOKUP(D6645,'Data Outlet'!$A$2:$D$17,4,FALSE)</f>
        <v>Hadi Nugroho</v>
      </c>
      <c r="L6645" t="str">
        <f>VLOOKUP(D6645,'Data Outlet'!$A$2:$D$17,2,FALSE)</f>
        <v>MALL KELAPA GADING</v>
      </c>
    </row>
    <row r="6646" spans="1:12" x14ac:dyDescent="0.25">
      <c r="A6646" t="str">
        <f t="shared" si="208"/>
        <v>T-6645</v>
      </c>
      <c r="B6646" s="3" t="s">
        <v>2584</v>
      </c>
      <c r="C6646" s="5">
        <v>45461</v>
      </c>
      <c r="D6646" s="3" t="s">
        <v>42</v>
      </c>
      <c r="E6646" s="4" t="s">
        <v>150</v>
      </c>
      <c r="F6646" s="9">
        <v>1</v>
      </c>
      <c r="G6646">
        <f>VLOOKUP(E6646,'Data Produk'!$A$2:$E$2517,5,FALSE)</f>
        <v>103500</v>
      </c>
      <c r="H6646">
        <f t="shared" si="207"/>
        <v>103500</v>
      </c>
      <c r="I6646" t="str">
        <f>VLOOKUP(E6646,'Data Produk'!$A$2:$E$2517,3,FALSE)</f>
        <v>BHINNEKA FLASH HQ53 GAMING HEADSET BLACK</v>
      </c>
      <c r="J6646" t="str">
        <f>VLOOKUP(E6646,'Data Produk'!$A$2:$E$2517,4,FALSE)</f>
        <v>GAMING HEADSET</v>
      </c>
      <c r="K6646" t="str">
        <f>VLOOKUP(D6646,'Data Outlet'!$A$2:$D$17,4,FALSE)</f>
        <v>Hadi Nugroho</v>
      </c>
      <c r="L6646" t="str">
        <f>VLOOKUP(D6646,'Data Outlet'!$A$2:$D$17,2,FALSE)</f>
        <v>MALL KELAPA GADING</v>
      </c>
    </row>
    <row r="6647" spans="1:12" x14ac:dyDescent="0.25">
      <c r="A6647" t="str">
        <f t="shared" si="208"/>
        <v>T-6646</v>
      </c>
      <c r="B6647" s="3" t="s">
        <v>2584</v>
      </c>
      <c r="C6647" s="5">
        <v>45446</v>
      </c>
      <c r="D6647" s="3" t="s">
        <v>38</v>
      </c>
      <c r="E6647" s="4" t="s">
        <v>2099</v>
      </c>
      <c r="F6647" s="9">
        <v>1</v>
      </c>
      <c r="G6647">
        <f>VLOOKUP(E6647,'Data Produk'!$A$2:$E$2517,5,FALSE)</f>
        <v>40500</v>
      </c>
      <c r="H6647">
        <f t="shared" si="207"/>
        <v>40500</v>
      </c>
      <c r="I6647" t="str">
        <f>VLOOKUP(E6647,'Data Produk'!$A$2:$E$2517,3,FALSE)</f>
        <v>BHINNEKA Mouse Wireless W188 WHITE</v>
      </c>
      <c r="J6647" t="str">
        <f>VLOOKUP(E6647,'Data Produk'!$A$2:$E$2517,4,FALSE)</f>
        <v>OFFICE MOUSE</v>
      </c>
      <c r="K6647" t="str">
        <f>VLOOKUP(D6647,'Data Outlet'!$A$2:$D$17,4,FALSE)</f>
        <v>Dewi Lestari</v>
      </c>
      <c r="L6647" t="str">
        <f>VLOOKUP(D6647,'Data Outlet'!$A$2:$D$17,2,FALSE)</f>
        <v>GRAND GALAXY PARK</v>
      </c>
    </row>
    <row r="6648" spans="1:12" x14ac:dyDescent="0.25">
      <c r="A6648" t="str">
        <f t="shared" si="208"/>
        <v>T-6647</v>
      </c>
      <c r="B6648" s="3" t="s">
        <v>2584</v>
      </c>
      <c r="C6648" s="5">
        <v>45469</v>
      </c>
      <c r="D6648" s="3" t="s">
        <v>42</v>
      </c>
      <c r="E6648" s="4" t="s">
        <v>287</v>
      </c>
      <c r="F6648" s="9">
        <v>1</v>
      </c>
      <c r="G6648">
        <f>VLOOKUP(E6648,'Data Produk'!$A$2:$E$2517,5,FALSE)</f>
        <v>27000</v>
      </c>
      <c r="H6648">
        <f t="shared" si="207"/>
        <v>27000</v>
      </c>
      <c r="I6648" t="str">
        <f>VLOOKUP(E6648,'Data Produk'!$A$2:$E$2517,3,FALSE)</f>
        <v>BHINNEKA DURALINK KLB2001 BLACK</v>
      </c>
      <c r="J6648" t="str">
        <f>VLOOKUP(E6648,'Data Produk'!$A$2:$E$2517,4,FALSE)</f>
        <v>CABLE</v>
      </c>
      <c r="K6648" t="str">
        <f>VLOOKUP(D6648,'Data Outlet'!$A$2:$D$17,4,FALSE)</f>
        <v>Hadi Nugroho</v>
      </c>
      <c r="L6648" t="str">
        <f>VLOOKUP(D6648,'Data Outlet'!$A$2:$D$17,2,FALSE)</f>
        <v>MALL KELAPA GADING</v>
      </c>
    </row>
    <row r="6649" spans="1:12" x14ac:dyDescent="0.25">
      <c r="A6649" t="str">
        <f t="shared" si="208"/>
        <v>T-6648</v>
      </c>
      <c r="B6649" s="3" t="s">
        <v>2584</v>
      </c>
      <c r="C6649" s="5">
        <v>45454</v>
      </c>
      <c r="D6649" s="3" t="s">
        <v>42</v>
      </c>
      <c r="E6649" s="4" t="s">
        <v>201</v>
      </c>
      <c r="F6649" s="9">
        <v>3</v>
      </c>
      <c r="G6649">
        <f>VLOOKUP(E6649,'Data Produk'!$A$2:$E$2517,5,FALSE)</f>
        <v>37350</v>
      </c>
      <c r="H6649">
        <f t="shared" si="207"/>
        <v>112050</v>
      </c>
      <c r="I6649" t="str">
        <f>VLOOKUP(E6649,'Data Produk'!$A$2:$E$2517,3,FALSE)</f>
        <v>BHINNEKA LAVALIER MV01 MICROPHONE BLACK</v>
      </c>
      <c r="J6649" t="str">
        <f>VLOOKUP(E6649,'Data Produk'!$A$2:$E$2517,4,FALSE)</f>
        <v>STREAMING DEVICES</v>
      </c>
      <c r="K6649" t="str">
        <f>VLOOKUP(D6649,'Data Outlet'!$A$2:$D$17,4,FALSE)</f>
        <v>Hadi Nugroho</v>
      </c>
      <c r="L6649" t="str">
        <f>VLOOKUP(D6649,'Data Outlet'!$A$2:$D$17,2,FALSE)</f>
        <v>MALL KELAPA GADING</v>
      </c>
    </row>
    <row r="6650" spans="1:12" x14ac:dyDescent="0.25">
      <c r="A6650" t="str">
        <f t="shared" si="208"/>
        <v>T-6649</v>
      </c>
      <c r="B6650" s="3" t="s">
        <v>2584</v>
      </c>
      <c r="C6650" s="5">
        <v>45465</v>
      </c>
      <c r="D6650" s="3" t="s">
        <v>42</v>
      </c>
      <c r="E6650" s="4" t="s">
        <v>715</v>
      </c>
      <c r="F6650" s="9">
        <v>1</v>
      </c>
      <c r="G6650">
        <f>VLOOKUP(E6650,'Data Produk'!$A$2:$E$2517,5,FALSE)</f>
        <v>57600</v>
      </c>
      <c r="H6650">
        <f t="shared" si="207"/>
        <v>57600</v>
      </c>
      <c r="I6650" t="str">
        <f>VLOOKUP(E6650,'Data Produk'!$A$2:$E$2517,3,FALSE)</f>
        <v>BHINNEKA GO W192 OFFICE MOUSE BLACK</v>
      </c>
      <c r="J6650" t="str">
        <f>VLOOKUP(E6650,'Data Produk'!$A$2:$E$2517,4,FALSE)</f>
        <v>OFFICE MOUSE</v>
      </c>
      <c r="K6650" t="str">
        <f>VLOOKUP(D6650,'Data Outlet'!$A$2:$D$17,4,FALSE)</f>
        <v>Hadi Nugroho</v>
      </c>
      <c r="L6650" t="str">
        <f>VLOOKUP(D6650,'Data Outlet'!$A$2:$D$17,2,FALSE)</f>
        <v>MALL KELAPA GADING</v>
      </c>
    </row>
    <row r="6651" spans="1:12" x14ac:dyDescent="0.25">
      <c r="A6651" t="str">
        <f t="shared" si="208"/>
        <v>T-6650</v>
      </c>
      <c r="B6651" s="3" t="s">
        <v>2584</v>
      </c>
      <c r="C6651" s="5">
        <v>45463</v>
      </c>
      <c r="D6651" s="3" t="s">
        <v>42</v>
      </c>
      <c r="E6651" s="4" t="s">
        <v>254</v>
      </c>
      <c r="F6651" s="9">
        <v>1</v>
      </c>
      <c r="G6651">
        <f>VLOOKUP(E6651,'Data Produk'!$A$2:$E$2517,5,FALSE)</f>
        <v>45000</v>
      </c>
      <c r="H6651">
        <f t="shared" si="207"/>
        <v>45000</v>
      </c>
      <c r="I6651" t="str">
        <f>VLOOKUP(E6651,'Data Produk'!$A$2:$E$2517,3,FALSE)</f>
        <v>BHINNEKA HYPERLINK KD10C2001 BLACK</v>
      </c>
      <c r="J6651" t="str">
        <f>VLOOKUP(E6651,'Data Produk'!$A$2:$E$2517,4,FALSE)</f>
        <v>CABLE</v>
      </c>
      <c r="K6651" t="str">
        <f>VLOOKUP(D6651,'Data Outlet'!$A$2:$D$17,4,FALSE)</f>
        <v>Hadi Nugroho</v>
      </c>
      <c r="L6651" t="str">
        <f>VLOOKUP(D6651,'Data Outlet'!$A$2:$D$17,2,FALSE)</f>
        <v>MALL KELAPA GADING</v>
      </c>
    </row>
    <row r="6652" spans="1:12" x14ac:dyDescent="0.25">
      <c r="A6652" t="str">
        <f t="shared" si="208"/>
        <v>T-6651</v>
      </c>
      <c r="B6652" s="3" t="s">
        <v>2584</v>
      </c>
      <c r="C6652" s="5">
        <v>45451</v>
      </c>
      <c r="D6652" s="3" t="s">
        <v>42</v>
      </c>
      <c r="E6652" s="4" t="s">
        <v>288</v>
      </c>
      <c r="F6652" s="9">
        <v>1</v>
      </c>
      <c r="G6652">
        <f>VLOOKUP(E6652,'Data Produk'!$A$2:$E$2517,5,FALSE)</f>
        <v>17100</v>
      </c>
      <c r="H6652">
        <f t="shared" si="207"/>
        <v>17100</v>
      </c>
      <c r="I6652" t="str">
        <f>VLOOKUP(E6652,'Data Produk'!$A$2:$E$2517,3,FALSE)</f>
        <v>BHINNEKA DURALINK KCB1201 BLACK</v>
      </c>
      <c r="J6652" t="str">
        <f>VLOOKUP(E6652,'Data Produk'!$A$2:$E$2517,4,FALSE)</f>
        <v>CABLE</v>
      </c>
      <c r="K6652" t="str">
        <f>VLOOKUP(D6652,'Data Outlet'!$A$2:$D$17,4,FALSE)</f>
        <v>Hadi Nugroho</v>
      </c>
      <c r="L6652" t="str">
        <f>VLOOKUP(D6652,'Data Outlet'!$A$2:$D$17,2,FALSE)</f>
        <v>MALL KELAPA GADING</v>
      </c>
    </row>
    <row r="6653" spans="1:12" x14ac:dyDescent="0.25">
      <c r="A6653" t="str">
        <f t="shared" si="208"/>
        <v>T-6652</v>
      </c>
      <c r="B6653" s="3" t="s">
        <v>2584</v>
      </c>
      <c r="C6653" s="5">
        <v>45447</v>
      </c>
      <c r="D6653" s="3" t="s">
        <v>38</v>
      </c>
      <c r="E6653" s="4" t="s">
        <v>2100</v>
      </c>
      <c r="F6653" s="9">
        <v>1</v>
      </c>
      <c r="G6653">
        <f>VLOOKUP(E6653,'Data Produk'!$A$2:$E$2517,5,FALSE)</f>
        <v>25200</v>
      </c>
      <c r="H6653">
        <f t="shared" si="207"/>
        <v>25200</v>
      </c>
      <c r="I6653" t="str">
        <f>VLOOKUP(E6653,'Data Produk'!$A$2:$E$2517,3,FALSE)</f>
        <v>KDC105 BHINNEKA USB CABLE TYPE C</v>
      </c>
      <c r="J6653" t="str">
        <f>VLOOKUP(E6653,'Data Produk'!$A$2:$E$2517,4,FALSE)</f>
        <v>CABLE</v>
      </c>
      <c r="K6653" t="str">
        <f>VLOOKUP(D6653,'Data Outlet'!$A$2:$D$17,4,FALSE)</f>
        <v>Dewi Lestari</v>
      </c>
      <c r="L6653" t="str">
        <f>VLOOKUP(D6653,'Data Outlet'!$A$2:$D$17,2,FALSE)</f>
        <v>GRAND GALAXY PARK</v>
      </c>
    </row>
    <row r="6654" spans="1:12" x14ac:dyDescent="0.25">
      <c r="A6654" t="str">
        <f t="shared" si="208"/>
        <v>T-6653</v>
      </c>
      <c r="B6654" s="3" t="s">
        <v>2584</v>
      </c>
      <c r="C6654" s="5">
        <v>45463</v>
      </c>
      <c r="D6654" s="3" t="s">
        <v>42</v>
      </c>
      <c r="E6654" s="4" t="s">
        <v>2101</v>
      </c>
      <c r="F6654" s="9">
        <v>1</v>
      </c>
      <c r="G6654">
        <f>VLOOKUP(E6654,'Data Produk'!$A$2:$E$2517,5,FALSE)</f>
        <v>125100</v>
      </c>
      <c r="H6654">
        <f t="shared" si="207"/>
        <v>125100</v>
      </c>
      <c r="I6654" t="str">
        <f>VLOOKUP(E6654,'Data Produk'!$A$2:$E$2517,3,FALSE)</f>
        <v>BHINNEKA THOR II X16 GAMING MOUSE BLACK</v>
      </c>
      <c r="J6654" t="str">
        <f>VLOOKUP(E6654,'Data Produk'!$A$2:$E$2517,4,FALSE)</f>
        <v>MOUSE GAMING</v>
      </c>
      <c r="K6654" t="str">
        <f>VLOOKUP(D6654,'Data Outlet'!$A$2:$D$17,4,FALSE)</f>
        <v>Hadi Nugroho</v>
      </c>
      <c r="L6654" t="str">
        <f>VLOOKUP(D6654,'Data Outlet'!$A$2:$D$17,2,FALSE)</f>
        <v>MALL KELAPA GADING</v>
      </c>
    </row>
    <row r="6655" spans="1:12" x14ac:dyDescent="0.25">
      <c r="A6655" t="str">
        <f t="shared" si="208"/>
        <v>T-6654</v>
      </c>
      <c r="B6655" s="3" t="s">
        <v>2584</v>
      </c>
      <c r="C6655" s="5">
        <v>45469</v>
      </c>
      <c r="D6655" s="3" t="s">
        <v>38</v>
      </c>
      <c r="E6655" s="4" t="s">
        <v>2102</v>
      </c>
      <c r="F6655" s="9">
        <v>1</v>
      </c>
      <c r="G6655">
        <f>VLOOKUP(E6655,'Data Produk'!$A$2:$E$2517,5,FALSE)</f>
        <v>94500</v>
      </c>
      <c r="H6655">
        <f t="shared" si="207"/>
        <v>94500</v>
      </c>
      <c r="I6655" t="str">
        <f>VLOOKUP(E6655,'Data Produk'!$A$2:$E$2517,3,FALSE)</f>
        <v>BHINNEKA SMART LIGHT BUB 12W SLB102</v>
      </c>
      <c r="J6655" t="str">
        <f>VLOOKUP(E6655,'Data Produk'!$A$2:$E$2517,4,FALSE)</f>
        <v>SMART LIFE</v>
      </c>
      <c r="K6655" t="str">
        <f>VLOOKUP(D6655,'Data Outlet'!$A$2:$D$17,4,FALSE)</f>
        <v>Dewi Lestari</v>
      </c>
      <c r="L6655" t="str">
        <f>VLOOKUP(D6655,'Data Outlet'!$A$2:$D$17,2,FALSE)</f>
        <v>GRAND GALAXY PARK</v>
      </c>
    </row>
    <row r="6656" spans="1:12" x14ac:dyDescent="0.25">
      <c r="A6656" t="str">
        <f t="shared" si="208"/>
        <v>T-6655</v>
      </c>
      <c r="B6656" s="3" t="s">
        <v>2584</v>
      </c>
      <c r="C6656" s="5">
        <v>45445</v>
      </c>
      <c r="D6656" s="3" t="s">
        <v>38</v>
      </c>
      <c r="E6656" s="4" t="s">
        <v>2103</v>
      </c>
      <c r="F6656" s="9">
        <v>2</v>
      </c>
      <c r="G6656">
        <f>VLOOKUP(E6656,'Data Produk'!$A$2:$E$2517,5,FALSE)</f>
        <v>26100</v>
      </c>
      <c r="H6656">
        <f t="shared" si="207"/>
        <v>52200</v>
      </c>
      <c r="I6656" t="str">
        <f>VLOOKUP(E6656,'Data Produk'!$A$2:$E$2517,3,FALSE)</f>
        <v>BHINNEKA GO ES1 WIRED EARBUDS BLACK</v>
      </c>
      <c r="J6656" t="str">
        <f>VLOOKUP(E6656,'Data Produk'!$A$2:$E$2517,4,FALSE)</f>
        <v>EARPHONE</v>
      </c>
      <c r="K6656" t="str">
        <f>VLOOKUP(D6656,'Data Outlet'!$A$2:$D$17,4,FALSE)</f>
        <v>Dewi Lestari</v>
      </c>
      <c r="L6656" t="str">
        <f>VLOOKUP(D6656,'Data Outlet'!$A$2:$D$17,2,FALSE)</f>
        <v>GRAND GALAXY PARK</v>
      </c>
    </row>
    <row r="6657" spans="1:12" x14ac:dyDescent="0.25">
      <c r="A6657" t="str">
        <f t="shared" si="208"/>
        <v>T-6656</v>
      </c>
      <c r="B6657" s="3" t="s">
        <v>2584</v>
      </c>
      <c r="C6657" s="5">
        <v>45451</v>
      </c>
      <c r="D6657" s="3" t="s">
        <v>42</v>
      </c>
      <c r="E6657" s="4" t="s">
        <v>1040</v>
      </c>
      <c r="F6657" s="9">
        <v>3</v>
      </c>
      <c r="G6657">
        <f>VLOOKUP(E6657,'Data Produk'!$A$2:$E$2517,5,FALSE)</f>
        <v>76500</v>
      </c>
      <c r="H6657">
        <f t="shared" si="207"/>
        <v>229500</v>
      </c>
      <c r="I6657" t="str">
        <f>VLOOKUP(E6657,'Data Produk'!$A$2:$E$2517,3,FALSE)</f>
        <v>BHINNEKA Gaming Keyboard K-511.</v>
      </c>
      <c r="J6657" t="str">
        <f>VLOOKUP(E6657,'Data Produk'!$A$2:$E$2517,4,FALSE)</f>
        <v>KEYBOARD GAMING</v>
      </c>
      <c r="K6657" t="str">
        <f>VLOOKUP(D6657,'Data Outlet'!$A$2:$D$17,4,FALSE)</f>
        <v>Hadi Nugroho</v>
      </c>
      <c r="L6657" t="str">
        <f>VLOOKUP(D6657,'Data Outlet'!$A$2:$D$17,2,FALSE)</f>
        <v>MALL KELAPA GADING</v>
      </c>
    </row>
    <row r="6658" spans="1:12" x14ac:dyDescent="0.25">
      <c r="A6658" t="str">
        <f t="shared" si="208"/>
        <v>T-6657</v>
      </c>
      <c r="B6658" s="3" t="s">
        <v>2584</v>
      </c>
      <c r="C6658" s="5">
        <v>45466</v>
      </c>
      <c r="D6658" s="3" t="s">
        <v>42</v>
      </c>
      <c r="E6658" s="4" t="s">
        <v>85</v>
      </c>
      <c r="F6658" s="9">
        <v>2</v>
      </c>
      <c r="G6658">
        <f>VLOOKUP(E6658,'Data Produk'!$A$2:$E$2517,5,FALSE)</f>
        <v>89100</v>
      </c>
      <c r="H6658">
        <f t="shared" si="207"/>
        <v>178200</v>
      </c>
      <c r="I6658" t="str">
        <f>VLOOKUP(E6658,'Data Produk'!$A$2:$E$2517,3,FALSE)</f>
        <v>BHINNEKA POWER PURE 33W 2-PORTS USB CHARGER (PD+QC) BLACK</v>
      </c>
      <c r="J6658" t="str">
        <f>VLOOKUP(E6658,'Data Produk'!$A$2:$E$2517,4,FALSE)</f>
        <v>CHARGER</v>
      </c>
      <c r="K6658" t="str">
        <f>VLOOKUP(D6658,'Data Outlet'!$A$2:$D$17,4,FALSE)</f>
        <v>Hadi Nugroho</v>
      </c>
      <c r="L6658" t="str">
        <f>VLOOKUP(D6658,'Data Outlet'!$A$2:$D$17,2,FALSE)</f>
        <v>MALL KELAPA GADING</v>
      </c>
    </row>
    <row r="6659" spans="1:12" x14ac:dyDescent="0.25">
      <c r="A6659" t="str">
        <f t="shared" si="208"/>
        <v>T-6658</v>
      </c>
      <c r="B6659" s="3" t="s">
        <v>2584</v>
      </c>
      <c r="C6659" s="5">
        <v>45457</v>
      </c>
      <c r="D6659" s="3" t="s">
        <v>38</v>
      </c>
      <c r="E6659" s="4" t="s">
        <v>2104</v>
      </c>
      <c r="F6659" s="9">
        <v>1</v>
      </c>
      <c r="G6659">
        <f>VLOOKUP(E6659,'Data Produk'!$A$2:$E$2517,5,FALSE)</f>
        <v>36000</v>
      </c>
      <c r="H6659">
        <f t="shared" ref="H6659:H6722" si="209">G6659*F6659</f>
        <v>36000</v>
      </c>
      <c r="I6659" t="str">
        <f>VLOOKUP(E6659,'Data Produk'!$A$2:$E$2517,3,FALSE)</f>
        <v>KL104 BHINNEKA USB CABLE LIGHTNING</v>
      </c>
      <c r="J6659" t="str">
        <f>VLOOKUP(E6659,'Data Produk'!$A$2:$E$2517,4,FALSE)</f>
        <v>CABLE</v>
      </c>
      <c r="K6659" t="str">
        <f>VLOOKUP(D6659,'Data Outlet'!$A$2:$D$17,4,FALSE)</f>
        <v>Dewi Lestari</v>
      </c>
      <c r="L6659" t="str">
        <f>VLOOKUP(D6659,'Data Outlet'!$A$2:$D$17,2,FALSE)</f>
        <v>GRAND GALAXY PARK</v>
      </c>
    </row>
    <row r="6660" spans="1:12" x14ac:dyDescent="0.25">
      <c r="A6660" t="str">
        <f t="shared" si="208"/>
        <v>T-6659</v>
      </c>
      <c r="B6660" s="3" t="s">
        <v>2584</v>
      </c>
      <c r="C6660" s="5">
        <v>45450</v>
      </c>
      <c r="D6660" s="3" t="s">
        <v>38</v>
      </c>
      <c r="E6660" s="4" t="s">
        <v>2105</v>
      </c>
      <c r="F6660" s="9">
        <v>1</v>
      </c>
      <c r="G6660">
        <f>VLOOKUP(E6660,'Data Produk'!$A$2:$E$2517,5,FALSE)</f>
        <v>131850</v>
      </c>
      <c r="H6660">
        <f t="shared" si="209"/>
        <v>131850</v>
      </c>
      <c r="I6660" t="str">
        <f>VLOOKUP(E6660,'Data Produk'!$A$2:$E$2517,3,FALSE)</f>
        <v>BHINNEKA VENOM II WGC2 GAMING MOUSE MINT</v>
      </c>
      <c r="J6660" t="str">
        <f>VLOOKUP(E6660,'Data Produk'!$A$2:$E$2517,4,FALSE)</f>
        <v>MOUSE GAMING</v>
      </c>
      <c r="K6660" t="str">
        <f>VLOOKUP(D6660,'Data Outlet'!$A$2:$D$17,4,FALSE)</f>
        <v>Dewi Lestari</v>
      </c>
      <c r="L6660" t="str">
        <f>VLOOKUP(D6660,'Data Outlet'!$A$2:$D$17,2,FALSE)</f>
        <v>GRAND GALAXY PARK</v>
      </c>
    </row>
    <row r="6661" spans="1:12" x14ac:dyDescent="0.25">
      <c r="A6661" t="str">
        <f t="shared" si="208"/>
        <v>T-6660</v>
      </c>
      <c r="B6661" s="3" t="s">
        <v>2584</v>
      </c>
      <c r="C6661" s="5">
        <v>45473</v>
      </c>
      <c r="D6661" s="3" t="s">
        <v>42</v>
      </c>
      <c r="E6661" s="4" t="s">
        <v>210</v>
      </c>
      <c r="F6661" s="9">
        <v>3</v>
      </c>
      <c r="G6661">
        <f>VLOOKUP(E6661,'Data Produk'!$A$2:$E$2517,5,FALSE)</f>
        <v>60750</v>
      </c>
      <c r="H6661">
        <f t="shared" si="209"/>
        <v>182250</v>
      </c>
      <c r="I6661" t="str">
        <f>VLOOKUP(E6661,'Data Produk'!$A$2:$E$2517,3,FALSE)</f>
        <v>BHINNEKA RAIGOR II WG10 GAMING MOUSE BLACK</v>
      </c>
      <c r="J6661" t="str">
        <f>VLOOKUP(E6661,'Data Produk'!$A$2:$E$2517,4,FALSE)</f>
        <v>MOUSE GAMING</v>
      </c>
      <c r="K6661" t="str">
        <f>VLOOKUP(D6661,'Data Outlet'!$A$2:$D$17,4,FALSE)</f>
        <v>Hadi Nugroho</v>
      </c>
      <c r="L6661" t="str">
        <f>VLOOKUP(D6661,'Data Outlet'!$A$2:$D$17,2,FALSE)</f>
        <v>MALL KELAPA GADING</v>
      </c>
    </row>
    <row r="6662" spans="1:12" x14ac:dyDescent="0.25">
      <c r="A6662" t="str">
        <f t="shared" si="208"/>
        <v>T-6661</v>
      </c>
      <c r="B6662" s="3" t="s">
        <v>2584</v>
      </c>
      <c r="C6662" s="5">
        <v>45452</v>
      </c>
      <c r="D6662" s="3" t="s">
        <v>38</v>
      </c>
      <c r="E6662" s="4" t="s">
        <v>2106</v>
      </c>
      <c r="F6662" s="9">
        <v>1</v>
      </c>
      <c r="G6662">
        <f>VLOOKUP(E6662,'Data Produk'!$A$2:$E$2517,5,FALSE)</f>
        <v>73800</v>
      </c>
      <c r="H6662">
        <f t="shared" si="209"/>
        <v>73800</v>
      </c>
      <c r="I6662" t="str">
        <f>VLOOKUP(E6662,'Data Produk'!$A$2:$E$2517,3,FALSE)</f>
        <v>BHINNEKA SMART LIGHT BUB 9W SLB101</v>
      </c>
      <c r="J6662" t="str">
        <f>VLOOKUP(E6662,'Data Produk'!$A$2:$E$2517,4,FALSE)</f>
        <v>SMART LIFE</v>
      </c>
      <c r="K6662" t="str">
        <f>VLOOKUP(D6662,'Data Outlet'!$A$2:$D$17,4,FALSE)</f>
        <v>Dewi Lestari</v>
      </c>
      <c r="L6662" t="str">
        <f>VLOOKUP(D6662,'Data Outlet'!$A$2:$D$17,2,FALSE)</f>
        <v>GRAND GALAXY PARK</v>
      </c>
    </row>
    <row r="6663" spans="1:12" x14ac:dyDescent="0.25">
      <c r="A6663" t="str">
        <f t="shared" si="208"/>
        <v>T-6662</v>
      </c>
      <c r="B6663" s="3" t="s">
        <v>2584</v>
      </c>
      <c r="C6663" s="5">
        <v>45448</v>
      </c>
      <c r="D6663" s="3" t="s">
        <v>38</v>
      </c>
      <c r="E6663" s="4" t="s">
        <v>2107</v>
      </c>
      <c r="F6663" s="9">
        <v>1</v>
      </c>
      <c r="G6663">
        <f>VLOOKUP(E6663,'Data Produk'!$A$2:$E$2517,5,FALSE)</f>
        <v>348300</v>
      </c>
      <c r="H6663">
        <f t="shared" si="209"/>
        <v>348300</v>
      </c>
      <c r="I6663" t="str">
        <f>VLOOKUP(E6663,'Data Produk'!$A$2:$E$2517,3,FALSE)</f>
        <v>WH01 BHINNEKA HEADSET WIRELESS Mint</v>
      </c>
      <c r="J6663" t="str">
        <f>VLOOKUP(E6663,'Data Produk'!$A$2:$E$2517,4,FALSE)</f>
        <v>WIRELESS HEADSET</v>
      </c>
      <c r="K6663" t="str">
        <f>VLOOKUP(D6663,'Data Outlet'!$A$2:$D$17,4,FALSE)</f>
        <v>Dewi Lestari</v>
      </c>
      <c r="L6663" t="str">
        <f>VLOOKUP(D6663,'Data Outlet'!$A$2:$D$17,2,FALSE)</f>
        <v>GRAND GALAXY PARK</v>
      </c>
    </row>
    <row r="6664" spans="1:12" x14ac:dyDescent="0.25">
      <c r="A6664" t="str">
        <f t="shared" si="208"/>
        <v>T-6663</v>
      </c>
      <c r="B6664" s="3" t="s">
        <v>2584</v>
      </c>
      <c r="C6664" s="5">
        <v>45468</v>
      </c>
      <c r="D6664" s="3" t="s">
        <v>38</v>
      </c>
      <c r="E6664" s="4" t="s">
        <v>2108</v>
      </c>
      <c r="F6664" s="9">
        <v>1</v>
      </c>
      <c r="G6664">
        <f>VLOOKUP(E6664,'Data Produk'!$A$2:$E$2517,5,FALSE)</f>
        <v>89100</v>
      </c>
      <c r="H6664">
        <f t="shared" si="209"/>
        <v>89100</v>
      </c>
      <c r="I6664" t="str">
        <f>VLOOKUP(E6664,'Data Produk'!$A$2:$E$2517,3,FALSE)</f>
        <v>BHINNEKA THOR X9 GAMING MOUSE BLACK</v>
      </c>
      <c r="J6664" t="str">
        <f>VLOOKUP(E6664,'Data Produk'!$A$2:$E$2517,4,FALSE)</f>
        <v>MOUSE GAMING</v>
      </c>
      <c r="K6664" t="str">
        <f>VLOOKUP(D6664,'Data Outlet'!$A$2:$D$17,4,FALSE)</f>
        <v>Dewi Lestari</v>
      </c>
      <c r="L6664" t="str">
        <f>VLOOKUP(D6664,'Data Outlet'!$A$2:$D$17,2,FALSE)</f>
        <v>GRAND GALAXY PARK</v>
      </c>
    </row>
    <row r="6665" spans="1:12" x14ac:dyDescent="0.25">
      <c r="A6665" t="str">
        <f t="shared" si="208"/>
        <v>T-6664</v>
      </c>
      <c r="B6665" s="3" t="s">
        <v>2584</v>
      </c>
      <c r="C6665" s="5">
        <v>45467</v>
      </c>
      <c r="D6665" s="3" t="s">
        <v>42</v>
      </c>
      <c r="E6665" s="4" t="s">
        <v>1471</v>
      </c>
      <c r="F6665" s="9">
        <v>1</v>
      </c>
      <c r="G6665">
        <f>VLOOKUP(E6665,'Data Produk'!$A$2:$E$2517,5,FALSE)</f>
        <v>152100</v>
      </c>
      <c r="H6665">
        <f t="shared" si="209"/>
        <v>152100</v>
      </c>
      <c r="I6665" t="str">
        <f>VLOOKUP(E6665,'Data Produk'!$A$2:$E$2517,3,FALSE)</f>
        <v>BHINNEKA SMART WALL SWITCH 2 GANG SWS02</v>
      </c>
      <c r="J6665" t="str">
        <f>VLOOKUP(E6665,'Data Produk'!$A$2:$E$2517,4,FALSE)</f>
        <v>SMART LIFE</v>
      </c>
      <c r="K6665" t="str">
        <f>VLOOKUP(D6665,'Data Outlet'!$A$2:$D$17,4,FALSE)</f>
        <v>Hadi Nugroho</v>
      </c>
      <c r="L6665" t="str">
        <f>VLOOKUP(D6665,'Data Outlet'!$A$2:$D$17,2,FALSE)</f>
        <v>MALL KELAPA GADING</v>
      </c>
    </row>
    <row r="6666" spans="1:12" x14ac:dyDescent="0.25">
      <c r="A6666" t="str">
        <f t="shared" si="208"/>
        <v>T-6665</v>
      </c>
      <c r="B6666" s="3" t="s">
        <v>2584</v>
      </c>
      <c r="C6666" s="5">
        <v>45454</v>
      </c>
      <c r="D6666" s="3" t="s">
        <v>42</v>
      </c>
      <c r="E6666" s="4" t="s">
        <v>1322</v>
      </c>
      <c r="F6666" s="9">
        <v>2</v>
      </c>
      <c r="G6666">
        <f>VLOOKUP(E6666,'Data Produk'!$A$2:$E$2517,5,FALSE)</f>
        <v>34200</v>
      </c>
      <c r="H6666">
        <f t="shared" si="209"/>
        <v>68400</v>
      </c>
      <c r="I6666" t="str">
        <f>VLOOKUP(E6666,'Data Produk'!$A$2:$E$2517,3,FALSE)</f>
        <v>BHINNEKA VIGIL MP452 BASIC MOUSEPAD BLACK</v>
      </c>
      <c r="J6666" t="str">
        <f>VLOOKUP(E6666,'Data Produk'!$A$2:$E$2517,4,FALSE)</f>
        <v>BASIC MOUSEPAD</v>
      </c>
      <c r="K6666" t="str">
        <f>VLOOKUP(D6666,'Data Outlet'!$A$2:$D$17,4,FALSE)</f>
        <v>Hadi Nugroho</v>
      </c>
      <c r="L6666" t="str">
        <f>VLOOKUP(D6666,'Data Outlet'!$A$2:$D$17,2,FALSE)</f>
        <v>MALL KELAPA GADING</v>
      </c>
    </row>
    <row r="6667" spans="1:12" x14ac:dyDescent="0.25">
      <c r="A6667" t="str">
        <f t="shared" si="208"/>
        <v>T-6666</v>
      </c>
      <c r="B6667" s="3" t="s">
        <v>2584</v>
      </c>
      <c r="C6667" s="5">
        <v>45460</v>
      </c>
      <c r="D6667" s="3" t="s">
        <v>38</v>
      </c>
      <c r="E6667" s="4" t="s">
        <v>2109</v>
      </c>
      <c r="F6667" s="9">
        <v>2</v>
      </c>
      <c r="G6667">
        <f>VLOOKUP(E6667,'Data Produk'!$A$2:$E$2517,5,FALSE)</f>
        <v>57150</v>
      </c>
      <c r="H6667">
        <f t="shared" si="209"/>
        <v>114300</v>
      </c>
      <c r="I6667" t="str">
        <f>VLOOKUP(E6667,'Data Produk'!$A$2:$E$2517,3,FALSE)</f>
        <v>BHINNEKA EG3 WIRED EARBUDS WHITE</v>
      </c>
      <c r="J6667" t="str">
        <f>VLOOKUP(E6667,'Data Produk'!$A$2:$E$2517,4,FALSE)</f>
        <v>EARPHONE</v>
      </c>
      <c r="K6667" t="str">
        <f>VLOOKUP(D6667,'Data Outlet'!$A$2:$D$17,4,FALSE)</f>
        <v>Dewi Lestari</v>
      </c>
      <c r="L6667" t="str">
        <f>VLOOKUP(D6667,'Data Outlet'!$A$2:$D$17,2,FALSE)</f>
        <v>GRAND GALAXY PARK</v>
      </c>
    </row>
    <row r="6668" spans="1:12" x14ac:dyDescent="0.25">
      <c r="A6668" t="str">
        <f t="shared" ref="A6668:A6731" si="210">"T-"&amp;ROW()-1</f>
        <v>T-6667</v>
      </c>
      <c r="B6668" s="3" t="s">
        <v>2584</v>
      </c>
      <c r="C6668" s="5">
        <v>45467</v>
      </c>
      <c r="D6668" s="3" t="s">
        <v>42</v>
      </c>
      <c r="E6668" s="4" t="s">
        <v>822</v>
      </c>
      <c r="F6668" s="9">
        <v>1</v>
      </c>
      <c r="G6668">
        <f>VLOOKUP(E6668,'Data Produk'!$A$2:$E$2517,5,FALSE)</f>
        <v>0</v>
      </c>
      <c r="H6668">
        <f t="shared" si="209"/>
        <v>0</v>
      </c>
      <c r="I6668" t="str">
        <f>VLOOKUP(E6668,'Data Produk'!$A$2:$E$2517,3,FALSE)</f>
        <v>BHINNEKA SMART ADAPTOR LA1A01</v>
      </c>
      <c r="J6668" t="str">
        <f>VLOOKUP(E6668,'Data Produk'!$A$2:$E$2517,4,FALSE)</f>
        <v>SMART LIFE</v>
      </c>
      <c r="K6668" t="str">
        <f>VLOOKUP(D6668,'Data Outlet'!$A$2:$D$17,4,FALSE)</f>
        <v>Hadi Nugroho</v>
      </c>
      <c r="L6668" t="str">
        <f>VLOOKUP(D6668,'Data Outlet'!$A$2:$D$17,2,FALSE)</f>
        <v>MALL KELAPA GADING</v>
      </c>
    </row>
    <row r="6669" spans="1:12" x14ac:dyDescent="0.25">
      <c r="A6669" t="str">
        <f t="shared" si="210"/>
        <v>T-6668</v>
      </c>
      <c r="B6669" s="3" t="s">
        <v>2584</v>
      </c>
      <c r="C6669" s="5">
        <v>45458</v>
      </c>
      <c r="D6669" s="3" t="s">
        <v>38</v>
      </c>
      <c r="E6669" s="4" t="s">
        <v>2110</v>
      </c>
      <c r="F6669" s="9">
        <v>1</v>
      </c>
      <c r="G6669">
        <f>VLOOKUP(E6669,'Data Produk'!$A$2:$E$2517,5,FALSE)</f>
        <v>113000</v>
      </c>
      <c r="H6669">
        <f t="shared" si="209"/>
        <v>113000</v>
      </c>
      <c r="I6669" t="str">
        <f>VLOOKUP(E6669,'Data Produk'!$A$2:$E$2517,3,FALSE)</f>
        <v>BHINNEKA Gaming Keyboard K-511.</v>
      </c>
      <c r="J6669" t="str">
        <f>VLOOKUP(E6669,'Data Produk'!$A$2:$E$2517,4,FALSE)</f>
        <v>KEYBOARD GAMING</v>
      </c>
      <c r="K6669" t="str">
        <f>VLOOKUP(D6669,'Data Outlet'!$A$2:$D$17,4,FALSE)</f>
        <v>Dewi Lestari</v>
      </c>
      <c r="L6669" t="str">
        <f>VLOOKUP(D6669,'Data Outlet'!$A$2:$D$17,2,FALSE)</f>
        <v>GRAND GALAXY PARK</v>
      </c>
    </row>
    <row r="6670" spans="1:12" x14ac:dyDescent="0.25">
      <c r="A6670" t="str">
        <f t="shared" si="210"/>
        <v>T-6669</v>
      </c>
      <c r="B6670" s="3" t="s">
        <v>2584</v>
      </c>
      <c r="C6670" s="5">
        <v>45466</v>
      </c>
      <c r="D6670" s="3" t="s">
        <v>42</v>
      </c>
      <c r="E6670" s="4" t="s">
        <v>1665</v>
      </c>
      <c r="F6670" s="9">
        <v>1</v>
      </c>
      <c r="G6670">
        <f>VLOOKUP(E6670,'Data Produk'!$A$2:$E$2517,5,FALSE)</f>
        <v>162000</v>
      </c>
      <c r="H6670">
        <f t="shared" si="209"/>
        <v>162000</v>
      </c>
      <c r="I6670" t="str">
        <f>VLOOKUP(E6670,'Data Produk'!$A$2:$E$2517,3,FALSE)</f>
        <v>BHINNEKA GO WH03 WIRELESS HEADSET BEIGE</v>
      </c>
      <c r="J6670" t="str">
        <f>VLOOKUP(E6670,'Data Produk'!$A$2:$E$2517,4,FALSE)</f>
        <v>WIRELESS HEADSET</v>
      </c>
      <c r="K6670" t="str">
        <f>VLOOKUP(D6670,'Data Outlet'!$A$2:$D$17,4,FALSE)</f>
        <v>Hadi Nugroho</v>
      </c>
      <c r="L6670" t="str">
        <f>VLOOKUP(D6670,'Data Outlet'!$A$2:$D$17,2,FALSE)</f>
        <v>MALL KELAPA GADING</v>
      </c>
    </row>
    <row r="6671" spans="1:12" x14ac:dyDescent="0.25">
      <c r="A6671" t="str">
        <f t="shared" si="210"/>
        <v>T-6670</v>
      </c>
      <c r="B6671" s="3" t="s">
        <v>2584</v>
      </c>
      <c r="C6671" s="5">
        <v>45445</v>
      </c>
      <c r="D6671" s="3" t="s">
        <v>38</v>
      </c>
      <c r="E6671" s="4" t="s">
        <v>2111</v>
      </c>
      <c r="F6671" s="9">
        <v>1</v>
      </c>
      <c r="G6671">
        <f>VLOOKUP(E6671,'Data Produk'!$A$2:$E$2517,5,FALSE)</f>
        <v>170100</v>
      </c>
      <c r="H6671">
        <f t="shared" si="209"/>
        <v>170100</v>
      </c>
      <c r="I6671" t="str">
        <f>VLOOKUP(E6671,'Data Produk'!$A$2:$E$2517,3,FALSE)</f>
        <v>BHINNEKA Gaming Keyboard K-613L FULL SIZE</v>
      </c>
      <c r="J6671" t="str">
        <f>VLOOKUP(E6671,'Data Produk'!$A$2:$E$2517,4,FALSE)</f>
        <v>KEYBOARD GAMING</v>
      </c>
      <c r="K6671" t="str">
        <f>VLOOKUP(D6671,'Data Outlet'!$A$2:$D$17,4,FALSE)</f>
        <v>Dewi Lestari</v>
      </c>
      <c r="L6671" t="str">
        <f>VLOOKUP(D6671,'Data Outlet'!$A$2:$D$17,2,FALSE)</f>
        <v>GRAND GALAXY PARK</v>
      </c>
    </row>
    <row r="6672" spans="1:12" x14ac:dyDescent="0.25">
      <c r="A6672" t="str">
        <f t="shared" si="210"/>
        <v>T-6671</v>
      </c>
      <c r="B6672" s="3" t="s">
        <v>2584</v>
      </c>
      <c r="C6672" s="5">
        <v>45446</v>
      </c>
      <c r="D6672" s="3" t="s">
        <v>42</v>
      </c>
      <c r="E6672" s="4" t="s">
        <v>2112</v>
      </c>
      <c r="F6672" s="9">
        <v>1</v>
      </c>
      <c r="G6672">
        <f>VLOOKUP(E6672,'Data Produk'!$A$2:$E$2517,5,FALSE)</f>
        <v>179100</v>
      </c>
      <c r="H6672">
        <f t="shared" si="209"/>
        <v>179100</v>
      </c>
      <c r="I6672" t="str">
        <f>VLOOKUP(E6672,'Data Produk'!$A$2:$E$2517,3,FALSE)</f>
        <v>BHINNEKA Gaming Mousepad MPC900</v>
      </c>
      <c r="J6672" t="str">
        <f>VLOOKUP(E6672,'Data Produk'!$A$2:$E$2517,4,FALSE)</f>
        <v>GAMING MOUSEPAD</v>
      </c>
      <c r="K6672" t="str">
        <f>VLOOKUP(D6672,'Data Outlet'!$A$2:$D$17,4,FALSE)</f>
        <v>Hadi Nugroho</v>
      </c>
      <c r="L6672" t="str">
        <f>VLOOKUP(D6672,'Data Outlet'!$A$2:$D$17,2,FALSE)</f>
        <v>MALL KELAPA GADING</v>
      </c>
    </row>
    <row r="6673" spans="1:12" x14ac:dyDescent="0.25">
      <c r="A6673" t="str">
        <f t="shared" si="210"/>
        <v>T-6672</v>
      </c>
      <c r="B6673" s="3" t="s">
        <v>2584</v>
      </c>
      <c r="C6673" s="5">
        <v>45449</v>
      </c>
      <c r="D6673" s="3" t="s">
        <v>42</v>
      </c>
      <c r="E6673" s="4" t="s">
        <v>73</v>
      </c>
      <c r="F6673" s="9">
        <v>2</v>
      </c>
      <c r="G6673">
        <f>VLOOKUP(E6673,'Data Produk'!$A$2:$E$2517,5,FALSE)</f>
        <v>27000</v>
      </c>
      <c r="H6673">
        <f t="shared" si="209"/>
        <v>54000</v>
      </c>
      <c r="I6673" t="str">
        <f>VLOOKUP(E6673,'Data Produk'!$A$2:$E$2517,3,FALSE)</f>
        <v>BHINNEKA DURALINK KCB2001 BLACK</v>
      </c>
      <c r="J6673" t="str">
        <f>VLOOKUP(E6673,'Data Produk'!$A$2:$E$2517,4,FALSE)</f>
        <v>CABLE</v>
      </c>
      <c r="K6673" t="str">
        <f>VLOOKUP(D6673,'Data Outlet'!$A$2:$D$17,4,FALSE)</f>
        <v>Hadi Nugroho</v>
      </c>
      <c r="L6673" t="str">
        <f>VLOOKUP(D6673,'Data Outlet'!$A$2:$D$17,2,FALSE)</f>
        <v>MALL KELAPA GADING</v>
      </c>
    </row>
    <row r="6674" spans="1:12" x14ac:dyDescent="0.25">
      <c r="A6674" t="str">
        <f t="shared" si="210"/>
        <v>T-6673</v>
      </c>
      <c r="B6674" s="3" t="s">
        <v>2584</v>
      </c>
      <c r="C6674" s="5">
        <v>45451</v>
      </c>
      <c r="D6674" s="3" t="s">
        <v>42</v>
      </c>
      <c r="E6674" s="4" t="s">
        <v>977</v>
      </c>
      <c r="F6674" s="9">
        <v>4</v>
      </c>
      <c r="G6674">
        <f>VLOOKUP(E6674,'Data Produk'!$A$2:$E$2517,5,FALSE)</f>
        <v>10000</v>
      </c>
      <c r="H6674">
        <f t="shared" si="209"/>
        <v>40000</v>
      </c>
      <c r="I6674" t="str">
        <f>VLOOKUP(E6674,'Data Produk'!$A$2:$E$2517,3,FALSE)</f>
        <v>KM201 BHINNEKA USB CABLE MICRO</v>
      </c>
      <c r="J6674" t="str">
        <f>VLOOKUP(E6674,'Data Produk'!$A$2:$E$2517,4,FALSE)</f>
        <v>CABLE</v>
      </c>
      <c r="K6674" t="str">
        <f>VLOOKUP(D6674,'Data Outlet'!$A$2:$D$17,4,FALSE)</f>
        <v>Hadi Nugroho</v>
      </c>
      <c r="L6674" t="str">
        <f>VLOOKUP(D6674,'Data Outlet'!$A$2:$D$17,2,FALSE)</f>
        <v>MALL KELAPA GADING</v>
      </c>
    </row>
    <row r="6675" spans="1:12" x14ac:dyDescent="0.25">
      <c r="A6675" t="str">
        <f t="shared" si="210"/>
        <v>T-6674</v>
      </c>
      <c r="B6675" s="3" t="s">
        <v>2584</v>
      </c>
      <c r="C6675" s="5">
        <v>45473</v>
      </c>
      <c r="D6675" s="3" t="s">
        <v>42</v>
      </c>
      <c r="E6675" s="4" t="s">
        <v>1024</v>
      </c>
      <c r="F6675" s="9">
        <v>3</v>
      </c>
      <c r="G6675">
        <f>VLOOKUP(E6675,'Data Produk'!$A$2:$E$2517,5,FALSE)</f>
        <v>32000</v>
      </c>
      <c r="H6675">
        <f t="shared" si="209"/>
        <v>96000</v>
      </c>
      <c r="I6675" t="str">
        <f>VLOOKUP(E6675,'Data Produk'!$A$2:$E$2517,3,FALSE)</f>
        <v>KL104 BHINNEKA USB CABLE LIGHTNING</v>
      </c>
      <c r="J6675" t="str">
        <f>VLOOKUP(E6675,'Data Produk'!$A$2:$E$2517,4,FALSE)</f>
        <v>CABLE</v>
      </c>
      <c r="K6675" t="str">
        <f>VLOOKUP(D6675,'Data Outlet'!$A$2:$D$17,4,FALSE)</f>
        <v>Hadi Nugroho</v>
      </c>
      <c r="L6675" t="str">
        <f>VLOOKUP(D6675,'Data Outlet'!$A$2:$D$17,2,FALSE)</f>
        <v>MALL KELAPA GADING</v>
      </c>
    </row>
    <row r="6676" spans="1:12" x14ac:dyDescent="0.25">
      <c r="A6676" t="str">
        <f t="shared" si="210"/>
        <v>T-6675</v>
      </c>
      <c r="B6676" s="3" t="s">
        <v>2584</v>
      </c>
      <c r="C6676" s="5">
        <v>45469</v>
      </c>
      <c r="D6676" s="3" t="s">
        <v>42</v>
      </c>
      <c r="E6676" s="4" t="s">
        <v>1147</v>
      </c>
      <c r="F6676" s="9">
        <v>2</v>
      </c>
      <c r="G6676">
        <f>VLOOKUP(E6676,'Data Produk'!$A$2:$E$2517,5,FALSE)</f>
        <v>32000</v>
      </c>
      <c r="H6676">
        <f t="shared" si="209"/>
        <v>64000</v>
      </c>
      <c r="I6676" t="str">
        <f>VLOOKUP(E6676,'Data Produk'!$A$2:$E$2517,3,FALSE)</f>
        <v>KC104 BHINNEKA USB CABLE TYPE C</v>
      </c>
      <c r="J6676" t="str">
        <f>VLOOKUP(E6676,'Data Produk'!$A$2:$E$2517,4,FALSE)</f>
        <v>CABLE</v>
      </c>
      <c r="K6676" t="str">
        <f>VLOOKUP(D6676,'Data Outlet'!$A$2:$D$17,4,FALSE)</f>
        <v>Hadi Nugroho</v>
      </c>
      <c r="L6676" t="str">
        <f>VLOOKUP(D6676,'Data Outlet'!$A$2:$D$17,2,FALSE)</f>
        <v>MALL KELAPA GADING</v>
      </c>
    </row>
    <row r="6677" spans="1:12" x14ac:dyDescent="0.25">
      <c r="A6677" t="str">
        <f t="shared" si="210"/>
        <v>T-6676</v>
      </c>
      <c r="B6677" s="3" t="s">
        <v>2584</v>
      </c>
      <c r="C6677" s="5">
        <v>45452</v>
      </c>
      <c r="D6677" s="3" t="s">
        <v>42</v>
      </c>
      <c r="E6677" s="4" t="s">
        <v>76</v>
      </c>
      <c r="F6677" s="9">
        <v>1</v>
      </c>
      <c r="G6677">
        <f>VLOOKUP(E6677,'Data Produk'!$A$2:$E$2517,5,FALSE)</f>
        <v>40500</v>
      </c>
      <c r="H6677">
        <f t="shared" si="209"/>
        <v>40500</v>
      </c>
      <c r="I6677" t="str">
        <f>VLOOKUP(E6677,'Data Produk'!$A$2:$E$2517,3,FALSE)</f>
        <v>BHINNEKA MEOW AC5001 HEADSET ACCESSORIES WHITE</v>
      </c>
      <c r="J6677" t="str">
        <f>VLOOKUP(E6677,'Data Produk'!$A$2:$E$2517,4,FALSE)</f>
        <v>OTHER ACCESSORIES</v>
      </c>
      <c r="K6677" t="str">
        <f>VLOOKUP(D6677,'Data Outlet'!$A$2:$D$17,4,FALSE)</f>
        <v>Hadi Nugroho</v>
      </c>
      <c r="L6677" t="str">
        <f>VLOOKUP(D6677,'Data Outlet'!$A$2:$D$17,2,FALSE)</f>
        <v>MALL KELAPA GADING</v>
      </c>
    </row>
    <row r="6678" spans="1:12" x14ac:dyDescent="0.25">
      <c r="A6678" t="str">
        <f t="shared" si="210"/>
        <v>T-6677</v>
      </c>
      <c r="B6678" s="3" t="s">
        <v>2584</v>
      </c>
      <c r="C6678" s="5">
        <v>45462</v>
      </c>
      <c r="D6678" s="3" t="s">
        <v>42</v>
      </c>
      <c r="E6678" s="4" t="s">
        <v>274</v>
      </c>
      <c r="F6678" s="9">
        <v>1</v>
      </c>
      <c r="G6678">
        <f>VLOOKUP(E6678,'Data Produk'!$A$2:$E$2517,5,FALSE)</f>
        <v>78750</v>
      </c>
      <c r="H6678">
        <f t="shared" si="209"/>
        <v>78750</v>
      </c>
      <c r="I6678" t="str">
        <f>VLOOKUP(E6678,'Data Produk'!$A$2:$E$2517,3,FALSE)</f>
        <v>BHINNEKA CRYTO VX7 GAMING MOUSE WHITE</v>
      </c>
      <c r="J6678" t="str">
        <f>VLOOKUP(E6678,'Data Produk'!$A$2:$E$2517,4,FALSE)</f>
        <v>MOUSE GAMING</v>
      </c>
      <c r="K6678" t="str">
        <f>VLOOKUP(D6678,'Data Outlet'!$A$2:$D$17,4,FALSE)</f>
        <v>Hadi Nugroho</v>
      </c>
      <c r="L6678" t="str">
        <f>VLOOKUP(D6678,'Data Outlet'!$A$2:$D$17,2,FALSE)</f>
        <v>MALL KELAPA GADING</v>
      </c>
    </row>
    <row r="6679" spans="1:12" x14ac:dyDescent="0.25">
      <c r="A6679" t="str">
        <f t="shared" si="210"/>
        <v>T-6678</v>
      </c>
      <c r="B6679" s="3" t="s">
        <v>2584</v>
      </c>
      <c r="C6679" s="5">
        <v>45461</v>
      </c>
      <c r="D6679" s="3" t="s">
        <v>38</v>
      </c>
      <c r="E6679" s="4" t="s">
        <v>2113</v>
      </c>
      <c r="F6679" s="9">
        <v>1</v>
      </c>
      <c r="G6679">
        <f>VLOOKUP(E6679,'Data Produk'!$A$2:$E$2517,5,FALSE)</f>
        <v>413100</v>
      </c>
      <c r="H6679">
        <f t="shared" si="209"/>
        <v>413100</v>
      </c>
      <c r="I6679" t="str">
        <f>VLOOKUP(E6679,'Data Produk'!$A$2:$E$2517,3,FALSE)</f>
        <v>BHINNEKA Gaming Mouse UX3 WHITE</v>
      </c>
      <c r="J6679" t="str">
        <f>VLOOKUP(E6679,'Data Produk'!$A$2:$E$2517,4,FALSE)</f>
        <v>MOUSE GAMING</v>
      </c>
      <c r="K6679" t="str">
        <f>VLOOKUP(D6679,'Data Outlet'!$A$2:$D$17,4,FALSE)</f>
        <v>Dewi Lestari</v>
      </c>
      <c r="L6679" t="str">
        <f>VLOOKUP(D6679,'Data Outlet'!$A$2:$D$17,2,FALSE)</f>
        <v>GRAND GALAXY PARK</v>
      </c>
    </row>
    <row r="6680" spans="1:12" x14ac:dyDescent="0.25">
      <c r="A6680" t="str">
        <f t="shared" si="210"/>
        <v>T-6679</v>
      </c>
      <c r="B6680" s="3" t="s">
        <v>2584</v>
      </c>
      <c r="C6680" s="5">
        <v>45462</v>
      </c>
      <c r="D6680" s="3" t="s">
        <v>42</v>
      </c>
      <c r="E6680" s="4" t="s">
        <v>110</v>
      </c>
      <c r="F6680" s="9">
        <v>3</v>
      </c>
      <c r="G6680">
        <f>VLOOKUP(E6680,'Data Produk'!$A$2:$E$2517,5,FALSE)</f>
        <v>81000</v>
      </c>
      <c r="H6680">
        <f t="shared" si="209"/>
        <v>243000</v>
      </c>
      <c r="I6680" t="str">
        <f>VLOOKUP(E6680,'Data Produk'!$A$2:$E$2517,3,FALSE)</f>
        <v>BHINNEKA THOR X9 GAMING MOUSE BLACK</v>
      </c>
      <c r="J6680" t="str">
        <f>VLOOKUP(E6680,'Data Produk'!$A$2:$E$2517,4,FALSE)</f>
        <v>MOUSE GAMING</v>
      </c>
      <c r="K6680" t="str">
        <f>VLOOKUP(D6680,'Data Outlet'!$A$2:$D$17,4,FALSE)</f>
        <v>Hadi Nugroho</v>
      </c>
      <c r="L6680" t="str">
        <f>VLOOKUP(D6680,'Data Outlet'!$A$2:$D$17,2,FALSE)</f>
        <v>MALL KELAPA GADING</v>
      </c>
    </row>
    <row r="6681" spans="1:12" x14ac:dyDescent="0.25">
      <c r="A6681" t="str">
        <f t="shared" si="210"/>
        <v>T-6680</v>
      </c>
      <c r="B6681" s="3" t="s">
        <v>2584</v>
      </c>
      <c r="C6681" s="5">
        <v>45447</v>
      </c>
      <c r="D6681" s="3" t="s">
        <v>38</v>
      </c>
      <c r="E6681" s="4" t="s">
        <v>2114</v>
      </c>
      <c r="F6681" s="9">
        <v>1</v>
      </c>
      <c r="G6681">
        <f>VLOOKUP(E6681,'Data Produk'!$A$2:$E$2517,5,FALSE)</f>
        <v>40500</v>
      </c>
      <c r="H6681">
        <f t="shared" si="209"/>
        <v>40500</v>
      </c>
      <c r="I6681" t="str">
        <f>VLOOKUP(E6681,'Data Produk'!$A$2:$E$2517,3,FALSE)</f>
        <v>BHINNEKA RHASTA II G13 GAMING MOUSE BLACK</v>
      </c>
      <c r="J6681" t="str">
        <f>VLOOKUP(E6681,'Data Produk'!$A$2:$E$2517,4,FALSE)</f>
        <v>MOUSE GAMING</v>
      </c>
      <c r="K6681" t="str">
        <f>VLOOKUP(D6681,'Data Outlet'!$A$2:$D$17,4,FALSE)</f>
        <v>Dewi Lestari</v>
      </c>
      <c r="L6681" t="str">
        <f>VLOOKUP(D6681,'Data Outlet'!$A$2:$D$17,2,FALSE)</f>
        <v>GRAND GALAXY PARK</v>
      </c>
    </row>
    <row r="6682" spans="1:12" x14ac:dyDescent="0.25">
      <c r="A6682" t="str">
        <f t="shared" si="210"/>
        <v>T-6681</v>
      </c>
      <c r="B6682" s="3" t="s">
        <v>2584</v>
      </c>
      <c r="C6682" s="5">
        <v>45457</v>
      </c>
      <c r="D6682" s="3" t="s">
        <v>42</v>
      </c>
      <c r="E6682" s="4" t="s">
        <v>892</v>
      </c>
      <c r="F6682" s="9">
        <v>2</v>
      </c>
      <c r="G6682">
        <f>VLOOKUP(E6682,'Data Produk'!$A$2:$E$2517,5,FALSE)</f>
        <v>36900</v>
      </c>
      <c r="H6682">
        <f t="shared" si="209"/>
        <v>73800</v>
      </c>
      <c r="I6682" t="str">
        <f>VLOOKUP(E6682,'Data Produk'!$A$2:$E$2517,3,FALSE)</f>
        <v>KL106 BHINNEKA USB CABLE LIGHTNING</v>
      </c>
      <c r="J6682" t="str">
        <f>VLOOKUP(E6682,'Data Produk'!$A$2:$E$2517,4,FALSE)</f>
        <v>CABLE</v>
      </c>
      <c r="K6682" t="str">
        <f>VLOOKUP(D6682,'Data Outlet'!$A$2:$D$17,4,FALSE)</f>
        <v>Hadi Nugroho</v>
      </c>
      <c r="L6682" t="str">
        <f>VLOOKUP(D6682,'Data Outlet'!$A$2:$D$17,2,FALSE)</f>
        <v>MALL KELAPA GADING</v>
      </c>
    </row>
    <row r="6683" spans="1:12" x14ac:dyDescent="0.25">
      <c r="A6683" t="str">
        <f t="shared" si="210"/>
        <v>T-6682</v>
      </c>
      <c r="B6683" s="3" t="s">
        <v>2584</v>
      </c>
      <c r="C6683" s="5">
        <v>45451</v>
      </c>
      <c r="D6683" s="3" t="s">
        <v>42</v>
      </c>
      <c r="E6683" s="4" t="s">
        <v>303</v>
      </c>
      <c r="F6683" s="9">
        <v>1</v>
      </c>
      <c r="G6683">
        <f>VLOOKUP(E6683,'Data Produk'!$A$2:$E$2517,5,FALSE)</f>
        <v>14400</v>
      </c>
      <c r="H6683">
        <f t="shared" si="209"/>
        <v>14400</v>
      </c>
      <c r="I6683" t="str">
        <f>VLOOKUP(E6683,'Data Produk'!$A$2:$E$2517,3,FALSE)</f>
        <v>BHINNEKA DURALINK KLT1201 CABLE BLACK</v>
      </c>
      <c r="J6683" t="str">
        <f>VLOOKUP(E6683,'Data Produk'!$A$2:$E$2517,4,FALSE)</f>
        <v>CABLE</v>
      </c>
      <c r="K6683" t="str">
        <f>VLOOKUP(D6683,'Data Outlet'!$A$2:$D$17,4,FALSE)</f>
        <v>Hadi Nugroho</v>
      </c>
      <c r="L6683" t="str">
        <f>VLOOKUP(D6683,'Data Outlet'!$A$2:$D$17,2,FALSE)</f>
        <v>MALL KELAPA GADING</v>
      </c>
    </row>
    <row r="6684" spans="1:12" x14ac:dyDescent="0.25">
      <c r="A6684" t="str">
        <f t="shared" si="210"/>
        <v>T-6683</v>
      </c>
      <c r="B6684" s="3" t="s">
        <v>2584</v>
      </c>
      <c r="C6684" s="5">
        <v>45456</v>
      </c>
      <c r="D6684" s="3" t="s">
        <v>42</v>
      </c>
      <c r="E6684" s="4" t="s">
        <v>182</v>
      </c>
      <c r="F6684" s="9">
        <v>2</v>
      </c>
      <c r="G6684">
        <f>VLOOKUP(E6684,'Data Produk'!$A$2:$E$2517,5,FALSE)</f>
        <v>22500</v>
      </c>
      <c r="H6684">
        <f t="shared" si="209"/>
        <v>45000</v>
      </c>
      <c r="I6684" t="str">
        <f>VLOOKUP(E6684,'Data Produk'!$A$2:$E$2517,3,FALSE)</f>
        <v>BHINNEKA HYPERLINK KV65C1201 BLACK</v>
      </c>
      <c r="J6684" t="str">
        <f>VLOOKUP(E6684,'Data Produk'!$A$2:$E$2517,4,FALSE)</f>
        <v>CABLE</v>
      </c>
      <c r="K6684" t="str">
        <f>VLOOKUP(D6684,'Data Outlet'!$A$2:$D$17,4,FALSE)</f>
        <v>Hadi Nugroho</v>
      </c>
      <c r="L6684" t="str">
        <f>VLOOKUP(D6684,'Data Outlet'!$A$2:$D$17,2,FALSE)</f>
        <v>MALL KELAPA GADING</v>
      </c>
    </row>
    <row r="6685" spans="1:12" x14ac:dyDescent="0.25">
      <c r="A6685" t="str">
        <f t="shared" si="210"/>
        <v>T-6684</v>
      </c>
      <c r="B6685" s="3" t="s">
        <v>2584</v>
      </c>
      <c r="C6685" s="5">
        <v>45473</v>
      </c>
      <c r="D6685" s="3" t="s">
        <v>38</v>
      </c>
      <c r="E6685" s="4" t="s">
        <v>2115</v>
      </c>
      <c r="F6685" s="9">
        <v>1</v>
      </c>
      <c r="G6685">
        <f>VLOOKUP(E6685,'Data Produk'!$A$2:$E$2517,5,FALSE)</f>
        <v>116100</v>
      </c>
      <c r="H6685">
        <f t="shared" si="209"/>
        <v>116100</v>
      </c>
      <c r="I6685" t="str">
        <f>VLOOKUP(E6685,'Data Produk'!$A$2:$E$2517,3,FALSE)</f>
        <v>BHINNEKA SMART PLUG SP01</v>
      </c>
      <c r="J6685" t="str">
        <f>VLOOKUP(E6685,'Data Produk'!$A$2:$E$2517,4,FALSE)</f>
        <v>SMART LIFE</v>
      </c>
      <c r="K6685" t="str">
        <f>VLOOKUP(D6685,'Data Outlet'!$A$2:$D$17,4,FALSE)</f>
        <v>Dewi Lestari</v>
      </c>
      <c r="L6685" t="str">
        <f>VLOOKUP(D6685,'Data Outlet'!$A$2:$D$17,2,FALSE)</f>
        <v>GRAND GALAXY PARK</v>
      </c>
    </row>
    <row r="6686" spans="1:12" x14ac:dyDescent="0.25">
      <c r="A6686" t="str">
        <f t="shared" si="210"/>
        <v>T-6685</v>
      </c>
      <c r="B6686" s="3" t="s">
        <v>2584</v>
      </c>
      <c r="C6686" s="5">
        <v>45457</v>
      </c>
      <c r="D6686" s="3" t="s">
        <v>38</v>
      </c>
      <c r="E6686" s="4" t="s">
        <v>2116</v>
      </c>
      <c r="F6686" s="9">
        <v>1</v>
      </c>
      <c r="G6686">
        <f>VLOOKUP(E6686,'Data Produk'!$A$2:$E$2517,5,FALSE)</f>
        <v>17100</v>
      </c>
      <c r="H6686">
        <f t="shared" si="209"/>
        <v>17100</v>
      </c>
      <c r="I6686" t="str">
        <f>VLOOKUP(E6686,'Data Produk'!$A$2:$E$2517,3,FALSE)</f>
        <v>BHINNEKA DURALINK KCB1201 BLACK</v>
      </c>
      <c r="J6686" t="str">
        <f>VLOOKUP(E6686,'Data Produk'!$A$2:$E$2517,4,FALSE)</f>
        <v>CABLE</v>
      </c>
      <c r="K6686" t="str">
        <f>VLOOKUP(D6686,'Data Outlet'!$A$2:$D$17,4,FALSE)</f>
        <v>Dewi Lestari</v>
      </c>
      <c r="L6686" t="str">
        <f>VLOOKUP(D6686,'Data Outlet'!$A$2:$D$17,2,FALSE)</f>
        <v>GRAND GALAXY PARK</v>
      </c>
    </row>
    <row r="6687" spans="1:12" x14ac:dyDescent="0.25">
      <c r="A6687" t="str">
        <f t="shared" si="210"/>
        <v>T-6686</v>
      </c>
      <c r="B6687" s="3" t="s">
        <v>2584</v>
      </c>
      <c r="C6687" s="5">
        <v>45446</v>
      </c>
      <c r="D6687" s="3" t="s">
        <v>38</v>
      </c>
      <c r="E6687" s="4" t="s">
        <v>2117</v>
      </c>
      <c r="F6687" s="9">
        <v>1</v>
      </c>
      <c r="G6687">
        <f>VLOOKUP(E6687,'Data Produk'!$A$2:$E$2517,5,FALSE)</f>
        <v>103500</v>
      </c>
      <c r="H6687">
        <f t="shared" si="209"/>
        <v>103500</v>
      </c>
      <c r="I6687" t="str">
        <f>VLOOKUP(E6687,'Data Produk'!$A$2:$E$2517,3,FALSE)</f>
        <v>BHINNEKA FLASH HQ53 GAMING HEADSET BLACK</v>
      </c>
      <c r="J6687" t="str">
        <f>VLOOKUP(E6687,'Data Produk'!$A$2:$E$2517,4,FALSE)</f>
        <v>GAMING HEADSET</v>
      </c>
      <c r="K6687" t="str">
        <f>VLOOKUP(D6687,'Data Outlet'!$A$2:$D$17,4,FALSE)</f>
        <v>Dewi Lestari</v>
      </c>
      <c r="L6687" t="str">
        <f>VLOOKUP(D6687,'Data Outlet'!$A$2:$D$17,2,FALSE)</f>
        <v>GRAND GALAXY PARK</v>
      </c>
    </row>
    <row r="6688" spans="1:12" x14ac:dyDescent="0.25">
      <c r="A6688" t="str">
        <f t="shared" si="210"/>
        <v>T-6687</v>
      </c>
      <c r="B6688" s="3" t="s">
        <v>2584</v>
      </c>
      <c r="C6688" s="5">
        <v>45466</v>
      </c>
      <c r="D6688" s="3" t="s">
        <v>42</v>
      </c>
      <c r="E6688" s="4" t="s">
        <v>1097</v>
      </c>
      <c r="F6688" s="9">
        <v>1</v>
      </c>
      <c r="G6688">
        <f>VLOOKUP(E6688,'Data Produk'!$A$2:$E$2517,5,FALSE)</f>
        <v>314100</v>
      </c>
      <c r="H6688">
        <f t="shared" si="209"/>
        <v>314100</v>
      </c>
      <c r="I6688" t="str">
        <f>VLOOKUP(E6688,'Data Produk'!$A$2:$E$2517,3,FALSE)</f>
        <v>BHINNEKA SMART IP CAM PTZ SC02</v>
      </c>
      <c r="J6688" t="str">
        <f>VLOOKUP(E6688,'Data Produk'!$A$2:$E$2517,4,FALSE)</f>
        <v>SMART LIFE</v>
      </c>
      <c r="K6688" t="str">
        <f>VLOOKUP(D6688,'Data Outlet'!$A$2:$D$17,4,FALSE)</f>
        <v>Hadi Nugroho</v>
      </c>
      <c r="L6688" t="str">
        <f>VLOOKUP(D6688,'Data Outlet'!$A$2:$D$17,2,FALSE)</f>
        <v>MALL KELAPA GADING</v>
      </c>
    </row>
    <row r="6689" spans="1:12" x14ac:dyDescent="0.25">
      <c r="A6689" t="str">
        <f t="shared" si="210"/>
        <v>T-6688</v>
      </c>
      <c r="B6689" s="3" t="s">
        <v>2584</v>
      </c>
      <c r="C6689" s="5">
        <v>45451</v>
      </c>
      <c r="D6689" s="3" t="s">
        <v>38</v>
      </c>
      <c r="E6689" s="4" t="s">
        <v>2118</v>
      </c>
      <c r="F6689" s="9">
        <v>1</v>
      </c>
      <c r="G6689">
        <f>VLOOKUP(E6689,'Data Produk'!$A$2:$E$2517,5,FALSE)</f>
        <v>40500</v>
      </c>
      <c r="H6689">
        <f t="shared" si="209"/>
        <v>40500</v>
      </c>
      <c r="I6689" t="str">
        <f>VLOOKUP(E6689,'Data Produk'!$A$2:$E$2517,3,FALSE)</f>
        <v>BHINNEKA MEOW AC5001 HEADSET ACCESSORIES WHITE</v>
      </c>
      <c r="J6689" t="str">
        <f>VLOOKUP(E6689,'Data Produk'!$A$2:$E$2517,4,FALSE)</f>
        <v>OTHER ACCESSORIES</v>
      </c>
      <c r="K6689" t="str">
        <f>VLOOKUP(D6689,'Data Outlet'!$A$2:$D$17,4,FALSE)</f>
        <v>Dewi Lestari</v>
      </c>
      <c r="L6689" t="str">
        <f>VLOOKUP(D6689,'Data Outlet'!$A$2:$D$17,2,FALSE)</f>
        <v>GRAND GALAXY PARK</v>
      </c>
    </row>
    <row r="6690" spans="1:12" x14ac:dyDescent="0.25">
      <c r="A6690" t="str">
        <f t="shared" si="210"/>
        <v>T-6689</v>
      </c>
      <c r="B6690" s="3" t="s">
        <v>2584</v>
      </c>
      <c r="C6690" s="5">
        <v>45448</v>
      </c>
      <c r="D6690" s="3" t="s">
        <v>38</v>
      </c>
      <c r="E6690" s="4" t="s">
        <v>2119</v>
      </c>
      <c r="F6690" s="9">
        <v>3</v>
      </c>
      <c r="G6690">
        <f>VLOOKUP(E6690,'Data Produk'!$A$2:$E$2517,5,FALSE)</f>
        <v>29700</v>
      </c>
      <c r="H6690">
        <f t="shared" si="209"/>
        <v>89100</v>
      </c>
      <c r="I6690" t="str">
        <f>VLOOKUP(E6690,'Data Produk'!$A$2:$E$2517,3,FALSE)</f>
        <v>KL201 BHINNEKA USB CABLE LIGHTNING</v>
      </c>
      <c r="J6690" t="str">
        <f>VLOOKUP(E6690,'Data Produk'!$A$2:$E$2517,4,FALSE)</f>
        <v>CABLE</v>
      </c>
      <c r="K6690" t="str">
        <f>VLOOKUP(D6690,'Data Outlet'!$A$2:$D$17,4,FALSE)</f>
        <v>Dewi Lestari</v>
      </c>
      <c r="L6690" t="str">
        <f>VLOOKUP(D6690,'Data Outlet'!$A$2:$D$17,2,FALSE)</f>
        <v>GRAND GALAXY PARK</v>
      </c>
    </row>
    <row r="6691" spans="1:12" x14ac:dyDescent="0.25">
      <c r="A6691" t="str">
        <f t="shared" si="210"/>
        <v>T-6690</v>
      </c>
      <c r="B6691" s="3" t="s">
        <v>2584</v>
      </c>
      <c r="C6691" s="5">
        <v>45459</v>
      </c>
      <c r="D6691" s="3" t="s">
        <v>42</v>
      </c>
      <c r="E6691" s="4" t="s">
        <v>163</v>
      </c>
      <c r="F6691" s="9">
        <v>1</v>
      </c>
      <c r="G6691">
        <f>VLOOKUP(E6691,'Data Produk'!$A$2:$E$2517,5,FALSE)</f>
        <v>49500</v>
      </c>
      <c r="H6691">
        <f t="shared" si="209"/>
        <v>49500</v>
      </c>
      <c r="I6691" t="str">
        <f>VLOOKUP(E6691,'Data Produk'!$A$2:$E$2517,3,FALSE)</f>
        <v>BHINNEKA POWER PURE 20W 1-PORT TYPE-A USB CHARGER (QC) BLACK</v>
      </c>
      <c r="J6691" t="str">
        <f>VLOOKUP(E6691,'Data Produk'!$A$2:$E$2517,4,FALSE)</f>
        <v>CHARGER</v>
      </c>
      <c r="K6691" t="str">
        <f>VLOOKUP(D6691,'Data Outlet'!$A$2:$D$17,4,FALSE)</f>
        <v>Hadi Nugroho</v>
      </c>
      <c r="L6691" t="str">
        <f>VLOOKUP(D6691,'Data Outlet'!$A$2:$D$17,2,FALSE)</f>
        <v>MALL KELAPA GADING</v>
      </c>
    </row>
    <row r="6692" spans="1:12" x14ac:dyDescent="0.25">
      <c r="A6692" t="str">
        <f t="shared" si="210"/>
        <v>T-6691</v>
      </c>
      <c r="B6692" s="3" t="s">
        <v>2584</v>
      </c>
      <c r="C6692" s="5">
        <v>45454</v>
      </c>
      <c r="D6692" s="3" t="s">
        <v>38</v>
      </c>
      <c r="E6692" s="4" t="s">
        <v>2120</v>
      </c>
      <c r="F6692" s="9">
        <v>7</v>
      </c>
      <c r="G6692">
        <f>VLOOKUP(E6692,'Data Produk'!$A$2:$E$2517,5,FALSE)</f>
        <v>18000</v>
      </c>
      <c r="H6692">
        <f t="shared" si="209"/>
        <v>126000</v>
      </c>
      <c r="I6692" t="str">
        <f>VLOOKUP(E6692,'Data Produk'!$A$2:$E$2517,3,FALSE)</f>
        <v>BHINNEKA DURALINK KLB1201 BLACK</v>
      </c>
      <c r="J6692" t="str">
        <f>VLOOKUP(E6692,'Data Produk'!$A$2:$E$2517,4,FALSE)</f>
        <v>CABLE</v>
      </c>
      <c r="K6692" t="str">
        <f>VLOOKUP(D6692,'Data Outlet'!$A$2:$D$17,4,FALSE)</f>
        <v>Dewi Lestari</v>
      </c>
      <c r="L6692" t="str">
        <f>VLOOKUP(D6692,'Data Outlet'!$A$2:$D$17,2,FALSE)</f>
        <v>GRAND GALAXY PARK</v>
      </c>
    </row>
    <row r="6693" spans="1:12" x14ac:dyDescent="0.25">
      <c r="A6693" t="str">
        <f t="shared" si="210"/>
        <v>T-6692</v>
      </c>
      <c r="B6693" s="3" t="s">
        <v>2584</v>
      </c>
      <c r="C6693" s="5">
        <v>45467</v>
      </c>
      <c r="D6693" s="3" t="s">
        <v>42</v>
      </c>
      <c r="E6693" s="4" t="s">
        <v>1204</v>
      </c>
      <c r="F6693" s="9">
        <v>2</v>
      </c>
      <c r="G6693">
        <f>VLOOKUP(E6693,'Data Produk'!$A$2:$E$2517,5,FALSE)</f>
        <v>98100</v>
      </c>
      <c r="H6693">
        <f t="shared" si="209"/>
        <v>196200</v>
      </c>
      <c r="I6693" t="str">
        <f>VLOOKUP(E6693,'Data Produk'!$A$2:$E$2517,3,FALSE)</f>
        <v>BHINNEKA POWER PURE 38W 2-PORTS USB CHARGER (PD+QC) WHITE</v>
      </c>
      <c r="J6693" t="str">
        <f>VLOOKUP(E6693,'Data Produk'!$A$2:$E$2517,4,FALSE)</f>
        <v>CHARGER</v>
      </c>
      <c r="K6693" t="str">
        <f>VLOOKUP(D6693,'Data Outlet'!$A$2:$D$17,4,FALSE)</f>
        <v>Hadi Nugroho</v>
      </c>
      <c r="L6693" t="str">
        <f>VLOOKUP(D6693,'Data Outlet'!$A$2:$D$17,2,FALSE)</f>
        <v>MALL KELAPA GADING</v>
      </c>
    </row>
    <row r="6694" spans="1:12" x14ac:dyDescent="0.25">
      <c r="A6694" t="str">
        <f t="shared" si="210"/>
        <v>T-6693</v>
      </c>
      <c r="B6694" s="3" t="s">
        <v>2584</v>
      </c>
      <c r="C6694" s="5">
        <v>45457</v>
      </c>
      <c r="D6694" s="3" t="s">
        <v>38</v>
      </c>
      <c r="E6694" s="4" t="s">
        <v>2121</v>
      </c>
      <c r="F6694" s="9">
        <v>1</v>
      </c>
      <c r="G6694">
        <f>VLOOKUP(E6694,'Data Produk'!$A$2:$E$2517,5,FALSE)</f>
        <v>26100</v>
      </c>
      <c r="H6694">
        <f t="shared" si="209"/>
        <v>26100</v>
      </c>
      <c r="I6694" t="str">
        <f>VLOOKUP(E6694,'Data Produk'!$A$2:$E$2517,3,FALSE)</f>
        <v>BHINNEKA GO ES1 WIRED EARBUDS WHITE</v>
      </c>
      <c r="J6694" t="str">
        <f>VLOOKUP(E6694,'Data Produk'!$A$2:$E$2517,4,FALSE)</f>
        <v>EARPHONE</v>
      </c>
      <c r="K6694" t="str">
        <f>VLOOKUP(D6694,'Data Outlet'!$A$2:$D$17,4,FALSE)</f>
        <v>Dewi Lestari</v>
      </c>
      <c r="L6694" t="str">
        <f>VLOOKUP(D6694,'Data Outlet'!$A$2:$D$17,2,FALSE)</f>
        <v>GRAND GALAXY PARK</v>
      </c>
    </row>
    <row r="6695" spans="1:12" x14ac:dyDescent="0.25">
      <c r="A6695" t="str">
        <f t="shared" si="210"/>
        <v>T-6694</v>
      </c>
      <c r="B6695" s="3" t="s">
        <v>2584</v>
      </c>
      <c r="C6695" s="5">
        <v>45452</v>
      </c>
      <c r="D6695" s="3" t="s">
        <v>38</v>
      </c>
      <c r="E6695" s="4" t="s">
        <v>2122</v>
      </c>
      <c r="F6695" s="9">
        <v>1</v>
      </c>
      <c r="G6695">
        <f>VLOOKUP(E6695,'Data Produk'!$A$2:$E$2517,5,FALSE)</f>
        <v>25200</v>
      </c>
      <c r="H6695">
        <f t="shared" si="209"/>
        <v>25200</v>
      </c>
      <c r="I6695" t="str">
        <f>VLOOKUP(E6695,'Data Produk'!$A$2:$E$2517,3,FALSE)</f>
        <v>BHINNEKA HYPERLINK KD60C1501 BLACK</v>
      </c>
      <c r="J6695" t="str">
        <f>VLOOKUP(E6695,'Data Produk'!$A$2:$E$2517,4,FALSE)</f>
        <v>CABLE</v>
      </c>
      <c r="K6695" t="str">
        <f>VLOOKUP(D6695,'Data Outlet'!$A$2:$D$17,4,FALSE)</f>
        <v>Dewi Lestari</v>
      </c>
      <c r="L6695" t="str">
        <f>VLOOKUP(D6695,'Data Outlet'!$A$2:$D$17,2,FALSE)</f>
        <v>GRAND GALAXY PARK</v>
      </c>
    </row>
    <row r="6696" spans="1:12" x14ac:dyDescent="0.25">
      <c r="A6696" t="str">
        <f t="shared" si="210"/>
        <v>T-6695</v>
      </c>
      <c r="B6696" s="3" t="s">
        <v>2584</v>
      </c>
      <c r="C6696" s="5">
        <v>45459</v>
      </c>
      <c r="D6696" s="3" t="s">
        <v>42</v>
      </c>
      <c r="E6696" s="4" t="s">
        <v>152</v>
      </c>
      <c r="F6696" s="9">
        <v>10</v>
      </c>
      <c r="G6696">
        <f>VLOOKUP(E6696,'Data Produk'!$A$2:$E$2517,5,FALSE)</f>
        <v>18000</v>
      </c>
      <c r="H6696">
        <f t="shared" si="209"/>
        <v>180000</v>
      </c>
      <c r="I6696" t="str">
        <f>VLOOKUP(E6696,'Data Produk'!$A$2:$E$2517,3,FALSE)</f>
        <v>BHINNEKA DURALINK KLB1201 BLACK</v>
      </c>
      <c r="J6696" t="str">
        <f>VLOOKUP(E6696,'Data Produk'!$A$2:$E$2517,4,FALSE)</f>
        <v>CABLE</v>
      </c>
      <c r="K6696" t="str">
        <f>VLOOKUP(D6696,'Data Outlet'!$A$2:$D$17,4,FALSE)</f>
        <v>Hadi Nugroho</v>
      </c>
      <c r="L6696" t="str">
        <f>VLOOKUP(D6696,'Data Outlet'!$A$2:$D$17,2,FALSE)</f>
        <v>MALL KELAPA GADING</v>
      </c>
    </row>
    <row r="6697" spans="1:12" x14ac:dyDescent="0.25">
      <c r="A6697" t="str">
        <f t="shared" si="210"/>
        <v>T-6696</v>
      </c>
      <c r="B6697" s="3" t="s">
        <v>2584</v>
      </c>
      <c r="C6697" s="5">
        <v>45469</v>
      </c>
      <c r="D6697" s="3" t="s">
        <v>42</v>
      </c>
      <c r="E6697" s="4" t="s">
        <v>1168</v>
      </c>
      <c r="F6697" s="9">
        <v>1</v>
      </c>
      <c r="G6697">
        <f>VLOOKUP(E6697,'Data Produk'!$A$2:$E$2517,5,FALSE)</f>
        <v>82800</v>
      </c>
      <c r="H6697">
        <f t="shared" si="209"/>
        <v>82800</v>
      </c>
      <c r="I6697" t="str">
        <f>VLOOKUP(E6697,'Data Produk'!$A$2:$E$2517,3,FALSE)</f>
        <v>BHINNEKA W190 OFFICE MOUSE BLACK</v>
      </c>
      <c r="J6697" t="str">
        <f>VLOOKUP(E6697,'Data Produk'!$A$2:$E$2517,4,FALSE)</f>
        <v>OFFICE MOUSE</v>
      </c>
      <c r="K6697" t="str">
        <f>VLOOKUP(D6697,'Data Outlet'!$A$2:$D$17,4,FALSE)</f>
        <v>Hadi Nugroho</v>
      </c>
      <c r="L6697" t="str">
        <f>VLOOKUP(D6697,'Data Outlet'!$A$2:$D$17,2,FALSE)</f>
        <v>MALL KELAPA GADING</v>
      </c>
    </row>
    <row r="6698" spans="1:12" x14ac:dyDescent="0.25">
      <c r="A6698" t="str">
        <f t="shared" si="210"/>
        <v>T-6697</v>
      </c>
      <c r="B6698" s="3" t="s">
        <v>2584</v>
      </c>
      <c r="C6698" s="5">
        <v>45472</v>
      </c>
      <c r="D6698" s="3" t="s">
        <v>38</v>
      </c>
      <c r="E6698" s="4" t="s">
        <v>2123</v>
      </c>
      <c r="F6698" s="9">
        <v>1</v>
      </c>
      <c r="G6698">
        <f>VLOOKUP(E6698,'Data Produk'!$A$2:$E$2517,5,FALSE)</f>
        <v>49500</v>
      </c>
      <c r="H6698">
        <f t="shared" si="209"/>
        <v>49500</v>
      </c>
      <c r="I6698" t="str">
        <f>VLOOKUP(E6698,'Data Produk'!$A$2:$E$2517,3,FALSE)</f>
        <v>BHINNEKA POWER GO 20W 1-PORT TYPE-C USB CHARGER (PD+QC) BLACK</v>
      </c>
      <c r="J6698" t="str">
        <f>VLOOKUP(E6698,'Data Produk'!$A$2:$E$2517,4,FALSE)</f>
        <v>CHARGER</v>
      </c>
      <c r="K6698" t="str">
        <f>VLOOKUP(D6698,'Data Outlet'!$A$2:$D$17,4,FALSE)</f>
        <v>Dewi Lestari</v>
      </c>
      <c r="L6698" t="str">
        <f>VLOOKUP(D6698,'Data Outlet'!$A$2:$D$17,2,FALSE)</f>
        <v>GRAND GALAXY PARK</v>
      </c>
    </row>
    <row r="6699" spans="1:12" x14ac:dyDescent="0.25">
      <c r="A6699" t="str">
        <f t="shared" si="210"/>
        <v>T-6698</v>
      </c>
      <c r="B6699" s="3" t="s">
        <v>2584</v>
      </c>
      <c r="C6699" s="5">
        <v>45453</v>
      </c>
      <c r="D6699" s="3" t="s">
        <v>42</v>
      </c>
      <c r="E6699" s="4" t="s">
        <v>166</v>
      </c>
      <c r="F6699" s="9">
        <v>3</v>
      </c>
      <c r="G6699">
        <f>VLOOKUP(E6699,'Data Produk'!$A$2:$E$2517,5,FALSE)</f>
        <v>98100</v>
      </c>
      <c r="H6699">
        <f t="shared" si="209"/>
        <v>294300</v>
      </c>
      <c r="I6699" t="str">
        <f>VLOOKUP(E6699,'Data Produk'!$A$2:$E$2517,3,FALSE)</f>
        <v>BHINNEKA CW2-Q01 30W 2-PORTS CHARGER (QC) WHITE</v>
      </c>
      <c r="J6699" t="str">
        <f>VLOOKUP(E6699,'Data Produk'!$A$2:$E$2517,4,FALSE)</f>
        <v>CHARGER</v>
      </c>
      <c r="K6699" t="str">
        <f>VLOOKUP(D6699,'Data Outlet'!$A$2:$D$17,4,FALSE)</f>
        <v>Hadi Nugroho</v>
      </c>
      <c r="L6699" t="str">
        <f>VLOOKUP(D6699,'Data Outlet'!$A$2:$D$17,2,FALSE)</f>
        <v>MALL KELAPA GADING</v>
      </c>
    </row>
    <row r="6700" spans="1:12" x14ac:dyDescent="0.25">
      <c r="A6700" t="str">
        <f t="shared" si="210"/>
        <v>T-6699</v>
      </c>
      <c r="B6700" s="3" t="s">
        <v>2584</v>
      </c>
      <c r="C6700" s="5">
        <v>45452</v>
      </c>
      <c r="D6700" s="3" t="s">
        <v>42</v>
      </c>
      <c r="E6700" s="4" t="s">
        <v>2124</v>
      </c>
      <c r="F6700" s="9">
        <v>1</v>
      </c>
      <c r="G6700">
        <f>VLOOKUP(E6700,'Data Produk'!$A$2:$E$2517,5,FALSE)</f>
        <v>347000</v>
      </c>
      <c r="H6700">
        <f t="shared" si="209"/>
        <v>347000</v>
      </c>
      <c r="I6700" t="str">
        <f>VLOOKUP(E6700,'Data Produk'!$A$2:$E$2517,3,FALSE)</f>
        <v>BHINNEKA Gaming Mouse UX1</v>
      </c>
      <c r="J6700" t="str">
        <f>VLOOKUP(E6700,'Data Produk'!$A$2:$E$2517,4,FALSE)</f>
        <v>MOUSE GAMING</v>
      </c>
      <c r="K6700" t="str">
        <f>VLOOKUP(D6700,'Data Outlet'!$A$2:$D$17,4,FALSE)</f>
        <v>Hadi Nugroho</v>
      </c>
      <c r="L6700" t="str">
        <f>VLOOKUP(D6700,'Data Outlet'!$A$2:$D$17,2,FALSE)</f>
        <v>MALL KELAPA GADING</v>
      </c>
    </row>
    <row r="6701" spans="1:12" x14ac:dyDescent="0.25">
      <c r="A6701" t="str">
        <f t="shared" si="210"/>
        <v>T-6700</v>
      </c>
      <c r="B6701" s="3" t="s">
        <v>2584</v>
      </c>
      <c r="C6701" s="5">
        <v>45466</v>
      </c>
      <c r="D6701" s="3" t="s">
        <v>42</v>
      </c>
      <c r="E6701" s="4" t="s">
        <v>237</v>
      </c>
      <c r="F6701" s="9">
        <v>2</v>
      </c>
      <c r="G6701">
        <f>VLOOKUP(E6701,'Data Produk'!$A$2:$E$2517,5,FALSE)</f>
        <v>112500</v>
      </c>
      <c r="H6701">
        <f t="shared" si="209"/>
        <v>225000</v>
      </c>
      <c r="I6701" t="str">
        <f>VLOOKUP(E6701,'Data Produk'!$A$2:$E$2517,3,FALSE)</f>
        <v>BHINNEKA GO WH02 WIRELESS HEADSET GREY</v>
      </c>
      <c r="J6701" t="str">
        <f>VLOOKUP(E6701,'Data Produk'!$A$2:$E$2517,4,FALSE)</f>
        <v>WIRELESS HEADSET</v>
      </c>
      <c r="K6701" t="str">
        <f>VLOOKUP(D6701,'Data Outlet'!$A$2:$D$17,4,FALSE)</f>
        <v>Hadi Nugroho</v>
      </c>
      <c r="L6701" t="str">
        <f>VLOOKUP(D6701,'Data Outlet'!$A$2:$D$17,2,FALSE)</f>
        <v>MALL KELAPA GADING</v>
      </c>
    </row>
    <row r="6702" spans="1:12" x14ac:dyDescent="0.25">
      <c r="A6702" t="str">
        <f t="shared" si="210"/>
        <v>T-6701</v>
      </c>
      <c r="B6702" s="3" t="s">
        <v>2584</v>
      </c>
      <c r="C6702" s="5">
        <v>45446</v>
      </c>
      <c r="D6702" s="3" t="s">
        <v>42</v>
      </c>
      <c r="E6702" s="4" t="s">
        <v>1223</v>
      </c>
      <c r="F6702" s="9">
        <v>1</v>
      </c>
      <c r="G6702">
        <f>VLOOKUP(E6702,'Data Produk'!$A$2:$E$2517,5,FALSE)</f>
        <v>116100</v>
      </c>
      <c r="H6702">
        <f t="shared" si="209"/>
        <v>116100</v>
      </c>
      <c r="I6702" t="str">
        <f>VLOOKUP(E6702,'Data Produk'!$A$2:$E$2517,3,FALSE)</f>
        <v>BHINNEKA SMART PLUG SP01</v>
      </c>
      <c r="J6702" t="str">
        <f>VLOOKUP(E6702,'Data Produk'!$A$2:$E$2517,4,FALSE)</f>
        <v>SMART LIFE</v>
      </c>
      <c r="K6702" t="str">
        <f>VLOOKUP(D6702,'Data Outlet'!$A$2:$D$17,4,FALSE)</f>
        <v>Hadi Nugroho</v>
      </c>
      <c r="L6702" t="str">
        <f>VLOOKUP(D6702,'Data Outlet'!$A$2:$D$17,2,FALSE)</f>
        <v>MALL KELAPA GADING</v>
      </c>
    </row>
    <row r="6703" spans="1:12" x14ac:dyDescent="0.25">
      <c r="A6703" t="str">
        <f t="shared" si="210"/>
        <v>T-6702</v>
      </c>
      <c r="B6703" s="3" t="s">
        <v>2584</v>
      </c>
      <c r="C6703" s="5">
        <v>45448</v>
      </c>
      <c r="D6703" s="3" t="s">
        <v>42</v>
      </c>
      <c r="E6703" s="4" t="s">
        <v>1979</v>
      </c>
      <c r="F6703" s="9">
        <v>1</v>
      </c>
      <c r="G6703">
        <f>VLOOKUP(E6703,'Data Produk'!$A$2:$E$2517,5,FALSE)</f>
        <v>355500</v>
      </c>
      <c r="H6703">
        <f t="shared" si="209"/>
        <v>355500</v>
      </c>
      <c r="I6703" t="str">
        <f>VLOOKUP(E6703,'Data Produk'!$A$2:$E$2517,3,FALSE)</f>
        <v>BHINNEKA Gaming Gamepad USB WGP14 BK</v>
      </c>
      <c r="J6703" t="str">
        <f>VLOOKUP(E6703,'Data Produk'!$A$2:$E$2517,4,FALSE)</f>
        <v>GAMEPAD</v>
      </c>
      <c r="K6703" t="str">
        <f>VLOOKUP(D6703,'Data Outlet'!$A$2:$D$17,4,FALSE)</f>
        <v>Hadi Nugroho</v>
      </c>
      <c r="L6703" t="str">
        <f>VLOOKUP(D6703,'Data Outlet'!$A$2:$D$17,2,FALSE)</f>
        <v>MALL KELAPA GADING</v>
      </c>
    </row>
    <row r="6704" spans="1:12" x14ac:dyDescent="0.25">
      <c r="A6704" t="str">
        <f t="shared" si="210"/>
        <v>T-6703</v>
      </c>
      <c r="B6704" s="3" t="s">
        <v>2584</v>
      </c>
      <c r="C6704" s="5">
        <v>45444</v>
      </c>
      <c r="D6704" s="3" t="s">
        <v>42</v>
      </c>
      <c r="E6704" s="4" t="s">
        <v>810</v>
      </c>
      <c r="F6704" s="9">
        <v>1</v>
      </c>
      <c r="G6704">
        <f>VLOOKUP(E6704,'Data Produk'!$A$2:$E$2517,5,FALSE)</f>
        <v>116100</v>
      </c>
      <c r="H6704">
        <f t="shared" si="209"/>
        <v>116100</v>
      </c>
      <c r="I6704" t="str">
        <f>VLOOKUP(E6704,'Data Produk'!$A$2:$E$2517,3,FALSE)</f>
        <v>BHINNEKA SMART LED STRIP SL0103</v>
      </c>
      <c r="J6704" t="str">
        <f>VLOOKUP(E6704,'Data Produk'!$A$2:$E$2517,4,FALSE)</f>
        <v>SMART LIFE</v>
      </c>
      <c r="K6704" t="str">
        <f>VLOOKUP(D6704,'Data Outlet'!$A$2:$D$17,4,FALSE)</f>
        <v>Hadi Nugroho</v>
      </c>
      <c r="L6704" t="str">
        <f>VLOOKUP(D6704,'Data Outlet'!$A$2:$D$17,2,FALSE)</f>
        <v>MALL KELAPA GADING</v>
      </c>
    </row>
    <row r="6705" spans="1:12" x14ac:dyDescent="0.25">
      <c r="A6705" t="str">
        <f t="shared" si="210"/>
        <v>T-6704</v>
      </c>
      <c r="B6705" s="3" t="s">
        <v>2584</v>
      </c>
      <c r="C6705" s="5">
        <v>45452</v>
      </c>
      <c r="D6705" s="3" t="s">
        <v>38</v>
      </c>
      <c r="E6705" s="4" t="s">
        <v>2125</v>
      </c>
      <c r="F6705" s="9">
        <v>1</v>
      </c>
      <c r="G6705">
        <f>VLOOKUP(E6705,'Data Produk'!$A$2:$E$2517,5,FALSE)</f>
        <v>22500</v>
      </c>
      <c r="H6705">
        <f t="shared" si="209"/>
        <v>22500</v>
      </c>
      <c r="I6705" t="str">
        <f>VLOOKUP(E6705,'Data Produk'!$A$2:$E$2517,3,FALSE)</f>
        <v>BHINNEKA HYPERLINK KV65C1201 BLACK</v>
      </c>
      <c r="J6705" t="str">
        <f>VLOOKUP(E6705,'Data Produk'!$A$2:$E$2517,4,FALSE)</f>
        <v>CABLE</v>
      </c>
      <c r="K6705" t="str">
        <f>VLOOKUP(D6705,'Data Outlet'!$A$2:$D$17,4,FALSE)</f>
        <v>Dewi Lestari</v>
      </c>
      <c r="L6705" t="str">
        <f>VLOOKUP(D6705,'Data Outlet'!$A$2:$D$17,2,FALSE)</f>
        <v>GRAND GALAXY PARK</v>
      </c>
    </row>
    <row r="6706" spans="1:12" x14ac:dyDescent="0.25">
      <c r="A6706" t="str">
        <f t="shared" si="210"/>
        <v>T-6705</v>
      </c>
      <c r="B6706" s="3" t="s">
        <v>2584</v>
      </c>
      <c r="C6706" s="5">
        <v>45465</v>
      </c>
      <c r="D6706" s="3" t="s">
        <v>42</v>
      </c>
      <c r="E6706" s="4" t="s">
        <v>1119</v>
      </c>
      <c r="F6706" s="9">
        <v>2</v>
      </c>
      <c r="G6706">
        <f>VLOOKUP(E6706,'Data Produk'!$A$2:$E$2517,5,FALSE)</f>
        <v>216000</v>
      </c>
      <c r="H6706">
        <f t="shared" si="209"/>
        <v>432000</v>
      </c>
      <c r="I6706" t="str">
        <f>VLOOKUP(E6706,'Data Produk'!$A$2:$E$2517,3,FALSE)</f>
        <v>BHINNEKA Gaming Keyboard MK-890 ATOM96 Grey Blue Switch</v>
      </c>
      <c r="J6706" t="str">
        <f>VLOOKUP(E6706,'Data Produk'!$A$2:$E$2517,4,FALSE)</f>
        <v>KEYBOARD GAMING</v>
      </c>
      <c r="K6706" t="str">
        <f>VLOOKUP(D6706,'Data Outlet'!$A$2:$D$17,4,FALSE)</f>
        <v>Hadi Nugroho</v>
      </c>
      <c r="L6706" t="str">
        <f>VLOOKUP(D6706,'Data Outlet'!$A$2:$D$17,2,FALSE)</f>
        <v>MALL KELAPA GADING</v>
      </c>
    </row>
    <row r="6707" spans="1:12" x14ac:dyDescent="0.25">
      <c r="A6707" t="str">
        <f t="shared" si="210"/>
        <v>T-6706</v>
      </c>
      <c r="B6707" s="3" t="s">
        <v>2584</v>
      </c>
      <c r="C6707" s="5">
        <v>45467</v>
      </c>
      <c r="D6707" s="3" t="s">
        <v>38</v>
      </c>
      <c r="E6707" s="4" t="s">
        <v>2126</v>
      </c>
      <c r="F6707" s="9">
        <v>2</v>
      </c>
      <c r="G6707">
        <f>VLOOKUP(E6707,'Data Produk'!$A$2:$E$2517,5,FALSE)</f>
        <v>57600</v>
      </c>
      <c r="H6707">
        <f t="shared" si="209"/>
        <v>115200</v>
      </c>
      <c r="I6707" t="str">
        <f>VLOOKUP(E6707,'Data Produk'!$A$2:$E$2517,3,FALSE)</f>
        <v>BHINNEKA GO W192 OFFICE MOUSE BLACK</v>
      </c>
      <c r="J6707" t="str">
        <f>VLOOKUP(E6707,'Data Produk'!$A$2:$E$2517,4,FALSE)</f>
        <v>OFFICE MOUSE</v>
      </c>
      <c r="K6707" t="str">
        <f>VLOOKUP(D6707,'Data Outlet'!$A$2:$D$17,4,FALSE)</f>
        <v>Dewi Lestari</v>
      </c>
      <c r="L6707" t="str">
        <f>VLOOKUP(D6707,'Data Outlet'!$A$2:$D$17,2,FALSE)</f>
        <v>GRAND GALAXY PARK</v>
      </c>
    </row>
    <row r="6708" spans="1:12" x14ac:dyDescent="0.25">
      <c r="A6708" t="str">
        <f t="shared" si="210"/>
        <v>T-6707</v>
      </c>
      <c r="B6708" s="3" t="s">
        <v>2584</v>
      </c>
      <c r="C6708" s="5">
        <v>45445</v>
      </c>
      <c r="D6708" s="3" t="s">
        <v>42</v>
      </c>
      <c r="E6708" s="4" t="s">
        <v>294</v>
      </c>
      <c r="F6708" s="9">
        <v>1</v>
      </c>
      <c r="G6708">
        <f>VLOOKUP(E6708,'Data Produk'!$A$2:$E$2517,5,FALSE)</f>
        <v>47700</v>
      </c>
      <c r="H6708">
        <f t="shared" si="209"/>
        <v>47700</v>
      </c>
      <c r="I6708" t="str">
        <f>VLOOKUP(E6708,'Data Produk'!$A$2:$E$2517,3,FALSE)</f>
        <v>BHINNEKA POWER MOVE 30W 2-PORTS CAR CHARGER (PD+QC) BLACK</v>
      </c>
      <c r="J6708" t="str">
        <f>VLOOKUP(E6708,'Data Produk'!$A$2:$E$2517,4,FALSE)</f>
        <v>CAR &amp; TRAVEL CHARGER</v>
      </c>
      <c r="K6708" t="str">
        <f>VLOOKUP(D6708,'Data Outlet'!$A$2:$D$17,4,FALSE)</f>
        <v>Hadi Nugroho</v>
      </c>
      <c r="L6708" t="str">
        <f>VLOOKUP(D6708,'Data Outlet'!$A$2:$D$17,2,FALSE)</f>
        <v>MALL KELAPA GADING</v>
      </c>
    </row>
    <row r="6709" spans="1:12" x14ac:dyDescent="0.25">
      <c r="A6709" t="str">
        <f t="shared" si="210"/>
        <v>T-6708</v>
      </c>
      <c r="B6709" s="3" t="s">
        <v>2584</v>
      </c>
      <c r="C6709" s="5">
        <v>45467</v>
      </c>
      <c r="D6709" s="3" t="s">
        <v>38</v>
      </c>
      <c r="E6709" s="4" t="s">
        <v>2127</v>
      </c>
      <c r="F6709" s="9">
        <v>2</v>
      </c>
      <c r="G6709">
        <f>VLOOKUP(E6709,'Data Produk'!$A$2:$E$2517,5,FALSE)</f>
        <v>37350</v>
      </c>
      <c r="H6709">
        <f t="shared" si="209"/>
        <v>74700</v>
      </c>
      <c r="I6709" t="str">
        <f>VLOOKUP(E6709,'Data Produk'!$A$2:$E$2517,3,FALSE)</f>
        <v>BHINNEKA LAVALIER MV01 MICROPHONE BLACK</v>
      </c>
      <c r="J6709" t="str">
        <f>VLOOKUP(E6709,'Data Produk'!$A$2:$E$2517,4,FALSE)</f>
        <v>STREAMING DEVICES</v>
      </c>
      <c r="K6709" t="str">
        <f>VLOOKUP(D6709,'Data Outlet'!$A$2:$D$17,4,FALSE)</f>
        <v>Dewi Lestari</v>
      </c>
      <c r="L6709" t="str">
        <f>VLOOKUP(D6709,'Data Outlet'!$A$2:$D$17,2,FALSE)</f>
        <v>GRAND GALAXY PARK</v>
      </c>
    </row>
    <row r="6710" spans="1:12" x14ac:dyDescent="0.25">
      <c r="A6710" t="str">
        <f t="shared" si="210"/>
        <v>T-6709</v>
      </c>
      <c r="B6710" s="3" t="s">
        <v>2584</v>
      </c>
      <c r="C6710" s="5">
        <v>45470</v>
      </c>
      <c r="D6710" s="3" t="s">
        <v>42</v>
      </c>
      <c r="E6710" s="4" t="s">
        <v>1120</v>
      </c>
      <c r="F6710" s="9">
        <v>2</v>
      </c>
      <c r="G6710">
        <f>VLOOKUP(E6710,'Data Produk'!$A$2:$E$2517,5,FALSE)</f>
        <v>98100</v>
      </c>
      <c r="H6710">
        <f t="shared" si="209"/>
        <v>196200</v>
      </c>
      <c r="I6710" t="str">
        <f>VLOOKUP(E6710,'Data Produk'!$A$2:$E$2517,3,FALSE)</f>
        <v>BHINNEKA POWER PURE 30W 2-PORTS USB CHARGER (PD+QC) WHITE</v>
      </c>
      <c r="J6710" t="str">
        <f>VLOOKUP(E6710,'Data Produk'!$A$2:$E$2517,4,FALSE)</f>
        <v>CHARGER</v>
      </c>
      <c r="K6710" t="str">
        <f>VLOOKUP(D6710,'Data Outlet'!$A$2:$D$17,4,FALSE)</f>
        <v>Hadi Nugroho</v>
      </c>
      <c r="L6710" t="str">
        <f>VLOOKUP(D6710,'Data Outlet'!$A$2:$D$17,2,FALSE)</f>
        <v>MALL KELAPA GADING</v>
      </c>
    </row>
    <row r="6711" spans="1:12" x14ac:dyDescent="0.25">
      <c r="A6711" t="str">
        <f t="shared" si="210"/>
        <v>T-6710</v>
      </c>
      <c r="B6711" s="3" t="s">
        <v>2584</v>
      </c>
      <c r="C6711" s="5">
        <v>45449</v>
      </c>
      <c r="D6711" s="3" t="s">
        <v>42</v>
      </c>
      <c r="E6711" s="4" t="s">
        <v>1176</v>
      </c>
      <c r="F6711" s="9">
        <v>7</v>
      </c>
      <c r="G6711">
        <f>VLOOKUP(E6711,'Data Produk'!$A$2:$E$2517,5,FALSE)</f>
        <v>29700</v>
      </c>
      <c r="H6711">
        <f t="shared" si="209"/>
        <v>207900</v>
      </c>
      <c r="I6711" t="str">
        <f>VLOOKUP(E6711,'Data Produk'!$A$2:$E$2517,3,FALSE)</f>
        <v>KC201 BHINNEKA USB CABLE TYPE C</v>
      </c>
      <c r="J6711" t="str">
        <f>VLOOKUP(E6711,'Data Produk'!$A$2:$E$2517,4,FALSE)</f>
        <v>CABLE</v>
      </c>
      <c r="K6711" t="str">
        <f>VLOOKUP(D6711,'Data Outlet'!$A$2:$D$17,4,FALSE)</f>
        <v>Hadi Nugroho</v>
      </c>
      <c r="L6711" t="str">
        <f>VLOOKUP(D6711,'Data Outlet'!$A$2:$D$17,2,FALSE)</f>
        <v>MALL KELAPA GADING</v>
      </c>
    </row>
    <row r="6712" spans="1:12" x14ac:dyDescent="0.25">
      <c r="A6712" t="str">
        <f t="shared" si="210"/>
        <v>T-6711</v>
      </c>
      <c r="B6712" s="3" t="s">
        <v>2584</v>
      </c>
      <c r="C6712" s="5">
        <v>45445</v>
      </c>
      <c r="D6712" s="3" t="s">
        <v>42</v>
      </c>
      <c r="E6712" s="4" t="s">
        <v>739</v>
      </c>
      <c r="F6712" s="9">
        <v>1</v>
      </c>
      <c r="G6712">
        <f>VLOOKUP(E6712,'Data Produk'!$A$2:$E$2517,5,FALSE)</f>
        <v>65700</v>
      </c>
      <c r="H6712">
        <f t="shared" si="209"/>
        <v>65700</v>
      </c>
      <c r="I6712" t="str">
        <f>VLOOKUP(E6712,'Data Produk'!$A$2:$E$2517,3,FALSE)</f>
        <v>BHINNEKA POWER GO 20W 1-PORT TYPE-C USB CHARGER (PD) WHITE</v>
      </c>
      <c r="J6712" t="str">
        <f>VLOOKUP(E6712,'Data Produk'!$A$2:$E$2517,4,FALSE)</f>
        <v>CHARGER</v>
      </c>
      <c r="K6712" t="str">
        <f>VLOOKUP(D6712,'Data Outlet'!$A$2:$D$17,4,FALSE)</f>
        <v>Hadi Nugroho</v>
      </c>
      <c r="L6712" t="str">
        <f>VLOOKUP(D6712,'Data Outlet'!$A$2:$D$17,2,FALSE)</f>
        <v>MALL KELAPA GADING</v>
      </c>
    </row>
    <row r="6713" spans="1:12" x14ac:dyDescent="0.25">
      <c r="A6713" t="str">
        <f t="shared" si="210"/>
        <v>T-6712</v>
      </c>
      <c r="B6713" s="3" t="s">
        <v>2584</v>
      </c>
      <c r="C6713" s="5">
        <v>45457</v>
      </c>
      <c r="D6713" s="3" t="s">
        <v>42</v>
      </c>
      <c r="E6713" s="4" t="s">
        <v>565</v>
      </c>
      <c r="F6713" s="9">
        <v>1</v>
      </c>
      <c r="G6713">
        <f>VLOOKUP(E6713,'Data Produk'!$A$2:$E$2517,5,FALSE)</f>
        <v>144000</v>
      </c>
      <c r="H6713">
        <f t="shared" si="209"/>
        <v>144000</v>
      </c>
      <c r="I6713" t="str">
        <f>VLOOKUP(E6713,'Data Produk'!$A$2:$E$2517,3,FALSE)</f>
        <v>BHINNEKA CHIEF II HG20 GAMING HEADSET BLACK</v>
      </c>
      <c r="J6713" t="str">
        <f>VLOOKUP(E6713,'Data Produk'!$A$2:$E$2517,4,FALSE)</f>
        <v>GAMING HEADSET</v>
      </c>
      <c r="K6713" t="str">
        <f>VLOOKUP(D6713,'Data Outlet'!$A$2:$D$17,4,FALSE)</f>
        <v>Hadi Nugroho</v>
      </c>
      <c r="L6713" t="str">
        <f>VLOOKUP(D6713,'Data Outlet'!$A$2:$D$17,2,FALSE)</f>
        <v>MALL KELAPA GADING</v>
      </c>
    </row>
    <row r="6714" spans="1:12" x14ac:dyDescent="0.25">
      <c r="A6714" t="str">
        <f t="shared" si="210"/>
        <v>T-6713</v>
      </c>
      <c r="B6714" s="3" t="s">
        <v>2584</v>
      </c>
      <c r="C6714" s="5">
        <v>45449</v>
      </c>
      <c r="D6714" s="3" t="s">
        <v>38</v>
      </c>
      <c r="E6714" s="4" t="s">
        <v>2128</v>
      </c>
      <c r="F6714" s="9">
        <v>1</v>
      </c>
      <c r="G6714">
        <f>VLOOKUP(E6714,'Data Produk'!$A$2:$E$2517,5,FALSE)</f>
        <v>34200</v>
      </c>
      <c r="H6714">
        <f t="shared" si="209"/>
        <v>34200</v>
      </c>
      <c r="I6714" t="str">
        <f>VLOOKUP(E6714,'Data Produk'!$A$2:$E$2517,3,FALSE)</f>
        <v>KDL105 BHINNEKA USB CABLE LIGHTNING</v>
      </c>
      <c r="J6714" t="str">
        <f>VLOOKUP(E6714,'Data Produk'!$A$2:$E$2517,4,FALSE)</f>
        <v>CABLE</v>
      </c>
      <c r="K6714" t="str">
        <f>VLOOKUP(D6714,'Data Outlet'!$A$2:$D$17,4,FALSE)</f>
        <v>Dewi Lestari</v>
      </c>
      <c r="L6714" t="str">
        <f>VLOOKUP(D6714,'Data Outlet'!$A$2:$D$17,2,FALSE)</f>
        <v>GRAND GALAXY PARK</v>
      </c>
    </row>
    <row r="6715" spans="1:12" x14ac:dyDescent="0.25">
      <c r="A6715" t="str">
        <f t="shared" si="210"/>
        <v>T-6714</v>
      </c>
      <c r="B6715" s="3" t="s">
        <v>2584</v>
      </c>
      <c r="C6715" s="5">
        <v>45466</v>
      </c>
      <c r="D6715" s="3" t="s">
        <v>42</v>
      </c>
      <c r="E6715" s="4" t="s">
        <v>979</v>
      </c>
      <c r="F6715" s="9">
        <v>1</v>
      </c>
      <c r="G6715">
        <f>VLOOKUP(E6715,'Data Produk'!$A$2:$E$2517,5,FALSE)</f>
        <v>10000</v>
      </c>
      <c r="H6715">
        <f t="shared" si="209"/>
        <v>10000</v>
      </c>
      <c r="I6715" t="str">
        <f>VLOOKUP(E6715,'Data Produk'!$A$2:$E$2517,3,FALSE)</f>
        <v>KM102 BHINNEKA USB CABLE MICRO</v>
      </c>
      <c r="J6715" t="str">
        <f>VLOOKUP(E6715,'Data Produk'!$A$2:$E$2517,4,FALSE)</f>
        <v>CABLE</v>
      </c>
      <c r="K6715" t="str">
        <f>VLOOKUP(D6715,'Data Outlet'!$A$2:$D$17,4,FALSE)</f>
        <v>Hadi Nugroho</v>
      </c>
      <c r="L6715" t="str">
        <f>VLOOKUP(D6715,'Data Outlet'!$A$2:$D$17,2,FALSE)</f>
        <v>MALL KELAPA GADING</v>
      </c>
    </row>
    <row r="6716" spans="1:12" x14ac:dyDescent="0.25">
      <c r="A6716" t="str">
        <f t="shared" si="210"/>
        <v>T-6715</v>
      </c>
      <c r="B6716" s="3" t="s">
        <v>2584</v>
      </c>
      <c r="C6716" s="5">
        <v>45460</v>
      </c>
      <c r="D6716" s="3" t="s">
        <v>42</v>
      </c>
      <c r="E6716" s="4" t="s">
        <v>1228</v>
      </c>
      <c r="F6716" s="9">
        <v>6</v>
      </c>
      <c r="G6716">
        <f>VLOOKUP(E6716,'Data Produk'!$A$2:$E$2517,5,FALSE)</f>
        <v>34200</v>
      </c>
      <c r="H6716">
        <f t="shared" si="209"/>
        <v>205200</v>
      </c>
      <c r="I6716" t="str">
        <f>VLOOKUP(E6716,'Data Produk'!$A$2:$E$2517,3,FALSE)</f>
        <v>KDL105 BHINNEKA USB CABLE LIGHTNING</v>
      </c>
      <c r="J6716" t="str">
        <f>VLOOKUP(E6716,'Data Produk'!$A$2:$E$2517,4,FALSE)</f>
        <v>CABLE</v>
      </c>
      <c r="K6716" t="str">
        <f>VLOOKUP(D6716,'Data Outlet'!$A$2:$D$17,4,FALSE)</f>
        <v>Hadi Nugroho</v>
      </c>
      <c r="L6716" t="str">
        <f>VLOOKUP(D6716,'Data Outlet'!$A$2:$D$17,2,FALSE)</f>
        <v>MALL KELAPA GADING</v>
      </c>
    </row>
    <row r="6717" spans="1:12" x14ac:dyDescent="0.25">
      <c r="A6717" t="str">
        <f t="shared" si="210"/>
        <v>T-6716</v>
      </c>
      <c r="B6717" s="3" t="s">
        <v>2584</v>
      </c>
      <c r="C6717" s="5">
        <v>45450</v>
      </c>
      <c r="D6717" s="3" t="s">
        <v>42</v>
      </c>
      <c r="E6717" s="4" t="s">
        <v>2046</v>
      </c>
      <c r="F6717" s="9">
        <v>1</v>
      </c>
      <c r="G6717">
        <f>VLOOKUP(E6717,'Data Produk'!$A$2:$E$2517,5,FALSE)</f>
        <v>170100</v>
      </c>
      <c r="H6717">
        <f t="shared" si="209"/>
        <v>170100</v>
      </c>
      <c r="I6717" t="str">
        <f>VLOOKUP(E6717,'Data Produk'!$A$2:$E$2517,3,FALSE)</f>
        <v>BHINNEKA Gaming Deskmat ATO MP905 PLUM</v>
      </c>
      <c r="J6717" t="str">
        <f>VLOOKUP(E6717,'Data Produk'!$A$2:$E$2517,4,FALSE)</f>
        <v>DESKMAT</v>
      </c>
      <c r="K6717" t="str">
        <f>VLOOKUP(D6717,'Data Outlet'!$A$2:$D$17,4,FALSE)</f>
        <v>Hadi Nugroho</v>
      </c>
      <c r="L6717" t="str">
        <f>VLOOKUP(D6717,'Data Outlet'!$A$2:$D$17,2,FALSE)</f>
        <v>MALL KELAPA GADING</v>
      </c>
    </row>
    <row r="6718" spans="1:12" x14ac:dyDescent="0.25">
      <c r="A6718" t="str">
        <f t="shared" si="210"/>
        <v>T-6717</v>
      </c>
      <c r="B6718" s="3" t="s">
        <v>2584</v>
      </c>
      <c r="C6718" s="5">
        <v>45466</v>
      </c>
      <c r="D6718" s="3" t="s">
        <v>38</v>
      </c>
      <c r="E6718" s="4" t="s">
        <v>2129</v>
      </c>
      <c r="F6718" s="9">
        <v>1</v>
      </c>
      <c r="G6718">
        <f>VLOOKUP(E6718,'Data Produk'!$A$2:$E$2517,5,FALSE)</f>
        <v>11700</v>
      </c>
      <c r="H6718">
        <f t="shared" si="209"/>
        <v>11700</v>
      </c>
      <c r="I6718" t="str">
        <f>VLOOKUP(E6718,'Data Produk'!$A$2:$E$2517,3,FALSE)</f>
        <v>BHINNEKA Gaming Mousepad MP25</v>
      </c>
      <c r="J6718" t="str">
        <f>VLOOKUP(E6718,'Data Produk'!$A$2:$E$2517,4,FALSE)</f>
        <v>BASIC MOUSEPAD</v>
      </c>
      <c r="K6718" t="str">
        <f>VLOOKUP(D6718,'Data Outlet'!$A$2:$D$17,4,FALSE)</f>
        <v>Dewi Lestari</v>
      </c>
      <c r="L6718" t="str">
        <f>VLOOKUP(D6718,'Data Outlet'!$A$2:$D$17,2,FALSE)</f>
        <v>GRAND GALAXY PARK</v>
      </c>
    </row>
    <row r="6719" spans="1:12" x14ac:dyDescent="0.25">
      <c r="A6719" t="str">
        <f t="shared" si="210"/>
        <v>T-6718</v>
      </c>
      <c r="B6719" s="3" t="s">
        <v>2584</v>
      </c>
      <c r="C6719" s="5">
        <v>45459</v>
      </c>
      <c r="D6719" s="3" t="s">
        <v>42</v>
      </c>
      <c r="E6719" s="4" t="s">
        <v>83</v>
      </c>
      <c r="F6719" s="9">
        <v>1</v>
      </c>
      <c r="G6719">
        <f>VLOOKUP(E6719,'Data Produk'!$A$2:$E$2517,5,FALSE)</f>
        <v>49500</v>
      </c>
      <c r="H6719">
        <f t="shared" si="209"/>
        <v>49500</v>
      </c>
      <c r="I6719" t="str">
        <f>VLOOKUP(E6719,'Data Produk'!$A$2:$E$2517,3,FALSE)</f>
        <v>BHINNEKA POWER GO 20W 1-PORT TYPE-C USB CHARGER (PD+QC) BLACK</v>
      </c>
      <c r="J6719" t="str">
        <f>VLOOKUP(E6719,'Data Produk'!$A$2:$E$2517,4,FALSE)</f>
        <v>CHARGER</v>
      </c>
      <c r="K6719" t="str">
        <f>VLOOKUP(D6719,'Data Outlet'!$A$2:$D$17,4,FALSE)</f>
        <v>Hadi Nugroho</v>
      </c>
      <c r="L6719" t="str">
        <f>VLOOKUP(D6719,'Data Outlet'!$A$2:$D$17,2,FALSE)</f>
        <v>MALL KELAPA GADING</v>
      </c>
    </row>
    <row r="6720" spans="1:12" x14ac:dyDescent="0.25">
      <c r="A6720" t="str">
        <f t="shared" si="210"/>
        <v>T-6719</v>
      </c>
      <c r="B6720" s="3" t="s">
        <v>2584</v>
      </c>
      <c r="C6720" s="5">
        <v>45463</v>
      </c>
      <c r="D6720" s="3" t="s">
        <v>42</v>
      </c>
      <c r="E6720" s="4" t="s">
        <v>1287</v>
      </c>
      <c r="F6720" s="9">
        <v>6</v>
      </c>
      <c r="G6720">
        <f>VLOOKUP(E6720,'Data Produk'!$A$2:$E$2517,5,FALSE)</f>
        <v>25200</v>
      </c>
      <c r="H6720">
        <f t="shared" si="209"/>
        <v>151200</v>
      </c>
      <c r="I6720" t="str">
        <f>VLOOKUP(E6720,'Data Produk'!$A$2:$E$2517,3,FALSE)</f>
        <v>KDC105 BHINNEKA USB CABLE TYPE C</v>
      </c>
      <c r="J6720" t="str">
        <f>VLOOKUP(E6720,'Data Produk'!$A$2:$E$2517,4,FALSE)</f>
        <v>CABLE</v>
      </c>
      <c r="K6720" t="str">
        <f>VLOOKUP(D6720,'Data Outlet'!$A$2:$D$17,4,FALSE)</f>
        <v>Hadi Nugroho</v>
      </c>
      <c r="L6720" t="str">
        <f>VLOOKUP(D6720,'Data Outlet'!$A$2:$D$17,2,FALSE)</f>
        <v>MALL KELAPA GADING</v>
      </c>
    </row>
    <row r="6721" spans="1:12" x14ac:dyDescent="0.25">
      <c r="A6721" t="str">
        <f t="shared" si="210"/>
        <v>T-6720</v>
      </c>
      <c r="B6721" s="3" t="s">
        <v>2584</v>
      </c>
      <c r="C6721" s="5">
        <v>45447</v>
      </c>
      <c r="D6721" s="3" t="s">
        <v>42</v>
      </c>
      <c r="E6721" s="4" t="s">
        <v>869</v>
      </c>
      <c r="F6721" s="9">
        <v>4</v>
      </c>
      <c r="G6721">
        <f>VLOOKUP(E6721,'Data Produk'!$A$2:$E$2517,5,FALSE)</f>
        <v>26100</v>
      </c>
      <c r="H6721">
        <f t="shared" si="209"/>
        <v>104400</v>
      </c>
      <c r="I6721" t="str">
        <f>VLOOKUP(E6721,'Data Produk'!$A$2:$E$2517,3,FALSE)</f>
        <v>BHINNEKA GO ES1 WIRED EARBUDS BLACK</v>
      </c>
      <c r="J6721" t="str">
        <f>VLOOKUP(E6721,'Data Produk'!$A$2:$E$2517,4,FALSE)</f>
        <v>EARPHONE</v>
      </c>
      <c r="K6721" t="str">
        <f>VLOOKUP(D6721,'Data Outlet'!$A$2:$D$17,4,FALSE)</f>
        <v>Hadi Nugroho</v>
      </c>
      <c r="L6721" t="str">
        <f>VLOOKUP(D6721,'Data Outlet'!$A$2:$D$17,2,FALSE)</f>
        <v>MALL KELAPA GADING</v>
      </c>
    </row>
    <row r="6722" spans="1:12" x14ac:dyDescent="0.25">
      <c r="A6722" t="str">
        <f t="shared" si="210"/>
        <v>T-6721</v>
      </c>
      <c r="B6722" s="3" t="s">
        <v>2584</v>
      </c>
      <c r="C6722" s="5">
        <v>45466</v>
      </c>
      <c r="D6722" s="3" t="s">
        <v>42</v>
      </c>
      <c r="E6722" s="4" t="s">
        <v>1199</v>
      </c>
      <c r="F6722" s="9">
        <v>7</v>
      </c>
      <c r="G6722">
        <f>VLOOKUP(E6722,'Data Produk'!$A$2:$E$2517,5,FALSE)</f>
        <v>29700</v>
      </c>
      <c r="H6722">
        <f t="shared" si="209"/>
        <v>207900</v>
      </c>
      <c r="I6722" t="str">
        <f>VLOOKUP(E6722,'Data Produk'!$A$2:$E$2517,3,FALSE)</f>
        <v>KL201 BHINNEKA USB CABLE LIGHTNING</v>
      </c>
      <c r="J6722" t="str">
        <f>VLOOKUP(E6722,'Data Produk'!$A$2:$E$2517,4,FALSE)</f>
        <v>CABLE</v>
      </c>
      <c r="K6722" t="str">
        <f>VLOOKUP(D6722,'Data Outlet'!$A$2:$D$17,4,FALSE)</f>
        <v>Hadi Nugroho</v>
      </c>
      <c r="L6722" t="str">
        <f>VLOOKUP(D6722,'Data Outlet'!$A$2:$D$17,2,FALSE)</f>
        <v>MALL KELAPA GADING</v>
      </c>
    </row>
    <row r="6723" spans="1:12" x14ac:dyDescent="0.25">
      <c r="A6723" t="str">
        <f t="shared" si="210"/>
        <v>T-6722</v>
      </c>
      <c r="B6723" s="3" t="s">
        <v>2584</v>
      </c>
      <c r="C6723" s="5">
        <v>45461</v>
      </c>
      <c r="D6723" s="3" t="s">
        <v>38</v>
      </c>
      <c r="E6723" s="4" t="s">
        <v>2130</v>
      </c>
      <c r="F6723" s="9">
        <v>1</v>
      </c>
      <c r="G6723">
        <f>VLOOKUP(E6723,'Data Produk'!$A$2:$E$2517,5,FALSE)</f>
        <v>98100</v>
      </c>
      <c r="H6723">
        <f t="shared" ref="H6723:H6786" si="211">G6723*F6723</f>
        <v>98100</v>
      </c>
      <c r="I6723" t="str">
        <f>VLOOKUP(E6723,'Data Produk'!$A$2:$E$2517,3,FALSE)</f>
        <v>BHINNEKA POWER PURE 38W 2-PORTS USB CHARGER (PD+QC) WHITE</v>
      </c>
      <c r="J6723" t="str">
        <f>VLOOKUP(E6723,'Data Produk'!$A$2:$E$2517,4,FALSE)</f>
        <v>CHARGER</v>
      </c>
      <c r="K6723" t="str">
        <f>VLOOKUP(D6723,'Data Outlet'!$A$2:$D$17,4,FALSE)</f>
        <v>Dewi Lestari</v>
      </c>
      <c r="L6723" t="str">
        <f>VLOOKUP(D6723,'Data Outlet'!$A$2:$D$17,2,FALSE)</f>
        <v>GRAND GALAXY PARK</v>
      </c>
    </row>
    <row r="6724" spans="1:12" x14ac:dyDescent="0.25">
      <c r="A6724" t="str">
        <f t="shared" si="210"/>
        <v>T-6723</v>
      </c>
      <c r="B6724" s="3" t="s">
        <v>2584</v>
      </c>
      <c r="C6724" s="5">
        <v>45455</v>
      </c>
      <c r="D6724" s="3" t="s">
        <v>42</v>
      </c>
      <c r="E6724" s="4" t="s">
        <v>82</v>
      </c>
      <c r="F6724" s="9">
        <v>3</v>
      </c>
      <c r="G6724">
        <f>VLOOKUP(E6724,'Data Produk'!$A$2:$E$2517,5,FALSE)</f>
        <v>26100</v>
      </c>
      <c r="H6724">
        <f t="shared" si="211"/>
        <v>78300</v>
      </c>
      <c r="I6724" t="str">
        <f>VLOOKUP(E6724,'Data Produk'!$A$2:$E$2517,3,FALSE)</f>
        <v>BHINNEKA GO ES1 WIRED EARBUDS WHITE</v>
      </c>
      <c r="J6724" t="str">
        <f>VLOOKUP(E6724,'Data Produk'!$A$2:$E$2517,4,FALSE)</f>
        <v>EARPHONE</v>
      </c>
      <c r="K6724" t="str">
        <f>VLOOKUP(D6724,'Data Outlet'!$A$2:$D$17,4,FALSE)</f>
        <v>Hadi Nugroho</v>
      </c>
      <c r="L6724" t="str">
        <f>VLOOKUP(D6724,'Data Outlet'!$A$2:$D$17,2,FALSE)</f>
        <v>MALL KELAPA GADING</v>
      </c>
    </row>
    <row r="6725" spans="1:12" x14ac:dyDescent="0.25">
      <c r="A6725" t="str">
        <f t="shared" si="210"/>
        <v>T-6724</v>
      </c>
      <c r="B6725" s="3" t="s">
        <v>2584</v>
      </c>
      <c r="C6725" s="5">
        <v>45445</v>
      </c>
      <c r="D6725" s="3" t="s">
        <v>38</v>
      </c>
      <c r="E6725" s="4" t="s">
        <v>2131</v>
      </c>
      <c r="F6725" s="9">
        <v>1</v>
      </c>
      <c r="G6725">
        <f>VLOOKUP(E6725,'Data Produk'!$A$2:$E$2517,5,FALSE)</f>
        <v>60750</v>
      </c>
      <c r="H6725">
        <f t="shared" si="211"/>
        <v>60750</v>
      </c>
      <c r="I6725" t="str">
        <f>VLOOKUP(E6725,'Data Produk'!$A$2:$E$2517,3,FALSE)</f>
        <v>BHINNEKA RAIGOR II WG10 GAMING MOUSE RED</v>
      </c>
      <c r="J6725" t="str">
        <f>VLOOKUP(E6725,'Data Produk'!$A$2:$E$2517,4,FALSE)</f>
        <v>MOUSE GAMING</v>
      </c>
      <c r="K6725" t="str">
        <f>VLOOKUP(D6725,'Data Outlet'!$A$2:$D$17,4,FALSE)</f>
        <v>Dewi Lestari</v>
      </c>
      <c r="L6725" t="str">
        <f>VLOOKUP(D6725,'Data Outlet'!$A$2:$D$17,2,FALSE)</f>
        <v>GRAND GALAXY PARK</v>
      </c>
    </row>
    <row r="6726" spans="1:12" x14ac:dyDescent="0.25">
      <c r="A6726" t="str">
        <f t="shared" si="210"/>
        <v>T-6725</v>
      </c>
      <c r="B6726" s="3" t="s">
        <v>2584</v>
      </c>
      <c r="C6726" s="5">
        <v>45448</v>
      </c>
      <c r="D6726" s="3" t="s">
        <v>38</v>
      </c>
      <c r="E6726" s="4" t="s">
        <v>2132</v>
      </c>
      <c r="F6726" s="9">
        <v>2</v>
      </c>
      <c r="G6726">
        <f>VLOOKUP(E6726,'Data Produk'!$A$2:$E$2517,5,FALSE)</f>
        <v>73800</v>
      </c>
      <c r="H6726">
        <f t="shared" si="211"/>
        <v>147600</v>
      </c>
      <c r="I6726" t="str">
        <f>VLOOKUP(E6726,'Data Produk'!$A$2:$E$2517,3,FALSE)</f>
        <v>BHINNEKA RAIGOR III WG12R GAMING MOUSE BEIGE</v>
      </c>
      <c r="J6726" t="str">
        <f>VLOOKUP(E6726,'Data Produk'!$A$2:$E$2517,4,FALSE)</f>
        <v>MOUSE GAMING</v>
      </c>
      <c r="K6726" t="str">
        <f>VLOOKUP(D6726,'Data Outlet'!$A$2:$D$17,4,FALSE)</f>
        <v>Dewi Lestari</v>
      </c>
      <c r="L6726" t="str">
        <f>VLOOKUP(D6726,'Data Outlet'!$A$2:$D$17,2,FALSE)</f>
        <v>GRAND GALAXY PARK</v>
      </c>
    </row>
    <row r="6727" spans="1:12" x14ac:dyDescent="0.25">
      <c r="A6727" t="str">
        <f t="shared" si="210"/>
        <v>T-6726</v>
      </c>
      <c r="B6727" s="3" t="s">
        <v>2584</v>
      </c>
      <c r="C6727" s="5">
        <v>45458</v>
      </c>
      <c r="D6727" s="3" t="s">
        <v>38</v>
      </c>
      <c r="E6727" s="4" t="s">
        <v>2133</v>
      </c>
      <c r="F6727" s="9">
        <v>1</v>
      </c>
      <c r="G6727">
        <f>VLOOKUP(E6727,'Data Produk'!$A$2:$E$2517,5,FALSE)</f>
        <v>60750</v>
      </c>
      <c r="H6727">
        <f t="shared" si="211"/>
        <v>60750</v>
      </c>
      <c r="I6727" t="str">
        <f>VLOOKUP(E6727,'Data Produk'!$A$2:$E$2517,3,FALSE)</f>
        <v>BHINNEKA RAIGOR II WG10 GAMING MOUSE BLACK</v>
      </c>
      <c r="J6727" t="str">
        <f>VLOOKUP(E6727,'Data Produk'!$A$2:$E$2517,4,FALSE)</f>
        <v>MOUSE GAMING</v>
      </c>
      <c r="K6727" t="str">
        <f>VLOOKUP(D6727,'Data Outlet'!$A$2:$D$17,4,FALSE)</f>
        <v>Dewi Lestari</v>
      </c>
      <c r="L6727" t="str">
        <f>VLOOKUP(D6727,'Data Outlet'!$A$2:$D$17,2,FALSE)</f>
        <v>GRAND GALAXY PARK</v>
      </c>
    </row>
    <row r="6728" spans="1:12" x14ac:dyDescent="0.25">
      <c r="A6728" t="str">
        <f t="shared" si="210"/>
        <v>T-6727</v>
      </c>
      <c r="B6728" s="3" t="s">
        <v>2584</v>
      </c>
      <c r="C6728" s="5">
        <v>45471</v>
      </c>
      <c r="D6728" s="3" t="s">
        <v>42</v>
      </c>
      <c r="E6728" s="4" t="s">
        <v>2134</v>
      </c>
      <c r="F6728" s="9">
        <v>2</v>
      </c>
      <c r="G6728">
        <f>VLOOKUP(E6728,'Data Produk'!$A$2:$E$2517,5,FALSE)</f>
        <v>60750</v>
      </c>
      <c r="H6728">
        <f t="shared" si="211"/>
        <v>121500</v>
      </c>
      <c r="I6728" t="str">
        <f>VLOOKUP(E6728,'Data Produk'!$A$2:$E$2517,3,FALSE)</f>
        <v>BHINNEKA RAIGOR II WG10 GAMING MOUSE RED</v>
      </c>
      <c r="J6728" t="str">
        <f>VLOOKUP(E6728,'Data Produk'!$A$2:$E$2517,4,FALSE)</f>
        <v>MOUSE GAMING</v>
      </c>
      <c r="K6728" t="str">
        <f>VLOOKUP(D6728,'Data Outlet'!$A$2:$D$17,4,FALSE)</f>
        <v>Hadi Nugroho</v>
      </c>
      <c r="L6728" t="str">
        <f>VLOOKUP(D6728,'Data Outlet'!$A$2:$D$17,2,FALSE)</f>
        <v>MALL KELAPA GADING</v>
      </c>
    </row>
    <row r="6729" spans="1:12" x14ac:dyDescent="0.25">
      <c r="A6729" t="str">
        <f t="shared" si="210"/>
        <v>T-6728</v>
      </c>
      <c r="B6729" s="3" t="s">
        <v>2584</v>
      </c>
      <c r="C6729" s="5">
        <v>45453</v>
      </c>
      <c r="D6729" s="3" t="s">
        <v>38</v>
      </c>
      <c r="E6729" s="4" t="s">
        <v>2135</v>
      </c>
      <c r="F6729" s="9">
        <v>1</v>
      </c>
      <c r="G6729">
        <f>VLOOKUP(E6729,'Data Produk'!$A$2:$E$2517,5,FALSE)</f>
        <v>225000</v>
      </c>
      <c r="H6729">
        <f t="shared" si="211"/>
        <v>225000</v>
      </c>
      <c r="I6729" t="str">
        <f>VLOOKUP(E6729,'Data Produk'!$A$2:$E$2517,3,FALSE)</f>
        <v>WN01 BHINNEKA EARPHONE WIRELESS</v>
      </c>
      <c r="J6729" t="str">
        <f>VLOOKUP(E6729,'Data Produk'!$A$2:$E$2517,4,FALSE)</f>
        <v>EARPHONE</v>
      </c>
      <c r="K6729" t="str">
        <f>VLOOKUP(D6729,'Data Outlet'!$A$2:$D$17,4,FALSE)</f>
        <v>Dewi Lestari</v>
      </c>
      <c r="L6729" t="str">
        <f>VLOOKUP(D6729,'Data Outlet'!$A$2:$D$17,2,FALSE)</f>
        <v>GRAND GALAXY PARK</v>
      </c>
    </row>
    <row r="6730" spans="1:12" x14ac:dyDescent="0.25">
      <c r="A6730" t="str">
        <f t="shared" si="210"/>
        <v>T-6729</v>
      </c>
      <c r="B6730" s="3" t="s">
        <v>2584</v>
      </c>
      <c r="C6730" s="5">
        <v>45470</v>
      </c>
      <c r="D6730" s="3" t="s">
        <v>38</v>
      </c>
      <c r="E6730" s="4" t="s">
        <v>2136</v>
      </c>
      <c r="F6730" s="9">
        <v>1</v>
      </c>
      <c r="G6730">
        <f>VLOOKUP(E6730,'Data Produk'!$A$2:$E$2517,5,FALSE)</f>
        <v>34200</v>
      </c>
      <c r="H6730">
        <f t="shared" si="211"/>
        <v>34200</v>
      </c>
      <c r="I6730" t="str">
        <f>VLOOKUP(E6730,'Data Produk'!$A$2:$E$2517,3,FALSE)</f>
        <v>KC104 BHINNEKA USB CABLE TYPE C</v>
      </c>
      <c r="J6730" t="str">
        <f>VLOOKUP(E6730,'Data Produk'!$A$2:$E$2517,4,FALSE)</f>
        <v>CABLE</v>
      </c>
      <c r="K6730" t="str">
        <f>VLOOKUP(D6730,'Data Outlet'!$A$2:$D$17,4,FALSE)</f>
        <v>Dewi Lestari</v>
      </c>
      <c r="L6730" t="str">
        <f>VLOOKUP(D6730,'Data Outlet'!$A$2:$D$17,2,FALSE)</f>
        <v>GRAND GALAXY PARK</v>
      </c>
    </row>
    <row r="6731" spans="1:12" x14ac:dyDescent="0.25">
      <c r="A6731" t="str">
        <f t="shared" si="210"/>
        <v>T-6730</v>
      </c>
      <c r="B6731" s="3" t="s">
        <v>2584</v>
      </c>
      <c r="C6731" s="5">
        <v>45468</v>
      </c>
      <c r="D6731" s="3" t="s">
        <v>38</v>
      </c>
      <c r="E6731" s="4" t="s">
        <v>2137</v>
      </c>
      <c r="F6731" s="9">
        <v>2</v>
      </c>
      <c r="G6731">
        <f>VLOOKUP(E6731,'Data Produk'!$A$2:$E$2517,5,FALSE)</f>
        <v>243000</v>
      </c>
      <c r="H6731">
        <f t="shared" si="211"/>
        <v>486000</v>
      </c>
      <c r="I6731" t="str">
        <f>VLOOKUP(E6731,'Data Produk'!$A$2:$E$2517,3,FALSE)</f>
        <v>BHINNEKA LUMINOUS C30 WEBCAM BLACK</v>
      </c>
      <c r="J6731" t="str">
        <f>VLOOKUP(E6731,'Data Produk'!$A$2:$E$2517,4,FALSE)</f>
        <v>STREAMING DEVICES</v>
      </c>
      <c r="K6731" t="str">
        <f>VLOOKUP(D6731,'Data Outlet'!$A$2:$D$17,4,FALSE)</f>
        <v>Dewi Lestari</v>
      </c>
      <c r="L6731" t="str">
        <f>VLOOKUP(D6731,'Data Outlet'!$A$2:$D$17,2,FALSE)</f>
        <v>GRAND GALAXY PARK</v>
      </c>
    </row>
    <row r="6732" spans="1:12" x14ac:dyDescent="0.25">
      <c r="A6732" t="str">
        <f t="shared" ref="A6732:A6795" si="212">"T-"&amp;ROW()-1</f>
        <v>T-6731</v>
      </c>
      <c r="B6732" s="3" t="s">
        <v>2584</v>
      </c>
      <c r="C6732" s="5">
        <v>45458</v>
      </c>
      <c r="D6732" s="3" t="s">
        <v>38</v>
      </c>
      <c r="E6732" s="4" t="s">
        <v>2138</v>
      </c>
      <c r="F6732" s="9">
        <v>1</v>
      </c>
      <c r="G6732">
        <f>VLOOKUP(E6732,'Data Produk'!$A$2:$E$2517,5,FALSE)</f>
        <v>170100</v>
      </c>
      <c r="H6732">
        <f t="shared" si="211"/>
        <v>170100</v>
      </c>
      <c r="I6732" t="str">
        <f>VLOOKUP(E6732,'Data Produk'!$A$2:$E$2517,3,FALSE)</f>
        <v>BHINNEKA Gaming Deskmat ATO MP905 KANAGAWA</v>
      </c>
      <c r="J6732" t="str">
        <f>VLOOKUP(E6732,'Data Produk'!$A$2:$E$2517,4,FALSE)</f>
        <v>DESKMAT</v>
      </c>
      <c r="K6732" t="str">
        <f>VLOOKUP(D6732,'Data Outlet'!$A$2:$D$17,4,FALSE)</f>
        <v>Dewi Lestari</v>
      </c>
      <c r="L6732" t="str">
        <f>VLOOKUP(D6732,'Data Outlet'!$A$2:$D$17,2,FALSE)</f>
        <v>GRAND GALAXY PARK</v>
      </c>
    </row>
    <row r="6733" spans="1:12" x14ac:dyDescent="0.25">
      <c r="A6733" t="str">
        <f t="shared" si="212"/>
        <v>T-6732</v>
      </c>
      <c r="B6733" s="3" t="s">
        <v>2584</v>
      </c>
      <c r="C6733" s="5">
        <v>45445</v>
      </c>
      <c r="D6733" s="3" t="s">
        <v>42</v>
      </c>
      <c r="E6733" s="4" t="s">
        <v>1068</v>
      </c>
      <c r="F6733" s="9">
        <v>1</v>
      </c>
      <c r="G6733">
        <f>VLOOKUP(E6733,'Data Produk'!$A$2:$E$2517,5,FALSE)</f>
        <v>10000</v>
      </c>
      <c r="H6733">
        <f t="shared" si="211"/>
        <v>10000</v>
      </c>
      <c r="I6733" t="str">
        <f>VLOOKUP(E6733,'Data Produk'!$A$2:$E$2517,3,FALSE)</f>
        <v>KM104 BHINNEKA USB CABLE MICRO</v>
      </c>
      <c r="J6733" t="str">
        <f>VLOOKUP(E6733,'Data Produk'!$A$2:$E$2517,4,FALSE)</f>
        <v>CABLE</v>
      </c>
      <c r="K6733" t="str">
        <f>VLOOKUP(D6733,'Data Outlet'!$A$2:$D$17,4,FALSE)</f>
        <v>Hadi Nugroho</v>
      </c>
      <c r="L6733" t="str">
        <f>VLOOKUP(D6733,'Data Outlet'!$A$2:$D$17,2,FALSE)</f>
        <v>MALL KELAPA GADING</v>
      </c>
    </row>
    <row r="6734" spans="1:12" x14ac:dyDescent="0.25">
      <c r="A6734" t="str">
        <f t="shared" si="212"/>
        <v>T-6733</v>
      </c>
      <c r="B6734" s="3" t="s">
        <v>2584</v>
      </c>
      <c r="C6734" s="5">
        <v>45459</v>
      </c>
      <c r="D6734" s="3" t="s">
        <v>38</v>
      </c>
      <c r="E6734" s="4" t="s">
        <v>2139</v>
      </c>
      <c r="F6734" s="9">
        <v>1</v>
      </c>
      <c r="G6734">
        <f>VLOOKUP(E6734,'Data Produk'!$A$2:$E$2517,5,FALSE)</f>
        <v>29700</v>
      </c>
      <c r="H6734">
        <f t="shared" si="211"/>
        <v>29700</v>
      </c>
      <c r="I6734" t="str">
        <f>VLOOKUP(E6734,'Data Produk'!$A$2:$E$2517,3,FALSE)</f>
        <v>BHINNEKA DURALINK KLB2001 BLACK</v>
      </c>
      <c r="J6734" t="str">
        <f>VLOOKUP(E6734,'Data Produk'!$A$2:$E$2517,4,FALSE)</f>
        <v>CABLE</v>
      </c>
      <c r="K6734" t="str">
        <f>VLOOKUP(D6734,'Data Outlet'!$A$2:$D$17,4,FALSE)</f>
        <v>Dewi Lestari</v>
      </c>
      <c r="L6734" t="str">
        <f>VLOOKUP(D6734,'Data Outlet'!$A$2:$D$17,2,FALSE)</f>
        <v>GRAND GALAXY PARK</v>
      </c>
    </row>
    <row r="6735" spans="1:12" x14ac:dyDescent="0.25">
      <c r="A6735" t="str">
        <f t="shared" si="212"/>
        <v>T-6734</v>
      </c>
      <c r="B6735" s="3" t="s">
        <v>2584</v>
      </c>
      <c r="C6735" s="5">
        <v>45468</v>
      </c>
      <c r="D6735" s="3" t="s">
        <v>38</v>
      </c>
      <c r="E6735" s="4" t="s">
        <v>2140</v>
      </c>
      <c r="F6735" s="9">
        <v>2</v>
      </c>
      <c r="G6735">
        <f>VLOOKUP(E6735,'Data Produk'!$A$2:$E$2517,5,FALSE)</f>
        <v>82800</v>
      </c>
      <c r="H6735">
        <f t="shared" si="211"/>
        <v>165600</v>
      </c>
      <c r="I6735" t="str">
        <f>VLOOKUP(E6735,'Data Produk'!$A$2:$E$2517,3,FALSE)</f>
        <v>BHINNEKA W190 OFFICE MOUSE BLACK</v>
      </c>
      <c r="J6735" t="str">
        <f>VLOOKUP(E6735,'Data Produk'!$A$2:$E$2517,4,FALSE)</f>
        <v>OFFICE MOUSE</v>
      </c>
      <c r="K6735" t="str">
        <f>VLOOKUP(D6735,'Data Outlet'!$A$2:$D$17,4,FALSE)</f>
        <v>Dewi Lestari</v>
      </c>
      <c r="L6735" t="str">
        <f>VLOOKUP(D6735,'Data Outlet'!$A$2:$D$17,2,FALSE)</f>
        <v>GRAND GALAXY PARK</v>
      </c>
    </row>
    <row r="6736" spans="1:12" x14ac:dyDescent="0.25">
      <c r="A6736" t="str">
        <f t="shared" si="212"/>
        <v>T-6735</v>
      </c>
      <c r="B6736" s="3" t="s">
        <v>2584</v>
      </c>
      <c r="C6736" s="5">
        <v>45471</v>
      </c>
      <c r="D6736" s="3" t="s">
        <v>42</v>
      </c>
      <c r="E6736" s="4" t="s">
        <v>232</v>
      </c>
      <c r="F6736" s="9">
        <v>3</v>
      </c>
      <c r="G6736">
        <f>VLOOKUP(E6736,'Data Produk'!$A$2:$E$2517,5,FALSE)</f>
        <v>65700</v>
      </c>
      <c r="H6736">
        <f t="shared" si="211"/>
        <v>197100</v>
      </c>
      <c r="I6736" t="str">
        <f>VLOOKUP(E6736,'Data Produk'!$A$2:$E$2517,3,FALSE)</f>
        <v>BHINNEKA RAIGOR III WG12 GAMING MOUSE BLACK</v>
      </c>
      <c r="J6736" t="str">
        <f>VLOOKUP(E6736,'Data Produk'!$A$2:$E$2517,4,FALSE)</f>
        <v>MOUSE GAMING</v>
      </c>
      <c r="K6736" t="str">
        <f>VLOOKUP(D6736,'Data Outlet'!$A$2:$D$17,4,FALSE)</f>
        <v>Hadi Nugroho</v>
      </c>
      <c r="L6736" t="str">
        <f>VLOOKUP(D6736,'Data Outlet'!$A$2:$D$17,2,FALSE)</f>
        <v>MALL KELAPA GADING</v>
      </c>
    </row>
    <row r="6737" spans="1:12" x14ac:dyDescent="0.25">
      <c r="A6737" t="str">
        <f t="shared" si="212"/>
        <v>T-6736</v>
      </c>
      <c r="B6737" s="3" t="s">
        <v>2584</v>
      </c>
      <c r="C6737" s="5">
        <v>45450</v>
      </c>
      <c r="D6737" s="3" t="s">
        <v>38</v>
      </c>
      <c r="E6737" s="4" t="s">
        <v>2141</v>
      </c>
      <c r="F6737" s="9">
        <v>1</v>
      </c>
      <c r="G6737">
        <f>VLOOKUP(E6737,'Data Produk'!$A$2:$E$2517,5,FALSE)</f>
        <v>148500</v>
      </c>
      <c r="H6737">
        <f t="shared" si="211"/>
        <v>148500</v>
      </c>
      <c r="I6737" t="str">
        <f>VLOOKUP(E6737,'Data Produk'!$A$2:$E$2517,3,FALSE)</f>
        <v>BHINNEKA GO WK895 OFFICE COMBO BLACK</v>
      </c>
      <c r="J6737" t="str">
        <f>VLOOKUP(E6737,'Data Produk'!$A$2:$E$2517,4,FALSE)</f>
        <v>OFFICE COMBO</v>
      </c>
      <c r="K6737" t="str">
        <f>VLOOKUP(D6737,'Data Outlet'!$A$2:$D$17,4,FALSE)</f>
        <v>Dewi Lestari</v>
      </c>
      <c r="L6737" t="str">
        <f>VLOOKUP(D6737,'Data Outlet'!$A$2:$D$17,2,FALSE)</f>
        <v>GRAND GALAXY PARK</v>
      </c>
    </row>
    <row r="6738" spans="1:12" x14ac:dyDescent="0.25">
      <c r="A6738" t="str">
        <f t="shared" si="212"/>
        <v>T-6737</v>
      </c>
      <c r="B6738" s="3" t="s">
        <v>2584</v>
      </c>
      <c r="C6738" s="5">
        <v>45469</v>
      </c>
      <c r="D6738" s="3" t="s">
        <v>38</v>
      </c>
      <c r="E6738" s="4" t="s">
        <v>2142</v>
      </c>
      <c r="F6738" s="9">
        <v>1</v>
      </c>
      <c r="G6738">
        <f>VLOOKUP(E6738,'Data Produk'!$A$2:$E$2517,5,FALSE)</f>
        <v>155700</v>
      </c>
      <c r="H6738">
        <f t="shared" si="211"/>
        <v>155700</v>
      </c>
      <c r="I6738" t="str">
        <f>VLOOKUP(E6738,'Data Produk'!$A$2:$E$2517,3,FALSE)</f>
        <v>BHINNEKA SHOOTER II GP13 GAMEPAD BLACK</v>
      </c>
      <c r="J6738" t="str">
        <f>VLOOKUP(E6738,'Data Produk'!$A$2:$E$2517,4,FALSE)</f>
        <v>GAMEPAD</v>
      </c>
      <c r="K6738" t="str">
        <f>VLOOKUP(D6738,'Data Outlet'!$A$2:$D$17,4,FALSE)</f>
        <v>Dewi Lestari</v>
      </c>
      <c r="L6738" t="str">
        <f>VLOOKUP(D6738,'Data Outlet'!$A$2:$D$17,2,FALSE)</f>
        <v>GRAND GALAXY PARK</v>
      </c>
    </row>
    <row r="6739" spans="1:12" x14ac:dyDescent="0.25">
      <c r="A6739" t="str">
        <f t="shared" si="212"/>
        <v>T-6738</v>
      </c>
      <c r="B6739" s="3" t="s">
        <v>2584</v>
      </c>
      <c r="C6739" s="5">
        <v>45471</v>
      </c>
      <c r="D6739" s="3" t="s">
        <v>38</v>
      </c>
      <c r="E6739" s="4" t="s">
        <v>2143</v>
      </c>
      <c r="F6739" s="9">
        <v>1</v>
      </c>
      <c r="G6739">
        <f>VLOOKUP(E6739,'Data Produk'!$A$2:$E$2517,5,FALSE)</f>
        <v>80100</v>
      </c>
      <c r="H6739">
        <f t="shared" si="211"/>
        <v>80100</v>
      </c>
      <c r="I6739" t="str">
        <f>VLOOKUP(E6739,'Data Produk'!$A$2:$E$2517,3,FALSE)</f>
        <v>BHINNEKA AGILE MP903 GAMING MOUSEPAD BLACK</v>
      </c>
      <c r="J6739" t="str">
        <f>VLOOKUP(E6739,'Data Produk'!$A$2:$E$2517,4,FALSE)</f>
        <v>GAMING MOUSEPAD</v>
      </c>
      <c r="K6739" t="str">
        <f>VLOOKUP(D6739,'Data Outlet'!$A$2:$D$17,4,FALSE)</f>
        <v>Dewi Lestari</v>
      </c>
      <c r="L6739" t="str">
        <f>VLOOKUP(D6739,'Data Outlet'!$A$2:$D$17,2,FALSE)</f>
        <v>GRAND GALAXY PARK</v>
      </c>
    </row>
    <row r="6740" spans="1:12" x14ac:dyDescent="0.25">
      <c r="A6740" t="str">
        <f t="shared" si="212"/>
        <v>T-6739</v>
      </c>
      <c r="B6740" s="3" t="s">
        <v>2584</v>
      </c>
      <c r="C6740" s="5">
        <v>45462</v>
      </c>
      <c r="D6740" s="3" t="s">
        <v>45</v>
      </c>
      <c r="E6740" s="4" t="s">
        <v>584</v>
      </c>
      <c r="F6740" s="9">
        <v>1</v>
      </c>
      <c r="G6740">
        <f>VLOOKUP(E6740,'Data Produk'!$A$2:$E$2517,5,FALSE)</f>
        <v>78750</v>
      </c>
      <c r="H6740">
        <f t="shared" si="211"/>
        <v>78750</v>
      </c>
      <c r="I6740" t="str">
        <f>VLOOKUP(E6740,'Data Produk'!$A$2:$E$2517,3,FALSE)</f>
        <v>BHINNEKA CRYTO VX7 GAMING MOUSE PINK</v>
      </c>
      <c r="J6740" t="str">
        <f>VLOOKUP(E6740,'Data Produk'!$A$2:$E$2517,4,FALSE)</f>
        <v>MOUSE GAMING</v>
      </c>
      <c r="K6740" t="str">
        <f>VLOOKUP(D6740,'Data Outlet'!$A$2:$D$17,4,FALSE)</f>
        <v>Indah Putri</v>
      </c>
      <c r="L6740" t="str">
        <f>VLOOKUP(D6740,'Data Outlet'!$A$2:$D$17,2,FALSE)</f>
        <v>PIK AVENUE</v>
      </c>
    </row>
    <row r="6741" spans="1:12" x14ac:dyDescent="0.25">
      <c r="A6741" t="str">
        <f t="shared" si="212"/>
        <v>T-6740</v>
      </c>
      <c r="B6741" s="3" t="s">
        <v>2584</v>
      </c>
      <c r="C6741" s="5">
        <v>45445</v>
      </c>
      <c r="D6741" s="3" t="s">
        <v>45</v>
      </c>
      <c r="E6741" s="4" t="s">
        <v>1512</v>
      </c>
      <c r="F6741" s="9">
        <v>1</v>
      </c>
      <c r="G6741">
        <f>VLOOKUP(E6741,'Data Produk'!$A$2:$E$2517,5,FALSE)</f>
        <v>193500</v>
      </c>
      <c r="H6741">
        <f t="shared" si="211"/>
        <v>193500</v>
      </c>
      <c r="I6741" t="str">
        <f>VLOOKUP(E6741,'Data Produk'!$A$2:$E$2517,3,FALSE)</f>
        <v>BHINNEKA ATOM TKL MECHANICAL KEYBOARD GREY BLUE SWITCH</v>
      </c>
      <c r="J6741" t="str">
        <f>VLOOKUP(E6741,'Data Produk'!$A$2:$E$2517,4,FALSE)</f>
        <v>KEYBOARD GAMING</v>
      </c>
      <c r="K6741" t="str">
        <f>VLOOKUP(D6741,'Data Outlet'!$A$2:$D$17,4,FALSE)</f>
        <v>Indah Putri</v>
      </c>
      <c r="L6741" t="str">
        <f>VLOOKUP(D6741,'Data Outlet'!$A$2:$D$17,2,FALSE)</f>
        <v>PIK AVENUE</v>
      </c>
    </row>
    <row r="6742" spans="1:12" x14ac:dyDescent="0.25">
      <c r="A6742" t="str">
        <f t="shared" si="212"/>
        <v>T-6741</v>
      </c>
      <c r="B6742" s="3" t="s">
        <v>2584</v>
      </c>
      <c r="C6742" s="5">
        <v>45448</v>
      </c>
      <c r="D6742" s="3" t="s">
        <v>45</v>
      </c>
      <c r="E6742" s="4" t="s">
        <v>164</v>
      </c>
      <c r="F6742" s="9">
        <v>4</v>
      </c>
      <c r="G6742">
        <f>VLOOKUP(E6742,'Data Produk'!$A$2:$E$2517,5,FALSE)</f>
        <v>98100</v>
      </c>
      <c r="H6742">
        <f t="shared" si="211"/>
        <v>392400</v>
      </c>
      <c r="I6742" t="str">
        <f>VLOOKUP(E6742,'Data Produk'!$A$2:$E$2517,3,FALSE)</f>
        <v>BHINNEKA CW2-Q01 30W 2-PORTS CHARGER (QC) WHITE</v>
      </c>
      <c r="J6742" t="str">
        <f>VLOOKUP(E6742,'Data Produk'!$A$2:$E$2517,4,FALSE)</f>
        <v>CHARGER</v>
      </c>
      <c r="K6742" t="str">
        <f>VLOOKUP(D6742,'Data Outlet'!$A$2:$D$17,4,FALSE)</f>
        <v>Indah Putri</v>
      </c>
      <c r="L6742" t="str">
        <f>VLOOKUP(D6742,'Data Outlet'!$A$2:$D$17,2,FALSE)</f>
        <v>PIK AVENUE</v>
      </c>
    </row>
    <row r="6743" spans="1:12" x14ac:dyDescent="0.25">
      <c r="A6743" t="str">
        <f t="shared" si="212"/>
        <v>T-6742</v>
      </c>
      <c r="B6743" s="3" t="s">
        <v>2584</v>
      </c>
      <c r="C6743" s="5">
        <v>45470</v>
      </c>
      <c r="D6743" s="3" t="s">
        <v>45</v>
      </c>
      <c r="E6743" s="4" t="s">
        <v>796</v>
      </c>
      <c r="F6743" s="9">
        <v>1</v>
      </c>
      <c r="G6743">
        <f>VLOOKUP(E6743,'Data Produk'!$A$2:$E$2517,5,FALSE)</f>
        <v>81000</v>
      </c>
      <c r="H6743">
        <f t="shared" si="211"/>
        <v>81000</v>
      </c>
      <c r="I6743" t="str">
        <f>VLOOKUP(E6743,'Data Produk'!$A$2:$E$2517,3,FALSE)</f>
        <v>BHINNEKA THOR X9 GAMING MOUSE BLACK</v>
      </c>
      <c r="J6743" t="str">
        <f>VLOOKUP(E6743,'Data Produk'!$A$2:$E$2517,4,FALSE)</f>
        <v>MOUSE GAMING</v>
      </c>
      <c r="K6743" t="str">
        <f>VLOOKUP(D6743,'Data Outlet'!$A$2:$D$17,4,FALSE)</f>
        <v>Indah Putri</v>
      </c>
      <c r="L6743" t="str">
        <f>VLOOKUP(D6743,'Data Outlet'!$A$2:$D$17,2,FALSE)</f>
        <v>PIK AVENUE</v>
      </c>
    </row>
    <row r="6744" spans="1:12" x14ac:dyDescent="0.25">
      <c r="A6744" t="str">
        <f t="shared" si="212"/>
        <v>T-6743</v>
      </c>
      <c r="B6744" s="3" t="s">
        <v>2584</v>
      </c>
      <c r="C6744" s="5">
        <v>45456</v>
      </c>
      <c r="D6744" s="3" t="s">
        <v>45</v>
      </c>
      <c r="E6744" s="4" t="s">
        <v>1192</v>
      </c>
      <c r="F6744" s="9">
        <v>2</v>
      </c>
      <c r="G6744">
        <f>VLOOKUP(E6744,'Data Produk'!$A$2:$E$2517,5,FALSE)</f>
        <v>26100</v>
      </c>
      <c r="H6744">
        <f t="shared" si="211"/>
        <v>52200</v>
      </c>
      <c r="I6744" t="str">
        <f>VLOOKUP(E6744,'Data Produk'!$A$2:$E$2517,3,FALSE)</f>
        <v>BHINNEKA GO ES1 WIRED EARBUDS WHITE</v>
      </c>
      <c r="J6744" t="str">
        <f>VLOOKUP(E6744,'Data Produk'!$A$2:$E$2517,4,FALSE)</f>
        <v>EARPHONE</v>
      </c>
      <c r="K6744" t="str">
        <f>VLOOKUP(D6744,'Data Outlet'!$A$2:$D$17,4,FALSE)</f>
        <v>Indah Putri</v>
      </c>
      <c r="L6744" t="str">
        <f>VLOOKUP(D6744,'Data Outlet'!$A$2:$D$17,2,FALSE)</f>
        <v>PIK AVENUE</v>
      </c>
    </row>
    <row r="6745" spans="1:12" x14ac:dyDescent="0.25">
      <c r="A6745" t="str">
        <f t="shared" si="212"/>
        <v>T-6744</v>
      </c>
      <c r="B6745" s="3" t="s">
        <v>2584</v>
      </c>
      <c r="C6745" s="5">
        <v>45448</v>
      </c>
      <c r="D6745" s="3" t="s">
        <v>45</v>
      </c>
      <c r="E6745" s="4" t="s">
        <v>180</v>
      </c>
      <c r="F6745" s="9">
        <v>3</v>
      </c>
      <c r="G6745">
        <f>VLOOKUP(E6745,'Data Produk'!$A$2:$E$2517,5,FALSE)</f>
        <v>31500</v>
      </c>
      <c r="H6745">
        <f t="shared" si="211"/>
        <v>94500</v>
      </c>
      <c r="I6745" t="str">
        <f>VLOOKUP(E6745,'Data Produk'!$A$2:$E$2517,3,FALSE)</f>
        <v>BHINNEKA HYPERLINK KD60L1501 BLACK</v>
      </c>
      <c r="J6745" t="str">
        <f>VLOOKUP(E6745,'Data Produk'!$A$2:$E$2517,4,FALSE)</f>
        <v>CABLE</v>
      </c>
      <c r="K6745" t="str">
        <f>VLOOKUP(D6745,'Data Outlet'!$A$2:$D$17,4,FALSE)</f>
        <v>Indah Putri</v>
      </c>
      <c r="L6745" t="str">
        <f>VLOOKUP(D6745,'Data Outlet'!$A$2:$D$17,2,FALSE)</f>
        <v>PIK AVENUE</v>
      </c>
    </row>
    <row r="6746" spans="1:12" x14ac:dyDescent="0.25">
      <c r="A6746" t="str">
        <f t="shared" si="212"/>
        <v>T-6745</v>
      </c>
      <c r="B6746" s="3" t="s">
        <v>2584</v>
      </c>
      <c r="C6746" s="5">
        <v>45449</v>
      </c>
      <c r="D6746" s="3" t="s">
        <v>45</v>
      </c>
      <c r="E6746" s="4" t="s">
        <v>107</v>
      </c>
      <c r="F6746" s="9">
        <v>2</v>
      </c>
      <c r="G6746">
        <f>VLOOKUP(E6746,'Data Produk'!$A$2:$E$2517,5,FALSE)</f>
        <v>49500</v>
      </c>
      <c r="H6746">
        <f t="shared" si="211"/>
        <v>99000</v>
      </c>
      <c r="I6746" t="str">
        <f>VLOOKUP(E6746,'Data Produk'!$A$2:$E$2517,3,FALSE)</f>
        <v>BHINNEKA POWER GO 20W 1-PORT TYPE-C USB CHARGER (PD+QC) BLACK</v>
      </c>
      <c r="J6746" t="str">
        <f>VLOOKUP(E6746,'Data Produk'!$A$2:$E$2517,4,FALSE)</f>
        <v>CHARGER</v>
      </c>
      <c r="K6746" t="str">
        <f>VLOOKUP(D6746,'Data Outlet'!$A$2:$D$17,4,FALSE)</f>
        <v>Indah Putri</v>
      </c>
      <c r="L6746" t="str">
        <f>VLOOKUP(D6746,'Data Outlet'!$A$2:$D$17,2,FALSE)</f>
        <v>PIK AVENUE</v>
      </c>
    </row>
    <row r="6747" spans="1:12" x14ac:dyDescent="0.25">
      <c r="A6747" t="str">
        <f t="shared" si="212"/>
        <v>T-6746</v>
      </c>
      <c r="B6747" s="3" t="s">
        <v>2584</v>
      </c>
      <c r="C6747" s="5">
        <v>45448</v>
      </c>
      <c r="D6747" s="3" t="s">
        <v>45</v>
      </c>
      <c r="E6747" s="4" t="s">
        <v>1586</v>
      </c>
      <c r="F6747" s="9">
        <v>1</v>
      </c>
      <c r="G6747">
        <f>VLOOKUP(E6747,'Data Produk'!$A$2:$E$2517,5,FALSE)</f>
        <v>34200</v>
      </c>
      <c r="H6747">
        <f t="shared" si="211"/>
        <v>34200</v>
      </c>
      <c r="I6747" t="str">
        <f>VLOOKUP(E6747,'Data Produk'!$A$2:$E$2517,3,FALSE)</f>
        <v>BHINNEKA VIGIL MP452 BASIC MOUSEPAD BLACK</v>
      </c>
      <c r="J6747" t="str">
        <f>VLOOKUP(E6747,'Data Produk'!$A$2:$E$2517,4,FALSE)</f>
        <v>BASIC MOUSEPAD</v>
      </c>
      <c r="K6747" t="str">
        <f>VLOOKUP(D6747,'Data Outlet'!$A$2:$D$17,4,FALSE)</f>
        <v>Indah Putri</v>
      </c>
      <c r="L6747" t="str">
        <f>VLOOKUP(D6747,'Data Outlet'!$A$2:$D$17,2,FALSE)</f>
        <v>PIK AVENUE</v>
      </c>
    </row>
    <row r="6748" spans="1:12" x14ac:dyDescent="0.25">
      <c r="A6748" t="str">
        <f t="shared" si="212"/>
        <v>T-6747</v>
      </c>
      <c r="B6748" s="3" t="s">
        <v>2584</v>
      </c>
      <c r="C6748" s="5">
        <v>45459</v>
      </c>
      <c r="D6748" s="3" t="s">
        <v>45</v>
      </c>
      <c r="E6748" s="4" t="s">
        <v>119</v>
      </c>
      <c r="F6748" s="9">
        <v>2</v>
      </c>
      <c r="G6748">
        <f>VLOOKUP(E6748,'Data Produk'!$A$2:$E$2517,5,FALSE)</f>
        <v>25200</v>
      </c>
      <c r="H6748">
        <f t="shared" si="211"/>
        <v>50400</v>
      </c>
      <c r="I6748" t="str">
        <f>VLOOKUP(E6748,'Data Produk'!$A$2:$E$2517,3,FALSE)</f>
        <v>BHINNEKA HYPERLINK KD60C1501 BLACK</v>
      </c>
      <c r="J6748" t="str">
        <f>VLOOKUP(E6748,'Data Produk'!$A$2:$E$2517,4,FALSE)</f>
        <v>CABLE</v>
      </c>
      <c r="K6748" t="str">
        <f>VLOOKUP(D6748,'Data Outlet'!$A$2:$D$17,4,FALSE)</f>
        <v>Indah Putri</v>
      </c>
      <c r="L6748" t="str">
        <f>VLOOKUP(D6748,'Data Outlet'!$A$2:$D$17,2,FALSE)</f>
        <v>PIK AVENUE</v>
      </c>
    </row>
    <row r="6749" spans="1:12" x14ac:dyDescent="0.25">
      <c r="A6749" t="str">
        <f t="shared" si="212"/>
        <v>T-6748</v>
      </c>
      <c r="B6749" s="3" t="s">
        <v>2584</v>
      </c>
      <c r="C6749" s="5">
        <v>45467</v>
      </c>
      <c r="D6749" s="3" t="s">
        <v>45</v>
      </c>
      <c r="E6749" s="4" t="s">
        <v>698</v>
      </c>
      <c r="F6749" s="9">
        <v>2</v>
      </c>
      <c r="G6749">
        <f>VLOOKUP(E6749,'Data Produk'!$A$2:$E$2517,5,FALSE)</f>
        <v>207000</v>
      </c>
      <c r="H6749">
        <f t="shared" si="211"/>
        <v>414000</v>
      </c>
      <c r="I6749" t="str">
        <f>VLOOKUP(E6749,'Data Produk'!$A$2:$E$2517,3,FALSE)</f>
        <v>WN01 BHINNEKA EARPHONE WIRELESS</v>
      </c>
      <c r="J6749" t="str">
        <f>VLOOKUP(E6749,'Data Produk'!$A$2:$E$2517,4,FALSE)</f>
        <v>EARPHONE</v>
      </c>
      <c r="K6749" t="str">
        <f>VLOOKUP(D6749,'Data Outlet'!$A$2:$D$17,4,FALSE)</f>
        <v>Indah Putri</v>
      </c>
      <c r="L6749" t="str">
        <f>VLOOKUP(D6749,'Data Outlet'!$A$2:$D$17,2,FALSE)</f>
        <v>PIK AVENUE</v>
      </c>
    </row>
    <row r="6750" spans="1:12" x14ac:dyDescent="0.25">
      <c r="A6750" t="str">
        <f t="shared" si="212"/>
        <v>T-6749</v>
      </c>
      <c r="B6750" s="3" t="s">
        <v>2584</v>
      </c>
      <c r="C6750" s="5">
        <v>45471</v>
      </c>
      <c r="D6750" s="3" t="s">
        <v>45</v>
      </c>
      <c r="E6750" s="4" t="s">
        <v>1126</v>
      </c>
      <c r="F6750" s="9">
        <v>9</v>
      </c>
      <c r="G6750">
        <f>VLOOKUP(E6750,'Data Produk'!$A$2:$E$2517,5,FALSE)</f>
        <v>36900</v>
      </c>
      <c r="H6750">
        <f t="shared" si="211"/>
        <v>332100</v>
      </c>
      <c r="I6750" t="str">
        <f>VLOOKUP(E6750,'Data Produk'!$A$2:$E$2517,3,FALSE)</f>
        <v>KL106 BHINNEKA USB CABLE LIGHTNING</v>
      </c>
      <c r="J6750" t="str">
        <f>VLOOKUP(E6750,'Data Produk'!$A$2:$E$2517,4,FALSE)</f>
        <v>CABLE</v>
      </c>
      <c r="K6750" t="str">
        <f>VLOOKUP(D6750,'Data Outlet'!$A$2:$D$17,4,FALSE)</f>
        <v>Indah Putri</v>
      </c>
      <c r="L6750" t="str">
        <f>VLOOKUP(D6750,'Data Outlet'!$A$2:$D$17,2,FALSE)</f>
        <v>PIK AVENUE</v>
      </c>
    </row>
    <row r="6751" spans="1:12" x14ac:dyDescent="0.25">
      <c r="A6751" t="str">
        <f t="shared" si="212"/>
        <v>T-6750</v>
      </c>
      <c r="B6751" s="3" t="s">
        <v>2584</v>
      </c>
      <c r="C6751" s="5">
        <v>45464</v>
      </c>
      <c r="D6751" s="3" t="s">
        <v>45</v>
      </c>
      <c r="E6751" s="4" t="s">
        <v>281</v>
      </c>
      <c r="F6751" s="9">
        <v>1</v>
      </c>
      <c r="G6751">
        <f>VLOOKUP(E6751,'Data Produk'!$A$2:$E$2517,5,FALSE)</f>
        <v>112500</v>
      </c>
      <c r="H6751">
        <f t="shared" si="211"/>
        <v>112500</v>
      </c>
      <c r="I6751" t="str">
        <f>VLOOKUP(E6751,'Data Produk'!$A$2:$E$2517,3,FALSE)</f>
        <v>BHINNEKA GO WH02 WIRELESS HEADSET GREY</v>
      </c>
      <c r="J6751" t="str">
        <f>VLOOKUP(E6751,'Data Produk'!$A$2:$E$2517,4,FALSE)</f>
        <v>WIRELESS HEADSET</v>
      </c>
      <c r="K6751" t="str">
        <f>VLOOKUP(D6751,'Data Outlet'!$A$2:$D$17,4,FALSE)</f>
        <v>Indah Putri</v>
      </c>
      <c r="L6751" t="str">
        <f>VLOOKUP(D6751,'Data Outlet'!$A$2:$D$17,2,FALSE)</f>
        <v>PIK AVENUE</v>
      </c>
    </row>
    <row r="6752" spans="1:12" x14ac:dyDescent="0.25">
      <c r="A6752" t="str">
        <f t="shared" si="212"/>
        <v>T-6751</v>
      </c>
      <c r="B6752" s="3" t="s">
        <v>2584</v>
      </c>
      <c r="C6752" s="5">
        <v>45473</v>
      </c>
      <c r="D6752" s="3" t="s">
        <v>45</v>
      </c>
      <c r="E6752" s="4" t="s">
        <v>2003</v>
      </c>
      <c r="F6752" s="9">
        <v>2</v>
      </c>
      <c r="G6752">
        <f>VLOOKUP(E6752,'Data Produk'!$A$2:$E$2517,5,FALSE)</f>
        <v>73800</v>
      </c>
      <c r="H6752">
        <f t="shared" si="211"/>
        <v>147600</v>
      </c>
      <c r="I6752" t="str">
        <f>VLOOKUP(E6752,'Data Produk'!$A$2:$E$2517,3,FALSE)</f>
        <v>BHINNEKA RAIGOR III WG12R GAMING MOUSE BEIGE</v>
      </c>
      <c r="J6752" t="str">
        <f>VLOOKUP(E6752,'Data Produk'!$A$2:$E$2517,4,FALSE)</f>
        <v>MOUSE GAMING</v>
      </c>
      <c r="K6752" t="str">
        <f>VLOOKUP(D6752,'Data Outlet'!$A$2:$D$17,4,FALSE)</f>
        <v>Indah Putri</v>
      </c>
      <c r="L6752" t="str">
        <f>VLOOKUP(D6752,'Data Outlet'!$A$2:$D$17,2,FALSE)</f>
        <v>PIK AVENUE</v>
      </c>
    </row>
    <row r="6753" spans="1:12" x14ac:dyDescent="0.25">
      <c r="A6753" t="str">
        <f t="shared" si="212"/>
        <v>T-6752</v>
      </c>
      <c r="B6753" s="3" t="s">
        <v>2584</v>
      </c>
      <c r="C6753" s="5">
        <v>45450</v>
      </c>
      <c r="D6753" s="3" t="s">
        <v>45</v>
      </c>
      <c r="E6753" s="4" t="s">
        <v>777</v>
      </c>
      <c r="F6753" s="9">
        <v>3</v>
      </c>
      <c r="G6753">
        <f>VLOOKUP(E6753,'Data Produk'!$A$2:$E$2517,5,FALSE)</f>
        <v>35100</v>
      </c>
      <c r="H6753">
        <f t="shared" si="211"/>
        <v>105300</v>
      </c>
      <c r="I6753" t="str">
        <f>VLOOKUP(E6753,'Data Produk'!$A$2:$E$2517,3,FALSE)</f>
        <v>KL104 BHINNEKA USB CABLE LIGHTNING</v>
      </c>
      <c r="J6753" t="str">
        <f>VLOOKUP(E6753,'Data Produk'!$A$2:$E$2517,4,FALSE)</f>
        <v>CABLE</v>
      </c>
      <c r="K6753" t="str">
        <f>VLOOKUP(D6753,'Data Outlet'!$A$2:$D$17,4,FALSE)</f>
        <v>Indah Putri</v>
      </c>
      <c r="L6753" t="str">
        <f>VLOOKUP(D6753,'Data Outlet'!$A$2:$D$17,2,FALSE)</f>
        <v>PIK AVENUE</v>
      </c>
    </row>
    <row r="6754" spans="1:12" x14ac:dyDescent="0.25">
      <c r="A6754" t="str">
        <f t="shared" si="212"/>
        <v>T-6753</v>
      </c>
      <c r="B6754" s="3" t="s">
        <v>2584</v>
      </c>
      <c r="C6754" s="5">
        <v>45469</v>
      </c>
      <c r="D6754" s="3" t="s">
        <v>45</v>
      </c>
      <c r="E6754" s="4" t="s">
        <v>102</v>
      </c>
      <c r="F6754" s="9">
        <v>1</v>
      </c>
      <c r="G6754">
        <f>VLOOKUP(E6754,'Data Produk'!$A$2:$E$2517,5,FALSE)</f>
        <v>247500</v>
      </c>
      <c r="H6754">
        <f t="shared" si="211"/>
        <v>247500</v>
      </c>
      <c r="I6754" t="str">
        <f>VLOOKUP(E6754,'Data Produk'!$A$2:$E$2517,3,FALSE)</f>
        <v>BHINNEKA POWER PLUS 65W 3-PORTS GAN CHARGER (PD/PPS+QC) BLACK</v>
      </c>
      <c r="J6754" t="str">
        <f>VLOOKUP(E6754,'Data Produk'!$A$2:$E$2517,4,FALSE)</f>
        <v>CHARGER</v>
      </c>
      <c r="K6754" t="str">
        <f>VLOOKUP(D6754,'Data Outlet'!$A$2:$D$17,4,FALSE)</f>
        <v>Indah Putri</v>
      </c>
      <c r="L6754" t="str">
        <f>VLOOKUP(D6754,'Data Outlet'!$A$2:$D$17,2,FALSE)</f>
        <v>PIK AVENUE</v>
      </c>
    </row>
    <row r="6755" spans="1:12" x14ac:dyDescent="0.25">
      <c r="A6755" t="str">
        <f t="shared" si="212"/>
        <v>T-6754</v>
      </c>
      <c r="B6755" s="3" t="s">
        <v>2584</v>
      </c>
      <c r="C6755" s="5">
        <v>45454</v>
      </c>
      <c r="D6755" s="3" t="s">
        <v>45</v>
      </c>
      <c r="E6755" s="4" t="s">
        <v>992</v>
      </c>
      <c r="F6755" s="9">
        <v>1</v>
      </c>
      <c r="G6755">
        <f>VLOOKUP(E6755,'Data Produk'!$A$2:$E$2517,5,FALSE)</f>
        <v>29700</v>
      </c>
      <c r="H6755">
        <f t="shared" si="211"/>
        <v>29700</v>
      </c>
      <c r="I6755" t="str">
        <f>VLOOKUP(E6755,'Data Produk'!$A$2:$E$2517,3,FALSE)</f>
        <v>KM104 BHINNEKA USB CABLE MICRO</v>
      </c>
      <c r="J6755" t="str">
        <f>VLOOKUP(E6755,'Data Produk'!$A$2:$E$2517,4,FALSE)</f>
        <v>CABLE</v>
      </c>
      <c r="K6755" t="str">
        <f>VLOOKUP(D6755,'Data Outlet'!$A$2:$D$17,4,FALSE)</f>
        <v>Indah Putri</v>
      </c>
      <c r="L6755" t="str">
        <f>VLOOKUP(D6755,'Data Outlet'!$A$2:$D$17,2,FALSE)</f>
        <v>PIK AVENUE</v>
      </c>
    </row>
    <row r="6756" spans="1:12" x14ac:dyDescent="0.25">
      <c r="A6756" t="str">
        <f t="shared" si="212"/>
        <v>T-6755</v>
      </c>
      <c r="B6756" s="3" t="s">
        <v>2584</v>
      </c>
      <c r="C6756" s="5">
        <v>45464</v>
      </c>
      <c r="D6756" s="3" t="s">
        <v>45</v>
      </c>
      <c r="E6756" s="4" t="s">
        <v>1031</v>
      </c>
      <c r="F6756" s="9">
        <v>2</v>
      </c>
      <c r="G6756">
        <f>VLOOKUP(E6756,'Data Produk'!$A$2:$E$2517,5,FALSE)</f>
        <v>65700</v>
      </c>
      <c r="H6756">
        <f t="shared" si="211"/>
        <v>131400</v>
      </c>
      <c r="I6756" t="str">
        <f>VLOOKUP(E6756,'Data Produk'!$A$2:$E$2517,3,FALSE)</f>
        <v>BHINNEKA RAIGOR III WG12 GAMING MOUSE BLACK</v>
      </c>
      <c r="J6756" t="str">
        <f>VLOOKUP(E6756,'Data Produk'!$A$2:$E$2517,4,FALSE)</f>
        <v>MOUSE GAMING</v>
      </c>
      <c r="K6756" t="str">
        <f>VLOOKUP(D6756,'Data Outlet'!$A$2:$D$17,4,FALSE)</f>
        <v>Indah Putri</v>
      </c>
      <c r="L6756" t="str">
        <f>VLOOKUP(D6756,'Data Outlet'!$A$2:$D$17,2,FALSE)</f>
        <v>PIK AVENUE</v>
      </c>
    </row>
    <row r="6757" spans="1:12" x14ac:dyDescent="0.25">
      <c r="A6757" t="str">
        <f t="shared" si="212"/>
        <v>T-6756</v>
      </c>
      <c r="B6757" s="3" t="s">
        <v>2584</v>
      </c>
      <c r="C6757" s="5">
        <v>45452</v>
      </c>
      <c r="D6757" s="3" t="s">
        <v>45</v>
      </c>
      <c r="E6757" s="4" t="s">
        <v>2144</v>
      </c>
      <c r="F6757" s="9">
        <v>4</v>
      </c>
      <c r="G6757">
        <f>VLOOKUP(E6757,'Data Produk'!$A$2:$E$2517,5,FALSE)</f>
        <v>27000</v>
      </c>
      <c r="H6757">
        <f t="shared" si="211"/>
        <v>108000</v>
      </c>
      <c r="I6757" t="str">
        <f>VLOOKUP(E6757,'Data Produk'!$A$2:$E$2517,3,FALSE)</f>
        <v>KM201 BHINNEKA USB CABLE MICRO</v>
      </c>
      <c r="J6757" t="str">
        <f>VLOOKUP(E6757,'Data Produk'!$A$2:$E$2517,4,FALSE)</f>
        <v>CABLE</v>
      </c>
      <c r="K6757" t="str">
        <f>VLOOKUP(D6757,'Data Outlet'!$A$2:$D$17,4,FALSE)</f>
        <v>Indah Putri</v>
      </c>
      <c r="L6757" t="str">
        <f>VLOOKUP(D6757,'Data Outlet'!$A$2:$D$17,2,FALSE)</f>
        <v>PIK AVENUE</v>
      </c>
    </row>
    <row r="6758" spans="1:12" x14ac:dyDescent="0.25">
      <c r="A6758" t="str">
        <f t="shared" si="212"/>
        <v>T-6757</v>
      </c>
      <c r="B6758" s="3" t="s">
        <v>2584</v>
      </c>
      <c r="C6758" s="5">
        <v>45446</v>
      </c>
      <c r="D6758" s="3" t="s">
        <v>45</v>
      </c>
      <c r="E6758" s="4" t="s">
        <v>2145</v>
      </c>
      <c r="F6758" s="9">
        <v>5</v>
      </c>
      <c r="G6758">
        <f>VLOOKUP(E6758,'Data Produk'!$A$2:$E$2517,5,FALSE)</f>
        <v>98100</v>
      </c>
      <c r="H6758">
        <f t="shared" si="211"/>
        <v>490500</v>
      </c>
      <c r="I6758" t="str">
        <f>VLOOKUP(E6758,'Data Produk'!$A$2:$E$2517,3,FALSE)</f>
        <v>BHINNEKA POWER PURE 38W 2-PORTS USB CHARGER (PD+QC) WHITE</v>
      </c>
      <c r="J6758" t="str">
        <f>VLOOKUP(E6758,'Data Produk'!$A$2:$E$2517,4,FALSE)</f>
        <v>CHARGER</v>
      </c>
      <c r="K6758" t="str">
        <f>VLOOKUP(D6758,'Data Outlet'!$A$2:$D$17,4,FALSE)</f>
        <v>Indah Putri</v>
      </c>
      <c r="L6758" t="str">
        <f>VLOOKUP(D6758,'Data Outlet'!$A$2:$D$17,2,FALSE)</f>
        <v>PIK AVENUE</v>
      </c>
    </row>
    <row r="6759" spans="1:12" x14ac:dyDescent="0.25">
      <c r="A6759" t="str">
        <f t="shared" si="212"/>
        <v>T-6758</v>
      </c>
      <c r="B6759" s="3" t="s">
        <v>2584</v>
      </c>
      <c r="C6759" s="5">
        <v>45469</v>
      </c>
      <c r="D6759" s="3" t="s">
        <v>45</v>
      </c>
      <c r="E6759" s="4" t="s">
        <v>601</v>
      </c>
      <c r="F6759" s="9">
        <v>2</v>
      </c>
      <c r="G6759">
        <f>VLOOKUP(E6759,'Data Produk'!$A$2:$E$2517,5,FALSE)</f>
        <v>26100</v>
      </c>
      <c r="H6759">
        <f t="shared" si="211"/>
        <v>52200</v>
      </c>
      <c r="I6759" t="str">
        <f>VLOOKUP(E6759,'Data Produk'!$A$2:$E$2517,3,FALSE)</f>
        <v>BHINNEKA GO ES1 WIRED EARBUDS BLACK</v>
      </c>
      <c r="J6759" t="str">
        <f>VLOOKUP(E6759,'Data Produk'!$A$2:$E$2517,4,FALSE)</f>
        <v>EARPHONE</v>
      </c>
      <c r="K6759" t="str">
        <f>VLOOKUP(D6759,'Data Outlet'!$A$2:$D$17,4,FALSE)</f>
        <v>Indah Putri</v>
      </c>
      <c r="L6759" t="str">
        <f>VLOOKUP(D6759,'Data Outlet'!$A$2:$D$17,2,FALSE)</f>
        <v>PIK AVENUE</v>
      </c>
    </row>
    <row r="6760" spans="1:12" x14ac:dyDescent="0.25">
      <c r="A6760" t="str">
        <f t="shared" si="212"/>
        <v>T-6759</v>
      </c>
      <c r="B6760" s="3" t="s">
        <v>2584</v>
      </c>
      <c r="C6760" s="5">
        <v>45453</v>
      </c>
      <c r="D6760" s="3" t="s">
        <v>45</v>
      </c>
      <c r="E6760" s="4" t="s">
        <v>1037</v>
      </c>
      <c r="F6760" s="9">
        <v>8</v>
      </c>
      <c r="G6760">
        <f>VLOOKUP(E6760,'Data Produk'!$A$2:$E$2517,5,FALSE)</f>
        <v>25200</v>
      </c>
      <c r="H6760">
        <f t="shared" si="211"/>
        <v>201600</v>
      </c>
      <c r="I6760" t="str">
        <f>VLOOKUP(E6760,'Data Produk'!$A$2:$E$2517,3,FALSE)</f>
        <v>KDC105 BHINNEKA USB CABLE TYPE C</v>
      </c>
      <c r="J6760" t="str">
        <f>VLOOKUP(E6760,'Data Produk'!$A$2:$E$2517,4,FALSE)</f>
        <v>CABLE</v>
      </c>
      <c r="K6760" t="str">
        <f>VLOOKUP(D6760,'Data Outlet'!$A$2:$D$17,4,FALSE)</f>
        <v>Indah Putri</v>
      </c>
      <c r="L6760" t="str">
        <f>VLOOKUP(D6760,'Data Outlet'!$A$2:$D$17,2,FALSE)</f>
        <v>PIK AVENUE</v>
      </c>
    </row>
    <row r="6761" spans="1:12" x14ac:dyDescent="0.25">
      <c r="A6761" t="str">
        <f t="shared" si="212"/>
        <v>T-6760</v>
      </c>
      <c r="B6761" s="3" t="s">
        <v>2584</v>
      </c>
      <c r="C6761" s="5">
        <v>45446</v>
      </c>
      <c r="D6761" s="3" t="s">
        <v>45</v>
      </c>
      <c r="E6761" s="4" t="s">
        <v>1785</v>
      </c>
      <c r="F6761" s="9">
        <v>1</v>
      </c>
      <c r="G6761">
        <f>VLOOKUP(E6761,'Data Produk'!$A$2:$E$2517,5,FALSE)</f>
        <v>243000</v>
      </c>
      <c r="H6761">
        <f t="shared" si="211"/>
        <v>243000</v>
      </c>
      <c r="I6761" t="str">
        <f>VLOOKUP(E6761,'Data Produk'!$A$2:$E$2517,3,FALSE)</f>
        <v>BHINNEKA LUMINOUS C30 WEBCAM BLACK</v>
      </c>
      <c r="J6761" t="str">
        <f>VLOOKUP(E6761,'Data Produk'!$A$2:$E$2517,4,FALSE)</f>
        <v>STREAMING DEVICES</v>
      </c>
      <c r="K6761" t="str">
        <f>VLOOKUP(D6761,'Data Outlet'!$A$2:$D$17,4,FALSE)</f>
        <v>Indah Putri</v>
      </c>
      <c r="L6761" t="str">
        <f>VLOOKUP(D6761,'Data Outlet'!$A$2:$D$17,2,FALSE)</f>
        <v>PIK AVENUE</v>
      </c>
    </row>
    <row r="6762" spans="1:12" x14ac:dyDescent="0.25">
      <c r="A6762" t="str">
        <f t="shared" si="212"/>
        <v>T-6761</v>
      </c>
      <c r="B6762" s="3" t="s">
        <v>2584</v>
      </c>
      <c r="C6762" s="5">
        <v>45467</v>
      </c>
      <c r="D6762" s="3" t="s">
        <v>45</v>
      </c>
      <c r="E6762" s="4" t="s">
        <v>147</v>
      </c>
      <c r="F6762" s="9">
        <v>4</v>
      </c>
      <c r="G6762">
        <f>VLOOKUP(E6762,'Data Produk'!$A$2:$E$2517,5,FALSE)</f>
        <v>47700</v>
      </c>
      <c r="H6762">
        <f t="shared" si="211"/>
        <v>190800</v>
      </c>
      <c r="I6762" t="str">
        <f>VLOOKUP(E6762,'Data Produk'!$A$2:$E$2517,3,FALSE)</f>
        <v>BHINNEKA POWER MOVE 30W 2-PORTS CAR CHARGER (PD+QC) BLACK</v>
      </c>
      <c r="J6762" t="str">
        <f>VLOOKUP(E6762,'Data Produk'!$A$2:$E$2517,4,FALSE)</f>
        <v>CAR &amp; TRAVEL CHARGER</v>
      </c>
      <c r="K6762" t="str">
        <f>VLOOKUP(D6762,'Data Outlet'!$A$2:$D$17,4,FALSE)</f>
        <v>Indah Putri</v>
      </c>
      <c r="L6762" t="str">
        <f>VLOOKUP(D6762,'Data Outlet'!$A$2:$D$17,2,FALSE)</f>
        <v>PIK AVENUE</v>
      </c>
    </row>
    <row r="6763" spans="1:12" x14ac:dyDescent="0.25">
      <c r="A6763" t="str">
        <f t="shared" si="212"/>
        <v>T-6762</v>
      </c>
      <c r="B6763" s="3" t="s">
        <v>2584</v>
      </c>
      <c r="C6763" s="5">
        <v>45456</v>
      </c>
      <c r="D6763" s="3" t="s">
        <v>45</v>
      </c>
      <c r="E6763" s="4" t="s">
        <v>1786</v>
      </c>
      <c r="F6763" s="9">
        <v>1</v>
      </c>
      <c r="G6763">
        <f>VLOOKUP(E6763,'Data Produk'!$A$2:$E$2517,5,FALSE)</f>
        <v>112500</v>
      </c>
      <c r="H6763">
        <f t="shared" si="211"/>
        <v>112500</v>
      </c>
      <c r="I6763" t="str">
        <f>VLOOKUP(E6763,'Data Produk'!$A$2:$E$2517,3,FALSE)</f>
        <v>BHINNEKA Gaming Headset Stand Tower AC3001s RGB</v>
      </c>
      <c r="J6763" t="str">
        <f>VLOOKUP(E6763,'Data Produk'!$A$2:$E$2517,4,FALSE)</f>
        <v>OTHER ACCESSORIES</v>
      </c>
      <c r="K6763" t="str">
        <f>VLOOKUP(D6763,'Data Outlet'!$A$2:$D$17,4,FALSE)</f>
        <v>Indah Putri</v>
      </c>
      <c r="L6763" t="str">
        <f>VLOOKUP(D6763,'Data Outlet'!$A$2:$D$17,2,FALSE)</f>
        <v>PIK AVENUE</v>
      </c>
    </row>
    <row r="6764" spans="1:12" x14ac:dyDescent="0.25">
      <c r="A6764" t="str">
        <f t="shared" si="212"/>
        <v>T-6763</v>
      </c>
      <c r="B6764" s="3" t="s">
        <v>2584</v>
      </c>
      <c r="C6764" s="5">
        <v>45448</v>
      </c>
      <c r="D6764" s="3" t="s">
        <v>45</v>
      </c>
      <c r="E6764" s="4" t="s">
        <v>2146</v>
      </c>
      <c r="F6764" s="9">
        <v>1</v>
      </c>
      <c r="G6764">
        <f>VLOOKUP(E6764,'Data Produk'!$A$2:$E$2517,5,FALSE)</f>
        <v>134100</v>
      </c>
      <c r="H6764">
        <f t="shared" si="211"/>
        <v>134100</v>
      </c>
      <c r="I6764" t="str">
        <f>VLOOKUP(E6764,'Data Produk'!$A$2:$E$2517,3,FALSE)</f>
        <v>BHINNEKA Gaming Mousepad MP904 MINT</v>
      </c>
      <c r="J6764" t="str">
        <f>VLOOKUP(E6764,'Data Produk'!$A$2:$E$2517,4,FALSE)</f>
        <v>DESKMAT</v>
      </c>
      <c r="K6764" t="str">
        <f>VLOOKUP(D6764,'Data Outlet'!$A$2:$D$17,4,FALSE)</f>
        <v>Indah Putri</v>
      </c>
      <c r="L6764" t="str">
        <f>VLOOKUP(D6764,'Data Outlet'!$A$2:$D$17,2,FALSE)</f>
        <v>PIK AVENUE</v>
      </c>
    </row>
    <row r="6765" spans="1:12" x14ac:dyDescent="0.25">
      <c r="A6765" t="str">
        <f t="shared" si="212"/>
        <v>T-6764</v>
      </c>
      <c r="B6765" s="3" t="s">
        <v>2584</v>
      </c>
      <c r="C6765" s="5">
        <v>45470</v>
      </c>
      <c r="D6765" s="3" t="s">
        <v>45</v>
      </c>
      <c r="E6765" s="4" t="s">
        <v>135</v>
      </c>
      <c r="F6765" s="9">
        <v>4</v>
      </c>
      <c r="G6765">
        <f>VLOOKUP(E6765,'Data Produk'!$A$2:$E$2517,5,FALSE)</f>
        <v>13050</v>
      </c>
      <c r="H6765">
        <f t="shared" si="211"/>
        <v>52200</v>
      </c>
      <c r="I6765" t="str">
        <f>VLOOKUP(E6765,'Data Produk'!$A$2:$E$2517,3,FALSE)</f>
        <v>BHINNEKA DURALINK KCT1201 BLACK</v>
      </c>
      <c r="J6765" t="str">
        <f>VLOOKUP(E6765,'Data Produk'!$A$2:$E$2517,4,FALSE)</f>
        <v>CABLE</v>
      </c>
      <c r="K6765" t="str">
        <f>VLOOKUP(D6765,'Data Outlet'!$A$2:$D$17,4,FALSE)</f>
        <v>Indah Putri</v>
      </c>
      <c r="L6765" t="str">
        <f>VLOOKUP(D6765,'Data Outlet'!$A$2:$D$17,2,FALSE)</f>
        <v>PIK AVENUE</v>
      </c>
    </row>
    <row r="6766" spans="1:12" x14ac:dyDescent="0.25">
      <c r="A6766" t="str">
        <f t="shared" si="212"/>
        <v>T-6765</v>
      </c>
      <c r="B6766" s="3" t="s">
        <v>2584</v>
      </c>
      <c r="C6766" s="5">
        <v>45468</v>
      </c>
      <c r="D6766" s="3" t="s">
        <v>45</v>
      </c>
      <c r="E6766" s="4" t="s">
        <v>988</v>
      </c>
      <c r="F6766" s="9">
        <v>3</v>
      </c>
      <c r="G6766">
        <f>VLOOKUP(E6766,'Data Produk'!$A$2:$E$2517,5,FALSE)</f>
        <v>41400</v>
      </c>
      <c r="H6766">
        <f t="shared" si="211"/>
        <v>124200</v>
      </c>
      <c r="I6766" t="str">
        <f>VLOOKUP(E6766,'Data Produk'!$A$2:$E$2517,3,FALSE)</f>
        <v>BHINNEKA CW1-Q03 18W 1-PORTS CHARGER (QC) WHITE</v>
      </c>
      <c r="J6766" t="str">
        <f>VLOOKUP(E6766,'Data Produk'!$A$2:$E$2517,4,FALSE)</f>
        <v>CHARGER</v>
      </c>
      <c r="K6766" t="str">
        <f>VLOOKUP(D6766,'Data Outlet'!$A$2:$D$17,4,FALSE)</f>
        <v>Indah Putri</v>
      </c>
      <c r="L6766" t="str">
        <f>VLOOKUP(D6766,'Data Outlet'!$A$2:$D$17,2,FALSE)</f>
        <v>PIK AVENUE</v>
      </c>
    </row>
    <row r="6767" spans="1:12" x14ac:dyDescent="0.25">
      <c r="A6767" t="str">
        <f t="shared" si="212"/>
        <v>T-6766</v>
      </c>
      <c r="B6767" s="3" t="s">
        <v>2584</v>
      </c>
      <c r="C6767" s="5">
        <v>45456</v>
      </c>
      <c r="D6767" s="3" t="s">
        <v>45</v>
      </c>
      <c r="E6767" s="4" t="s">
        <v>2147</v>
      </c>
      <c r="F6767" s="9">
        <v>2</v>
      </c>
      <c r="G6767">
        <f>VLOOKUP(E6767,'Data Produk'!$A$2:$E$2517,5,FALSE)</f>
        <v>131850</v>
      </c>
      <c r="H6767">
        <f t="shared" si="211"/>
        <v>263700</v>
      </c>
      <c r="I6767" t="str">
        <f>VLOOKUP(E6767,'Data Produk'!$A$2:$E$2517,3,FALSE)</f>
        <v>BHINNEKA TRINITY MH88 GAMING HEADSET BLACK</v>
      </c>
      <c r="J6767" t="str">
        <f>VLOOKUP(E6767,'Data Produk'!$A$2:$E$2517,4,FALSE)</f>
        <v>GAMING HEADSET</v>
      </c>
      <c r="K6767" t="str">
        <f>VLOOKUP(D6767,'Data Outlet'!$A$2:$D$17,4,FALSE)</f>
        <v>Indah Putri</v>
      </c>
      <c r="L6767" t="str">
        <f>VLOOKUP(D6767,'Data Outlet'!$A$2:$D$17,2,FALSE)</f>
        <v>PIK AVENUE</v>
      </c>
    </row>
    <row r="6768" spans="1:12" x14ac:dyDescent="0.25">
      <c r="A6768" t="str">
        <f t="shared" si="212"/>
        <v>T-6767</v>
      </c>
      <c r="B6768" s="3" t="s">
        <v>2584</v>
      </c>
      <c r="C6768" s="5">
        <v>45463</v>
      </c>
      <c r="D6768" s="3" t="s">
        <v>45</v>
      </c>
      <c r="E6768" s="4" t="s">
        <v>192</v>
      </c>
      <c r="F6768" s="9">
        <v>5</v>
      </c>
      <c r="G6768">
        <f>VLOOKUP(E6768,'Data Produk'!$A$2:$E$2517,5,FALSE)</f>
        <v>18000</v>
      </c>
      <c r="H6768">
        <f t="shared" si="211"/>
        <v>90000</v>
      </c>
      <c r="I6768" t="str">
        <f>VLOOKUP(E6768,'Data Produk'!$A$2:$E$2517,3,FALSE)</f>
        <v>BHINNEKA DURALINK KLB1201 BLACK</v>
      </c>
      <c r="J6768" t="str">
        <f>VLOOKUP(E6768,'Data Produk'!$A$2:$E$2517,4,FALSE)</f>
        <v>CABLE</v>
      </c>
      <c r="K6768" t="str">
        <f>VLOOKUP(D6768,'Data Outlet'!$A$2:$D$17,4,FALSE)</f>
        <v>Indah Putri</v>
      </c>
      <c r="L6768" t="str">
        <f>VLOOKUP(D6768,'Data Outlet'!$A$2:$D$17,2,FALSE)</f>
        <v>PIK AVENUE</v>
      </c>
    </row>
    <row r="6769" spans="1:12" x14ac:dyDescent="0.25">
      <c r="A6769" t="str">
        <f t="shared" si="212"/>
        <v>T-6768</v>
      </c>
      <c r="B6769" s="3" t="s">
        <v>2584</v>
      </c>
      <c r="C6769" s="5">
        <v>45461</v>
      </c>
      <c r="D6769" s="3" t="s">
        <v>45</v>
      </c>
      <c r="E6769" s="4" t="s">
        <v>925</v>
      </c>
      <c r="F6769" s="9">
        <v>1</v>
      </c>
      <c r="G6769">
        <f>VLOOKUP(E6769,'Data Produk'!$A$2:$E$2517,5,FALSE)</f>
        <v>82800</v>
      </c>
      <c r="H6769">
        <f t="shared" si="211"/>
        <v>82800</v>
      </c>
      <c r="I6769" t="str">
        <f>VLOOKUP(E6769,'Data Produk'!$A$2:$E$2517,3,FALSE)</f>
        <v>BHINNEKA W190 OFFICE MOUSE BLACK</v>
      </c>
      <c r="J6769" t="str">
        <f>VLOOKUP(E6769,'Data Produk'!$A$2:$E$2517,4,FALSE)</f>
        <v>OFFICE MOUSE</v>
      </c>
      <c r="K6769" t="str">
        <f>VLOOKUP(D6769,'Data Outlet'!$A$2:$D$17,4,FALSE)</f>
        <v>Indah Putri</v>
      </c>
      <c r="L6769" t="str">
        <f>VLOOKUP(D6769,'Data Outlet'!$A$2:$D$17,2,FALSE)</f>
        <v>PIK AVENUE</v>
      </c>
    </row>
    <row r="6770" spans="1:12" x14ac:dyDescent="0.25">
      <c r="A6770" t="str">
        <f t="shared" si="212"/>
        <v>T-6769</v>
      </c>
      <c r="B6770" s="3" t="s">
        <v>2584</v>
      </c>
      <c r="C6770" s="5">
        <v>45460</v>
      </c>
      <c r="D6770" s="3" t="s">
        <v>45</v>
      </c>
      <c r="E6770" s="4" t="s">
        <v>1007</v>
      </c>
      <c r="F6770" s="9">
        <v>2</v>
      </c>
      <c r="G6770">
        <f>VLOOKUP(E6770,'Data Produk'!$A$2:$E$2517,5,FALSE)</f>
        <v>125100</v>
      </c>
      <c r="H6770">
        <f t="shared" si="211"/>
        <v>250200</v>
      </c>
      <c r="I6770" t="str">
        <f>VLOOKUP(E6770,'Data Produk'!$A$2:$E$2517,3,FALSE)</f>
        <v>BHINNEKA THOR II X16 GAMING MOUSE BLACK</v>
      </c>
      <c r="J6770" t="str">
        <f>VLOOKUP(E6770,'Data Produk'!$A$2:$E$2517,4,FALSE)</f>
        <v>MOUSE GAMING</v>
      </c>
      <c r="K6770" t="str">
        <f>VLOOKUP(D6770,'Data Outlet'!$A$2:$D$17,4,FALSE)</f>
        <v>Indah Putri</v>
      </c>
      <c r="L6770" t="str">
        <f>VLOOKUP(D6770,'Data Outlet'!$A$2:$D$17,2,FALSE)</f>
        <v>PIK AVENUE</v>
      </c>
    </row>
    <row r="6771" spans="1:12" x14ac:dyDescent="0.25">
      <c r="A6771" t="str">
        <f t="shared" si="212"/>
        <v>T-6770</v>
      </c>
      <c r="B6771" s="3" t="s">
        <v>2584</v>
      </c>
      <c r="C6771" s="5">
        <v>45470</v>
      </c>
      <c r="D6771" s="3" t="s">
        <v>45</v>
      </c>
      <c r="E6771" s="4" t="s">
        <v>558</v>
      </c>
      <c r="F6771" s="9">
        <v>1</v>
      </c>
      <c r="G6771">
        <f>VLOOKUP(E6771,'Data Produk'!$A$2:$E$2517,5,FALSE)</f>
        <v>107100</v>
      </c>
      <c r="H6771">
        <f t="shared" si="211"/>
        <v>107100</v>
      </c>
      <c r="I6771" t="str">
        <f>VLOOKUP(E6771,'Data Produk'!$A$2:$E$2517,3,FALSE)</f>
        <v>BHINNEKA CW2-Q02 38W 2-PORTS CHARGER (QC) WHITE</v>
      </c>
      <c r="J6771" t="str">
        <f>VLOOKUP(E6771,'Data Produk'!$A$2:$E$2517,4,FALSE)</f>
        <v>CHARGER</v>
      </c>
      <c r="K6771" t="str">
        <f>VLOOKUP(D6771,'Data Outlet'!$A$2:$D$17,4,FALSE)</f>
        <v>Indah Putri</v>
      </c>
      <c r="L6771" t="str">
        <f>VLOOKUP(D6771,'Data Outlet'!$A$2:$D$17,2,FALSE)</f>
        <v>PIK AVENUE</v>
      </c>
    </row>
    <row r="6772" spans="1:12" x14ac:dyDescent="0.25">
      <c r="A6772" t="str">
        <f t="shared" si="212"/>
        <v>T-6771</v>
      </c>
      <c r="B6772" s="3" t="s">
        <v>2584</v>
      </c>
      <c r="C6772" s="5">
        <v>45461</v>
      </c>
      <c r="D6772" s="3" t="s">
        <v>45</v>
      </c>
      <c r="E6772" s="4" t="s">
        <v>2148</v>
      </c>
      <c r="F6772" s="9">
        <v>1</v>
      </c>
      <c r="G6772">
        <f>VLOOKUP(E6772,'Data Produk'!$A$2:$E$2517,5,FALSE)</f>
        <v>247500</v>
      </c>
      <c r="H6772">
        <f t="shared" si="211"/>
        <v>247500</v>
      </c>
      <c r="I6772" t="str">
        <f>VLOOKUP(E6772,'Data Produk'!$A$2:$E$2517,3,FALSE)</f>
        <v>BHINNEKA SHOOTER II WGP13 GAMEPAD BLUE</v>
      </c>
      <c r="J6772" t="str">
        <f>VLOOKUP(E6772,'Data Produk'!$A$2:$E$2517,4,FALSE)</f>
        <v>GAMEPAD</v>
      </c>
      <c r="K6772" t="str">
        <f>VLOOKUP(D6772,'Data Outlet'!$A$2:$D$17,4,FALSE)</f>
        <v>Indah Putri</v>
      </c>
      <c r="L6772" t="str">
        <f>VLOOKUP(D6772,'Data Outlet'!$A$2:$D$17,2,FALSE)</f>
        <v>PIK AVENUE</v>
      </c>
    </row>
    <row r="6773" spans="1:12" x14ac:dyDescent="0.25">
      <c r="A6773" t="str">
        <f t="shared" si="212"/>
        <v>T-6772</v>
      </c>
      <c r="B6773" s="3" t="s">
        <v>2584</v>
      </c>
      <c r="C6773" s="5">
        <v>45445</v>
      </c>
      <c r="D6773" s="3" t="s">
        <v>45</v>
      </c>
      <c r="E6773" s="4" t="s">
        <v>230</v>
      </c>
      <c r="F6773" s="9">
        <v>2</v>
      </c>
      <c r="G6773">
        <f>VLOOKUP(E6773,'Data Produk'!$A$2:$E$2517,5,FALSE)</f>
        <v>144000</v>
      </c>
      <c r="H6773">
        <f t="shared" si="211"/>
        <v>288000</v>
      </c>
      <c r="I6773" t="str">
        <f>VLOOKUP(E6773,'Data Produk'!$A$2:$E$2517,3,FALSE)</f>
        <v>BHINNEKA CHIEF II HG20 GAMING HEADSET BLACK</v>
      </c>
      <c r="J6773" t="str">
        <f>VLOOKUP(E6773,'Data Produk'!$A$2:$E$2517,4,FALSE)</f>
        <v>GAMING HEADSET</v>
      </c>
      <c r="K6773" t="str">
        <f>VLOOKUP(D6773,'Data Outlet'!$A$2:$D$17,4,FALSE)</f>
        <v>Indah Putri</v>
      </c>
      <c r="L6773" t="str">
        <f>VLOOKUP(D6773,'Data Outlet'!$A$2:$D$17,2,FALSE)</f>
        <v>PIK AVENUE</v>
      </c>
    </row>
    <row r="6774" spans="1:12" x14ac:dyDescent="0.25">
      <c r="A6774" t="str">
        <f t="shared" si="212"/>
        <v>T-6773</v>
      </c>
      <c r="B6774" s="3" t="s">
        <v>2584</v>
      </c>
      <c r="C6774" s="5">
        <v>45459</v>
      </c>
      <c r="D6774" s="3" t="s">
        <v>45</v>
      </c>
      <c r="E6774" s="4" t="s">
        <v>1872</v>
      </c>
      <c r="F6774" s="9">
        <v>3</v>
      </c>
      <c r="G6774">
        <f>VLOOKUP(E6774,'Data Produk'!$A$2:$E$2517,5,FALSE)</f>
        <v>40500</v>
      </c>
      <c r="H6774">
        <f t="shared" si="211"/>
        <v>121500</v>
      </c>
      <c r="I6774" t="str">
        <f>VLOOKUP(E6774,'Data Produk'!$A$2:$E$2517,3,FALSE)</f>
        <v>BHINNEKA RHASTA II G13 GAMING MOUSE BLACK</v>
      </c>
      <c r="J6774" t="str">
        <f>VLOOKUP(E6774,'Data Produk'!$A$2:$E$2517,4,FALSE)</f>
        <v>MOUSE GAMING</v>
      </c>
      <c r="K6774" t="str">
        <f>VLOOKUP(D6774,'Data Outlet'!$A$2:$D$17,4,FALSE)</f>
        <v>Indah Putri</v>
      </c>
      <c r="L6774" t="str">
        <f>VLOOKUP(D6774,'Data Outlet'!$A$2:$D$17,2,FALSE)</f>
        <v>PIK AVENUE</v>
      </c>
    </row>
    <row r="6775" spans="1:12" x14ac:dyDescent="0.25">
      <c r="A6775" t="str">
        <f t="shared" si="212"/>
        <v>T-6774</v>
      </c>
      <c r="B6775" s="3" t="s">
        <v>2584</v>
      </c>
      <c r="C6775" s="5">
        <v>45466</v>
      </c>
      <c r="D6775" s="3" t="s">
        <v>45</v>
      </c>
      <c r="E6775" s="4" t="s">
        <v>1265</v>
      </c>
      <c r="F6775" s="9">
        <v>4</v>
      </c>
      <c r="G6775">
        <f>VLOOKUP(E6775,'Data Produk'!$A$2:$E$2517,5,FALSE)</f>
        <v>98100</v>
      </c>
      <c r="H6775">
        <f t="shared" si="211"/>
        <v>392400</v>
      </c>
      <c r="I6775" t="str">
        <f>VLOOKUP(E6775,'Data Produk'!$A$2:$E$2517,3,FALSE)</f>
        <v>BHINNEKA POWER PURE 30W 2-PORTS USB CHARGER (PD+QC) WHITE</v>
      </c>
      <c r="J6775" t="str">
        <f>VLOOKUP(E6775,'Data Produk'!$A$2:$E$2517,4,FALSE)</f>
        <v>CHARGER</v>
      </c>
      <c r="K6775" t="str">
        <f>VLOOKUP(D6775,'Data Outlet'!$A$2:$D$17,4,FALSE)</f>
        <v>Indah Putri</v>
      </c>
      <c r="L6775" t="str">
        <f>VLOOKUP(D6775,'Data Outlet'!$A$2:$D$17,2,FALSE)</f>
        <v>PIK AVENUE</v>
      </c>
    </row>
    <row r="6776" spans="1:12" x14ac:dyDescent="0.25">
      <c r="A6776" t="str">
        <f t="shared" si="212"/>
        <v>T-6775</v>
      </c>
      <c r="B6776" s="3" t="s">
        <v>2584</v>
      </c>
      <c r="C6776" s="5">
        <v>45456</v>
      </c>
      <c r="D6776" s="3" t="s">
        <v>45</v>
      </c>
      <c r="E6776" s="4" t="s">
        <v>1093</v>
      </c>
      <c r="F6776" s="9">
        <v>1</v>
      </c>
      <c r="G6776">
        <f>VLOOKUP(E6776,'Data Produk'!$A$2:$E$2517,5,FALSE)</f>
        <v>37350</v>
      </c>
      <c r="H6776">
        <f t="shared" si="211"/>
        <v>37350</v>
      </c>
      <c r="I6776" t="str">
        <f>VLOOKUP(E6776,'Data Produk'!$A$2:$E$2517,3,FALSE)</f>
        <v>BHINNEKA LAVALIER MV01 MICROPHONE BLACK</v>
      </c>
      <c r="J6776" t="str">
        <f>VLOOKUP(E6776,'Data Produk'!$A$2:$E$2517,4,FALSE)</f>
        <v>STREAMING DEVICES</v>
      </c>
      <c r="K6776" t="str">
        <f>VLOOKUP(D6776,'Data Outlet'!$A$2:$D$17,4,FALSE)</f>
        <v>Indah Putri</v>
      </c>
      <c r="L6776" t="str">
        <f>VLOOKUP(D6776,'Data Outlet'!$A$2:$D$17,2,FALSE)</f>
        <v>PIK AVENUE</v>
      </c>
    </row>
    <row r="6777" spans="1:12" x14ac:dyDescent="0.25">
      <c r="A6777" t="str">
        <f t="shared" si="212"/>
        <v>T-6776</v>
      </c>
      <c r="B6777" s="3" t="s">
        <v>2584</v>
      </c>
      <c r="C6777" s="5">
        <v>45459</v>
      </c>
      <c r="D6777" s="3" t="s">
        <v>45</v>
      </c>
      <c r="E6777" s="4" t="s">
        <v>1138</v>
      </c>
      <c r="F6777" s="9">
        <v>2</v>
      </c>
      <c r="G6777">
        <f>VLOOKUP(E6777,'Data Produk'!$A$2:$E$2517,5,FALSE)</f>
        <v>34200</v>
      </c>
      <c r="H6777">
        <f t="shared" si="211"/>
        <v>68400</v>
      </c>
      <c r="I6777" t="str">
        <f>VLOOKUP(E6777,'Data Produk'!$A$2:$E$2517,3,FALSE)</f>
        <v>KM106 BHINNEKA USB CABLE MICRO</v>
      </c>
      <c r="J6777" t="str">
        <f>VLOOKUP(E6777,'Data Produk'!$A$2:$E$2517,4,FALSE)</f>
        <v>CABLE</v>
      </c>
      <c r="K6777" t="str">
        <f>VLOOKUP(D6777,'Data Outlet'!$A$2:$D$17,4,FALSE)</f>
        <v>Indah Putri</v>
      </c>
      <c r="L6777" t="str">
        <f>VLOOKUP(D6777,'Data Outlet'!$A$2:$D$17,2,FALSE)</f>
        <v>PIK AVENUE</v>
      </c>
    </row>
    <row r="6778" spans="1:12" x14ac:dyDescent="0.25">
      <c r="A6778" t="str">
        <f t="shared" si="212"/>
        <v>T-6777</v>
      </c>
      <c r="B6778" s="3" t="s">
        <v>2584</v>
      </c>
      <c r="C6778" s="5">
        <v>45454</v>
      </c>
      <c r="D6778" s="3" t="s">
        <v>45</v>
      </c>
      <c r="E6778" s="4" t="s">
        <v>2149</v>
      </c>
      <c r="F6778" s="9">
        <v>1</v>
      </c>
      <c r="G6778">
        <f>VLOOKUP(E6778,'Data Produk'!$A$2:$E$2517,5,FALSE)</f>
        <v>26100</v>
      </c>
      <c r="H6778">
        <f t="shared" si="211"/>
        <v>26100</v>
      </c>
      <c r="I6778" t="str">
        <f>VLOOKUP(E6778,'Data Produk'!$A$2:$E$2517,3,FALSE)</f>
        <v>KM102 BHINNEKA USB CABLE MICRO</v>
      </c>
      <c r="J6778" t="str">
        <f>VLOOKUP(E6778,'Data Produk'!$A$2:$E$2517,4,FALSE)</f>
        <v>CABLE</v>
      </c>
      <c r="K6778" t="str">
        <f>VLOOKUP(D6778,'Data Outlet'!$A$2:$D$17,4,FALSE)</f>
        <v>Indah Putri</v>
      </c>
      <c r="L6778" t="str">
        <f>VLOOKUP(D6778,'Data Outlet'!$A$2:$D$17,2,FALSE)</f>
        <v>PIK AVENUE</v>
      </c>
    </row>
    <row r="6779" spans="1:12" x14ac:dyDescent="0.25">
      <c r="A6779" t="str">
        <f t="shared" si="212"/>
        <v>T-6778</v>
      </c>
      <c r="B6779" s="3" t="s">
        <v>2584</v>
      </c>
      <c r="C6779" s="5">
        <v>45463</v>
      </c>
      <c r="D6779" s="3" t="s">
        <v>45</v>
      </c>
      <c r="E6779" s="4" t="s">
        <v>199</v>
      </c>
      <c r="F6779" s="9">
        <v>3</v>
      </c>
      <c r="G6779">
        <f>VLOOKUP(E6779,'Data Produk'!$A$2:$E$2517,5,FALSE)</f>
        <v>22500</v>
      </c>
      <c r="H6779">
        <f t="shared" si="211"/>
        <v>67500</v>
      </c>
      <c r="I6779" t="str">
        <f>VLOOKUP(E6779,'Data Produk'!$A$2:$E$2517,3,FALSE)</f>
        <v>BHINNEKA HYPERLINK KV65C1201 BLACK</v>
      </c>
      <c r="J6779" t="str">
        <f>VLOOKUP(E6779,'Data Produk'!$A$2:$E$2517,4,FALSE)</f>
        <v>CABLE</v>
      </c>
      <c r="K6779" t="str">
        <f>VLOOKUP(D6779,'Data Outlet'!$A$2:$D$17,4,FALSE)</f>
        <v>Indah Putri</v>
      </c>
      <c r="L6779" t="str">
        <f>VLOOKUP(D6779,'Data Outlet'!$A$2:$D$17,2,FALSE)</f>
        <v>PIK AVENUE</v>
      </c>
    </row>
    <row r="6780" spans="1:12" x14ac:dyDescent="0.25">
      <c r="A6780" t="str">
        <f t="shared" si="212"/>
        <v>T-6779</v>
      </c>
      <c r="B6780" s="3" t="s">
        <v>2584</v>
      </c>
      <c r="C6780" s="5">
        <v>45446</v>
      </c>
      <c r="D6780" s="3" t="s">
        <v>45</v>
      </c>
      <c r="E6780" s="4" t="s">
        <v>305</v>
      </c>
      <c r="F6780" s="9">
        <v>1</v>
      </c>
      <c r="G6780">
        <f>VLOOKUP(E6780,'Data Produk'!$A$2:$E$2517,5,FALSE)</f>
        <v>78750</v>
      </c>
      <c r="H6780">
        <f t="shared" si="211"/>
        <v>78750</v>
      </c>
      <c r="I6780" t="str">
        <f>VLOOKUP(E6780,'Data Produk'!$A$2:$E$2517,3,FALSE)</f>
        <v>BHINNEKA CRYTO VX7 GAMING MOUSE WHITE</v>
      </c>
      <c r="J6780" t="str">
        <f>VLOOKUP(E6780,'Data Produk'!$A$2:$E$2517,4,FALSE)</f>
        <v>MOUSE GAMING</v>
      </c>
      <c r="K6780" t="str">
        <f>VLOOKUP(D6780,'Data Outlet'!$A$2:$D$17,4,FALSE)</f>
        <v>Indah Putri</v>
      </c>
      <c r="L6780" t="str">
        <f>VLOOKUP(D6780,'Data Outlet'!$A$2:$D$17,2,FALSE)</f>
        <v>PIK AVENUE</v>
      </c>
    </row>
    <row r="6781" spans="1:12" x14ac:dyDescent="0.25">
      <c r="A6781" t="str">
        <f t="shared" si="212"/>
        <v>T-6780</v>
      </c>
      <c r="B6781" s="3" t="s">
        <v>2584</v>
      </c>
      <c r="C6781" s="5">
        <v>45469</v>
      </c>
      <c r="D6781" s="3" t="s">
        <v>45</v>
      </c>
      <c r="E6781" s="4" t="s">
        <v>1180</v>
      </c>
      <c r="F6781" s="9">
        <v>4</v>
      </c>
      <c r="G6781">
        <f>VLOOKUP(E6781,'Data Produk'!$A$2:$E$2517,5,FALSE)</f>
        <v>65700</v>
      </c>
      <c r="H6781">
        <f t="shared" si="211"/>
        <v>262800</v>
      </c>
      <c r="I6781" t="str">
        <f>VLOOKUP(E6781,'Data Produk'!$A$2:$E$2517,3,FALSE)</f>
        <v>BHINNEKA POWER GO 20W 1-PORT TYPE-C USB CHARGER (PD) WHITE</v>
      </c>
      <c r="J6781" t="str">
        <f>VLOOKUP(E6781,'Data Produk'!$A$2:$E$2517,4,FALSE)</f>
        <v>CHARGER</v>
      </c>
      <c r="K6781" t="str">
        <f>VLOOKUP(D6781,'Data Outlet'!$A$2:$D$17,4,FALSE)</f>
        <v>Indah Putri</v>
      </c>
      <c r="L6781" t="str">
        <f>VLOOKUP(D6781,'Data Outlet'!$A$2:$D$17,2,FALSE)</f>
        <v>PIK AVENUE</v>
      </c>
    </row>
    <row r="6782" spans="1:12" x14ac:dyDescent="0.25">
      <c r="A6782" t="str">
        <f t="shared" si="212"/>
        <v>T-6781</v>
      </c>
      <c r="B6782" s="3" t="s">
        <v>2584</v>
      </c>
      <c r="C6782" s="5">
        <v>45472</v>
      </c>
      <c r="D6782" s="3" t="s">
        <v>45</v>
      </c>
      <c r="E6782" s="4" t="s">
        <v>1197</v>
      </c>
      <c r="F6782" s="9">
        <v>2</v>
      </c>
      <c r="G6782">
        <f>VLOOKUP(E6782,'Data Produk'!$A$2:$E$2517,5,FALSE)</f>
        <v>29700</v>
      </c>
      <c r="H6782">
        <f t="shared" si="211"/>
        <v>59400</v>
      </c>
      <c r="I6782" t="str">
        <f>VLOOKUP(E6782,'Data Produk'!$A$2:$E$2517,3,FALSE)</f>
        <v>KL201 BHINNEKA USB CABLE LIGHTNING</v>
      </c>
      <c r="J6782" t="str">
        <f>VLOOKUP(E6782,'Data Produk'!$A$2:$E$2517,4,FALSE)</f>
        <v>CABLE</v>
      </c>
      <c r="K6782" t="str">
        <f>VLOOKUP(D6782,'Data Outlet'!$A$2:$D$17,4,FALSE)</f>
        <v>Indah Putri</v>
      </c>
      <c r="L6782" t="str">
        <f>VLOOKUP(D6782,'Data Outlet'!$A$2:$D$17,2,FALSE)</f>
        <v>PIK AVENUE</v>
      </c>
    </row>
    <row r="6783" spans="1:12" x14ac:dyDescent="0.25">
      <c r="A6783" t="str">
        <f t="shared" si="212"/>
        <v>T-6782</v>
      </c>
      <c r="B6783" s="3" t="s">
        <v>2584</v>
      </c>
      <c r="C6783" s="5">
        <v>45462</v>
      </c>
      <c r="D6783" s="3" t="s">
        <v>45</v>
      </c>
      <c r="E6783" s="4" t="s">
        <v>261</v>
      </c>
      <c r="F6783" s="9">
        <v>5</v>
      </c>
      <c r="G6783">
        <f>VLOOKUP(E6783,'Data Produk'!$A$2:$E$2517,5,FALSE)</f>
        <v>17100</v>
      </c>
      <c r="H6783">
        <f t="shared" si="211"/>
        <v>85500</v>
      </c>
      <c r="I6783" t="str">
        <f>VLOOKUP(E6783,'Data Produk'!$A$2:$E$2517,3,FALSE)</f>
        <v>BHINNEKA DURALINK KCB1201 BLACK</v>
      </c>
      <c r="J6783" t="str">
        <f>VLOOKUP(E6783,'Data Produk'!$A$2:$E$2517,4,FALSE)</f>
        <v>CABLE</v>
      </c>
      <c r="K6783" t="str">
        <f>VLOOKUP(D6783,'Data Outlet'!$A$2:$D$17,4,FALSE)</f>
        <v>Indah Putri</v>
      </c>
      <c r="L6783" t="str">
        <f>VLOOKUP(D6783,'Data Outlet'!$A$2:$D$17,2,FALSE)</f>
        <v>PIK AVENUE</v>
      </c>
    </row>
    <row r="6784" spans="1:12" x14ac:dyDescent="0.25">
      <c r="A6784" t="str">
        <f t="shared" si="212"/>
        <v>T-6783</v>
      </c>
      <c r="B6784" s="3" t="s">
        <v>2584</v>
      </c>
      <c r="C6784" s="5">
        <v>45465</v>
      </c>
      <c r="D6784" s="3" t="s">
        <v>45</v>
      </c>
      <c r="E6784" s="4" t="s">
        <v>235</v>
      </c>
      <c r="F6784" s="9">
        <v>5</v>
      </c>
      <c r="G6784">
        <f>VLOOKUP(E6784,'Data Produk'!$A$2:$E$2517,5,FALSE)</f>
        <v>14400</v>
      </c>
      <c r="H6784">
        <f t="shared" si="211"/>
        <v>72000</v>
      </c>
      <c r="I6784" t="str">
        <f>VLOOKUP(E6784,'Data Produk'!$A$2:$E$2517,3,FALSE)</f>
        <v>BHINNEKA DURALINK KLT1201 CABLE BLACK</v>
      </c>
      <c r="J6784" t="str">
        <f>VLOOKUP(E6784,'Data Produk'!$A$2:$E$2517,4,FALSE)</f>
        <v>CABLE</v>
      </c>
      <c r="K6784" t="str">
        <f>VLOOKUP(D6784,'Data Outlet'!$A$2:$D$17,4,FALSE)</f>
        <v>Indah Putri</v>
      </c>
      <c r="L6784" t="str">
        <f>VLOOKUP(D6784,'Data Outlet'!$A$2:$D$17,2,FALSE)</f>
        <v>PIK AVENUE</v>
      </c>
    </row>
    <row r="6785" spans="1:12" x14ac:dyDescent="0.25">
      <c r="A6785" t="str">
        <f t="shared" si="212"/>
        <v>T-6784</v>
      </c>
      <c r="B6785" s="3" t="s">
        <v>2584</v>
      </c>
      <c r="C6785" s="5">
        <v>45447</v>
      </c>
      <c r="D6785" s="3" t="s">
        <v>45</v>
      </c>
      <c r="E6785" s="4" t="s">
        <v>2150</v>
      </c>
      <c r="F6785" s="9">
        <v>4</v>
      </c>
      <c r="G6785">
        <f>VLOOKUP(E6785,'Data Produk'!$A$2:$E$2517,5,FALSE)</f>
        <v>34200</v>
      </c>
      <c r="H6785">
        <f t="shared" si="211"/>
        <v>136800</v>
      </c>
      <c r="I6785" t="str">
        <f>VLOOKUP(E6785,'Data Produk'!$A$2:$E$2517,3,FALSE)</f>
        <v>KC104 BHINNEKA USB CABLE TYPE C</v>
      </c>
      <c r="J6785" t="str">
        <f>VLOOKUP(E6785,'Data Produk'!$A$2:$E$2517,4,FALSE)</f>
        <v>CABLE</v>
      </c>
      <c r="K6785" t="str">
        <f>VLOOKUP(D6785,'Data Outlet'!$A$2:$D$17,4,FALSE)</f>
        <v>Indah Putri</v>
      </c>
      <c r="L6785" t="str">
        <f>VLOOKUP(D6785,'Data Outlet'!$A$2:$D$17,2,FALSE)</f>
        <v>PIK AVENUE</v>
      </c>
    </row>
    <row r="6786" spans="1:12" x14ac:dyDescent="0.25">
      <c r="A6786" t="str">
        <f t="shared" si="212"/>
        <v>T-6785</v>
      </c>
      <c r="B6786" s="3" t="s">
        <v>2584</v>
      </c>
      <c r="C6786" s="5">
        <v>45457</v>
      </c>
      <c r="D6786" s="3" t="s">
        <v>45</v>
      </c>
      <c r="E6786" s="4" t="s">
        <v>1058</v>
      </c>
      <c r="F6786" s="9">
        <v>1</v>
      </c>
      <c r="G6786">
        <f>VLOOKUP(E6786,'Data Produk'!$A$2:$E$2517,5,FALSE)</f>
        <v>81000</v>
      </c>
      <c r="H6786">
        <f t="shared" si="211"/>
        <v>81000</v>
      </c>
      <c r="I6786" t="str">
        <f>VLOOKUP(E6786,'Data Produk'!$A$2:$E$2517,3,FALSE)</f>
        <v>BHINNEKA SCAR II EG5C WIRED EARBUDS BLACK</v>
      </c>
      <c r="J6786" t="str">
        <f>VLOOKUP(E6786,'Data Produk'!$A$2:$E$2517,4,FALSE)</f>
        <v>EARPHONE</v>
      </c>
      <c r="K6786" t="str">
        <f>VLOOKUP(D6786,'Data Outlet'!$A$2:$D$17,4,FALSE)</f>
        <v>Indah Putri</v>
      </c>
      <c r="L6786" t="str">
        <f>VLOOKUP(D6786,'Data Outlet'!$A$2:$D$17,2,FALSE)</f>
        <v>PIK AVENUE</v>
      </c>
    </row>
    <row r="6787" spans="1:12" x14ac:dyDescent="0.25">
      <c r="A6787" t="str">
        <f t="shared" si="212"/>
        <v>T-6786</v>
      </c>
      <c r="B6787" s="3" t="s">
        <v>2584</v>
      </c>
      <c r="C6787" s="5">
        <v>45471</v>
      </c>
      <c r="D6787" s="3" t="s">
        <v>45</v>
      </c>
      <c r="E6787" s="4" t="s">
        <v>1123</v>
      </c>
      <c r="F6787" s="9">
        <v>6</v>
      </c>
      <c r="G6787">
        <f>VLOOKUP(E6787,'Data Produk'!$A$2:$E$2517,5,FALSE)</f>
        <v>34200</v>
      </c>
      <c r="H6787">
        <f t="shared" ref="H6787:H6850" si="213">G6787*F6787</f>
        <v>205200</v>
      </c>
      <c r="I6787" t="str">
        <f>VLOOKUP(E6787,'Data Produk'!$A$2:$E$2517,3,FALSE)</f>
        <v>KDL105 BHINNEKA USB CABLE LIGHTNING</v>
      </c>
      <c r="J6787" t="str">
        <f>VLOOKUP(E6787,'Data Produk'!$A$2:$E$2517,4,FALSE)</f>
        <v>CABLE</v>
      </c>
      <c r="K6787" t="str">
        <f>VLOOKUP(D6787,'Data Outlet'!$A$2:$D$17,4,FALSE)</f>
        <v>Indah Putri</v>
      </c>
      <c r="L6787" t="str">
        <f>VLOOKUP(D6787,'Data Outlet'!$A$2:$D$17,2,FALSE)</f>
        <v>PIK AVENUE</v>
      </c>
    </row>
    <row r="6788" spans="1:12" x14ac:dyDescent="0.25">
      <c r="A6788" t="str">
        <f t="shared" si="212"/>
        <v>T-6787</v>
      </c>
      <c r="B6788" s="3" t="s">
        <v>2584</v>
      </c>
      <c r="C6788" s="5">
        <v>45469</v>
      </c>
      <c r="D6788" s="3" t="s">
        <v>35</v>
      </c>
      <c r="E6788" s="4" t="s">
        <v>1760</v>
      </c>
      <c r="F6788" s="9">
        <v>1</v>
      </c>
      <c r="G6788">
        <f>VLOOKUP(E6788,'Data Produk'!$A$2:$E$2517,5,FALSE)</f>
        <v>355500</v>
      </c>
      <c r="H6788">
        <f t="shared" si="213"/>
        <v>355500</v>
      </c>
      <c r="I6788" t="str">
        <f>VLOOKUP(E6788,'Data Produk'!$A$2:$E$2517,3,FALSE)</f>
        <v>BHINNEKA Gaming Gamepad USB WGP14 BK</v>
      </c>
      <c r="J6788" t="str">
        <f>VLOOKUP(E6788,'Data Produk'!$A$2:$E$2517,4,FALSE)</f>
        <v>GAMEPAD</v>
      </c>
      <c r="K6788" t="str">
        <f>VLOOKUP(D6788,'Data Outlet'!$A$2:$D$17,4,FALSE)</f>
        <v>Budi Santoso</v>
      </c>
      <c r="L6788" t="str">
        <f>VLOOKUP(D6788,'Data Outlet'!$A$2:$D$17,2,FALSE)</f>
        <v>BINTARO EXCHANGE</v>
      </c>
    </row>
    <row r="6789" spans="1:12" x14ac:dyDescent="0.25">
      <c r="A6789" t="str">
        <f t="shared" si="212"/>
        <v>T-6788</v>
      </c>
      <c r="B6789" s="3" t="s">
        <v>2584</v>
      </c>
      <c r="C6789" s="5">
        <v>45457</v>
      </c>
      <c r="D6789" s="3" t="s">
        <v>35</v>
      </c>
      <c r="E6789" s="4" t="s">
        <v>2151</v>
      </c>
      <c r="F6789" s="9">
        <v>1</v>
      </c>
      <c r="G6789">
        <f>VLOOKUP(E6789,'Data Produk'!$A$2:$E$2517,5,FALSE)</f>
        <v>328500</v>
      </c>
      <c r="H6789">
        <f t="shared" si="213"/>
        <v>328500</v>
      </c>
      <c r="I6789" t="str">
        <f>VLOOKUP(E6789,'Data Produk'!$A$2:$E$2517,3,FALSE)</f>
        <v>BHINNEKA GROOVE BUDS+ TX2 TRUE WIRELESS BLACK</v>
      </c>
      <c r="J6789" t="str">
        <f>VLOOKUP(E6789,'Data Produk'!$A$2:$E$2517,4,FALSE)</f>
        <v>TWS</v>
      </c>
      <c r="K6789" t="str">
        <f>VLOOKUP(D6789,'Data Outlet'!$A$2:$D$17,4,FALSE)</f>
        <v>Budi Santoso</v>
      </c>
      <c r="L6789" t="str">
        <f>VLOOKUP(D6789,'Data Outlet'!$A$2:$D$17,2,FALSE)</f>
        <v>BINTARO EXCHANGE</v>
      </c>
    </row>
    <row r="6790" spans="1:12" x14ac:dyDescent="0.25">
      <c r="A6790" t="str">
        <f t="shared" si="212"/>
        <v>T-6789</v>
      </c>
      <c r="B6790" s="3" t="s">
        <v>2584</v>
      </c>
      <c r="C6790" s="5">
        <v>45444</v>
      </c>
      <c r="D6790" s="3" t="s">
        <v>35</v>
      </c>
      <c r="E6790" s="4" t="s">
        <v>342</v>
      </c>
      <c r="F6790" s="9">
        <v>1</v>
      </c>
      <c r="G6790">
        <f>VLOOKUP(E6790,'Data Produk'!$A$2:$E$2517,5,FALSE)</f>
        <v>60750</v>
      </c>
      <c r="H6790">
        <f t="shared" si="213"/>
        <v>60750</v>
      </c>
      <c r="I6790" t="str">
        <f>VLOOKUP(E6790,'Data Produk'!$A$2:$E$2517,3,FALSE)</f>
        <v>BHINNEKA RAIGOR II WG10 GAMING MOUSE BLACK</v>
      </c>
      <c r="J6790" t="str">
        <f>VLOOKUP(E6790,'Data Produk'!$A$2:$E$2517,4,FALSE)</f>
        <v>MOUSE GAMING</v>
      </c>
      <c r="K6790" t="str">
        <f>VLOOKUP(D6790,'Data Outlet'!$A$2:$D$17,4,FALSE)</f>
        <v>Budi Santoso</v>
      </c>
      <c r="L6790" t="str">
        <f>VLOOKUP(D6790,'Data Outlet'!$A$2:$D$17,2,FALSE)</f>
        <v>BINTARO EXCHANGE</v>
      </c>
    </row>
    <row r="6791" spans="1:12" x14ac:dyDescent="0.25">
      <c r="A6791" t="str">
        <f t="shared" si="212"/>
        <v>T-6790</v>
      </c>
      <c r="B6791" s="3" t="s">
        <v>2584</v>
      </c>
      <c r="C6791" s="5">
        <v>45460</v>
      </c>
      <c r="D6791" s="3" t="s">
        <v>35</v>
      </c>
      <c r="E6791" s="4" t="s">
        <v>1548</v>
      </c>
      <c r="F6791" s="9">
        <v>1</v>
      </c>
      <c r="G6791">
        <f>VLOOKUP(E6791,'Data Produk'!$A$2:$E$2517,5,FALSE)</f>
        <v>34200</v>
      </c>
      <c r="H6791">
        <f t="shared" si="213"/>
        <v>34200</v>
      </c>
      <c r="I6791" t="str">
        <f>VLOOKUP(E6791,'Data Produk'!$A$2:$E$2517,3,FALSE)</f>
        <v>KDL105 BHINNEKA USB CABLE LIGHTNING</v>
      </c>
      <c r="J6791" t="str">
        <f>VLOOKUP(E6791,'Data Produk'!$A$2:$E$2517,4,FALSE)</f>
        <v>CABLE</v>
      </c>
      <c r="K6791" t="str">
        <f>VLOOKUP(D6791,'Data Outlet'!$A$2:$D$17,4,FALSE)</f>
        <v>Budi Santoso</v>
      </c>
      <c r="L6791" t="str">
        <f>VLOOKUP(D6791,'Data Outlet'!$A$2:$D$17,2,FALSE)</f>
        <v>BINTARO EXCHANGE</v>
      </c>
    </row>
    <row r="6792" spans="1:12" x14ac:dyDescent="0.25">
      <c r="A6792" t="str">
        <f t="shared" si="212"/>
        <v>T-6791</v>
      </c>
      <c r="B6792" s="3" t="s">
        <v>2584</v>
      </c>
      <c r="C6792" s="5">
        <v>45467</v>
      </c>
      <c r="D6792" s="3" t="s">
        <v>35</v>
      </c>
      <c r="E6792" s="4" t="s">
        <v>2152</v>
      </c>
      <c r="F6792" s="9">
        <v>1</v>
      </c>
      <c r="G6792">
        <f>VLOOKUP(E6792,'Data Produk'!$A$2:$E$2517,5,FALSE)</f>
        <v>44100</v>
      </c>
      <c r="H6792">
        <f t="shared" si="213"/>
        <v>44100</v>
      </c>
      <c r="I6792" t="str">
        <f>VLOOKUP(E6792,'Data Produk'!$A$2:$E$2517,3,FALSE)</f>
        <v>BHINNEKA POWER PURE 18W 1-PORT TYPE-A USB CHARGER (QC) WHITE</v>
      </c>
      <c r="J6792" t="str">
        <f>VLOOKUP(E6792,'Data Produk'!$A$2:$E$2517,4,FALSE)</f>
        <v>CHARGER</v>
      </c>
      <c r="K6792" t="str">
        <f>VLOOKUP(D6792,'Data Outlet'!$A$2:$D$17,4,FALSE)</f>
        <v>Budi Santoso</v>
      </c>
      <c r="L6792" t="str">
        <f>VLOOKUP(D6792,'Data Outlet'!$A$2:$D$17,2,FALSE)</f>
        <v>BINTARO EXCHANGE</v>
      </c>
    </row>
    <row r="6793" spans="1:12" x14ac:dyDescent="0.25">
      <c r="A6793" t="str">
        <f t="shared" si="212"/>
        <v>T-6792</v>
      </c>
      <c r="B6793" s="3" t="s">
        <v>2584</v>
      </c>
      <c r="C6793" s="5">
        <v>45467</v>
      </c>
      <c r="D6793" s="3" t="s">
        <v>35</v>
      </c>
      <c r="E6793" s="4" t="s">
        <v>349</v>
      </c>
      <c r="F6793" s="9">
        <v>1</v>
      </c>
      <c r="G6793">
        <f>VLOOKUP(E6793,'Data Produk'!$A$2:$E$2517,5,FALSE)</f>
        <v>12600</v>
      </c>
      <c r="H6793">
        <f t="shared" si="213"/>
        <v>12600</v>
      </c>
      <c r="I6793" t="str">
        <f>VLOOKUP(E6793,'Data Produk'!$A$2:$E$2517,3,FALSE)</f>
        <v>BHINNEKA BASIC XL MP64 BASIC MOUSEPAD BLACK</v>
      </c>
      <c r="J6793" t="str">
        <f>VLOOKUP(E6793,'Data Produk'!$A$2:$E$2517,4,FALSE)</f>
        <v>BASIC MOUSEPAD</v>
      </c>
      <c r="K6793" t="str">
        <f>VLOOKUP(D6793,'Data Outlet'!$A$2:$D$17,4,FALSE)</f>
        <v>Budi Santoso</v>
      </c>
      <c r="L6793" t="str">
        <f>VLOOKUP(D6793,'Data Outlet'!$A$2:$D$17,2,FALSE)</f>
        <v>BINTARO EXCHANGE</v>
      </c>
    </row>
    <row r="6794" spans="1:12" x14ac:dyDescent="0.25">
      <c r="A6794" t="str">
        <f t="shared" si="212"/>
        <v>T-6793</v>
      </c>
      <c r="B6794" s="3" t="s">
        <v>2584</v>
      </c>
      <c r="C6794" s="5">
        <v>45457</v>
      </c>
      <c r="D6794" s="3" t="s">
        <v>35</v>
      </c>
      <c r="E6794" s="4" t="s">
        <v>2088</v>
      </c>
      <c r="F6794" s="9">
        <v>2</v>
      </c>
      <c r="G6794">
        <f>VLOOKUP(E6794,'Data Produk'!$A$2:$E$2517,5,FALSE)</f>
        <v>57150</v>
      </c>
      <c r="H6794">
        <f t="shared" si="213"/>
        <v>114300</v>
      </c>
      <c r="I6794" t="str">
        <f>VLOOKUP(E6794,'Data Produk'!$A$2:$E$2517,3,FALSE)</f>
        <v>BHINNEKA Gaming Headset Stand Tower AC3001 WHITE</v>
      </c>
      <c r="J6794" t="str">
        <f>VLOOKUP(E6794,'Data Produk'!$A$2:$E$2517,4,FALSE)</f>
        <v>OTHER ACCESSORIES</v>
      </c>
      <c r="K6794" t="str">
        <f>VLOOKUP(D6794,'Data Outlet'!$A$2:$D$17,4,FALSE)</f>
        <v>Budi Santoso</v>
      </c>
      <c r="L6794" t="str">
        <f>VLOOKUP(D6794,'Data Outlet'!$A$2:$D$17,2,FALSE)</f>
        <v>BINTARO EXCHANGE</v>
      </c>
    </row>
    <row r="6795" spans="1:12" x14ac:dyDescent="0.25">
      <c r="A6795" t="str">
        <f t="shared" si="212"/>
        <v>T-6794</v>
      </c>
      <c r="B6795" s="3" t="s">
        <v>2584</v>
      </c>
      <c r="C6795" s="5">
        <v>45454</v>
      </c>
      <c r="D6795" s="3" t="s">
        <v>35</v>
      </c>
      <c r="E6795" s="4" t="s">
        <v>2083</v>
      </c>
      <c r="F6795" s="9">
        <v>5</v>
      </c>
      <c r="G6795">
        <f>VLOOKUP(E6795,'Data Produk'!$A$2:$E$2517,5,FALSE)</f>
        <v>9300</v>
      </c>
      <c r="H6795">
        <f t="shared" si="213"/>
        <v>46500</v>
      </c>
      <c r="I6795" t="str">
        <f>VLOOKUP(E6795,'Data Produk'!$A$2:$E$2517,3,FALSE)</f>
        <v>BHINNEKA Gaming Mousepad MP25</v>
      </c>
      <c r="J6795" t="str">
        <f>VLOOKUP(E6795,'Data Produk'!$A$2:$E$2517,4,FALSE)</f>
        <v>BASIC MOUSEPAD</v>
      </c>
      <c r="K6795" t="str">
        <f>VLOOKUP(D6795,'Data Outlet'!$A$2:$D$17,4,FALSE)</f>
        <v>Budi Santoso</v>
      </c>
      <c r="L6795" t="str">
        <f>VLOOKUP(D6795,'Data Outlet'!$A$2:$D$17,2,FALSE)</f>
        <v>BINTARO EXCHANGE</v>
      </c>
    </row>
    <row r="6796" spans="1:12" x14ac:dyDescent="0.25">
      <c r="A6796" t="str">
        <f t="shared" ref="A6796:A6859" si="214">"T-"&amp;ROW()-1</f>
        <v>T-6795</v>
      </c>
      <c r="B6796" s="3" t="s">
        <v>2584</v>
      </c>
      <c r="C6796" s="5">
        <v>45461</v>
      </c>
      <c r="D6796" s="3" t="s">
        <v>35</v>
      </c>
      <c r="E6796" s="4" t="s">
        <v>320</v>
      </c>
      <c r="F6796" s="9">
        <v>1</v>
      </c>
      <c r="G6796">
        <f>VLOOKUP(E6796,'Data Produk'!$A$2:$E$2517,5,FALSE)</f>
        <v>13050</v>
      </c>
      <c r="H6796">
        <f t="shared" si="213"/>
        <v>13050</v>
      </c>
      <c r="I6796" t="str">
        <f>VLOOKUP(E6796,'Data Produk'!$A$2:$E$2517,3,FALSE)</f>
        <v>BHINNEKA DURALINK KCT1201 BLACK</v>
      </c>
      <c r="J6796" t="str">
        <f>VLOOKUP(E6796,'Data Produk'!$A$2:$E$2517,4,FALSE)</f>
        <v>CABLE</v>
      </c>
      <c r="K6796" t="str">
        <f>VLOOKUP(D6796,'Data Outlet'!$A$2:$D$17,4,FALSE)</f>
        <v>Budi Santoso</v>
      </c>
      <c r="L6796" t="str">
        <f>VLOOKUP(D6796,'Data Outlet'!$A$2:$D$17,2,FALSE)</f>
        <v>BINTARO EXCHANGE</v>
      </c>
    </row>
    <row r="6797" spans="1:12" x14ac:dyDescent="0.25">
      <c r="A6797" t="str">
        <f t="shared" si="214"/>
        <v>T-6796</v>
      </c>
      <c r="B6797" s="3" t="s">
        <v>2584</v>
      </c>
      <c r="C6797" s="5">
        <v>45444</v>
      </c>
      <c r="D6797" s="3" t="s">
        <v>35</v>
      </c>
      <c r="E6797" s="4" t="s">
        <v>1522</v>
      </c>
      <c r="F6797" s="9">
        <v>1</v>
      </c>
      <c r="G6797">
        <f>VLOOKUP(E6797,'Data Produk'!$A$2:$E$2517,5,FALSE)</f>
        <v>40500</v>
      </c>
      <c r="H6797">
        <f t="shared" si="213"/>
        <v>40500</v>
      </c>
      <c r="I6797" t="str">
        <f>VLOOKUP(E6797,'Data Produk'!$A$2:$E$2517,3,FALSE)</f>
        <v>BHINNEKA MEOW AC5001 HEADSET ACCESSORIES BLACK</v>
      </c>
      <c r="J6797" t="str">
        <f>VLOOKUP(E6797,'Data Produk'!$A$2:$E$2517,4,FALSE)</f>
        <v>OTHER ACCESSORIES</v>
      </c>
      <c r="K6797" t="str">
        <f>VLOOKUP(D6797,'Data Outlet'!$A$2:$D$17,4,FALSE)</f>
        <v>Budi Santoso</v>
      </c>
      <c r="L6797" t="str">
        <f>VLOOKUP(D6797,'Data Outlet'!$A$2:$D$17,2,FALSE)</f>
        <v>BINTARO EXCHANGE</v>
      </c>
    </row>
    <row r="6798" spans="1:12" x14ac:dyDescent="0.25">
      <c r="A6798" t="str">
        <f t="shared" si="214"/>
        <v>T-6797</v>
      </c>
      <c r="B6798" s="3" t="s">
        <v>2584</v>
      </c>
      <c r="C6798" s="5">
        <v>45455</v>
      </c>
      <c r="D6798" s="3" t="s">
        <v>35</v>
      </c>
      <c r="E6798" s="4" t="s">
        <v>2153</v>
      </c>
      <c r="F6798" s="9">
        <v>2</v>
      </c>
      <c r="G6798">
        <f>VLOOKUP(E6798,'Data Produk'!$A$2:$E$2517,5,FALSE)</f>
        <v>40500</v>
      </c>
      <c r="H6798">
        <f t="shared" si="213"/>
        <v>81000</v>
      </c>
      <c r="I6798" t="str">
        <f>VLOOKUP(E6798,'Data Produk'!$A$2:$E$2517,3,FALSE)</f>
        <v>BHINNEKA RHASTA II G13 GAMING MOUSE BLACK</v>
      </c>
      <c r="J6798" t="str">
        <f>VLOOKUP(E6798,'Data Produk'!$A$2:$E$2517,4,FALSE)</f>
        <v>MOUSE GAMING</v>
      </c>
      <c r="K6798" t="str">
        <f>VLOOKUP(D6798,'Data Outlet'!$A$2:$D$17,4,FALSE)</f>
        <v>Budi Santoso</v>
      </c>
      <c r="L6798" t="str">
        <f>VLOOKUP(D6798,'Data Outlet'!$A$2:$D$17,2,FALSE)</f>
        <v>BINTARO EXCHANGE</v>
      </c>
    </row>
    <row r="6799" spans="1:12" x14ac:dyDescent="0.25">
      <c r="A6799" t="str">
        <f t="shared" si="214"/>
        <v>T-6798</v>
      </c>
      <c r="B6799" s="3" t="s">
        <v>2584</v>
      </c>
      <c r="C6799" s="5">
        <v>45455</v>
      </c>
      <c r="D6799" s="3" t="s">
        <v>35</v>
      </c>
      <c r="E6799" s="4" t="s">
        <v>1697</v>
      </c>
      <c r="F6799" s="9">
        <v>1</v>
      </c>
      <c r="G6799">
        <f>VLOOKUP(E6799,'Data Produk'!$A$2:$E$2517,5,FALSE)</f>
        <v>261000</v>
      </c>
      <c r="H6799">
        <f t="shared" si="213"/>
        <v>261000</v>
      </c>
      <c r="I6799" t="str">
        <f>VLOOKUP(E6799,'Data Produk'!$A$2:$E$2517,3,FALSE)</f>
        <v>BHINNEKA ALTO MH91 GAMING HEADSET BLACK</v>
      </c>
      <c r="J6799" t="str">
        <f>VLOOKUP(E6799,'Data Produk'!$A$2:$E$2517,4,FALSE)</f>
        <v>GAMING HEADSET</v>
      </c>
      <c r="K6799" t="str">
        <f>VLOOKUP(D6799,'Data Outlet'!$A$2:$D$17,4,FALSE)</f>
        <v>Budi Santoso</v>
      </c>
      <c r="L6799" t="str">
        <f>VLOOKUP(D6799,'Data Outlet'!$A$2:$D$17,2,FALSE)</f>
        <v>BINTARO EXCHANGE</v>
      </c>
    </row>
    <row r="6800" spans="1:12" x14ac:dyDescent="0.25">
      <c r="A6800" t="str">
        <f t="shared" si="214"/>
        <v>T-6799</v>
      </c>
      <c r="B6800" s="3" t="s">
        <v>2584</v>
      </c>
      <c r="C6800" s="5">
        <v>45457</v>
      </c>
      <c r="D6800" s="3" t="s">
        <v>35</v>
      </c>
      <c r="E6800" s="4" t="s">
        <v>1835</v>
      </c>
      <c r="F6800" s="9">
        <v>1</v>
      </c>
      <c r="G6800">
        <f>VLOOKUP(E6800,'Data Produk'!$A$2:$E$2517,5,FALSE)</f>
        <v>36900</v>
      </c>
      <c r="H6800">
        <f t="shared" si="213"/>
        <v>36900</v>
      </c>
      <c r="I6800" t="str">
        <f>VLOOKUP(E6800,'Data Produk'!$A$2:$E$2517,3,FALSE)</f>
        <v>KC106 BHINNEKA USB CABLE TYPE C</v>
      </c>
      <c r="J6800" t="str">
        <f>VLOOKUP(E6800,'Data Produk'!$A$2:$E$2517,4,FALSE)</f>
        <v>CABLE</v>
      </c>
      <c r="K6800" t="str">
        <f>VLOOKUP(D6800,'Data Outlet'!$A$2:$D$17,4,FALSE)</f>
        <v>Budi Santoso</v>
      </c>
      <c r="L6800" t="str">
        <f>VLOOKUP(D6800,'Data Outlet'!$A$2:$D$17,2,FALSE)</f>
        <v>BINTARO EXCHANGE</v>
      </c>
    </row>
    <row r="6801" spans="1:12" x14ac:dyDescent="0.25">
      <c r="A6801" t="str">
        <f t="shared" si="214"/>
        <v>T-6800</v>
      </c>
      <c r="B6801" s="3" t="s">
        <v>2584</v>
      </c>
      <c r="C6801" s="5">
        <v>45467</v>
      </c>
      <c r="D6801" s="3" t="s">
        <v>35</v>
      </c>
      <c r="E6801" s="4" t="s">
        <v>1973</v>
      </c>
      <c r="F6801" s="9">
        <v>1</v>
      </c>
      <c r="G6801">
        <f>VLOOKUP(E6801,'Data Produk'!$A$2:$E$2517,5,FALSE)</f>
        <v>38700</v>
      </c>
      <c r="H6801">
        <f t="shared" si="213"/>
        <v>38700</v>
      </c>
      <c r="I6801" t="str">
        <f>VLOOKUP(E6801,'Data Produk'!$A$2:$E$2517,3,FALSE)</f>
        <v>BHINNEKA EG3 WIRED EARBUDS BLACK</v>
      </c>
      <c r="J6801" t="str">
        <f>VLOOKUP(E6801,'Data Produk'!$A$2:$E$2517,4,FALSE)</f>
        <v>EARPHONE</v>
      </c>
      <c r="K6801" t="str">
        <f>VLOOKUP(D6801,'Data Outlet'!$A$2:$D$17,4,FALSE)</f>
        <v>Budi Santoso</v>
      </c>
      <c r="L6801" t="str">
        <f>VLOOKUP(D6801,'Data Outlet'!$A$2:$D$17,2,FALSE)</f>
        <v>BINTARO EXCHANGE</v>
      </c>
    </row>
    <row r="6802" spans="1:12" x14ac:dyDescent="0.25">
      <c r="A6802" t="str">
        <f t="shared" si="214"/>
        <v>T-6801</v>
      </c>
      <c r="B6802" s="3" t="s">
        <v>2584</v>
      </c>
      <c r="C6802" s="5">
        <v>45460</v>
      </c>
      <c r="D6802" s="3" t="s">
        <v>35</v>
      </c>
      <c r="E6802" s="4" t="s">
        <v>1547</v>
      </c>
      <c r="F6802" s="9">
        <v>1</v>
      </c>
      <c r="G6802">
        <f>VLOOKUP(E6802,'Data Produk'!$A$2:$E$2517,5,FALSE)</f>
        <v>138500</v>
      </c>
      <c r="H6802">
        <f t="shared" si="213"/>
        <v>138500</v>
      </c>
      <c r="I6802" t="str">
        <f>VLOOKUP(E6802,'Data Produk'!$A$2:$E$2517,3,FALSE)</f>
        <v>BHINNEKA REVOLVER GP12 GAMEPAD BLACK</v>
      </c>
      <c r="J6802" t="str">
        <f>VLOOKUP(E6802,'Data Produk'!$A$2:$E$2517,4,FALSE)</f>
        <v>GAMEPAD</v>
      </c>
      <c r="K6802" t="str">
        <f>VLOOKUP(D6802,'Data Outlet'!$A$2:$D$17,4,FALSE)</f>
        <v>Budi Santoso</v>
      </c>
      <c r="L6802" t="str">
        <f>VLOOKUP(D6802,'Data Outlet'!$A$2:$D$17,2,FALSE)</f>
        <v>BINTARO EXCHANGE</v>
      </c>
    </row>
    <row r="6803" spans="1:12" x14ac:dyDescent="0.25">
      <c r="A6803" t="str">
        <f t="shared" si="214"/>
        <v>T-6802</v>
      </c>
      <c r="B6803" s="3" t="s">
        <v>2584</v>
      </c>
      <c r="C6803" s="5">
        <v>45470</v>
      </c>
      <c r="D6803" s="3" t="s">
        <v>35</v>
      </c>
      <c r="E6803" s="4" t="s">
        <v>366</v>
      </c>
      <c r="F6803" s="9">
        <v>2</v>
      </c>
      <c r="G6803">
        <f>VLOOKUP(E6803,'Data Produk'!$A$2:$E$2517,5,FALSE)</f>
        <v>60750</v>
      </c>
      <c r="H6803">
        <f t="shared" si="213"/>
        <v>121500</v>
      </c>
      <c r="I6803" t="str">
        <f>VLOOKUP(E6803,'Data Produk'!$A$2:$E$2517,3,FALSE)</f>
        <v>BHINNEKA RAIGOR II WG10 GAMING MOUSE RED</v>
      </c>
      <c r="J6803" t="str">
        <f>VLOOKUP(E6803,'Data Produk'!$A$2:$E$2517,4,FALSE)</f>
        <v>MOUSE GAMING</v>
      </c>
      <c r="K6803" t="str">
        <f>VLOOKUP(D6803,'Data Outlet'!$A$2:$D$17,4,FALSE)</f>
        <v>Budi Santoso</v>
      </c>
      <c r="L6803" t="str">
        <f>VLOOKUP(D6803,'Data Outlet'!$A$2:$D$17,2,FALSE)</f>
        <v>BINTARO EXCHANGE</v>
      </c>
    </row>
    <row r="6804" spans="1:12" x14ac:dyDescent="0.25">
      <c r="A6804" t="str">
        <f t="shared" si="214"/>
        <v>T-6803</v>
      </c>
      <c r="B6804" s="3" t="s">
        <v>2584</v>
      </c>
      <c r="C6804" s="5">
        <v>45447</v>
      </c>
      <c r="D6804" s="3" t="s">
        <v>35</v>
      </c>
      <c r="E6804" s="4" t="s">
        <v>2154</v>
      </c>
      <c r="F6804" s="9">
        <v>1</v>
      </c>
      <c r="G6804">
        <f>VLOOKUP(E6804,'Data Produk'!$A$2:$E$2517,5,FALSE)</f>
        <v>165000</v>
      </c>
      <c r="H6804">
        <f t="shared" si="213"/>
        <v>165000</v>
      </c>
      <c r="I6804" t="str">
        <f>VLOOKUP(E6804,'Data Produk'!$A$2:$E$2517,3,FALSE)</f>
        <v>BHINNEKA Gaming Mousepad RGB MPR800s WHITE</v>
      </c>
      <c r="J6804" t="str">
        <f>VLOOKUP(E6804,'Data Produk'!$A$2:$E$2517,4,FALSE)</f>
        <v>GAMING MOUSEPAD</v>
      </c>
      <c r="K6804" t="str">
        <f>VLOOKUP(D6804,'Data Outlet'!$A$2:$D$17,4,FALSE)</f>
        <v>Budi Santoso</v>
      </c>
      <c r="L6804" t="str">
        <f>VLOOKUP(D6804,'Data Outlet'!$A$2:$D$17,2,FALSE)</f>
        <v>BINTARO EXCHANGE</v>
      </c>
    </row>
    <row r="6805" spans="1:12" x14ac:dyDescent="0.25">
      <c r="A6805" t="str">
        <f t="shared" si="214"/>
        <v>T-6804</v>
      </c>
      <c r="B6805" s="3" t="s">
        <v>2584</v>
      </c>
      <c r="C6805" s="5">
        <v>45458</v>
      </c>
      <c r="D6805" s="3" t="s">
        <v>35</v>
      </c>
      <c r="E6805" s="4" t="s">
        <v>1850</v>
      </c>
      <c r="F6805" s="9">
        <v>1</v>
      </c>
      <c r="G6805">
        <f>VLOOKUP(E6805,'Data Produk'!$A$2:$E$2517,5,FALSE)</f>
        <v>73800</v>
      </c>
      <c r="H6805">
        <f t="shared" si="213"/>
        <v>73800</v>
      </c>
      <c r="I6805" t="str">
        <f>VLOOKUP(E6805,'Data Produk'!$A$2:$E$2517,3,FALSE)</f>
        <v>BHINNEKA RAIGOR III WG12R GAMING MOUSE BEIGE</v>
      </c>
      <c r="J6805" t="str">
        <f>VLOOKUP(E6805,'Data Produk'!$A$2:$E$2517,4,FALSE)</f>
        <v>MOUSE GAMING</v>
      </c>
      <c r="K6805" t="str">
        <f>VLOOKUP(D6805,'Data Outlet'!$A$2:$D$17,4,FALSE)</f>
        <v>Budi Santoso</v>
      </c>
      <c r="L6805" t="str">
        <f>VLOOKUP(D6805,'Data Outlet'!$A$2:$D$17,2,FALSE)</f>
        <v>BINTARO EXCHANGE</v>
      </c>
    </row>
    <row r="6806" spans="1:12" x14ac:dyDescent="0.25">
      <c r="A6806" t="str">
        <f t="shared" si="214"/>
        <v>T-6805</v>
      </c>
      <c r="B6806" s="3" t="s">
        <v>2584</v>
      </c>
      <c r="C6806" s="5">
        <v>45462</v>
      </c>
      <c r="D6806" s="3" t="s">
        <v>35</v>
      </c>
      <c r="E6806" s="4" t="s">
        <v>322</v>
      </c>
      <c r="F6806" s="9">
        <v>1</v>
      </c>
      <c r="G6806">
        <f>VLOOKUP(E6806,'Data Produk'!$A$2:$E$2517,5,FALSE)</f>
        <v>27000</v>
      </c>
      <c r="H6806">
        <f t="shared" si="213"/>
        <v>27000</v>
      </c>
      <c r="I6806" t="str">
        <f>VLOOKUP(E6806,'Data Produk'!$A$2:$E$2517,3,FALSE)</f>
        <v>BHINNEKA DURALINK KCB2001 BLACK</v>
      </c>
      <c r="J6806" t="str">
        <f>VLOOKUP(E6806,'Data Produk'!$A$2:$E$2517,4,FALSE)</f>
        <v>CABLE</v>
      </c>
      <c r="K6806" t="str">
        <f>VLOOKUP(D6806,'Data Outlet'!$A$2:$D$17,4,FALSE)</f>
        <v>Budi Santoso</v>
      </c>
      <c r="L6806" t="str">
        <f>VLOOKUP(D6806,'Data Outlet'!$A$2:$D$17,2,FALSE)</f>
        <v>BINTARO EXCHANGE</v>
      </c>
    </row>
    <row r="6807" spans="1:12" x14ac:dyDescent="0.25">
      <c r="A6807" t="str">
        <f t="shared" si="214"/>
        <v>T-6806</v>
      </c>
      <c r="B6807" s="3" t="s">
        <v>2584</v>
      </c>
      <c r="C6807" s="5">
        <v>45444</v>
      </c>
      <c r="D6807" s="3" t="s">
        <v>35</v>
      </c>
      <c r="E6807" s="4" t="s">
        <v>341</v>
      </c>
      <c r="F6807" s="9">
        <v>1</v>
      </c>
      <c r="G6807">
        <f>VLOOKUP(E6807,'Data Produk'!$A$2:$E$2517,5,FALSE)</f>
        <v>49500</v>
      </c>
      <c r="H6807">
        <f t="shared" si="213"/>
        <v>49500</v>
      </c>
      <c r="I6807" t="str">
        <f>VLOOKUP(E6807,'Data Produk'!$A$2:$E$2517,3,FALSE)</f>
        <v>BHINNEKA POWER PURE 20W 1-PORT TYPE-A USB CHARGER (QC) BLACK</v>
      </c>
      <c r="J6807" t="str">
        <f>VLOOKUP(E6807,'Data Produk'!$A$2:$E$2517,4,FALSE)</f>
        <v>CHARGER</v>
      </c>
      <c r="K6807" t="str">
        <f>VLOOKUP(D6807,'Data Outlet'!$A$2:$D$17,4,FALSE)</f>
        <v>Budi Santoso</v>
      </c>
      <c r="L6807" t="str">
        <f>VLOOKUP(D6807,'Data Outlet'!$A$2:$D$17,2,FALSE)</f>
        <v>BINTARO EXCHANGE</v>
      </c>
    </row>
    <row r="6808" spans="1:12" x14ac:dyDescent="0.25">
      <c r="A6808" t="str">
        <f t="shared" si="214"/>
        <v>T-6807</v>
      </c>
      <c r="B6808" s="3" t="s">
        <v>2584</v>
      </c>
      <c r="C6808" s="5">
        <v>45446</v>
      </c>
      <c r="D6808" s="3" t="s">
        <v>35</v>
      </c>
      <c r="E6808" s="4" t="s">
        <v>2091</v>
      </c>
      <c r="F6808" s="9">
        <v>1</v>
      </c>
      <c r="G6808">
        <f>VLOOKUP(E6808,'Data Produk'!$A$2:$E$2517,5,FALSE)</f>
        <v>138000</v>
      </c>
      <c r="H6808">
        <f t="shared" si="213"/>
        <v>138000</v>
      </c>
      <c r="I6808" t="str">
        <f>VLOOKUP(E6808,'Data Produk'!$A$2:$E$2517,3,FALSE)</f>
        <v>BHINNEKA GO Keyboard Mouse Wireless Office WK893</v>
      </c>
      <c r="J6808" t="str">
        <f>VLOOKUP(E6808,'Data Produk'!$A$2:$E$2517,4,FALSE)</f>
        <v>OFFICE COMBO</v>
      </c>
      <c r="K6808" t="str">
        <f>VLOOKUP(D6808,'Data Outlet'!$A$2:$D$17,4,FALSE)</f>
        <v>Budi Santoso</v>
      </c>
      <c r="L6808" t="str">
        <f>VLOOKUP(D6808,'Data Outlet'!$A$2:$D$17,2,FALSE)</f>
        <v>BINTARO EXCHANGE</v>
      </c>
    </row>
    <row r="6809" spans="1:12" x14ac:dyDescent="0.25">
      <c r="A6809" t="str">
        <f t="shared" si="214"/>
        <v>T-6808</v>
      </c>
      <c r="B6809" s="3" t="s">
        <v>2584</v>
      </c>
      <c r="C6809" s="5">
        <v>45449</v>
      </c>
      <c r="D6809" s="3" t="s">
        <v>35</v>
      </c>
      <c r="E6809" s="4" t="s">
        <v>343</v>
      </c>
      <c r="F6809" s="9">
        <v>2</v>
      </c>
      <c r="G6809">
        <f>VLOOKUP(E6809,'Data Produk'!$A$2:$E$2517,5,FALSE)</f>
        <v>57600</v>
      </c>
      <c r="H6809">
        <f t="shared" si="213"/>
        <v>115200</v>
      </c>
      <c r="I6809" t="str">
        <f>VLOOKUP(E6809,'Data Produk'!$A$2:$E$2517,3,FALSE)</f>
        <v>BHINNEKA GO W192 OFFICE MOUSE BLACK</v>
      </c>
      <c r="J6809" t="str">
        <f>VLOOKUP(E6809,'Data Produk'!$A$2:$E$2517,4,FALSE)</f>
        <v>OFFICE MOUSE</v>
      </c>
      <c r="K6809" t="str">
        <f>VLOOKUP(D6809,'Data Outlet'!$A$2:$D$17,4,FALSE)</f>
        <v>Budi Santoso</v>
      </c>
      <c r="L6809" t="str">
        <f>VLOOKUP(D6809,'Data Outlet'!$A$2:$D$17,2,FALSE)</f>
        <v>BINTARO EXCHANGE</v>
      </c>
    </row>
    <row r="6810" spans="1:12" x14ac:dyDescent="0.25">
      <c r="A6810" t="str">
        <f t="shared" si="214"/>
        <v>T-6809</v>
      </c>
      <c r="B6810" s="3" t="s">
        <v>2584</v>
      </c>
      <c r="C6810" s="5">
        <v>45454</v>
      </c>
      <c r="D6810" s="3" t="s">
        <v>35</v>
      </c>
      <c r="E6810" s="4" t="s">
        <v>1357</v>
      </c>
      <c r="F6810" s="9">
        <v>2</v>
      </c>
      <c r="G6810">
        <f>VLOOKUP(E6810,'Data Produk'!$A$2:$E$2517,5,FALSE)</f>
        <v>32000</v>
      </c>
      <c r="H6810">
        <f t="shared" si="213"/>
        <v>64000</v>
      </c>
      <c r="I6810" t="str">
        <f>VLOOKUP(E6810,'Data Produk'!$A$2:$E$2517,3,FALSE)</f>
        <v>KL104 BHINNEKA USB CABLE LIGHTNING</v>
      </c>
      <c r="J6810" t="str">
        <f>VLOOKUP(E6810,'Data Produk'!$A$2:$E$2517,4,FALSE)</f>
        <v>CABLE</v>
      </c>
      <c r="K6810" t="str">
        <f>VLOOKUP(D6810,'Data Outlet'!$A$2:$D$17,4,FALSE)</f>
        <v>Budi Santoso</v>
      </c>
      <c r="L6810" t="str">
        <f>VLOOKUP(D6810,'Data Outlet'!$A$2:$D$17,2,FALSE)</f>
        <v>BINTARO EXCHANGE</v>
      </c>
    </row>
    <row r="6811" spans="1:12" x14ac:dyDescent="0.25">
      <c r="A6811" t="str">
        <f t="shared" si="214"/>
        <v>T-6810</v>
      </c>
      <c r="B6811" s="3" t="s">
        <v>2584</v>
      </c>
      <c r="C6811" s="5">
        <v>45449</v>
      </c>
      <c r="D6811" s="3" t="s">
        <v>35</v>
      </c>
      <c r="E6811" s="4" t="s">
        <v>2155</v>
      </c>
      <c r="F6811" s="9">
        <v>1</v>
      </c>
      <c r="G6811">
        <f>VLOOKUP(E6811,'Data Produk'!$A$2:$E$2517,5,FALSE)</f>
        <v>225000</v>
      </c>
      <c r="H6811">
        <f t="shared" si="213"/>
        <v>225000</v>
      </c>
      <c r="I6811" t="str">
        <f>VLOOKUP(E6811,'Data Produk'!$A$2:$E$2517,3,FALSE)</f>
        <v>WN01 BHINNEKA EARPHONE WIRELESS</v>
      </c>
      <c r="J6811" t="str">
        <f>VLOOKUP(E6811,'Data Produk'!$A$2:$E$2517,4,FALSE)</f>
        <v>EARPHONE</v>
      </c>
      <c r="K6811" t="str">
        <f>VLOOKUP(D6811,'Data Outlet'!$A$2:$D$17,4,FALSE)</f>
        <v>Budi Santoso</v>
      </c>
      <c r="L6811" t="str">
        <f>VLOOKUP(D6811,'Data Outlet'!$A$2:$D$17,2,FALSE)</f>
        <v>BINTARO EXCHANGE</v>
      </c>
    </row>
    <row r="6812" spans="1:12" x14ac:dyDescent="0.25">
      <c r="A6812" t="str">
        <f t="shared" si="214"/>
        <v>T-6811</v>
      </c>
      <c r="B6812" s="3" t="s">
        <v>2584</v>
      </c>
      <c r="C6812" s="5">
        <v>45460</v>
      </c>
      <c r="D6812" s="3" t="s">
        <v>35</v>
      </c>
      <c r="E6812" s="4" t="s">
        <v>2156</v>
      </c>
      <c r="F6812" s="9">
        <v>2</v>
      </c>
      <c r="G6812">
        <f>VLOOKUP(E6812,'Data Produk'!$A$2:$E$2517,5,FALSE)</f>
        <v>50000</v>
      </c>
      <c r="H6812">
        <f t="shared" si="213"/>
        <v>100000</v>
      </c>
      <c r="I6812" t="str">
        <f>VLOOKUP(E6812,'Data Produk'!$A$2:$E$2517,3,FALSE)</f>
        <v>BHINNEKA Gaming Headset Stand Model Y</v>
      </c>
      <c r="J6812" t="str">
        <f>VLOOKUP(E6812,'Data Produk'!$A$2:$E$2517,4,FALSE)</f>
        <v>OTHER ACCESSORIES</v>
      </c>
      <c r="K6812" t="str">
        <f>VLOOKUP(D6812,'Data Outlet'!$A$2:$D$17,4,FALSE)</f>
        <v>Budi Santoso</v>
      </c>
      <c r="L6812" t="str">
        <f>VLOOKUP(D6812,'Data Outlet'!$A$2:$D$17,2,FALSE)</f>
        <v>BINTARO EXCHANGE</v>
      </c>
    </row>
    <row r="6813" spans="1:12" x14ac:dyDescent="0.25">
      <c r="A6813" t="str">
        <f t="shared" si="214"/>
        <v>T-6812</v>
      </c>
      <c r="B6813" s="3" t="s">
        <v>2584</v>
      </c>
      <c r="C6813" s="5">
        <v>45452</v>
      </c>
      <c r="D6813" s="3" t="s">
        <v>35</v>
      </c>
      <c r="E6813" s="4" t="s">
        <v>1382</v>
      </c>
      <c r="F6813" s="9">
        <v>1</v>
      </c>
      <c r="G6813">
        <f>VLOOKUP(E6813,'Data Produk'!$A$2:$E$2517,5,FALSE)</f>
        <v>49500</v>
      </c>
      <c r="H6813">
        <f t="shared" si="213"/>
        <v>49500</v>
      </c>
      <c r="I6813" t="str">
        <f>VLOOKUP(E6813,'Data Produk'!$A$2:$E$2517,3,FALSE)</f>
        <v>BHINNEKA POWER GO 20W 1-PORT TYPE-C USB CHARGER (PD+QC) BLACK</v>
      </c>
      <c r="J6813" t="str">
        <f>VLOOKUP(E6813,'Data Produk'!$A$2:$E$2517,4,FALSE)</f>
        <v>CHARGER</v>
      </c>
      <c r="K6813" t="str">
        <f>VLOOKUP(D6813,'Data Outlet'!$A$2:$D$17,4,FALSE)</f>
        <v>Budi Santoso</v>
      </c>
      <c r="L6813" t="str">
        <f>VLOOKUP(D6813,'Data Outlet'!$A$2:$D$17,2,FALSE)</f>
        <v>BINTARO EXCHANGE</v>
      </c>
    </row>
    <row r="6814" spans="1:12" x14ac:dyDescent="0.25">
      <c r="A6814" t="str">
        <f t="shared" si="214"/>
        <v>T-6813</v>
      </c>
      <c r="B6814" s="3" t="s">
        <v>2584</v>
      </c>
      <c r="C6814" s="5">
        <v>45459</v>
      </c>
      <c r="D6814" s="3" t="s">
        <v>35</v>
      </c>
      <c r="E6814" s="4" t="s">
        <v>956</v>
      </c>
      <c r="F6814" s="9">
        <v>2</v>
      </c>
      <c r="G6814">
        <f>VLOOKUP(E6814,'Data Produk'!$A$2:$E$2517,5,FALSE)</f>
        <v>65700</v>
      </c>
      <c r="H6814">
        <f t="shared" si="213"/>
        <v>131400</v>
      </c>
      <c r="I6814" t="str">
        <f>VLOOKUP(E6814,'Data Produk'!$A$2:$E$2517,3,FALSE)</f>
        <v>BHINNEKA RAIGOR III WG12 GAMING MOUSE BLACK</v>
      </c>
      <c r="J6814" t="str">
        <f>VLOOKUP(E6814,'Data Produk'!$A$2:$E$2517,4,FALSE)</f>
        <v>MOUSE GAMING</v>
      </c>
      <c r="K6814" t="str">
        <f>VLOOKUP(D6814,'Data Outlet'!$A$2:$D$17,4,FALSE)</f>
        <v>Budi Santoso</v>
      </c>
      <c r="L6814" t="str">
        <f>VLOOKUP(D6814,'Data Outlet'!$A$2:$D$17,2,FALSE)</f>
        <v>BINTARO EXCHANGE</v>
      </c>
    </row>
    <row r="6815" spans="1:12" x14ac:dyDescent="0.25">
      <c r="A6815" t="str">
        <f t="shared" si="214"/>
        <v>T-6814</v>
      </c>
      <c r="B6815" s="3" t="s">
        <v>2584</v>
      </c>
      <c r="C6815" s="5">
        <v>45466</v>
      </c>
      <c r="D6815" s="3" t="s">
        <v>35</v>
      </c>
      <c r="E6815" s="4" t="s">
        <v>355</v>
      </c>
      <c r="F6815" s="9">
        <v>1</v>
      </c>
      <c r="G6815">
        <f>VLOOKUP(E6815,'Data Produk'!$A$2:$E$2517,5,FALSE)</f>
        <v>36900</v>
      </c>
      <c r="H6815">
        <f t="shared" si="213"/>
        <v>36900</v>
      </c>
      <c r="I6815" t="str">
        <f>VLOOKUP(E6815,'Data Produk'!$A$2:$E$2517,3,FALSE)</f>
        <v>KL106 BHINNEKA USB CABLE LIGHTNING</v>
      </c>
      <c r="J6815" t="str">
        <f>VLOOKUP(E6815,'Data Produk'!$A$2:$E$2517,4,FALSE)</f>
        <v>CABLE</v>
      </c>
      <c r="K6815" t="str">
        <f>VLOOKUP(D6815,'Data Outlet'!$A$2:$D$17,4,FALSE)</f>
        <v>Budi Santoso</v>
      </c>
      <c r="L6815" t="str">
        <f>VLOOKUP(D6815,'Data Outlet'!$A$2:$D$17,2,FALSE)</f>
        <v>BINTARO EXCHANGE</v>
      </c>
    </row>
    <row r="6816" spans="1:12" x14ac:dyDescent="0.25">
      <c r="A6816" t="str">
        <f t="shared" si="214"/>
        <v>T-6815</v>
      </c>
      <c r="B6816" s="3" t="s">
        <v>2584</v>
      </c>
      <c r="C6816" s="5">
        <v>45455</v>
      </c>
      <c r="D6816" s="3" t="s">
        <v>35</v>
      </c>
      <c r="E6816" s="4" t="s">
        <v>1757</v>
      </c>
      <c r="F6816" s="9">
        <v>1</v>
      </c>
      <c r="G6816">
        <f>VLOOKUP(E6816,'Data Produk'!$A$2:$E$2517,5,FALSE)</f>
        <v>27000</v>
      </c>
      <c r="H6816">
        <f t="shared" si="213"/>
        <v>27000</v>
      </c>
      <c r="I6816" t="str">
        <f>VLOOKUP(E6816,'Data Produk'!$A$2:$E$2517,3,FALSE)</f>
        <v>KM201 BHINNEKA USB CABLE MICRO</v>
      </c>
      <c r="J6816" t="str">
        <f>VLOOKUP(E6816,'Data Produk'!$A$2:$E$2517,4,FALSE)</f>
        <v>CABLE</v>
      </c>
      <c r="K6816" t="str">
        <f>VLOOKUP(D6816,'Data Outlet'!$A$2:$D$17,4,FALSE)</f>
        <v>Budi Santoso</v>
      </c>
      <c r="L6816" t="str">
        <f>VLOOKUP(D6816,'Data Outlet'!$A$2:$D$17,2,FALSE)</f>
        <v>BINTARO EXCHANGE</v>
      </c>
    </row>
    <row r="6817" spans="1:12" x14ac:dyDescent="0.25">
      <c r="A6817" t="str">
        <f t="shared" si="214"/>
        <v>T-6816</v>
      </c>
      <c r="B6817" s="3" t="s">
        <v>2584</v>
      </c>
      <c r="C6817" s="5">
        <v>45446</v>
      </c>
      <c r="D6817" s="3" t="s">
        <v>35</v>
      </c>
      <c r="E6817" s="4" t="s">
        <v>2157</v>
      </c>
      <c r="F6817" s="9">
        <v>1</v>
      </c>
      <c r="G6817">
        <f>VLOOKUP(E6817,'Data Produk'!$A$2:$E$2517,5,FALSE)</f>
        <v>440100</v>
      </c>
      <c r="H6817">
        <f t="shared" si="213"/>
        <v>440100</v>
      </c>
      <c r="I6817" t="str">
        <f>VLOOKUP(E6817,'Data Produk'!$A$2:$E$2517,3,FALSE)</f>
        <v>BHINNEKA Gaming Keyboard MAXFIT 61 MK-857 Black RED SWITCH</v>
      </c>
      <c r="J6817" t="str">
        <f>VLOOKUP(E6817,'Data Produk'!$A$2:$E$2517,4,FALSE)</f>
        <v>KEYBOARD GAMING</v>
      </c>
      <c r="K6817" t="str">
        <f>VLOOKUP(D6817,'Data Outlet'!$A$2:$D$17,4,FALSE)</f>
        <v>Budi Santoso</v>
      </c>
      <c r="L6817" t="str">
        <f>VLOOKUP(D6817,'Data Outlet'!$A$2:$D$17,2,FALSE)</f>
        <v>BINTARO EXCHANGE</v>
      </c>
    </row>
    <row r="6818" spans="1:12" x14ac:dyDescent="0.25">
      <c r="A6818" t="str">
        <f t="shared" si="214"/>
        <v>T-6817</v>
      </c>
      <c r="B6818" s="3" t="s">
        <v>2584</v>
      </c>
      <c r="C6818" s="5">
        <v>45464</v>
      </c>
      <c r="D6818" s="3" t="s">
        <v>35</v>
      </c>
      <c r="E6818" s="4" t="s">
        <v>1954</v>
      </c>
      <c r="F6818" s="9">
        <v>1</v>
      </c>
      <c r="G6818">
        <f>VLOOKUP(E6818,'Data Produk'!$A$2:$E$2517,5,FALSE)</f>
        <v>40500</v>
      </c>
      <c r="H6818">
        <f t="shared" si="213"/>
        <v>40500</v>
      </c>
      <c r="I6818" t="str">
        <f>VLOOKUP(E6818,'Data Produk'!$A$2:$E$2517,3,FALSE)</f>
        <v>BHINNEKA Mouse Wireless W188 WHITE</v>
      </c>
      <c r="J6818" t="str">
        <f>VLOOKUP(E6818,'Data Produk'!$A$2:$E$2517,4,FALSE)</f>
        <v>OFFICE MOUSE</v>
      </c>
      <c r="K6818" t="str">
        <f>VLOOKUP(D6818,'Data Outlet'!$A$2:$D$17,4,FALSE)</f>
        <v>Budi Santoso</v>
      </c>
      <c r="L6818" t="str">
        <f>VLOOKUP(D6818,'Data Outlet'!$A$2:$D$17,2,FALSE)</f>
        <v>BINTARO EXCHANGE</v>
      </c>
    </row>
    <row r="6819" spans="1:12" x14ac:dyDescent="0.25">
      <c r="A6819" t="str">
        <f t="shared" si="214"/>
        <v>T-6818</v>
      </c>
      <c r="B6819" s="3" t="s">
        <v>2584</v>
      </c>
      <c r="C6819" s="5">
        <v>45446</v>
      </c>
      <c r="D6819" s="3" t="s">
        <v>35</v>
      </c>
      <c r="E6819" s="4" t="s">
        <v>1491</v>
      </c>
      <c r="F6819" s="9">
        <v>1</v>
      </c>
      <c r="G6819">
        <f>VLOOKUP(E6819,'Data Produk'!$A$2:$E$2517,5,FALSE)</f>
        <v>73800</v>
      </c>
      <c r="H6819">
        <f t="shared" si="213"/>
        <v>73800</v>
      </c>
      <c r="I6819" t="str">
        <f>VLOOKUP(E6819,'Data Produk'!$A$2:$E$2517,3,FALSE)</f>
        <v>BHINNEKA SMART LIGHT BUB 9W SLB101</v>
      </c>
      <c r="J6819" t="str">
        <f>VLOOKUP(E6819,'Data Produk'!$A$2:$E$2517,4,FALSE)</f>
        <v>SMART LIFE</v>
      </c>
      <c r="K6819" t="str">
        <f>VLOOKUP(D6819,'Data Outlet'!$A$2:$D$17,4,FALSE)</f>
        <v>Budi Santoso</v>
      </c>
      <c r="L6819" t="str">
        <f>VLOOKUP(D6819,'Data Outlet'!$A$2:$D$17,2,FALSE)</f>
        <v>BINTARO EXCHANGE</v>
      </c>
    </row>
    <row r="6820" spans="1:12" x14ac:dyDescent="0.25">
      <c r="A6820" t="str">
        <f t="shared" si="214"/>
        <v>T-6819</v>
      </c>
      <c r="B6820" s="3" t="s">
        <v>2584</v>
      </c>
      <c r="C6820" s="5">
        <v>45473</v>
      </c>
      <c r="D6820" s="3" t="s">
        <v>35</v>
      </c>
      <c r="E6820" s="4" t="s">
        <v>1699</v>
      </c>
      <c r="F6820" s="9">
        <v>1</v>
      </c>
      <c r="G6820">
        <f>VLOOKUP(E6820,'Data Produk'!$A$2:$E$2517,5,FALSE)</f>
        <v>65700</v>
      </c>
      <c r="H6820">
        <f t="shared" si="213"/>
        <v>65700</v>
      </c>
      <c r="I6820" t="str">
        <f>VLOOKUP(E6820,'Data Produk'!$A$2:$E$2517,3,FALSE)</f>
        <v>BHINNEKA AGILE MP453 GAMING MOUSEPAD BLACK</v>
      </c>
      <c r="J6820" t="str">
        <f>VLOOKUP(E6820,'Data Produk'!$A$2:$E$2517,4,FALSE)</f>
        <v>GAMING MOUSEPAD</v>
      </c>
      <c r="K6820" t="str">
        <f>VLOOKUP(D6820,'Data Outlet'!$A$2:$D$17,4,FALSE)</f>
        <v>Budi Santoso</v>
      </c>
      <c r="L6820" t="str">
        <f>VLOOKUP(D6820,'Data Outlet'!$A$2:$D$17,2,FALSE)</f>
        <v>BINTARO EXCHANGE</v>
      </c>
    </row>
    <row r="6821" spans="1:12" x14ac:dyDescent="0.25">
      <c r="A6821" t="str">
        <f t="shared" si="214"/>
        <v>T-6820</v>
      </c>
      <c r="B6821" s="3" t="s">
        <v>2584</v>
      </c>
      <c r="C6821" s="5">
        <v>45471</v>
      </c>
      <c r="D6821" s="3" t="s">
        <v>35</v>
      </c>
      <c r="E6821" s="4" t="s">
        <v>369</v>
      </c>
      <c r="F6821" s="9">
        <v>2</v>
      </c>
      <c r="G6821">
        <f>VLOOKUP(E6821,'Data Produk'!$A$2:$E$2517,5,FALSE)</f>
        <v>57150</v>
      </c>
      <c r="H6821">
        <f t="shared" si="213"/>
        <v>114300</v>
      </c>
      <c r="I6821" t="str">
        <f>VLOOKUP(E6821,'Data Produk'!$A$2:$E$2517,3,FALSE)</f>
        <v>BHINNEKA AGILE MP353 GAMING MOUSEPAD BLACK</v>
      </c>
      <c r="J6821" t="str">
        <f>VLOOKUP(E6821,'Data Produk'!$A$2:$E$2517,4,FALSE)</f>
        <v>GAMING MOUSEPAD</v>
      </c>
      <c r="K6821" t="str">
        <f>VLOOKUP(D6821,'Data Outlet'!$A$2:$D$17,4,FALSE)</f>
        <v>Budi Santoso</v>
      </c>
      <c r="L6821" t="str">
        <f>VLOOKUP(D6821,'Data Outlet'!$A$2:$D$17,2,FALSE)</f>
        <v>BINTARO EXCHANGE</v>
      </c>
    </row>
    <row r="6822" spans="1:12" x14ac:dyDescent="0.25">
      <c r="A6822" t="str">
        <f t="shared" si="214"/>
        <v>T-6821</v>
      </c>
      <c r="B6822" s="3" t="s">
        <v>2584</v>
      </c>
      <c r="C6822" s="5">
        <v>45461</v>
      </c>
      <c r="D6822" s="3" t="s">
        <v>35</v>
      </c>
      <c r="E6822" s="4" t="s">
        <v>1758</v>
      </c>
      <c r="F6822" s="9">
        <v>1</v>
      </c>
      <c r="G6822">
        <f>VLOOKUP(E6822,'Data Produk'!$A$2:$E$2517,5,FALSE)</f>
        <v>243000</v>
      </c>
      <c r="H6822">
        <f t="shared" si="213"/>
        <v>243000</v>
      </c>
      <c r="I6822" t="str">
        <f>VLOOKUP(E6822,'Data Produk'!$A$2:$E$2517,3,FALSE)</f>
        <v>BHINNEKA LUMINOUS C30 WEBCAM BLACK</v>
      </c>
      <c r="J6822" t="str">
        <f>VLOOKUP(E6822,'Data Produk'!$A$2:$E$2517,4,FALSE)</f>
        <v>STREAMING DEVICES</v>
      </c>
      <c r="K6822" t="str">
        <f>VLOOKUP(D6822,'Data Outlet'!$A$2:$D$17,4,FALSE)</f>
        <v>Budi Santoso</v>
      </c>
      <c r="L6822" t="str">
        <f>VLOOKUP(D6822,'Data Outlet'!$A$2:$D$17,2,FALSE)</f>
        <v>BINTARO EXCHANGE</v>
      </c>
    </row>
    <row r="6823" spans="1:12" x14ac:dyDescent="0.25">
      <c r="A6823" t="str">
        <f t="shared" si="214"/>
        <v>T-6822</v>
      </c>
      <c r="B6823" s="3" t="s">
        <v>2584</v>
      </c>
      <c r="C6823" s="5">
        <v>45464</v>
      </c>
      <c r="D6823" s="3" t="s">
        <v>35</v>
      </c>
      <c r="E6823" s="4" t="s">
        <v>1703</v>
      </c>
      <c r="F6823" s="9">
        <v>2</v>
      </c>
      <c r="G6823">
        <f>VLOOKUP(E6823,'Data Produk'!$A$2:$E$2517,5,FALSE)</f>
        <v>162000</v>
      </c>
      <c r="H6823">
        <f t="shared" si="213"/>
        <v>324000</v>
      </c>
      <c r="I6823" t="str">
        <f>VLOOKUP(E6823,'Data Produk'!$A$2:$E$2517,3,FALSE)</f>
        <v>BHINNEKA GO WH03 WIRELESS HEADSET BEIGE</v>
      </c>
      <c r="J6823" t="str">
        <f>VLOOKUP(E6823,'Data Produk'!$A$2:$E$2517,4,FALSE)</f>
        <v>WIRELESS HEADSET</v>
      </c>
      <c r="K6823" t="str">
        <f>VLOOKUP(D6823,'Data Outlet'!$A$2:$D$17,4,FALSE)</f>
        <v>Budi Santoso</v>
      </c>
      <c r="L6823" t="str">
        <f>VLOOKUP(D6823,'Data Outlet'!$A$2:$D$17,2,FALSE)</f>
        <v>BINTARO EXCHANGE</v>
      </c>
    </row>
    <row r="6824" spans="1:12" x14ac:dyDescent="0.25">
      <c r="A6824" t="str">
        <f t="shared" si="214"/>
        <v>T-6823</v>
      </c>
      <c r="B6824" s="3" t="s">
        <v>2584</v>
      </c>
      <c r="C6824" s="5">
        <v>45445</v>
      </c>
      <c r="D6824" s="3" t="s">
        <v>35</v>
      </c>
      <c r="E6824" s="4" t="s">
        <v>1768</v>
      </c>
      <c r="F6824" s="9">
        <v>1</v>
      </c>
      <c r="G6824">
        <f>VLOOKUP(E6824,'Data Produk'!$A$2:$E$2517,5,FALSE)</f>
        <v>81000</v>
      </c>
      <c r="H6824">
        <f t="shared" si="213"/>
        <v>81000</v>
      </c>
      <c r="I6824" t="str">
        <f>VLOOKUP(E6824,'Data Produk'!$A$2:$E$2517,3,FALSE)</f>
        <v>BHINNEKA AGILE MP903 GAMING MOUSEPAD BLACK</v>
      </c>
      <c r="J6824" t="str">
        <f>VLOOKUP(E6824,'Data Produk'!$A$2:$E$2517,4,FALSE)</f>
        <v>GAMING MOUSEPAD</v>
      </c>
      <c r="K6824" t="str">
        <f>VLOOKUP(D6824,'Data Outlet'!$A$2:$D$17,4,FALSE)</f>
        <v>Budi Santoso</v>
      </c>
      <c r="L6824" t="str">
        <f>VLOOKUP(D6824,'Data Outlet'!$A$2:$D$17,2,FALSE)</f>
        <v>BINTARO EXCHANGE</v>
      </c>
    </row>
    <row r="6825" spans="1:12" x14ac:dyDescent="0.25">
      <c r="A6825" t="str">
        <f t="shared" si="214"/>
        <v>T-6824</v>
      </c>
      <c r="B6825" s="3" t="s">
        <v>2584</v>
      </c>
      <c r="C6825" s="5">
        <v>45450</v>
      </c>
      <c r="D6825" s="3" t="s">
        <v>36</v>
      </c>
      <c r="E6825" s="4" t="s">
        <v>1392</v>
      </c>
      <c r="F6825" s="9">
        <v>1</v>
      </c>
      <c r="G6825">
        <f>VLOOKUP(E6825,'Data Produk'!$A$2:$E$2517,5,FALSE)</f>
        <v>65700</v>
      </c>
      <c r="H6825">
        <f t="shared" si="213"/>
        <v>65700</v>
      </c>
      <c r="I6825" t="str">
        <f>VLOOKUP(E6825,'Data Produk'!$A$2:$E$2517,3,FALSE)</f>
        <v>BHINNEKA POWER GO 20W 1-PORT TYPE-C USB CHARGER (PD) WHITE</v>
      </c>
      <c r="J6825" t="str">
        <f>VLOOKUP(E6825,'Data Produk'!$A$2:$E$2517,4,FALSE)</f>
        <v>CHARGER</v>
      </c>
      <c r="K6825" t="str">
        <f>VLOOKUP(D6825,'Data Outlet'!$A$2:$D$17,4,FALSE)</f>
        <v>Citra Dewi</v>
      </c>
      <c r="L6825" t="str">
        <f>VLOOKUP(D6825,'Data Outlet'!$A$2:$D$17,2,FALSE)</f>
        <v>CENTER POINT MEDAN</v>
      </c>
    </row>
    <row r="6826" spans="1:12" x14ac:dyDescent="0.25">
      <c r="A6826" t="str">
        <f t="shared" si="214"/>
        <v>T-6825</v>
      </c>
      <c r="B6826" s="3" t="s">
        <v>2584</v>
      </c>
      <c r="C6826" s="5">
        <v>45465</v>
      </c>
      <c r="D6826" s="3" t="s">
        <v>36</v>
      </c>
      <c r="E6826" s="4" t="s">
        <v>1730</v>
      </c>
      <c r="F6826" s="9">
        <v>1</v>
      </c>
      <c r="G6826">
        <f>VLOOKUP(E6826,'Data Produk'!$A$2:$E$2517,5,FALSE)</f>
        <v>17100</v>
      </c>
      <c r="H6826">
        <f t="shared" si="213"/>
        <v>17100</v>
      </c>
      <c r="I6826" t="str">
        <f>VLOOKUP(E6826,'Data Produk'!$A$2:$E$2517,3,FALSE)</f>
        <v>KM103 BHINNEKA USB CABLE MICRO</v>
      </c>
      <c r="J6826" t="str">
        <f>VLOOKUP(E6826,'Data Produk'!$A$2:$E$2517,4,FALSE)</f>
        <v>CABLE</v>
      </c>
      <c r="K6826" t="str">
        <f>VLOOKUP(D6826,'Data Outlet'!$A$2:$D$17,4,FALSE)</f>
        <v>Citra Dewi</v>
      </c>
      <c r="L6826" t="str">
        <f>VLOOKUP(D6826,'Data Outlet'!$A$2:$D$17,2,FALSE)</f>
        <v>CENTER POINT MEDAN</v>
      </c>
    </row>
    <row r="6827" spans="1:12" x14ac:dyDescent="0.25">
      <c r="A6827" t="str">
        <f t="shared" si="214"/>
        <v>T-6826</v>
      </c>
      <c r="B6827" s="3" t="s">
        <v>2584</v>
      </c>
      <c r="C6827" s="5">
        <v>45468</v>
      </c>
      <c r="D6827" s="3" t="s">
        <v>36</v>
      </c>
      <c r="E6827" s="4" t="s">
        <v>1741</v>
      </c>
      <c r="F6827" s="9">
        <v>1</v>
      </c>
      <c r="G6827">
        <f>VLOOKUP(E6827,'Data Produk'!$A$2:$E$2517,5,FALSE)</f>
        <v>440100</v>
      </c>
      <c r="H6827">
        <f t="shared" si="213"/>
        <v>440100</v>
      </c>
      <c r="I6827" t="str">
        <f>VLOOKUP(E6827,'Data Produk'!$A$2:$E$2517,3,FALSE)</f>
        <v>BHINNEKA Gaming Keyboard MAXFIT 61 MK-857 Black RED SWITCH</v>
      </c>
      <c r="J6827" t="str">
        <f>VLOOKUP(E6827,'Data Produk'!$A$2:$E$2517,4,FALSE)</f>
        <v>KEYBOARD GAMING</v>
      </c>
      <c r="K6827" t="str">
        <f>VLOOKUP(D6827,'Data Outlet'!$A$2:$D$17,4,FALSE)</f>
        <v>Citra Dewi</v>
      </c>
      <c r="L6827" t="str">
        <f>VLOOKUP(D6827,'Data Outlet'!$A$2:$D$17,2,FALSE)</f>
        <v>CENTER POINT MEDAN</v>
      </c>
    </row>
    <row r="6828" spans="1:12" x14ac:dyDescent="0.25">
      <c r="A6828" t="str">
        <f t="shared" si="214"/>
        <v>T-6827</v>
      </c>
      <c r="B6828" s="3" t="s">
        <v>2584</v>
      </c>
      <c r="C6828" s="5">
        <v>45461</v>
      </c>
      <c r="D6828" s="3" t="s">
        <v>36</v>
      </c>
      <c r="E6828" s="4" t="s">
        <v>2158</v>
      </c>
      <c r="F6828" s="9">
        <v>5</v>
      </c>
      <c r="G6828">
        <f>VLOOKUP(E6828,'Data Produk'!$A$2:$E$2517,5,FALSE)</f>
        <v>11700</v>
      </c>
      <c r="H6828">
        <f t="shared" si="213"/>
        <v>58500</v>
      </c>
      <c r="I6828" t="str">
        <f>VLOOKUP(E6828,'Data Produk'!$A$2:$E$2517,3,FALSE)</f>
        <v>BHINNEKA Gaming Mousepad MP25</v>
      </c>
      <c r="J6828" t="str">
        <f>VLOOKUP(E6828,'Data Produk'!$A$2:$E$2517,4,FALSE)</f>
        <v>BASIC MOUSEPAD</v>
      </c>
      <c r="K6828" t="str">
        <f>VLOOKUP(D6828,'Data Outlet'!$A$2:$D$17,4,FALSE)</f>
        <v>Citra Dewi</v>
      </c>
      <c r="L6828" t="str">
        <f>VLOOKUP(D6828,'Data Outlet'!$A$2:$D$17,2,FALSE)</f>
        <v>CENTER POINT MEDAN</v>
      </c>
    </row>
    <row r="6829" spans="1:12" x14ac:dyDescent="0.25">
      <c r="A6829" t="str">
        <f t="shared" si="214"/>
        <v>T-6828</v>
      </c>
      <c r="B6829" s="3" t="s">
        <v>2584</v>
      </c>
      <c r="C6829" s="5">
        <v>45452</v>
      </c>
      <c r="D6829" s="3" t="s">
        <v>36</v>
      </c>
      <c r="E6829" s="4" t="s">
        <v>1860</v>
      </c>
      <c r="F6829" s="9">
        <v>2</v>
      </c>
      <c r="G6829">
        <f>VLOOKUP(E6829,'Data Produk'!$A$2:$E$2517,5,FALSE)</f>
        <v>125100</v>
      </c>
      <c r="H6829">
        <f t="shared" si="213"/>
        <v>250200</v>
      </c>
      <c r="I6829" t="str">
        <f>VLOOKUP(E6829,'Data Produk'!$A$2:$E$2517,3,FALSE)</f>
        <v>BHINNEKA THOR II X16 GAMING MOUSE BLACK</v>
      </c>
      <c r="J6829" t="str">
        <f>VLOOKUP(E6829,'Data Produk'!$A$2:$E$2517,4,FALSE)</f>
        <v>MOUSE GAMING</v>
      </c>
      <c r="K6829" t="str">
        <f>VLOOKUP(D6829,'Data Outlet'!$A$2:$D$17,4,FALSE)</f>
        <v>Citra Dewi</v>
      </c>
      <c r="L6829" t="str">
        <f>VLOOKUP(D6829,'Data Outlet'!$A$2:$D$17,2,FALSE)</f>
        <v>CENTER POINT MEDAN</v>
      </c>
    </row>
    <row r="6830" spans="1:12" x14ac:dyDescent="0.25">
      <c r="A6830" t="str">
        <f t="shared" si="214"/>
        <v>T-6829</v>
      </c>
      <c r="B6830" s="3" t="s">
        <v>2584</v>
      </c>
      <c r="C6830" s="5">
        <v>45462</v>
      </c>
      <c r="D6830" s="3" t="s">
        <v>36</v>
      </c>
      <c r="E6830" s="4" t="s">
        <v>1861</v>
      </c>
      <c r="F6830" s="9">
        <v>4</v>
      </c>
      <c r="G6830">
        <f>VLOOKUP(E6830,'Data Produk'!$A$2:$E$2517,5,FALSE)</f>
        <v>44100</v>
      </c>
      <c r="H6830">
        <f t="shared" si="213"/>
        <v>176400</v>
      </c>
      <c r="I6830" t="str">
        <f>VLOOKUP(E6830,'Data Produk'!$A$2:$E$2517,3,FALSE)</f>
        <v>BHINNEKA POWER PURE 18W 1-PORT TYPE-A USB CHARGER (QC) WHITE</v>
      </c>
      <c r="J6830" t="str">
        <f>VLOOKUP(E6830,'Data Produk'!$A$2:$E$2517,4,FALSE)</f>
        <v>CHARGER</v>
      </c>
      <c r="K6830" t="str">
        <f>VLOOKUP(D6830,'Data Outlet'!$A$2:$D$17,4,FALSE)</f>
        <v>Citra Dewi</v>
      </c>
      <c r="L6830" t="str">
        <f>VLOOKUP(D6830,'Data Outlet'!$A$2:$D$17,2,FALSE)</f>
        <v>CENTER POINT MEDAN</v>
      </c>
    </row>
    <row r="6831" spans="1:12" x14ac:dyDescent="0.25">
      <c r="A6831" t="str">
        <f t="shared" si="214"/>
        <v>T-6830</v>
      </c>
      <c r="B6831" s="3" t="s">
        <v>2584</v>
      </c>
      <c r="C6831" s="5">
        <v>45444</v>
      </c>
      <c r="D6831" s="3" t="s">
        <v>36</v>
      </c>
      <c r="E6831" s="4" t="s">
        <v>121</v>
      </c>
      <c r="F6831" s="9">
        <v>2</v>
      </c>
      <c r="G6831">
        <f>VLOOKUP(E6831,'Data Produk'!$A$2:$E$2517,5,FALSE)</f>
        <v>82800</v>
      </c>
      <c r="H6831">
        <f t="shared" si="213"/>
        <v>165600</v>
      </c>
      <c r="I6831" t="str">
        <f>VLOOKUP(E6831,'Data Produk'!$A$2:$E$2517,3,FALSE)</f>
        <v>BHINNEKA W190 OFFICE MOUSE MINT</v>
      </c>
      <c r="J6831" t="str">
        <f>VLOOKUP(E6831,'Data Produk'!$A$2:$E$2517,4,FALSE)</f>
        <v>OFFICE MOUSE</v>
      </c>
      <c r="K6831" t="str">
        <f>VLOOKUP(D6831,'Data Outlet'!$A$2:$D$17,4,FALSE)</f>
        <v>Citra Dewi</v>
      </c>
      <c r="L6831" t="str">
        <f>VLOOKUP(D6831,'Data Outlet'!$A$2:$D$17,2,FALSE)</f>
        <v>CENTER POINT MEDAN</v>
      </c>
    </row>
    <row r="6832" spans="1:12" x14ac:dyDescent="0.25">
      <c r="A6832" t="str">
        <f t="shared" si="214"/>
        <v>T-6831</v>
      </c>
      <c r="B6832" s="3" t="s">
        <v>2584</v>
      </c>
      <c r="C6832" s="5">
        <v>45453</v>
      </c>
      <c r="D6832" s="3" t="s">
        <v>36</v>
      </c>
      <c r="E6832" s="4" t="s">
        <v>559</v>
      </c>
      <c r="F6832" s="9">
        <v>2</v>
      </c>
      <c r="G6832">
        <f>VLOOKUP(E6832,'Data Produk'!$A$2:$E$2517,5,FALSE)</f>
        <v>27000</v>
      </c>
      <c r="H6832">
        <f t="shared" si="213"/>
        <v>54000</v>
      </c>
      <c r="I6832" t="str">
        <f>VLOOKUP(E6832,'Data Produk'!$A$2:$E$2517,3,FALSE)</f>
        <v>KM201 BHINNEKA USB CABLE MICRO</v>
      </c>
      <c r="J6832" t="str">
        <f>VLOOKUP(E6832,'Data Produk'!$A$2:$E$2517,4,FALSE)</f>
        <v>CABLE</v>
      </c>
      <c r="K6832" t="str">
        <f>VLOOKUP(D6832,'Data Outlet'!$A$2:$D$17,4,FALSE)</f>
        <v>Citra Dewi</v>
      </c>
      <c r="L6832" t="str">
        <f>VLOOKUP(D6832,'Data Outlet'!$A$2:$D$17,2,FALSE)</f>
        <v>CENTER POINT MEDAN</v>
      </c>
    </row>
    <row r="6833" spans="1:12" x14ac:dyDescent="0.25">
      <c r="A6833" t="str">
        <f t="shared" si="214"/>
        <v>T-6832</v>
      </c>
      <c r="B6833" s="3" t="s">
        <v>2584</v>
      </c>
      <c r="C6833" s="5">
        <v>45456</v>
      </c>
      <c r="D6833" s="3" t="s">
        <v>36</v>
      </c>
      <c r="E6833" s="4" t="s">
        <v>1797</v>
      </c>
      <c r="F6833" s="9">
        <v>1</v>
      </c>
      <c r="G6833">
        <f>VLOOKUP(E6833,'Data Produk'!$A$2:$E$2517,5,FALSE)</f>
        <v>60750</v>
      </c>
      <c r="H6833">
        <f t="shared" si="213"/>
        <v>60750</v>
      </c>
      <c r="I6833" t="str">
        <f>VLOOKUP(E6833,'Data Produk'!$A$2:$E$2517,3,FALSE)</f>
        <v>BHINNEKA RAIGOR II WG10 GAMING MOUSE BLACK</v>
      </c>
      <c r="J6833" t="str">
        <f>VLOOKUP(E6833,'Data Produk'!$A$2:$E$2517,4,FALSE)</f>
        <v>MOUSE GAMING</v>
      </c>
      <c r="K6833" t="str">
        <f>VLOOKUP(D6833,'Data Outlet'!$A$2:$D$17,4,FALSE)</f>
        <v>Citra Dewi</v>
      </c>
      <c r="L6833" t="str">
        <f>VLOOKUP(D6833,'Data Outlet'!$A$2:$D$17,2,FALSE)</f>
        <v>CENTER POINT MEDAN</v>
      </c>
    </row>
    <row r="6834" spans="1:12" x14ac:dyDescent="0.25">
      <c r="A6834" t="str">
        <f t="shared" si="214"/>
        <v>T-6833</v>
      </c>
      <c r="B6834" s="3" t="s">
        <v>2584</v>
      </c>
      <c r="C6834" s="5">
        <v>45450</v>
      </c>
      <c r="D6834" s="3" t="s">
        <v>36</v>
      </c>
      <c r="E6834" s="4" t="s">
        <v>138</v>
      </c>
      <c r="F6834" s="9">
        <v>1</v>
      </c>
      <c r="G6834">
        <f>VLOOKUP(E6834,'Data Produk'!$A$2:$E$2517,5,FALSE)</f>
        <v>82800</v>
      </c>
      <c r="H6834">
        <f t="shared" si="213"/>
        <v>82800</v>
      </c>
      <c r="I6834" t="str">
        <f>VLOOKUP(E6834,'Data Produk'!$A$2:$E$2517,3,FALSE)</f>
        <v>BHINNEKA W190 OFFICE MOUSE BLACK</v>
      </c>
      <c r="J6834" t="str">
        <f>VLOOKUP(E6834,'Data Produk'!$A$2:$E$2517,4,FALSE)</f>
        <v>OFFICE MOUSE</v>
      </c>
      <c r="K6834" t="str">
        <f>VLOOKUP(D6834,'Data Outlet'!$A$2:$D$17,4,FALSE)</f>
        <v>Citra Dewi</v>
      </c>
      <c r="L6834" t="str">
        <f>VLOOKUP(D6834,'Data Outlet'!$A$2:$D$17,2,FALSE)</f>
        <v>CENTER POINT MEDAN</v>
      </c>
    </row>
    <row r="6835" spans="1:12" x14ac:dyDescent="0.25">
      <c r="A6835" t="str">
        <f t="shared" si="214"/>
        <v>T-6834</v>
      </c>
      <c r="B6835" s="3" t="s">
        <v>2584</v>
      </c>
      <c r="C6835" s="5">
        <v>45466</v>
      </c>
      <c r="D6835" s="3" t="s">
        <v>36</v>
      </c>
      <c r="E6835" s="4" t="s">
        <v>307</v>
      </c>
      <c r="F6835" s="9">
        <v>1</v>
      </c>
      <c r="G6835">
        <f>VLOOKUP(E6835,'Data Produk'!$A$2:$E$2517,5,FALSE)</f>
        <v>49500</v>
      </c>
      <c r="H6835">
        <f t="shared" si="213"/>
        <v>49500</v>
      </c>
      <c r="I6835" t="str">
        <f>VLOOKUP(E6835,'Data Produk'!$A$2:$E$2517,3,FALSE)</f>
        <v>BHINNEKA POWER PURE 20W 1-PORT TYPE-A USB CHARGER (QC) BLACK</v>
      </c>
      <c r="J6835" t="str">
        <f>VLOOKUP(E6835,'Data Produk'!$A$2:$E$2517,4,FALSE)</f>
        <v>CHARGER</v>
      </c>
      <c r="K6835" t="str">
        <f>VLOOKUP(D6835,'Data Outlet'!$A$2:$D$17,4,FALSE)</f>
        <v>Citra Dewi</v>
      </c>
      <c r="L6835" t="str">
        <f>VLOOKUP(D6835,'Data Outlet'!$A$2:$D$17,2,FALSE)</f>
        <v>CENTER POINT MEDAN</v>
      </c>
    </row>
    <row r="6836" spans="1:12" x14ac:dyDescent="0.25">
      <c r="A6836" t="str">
        <f t="shared" si="214"/>
        <v>T-6835</v>
      </c>
      <c r="B6836" s="3" t="s">
        <v>2584</v>
      </c>
      <c r="C6836" s="5">
        <v>45465</v>
      </c>
      <c r="D6836" s="3" t="s">
        <v>36</v>
      </c>
      <c r="E6836" s="4" t="s">
        <v>2159</v>
      </c>
      <c r="F6836" s="9">
        <v>1</v>
      </c>
      <c r="G6836">
        <f>VLOOKUP(E6836,'Data Produk'!$A$2:$E$2517,5,FALSE)</f>
        <v>62100</v>
      </c>
      <c r="H6836">
        <f t="shared" si="213"/>
        <v>62100</v>
      </c>
      <c r="I6836" t="str">
        <f>VLOOKUP(E6836,'Data Produk'!$A$2:$E$2517,3,FALSE)</f>
        <v>BHINNEKA Numeric Keyboard Office K801</v>
      </c>
      <c r="J6836" t="str">
        <f>VLOOKUP(E6836,'Data Produk'!$A$2:$E$2517,4,FALSE)</f>
        <v>OFFICE COMBO</v>
      </c>
      <c r="K6836" t="str">
        <f>VLOOKUP(D6836,'Data Outlet'!$A$2:$D$17,4,FALSE)</f>
        <v>Citra Dewi</v>
      </c>
      <c r="L6836" t="str">
        <f>VLOOKUP(D6836,'Data Outlet'!$A$2:$D$17,2,FALSE)</f>
        <v>CENTER POINT MEDAN</v>
      </c>
    </row>
    <row r="6837" spans="1:12" x14ac:dyDescent="0.25">
      <c r="A6837" t="str">
        <f t="shared" si="214"/>
        <v>T-6836</v>
      </c>
      <c r="B6837" s="3" t="s">
        <v>2584</v>
      </c>
      <c r="C6837" s="5">
        <v>45465</v>
      </c>
      <c r="D6837" s="3" t="s">
        <v>36</v>
      </c>
      <c r="E6837" s="4" t="s">
        <v>283</v>
      </c>
      <c r="F6837" s="9">
        <v>3</v>
      </c>
      <c r="G6837">
        <f>VLOOKUP(E6837,'Data Produk'!$A$2:$E$2517,5,FALSE)</f>
        <v>47700</v>
      </c>
      <c r="H6837">
        <f t="shared" si="213"/>
        <v>143100</v>
      </c>
      <c r="I6837" t="str">
        <f>VLOOKUP(E6837,'Data Produk'!$A$2:$E$2517,3,FALSE)</f>
        <v>BHINNEKA POWER MOVE 30W 2-PORTS CAR CHARGER (PD+QC) BLACK</v>
      </c>
      <c r="J6837" t="str">
        <f>VLOOKUP(E6837,'Data Produk'!$A$2:$E$2517,4,FALSE)</f>
        <v>CAR &amp; TRAVEL CHARGER</v>
      </c>
      <c r="K6837" t="str">
        <f>VLOOKUP(D6837,'Data Outlet'!$A$2:$D$17,4,FALSE)</f>
        <v>Citra Dewi</v>
      </c>
      <c r="L6837" t="str">
        <f>VLOOKUP(D6837,'Data Outlet'!$A$2:$D$17,2,FALSE)</f>
        <v>CENTER POINT MEDAN</v>
      </c>
    </row>
    <row r="6838" spans="1:12" x14ac:dyDescent="0.25">
      <c r="A6838" t="str">
        <f t="shared" si="214"/>
        <v>T-6837</v>
      </c>
      <c r="B6838" s="3" t="s">
        <v>2584</v>
      </c>
      <c r="C6838" s="5">
        <v>45457</v>
      </c>
      <c r="D6838" s="3" t="s">
        <v>36</v>
      </c>
      <c r="E6838" s="4" t="s">
        <v>165</v>
      </c>
      <c r="F6838" s="9">
        <v>1</v>
      </c>
      <c r="G6838">
        <f>VLOOKUP(E6838,'Data Produk'!$A$2:$E$2517,5,FALSE)</f>
        <v>12600</v>
      </c>
      <c r="H6838">
        <f t="shared" si="213"/>
        <v>12600</v>
      </c>
      <c r="I6838" t="str">
        <f>VLOOKUP(E6838,'Data Produk'!$A$2:$E$2517,3,FALSE)</f>
        <v>BHINNEKA BASIC XL MP64 BASIC MOUSEPAD BLACK</v>
      </c>
      <c r="J6838" t="str">
        <f>VLOOKUP(E6838,'Data Produk'!$A$2:$E$2517,4,FALSE)</f>
        <v>BASIC MOUSEPAD</v>
      </c>
      <c r="K6838" t="str">
        <f>VLOOKUP(D6838,'Data Outlet'!$A$2:$D$17,4,FALSE)</f>
        <v>Citra Dewi</v>
      </c>
      <c r="L6838" t="str">
        <f>VLOOKUP(D6838,'Data Outlet'!$A$2:$D$17,2,FALSE)</f>
        <v>CENTER POINT MEDAN</v>
      </c>
    </row>
    <row r="6839" spans="1:12" x14ac:dyDescent="0.25">
      <c r="A6839" t="str">
        <f t="shared" si="214"/>
        <v>T-6838</v>
      </c>
      <c r="B6839" s="3" t="s">
        <v>2584</v>
      </c>
      <c r="C6839" s="5">
        <v>45470</v>
      </c>
      <c r="D6839" s="3" t="s">
        <v>36</v>
      </c>
      <c r="E6839" s="4" t="s">
        <v>1405</v>
      </c>
      <c r="F6839" s="9">
        <v>2</v>
      </c>
      <c r="G6839">
        <f>VLOOKUP(E6839,'Data Produk'!$A$2:$E$2517,5,FALSE)</f>
        <v>34200</v>
      </c>
      <c r="H6839">
        <f t="shared" si="213"/>
        <v>68400</v>
      </c>
      <c r="I6839" t="str">
        <f>VLOOKUP(E6839,'Data Produk'!$A$2:$E$2517,3,FALSE)</f>
        <v>KC104 BHINNEKA USB CABLE TYPE C</v>
      </c>
      <c r="J6839" t="str">
        <f>VLOOKUP(E6839,'Data Produk'!$A$2:$E$2517,4,FALSE)</f>
        <v>CABLE</v>
      </c>
      <c r="K6839" t="str">
        <f>VLOOKUP(D6839,'Data Outlet'!$A$2:$D$17,4,FALSE)</f>
        <v>Citra Dewi</v>
      </c>
      <c r="L6839" t="str">
        <f>VLOOKUP(D6839,'Data Outlet'!$A$2:$D$17,2,FALSE)</f>
        <v>CENTER POINT MEDAN</v>
      </c>
    </row>
    <row r="6840" spans="1:12" x14ac:dyDescent="0.25">
      <c r="A6840" t="str">
        <f t="shared" si="214"/>
        <v>T-6839</v>
      </c>
      <c r="B6840" s="3" t="s">
        <v>2584</v>
      </c>
      <c r="C6840" s="5">
        <v>45453</v>
      </c>
      <c r="D6840" s="3" t="s">
        <v>36</v>
      </c>
      <c r="E6840" s="4" t="s">
        <v>2160</v>
      </c>
      <c r="F6840" s="9">
        <v>4</v>
      </c>
      <c r="G6840">
        <f>VLOOKUP(E6840,'Data Produk'!$A$2:$E$2517,5,FALSE)</f>
        <v>40500</v>
      </c>
      <c r="H6840">
        <f t="shared" si="213"/>
        <v>162000</v>
      </c>
      <c r="I6840" t="str">
        <f>VLOOKUP(E6840,'Data Produk'!$A$2:$E$2517,3,FALSE)</f>
        <v>BHINNEKA Mouse Wireless W188 WHITE</v>
      </c>
      <c r="J6840" t="str">
        <f>VLOOKUP(E6840,'Data Produk'!$A$2:$E$2517,4,FALSE)</f>
        <v>OFFICE MOUSE</v>
      </c>
      <c r="K6840" t="str">
        <f>VLOOKUP(D6840,'Data Outlet'!$A$2:$D$17,4,FALSE)</f>
        <v>Citra Dewi</v>
      </c>
      <c r="L6840" t="str">
        <f>VLOOKUP(D6840,'Data Outlet'!$A$2:$D$17,2,FALSE)</f>
        <v>CENTER POINT MEDAN</v>
      </c>
    </row>
    <row r="6841" spans="1:12" x14ac:dyDescent="0.25">
      <c r="A6841" t="str">
        <f t="shared" si="214"/>
        <v>T-6840</v>
      </c>
      <c r="B6841" s="3" t="s">
        <v>2584</v>
      </c>
      <c r="C6841" s="5">
        <v>45452</v>
      </c>
      <c r="D6841" s="3" t="s">
        <v>36</v>
      </c>
      <c r="E6841" s="4" t="s">
        <v>228</v>
      </c>
      <c r="F6841" s="9">
        <v>3</v>
      </c>
      <c r="G6841">
        <f>VLOOKUP(E6841,'Data Produk'!$A$2:$E$2517,5,FALSE)</f>
        <v>25200</v>
      </c>
      <c r="H6841">
        <f t="shared" si="213"/>
        <v>75600</v>
      </c>
      <c r="I6841" t="str">
        <f>VLOOKUP(E6841,'Data Produk'!$A$2:$E$2517,3,FALSE)</f>
        <v>BHINNEKA HYPERLINK KD60C1501 BLACK</v>
      </c>
      <c r="J6841" t="str">
        <f>VLOOKUP(E6841,'Data Produk'!$A$2:$E$2517,4,FALSE)</f>
        <v>CABLE</v>
      </c>
      <c r="K6841" t="str">
        <f>VLOOKUP(D6841,'Data Outlet'!$A$2:$D$17,4,FALSE)</f>
        <v>Citra Dewi</v>
      </c>
      <c r="L6841" t="str">
        <f>VLOOKUP(D6841,'Data Outlet'!$A$2:$D$17,2,FALSE)</f>
        <v>CENTER POINT MEDAN</v>
      </c>
    </row>
    <row r="6842" spans="1:12" x14ac:dyDescent="0.25">
      <c r="A6842" t="str">
        <f t="shared" si="214"/>
        <v>T-6841</v>
      </c>
      <c r="B6842" s="3" t="s">
        <v>2584</v>
      </c>
      <c r="C6842" s="5">
        <v>45452</v>
      </c>
      <c r="D6842" s="3" t="s">
        <v>36</v>
      </c>
      <c r="E6842" s="4" t="s">
        <v>1626</v>
      </c>
      <c r="F6842" s="9">
        <v>2</v>
      </c>
      <c r="G6842">
        <f>VLOOKUP(E6842,'Data Produk'!$A$2:$E$2517,5,FALSE)</f>
        <v>37350</v>
      </c>
      <c r="H6842">
        <f t="shared" si="213"/>
        <v>74700</v>
      </c>
      <c r="I6842" t="str">
        <f>VLOOKUP(E6842,'Data Produk'!$A$2:$E$2517,3,FALSE)</f>
        <v>BHINNEKA LAVALIER MV01 MICROPHONE BLACK</v>
      </c>
      <c r="J6842" t="str">
        <f>VLOOKUP(E6842,'Data Produk'!$A$2:$E$2517,4,FALSE)</f>
        <v>STREAMING DEVICES</v>
      </c>
      <c r="K6842" t="str">
        <f>VLOOKUP(D6842,'Data Outlet'!$A$2:$D$17,4,FALSE)</f>
        <v>Citra Dewi</v>
      </c>
      <c r="L6842" t="str">
        <f>VLOOKUP(D6842,'Data Outlet'!$A$2:$D$17,2,FALSE)</f>
        <v>CENTER POINT MEDAN</v>
      </c>
    </row>
    <row r="6843" spans="1:12" x14ac:dyDescent="0.25">
      <c r="A6843" t="str">
        <f t="shared" si="214"/>
        <v>T-6842</v>
      </c>
      <c r="B6843" s="3" t="s">
        <v>2584</v>
      </c>
      <c r="C6843" s="5">
        <v>45457</v>
      </c>
      <c r="D6843" s="3" t="s">
        <v>36</v>
      </c>
      <c r="E6843" s="4" t="s">
        <v>961</v>
      </c>
      <c r="F6843" s="9">
        <v>1</v>
      </c>
      <c r="G6843">
        <f>VLOOKUP(E6843,'Data Produk'!$A$2:$E$2517,5,FALSE)</f>
        <v>18000</v>
      </c>
      <c r="H6843">
        <f t="shared" si="213"/>
        <v>18000</v>
      </c>
      <c r="I6843" t="str">
        <f>VLOOKUP(E6843,'Data Produk'!$A$2:$E$2517,3,FALSE)</f>
        <v>BHINNEKA DURALINK KLB1201 BLACK</v>
      </c>
      <c r="J6843" t="str">
        <f>VLOOKUP(E6843,'Data Produk'!$A$2:$E$2517,4,FALSE)</f>
        <v>CABLE</v>
      </c>
      <c r="K6843" t="str">
        <f>VLOOKUP(D6843,'Data Outlet'!$A$2:$D$17,4,FALSE)</f>
        <v>Citra Dewi</v>
      </c>
      <c r="L6843" t="str">
        <f>VLOOKUP(D6843,'Data Outlet'!$A$2:$D$17,2,FALSE)</f>
        <v>CENTER POINT MEDAN</v>
      </c>
    </row>
    <row r="6844" spans="1:12" x14ac:dyDescent="0.25">
      <c r="A6844" t="str">
        <f t="shared" si="214"/>
        <v>T-6843</v>
      </c>
      <c r="B6844" s="3" t="s">
        <v>2584</v>
      </c>
      <c r="C6844" s="5">
        <v>45452</v>
      </c>
      <c r="D6844" s="3" t="s">
        <v>36</v>
      </c>
      <c r="E6844" s="4" t="s">
        <v>673</v>
      </c>
      <c r="F6844" s="9">
        <v>2</v>
      </c>
      <c r="G6844">
        <f>VLOOKUP(E6844,'Data Produk'!$A$2:$E$2517,5,FALSE)</f>
        <v>49500</v>
      </c>
      <c r="H6844">
        <f t="shared" si="213"/>
        <v>99000</v>
      </c>
      <c r="I6844" t="str">
        <f>VLOOKUP(E6844,'Data Produk'!$A$2:$E$2517,3,FALSE)</f>
        <v>BHINNEKA POWER GO 20W 1-PORT TYPE-C USB CHARGER (PD+QC) BLACK</v>
      </c>
      <c r="J6844" t="str">
        <f>VLOOKUP(E6844,'Data Produk'!$A$2:$E$2517,4,FALSE)</f>
        <v>CHARGER</v>
      </c>
      <c r="K6844" t="str">
        <f>VLOOKUP(D6844,'Data Outlet'!$A$2:$D$17,4,FALSE)</f>
        <v>Citra Dewi</v>
      </c>
      <c r="L6844" t="str">
        <f>VLOOKUP(D6844,'Data Outlet'!$A$2:$D$17,2,FALSE)</f>
        <v>CENTER POINT MEDAN</v>
      </c>
    </row>
    <row r="6845" spans="1:12" x14ac:dyDescent="0.25">
      <c r="A6845" t="str">
        <f t="shared" si="214"/>
        <v>T-6844</v>
      </c>
      <c r="B6845" s="3" t="s">
        <v>2584</v>
      </c>
      <c r="C6845" s="5">
        <v>45447</v>
      </c>
      <c r="D6845" s="3" t="s">
        <v>36</v>
      </c>
      <c r="E6845" s="4" t="s">
        <v>702</v>
      </c>
      <c r="F6845" s="9">
        <v>1</v>
      </c>
      <c r="G6845">
        <f>VLOOKUP(E6845,'Data Produk'!$A$2:$E$2517,5,FALSE)</f>
        <v>13500</v>
      </c>
      <c r="H6845">
        <f t="shared" si="213"/>
        <v>13500</v>
      </c>
      <c r="I6845" t="str">
        <f>VLOOKUP(E6845,'Data Produk'!$A$2:$E$2517,3,FALSE)</f>
        <v>BHINNEKA LINKBUDS ES2 WIRED EARBUDS WHITE</v>
      </c>
      <c r="J6845" t="str">
        <f>VLOOKUP(E6845,'Data Produk'!$A$2:$E$2517,4,FALSE)</f>
        <v>EARPHONE</v>
      </c>
      <c r="K6845" t="str">
        <f>VLOOKUP(D6845,'Data Outlet'!$A$2:$D$17,4,FALSE)</f>
        <v>Citra Dewi</v>
      </c>
      <c r="L6845" t="str">
        <f>VLOOKUP(D6845,'Data Outlet'!$A$2:$D$17,2,FALSE)</f>
        <v>CENTER POINT MEDAN</v>
      </c>
    </row>
    <row r="6846" spans="1:12" x14ac:dyDescent="0.25">
      <c r="A6846" t="str">
        <f t="shared" si="214"/>
        <v>T-6845</v>
      </c>
      <c r="B6846" s="3" t="s">
        <v>2584</v>
      </c>
      <c r="C6846" s="5">
        <v>45466</v>
      </c>
      <c r="D6846" s="3" t="s">
        <v>36</v>
      </c>
      <c r="E6846" s="4" t="s">
        <v>2161</v>
      </c>
      <c r="F6846" s="9">
        <v>1</v>
      </c>
      <c r="G6846">
        <f>VLOOKUP(E6846,'Data Produk'!$A$2:$E$2517,5,FALSE)</f>
        <v>225000</v>
      </c>
      <c r="H6846">
        <f t="shared" si="213"/>
        <v>225000</v>
      </c>
      <c r="I6846" t="str">
        <f>VLOOKUP(E6846,'Data Produk'!$A$2:$E$2517,3,FALSE)</f>
        <v>WN01 BHINNEKA EARPHONE WIRELESS</v>
      </c>
      <c r="J6846" t="str">
        <f>VLOOKUP(E6846,'Data Produk'!$A$2:$E$2517,4,FALSE)</f>
        <v>EARPHONE</v>
      </c>
      <c r="K6846" t="str">
        <f>VLOOKUP(D6846,'Data Outlet'!$A$2:$D$17,4,FALSE)</f>
        <v>Citra Dewi</v>
      </c>
      <c r="L6846" t="str">
        <f>VLOOKUP(D6846,'Data Outlet'!$A$2:$D$17,2,FALSE)</f>
        <v>CENTER POINT MEDAN</v>
      </c>
    </row>
    <row r="6847" spans="1:12" x14ac:dyDescent="0.25">
      <c r="A6847" t="str">
        <f t="shared" si="214"/>
        <v>T-6846</v>
      </c>
      <c r="B6847" s="3" t="s">
        <v>2584</v>
      </c>
      <c r="C6847" s="5">
        <v>45458</v>
      </c>
      <c r="D6847" s="3" t="s">
        <v>36</v>
      </c>
      <c r="E6847" s="4" t="s">
        <v>159</v>
      </c>
      <c r="F6847" s="9">
        <v>1</v>
      </c>
      <c r="G6847">
        <f>VLOOKUP(E6847,'Data Produk'!$A$2:$E$2517,5,FALSE)</f>
        <v>50000</v>
      </c>
      <c r="H6847">
        <f t="shared" si="213"/>
        <v>50000</v>
      </c>
      <c r="I6847" t="str">
        <f>VLOOKUP(E6847,'Data Produk'!$A$2:$E$2517,3,FALSE)</f>
        <v>BHINNEKA Gaming Headset Stand Model Y</v>
      </c>
      <c r="J6847" t="str">
        <f>VLOOKUP(E6847,'Data Produk'!$A$2:$E$2517,4,FALSE)</f>
        <v>OTHER ACCESSORIES</v>
      </c>
      <c r="K6847" t="str">
        <f>VLOOKUP(D6847,'Data Outlet'!$A$2:$D$17,4,FALSE)</f>
        <v>Citra Dewi</v>
      </c>
      <c r="L6847" t="str">
        <f>VLOOKUP(D6847,'Data Outlet'!$A$2:$D$17,2,FALSE)</f>
        <v>CENTER POINT MEDAN</v>
      </c>
    </row>
    <row r="6848" spans="1:12" x14ac:dyDescent="0.25">
      <c r="A6848" t="str">
        <f t="shared" si="214"/>
        <v>T-6847</v>
      </c>
      <c r="B6848" s="3" t="s">
        <v>2584</v>
      </c>
      <c r="C6848" s="5">
        <v>45463</v>
      </c>
      <c r="D6848" s="3" t="s">
        <v>36</v>
      </c>
      <c r="E6848" s="4" t="s">
        <v>2162</v>
      </c>
      <c r="F6848" s="9">
        <v>1</v>
      </c>
      <c r="G6848">
        <f>VLOOKUP(E6848,'Data Produk'!$A$2:$E$2517,5,FALSE)</f>
        <v>75000</v>
      </c>
      <c r="H6848">
        <f t="shared" si="213"/>
        <v>75000</v>
      </c>
      <c r="I6848" t="str">
        <f>VLOOKUP(E6848,'Data Produk'!$A$2:$E$2517,3,FALSE)</f>
        <v>BHINNEKA Gaming Earphone EG1</v>
      </c>
      <c r="J6848" t="str">
        <f>VLOOKUP(E6848,'Data Produk'!$A$2:$E$2517,4,FALSE)</f>
        <v>EARPHONE</v>
      </c>
      <c r="K6848" t="str">
        <f>VLOOKUP(D6848,'Data Outlet'!$A$2:$D$17,4,FALSE)</f>
        <v>Citra Dewi</v>
      </c>
      <c r="L6848" t="str">
        <f>VLOOKUP(D6848,'Data Outlet'!$A$2:$D$17,2,FALSE)</f>
        <v>CENTER POINT MEDAN</v>
      </c>
    </row>
    <row r="6849" spans="1:12" x14ac:dyDescent="0.25">
      <c r="A6849" t="str">
        <f t="shared" si="214"/>
        <v>T-6848</v>
      </c>
      <c r="B6849" s="3" t="s">
        <v>2584</v>
      </c>
      <c r="C6849" s="5">
        <v>45461</v>
      </c>
      <c r="D6849" s="3" t="s">
        <v>36</v>
      </c>
      <c r="E6849" s="4" t="s">
        <v>1790</v>
      </c>
      <c r="F6849" s="9">
        <v>1</v>
      </c>
      <c r="G6849">
        <f>VLOOKUP(E6849,'Data Produk'!$A$2:$E$2517,5,FALSE)</f>
        <v>38700</v>
      </c>
      <c r="H6849">
        <f t="shared" si="213"/>
        <v>38700</v>
      </c>
      <c r="I6849" t="str">
        <f>VLOOKUP(E6849,'Data Produk'!$A$2:$E$2517,3,FALSE)</f>
        <v>BHINNEKA EG3 WIRED EARBUDS BLACK</v>
      </c>
      <c r="J6849" t="str">
        <f>VLOOKUP(E6849,'Data Produk'!$A$2:$E$2517,4,FALSE)</f>
        <v>EARPHONE</v>
      </c>
      <c r="K6849" t="str">
        <f>VLOOKUP(D6849,'Data Outlet'!$A$2:$D$17,4,FALSE)</f>
        <v>Citra Dewi</v>
      </c>
      <c r="L6849" t="str">
        <f>VLOOKUP(D6849,'Data Outlet'!$A$2:$D$17,2,FALSE)</f>
        <v>CENTER POINT MEDAN</v>
      </c>
    </row>
    <row r="6850" spans="1:12" x14ac:dyDescent="0.25">
      <c r="A6850" t="str">
        <f t="shared" si="214"/>
        <v>T-6849</v>
      </c>
      <c r="B6850" s="3" t="s">
        <v>2584</v>
      </c>
      <c r="C6850" s="5">
        <v>45466</v>
      </c>
      <c r="D6850" s="3" t="s">
        <v>36</v>
      </c>
      <c r="E6850" s="4" t="s">
        <v>295</v>
      </c>
      <c r="F6850" s="9">
        <v>1</v>
      </c>
      <c r="G6850">
        <f>VLOOKUP(E6850,'Data Produk'!$A$2:$E$2517,5,FALSE)</f>
        <v>130000</v>
      </c>
      <c r="H6850">
        <f t="shared" si="213"/>
        <v>130000</v>
      </c>
      <c r="I6850" t="str">
        <f>VLOOKUP(E6850,'Data Produk'!$A$2:$E$2517,3,FALSE)</f>
        <v>BHINNEKA TRINITY MH88 GAMING HEADSET BLACK</v>
      </c>
      <c r="J6850" t="str">
        <f>VLOOKUP(E6850,'Data Produk'!$A$2:$E$2517,4,FALSE)</f>
        <v>GAMING HEADSET</v>
      </c>
      <c r="K6850" t="str">
        <f>VLOOKUP(D6850,'Data Outlet'!$A$2:$D$17,4,FALSE)</f>
        <v>Citra Dewi</v>
      </c>
      <c r="L6850" t="str">
        <f>VLOOKUP(D6850,'Data Outlet'!$A$2:$D$17,2,FALSE)</f>
        <v>CENTER POINT MEDAN</v>
      </c>
    </row>
    <row r="6851" spans="1:12" x14ac:dyDescent="0.25">
      <c r="A6851" t="str">
        <f t="shared" si="214"/>
        <v>T-6850</v>
      </c>
      <c r="B6851" s="3" t="s">
        <v>2584</v>
      </c>
      <c r="C6851" s="5">
        <v>45468</v>
      </c>
      <c r="D6851" s="3" t="s">
        <v>36</v>
      </c>
      <c r="E6851" s="4" t="s">
        <v>1399</v>
      </c>
      <c r="F6851" s="9">
        <v>1</v>
      </c>
      <c r="G6851">
        <f>VLOOKUP(E6851,'Data Produk'!$A$2:$E$2517,5,FALSE)</f>
        <v>26100</v>
      </c>
      <c r="H6851">
        <f t="shared" ref="H6851:H6914" si="215">G6851*F6851</f>
        <v>26100</v>
      </c>
      <c r="I6851" t="str">
        <f>VLOOKUP(E6851,'Data Produk'!$A$2:$E$2517,3,FALSE)</f>
        <v>BHINNEKA GO ES1 WIRED EARBUDS BLACK</v>
      </c>
      <c r="J6851" t="str">
        <f>VLOOKUP(E6851,'Data Produk'!$A$2:$E$2517,4,FALSE)</f>
        <v>EARPHONE</v>
      </c>
      <c r="K6851" t="str">
        <f>VLOOKUP(D6851,'Data Outlet'!$A$2:$D$17,4,FALSE)</f>
        <v>Citra Dewi</v>
      </c>
      <c r="L6851" t="str">
        <f>VLOOKUP(D6851,'Data Outlet'!$A$2:$D$17,2,FALSE)</f>
        <v>CENTER POINT MEDAN</v>
      </c>
    </row>
    <row r="6852" spans="1:12" x14ac:dyDescent="0.25">
      <c r="A6852" t="str">
        <f t="shared" si="214"/>
        <v>T-6851</v>
      </c>
      <c r="B6852" s="3" t="s">
        <v>2584</v>
      </c>
      <c r="C6852" s="5">
        <v>45447</v>
      </c>
      <c r="D6852" s="3" t="s">
        <v>36</v>
      </c>
      <c r="E6852" s="4" t="s">
        <v>2163</v>
      </c>
      <c r="F6852" s="9">
        <v>1</v>
      </c>
      <c r="G6852">
        <f>VLOOKUP(E6852,'Data Produk'!$A$2:$E$2517,5,FALSE)</f>
        <v>144000</v>
      </c>
      <c r="H6852">
        <f t="shared" si="215"/>
        <v>144000</v>
      </c>
      <c r="I6852" t="str">
        <f>VLOOKUP(E6852,'Data Produk'!$A$2:$E$2517,3,FALSE)</f>
        <v>BHINNEKA CHIEF II HG20 GAMING HEADSET BLACK</v>
      </c>
      <c r="J6852" t="str">
        <f>VLOOKUP(E6852,'Data Produk'!$A$2:$E$2517,4,FALSE)</f>
        <v>GAMING HEADSET</v>
      </c>
      <c r="K6852" t="str">
        <f>VLOOKUP(D6852,'Data Outlet'!$A$2:$D$17,4,FALSE)</f>
        <v>Citra Dewi</v>
      </c>
      <c r="L6852" t="str">
        <f>VLOOKUP(D6852,'Data Outlet'!$A$2:$D$17,2,FALSE)</f>
        <v>CENTER POINT MEDAN</v>
      </c>
    </row>
    <row r="6853" spans="1:12" x14ac:dyDescent="0.25">
      <c r="A6853" t="str">
        <f t="shared" si="214"/>
        <v>T-6852</v>
      </c>
      <c r="B6853" s="3" t="s">
        <v>2584</v>
      </c>
      <c r="C6853" s="5">
        <v>45450</v>
      </c>
      <c r="D6853" s="3" t="s">
        <v>36</v>
      </c>
      <c r="E6853" s="4" t="s">
        <v>99</v>
      </c>
      <c r="F6853" s="9">
        <v>1</v>
      </c>
      <c r="G6853">
        <f>VLOOKUP(E6853,'Data Produk'!$A$2:$E$2517,5,FALSE)</f>
        <v>14400</v>
      </c>
      <c r="H6853">
        <f t="shared" si="215"/>
        <v>14400</v>
      </c>
      <c r="I6853" t="str">
        <f>VLOOKUP(E6853,'Data Produk'!$A$2:$E$2517,3,FALSE)</f>
        <v>BHINNEKA DURALINK KLT1201 CABLE BLACK</v>
      </c>
      <c r="J6853" t="str">
        <f>VLOOKUP(E6853,'Data Produk'!$A$2:$E$2517,4,FALSE)</f>
        <v>CABLE</v>
      </c>
      <c r="K6853" t="str">
        <f>VLOOKUP(D6853,'Data Outlet'!$A$2:$D$17,4,FALSE)</f>
        <v>Citra Dewi</v>
      </c>
      <c r="L6853" t="str">
        <f>VLOOKUP(D6853,'Data Outlet'!$A$2:$D$17,2,FALSE)</f>
        <v>CENTER POINT MEDAN</v>
      </c>
    </row>
    <row r="6854" spans="1:12" x14ac:dyDescent="0.25">
      <c r="A6854" t="str">
        <f t="shared" si="214"/>
        <v>T-6853</v>
      </c>
      <c r="B6854" s="3" t="s">
        <v>2584</v>
      </c>
      <c r="C6854" s="5">
        <v>45452</v>
      </c>
      <c r="D6854" s="3" t="s">
        <v>36</v>
      </c>
      <c r="E6854" s="4" t="s">
        <v>139</v>
      </c>
      <c r="F6854" s="9">
        <v>1</v>
      </c>
      <c r="G6854">
        <f>VLOOKUP(E6854,'Data Produk'!$A$2:$E$2517,5,FALSE)</f>
        <v>36900</v>
      </c>
      <c r="H6854">
        <f t="shared" si="215"/>
        <v>36900</v>
      </c>
      <c r="I6854" t="str">
        <f>VLOOKUP(E6854,'Data Produk'!$A$2:$E$2517,3,FALSE)</f>
        <v>KL106 BHINNEKA USB CABLE LIGHTNING</v>
      </c>
      <c r="J6854" t="str">
        <f>VLOOKUP(E6854,'Data Produk'!$A$2:$E$2517,4,FALSE)</f>
        <v>CABLE</v>
      </c>
      <c r="K6854" t="str">
        <f>VLOOKUP(D6854,'Data Outlet'!$A$2:$D$17,4,FALSE)</f>
        <v>Citra Dewi</v>
      </c>
      <c r="L6854" t="str">
        <f>VLOOKUP(D6854,'Data Outlet'!$A$2:$D$17,2,FALSE)</f>
        <v>CENTER POINT MEDAN</v>
      </c>
    </row>
    <row r="6855" spans="1:12" x14ac:dyDescent="0.25">
      <c r="A6855" t="str">
        <f t="shared" si="214"/>
        <v>T-6854</v>
      </c>
      <c r="B6855" s="3" t="s">
        <v>2584</v>
      </c>
      <c r="C6855" s="5">
        <v>45472</v>
      </c>
      <c r="D6855" s="3" t="s">
        <v>36</v>
      </c>
      <c r="E6855" s="4" t="s">
        <v>2164</v>
      </c>
      <c r="F6855" s="9">
        <v>2</v>
      </c>
      <c r="G6855">
        <f>VLOOKUP(E6855,'Data Produk'!$A$2:$E$2517,5,FALSE)</f>
        <v>112500</v>
      </c>
      <c r="H6855">
        <f t="shared" si="215"/>
        <v>225000</v>
      </c>
      <c r="I6855" t="str">
        <f>VLOOKUP(E6855,'Data Produk'!$A$2:$E$2517,3,FALSE)</f>
        <v>BHINNEKA GO WH02 WIRELESS HEADSET GREY</v>
      </c>
      <c r="J6855" t="str">
        <f>VLOOKUP(E6855,'Data Produk'!$A$2:$E$2517,4,FALSE)</f>
        <v>WIRELESS HEADSET</v>
      </c>
      <c r="K6855" t="str">
        <f>VLOOKUP(D6855,'Data Outlet'!$A$2:$D$17,4,FALSE)</f>
        <v>Citra Dewi</v>
      </c>
      <c r="L6855" t="str">
        <f>VLOOKUP(D6855,'Data Outlet'!$A$2:$D$17,2,FALSE)</f>
        <v>CENTER POINT MEDAN</v>
      </c>
    </row>
    <row r="6856" spans="1:12" x14ac:dyDescent="0.25">
      <c r="A6856" t="str">
        <f t="shared" si="214"/>
        <v>T-6855</v>
      </c>
      <c r="B6856" s="3" t="s">
        <v>2584</v>
      </c>
      <c r="C6856" s="5">
        <v>45452</v>
      </c>
      <c r="D6856" s="3" t="s">
        <v>36</v>
      </c>
      <c r="E6856" s="4" t="s">
        <v>1636</v>
      </c>
      <c r="F6856" s="9">
        <v>1</v>
      </c>
      <c r="G6856">
        <f>VLOOKUP(E6856,'Data Produk'!$A$2:$E$2517,5,FALSE)</f>
        <v>25200</v>
      </c>
      <c r="H6856">
        <f t="shared" si="215"/>
        <v>25200</v>
      </c>
      <c r="I6856" t="str">
        <f>VLOOKUP(E6856,'Data Produk'!$A$2:$E$2517,3,FALSE)</f>
        <v>KDC105 BHINNEKA USB CABLE TYPE C</v>
      </c>
      <c r="J6856" t="str">
        <f>VLOOKUP(E6856,'Data Produk'!$A$2:$E$2517,4,FALSE)</f>
        <v>CABLE</v>
      </c>
      <c r="K6856" t="str">
        <f>VLOOKUP(D6856,'Data Outlet'!$A$2:$D$17,4,FALSE)</f>
        <v>Citra Dewi</v>
      </c>
      <c r="L6856" t="str">
        <f>VLOOKUP(D6856,'Data Outlet'!$A$2:$D$17,2,FALSE)</f>
        <v>CENTER POINT MEDAN</v>
      </c>
    </row>
    <row r="6857" spans="1:12" x14ac:dyDescent="0.25">
      <c r="A6857" t="str">
        <f t="shared" si="214"/>
        <v>T-6856</v>
      </c>
      <c r="B6857" s="3" t="s">
        <v>2584</v>
      </c>
      <c r="C6857" s="5">
        <v>45444</v>
      </c>
      <c r="D6857" s="3" t="s">
        <v>36</v>
      </c>
      <c r="E6857" s="4" t="s">
        <v>1865</v>
      </c>
      <c r="F6857" s="9">
        <v>1</v>
      </c>
      <c r="G6857">
        <f>VLOOKUP(E6857,'Data Produk'!$A$2:$E$2517,5,FALSE)</f>
        <v>131850</v>
      </c>
      <c r="H6857">
        <f t="shared" si="215"/>
        <v>131850</v>
      </c>
      <c r="I6857" t="str">
        <f>VLOOKUP(E6857,'Data Produk'!$A$2:$E$2517,3,FALSE)</f>
        <v>BHINNEKA SMART MOTION SENSOR SSK03</v>
      </c>
      <c r="J6857" t="str">
        <f>VLOOKUP(E6857,'Data Produk'!$A$2:$E$2517,4,FALSE)</f>
        <v>SMART LIFE</v>
      </c>
      <c r="K6857" t="str">
        <f>VLOOKUP(D6857,'Data Outlet'!$A$2:$D$17,4,FALSE)</f>
        <v>Citra Dewi</v>
      </c>
      <c r="L6857" t="str">
        <f>VLOOKUP(D6857,'Data Outlet'!$A$2:$D$17,2,FALSE)</f>
        <v>CENTER POINT MEDAN</v>
      </c>
    </row>
    <row r="6858" spans="1:12" x14ac:dyDescent="0.25">
      <c r="A6858" t="str">
        <f t="shared" si="214"/>
        <v>T-6857</v>
      </c>
      <c r="B6858" s="3" t="s">
        <v>2584</v>
      </c>
      <c r="C6858" s="5">
        <v>45467</v>
      </c>
      <c r="D6858" s="3" t="s">
        <v>36</v>
      </c>
      <c r="E6858" s="4" t="s">
        <v>1864</v>
      </c>
      <c r="F6858" s="9">
        <v>2</v>
      </c>
      <c r="G6858">
        <f>VLOOKUP(E6858,'Data Produk'!$A$2:$E$2517,5,FALSE)</f>
        <v>314100</v>
      </c>
      <c r="H6858">
        <f t="shared" si="215"/>
        <v>628200</v>
      </c>
      <c r="I6858" t="str">
        <f>VLOOKUP(E6858,'Data Produk'!$A$2:$E$2517,3,FALSE)</f>
        <v>BHINNEKA SMART IP CAM PTZ SC02</v>
      </c>
      <c r="J6858" t="str">
        <f>VLOOKUP(E6858,'Data Produk'!$A$2:$E$2517,4,FALSE)</f>
        <v>SMART LIFE</v>
      </c>
      <c r="K6858" t="str">
        <f>VLOOKUP(D6858,'Data Outlet'!$A$2:$D$17,4,FALSE)</f>
        <v>Citra Dewi</v>
      </c>
      <c r="L6858" t="str">
        <f>VLOOKUP(D6858,'Data Outlet'!$A$2:$D$17,2,FALSE)</f>
        <v>CENTER POINT MEDAN</v>
      </c>
    </row>
    <row r="6859" spans="1:12" x14ac:dyDescent="0.25">
      <c r="A6859" t="str">
        <f t="shared" si="214"/>
        <v>T-6858</v>
      </c>
      <c r="B6859" s="3" t="s">
        <v>2584</v>
      </c>
      <c r="C6859" s="5">
        <v>45445</v>
      </c>
      <c r="D6859" s="3" t="s">
        <v>36</v>
      </c>
      <c r="E6859" s="4" t="s">
        <v>211</v>
      </c>
      <c r="F6859" s="9">
        <v>2</v>
      </c>
      <c r="G6859">
        <f>VLOOKUP(E6859,'Data Produk'!$A$2:$E$2517,5,FALSE)</f>
        <v>17100</v>
      </c>
      <c r="H6859">
        <f t="shared" si="215"/>
        <v>34200</v>
      </c>
      <c r="I6859" t="str">
        <f>VLOOKUP(E6859,'Data Produk'!$A$2:$E$2517,3,FALSE)</f>
        <v>BHINNEKA DURALINK KCB1201 BLACK</v>
      </c>
      <c r="J6859" t="str">
        <f>VLOOKUP(E6859,'Data Produk'!$A$2:$E$2517,4,FALSE)</f>
        <v>CABLE</v>
      </c>
      <c r="K6859" t="str">
        <f>VLOOKUP(D6859,'Data Outlet'!$A$2:$D$17,4,FALSE)</f>
        <v>Citra Dewi</v>
      </c>
      <c r="L6859" t="str">
        <f>VLOOKUP(D6859,'Data Outlet'!$A$2:$D$17,2,FALSE)</f>
        <v>CENTER POINT MEDAN</v>
      </c>
    </row>
    <row r="6860" spans="1:12" x14ac:dyDescent="0.25">
      <c r="A6860" t="str">
        <f t="shared" ref="A6860:A6923" si="216">"T-"&amp;ROW()-1</f>
        <v>T-6859</v>
      </c>
      <c r="B6860" s="3" t="s">
        <v>2584</v>
      </c>
      <c r="C6860" s="5">
        <v>45445</v>
      </c>
      <c r="D6860" s="3" t="s">
        <v>36</v>
      </c>
      <c r="E6860" s="4" t="s">
        <v>959</v>
      </c>
      <c r="F6860" s="9">
        <v>1</v>
      </c>
      <c r="G6860">
        <f>VLOOKUP(E6860,'Data Produk'!$A$2:$E$2517,5,FALSE)</f>
        <v>90000</v>
      </c>
      <c r="H6860">
        <f t="shared" si="215"/>
        <v>90000</v>
      </c>
      <c r="I6860" t="str">
        <f>VLOOKUP(E6860,'Data Produk'!$A$2:$E$2517,3,FALSE)</f>
        <v>BHINNEKA POWER PURE 33W 2-PORTS USB CHARGER (PD+QC) BLACK</v>
      </c>
      <c r="J6860" t="str">
        <f>VLOOKUP(E6860,'Data Produk'!$A$2:$E$2517,4,FALSE)</f>
        <v>CHARGER</v>
      </c>
      <c r="K6860" t="str">
        <f>VLOOKUP(D6860,'Data Outlet'!$A$2:$D$17,4,FALSE)</f>
        <v>Citra Dewi</v>
      </c>
      <c r="L6860" t="str">
        <f>VLOOKUP(D6860,'Data Outlet'!$A$2:$D$17,2,FALSE)</f>
        <v>CENTER POINT MEDAN</v>
      </c>
    </row>
    <row r="6861" spans="1:12" x14ac:dyDescent="0.25">
      <c r="A6861" t="str">
        <f t="shared" si="216"/>
        <v>T-6860</v>
      </c>
      <c r="B6861" s="3" t="s">
        <v>2584</v>
      </c>
      <c r="C6861" s="5">
        <v>45448</v>
      </c>
      <c r="D6861" s="3" t="s">
        <v>36</v>
      </c>
      <c r="E6861" s="4" t="s">
        <v>945</v>
      </c>
      <c r="F6861" s="9">
        <v>1</v>
      </c>
      <c r="G6861">
        <f>VLOOKUP(E6861,'Data Produk'!$A$2:$E$2517,5,FALSE)</f>
        <v>57600</v>
      </c>
      <c r="H6861">
        <f t="shared" si="215"/>
        <v>57600</v>
      </c>
      <c r="I6861" t="str">
        <f>VLOOKUP(E6861,'Data Produk'!$A$2:$E$2517,3,FALSE)</f>
        <v>BHINNEKA GO W192 OFFICE MOUSE BLACK</v>
      </c>
      <c r="J6861" t="str">
        <f>VLOOKUP(E6861,'Data Produk'!$A$2:$E$2517,4,FALSE)</f>
        <v>OFFICE MOUSE</v>
      </c>
      <c r="K6861" t="str">
        <f>VLOOKUP(D6861,'Data Outlet'!$A$2:$D$17,4,FALSE)</f>
        <v>Citra Dewi</v>
      </c>
      <c r="L6861" t="str">
        <f>VLOOKUP(D6861,'Data Outlet'!$A$2:$D$17,2,FALSE)</f>
        <v>CENTER POINT MEDAN</v>
      </c>
    </row>
    <row r="6862" spans="1:12" x14ac:dyDescent="0.25">
      <c r="A6862" t="str">
        <f t="shared" si="216"/>
        <v>T-6861</v>
      </c>
      <c r="B6862" s="3" t="s">
        <v>2584</v>
      </c>
      <c r="C6862" s="5">
        <v>45447</v>
      </c>
      <c r="D6862" s="3" t="s">
        <v>36</v>
      </c>
      <c r="E6862" s="4" t="s">
        <v>2165</v>
      </c>
      <c r="F6862" s="9">
        <v>2</v>
      </c>
      <c r="G6862">
        <f>VLOOKUP(E6862,'Data Produk'!$A$2:$E$2517,5,FALSE)</f>
        <v>98100</v>
      </c>
      <c r="H6862">
        <f t="shared" si="215"/>
        <v>196200</v>
      </c>
      <c r="I6862" t="str">
        <f>VLOOKUP(E6862,'Data Produk'!$A$2:$E$2517,3,FALSE)</f>
        <v>BHINNEKA POWER PURE 38W 2-PORTS USB CHARGER (PD+QC) WHITE</v>
      </c>
      <c r="J6862" t="str">
        <f>VLOOKUP(E6862,'Data Produk'!$A$2:$E$2517,4,FALSE)</f>
        <v>CHARGER</v>
      </c>
      <c r="K6862" t="str">
        <f>VLOOKUP(D6862,'Data Outlet'!$A$2:$D$17,4,FALSE)</f>
        <v>Citra Dewi</v>
      </c>
      <c r="L6862" t="str">
        <f>VLOOKUP(D6862,'Data Outlet'!$A$2:$D$17,2,FALSE)</f>
        <v>CENTER POINT MEDAN</v>
      </c>
    </row>
    <row r="6863" spans="1:12" x14ac:dyDescent="0.25">
      <c r="A6863" t="str">
        <f t="shared" si="216"/>
        <v>T-6862</v>
      </c>
      <c r="B6863" s="3" t="s">
        <v>2584</v>
      </c>
      <c r="C6863" s="5">
        <v>45457</v>
      </c>
      <c r="D6863" s="3" t="s">
        <v>36</v>
      </c>
      <c r="E6863" s="4" t="s">
        <v>1641</v>
      </c>
      <c r="F6863" s="9">
        <v>1</v>
      </c>
      <c r="G6863">
        <f>VLOOKUP(E6863,'Data Produk'!$A$2:$E$2517,5,FALSE)</f>
        <v>73800</v>
      </c>
      <c r="H6863">
        <f t="shared" si="215"/>
        <v>73800</v>
      </c>
      <c r="I6863" t="str">
        <f>VLOOKUP(E6863,'Data Produk'!$A$2:$E$2517,3,FALSE)</f>
        <v>BHINNEKA RAIGOR III WG12R GAMING MOUSE BEIGE</v>
      </c>
      <c r="J6863" t="str">
        <f>VLOOKUP(E6863,'Data Produk'!$A$2:$E$2517,4,FALSE)</f>
        <v>MOUSE GAMING</v>
      </c>
      <c r="K6863" t="str">
        <f>VLOOKUP(D6863,'Data Outlet'!$A$2:$D$17,4,FALSE)</f>
        <v>Citra Dewi</v>
      </c>
      <c r="L6863" t="str">
        <f>VLOOKUP(D6863,'Data Outlet'!$A$2:$D$17,2,FALSE)</f>
        <v>CENTER POINT MEDAN</v>
      </c>
    </row>
    <row r="6864" spans="1:12" x14ac:dyDescent="0.25">
      <c r="A6864" t="str">
        <f t="shared" si="216"/>
        <v>T-6863</v>
      </c>
      <c r="B6864" s="3" t="s">
        <v>2584</v>
      </c>
      <c r="C6864" s="5">
        <v>45460</v>
      </c>
      <c r="D6864" s="3" t="s">
        <v>36</v>
      </c>
      <c r="E6864" s="4" t="s">
        <v>951</v>
      </c>
      <c r="F6864" s="9">
        <v>1</v>
      </c>
      <c r="G6864">
        <f>VLOOKUP(E6864,'Data Produk'!$A$2:$E$2517,5,FALSE)</f>
        <v>57150</v>
      </c>
      <c r="H6864">
        <f t="shared" si="215"/>
        <v>57150</v>
      </c>
      <c r="I6864" t="str">
        <f>VLOOKUP(E6864,'Data Produk'!$A$2:$E$2517,3,FALSE)</f>
        <v>BHINNEKA AGILE MP353 GAMING MOUSEPAD BLACK</v>
      </c>
      <c r="J6864" t="str">
        <f>VLOOKUP(E6864,'Data Produk'!$A$2:$E$2517,4,FALSE)</f>
        <v>GAMING MOUSEPAD</v>
      </c>
      <c r="K6864" t="str">
        <f>VLOOKUP(D6864,'Data Outlet'!$A$2:$D$17,4,FALSE)</f>
        <v>Citra Dewi</v>
      </c>
      <c r="L6864" t="str">
        <f>VLOOKUP(D6864,'Data Outlet'!$A$2:$D$17,2,FALSE)</f>
        <v>CENTER POINT MEDAN</v>
      </c>
    </row>
    <row r="6865" spans="1:12" x14ac:dyDescent="0.25">
      <c r="A6865" t="str">
        <f t="shared" si="216"/>
        <v>T-6864</v>
      </c>
      <c r="B6865" s="3" t="s">
        <v>2584</v>
      </c>
      <c r="C6865" s="5">
        <v>45456</v>
      </c>
      <c r="D6865" s="3" t="s">
        <v>36</v>
      </c>
      <c r="E6865" s="4" t="s">
        <v>2166</v>
      </c>
      <c r="F6865" s="9">
        <v>1</v>
      </c>
      <c r="G6865">
        <f>VLOOKUP(E6865,'Data Produk'!$A$2:$E$2517,5,FALSE)</f>
        <v>145800</v>
      </c>
      <c r="H6865">
        <f t="shared" si="215"/>
        <v>145800</v>
      </c>
      <c r="I6865" t="str">
        <f>VLOOKUP(E6865,'Data Produk'!$A$2:$E$2517,3,FALSE)</f>
        <v>BHINNEKA SHOOTER II GP13 GAMEPAD BLACK</v>
      </c>
      <c r="J6865" t="str">
        <f>VLOOKUP(E6865,'Data Produk'!$A$2:$E$2517,4,FALSE)</f>
        <v>GAMEPAD</v>
      </c>
      <c r="K6865" t="str">
        <f>VLOOKUP(D6865,'Data Outlet'!$A$2:$D$17,4,FALSE)</f>
        <v>Citra Dewi</v>
      </c>
      <c r="L6865" t="str">
        <f>VLOOKUP(D6865,'Data Outlet'!$A$2:$D$17,2,FALSE)</f>
        <v>CENTER POINT MEDAN</v>
      </c>
    </row>
    <row r="6866" spans="1:12" x14ac:dyDescent="0.25">
      <c r="A6866" t="str">
        <f t="shared" si="216"/>
        <v>T-6865</v>
      </c>
      <c r="B6866" s="3" t="s">
        <v>2584</v>
      </c>
      <c r="C6866" s="5">
        <v>45467</v>
      </c>
      <c r="D6866" s="3" t="s">
        <v>36</v>
      </c>
      <c r="E6866" s="4" t="s">
        <v>764</v>
      </c>
      <c r="F6866" s="9">
        <v>1</v>
      </c>
      <c r="G6866">
        <f>VLOOKUP(E6866,'Data Produk'!$A$2:$E$2517,5,FALSE)</f>
        <v>26100</v>
      </c>
      <c r="H6866">
        <f t="shared" si="215"/>
        <v>26100</v>
      </c>
      <c r="I6866" t="str">
        <f>VLOOKUP(E6866,'Data Produk'!$A$2:$E$2517,3,FALSE)</f>
        <v>KM102 BHINNEKA USB CABLE MICRO</v>
      </c>
      <c r="J6866" t="str">
        <f>VLOOKUP(E6866,'Data Produk'!$A$2:$E$2517,4,FALSE)</f>
        <v>CABLE</v>
      </c>
      <c r="K6866" t="str">
        <f>VLOOKUP(D6866,'Data Outlet'!$A$2:$D$17,4,FALSE)</f>
        <v>Citra Dewi</v>
      </c>
      <c r="L6866" t="str">
        <f>VLOOKUP(D6866,'Data Outlet'!$A$2:$D$17,2,FALSE)</f>
        <v>CENTER POINT MEDAN</v>
      </c>
    </row>
    <row r="6867" spans="1:12" x14ac:dyDescent="0.25">
      <c r="A6867" t="str">
        <f t="shared" si="216"/>
        <v>T-6866</v>
      </c>
      <c r="B6867" s="3" t="s">
        <v>2584</v>
      </c>
      <c r="C6867" s="5">
        <v>45452</v>
      </c>
      <c r="D6867" s="3" t="s">
        <v>36</v>
      </c>
      <c r="E6867" s="4" t="s">
        <v>1863</v>
      </c>
      <c r="F6867" s="9">
        <v>1</v>
      </c>
      <c r="G6867">
        <f>VLOOKUP(E6867,'Data Produk'!$A$2:$E$2517,5,FALSE)</f>
        <v>41400</v>
      </c>
      <c r="H6867">
        <f t="shared" si="215"/>
        <v>41400</v>
      </c>
      <c r="I6867" t="str">
        <f>VLOOKUP(E6867,'Data Produk'!$A$2:$E$2517,3,FALSE)</f>
        <v>BHINNEKA CW1-Q03 18W 1-PORTS CHARGER (QC) WHITE</v>
      </c>
      <c r="J6867" t="str">
        <f>VLOOKUP(E6867,'Data Produk'!$A$2:$E$2517,4,FALSE)</f>
        <v>CHARGER</v>
      </c>
      <c r="K6867" t="str">
        <f>VLOOKUP(D6867,'Data Outlet'!$A$2:$D$17,4,FALSE)</f>
        <v>Citra Dewi</v>
      </c>
      <c r="L6867" t="str">
        <f>VLOOKUP(D6867,'Data Outlet'!$A$2:$D$17,2,FALSE)</f>
        <v>CENTER POINT MEDAN</v>
      </c>
    </row>
    <row r="6868" spans="1:12" x14ac:dyDescent="0.25">
      <c r="A6868" t="str">
        <f t="shared" si="216"/>
        <v>T-6867</v>
      </c>
      <c r="B6868" s="3" t="s">
        <v>2584</v>
      </c>
      <c r="C6868" s="5">
        <v>45460</v>
      </c>
      <c r="D6868" s="3" t="s">
        <v>36</v>
      </c>
      <c r="E6868" s="4" t="s">
        <v>2167</v>
      </c>
      <c r="F6868" s="9">
        <v>1</v>
      </c>
      <c r="G6868">
        <f>VLOOKUP(E6868,'Data Produk'!$A$2:$E$2517,5,FALSE)</f>
        <v>225000</v>
      </c>
      <c r="H6868">
        <f t="shared" si="215"/>
        <v>225000</v>
      </c>
      <c r="I6868" t="str">
        <f>VLOOKUP(E6868,'Data Produk'!$A$2:$E$2517,3,FALSE)</f>
        <v>BHINNEKA Gaming Keyboard MK-890 ATOM96 Black Blue Switch</v>
      </c>
      <c r="J6868" t="str">
        <f>VLOOKUP(E6868,'Data Produk'!$A$2:$E$2517,4,FALSE)</f>
        <v>KEYBOARD GAMING</v>
      </c>
      <c r="K6868" t="str">
        <f>VLOOKUP(D6868,'Data Outlet'!$A$2:$D$17,4,FALSE)</f>
        <v>Citra Dewi</v>
      </c>
      <c r="L6868" t="str">
        <f>VLOOKUP(D6868,'Data Outlet'!$A$2:$D$17,2,FALSE)</f>
        <v>CENTER POINT MEDAN</v>
      </c>
    </row>
    <row r="6869" spans="1:12" x14ac:dyDescent="0.25">
      <c r="A6869" t="str">
        <f t="shared" si="216"/>
        <v>T-6868</v>
      </c>
      <c r="B6869" s="3" t="s">
        <v>2584</v>
      </c>
      <c r="C6869" s="5">
        <v>45463</v>
      </c>
      <c r="D6869" s="3" t="s">
        <v>36</v>
      </c>
      <c r="E6869" s="4" t="s">
        <v>2168</v>
      </c>
      <c r="F6869" s="9">
        <v>1</v>
      </c>
      <c r="G6869">
        <f>VLOOKUP(E6869,'Data Produk'!$A$2:$E$2517,5,FALSE)</f>
        <v>134100</v>
      </c>
      <c r="H6869">
        <f t="shared" si="215"/>
        <v>134100</v>
      </c>
      <c r="I6869" t="str">
        <f>VLOOKUP(E6869,'Data Produk'!$A$2:$E$2517,3,FALSE)</f>
        <v>BHINNEKA Gaming Mousepad MP904 MINT</v>
      </c>
      <c r="J6869" t="str">
        <f>VLOOKUP(E6869,'Data Produk'!$A$2:$E$2517,4,FALSE)</f>
        <v>DESKMAT</v>
      </c>
      <c r="K6869" t="str">
        <f>VLOOKUP(D6869,'Data Outlet'!$A$2:$D$17,4,FALSE)</f>
        <v>Citra Dewi</v>
      </c>
      <c r="L6869" t="str">
        <f>VLOOKUP(D6869,'Data Outlet'!$A$2:$D$17,2,FALSE)</f>
        <v>CENTER POINT MEDAN</v>
      </c>
    </row>
    <row r="6870" spans="1:12" x14ac:dyDescent="0.25">
      <c r="A6870" t="str">
        <f t="shared" si="216"/>
        <v>T-6869</v>
      </c>
      <c r="B6870" s="3" t="s">
        <v>2584</v>
      </c>
      <c r="C6870" s="5">
        <v>45471</v>
      </c>
      <c r="D6870" s="3" t="s">
        <v>36</v>
      </c>
      <c r="E6870" s="4" t="s">
        <v>118</v>
      </c>
      <c r="F6870" s="9">
        <v>1</v>
      </c>
      <c r="G6870">
        <f>VLOOKUP(E6870,'Data Produk'!$A$2:$E$2517,5,FALSE)</f>
        <v>65700</v>
      </c>
      <c r="H6870">
        <f t="shared" si="215"/>
        <v>65700</v>
      </c>
      <c r="I6870" t="str">
        <f>VLOOKUP(E6870,'Data Produk'!$A$2:$E$2517,3,FALSE)</f>
        <v>BHINNEKA RAIGOR III WG12 GAMING MOUSE BLACK</v>
      </c>
      <c r="J6870" t="str">
        <f>VLOOKUP(E6870,'Data Produk'!$A$2:$E$2517,4,FALSE)</f>
        <v>MOUSE GAMING</v>
      </c>
      <c r="K6870" t="str">
        <f>VLOOKUP(D6870,'Data Outlet'!$A$2:$D$17,4,FALSE)</f>
        <v>Citra Dewi</v>
      </c>
      <c r="L6870" t="str">
        <f>VLOOKUP(D6870,'Data Outlet'!$A$2:$D$17,2,FALSE)</f>
        <v>CENTER POINT MEDAN</v>
      </c>
    </row>
    <row r="6871" spans="1:12" x14ac:dyDescent="0.25">
      <c r="A6871" t="str">
        <f t="shared" si="216"/>
        <v>T-6870</v>
      </c>
      <c r="B6871" s="3" t="s">
        <v>2584</v>
      </c>
      <c r="C6871" s="5">
        <v>45457</v>
      </c>
      <c r="D6871" s="3" t="s">
        <v>36</v>
      </c>
      <c r="E6871" s="4" t="s">
        <v>122</v>
      </c>
      <c r="F6871" s="9">
        <v>2</v>
      </c>
      <c r="G6871">
        <f>VLOOKUP(E6871,'Data Produk'!$A$2:$E$2517,5,FALSE)</f>
        <v>15300</v>
      </c>
      <c r="H6871">
        <f t="shared" si="215"/>
        <v>30600</v>
      </c>
      <c r="I6871" t="str">
        <f>VLOOKUP(E6871,'Data Produk'!$A$2:$E$2517,3,FALSE)</f>
        <v>BHINNEKA LINKPODS ES3 WIRED EARBUDS WHITE</v>
      </c>
      <c r="J6871" t="str">
        <f>VLOOKUP(E6871,'Data Produk'!$A$2:$E$2517,4,FALSE)</f>
        <v>EARPHONE</v>
      </c>
      <c r="K6871" t="str">
        <f>VLOOKUP(D6871,'Data Outlet'!$A$2:$D$17,4,FALSE)</f>
        <v>Citra Dewi</v>
      </c>
      <c r="L6871" t="str">
        <f>VLOOKUP(D6871,'Data Outlet'!$A$2:$D$17,2,FALSE)</f>
        <v>CENTER POINT MEDAN</v>
      </c>
    </row>
    <row r="6872" spans="1:12" x14ac:dyDescent="0.25">
      <c r="A6872" t="str">
        <f t="shared" si="216"/>
        <v>T-6871</v>
      </c>
      <c r="B6872" s="3" t="s">
        <v>2584</v>
      </c>
      <c r="C6872" s="5">
        <v>45460</v>
      </c>
      <c r="D6872" s="3" t="s">
        <v>36</v>
      </c>
      <c r="E6872" s="4" t="s">
        <v>114</v>
      </c>
      <c r="F6872" s="9">
        <v>1</v>
      </c>
      <c r="G6872">
        <f>VLOOKUP(E6872,'Data Produk'!$A$2:$E$2517,5,FALSE)</f>
        <v>22500</v>
      </c>
      <c r="H6872">
        <f t="shared" si="215"/>
        <v>22500</v>
      </c>
      <c r="I6872" t="str">
        <f>VLOOKUP(E6872,'Data Produk'!$A$2:$E$2517,3,FALSE)</f>
        <v>BHINNEKA HYPERLINK KV65C1201 BLACK</v>
      </c>
      <c r="J6872" t="str">
        <f>VLOOKUP(E6872,'Data Produk'!$A$2:$E$2517,4,FALSE)</f>
        <v>CABLE</v>
      </c>
      <c r="K6872" t="str">
        <f>VLOOKUP(D6872,'Data Outlet'!$A$2:$D$17,4,FALSE)</f>
        <v>Citra Dewi</v>
      </c>
      <c r="L6872" t="str">
        <f>VLOOKUP(D6872,'Data Outlet'!$A$2:$D$17,2,FALSE)</f>
        <v>CENTER POINT MEDAN</v>
      </c>
    </row>
    <row r="6873" spans="1:12" x14ac:dyDescent="0.25">
      <c r="A6873" t="str">
        <f t="shared" si="216"/>
        <v>T-6872</v>
      </c>
      <c r="B6873" s="3" t="s">
        <v>2584</v>
      </c>
      <c r="C6873" s="5">
        <v>45457</v>
      </c>
      <c r="D6873" s="3" t="s">
        <v>36</v>
      </c>
      <c r="E6873" s="4" t="s">
        <v>971</v>
      </c>
      <c r="F6873" s="9">
        <v>1</v>
      </c>
      <c r="G6873">
        <f>VLOOKUP(E6873,'Data Produk'!$A$2:$E$2517,5,FALSE)</f>
        <v>98100</v>
      </c>
      <c r="H6873">
        <f t="shared" si="215"/>
        <v>98100</v>
      </c>
      <c r="I6873" t="str">
        <f>VLOOKUP(E6873,'Data Produk'!$A$2:$E$2517,3,FALSE)</f>
        <v>BHINNEKA POWER PURE 30W 2-PORTS USB CHARGER (PD+QC) WHITE</v>
      </c>
      <c r="J6873" t="str">
        <f>VLOOKUP(E6873,'Data Produk'!$A$2:$E$2517,4,FALSE)</f>
        <v>CHARGER</v>
      </c>
      <c r="K6873" t="str">
        <f>VLOOKUP(D6873,'Data Outlet'!$A$2:$D$17,4,FALSE)</f>
        <v>Citra Dewi</v>
      </c>
      <c r="L6873" t="str">
        <f>VLOOKUP(D6873,'Data Outlet'!$A$2:$D$17,2,FALSE)</f>
        <v>CENTER POINT MEDAN</v>
      </c>
    </row>
    <row r="6874" spans="1:12" x14ac:dyDescent="0.25">
      <c r="A6874" t="str">
        <f t="shared" si="216"/>
        <v>T-6873</v>
      </c>
      <c r="B6874" s="3" t="s">
        <v>2584</v>
      </c>
      <c r="C6874" s="5">
        <v>45465</v>
      </c>
      <c r="D6874" s="3" t="s">
        <v>36</v>
      </c>
      <c r="E6874" s="4" t="s">
        <v>131</v>
      </c>
      <c r="F6874" s="9">
        <v>1</v>
      </c>
      <c r="G6874">
        <f>VLOOKUP(E6874,'Data Produk'!$A$2:$E$2517,5,FALSE)</f>
        <v>88200</v>
      </c>
      <c r="H6874">
        <f t="shared" si="215"/>
        <v>88200</v>
      </c>
      <c r="I6874" t="str">
        <f>VLOOKUP(E6874,'Data Produk'!$A$2:$E$2517,3,FALSE)</f>
        <v>BHINNEKA POWER PACK S1 10.000 mAh POWERBANK BLACK</v>
      </c>
      <c r="J6874" t="str">
        <f>VLOOKUP(E6874,'Data Produk'!$A$2:$E$2517,4,FALSE)</f>
        <v>POWERBANK</v>
      </c>
      <c r="K6874" t="str">
        <f>VLOOKUP(D6874,'Data Outlet'!$A$2:$D$17,4,FALSE)</f>
        <v>Citra Dewi</v>
      </c>
      <c r="L6874" t="str">
        <f>VLOOKUP(D6874,'Data Outlet'!$A$2:$D$17,2,FALSE)</f>
        <v>CENTER POINT MEDAN</v>
      </c>
    </row>
    <row r="6875" spans="1:12" x14ac:dyDescent="0.25">
      <c r="A6875" t="str">
        <f t="shared" si="216"/>
        <v>T-6874</v>
      </c>
      <c r="B6875" s="3" t="s">
        <v>2584</v>
      </c>
      <c r="C6875" s="5">
        <v>45446</v>
      </c>
      <c r="D6875" s="3" t="s">
        <v>36</v>
      </c>
      <c r="E6875" s="4" t="s">
        <v>1747</v>
      </c>
      <c r="F6875" s="9">
        <v>4</v>
      </c>
      <c r="G6875">
        <f>VLOOKUP(E6875,'Data Produk'!$A$2:$E$2517,5,FALSE)</f>
        <v>34200</v>
      </c>
      <c r="H6875">
        <f t="shared" si="215"/>
        <v>136800</v>
      </c>
      <c r="I6875" t="str">
        <f>VLOOKUP(E6875,'Data Produk'!$A$2:$E$2517,3,FALSE)</f>
        <v>KDL105 BHINNEKA USB CABLE LIGHTNING</v>
      </c>
      <c r="J6875" t="str">
        <f>VLOOKUP(E6875,'Data Produk'!$A$2:$E$2517,4,FALSE)</f>
        <v>CABLE</v>
      </c>
      <c r="K6875" t="str">
        <f>VLOOKUP(D6875,'Data Outlet'!$A$2:$D$17,4,FALSE)</f>
        <v>Citra Dewi</v>
      </c>
      <c r="L6875" t="str">
        <f>VLOOKUP(D6875,'Data Outlet'!$A$2:$D$17,2,FALSE)</f>
        <v>CENTER POINT MEDAN</v>
      </c>
    </row>
    <row r="6876" spans="1:12" x14ac:dyDescent="0.25">
      <c r="A6876" t="str">
        <f t="shared" si="216"/>
        <v>T-6875</v>
      </c>
      <c r="B6876" s="3" t="s">
        <v>2584</v>
      </c>
      <c r="C6876" s="5">
        <v>45457</v>
      </c>
      <c r="D6876" s="3" t="s">
        <v>44</v>
      </c>
      <c r="E6876" s="4" t="s">
        <v>1495</v>
      </c>
      <c r="F6876" s="9">
        <v>1</v>
      </c>
      <c r="G6876">
        <f>VLOOKUP(E6876,'Data Produk'!$A$2:$E$2517,5,FALSE)</f>
        <v>27000</v>
      </c>
      <c r="H6876">
        <f t="shared" si="215"/>
        <v>27000</v>
      </c>
      <c r="I6876" t="str">
        <f>VLOOKUP(E6876,'Data Produk'!$A$2:$E$2517,3,FALSE)</f>
        <v>KM201 BHINNEKA USB CABLE MICRO</v>
      </c>
      <c r="J6876" t="str">
        <f>VLOOKUP(E6876,'Data Produk'!$A$2:$E$2517,4,FALSE)</f>
        <v>CABLE</v>
      </c>
      <c r="K6876" t="str">
        <f>VLOOKUP(D6876,'Data Outlet'!$A$2:$D$17,4,FALSE)</f>
        <v>Gita Rahma</v>
      </c>
      <c r="L6876" t="str">
        <f>VLOOKUP(D6876,'Data Outlet'!$A$2:$D$17,2,FALSE)</f>
        <v>PAKUWON</v>
      </c>
    </row>
    <row r="6877" spans="1:12" x14ac:dyDescent="0.25">
      <c r="A6877" t="str">
        <f t="shared" si="216"/>
        <v>T-6876</v>
      </c>
      <c r="B6877" s="3" t="s">
        <v>2584</v>
      </c>
      <c r="C6877" s="5">
        <v>45447</v>
      </c>
      <c r="D6877" s="3" t="s">
        <v>44</v>
      </c>
      <c r="E6877" s="4" t="s">
        <v>1820</v>
      </c>
      <c r="F6877" s="9">
        <v>1</v>
      </c>
      <c r="G6877">
        <f>VLOOKUP(E6877,'Data Produk'!$A$2:$E$2517,5,FALSE)</f>
        <v>11700</v>
      </c>
      <c r="H6877">
        <f t="shared" si="215"/>
        <v>11700</v>
      </c>
      <c r="I6877" t="str">
        <f>VLOOKUP(E6877,'Data Produk'!$A$2:$E$2517,3,FALSE)</f>
        <v>BHINNEKA Gaming Mousepad MP25</v>
      </c>
      <c r="J6877" t="str">
        <f>VLOOKUP(E6877,'Data Produk'!$A$2:$E$2517,4,FALSE)</f>
        <v>BASIC MOUSEPAD</v>
      </c>
      <c r="K6877" t="str">
        <f>VLOOKUP(D6877,'Data Outlet'!$A$2:$D$17,4,FALSE)</f>
        <v>Gita Rahma</v>
      </c>
      <c r="L6877" t="str">
        <f>VLOOKUP(D6877,'Data Outlet'!$A$2:$D$17,2,FALSE)</f>
        <v>PAKUWON</v>
      </c>
    </row>
    <row r="6878" spans="1:12" x14ac:dyDescent="0.25">
      <c r="A6878" t="str">
        <f t="shared" si="216"/>
        <v>T-6877</v>
      </c>
      <c r="B6878" s="3" t="s">
        <v>2584</v>
      </c>
      <c r="C6878" s="5">
        <v>45451</v>
      </c>
      <c r="D6878" s="3" t="s">
        <v>44</v>
      </c>
      <c r="E6878" s="4" t="s">
        <v>1742</v>
      </c>
      <c r="F6878" s="9">
        <v>1</v>
      </c>
      <c r="G6878">
        <f>VLOOKUP(E6878,'Data Produk'!$A$2:$E$2517,5,FALSE)</f>
        <v>88200</v>
      </c>
      <c r="H6878">
        <f t="shared" si="215"/>
        <v>88200</v>
      </c>
      <c r="I6878" t="str">
        <f>VLOOKUP(E6878,'Data Produk'!$A$2:$E$2517,3,FALSE)</f>
        <v>BHINNEKA POWER PACK S1 10.000 mAh POWERBANK WHITE</v>
      </c>
      <c r="J6878" t="str">
        <f>VLOOKUP(E6878,'Data Produk'!$A$2:$E$2517,4,FALSE)</f>
        <v>POWERBANK</v>
      </c>
      <c r="K6878" t="str">
        <f>VLOOKUP(D6878,'Data Outlet'!$A$2:$D$17,4,FALSE)</f>
        <v>Gita Rahma</v>
      </c>
      <c r="L6878" t="str">
        <f>VLOOKUP(D6878,'Data Outlet'!$A$2:$D$17,2,FALSE)</f>
        <v>PAKUWON</v>
      </c>
    </row>
    <row r="6879" spans="1:12" x14ac:dyDescent="0.25">
      <c r="A6879" t="str">
        <f t="shared" si="216"/>
        <v>T-6878</v>
      </c>
      <c r="B6879" s="3" t="s">
        <v>2584</v>
      </c>
      <c r="C6879" s="5">
        <v>45452</v>
      </c>
      <c r="D6879" s="3" t="s">
        <v>44</v>
      </c>
      <c r="E6879" s="4" t="s">
        <v>692</v>
      </c>
      <c r="F6879" s="9">
        <v>1</v>
      </c>
      <c r="G6879">
        <f>VLOOKUP(E6879,'Data Produk'!$A$2:$E$2517,5,FALSE)</f>
        <v>27000</v>
      </c>
      <c r="H6879">
        <f t="shared" si="215"/>
        <v>27000</v>
      </c>
      <c r="I6879" t="str">
        <f>VLOOKUP(E6879,'Data Produk'!$A$2:$E$2517,3,FALSE)</f>
        <v>BHINNEKA DURALINK KLB2001 BLACK</v>
      </c>
      <c r="J6879" t="str">
        <f>VLOOKUP(E6879,'Data Produk'!$A$2:$E$2517,4,FALSE)</f>
        <v>CABLE</v>
      </c>
      <c r="K6879" t="str">
        <f>VLOOKUP(D6879,'Data Outlet'!$A$2:$D$17,4,FALSE)</f>
        <v>Gita Rahma</v>
      </c>
      <c r="L6879" t="str">
        <f>VLOOKUP(D6879,'Data Outlet'!$A$2:$D$17,2,FALSE)</f>
        <v>PAKUWON</v>
      </c>
    </row>
    <row r="6880" spans="1:12" x14ac:dyDescent="0.25">
      <c r="A6880" t="str">
        <f t="shared" si="216"/>
        <v>T-6879</v>
      </c>
      <c r="B6880" s="3" t="s">
        <v>2584</v>
      </c>
      <c r="C6880" s="5">
        <v>45455</v>
      </c>
      <c r="D6880" s="3" t="s">
        <v>44</v>
      </c>
      <c r="E6880" s="4" t="s">
        <v>666</v>
      </c>
      <c r="F6880" s="9">
        <v>1</v>
      </c>
      <c r="G6880">
        <f>VLOOKUP(E6880,'Data Produk'!$A$2:$E$2517,5,FALSE)</f>
        <v>18000</v>
      </c>
      <c r="H6880">
        <f t="shared" si="215"/>
        <v>18000</v>
      </c>
      <c r="I6880" t="str">
        <f>VLOOKUP(E6880,'Data Produk'!$A$2:$E$2517,3,FALSE)</f>
        <v>BHINNEKA DURALINK KLB1201 BLACK</v>
      </c>
      <c r="J6880" t="str">
        <f>VLOOKUP(E6880,'Data Produk'!$A$2:$E$2517,4,FALSE)</f>
        <v>CABLE</v>
      </c>
      <c r="K6880" t="str">
        <f>VLOOKUP(D6880,'Data Outlet'!$A$2:$D$17,4,FALSE)</f>
        <v>Gita Rahma</v>
      </c>
      <c r="L6880" t="str">
        <f>VLOOKUP(D6880,'Data Outlet'!$A$2:$D$17,2,FALSE)</f>
        <v>PAKUWON</v>
      </c>
    </row>
    <row r="6881" spans="1:12" x14ac:dyDescent="0.25">
      <c r="A6881" t="str">
        <f t="shared" si="216"/>
        <v>T-6880</v>
      </c>
      <c r="B6881" s="3" t="s">
        <v>2584</v>
      </c>
      <c r="C6881" s="5">
        <v>45468</v>
      </c>
      <c r="D6881" s="3" t="s">
        <v>44</v>
      </c>
      <c r="E6881" s="4" t="s">
        <v>1483</v>
      </c>
      <c r="F6881" s="9">
        <v>1</v>
      </c>
      <c r="G6881">
        <f>VLOOKUP(E6881,'Data Produk'!$A$2:$E$2517,5,FALSE)</f>
        <v>38700</v>
      </c>
      <c r="H6881">
        <f t="shared" si="215"/>
        <v>38700</v>
      </c>
      <c r="I6881" t="str">
        <f>VLOOKUP(E6881,'Data Produk'!$A$2:$E$2517,3,FALSE)</f>
        <v>BHINNEKA EG3 WIRED EARBUDS BLACK</v>
      </c>
      <c r="J6881" t="str">
        <f>VLOOKUP(E6881,'Data Produk'!$A$2:$E$2517,4,FALSE)</f>
        <v>EARPHONE</v>
      </c>
      <c r="K6881" t="str">
        <f>VLOOKUP(D6881,'Data Outlet'!$A$2:$D$17,4,FALSE)</f>
        <v>Gita Rahma</v>
      </c>
      <c r="L6881" t="str">
        <f>VLOOKUP(D6881,'Data Outlet'!$A$2:$D$17,2,FALSE)</f>
        <v>PAKUWON</v>
      </c>
    </row>
    <row r="6882" spans="1:12" x14ac:dyDescent="0.25">
      <c r="A6882" t="str">
        <f t="shared" si="216"/>
        <v>T-6881</v>
      </c>
      <c r="B6882" s="3" t="s">
        <v>2584</v>
      </c>
      <c r="C6882" s="5">
        <v>45460</v>
      </c>
      <c r="D6882" s="3" t="s">
        <v>44</v>
      </c>
      <c r="E6882" s="4" t="s">
        <v>1422</v>
      </c>
      <c r="F6882" s="9">
        <v>3</v>
      </c>
      <c r="G6882">
        <f>VLOOKUP(E6882,'Data Produk'!$A$2:$E$2517,5,FALSE)</f>
        <v>65700</v>
      </c>
      <c r="H6882">
        <f t="shared" si="215"/>
        <v>197100</v>
      </c>
      <c r="I6882" t="str">
        <f>VLOOKUP(E6882,'Data Produk'!$A$2:$E$2517,3,FALSE)</f>
        <v>BHINNEKA RAIGOR III WG12 GAMING MOUSE BLACK</v>
      </c>
      <c r="J6882" t="str">
        <f>VLOOKUP(E6882,'Data Produk'!$A$2:$E$2517,4,FALSE)</f>
        <v>MOUSE GAMING</v>
      </c>
      <c r="K6882" t="str">
        <f>VLOOKUP(D6882,'Data Outlet'!$A$2:$D$17,4,FALSE)</f>
        <v>Gita Rahma</v>
      </c>
      <c r="L6882" t="str">
        <f>VLOOKUP(D6882,'Data Outlet'!$A$2:$D$17,2,FALSE)</f>
        <v>PAKUWON</v>
      </c>
    </row>
    <row r="6883" spans="1:12" x14ac:dyDescent="0.25">
      <c r="A6883" t="str">
        <f t="shared" si="216"/>
        <v>T-6882</v>
      </c>
      <c r="B6883" s="3" t="s">
        <v>2584</v>
      </c>
      <c r="C6883" s="5">
        <v>45465</v>
      </c>
      <c r="D6883" s="3" t="s">
        <v>44</v>
      </c>
      <c r="E6883" s="4" t="s">
        <v>1425</v>
      </c>
      <c r="F6883" s="9">
        <v>1</v>
      </c>
      <c r="G6883">
        <f>VLOOKUP(E6883,'Data Produk'!$A$2:$E$2517,5,FALSE)</f>
        <v>247500</v>
      </c>
      <c r="H6883">
        <f t="shared" si="215"/>
        <v>247500</v>
      </c>
      <c r="I6883" t="str">
        <f>VLOOKUP(E6883,'Data Produk'!$A$2:$E$2517,3,FALSE)</f>
        <v>BHINNEKA POWER PLUS 65W 3-PORTS GAN CHARGER (PD/PPS+QC) BLACK</v>
      </c>
      <c r="J6883" t="str">
        <f>VLOOKUP(E6883,'Data Produk'!$A$2:$E$2517,4,FALSE)</f>
        <v>CHARGER</v>
      </c>
      <c r="K6883" t="str">
        <f>VLOOKUP(D6883,'Data Outlet'!$A$2:$D$17,4,FALSE)</f>
        <v>Gita Rahma</v>
      </c>
      <c r="L6883" t="str">
        <f>VLOOKUP(D6883,'Data Outlet'!$A$2:$D$17,2,FALSE)</f>
        <v>PAKUWON</v>
      </c>
    </row>
    <row r="6884" spans="1:12" x14ac:dyDescent="0.25">
      <c r="A6884" t="str">
        <f t="shared" si="216"/>
        <v>T-6883</v>
      </c>
      <c r="B6884" s="3" t="s">
        <v>2584</v>
      </c>
      <c r="C6884" s="5">
        <v>45467</v>
      </c>
      <c r="D6884" s="3" t="s">
        <v>44</v>
      </c>
      <c r="E6884" s="4" t="s">
        <v>723</v>
      </c>
      <c r="F6884" s="9">
        <v>1</v>
      </c>
      <c r="G6884">
        <f>VLOOKUP(E6884,'Data Produk'!$A$2:$E$2517,5,FALSE)</f>
        <v>47700</v>
      </c>
      <c r="H6884">
        <f t="shared" si="215"/>
        <v>47700</v>
      </c>
      <c r="I6884" t="str">
        <f>VLOOKUP(E6884,'Data Produk'!$A$2:$E$2517,3,FALSE)</f>
        <v>BHINNEKA POWER MOVE 30W 2-PORTS CAR CHARGER (PD+QC) BLACK</v>
      </c>
      <c r="J6884" t="str">
        <f>VLOOKUP(E6884,'Data Produk'!$A$2:$E$2517,4,FALSE)</f>
        <v>CAR &amp; TRAVEL CHARGER</v>
      </c>
      <c r="K6884" t="str">
        <f>VLOOKUP(D6884,'Data Outlet'!$A$2:$D$17,4,FALSE)</f>
        <v>Gita Rahma</v>
      </c>
      <c r="L6884" t="str">
        <f>VLOOKUP(D6884,'Data Outlet'!$A$2:$D$17,2,FALSE)</f>
        <v>PAKUWON</v>
      </c>
    </row>
    <row r="6885" spans="1:12" x14ac:dyDescent="0.25">
      <c r="A6885" t="str">
        <f t="shared" si="216"/>
        <v>T-6884</v>
      </c>
      <c r="B6885" s="3" t="s">
        <v>2584</v>
      </c>
      <c r="C6885" s="5">
        <v>45457</v>
      </c>
      <c r="D6885" s="3" t="s">
        <v>44</v>
      </c>
      <c r="E6885" s="4" t="s">
        <v>2169</v>
      </c>
      <c r="F6885" s="9">
        <v>1</v>
      </c>
      <c r="G6885">
        <f>VLOOKUP(E6885,'Data Produk'!$A$2:$E$2517,5,FALSE)</f>
        <v>170100</v>
      </c>
      <c r="H6885">
        <f t="shared" si="215"/>
        <v>170100</v>
      </c>
      <c r="I6885" t="str">
        <f>VLOOKUP(E6885,'Data Produk'!$A$2:$E$2517,3,FALSE)</f>
        <v>BHINNEKA Gaming Deskmat ATO MP905 KANAGAWA</v>
      </c>
      <c r="J6885" t="str">
        <f>VLOOKUP(E6885,'Data Produk'!$A$2:$E$2517,4,FALSE)</f>
        <v>DESKMAT</v>
      </c>
      <c r="K6885" t="str">
        <f>VLOOKUP(D6885,'Data Outlet'!$A$2:$D$17,4,FALSE)</f>
        <v>Gita Rahma</v>
      </c>
      <c r="L6885" t="str">
        <f>VLOOKUP(D6885,'Data Outlet'!$A$2:$D$17,2,FALSE)</f>
        <v>PAKUWON</v>
      </c>
    </row>
    <row r="6886" spans="1:12" x14ac:dyDescent="0.25">
      <c r="A6886" t="str">
        <f t="shared" si="216"/>
        <v>T-6885</v>
      </c>
      <c r="B6886" s="3" t="s">
        <v>2584</v>
      </c>
      <c r="C6886" s="5">
        <v>45469</v>
      </c>
      <c r="D6886" s="3" t="s">
        <v>44</v>
      </c>
      <c r="E6886" s="4" t="s">
        <v>1821</v>
      </c>
      <c r="F6886" s="9">
        <v>2</v>
      </c>
      <c r="G6886">
        <f>VLOOKUP(E6886,'Data Produk'!$A$2:$E$2517,5,FALSE)</f>
        <v>40500</v>
      </c>
      <c r="H6886">
        <f t="shared" si="215"/>
        <v>81000</v>
      </c>
      <c r="I6886" t="str">
        <f>VLOOKUP(E6886,'Data Produk'!$A$2:$E$2517,3,FALSE)</f>
        <v>BHINNEKA Mouse Wireless W188 WHITE</v>
      </c>
      <c r="J6886" t="str">
        <f>VLOOKUP(E6886,'Data Produk'!$A$2:$E$2517,4,FALSE)</f>
        <v>OFFICE MOUSE</v>
      </c>
      <c r="K6886" t="str">
        <f>VLOOKUP(D6886,'Data Outlet'!$A$2:$D$17,4,FALSE)</f>
        <v>Gita Rahma</v>
      </c>
      <c r="L6886" t="str">
        <f>VLOOKUP(D6886,'Data Outlet'!$A$2:$D$17,2,FALSE)</f>
        <v>PAKUWON</v>
      </c>
    </row>
    <row r="6887" spans="1:12" x14ac:dyDescent="0.25">
      <c r="A6887" t="str">
        <f t="shared" si="216"/>
        <v>T-6886</v>
      </c>
      <c r="B6887" s="3" t="s">
        <v>2584</v>
      </c>
      <c r="C6887" s="5">
        <v>45463</v>
      </c>
      <c r="D6887" s="3" t="s">
        <v>44</v>
      </c>
      <c r="E6887" s="4" t="s">
        <v>816</v>
      </c>
      <c r="F6887" s="9">
        <v>1</v>
      </c>
      <c r="G6887">
        <f>VLOOKUP(E6887,'Data Produk'!$A$2:$E$2517,5,FALSE)</f>
        <v>13050</v>
      </c>
      <c r="H6887">
        <f t="shared" si="215"/>
        <v>13050</v>
      </c>
      <c r="I6887" t="str">
        <f>VLOOKUP(E6887,'Data Produk'!$A$2:$E$2517,3,FALSE)</f>
        <v>BHINNEKA DURALINK KCT1201 BLACK</v>
      </c>
      <c r="J6887" t="str">
        <f>VLOOKUP(E6887,'Data Produk'!$A$2:$E$2517,4,FALSE)</f>
        <v>CABLE</v>
      </c>
      <c r="K6887" t="str">
        <f>VLOOKUP(D6887,'Data Outlet'!$A$2:$D$17,4,FALSE)</f>
        <v>Gita Rahma</v>
      </c>
      <c r="L6887" t="str">
        <f>VLOOKUP(D6887,'Data Outlet'!$A$2:$D$17,2,FALSE)</f>
        <v>PAKUWON</v>
      </c>
    </row>
    <row r="6888" spans="1:12" x14ac:dyDescent="0.25">
      <c r="A6888" t="str">
        <f t="shared" si="216"/>
        <v>T-6887</v>
      </c>
      <c r="B6888" s="3" t="s">
        <v>2584</v>
      </c>
      <c r="C6888" s="5">
        <v>45468</v>
      </c>
      <c r="D6888" s="3" t="s">
        <v>44</v>
      </c>
      <c r="E6888" s="4" t="s">
        <v>1941</v>
      </c>
      <c r="F6888" s="9">
        <v>1</v>
      </c>
      <c r="G6888">
        <f>VLOOKUP(E6888,'Data Produk'!$A$2:$E$2517,5,FALSE)</f>
        <v>73800</v>
      </c>
      <c r="H6888">
        <f t="shared" si="215"/>
        <v>73800</v>
      </c>
      <c r="I6888" t="str">
        <f>VLOOKUP(E6888,'Data Produk'!$A$2:$E$2517,3,FALSE)</f>
        <v>BHINNEKA RAIGOR III WG12R GAMING MOUSE BEIGE</v>
      </c>
      <c r="J6888" t="str">
        <f>VLOOKUP(E6888,'Data Produk'!$A$2:$E$2517,4,FALSE)</f>
        <v>MOUSE GAMING</v>
      </c>
      <c r="K6888" t="str">
        <f>VLOOKUP(D6888,'Data Outlet'!$A$2:$D$17,4,FALSE)</f>
        <v>Gita Rahma</v>
      </c>
      <c r="L6888" t="str">
        <f>VLOOKUP(D6888,'Data Outlet'!$A$2:$D$17,2,FALSE)</f>
        <v>PAKUWON</v>
      </c>
    </row>
    <row r="6889" spans="1:12" x14ac:dyDescent="0.25">
      <c r="A6889" t="str">
        <f t="shared" si="216"/>
        <v>T-6888</v>
      </c>
      <c r="B6889" s="3" t="s">
        <v>2584</v>
      </c>
      <c r="C6889" s="5">
        <v>45466</v>
      </c>
      <c r="D6889" s="3" t="s">
        <v>44</v>
      </c>
      <c r="E6889" s="4" t="s">
        <v>653</v>
      </c>
      <c r="F6889" s="9">
        <v>2</v>
      </c>
      <c r="G6889">
        <f>VLOOKUP(E6889,'Data Produk'!$A$2:$E$2517,5,FALSE)</f>
        <v>49500</v>
      </c>
      <c r="H6889">
        <f t="shared" si="215"/>
        <v>99000</v>
      </c>
      <c r="I6889" t="str">
        <f>VLOOKUP(E6889,'Data Produk'!$A$2:$E$2517,3,FALSE)</f>
        <v>BHINNEKA POWER PURE 20W 1-PORT TYPE-A USB CHARGER (QC) BLACK</v>
      </c>
      <c r="J6889" t="str">
        <f>VLOOKUP(E6889,'Data Produk'!$A$2:$E$2517,4,FALSE)</f>
        <v>CHARGER</v>
      </c>
      <c r="K6889" t="str">
        <f>VLOOKUP(D6889,'Data Outlet'!$A$2:$D$17,4,FALSE)</f>
        <v>Gita Rahma</v>
      </c>
      <c r="L6889" t="str">
        <f>VLOOKUP(D6889,'Data Outlet'!$A$2:$D$17,2,FALSE)</f>
        <v>PAKUWON</v>
      </c>
    </row>
    <row r="6890" spans="1:12" x14ac:dyDescent="0.25">
      <c r="A6890" t="str">
        <f t="shared" si="216"/>
        <v>T-6889</v>
      </c>
      <c r="B6890" s="3" t="s">
        <v>2584</v>
      </c>
      <c r="C6890" s="5">
        <v>45449</v>
      </c>
      <c r="D6890" s="3" t="s">
        <v>44</v>
      </c>
      <c r="E6890" s="4" t="s">
        <v>734</v>
      </c>
      <c r="F6890" s="9">
        <v>3</v>
      </c>
      <c r="G6890">
        <f>VLOOKUP(E6890,'Data Produk'!$A$2:$E$2517,5,FALSE)</f>
        <v>27000</v>
      </c>
      <c r="H6890">
        <f t="shared" si="215"/>
        <v>81000</v>
      </c>
      <c r="I6890" t="str">
        <f>VLOOKUP(E6890,'Data Produk'!$A$2:$E$2517,3,FALSE)</f>
        <v>BHINNEKA DURALINK KCB2001 BLACK</v>
      </c>
      <c r="J6890" t="str">
        <f>VLOOKUP(E6890,'Data Produk'!$A$2:$E$2517,4,FALSE)</f>
        <v>CABLE</v>
      </c>
      <c r="K6890" t="str">
        <f>VLOOKUP(D6890,'Data Outlet'!$A$2:$D$17,4,FALSE)</f>
        <v>Gita Rahma</v>
      </c>
      <c r="L6890" t="str">
        <f>VLOOKUP(D6890,'Data Outlet'!$A$2:$D$17,2,FALSE)</f>
        <v>PAKUWON</v>
      </c>
    </row>
    <row r="6891" spans="1:12" x14ac:dyDescent="0.25">
      <c r="A6891" t="str">
        <f t="shared" si="216"/>
        <v>T-6890</v>
      </c>
      <c r="B6891" s="3" t="s">
        <v>2584</v>
      </c>
      <c r="C6891" s="5">
        <v>45463</v>
      </c>
      <c r="D6891" s="3" t="s">
        <v>44</v>
      </c>
      <c r="E6891" s="4" t="s">
        <v>1724</v>
      </c>
      <c r="F6891" s="9">
        <v>2</v>
      </c>
      <c r="G6891">
        <f>VLOOKUP(E6891,'Data Produk'!$A$2:$E$2517,5,FALSE)</f>
        <v>25200</v>
      </c>
      <c r="H6891">
        <f t="shared" si="215"/>
        <v>50400</v>
      </c>
      <c r="I6891" t="str">
        <f>VLOOKUP(E6891,'Data Produk'!$A$2:$E$2517,3,FALSE)</f>
        <v>KDC105 BHINNEKA USB CABLE TYPE C</v>
      </c>
      <c r="J6891" t="str">
        <f>VLOOKUP(E6891,'Data Produk'!$A$2:$E$2517,4,FALSE)</f>
        <v>CABLE</v>
      </c>
      <c r="K6891" t="str">
        <f>VLOOKUP(D6891,'Data Outlet'!$A$2:$D$17,4,FALSE)</f>
        <v>Gita Rahma</v>
      </c>
      <c r="L6891" t="str">
        <f>VLOOKUP(D6891,'Data Outlet'!$A$2:$D$17,2,FALSE)</f>
        <v>PAKUWON</v>
      </c>
    </row>
    <row r="6892" spans="1:12" x14ac:dyDescent="0.25">
      <c r="A6892" t="str">
        <f t="shared" si="216"/>
        <v>T-6891</v>
      </c>
      <c r="B6892" s="3" t="s">
        <v>2584</v>
      </c>
      <c r="C6892" s="5">
        <v>45461</v>
      </c>
      <c r="D6892" s="3" t="s">
        <v>44</v>
      </c>
      <c r="E6892" s="4" t="s">
        <v>1423</v>
      </c>
      <c r="F6892" s="9">
        <v>1</v>
      </c>
      <c r="G6892">
        <f>VLOOKUP(E6892,'Data Produk'!$A$2:$E$2517,5,FALSE)</f>
        <v>15300</v>
      </c>
      <c r="H6892">
        <f t="shared" si="215"/>
        <v>15300</v>
      </c>
      <c r="I6892" t="str">
        <f>VLOOKUP(E6892,'Data Produk'!$A$2:$E$2517,3,FALSE)</f>
        <v>BHINNEKA LINKPODS ES3 WIRED EARBUDS WHITE</v>
      </c>
      <c r="J6892" t="str">
        <f>VLOOKUP(E6892,'Data Produk'!$A$2:$E$2517,4,FALSE)</f>
        <v>EARPHONE</v>
      </c>
      <c r="K6892" t="str">
        <f>VLOOKUP(D6892,'Data Outlet'!$A$2:$D$17,4,FALSE)</f>
        <v>Gita Rahma</v>
      </c>
      <c r="L6892" t="str">
        <f>VLOOKUP(D6892,'Data Outlet'!$A$2:$D$17,2,FALSE)</f>
        <v>PAKUWON</v>
      </c>
    </row>
    <row r="6893" spans="1:12" x14ac:dyDescent="0.25">
      <c r="A6893" t="str">
        <f t="shared" si="216"/>
        <v>T-6892</v>
      </c>
      <c r="B6893" s="3" t="s">
        <v>2584</v>
      </c>
      <c r="C6893" s="5">
        <v>45449</v>
      </c>
      <c r="D6893" s="3" t="s">
        <v>44</v>
      </c>
      <c r="E6893" s="4" t="s">
        <v>2170</v>
      </c>
      <c r="F6893" s="9">
        <v>1</v>
      </c>
      <c r="G6893">
        <f>VLOOKUP(E6893,'Data Produk'!$A$2:$E$2517,5,FALSE)</f>
        <v>440100</v>
      </c>
      <c r="H6893">
        <f t="shared" si="215"/>
        <v>440100</v>
      </c>
      <c r="I6893" t="str">
        <f>VLOOKUP(E6893,'Data Produk'!$A$2:$E$2517,3,FALSE)</f>
        <v>BHINNEKA Gaming Keyboard MAXFIT 61 MK-857 Black RED SWITCH</v>
      </c>
      <c r="J6893" t="str">
        <f>VLOOKUP(E6893,'Data Produk'!$A$2:$E$2517,4,FALSE)</f>
        <v>KEYBOARD GAMING</v>
      </c>
      <c r="K6893" t="str">
        <f>VLOOKUP(D6893,'Data Outlet'!$A$2:$D$17,4,FALSE)</f>
        <v>Gita Rahma</v>
      </c>
      <c r="L6893" t="str">
        <f>VLOOKUP(D6893,'Data Outlet'!$A$2:$D$17,2,FALSE)</f>
        <v>PAKUWON</v>
      </c>
    </row>
    <row r="6894" spans="1:12" x14ac:dyDescent="0.25">
      <c r="A6894" t="str">
        <f t="shared" si="216"/>
        <v>T-6893</v>
      </c>
      <c r="B6894" s="3" t="s">
        <v>2584</v>
      </c>
      <c r="C6894" s="5">
        <v>45462</v>
      </c>
      <c r="D6894" s="3" t="s">
        <v>44</v>
      </c>
      <c r="E6894" s="4" t="s">
        <v>1618</v>
      </c>
      <c r="F6894" s="9">
        <v>1</v>
      </c>
      <c r="G6894">
        <f>VLOOKUP(E6894,'Data Produk'!$A$2:$E$2517,5,FALSE)</f>
        <v>40500</v>
      </c>
      <c r="H6894">
        <f t="shared" si="215"/>
        <v>40500</v>
      </c>
      <c r="I6894" t="str">
        <f>VLOOKUP(E6894,'Data Produk'!$A$2:$E$2517,3,FALSE)</f>
        <v>BHINNEKA MEOW AC5001 HEADSET ACCESSORIES BLACK</v>
      </c>
      <c r="J6894" t="str">
        <f>VLOOKUP(E6894,'Data Produk'!$A$2:$E$2517,4,FALSE)</f>
        <v>OTHER ACCESSORIES</v>
      </c>
      <c r="K6894" t="str">
        <f>VLOOKUP(D6894,'Data Outlet'!$A$2:$D$17,4,FALSE)</f>
        <v>Gita Rahma</v>
      </c>
      <c r="L6894" t="str">
        <f>VLOOKUP(D6894,'Data Outlet'!$A$2:$D$17,2,FALSE)</f>
        <v>PAKUWON</v>
      </c>
    </row>
    <row r="6895" spans="1:12" x14ac:dyDescent="0.25">
      <c r="A6895" t="str">
        <f t="shared" si="216"/>
        <v>T-6894</v>
      </c>
      <c r="B6895" s="3" t="s">
        <v>2584</v>
      </c>
      <c r="C6895" s="5">
        <v>45469</v>
      </c>
      <c r="D6895" s="3" t="s">
        <v>44</v>
      </c>
      <c r="E6895" s="4" t="s">
        <v>1622</v>
      </c>
      <c r="F6895" s="9">
        <v>1</v>
      </c>
      <c r="G6895">
        <f>VLOOKUP(E6895,'Data Produk'!$A$2:$E$2517,5,FALSE)</f>
        <v>37350</v>
      </c>
      <c r="H6895">
        <f t="shared" si="215"/>
        <v>37350</v>
      </c>
      <c r="I6895" t="str">
        <f>VLOOKUP(E6895,'Data Produk'!$A$2:$E$2517,3,FALSE)</f>
        <v>BHINNEKA LAVALIER MV01 MICROPHONE BLACK</v>
      </c>
      <c r="J6895" t="str">
        <f>VLOOKUP(E6895,'Data Produk'!$A$2:$E$2517,4,FALSE)</f>
        <v>STREAMING DEVICES</v>
      </c>
      <c r="K6895" t="str">
        <f>VLOOKUP(D6895,'Data Outlet'!$A$2:$D$17,4,FALSE)</f>
        <v>Gita Rahma</v>
      </c>
      <c r="L6895" t="str">
        <f>VLOOKUP(D6895,'Data Outlet'!$A$2:$D$17,2,FALSE)</f>
        <v>PAKUWON</v>
      </c>
    </row>
    <row r="6896" spans="1:12" x14ac:dyDescent="0.25">
      <c r="A6896" t="str">
        <f t="shared" si="216"/>
        <v>T-6895</v>
      </c>
      <c r="B6896" s="3" t="s">
        <v>2584</v>
      </c>
      <c r="C6896" s="5">
        <v>45467</v>
      </c>
      <c r="D6896" s="3" t="s">
        <v>44</v>
      </c>
      <c r="E6896" s="4" t="s">
        <v>1532</v>
      </c>
      <c r="F6896" s="9">
        <v>2</v>
      </c>
      <c r="G6896">
        <f>VLOOKUP(E6896,'Data Produk'!$A$2:$E$2517,5,FALSE)</f>
        <v>40500</v>
      </c>
      <c r="H6896">
        <f t="shared" si="215"/>
        <v>81000</v>
      </c>
      <c r="I6896" t="str">
        <f>VLOOKUP(E6896,'Data Produk'!$A$2:$E$2517,3,FALSE)</f>
        <v>BHINNEKA MEOW AC5001 HEADSET ACCESSORIES PINK</v>
      </c>
      <c r="J6896" t="str">
        <f>VLOOKUP(E6896,'Data Produk'!$A$2:$E$2517,4,FALSE)</f>
        <v>OTHER ACCESSORIES</v>
      </c>
      <c r="K6896" t="str">
        <f>VLOOKUP(D6896,'Data Outlet'!$A$2:$D$17,4,FALSE)</f>
        <v>Gita Rahma</v>
      </c>
      <c r="L6896" t="str">
        <f>VLOOKUP(D6896,'Data Outlet'!$A$2:$D$17,2,FALSE)</f>
        <v>PAKUWON</v>
      </c>
    </row>
    <row r="6897" spans="1:12" x14ac:dyDescent="0.25">
      <c r="A6897" t="str">
        <f t="shared" si="216"/>
        <v>T-6896</v>
      </c>
      <c r="B6897" s="3" t="s">
        <v>2584</v>
      </c>
      <c r="C6897" s="5">
        <v>45460</v>
      </c>
      <c r="D6897" s="3" t="s">
        <v>44</v>
      </c>
      <c r="E6897" s="4" t="s">
        <v>1722</v>
      </c>
      <c r="F6897" s="9">
        <v>2</v>
      </c>
      <c r="G6897">
        <f>VLOOKUP(E6897,'Data Produk'!$A$2:$E$2517,5,FALSE)</f>
        <v>17100</v>
      </c>
      <c r="H6897">
        <f t="shared" si="215"/>
        <v>34200</v>
      </c>
      <c r="I6897" t="str">
        <f>VLOOKUP(E6897,'Data Produk'!$A$2:$E$2517,3,FALSE)</f>
        <v>BHINNEKA BASIC XL MP64 BASIC MOUSEPAD BLACK</v>
      </c>
      <c r="J6897" t="str">
        <f>VLOOKUP(E6897,'Data Produk'!$A$2:$E$2517,4,FALSE)</f>
        <v>BASIC MOUSEPAD</v>
      </c>
      <c r="K6897" t="str">
        <f>VLOOKUP(D6897,'Data Outlet'!$A$2:$D$17,4,FALSE)</f>
        <v>Gita Rahma</v>
      </c>
      <c r="L6897" t="str">
        <f>VLOOKUP(D6897,'Data Outlet'!$A$2:$D$17,2,FALSE)</f>
        <v>PAKUWON</v>
      </c>
    </row>
    <row r="6898" spans="1:12" x14ac:dyDescent="0.25">
      <c r="A6898" t="str">
        <f t="shared" si="216"/>
        <v>T-6897</v>
      </c>
      <c r="B6898" s="3" t="s">
        <v>2584</v>
      </c>
      <c r="C6898" s="5">
        <v>45449</v>
      </c>
      <c r="D6898" s="3" t="s">
        <v>44</v>
      </c>
      <c r="E6898" s="4" t="s">
        <v>2171</v>
      </c>
      <c r="F6898" s="9">
        <v>1</v>
      </c>
      <c r="G6898">
        <f>VLOOKUP(E6898,'Data Produk'!$A$2:$E$2517,5,FALSE)</f>
        <v>145800</v>
      </c>
      <c r="H6898">
        <f t="shared" si="215"/>
        <v>145800</v>
      </c>
      <c r="I6898" t="str">
        <f>VLOOKUP(E6898,'Data Produk'!$A$2:$E$2517,3,FALSE)</f>
        <v>BHINNEKA REVOLVER GP12 GAMEPAD BLACK</v>
      </c>
      <c r="J6898" t="str">
        <f>VLOOKUP(E6898,'Data Produk'!$A$2:$E$2517,4,FALSE)</f>
        <v>GAMEPAD</v>
      </c>
      <c r="K6898" t="str">
        <f>VLOOKUP(D6898,'Data Outlet'!$A$2:$D$17,4,FALSE)</f>
        <v>Gita Rahma</v>
      </c>
      <c r="L6898" t="str">
        <f>VLOOKUP(D6898,'Data Outlet'!$A$2:$D$17,2,FALSE)</f>
        <v>PAKUWON</v>
      </c>
    </row>
    <row r="6899" spans="1:12" x14ac:dyDescent="0.25">
      <c r="A6899" t="str">
        <f t="shared" si="216"/>
        <v>T-6898</v>
      </c>
      <c r="B6899" s="3" t="s">
        <v>2584</v>
      </c>
      <c r="C6899" s="5">
        <v>45449</v>
      </c>
      <c r="D6899" s="3" t="s">
        <v>44</v>
      </c>
      <c r="E6899" s="4" t="s">
        <v>1427</v>
      </c>
      <c r="F6899" s="9">
        <v>1</v>
      </c>
      <c r="G6899">
        <f>VLOOKUP(E6899,'Data Produk'!$A$2:$E$2517,5,FALSE)</f>
        <v>36900</v>
      </c>
      <c r="H6899">
        <f t="shared" si="215"/>
        <v>36900</v>
      </c>
      <c r="I6899" t="str">
        <f>VLOOKUP(E6899,'Data Produk'!$A$2:$E$2517,3,FALSE)</f>
        <v>KC106 BHINNEKA USB CABLE TYPE C</v>
      </c>
      <c r="J6899" t="str">
        <f>VLOOKUP(E6899,'Data Produk'!$A$2:$E$2517,4,FALSE)</f>
        <v>CABLE</v>
      </c>
      <c r="K6899" t="str">
        <f>VLOOKUP(D6899,'Data Outlet'!$A$2:$D$17,4,FALSE)</f>
        <v>Gita Rahma</v>
      </c>
      <c r="L6899" t="str">
        <f>VLOOKUP(D6899,'Data Outlet'!$A$2:$D$17,2,FALSE)</f>
        <v>PAKUWON</v>
      </c>
    </row>
    <row r="6900" spans="1:12" x14ac:dyDescent="0.25">
      <c r="A6900" t="str">
        <f t="shared" si="216"/>
        <v>T-6899</v>
      </c>
      <c r="B6900" s="3" t="s">
        <v>2584</v>
      </c>
      <c r="C6900" s="5">
        <v>45455</v>
      </c>
      <c r="D6900" s="3" t="s">
        <v>44</v>
      </c>
      <c r="E6900" s="4" t="s">
        <v>640</v>
      </c>
      <c r="F6900" s="9">
        <v>1</v>
      </c>
      <c r="G6900">
        <f>VLOOKUP(E6900,'Data Produk'!$A$2:$E$2517,5,FALSE)</f>
        <v>22500</v>
      </c>
      <c r="H6900">
        <f t="shared" si="215"/>
        <v>22500</v>
      </c>
      <c r="I6900" t="str">
        <f>VLOOKUP(E6900,'Data Produk'!$A$2:$E$2517,3,FALSE)</f>
        <v>BHINNEKA LINKBUDS ES4 WIRED EARBUDS BLACK</v>
      </c>
      <c r="J6900" t="str">
        <f>VLOOKUP(E6900,'Data Produk'!$A$2:$E$2517,4,FALSE)</f>
        <v>EARPHONE</v>
      </c>
      <c r="K6900" t="str">
        <f>VLOOKUP(D6900,'Data Outlet'!$A$2:$D$17,4,FALSE)</f>
        <v>Gita Rahma</v>
      </c>
      <c r="L6900" t="str">
        <f>VLOOKUP(D6900,'Data Outlet'!$A$2:$D$17,2,FALSE)</f>
        <v>PAKUWON</v>
      </c>
    </row>
    <row r="6901" spans="1:12" x14ac:dyDescent="0.25">
      <c r="A6901" t="str">
        <f t="shared" si="216"/>
        <v>T-6900</v>
      </c>
      <c r="B6901" s="3" t="s">
        <v>2584</v>
      </c>
      <c r="C6901" s="5">
        <v>45463</v>
      </c>
      <c r="D6901" s="3" t="s">
        <v>44</v>
      </c>
      <c r="E6901" s="4" t="s">
        <v>762</v>
      </c>
      <c r="F6901" s="9">
        <v>1</v>
      </c>
      <c r="G6901">
        <f>VLOOKUP(E6901,'Data Produk'!$A$2:$E$2517,5,FALSE)</f>
        <v>25200</v>
      </c>
      <c r="H6901">
        <f t="shared" si="215"/>
        <v>25200</v>
      </c>
      <c r="I6901" t="str">
        <f>VLOOKUP(E6901,'Data Produk'!$A$2:$E$2517,3,FALSE)</f>
        <v>BHINNEKA HYPERLINK KD60C1501 BLACK</v>
      </c>
      <c r="J6901" t="str">
        <f>VLOOKUP(E6901,'Data Produk'!$A$2:$E$2517,4,FALSE)</f>
        <v>CABLE</v>
      </c>
      <c r="K6901" t="str">
        <f>VLOOKUP(D6901,'Data Outlet'!$A$2:$D$17,4,FALSE)</f>
        <v>Gita Rahma</v>
      </c>
      <c r="L6901" t="str">
        <f>VLOOKUP(D6901,'Data Outlet'!$A$2:$D$17,2,FALSE)</f>
        <v>PAKUWON</v>
      </c>
    </row>
    <row r="6902" spans="1:12" x14ac:dyDescent="0.25">
      <c r="A6902" t="str">
        <f t="shared" si="216"/>
        <v>T-6901</v>
      </c>
      <c r="B6902" s="3" t="s">
        <v>2584</v>
      </c>
      <c r="C6902" s="5">
        <v>45473</v>
      </c>
      <c r="D6902" s="3" t="s">
        <v>43</v>
      </c>
      <c r="E6902" s="4" t="s">
        <v>1763</v>
      </c>
      <c r="F6902" s="9">
        <v>5</v>
      </c>
      <c r="G6902">
        <f>VLOOKUP(E6902,'Data Produk'!$A$2:$E$2517,5,FALSE)</f>
        <v>25200</v>
      </c>
      <c r="H6902">
        <f t="shared" si="215"/>
        <v>126000</v>
      </c>
      <c r="I6902" t="str">
        <f>VLOOKUP(E6902,'Data Produk'!$A$2:$E$2517,3,FALSE)</f>
        <v>KDC105 BHINNEKA USB CABLE TYPE C</v>
      </c>
      <c r="J6902" t="str">
        <f>VLOOKUP(E6902,'Data Produk'!$A$2:$E$2517,4,FALSE)</f>
        <v>CABLE</v>
      </c>
      <c r="K6902" t="str">
        <f>VLOOKUP(D6902,'Data Outlet'!$A$2:$D$17,4,FALSE)</f>
        <v>Gita Rahma</v>
      </c>
      <c r="L6902" t="str">
        <f>VLOOKUP(D6902,'Data Outlet'!$A$2:$D$17,2,FALSE)</f>
        <v>MALL OF INDONESIA</v>
      </c>
    </row>
    <row r="6903" spans="1:12" x14ac:dyDescent="0.25">
      <c r="A6903" t="str">
        <f t="shared" si="216"/>
        <v>T-6902</v>
      </c>
      <c r="B6903" s="3" t="s">
        <v>2584</v>
      </c>
      <c r="C6903" s="5">
        <v>45457</v>
      </c>
      <c r="D6903" s="3" t="s">
        <v>43</v>
      </c>
      <c r="E6903" s="4" t="s">
        <v>864</v>
      </c>
      <c r="F6903" s="9">
        <v>2</v>
      </c>
      <c r="G6903">
        <f>VLOOKUP(E6903,'Data Produk'!$A$2:$E$2517,5,FALSE)</f>
        <v>37350</v>
      </c>
      <c r="H6903">
        <f t="shared" si="215"/>
        <v>74700</v>
      </c>
      <c r="I6903" t="str">
        <f>VLOOKUP(E6903,'Data Produk'!$A$2:$E$2517,3,FALSE)</f>
        <v>BHINNEKA LAVALIER MV01 MICROPHONE BLACK</v>
      </c>
      <c r="J6903" t="str">
        <f>VLOOKUP(E6903,'Data Produk'!$A$2:$E$2517,4,FALSE)</f>
        <v>STREAMING DEVICES</v>
      </c>
      <c r="K6903" t="str">
        <f>VLOOKUP(D6903,'Data Outlet'!$A$2:$D$17,4,FALSE)</f>
        <v>Gita Rahma</v>
      </c>
      <c r="L6903" t="str">
        <f>VLOOKUP(D6903,'Data Outlet'!$A$2:$D$17,2,FALSE)</f>
        <v>MALL OF INDONESIA</v>
      </c>
    </row>
    <row r="6904" spans="1:12" x14ac:dyDescent="0.25">
      <c r="A6904" t="str">
        <f t="shared" si="216"/>
        <v>T-6903</v>
      </c>
      <c r="B6904" s="3" t="s">
        <v>2584</v>
      </c>
      <c r="C6904" s="5">
        <v>45453</v>
      </c>
      <c r="D6904" s="3" t="s">
        <v>43</v>
      </c>
      <c r="E6904" s="4" t="s">
        <v>1876</v>
      </c>
      <c r="F6904" s="9">
        <v>2</v>
      </c>
      <c r="G6904">
        <f>VLOOKUP(E6904,'Data Produk'!$A$2:$E$2517,5,FALSE)</f>
        <v>40500</v>
      </c>
      <c r="H6904">
        <f t="shared" si="215"/>
        <v>81000</v>
      </c>
      <c r="I6904" t="str">
        <f>VLOOKUP(E6904,'Data Produk'!$A$2:$E$2517,3,FALSE)</f>
        <v>BHINNEKA RHASTA II G13 GAMING MOUSE BLACK</v>
      </c>
      <c r="J6904" t="str">
        <f>VLOOKUP(E6904,'Data Produk'!$A$2:$E$2517,4,FALSE)</f>
        <v>MOUSE GAMING</v>
      </c>
      <c r="K6904" t="str">
        <f>VLOOKUP(D6904,'Data Outlet'!$A$2:$D$17,4,FALSE)</f>
        <v>Gita Rahma</v>
      </c>
      <c r="L6904" t="str">
        <f>VLOOKUP(D6904,'Data Outlet'!$A$2:$D$17,2,FALSE)</f>
        <v>MALL OF INDONESIA</v>
      </c>
    </row>
    <row r="6905" spans="1:12" x14ac:dyDescent="0.25">
      <c r="A6905" t="str">
        <f t="shared" si="216"/>
        <v>T-6904</v>
      </c>
      <c r="B6905" s="3" t="s">
        <v>2584</v>
      </c>
      <c r="C6905" s="5">
        <v>45468</v>
      </c>
      <c r="D6905" s="3" t="s">
        <v>43</v>
      </c>
      <c r="E6905" s="4" t="s">
        <v>871</v>
      </c>
      <c r="F6905" s="9">
        <v>2</v>
      </c>
      <c r="G6905">
        <f>VLOOKUP(E6905,'Data Produk'!$A$2:$E$2517,5,FALSE)</f>
        <v>34200</v>
      </c>
      <c r="H6905">
        <f t="shared" si="215"/>
        <v>68400</v>
      </c>
      <c r="I6905" t="str">
        <f>VLOOKUP(E6905,'Data Produk'!$A$2:$E$2517,3,FALSE)</f>
        <v>KDL105 BHINNEKA USB CABLE LIGHTNING</v>
      </c>
      <c r="J6905" t="str">
        <f>VLOOKUP(E6905,'Data Produk'!$A$2:$E$2517,4,FALSE)</f>
        <v>CABLE</v>
      </c>
      <c r="K6905" t="str">
        <f>VLOOKUP(D6905,'Data Outlet'!$A$2:$D$17,4,FALSE)</f>
        <v>Gita Rahma</v>
      </c>
      <c r="L6905" t="str">
        <f>VLOOKUP(D6905,'Data Outlet'!$A$2:$D$17,2,FALSE)</f>
        <v>MALL OF INDONESIA</v>
      </c>
    </row>
    <row r="6906" spans="1:12" x14ac:dyDescent="0.25">
      <c r="A6906" t="str">
        <f t="shared" si="216"/>
        <v>T-6905</v>
      </c>
      <c r="B6906" s="3" t="s">
        <v>2584</v>
      </c>
      <c r="C6906" s="5">
        <v>45471</v>
      </c>
      <c r="D6906" s="3" t="s">
        <v>43</v>
      </c>
      <c r="E6906" s="4" t="s">
        <v>535</v>
      </c>
      <c r="F6906" s="9">
        <v>1</v>
      </c>
      <c r="G6906">
        <f>VLOOKUP(E6906,'Data Produk'!$A$2:$E$2517,5,FALSE)</f>
        <v>162000</v>
      </c>
      <c r="H6906">
        <f t="shared" si="215"/>
        <v>162000</v>
      </c>
      <c r="I6906" t="str">
        <f>VLOOKUP(E6906,'Data Produk'!$A$2:$E$2517,3,FALSE)</f>
        <v>BHINNEKA POWER PACK T1 10.000 mAh 22,5W POWERBANK WHITE</v>
      </c>
      <c r="J6906" t="str">
        <f>VLOOKUP(E6906,'Data Produk'!$A$2:$E$2517,4,FALSE)</f>
        <v>POWERBANK</v>
      </c>
      <c r="K6906" t="str">
        <f>VLOOKUP(D6906,'Data Outlet'!$A$2:$D$17,4,FALSE)</f>
        <v>Gita Rahma</v>
      </c>
      <c r="L6906" t="str">
        <f>VLOOKUP(D6906,'Data Outlet'!$A$2:$D$17,2,FALSE)</f>
        <v>MALL OF INDONESIA</v>
      </c>
    </row>
    <row r="6907" spans="1:12" x14ac:dyDescent="0.25">
      <c r="A6907" t="str">
        <f t="shared" si="216"/>
        <v>T-6906</v>
      </c>
      <c r="B6907" s="3" t="s">
        <v>2584</v>
      </c>
      <c r="C6907" s="5">
        <v>45460</v>
      </c>
      <c r="D6907" s="3" t="s">
        <v>43</v>
      </c>
      <c r="E6907" s="4" t="s">
        <v>506</v>
      </c>
      <c r="F6907" s="9">
        <v>1</v>
      </c>
      <c r="G6907">
        <f>VLOOKUP(E6907,'Data Produk'!$A$2:$E$2517,5,FALSE)</f>
        <v>94500</v>
      </c>
      <c r="H6907">
        <f t="shared" si="215"/>
        <v>94500</v>
      </c>
      <c r="I6907" t="str">
        <f>VLOOKUP(E6907,'Data Produk'!$A$2:$E$2517,3,FALSE)</f>
        <v>BHINNEKA POWER GO 25W 1-PORT TYPE-C USB CHARGER (PD/PPS) WHITE</v>
      </c>
      <c r="J6907" t="str">
        <f>VLOOKUP(E6907,'Data Produk'!$A$2:$E$2517,4,FALSE)</f>
        <v>CHARGER</v>
      </c>
      <c r="K6907" t="str">
        <f>VLOOKUP(D6907,'Data Outlet'!$A$2:$D$17,4,FALSE)</f>
        <v>Gita Rahma</v>
      </c>
      <c r="L6907" t="str">
        <f>VLOOKUP(D6907,'Data Outlet'!$A$2:$D$17,2,FALSE)</f>
        <v>MALL OF INDONESIA</v>
      </c>
    </row>
    <row r="6908" spans="1:12" x14ac:dyDescent="0.25">
      <c r="A6908" t="str">
        <f t="shared" si="216"/>
        <v>T-6907</v>
      </c>
      <c r="B6908" s="3" t="s">
        <v>2584</v>
      </c>
      <c r="C6908" s="5">
        <v>45452</v>
      </c>
      <c r="D6908" s="3" t="s">
        <v>43</v>
      </c>
      <c r="E6908" s="4" t="s">
        <v>2172</v>
      </c>
      <c r="F6908" s="9">
        <v>1</v>
      </c>
      <c r="G6908">
        <f>VLOOKUP(E6908,'Data Produk'!$A$2:$E$2517,5,FALSE)</f>
        <v>197100</v>
      </c>
      <c r="H6908">
        <f t="shared" si="215"/>
        <v>197100</v>
      </c>
      <c r="I6908" t="str">
        <f>VLOOKUP(E6908,'Data Produk'!$A$2:$E$2517,3,FALSE)</f>
        <v>BHINNEKA ATO MP905 DESKMAT GEO1</v>
      </c>
      <c r="J6908" t="str">
        <f>VLOOKUP(E6908,'Data Produk'!$A$2:$E$2517,4,FALSE)</f>
        <v>DESKMAT</v>
      </c>
      <c r="K6908" t="str">
        <f>VLOOKUP(D6908,'Data Outlet'!$A$2:$D$17,4,FALSE)</f>
        <v>Gita Rahma</v>
      </c>
      <c r="L6908" t="str">
        <f>VLOOKUP(D6908,'Data Outlet'!$A$2:$D$17,2,FALSE)</f>
        <v>MALL OF INDONESIA</v>
      </c>
    </row>
    <row r="6909" spans="1:12" x14ac:dyDescent="0.25">
      <c r="A6909" t="str">
        <f t="shared" si="216"/>
        <v>T-6908</v>
      </c>
      <c r="B6909" s="3" t="s">
        <v>2584</v>
      </c>
      <c r="C6909" s="5">
        <v>45458</v>
      </c>
      <c r="D6909" s="3" t="s">
        <v>43</v>
      </c>
      <c r="E6909" s="4" t="s">
        <v>531</v>
      </c>
      <c r="F6909" s="9">
        <v>1</v>
      </c>
      <c r="G6909">
        <f>VLOOKUP(E6909,'Data Produk'!$A$2:$E$2517,5,FALSE)</f>
        <v>15300</v>
      </c>
      <c r="H6909">
        <f t="shared" si="215"/>
        <v>15300</v>
      </c>
      <c r="I6909" t="str">
        <f>VLOOKUP(E6909,'Data Produk'!$A$2:$E$2517,3,FALSE)</f>
        <v>BHINNEKA LINKPODS ES3 WIRED EARBUDS BLACK</v>
      </c>
      <c r="J6909" t="str">
        <f>VLOOKUP(E6909,'Data Produk'!$A$2:$E$2517,4,FALSE)</f>
        <v>EARPHONE</v>
      </c>
      <c r="K6909" t="str">
        <f>VLOOKUP(D6909,'Data Outlet'!$A$2:$D$17,4,FALSE)</f>
        <v>Gita Rahma</v>
      </c>
      <c r="L6909" t="str">
        <f>VLOOKUP(D6909,'Data Outlet'!$A$2:$D$17,2,FALSE)</f>
        <v>MALL OF INDONESIA</v>
      </c>
    </row>
    <row r="6910" spans="1:12" x14ac:dyDescent="0.25">
      <c r="A6910" t="str">
        <f t="shared" si="216"/>
        <v>T-6909</v>
      </c>
      <c r="B6910" s="3" t="s">
        <v>2584</v>
      </c>
      <c r="C6910" s="5">
        <v>45448</v>
      </c>
      <c r="D6910" s="3" t="s">
        <v>43</v>
      </c>
      <c r="E6910" s="4" t="s">
        <v>1090</v>
      </c>
      <c r="F6910" s="9">
        <v>1</v>
      </c>
      <c r="G6910">
        <f>VLOOKUP(E6910,'Data Produk'!$A$2:$E$2517,5,FALSE)</f>
        <v>130000</v>
      </c>
      <c r="H6910">
        <f t="shared" si="215"/>
        <v>130000</v>
      </c>
      <c r="I6910" t="str">
        <f>VLOOKUP(E6910,'Data Produk'!$A$2:$E$2517,3,FALSE)</f>
        <v>BHINNEKA TRINITY MH88 GAMING HEADSET WHITE</v>
      </c>
      <c r="J6910" t="str">
        <f>VLOOKUP(E6910,'Data Produk'!$A$2:$E$2517,4,FALSE)</f>
        <v>GAMING HEADSET</v>
      </c>
      <c r="K6910" t="str">
        <f>VLOOKUP(D6910,'Data Outlet'!$A$2:$D$17,4,FALSE)</f>
        <v>Gita Rahma</v>
      </c>
      <c r="L6910" t="str">
        <f>VLOOKUP(D6910,'Data Outlet'!$A$2:$D$17,2,FALSE)</f>
        <v>MALL OF INDONESIA</v>
      </c>
    </row>
    <row r="6911" spans="1:12" x14ac:dyDescent="0.25">
      <c r="A6911" t="str">
        <f t="shared" si="216"/>
        <v>T-6910</v>
      </c>
      <c r="B6911" s="3" t="s">
        <v>2584</v>
      </c>
      <c r="C6911" s="5">
        <v>45454</v>
      </c>
      <c r="D6911" s="3" t="s">
        <v>43</v>
      </c>
      <c r="E6911" s="4" t="s">
        <v>551</v>
      </c>
      <c r="F6911" s="9">
        <v>2</v>
      </c>
      <c r="G6911">
        <f>VLOOKUP(E6911,'Data Produk'!$A$2:$E$2517,5,FALSE)</f>
        <v>82800</v>
      </c>
      <c r="H6911">
        <f t="shared" si="215"/>
        <v>165600</v>
      </c>
      <c r="I6911" t="str">
        <f>VLOOKUP(E6911,'Data Produk'!$A$2:$E$2517,3,FALSE)</f>
        <v>BHINNEKA GO W193 OFFICE MOUSE BEIGE</v>
      </c>
      <c r="J6911" t="str">
        <f>VLOOKUP(E6911,'Data Produk'!$A$2:$E$2517,4,FALSE)</f>
        <v>OFFICE MOUSE</v>
      </c>
      <c r="K6911" t="str">
        <f>VLOOKUP(D6911,'Data Outlet'!$A$2:$D$17,4,FALSE)</f>
        <v>Gita Rahma</v>
      </c>
      <c r="L6911" t="str">
        <f>VLOOKUP(D6911,'Data Outlet'!$A$2:$D$17,2,FALSE)</f>
        <v>MALL OF INDONESIA</v>
      </c>
    </row>
    <row r="6912" spans="1:12" x14ac:dyDescent="0.25">
      <c r="A6912" t="str">
        <f t="shared" si="216"/>
        <v>T-6911</v>
      </c>
      <c r="B6912" s="3" t="s">
        <v>2584</v>
      </c>
      <c r="C6912" s="5">
        <v>45451</v>
      </c>
      <c r="D6912" s="3" t="s">
        <v>43</v>
      </c>
      <c r="E6912" s="4" t="s">
        <v>539</v>
      </c>
      <c r="F6912" s="9">
        <v>1</v>
      </c>
      <c r="G6912">
        <f>VLOOKUP(E6912,'Data Produk'!$A$2:$E$2517,5,FALSE)</f>
        <v>57150</v>
      </c>
      <c r="H6912">
        <f t="shared" si="215"/>
        <v>57150</v>
      </c>
      <c r="I6912" t="str">
        <f>VLOOKUP(E6912,'Data Produk'!$A$2:$E$2517,3,FALSE)</f>
        <v>BHINNEKA AGILE MP353 GAMING MOUSEPAD BLACK</v>
      </c>
      <c r="J6912" t="str">
        <f>VLOOKUP(E6912,'Data Produk'!$A$2:$E$2517,4,FALSE)</f>
        <v>GAMING MOUSEPAD</v>
      </c>
      <c r="K6912" t="str">
        <f>VLOOKUP(D6912,'Data Outlet'!$A$2:$D$17,4,FALSE)</f>
        <v>Gita Rahma</v>
      </c>
      <c r="L6912" t="str">
        <f>VLOOKUP(D6912,'Data Outlet'!$A$2:$D$17,2,FALSE)</f>
        <v>MALL OF INDONESIA</v>
      </c>
    </row>
    <row r="6913" spans="1:12" x14ac:dyDescent="0.25">
      <c r="A6913" t="str">
        <f t="shared" si="216"/>
        <v>T-6912</v>
      </c>
      <c r="B6913" s="3" t="s">
        <v>2584</v>
      </c>
      <c r="C6913" s="5">
        <v>45453</v>
      </c>
      <c r="D6913" s="3" t="s">
        <v>43</v>
      </c>
      <c r="E6913" s="4" t="s">
        <v>744</v>
      </c>
      <c r="F6913" s="9">
        <v>2</v>
      </c>
      <c r="G6913">
        <f>VLOOKUP(E6913,'Data Produk'!$A$2:$E$2517,5,FALSE)</f>
        <v>81000</v>
      </c>
      <c r="H6913">
        <f t="shared" si="215"/>
        <v>162000</v>
      </c>
      <c r="I6913" t="str">
        <f>VLOOKUP(E6913,'Data Produk'!$A$2:$E$2517,3,FALSE)</f>
        <v>BHINNEKA THOR X9 GAMING MOUSE BLACK</v>
      </c>
      <c r="J6913" t="str">
        <f>VLOOKUP(E6913,'Data Produk'!$A$2:$E$2517,4,FALSE)</f>
        <v>MOUSE GAMING</v>
      </c>
      <c r="K6913" t="str">
        <f>VLOOKUP(D6913,'Data Outlet'!$A$2:$D$17,4,FALSE)</f>
        <v>Gita Rahma</v>
      </c>
      <c r="L6913" t="str">
        <f>VLOOKUP(D6913,'Data Outlet'!$A$2:$D$17,2,FALSE)</f>
        <v>MALL OF INDONESIA</v>
      </c>
    </row>
    <row r="6914" spans="1:12" x14ac:dyDescent="0.25">
      <c r="A6914" t="str">
        <f t="shared" si="216"/>
        <v>T-6913</v>
      </c>
      <c r="B6914" s="3" t="s">
        <v>2584</v>
      </c>
      <c r="C6914" s="5">
        <v>45462</v>
      </c>
      <c r="D6914" s="3" t="s">
        <v>43</v>
      </c>
      <c r="E6914" s="4" t="s">
        <v>546</v>
      </c>
      <c r="F6914" s="9">
        <v>4</v>
      </c>
      <c r="G6914">
        <f>VLOOKUP(E6914,'Data Produk'!$A$2:$E$2517,5,FALSE)</f>
        <v>31500</v>
      </c>
      <c r="H6914">
        <f t="shared" si="215"/>
        <v>126000</v>
      </c>
      <c r="I6914" t="str">
        <f>VLOOKUP(E6914,'Data Produk'!$A$2:$E$2517,3,FALSE)</f>
        <v>BHINNEKA HYPERLINK KD60L1501 BLACK</v>
      </c>
      <c r="J6914" t="str">
        <f>VLOOKUP(E6914,'Data Produk'!$A$2:$E$2517,4,FALSE)</f>
        <v>CABLE</v>
      </c>
      <c r="K6914" t="str">
        <f>VLOOKUP(D6914,'Data Outlet'!$A$2:$D$17,4,FALSE)</f>
        <v>Gita Rahma</v>
      </c>
      <c r="L6914" t="str">
        <f>VLOOKUP(D6914,'Data Outlet'!$A$2:$D$17,2,FALSE)</f>
        <v>MALL OF INDONESIA</v>
      </c>
    </row>
    <row r="6915" spans="1:12" x14ac:dyDescent="0.25">
      <c r="A6915" t="str">
        <f t="shared" si="216"/>
        <v>T-6914</v>
      </c>
      <c r="B6915" s="3" t="s">
        <v>2584</v>
      </c>
      <c r="C6915" s="5">
        <v>45462</v>
      </c>
      <c r="D6915" s="3" t="s">
        <v>43</v>
      </c>
      <c r="E6915" s="4" t="s">
        <v>2173</v>
      </c>
      <c r="F6915" s="9">
        <v>1</v>
      </c>
      <c r="G6915">
        <f>VLOOKUP(E6915,'Data Produk'!$A$2:$E$2517,5,FALSE)</f>
        <v>36900</v>
      </c>
      <c r="H6915">
        <f t="shared" ref="H6915:H6978" si="217">G6915*F6915</f>
        <v>36900</v>
      </c>
      <c r="I6915" t="str">
        <f>VLOOKUP(E6915,'Data Produk'!$A$2:$E$2517,3,FALSE)</f>
        <v>KC106 BHINNEKA USB CABLE TYPE C</v>
      </c>
      <c r="J6915" t="str">
        <f>VLOOKUP(E6915,'Data Produk'!$A$2:$E$2517,4,FALSE)</f>
        <v>CABLE</v>
      </c>
      <c r="K6915" t="str">
        <f>VLOOKUP(D6915,'Data Outlet'!$A$2:$D$17,4,FALSE)</f>
        <v>Gita Rahma</v>
      </c>
      <c r="L6915" t="str">
        <f>VLOOKUP(D6915,'Data Outlet'!$A$2:$D$17,2,FALSE)</f>
        <v>MALL OF INDONESIA</v>
      </c>
    </row>
    <row r="6916" spans="1:12" x14ac:dyDescent="0.25">
      <c r="A6916" t="str">
        <f t="shared" si="216"/>
        <v>T-6915</v>
      </c>
      <c r="B6916" s="3" t="s">
        <v>2584</v>
      </c>
      <c r="C6916" s="5">
        <v>45445</v>
      </c>
      <c r="D6916" s="3" t="s">
        <v>43</v>
      </c>
      <c r="E6916" s="4" t="s">
        <v>537</v>
      </c>
      <c r="F6916" s="9">
        <v>1</v>
      </c>
      <c r="G6916">
        <f>VLOOKUP(E6916,'Data Produk'!$A$2:$E$2517,5,FALSE)</f>
        <v>88200</v>
      </c>
      <c r="H6916">
        <f t="shared" si="217"/>
        <v>88200</v>
      </c>
      <c r="I6916" t="str">
        <f>VLOOKUP(E6916,'Data Produk'!$A$2:$E$2517,3,FALSE)</f>
        <v>BHINNEKA POWER PACK S1 10.000 mAh POWERBANK BLACK</v>
      </c>
      <c r="J6916" t="str">
        <f>VLOOKUP(E6916,'Data Produk'!$A$2:$E$2517,4,FALSE)</f>
        <v>POWERBANK</v>
      </c>
      <c r="K6916" t="str">
        <f>VLOOKUP(D6916,'Data Outlet'!$A$2:$D$17,4,FALSE)</f>
        <v>Gita Rahma</v>
      </c>
      <c r="L6916" t="str">
        <f>VLOOKUP(D6916,'Data Outlet'!$A$2:$D$17,2,FALSE)</f>
        <v>MALL OF INDONESIA</v>
      </c>
    </row>
    <row r="6917" spans="1:12" x14ac:dyDescent="0.25">
      <c r="A6917" t="str">
        <f t="shared" si="216"/>
        <v>T-6916</v>
      </c>
      <c r="B6917" s="3" t="s">
        <v>2584</v>
      </c>
      <c r="C6917" s="5">
        <v>45462</v>
      </c>
      <c r="D6917" s="3" t="s">
        <v>43</v>
      </c>
      <c r="E6917" s="4" t="s">
        <v>1351</v>
      </c>
      <c r="F6917" s="9">
        <v>1</v>
      </c>
      <c r="G6917">
        <f>VLOOKUP(E6917,'Data Produk'!$A$2:$E$2517,5,FALSE)</f>
        <v>247500</v>
      </c>
      <c r="H6917">
        <f t="shared" si="217"/>
        <v>247500</v>
      </c>
      <c r="I6917" t="str">
        <f>VLOOKUP(E6917,'Data Produk'!$A$2:$E$2517,3,FALSE)</f>
        <v>BHINNEKA SHOOTER II WGP13 GAMEPAD WHITE</v>
      </c>
      <c r="J6917" t="str">
        <f>VLOOKUP(E6917,'Data Produk'!$A$2:$E$2517,4,FALSE)</f>
        <v>GAMEPAD</v>
      </c>
      <c r="K6917" t="str">
        <f>VLOOKUP(D6917,'Data Outlet'!$A$2:$D$17,4,FALSE)</f>
        <v>Gita Rahma</v>
      </c>
      <c r="L6917" t="str">
        <f>VLOOKUP(D6917,'Data Outlet'!$A$2:$D$17,2,FALSE)</f>
        <v>MALL OF INDONESIA</v>
      </c>
    </row>
    <row r="6918" spans="1:12" x14ac:dyDescent="0.25">
      <c r="A6918" t="str">
        <f t="shared" si="216"/>
        <v>T-6917</v>
      </c>
      <c r="B6918" s="3" t="s">
        <v>2584</v>
      </c>
      <c r="C6918" s="5">
        <v>45466</v>
      </c>
      <c r="D6918" s="3" t="s">
        <v>43</v>
      </c>
      <c r="E6918" s="4" t="s">
        <v>1021</v>
      </c>
      <c r="F6918" s="9">
        <v>2</v>
      </c>
      <c r="G6918">
        <f>VLOOKUP(E6918,'Data Produk'!$A$2:$E$2517,5,FALSE)</f>
        <v>49500</v>
      </c>
      <c r="H6918">
        <f t="shared" si="217"/>
        <v>99000</v>
      </c>
      <c r="I6918" t="str">
        <f>VLOOKUP(E6918,'Data Produk'!$A$2:$E$2517,3,FALSE)</f>
        <v>BHINNEKA POWER PURE 20W 1-PORT TYPE-A USB CHARGER (QC) BLACK</v>
      </c>
      <c r="J6918" t="str">
        <f>VLOOKUP(E6918,'Data Produk'!$A$2:$E$2517,4,FALSE)</f>
        <v>CHARGER</v>
      </c>
      <c r="K6918" t="str">
        <f>VLOOKUP(D6918,'Data Outlet'!$A$2:$D$17,4,FALSE)</f>
        <v>Gita Rahma</v>
      </c>
      <c r="L6918" t="str">
        <f>VLOOKUP(D6918,'Data Outlet'!$A$2:$D$17,2,FALSE)</f>
        <v>MALL OF INDONESIA</v>
      </c>
    </row>
    <row r="6919" spans="1:12" x14ac:dyDescent="0.25">
      <c r="A6919" t="str">
        <f t="shared" si="216"/>
        <v>T-6918</v>
      </c>
      <c r="B6919" s="3" t="s">
        <v>2584</v>
      </c>
      <c r="C6919" s="5">
        <v>45469</v>
      </c>
      <c r="D6919" s="3" t="s">
        <v>43</v>
      </c>
      <c r="E6919" s="4" t="s">
        <v>846</v>
      </c>
      <c r="F6919" s="9">
        <v>4</v>
      </c>
      <c r="G6919">
        <f>VLOOKUP(E6919,'Data Produk'!$A$2:$E$2517,5,FALSE)</f>
        <v>13500</v>
      </c>
      <c r="H6919">
        <f t="shared" si="217"/>
        <v>54000</v>
      </c>
      <c r="I6919" t="str">
        <f>VLOOKUP(E6919,'Data Produk'!$A$2:$E$2517,3,FALSE)</f>
        <v>BHINNEKA LINKBUDS ES2 WIRED EARBUDS BLACK</v>
      </c>
      <c r="J6919" t="str">
        <f>VLOOKUP(E6919,'Data Produk'!$A$2:$E$2517,4,FALSE)</f>
        <v>EARPHONE</v>
      </c>
      <c r="K6919" t="str">
        <f>VLOOKUP(D6919,'Data Outlet'!$A$2:$D$17,4,FALSE)</f>
        <v>Gita Rahma</v>
      </c>
      <c r="L6919" t="str">
        <f>VLOOKUP(D6919,'Data Outlet'!$A$2:$D$17,2,FALSE)</f>
        <v>MALL OF INDONESIA</v>
      </c>
    </row>
    <row r="6920" spans="1:12" x14ac:dyDescent="0.25">
      <c r="A6920" t="str">
        <f t="shared" si="216"/>
        <v>T-6919</v>
      </c>
      <c r="B6920" s="3" t="s">
        <v>2584</v>
      </c>
      <c r="C6920" s="5">
        <v>45464</v>
      </c>
      <c r="D6920" s="3" t="s">
        <v>43</v>
      </c>
      <c r="E6920" s="4" t="s">
        <v>518</v>
      </c>
      <c r="F6920" s="9">
        <v>1</v>
      </c>
      <c r="G6920">
        <f>VLOOKUP(E6920,'Data Produk'!$A$2:$E$2517,5,FALSE)</f>
        <v>26100</v>
      </c>
      <c r="H6920">
        <f t="shared" si="217"/>
        <v>26100</v>
      </c>
      <c r="I6920" t="str">
        <f>VLOOKUP(E6920,'Data Produk'!$A$2:$E$2517,3,FALSE)</f>
        <v>BHINNEKA GO ES1 WIRED EARBUDS WHITE</v>
      </c>
      <c r="J6920" t="str">
        <f>VLOOKUP(E6920,'Data Produk'!$A$2:$E$2517,4,FALSE)</f>
        <v>EARPHONE</v>
      </c>
      <c r="K6920" t="str">
        <f>VLOOKUP(D6920,'Data Outlet'!$A$2:$D$17,4,FALSE)</f>
        <v>Gita Rahma</v>
      </c>
      <c r="L6920" t="str">
        <f>VLOOKUP(D6920,'Data Outlet'!$A$2:$D$17,2,FALSE)</f>
        <v>MALL OF INDONESIA</v>
      </c>
    </row>
    <row r="6921" spans="1:12" x14ac:dyDescent="0.25">
      <c r="A6921" t="str">
        <f t="shared" si="216"/>
        <v>T-6920</v>
      </c>
      <c r="B6921" s="3" t="s">
        <v>2584</v>
      </c>
      <c r="C6921" s="5">
        <v>45456</v>
      </c>
      <c r="D6921" s="3" t="s">
        <v>38</v>
      </c>
      <c r="E6921" s="4" t="s">
        <v>2174</v>
      </c>
      <c r="F6921" s="9">
        <v>1</v>
      </c>
      <c r="G6921">
        <f>VLOOKUP(E6921,'Data Produk'!$A$2:$E$2517,5,FALSE)</f>
        <v>14400</v>
      </c>
      <c r="H6921">
        <f t="shared" si="217"/>
        <v>14400</v>
      </c>
      <c r="I6921" t="str">
        <f>VLOOKUP(E6921,'Data Produk'!$A$2:$E$2517,3,FALSE)</f>
        <v>BHINNEKA DURALINK KLT1201 CABLE BLACK</v>
      </c>
      <c r="J6921" t="str">
        <f>VLOOKUP(E6921,'Data Produk'!$A$2:$E$2517,4,FALSE)</f>
        <v>CABLE</v>
      </c>
      <c r="K6921" t="str">
        <f>VLOOKUP(D6921,'Data Outlet'!$A$2:$D$17,4,FALSE)</f>
        <v>Dewi Lestari</v>
      </c>
      <c r="L6921" t="str">
        <f>VLOOKUP(D6921,'Data Outlet'!$A$2:$D$17,2,FALSE)</f>
        <v>GRAND GALAXY PARK</v>
      </c>
    </row>
    <row r="6922" spans="1:12" x14ac:dyDescent="0.25">
      <c r="A6922" t="str">
        <f t="shared" si="216"/>
        <v>T-6921</v>
      </c>
      <c r="B6922" s="3" t="s">
        <v>2584</v>
      </c>
      <c r="C6922" s="5">
        <v>45467</v>
      </c>
      <c r="D6922" s="3" t="s">
        <v>43</v>
      </c>
      <c r="E6922" s="4" t="s">
        <v>1165</v>
      </c>
      <c r="F6922" s="9">
        <v>1</v>
      </c>
      <c r="G6922">
        <f>VLOOKUP(E6922,'Data Produk'!$A$2:$E$2517,5,FALSE)</f>
        <v>34200</v>
      </c>
      <c r="H6922">
        <f t="shared" si="217"/>
        <v>34200</v>
      </c>
      <c r="I6922" t="str">
        <f>VLOOKUP(E6922,'Data Produk'!$A$2:$E$2517,3,FALSE)</f>
        <v>BHINNEKA VIGIL MP452 BASIC MOUSEPAD BLACK</v>
      </c>
      <c r="J6922" t="str">
        <f>VLOOKUP(E6922,'Data Produk'!$A$2:$E$2517,4,FALSE)</f>
        <v>BASIC MOUSEPAD</v>
      </c>
      <c r="K6922" t="str">
        <f>VLOOKUP(D6922,'Data Outlet'!$A$2:$D$17,4,FALSE)</f>
        <v>Gita Rahma</v>
      </c>
      <c r="L6922" t="str">
        <f>VLOOKUP(D6922,'Data Outlet'!$A$2:$D$17,2,FALSE)</f>
        <v>MALL OF INDONESIA</v>
      </c>
    </row>
    <row r="6923" spans="1:12" x14ac:dyDescent="0.25">
      <c r="A6923" t="str">
        <f t="shared" si="216"/>
        <v>T-6922</v>
      </c>
      <c r="B6923" s="3" t="s">
        <v>2584</v>
      </c>
      <c r="C6923" s="5">
        <v>45446</v>
      </c>
      <c r="D6923" s="3" t="s">
        <v>38</v>
      </c>
      <c r="E6923" s="4" t="s">
        <v>2120</v>
      </c>
      <c r="F6923" s="9">
        <v>1</v>
      </c>
      <c r="G6923">
        <f>VLOOKUP(E6923,'Data Produk'!$A$2:$E$2517,5,FALSE)</f>
        <v>18000</v>
      </c>
      <c r="H6923">
        <f t="shared" si="217"/>
        <v>18000</v>
      </c>
      <c r="I6923" t="str">
        <f>VLOOKUP(E6923,'Data Produk'!$A$2:$E$2517,3,FALSE)</f>
        <v>BHINNEKA DURALINK KLB1201 BLACK</v>
      </c>
      <c r="J6923" t="str">
        <f>VLOOKUP(E6923,'Data Produk'!$A$2:$E$2517,4,FALSE)</f>
        <v>CABLE</v>
      </c>
      <c r="K6923" t="str">
        <f>VLOOKUP(D6923,'Data Outlet'!$A$2:$D$17,4,FALSE)</f>
        <v>Dewi Lestari</v>
      </c>
      <c r="L6923" t="str">
        <f>VLOOKUP(D6923,'Data Outlet'!$A$2:$D$17,2,FALSE)</f>
        <v>GRAND GALAXY PARK</v>
      </c>
    </row>
    <row r="6924" spans="1:12" x14ac:dyDescent="0.25">
      <c r="A6924" t="str">
        <f t="shared" ref="A6924:A6987" si="218">"T-"&amp;ROW()-1</f>
        <v>T-6923</v>
      </c>
      <c r="B6924" s="3" t="s">
        <v>2584</v>
      </c>
      <c r="C6924" s="5">
        <v>45446</v>
      </c>
      <c r="D6924" s="3" t="s">
        <v>38</v>
      </c>
      <c r="E6924" s="4" t="s">
        <v>2126</v>
      </c>
      <c r="F6924" s="9">
        <v>1</v>
      </c>
      <c r="G6924">
        <f>VLOOKUP(E6924,'Data Produk'!$A$2:$E$2517,5,FALSE)</f>
        <v>57600</v>
      </c>
      <c r="H6924">
        <f t="shared" si="217"/>
        <v>57600</v>
      </c>
      <c r="I6924" t="str">
        <f>VLOOKUP(E6924,'Data Produk'!$A$2:$E$2517,3,FALSE)</f>
        <v>BHINNEKA GO W192 OFFICE MOUSE BLACK</v>
      </c>
      <c r="J6924" t="str">
        <f>VLOOKUP(E6924,'Data Produk'!$A$2:$E$2517,4,FALSE)</f>
        <v>OFFICE MOUSE</v>
      </c>
      <c r="K6924" t="str">
        <f>VLOOKUP(D6924,'Data Outlet'!$A$2:$D$17,4,FALSE)</f>
        <v>Dewi Lestari</v>
      </c>
      <c r="L6924" t="str">
        <f>VLOOKUP(D6924,'Data Outlet'!$A$2:$D$17,2,FALSE)</f>
        <v>GRAND GALAXY PARK</v>
      </c>
    </row>
    <row r="6925" spans="1:12" x14ac:dyDescent="0.25">
      <c r="A6925" t="str">
        <f t="shared" si="218"/>
        <v>T-6924</v>
      </c>
      <c r="B6925" s="3" t="s">
        <v>2584</v>
      </c>
      <c r="C6925" s="5">
        <v>45456</v>
      </c>
      <c r="D6925" s="3" t="s">
        <v>43</v>
      </c>
      <c r="E6925" s="4" t="s">
        <v>1083</v>
      </c>
      <c r="F6925" s="9">
        <v>2</v>
      </c>
      <c r="G6925">
        <f>VLOOKUP(E6925,'Data Produk'!$A$2:$E$2517,5,FALSE)</f>
        <v>78750</v>
      </c>
      <c r="H6925">
        <f t="shared" si="217"/>
        <v>157500</v>
      </c>
      <c r="I6925" t="str">
        <f>VLOOKUP(E6925,'Data Produk'!$A$2:$E$2517,3,FALSE)</f>
        <v>BHINNEKA CRYTO VX7 GAMING MOUSE PINK</v>
      </c>
      <c r="J6925" t="str">
        <f>VLOOKUP(E6925,'Data Produk'!$A$2:$E$2517,4,FALSE)</f>
        <v>MOUSE GAMING</v>
      </c>
      <c r="K6925" t="str">
        <f>VLOOKUP(D6925,'Data Outlet'!$A$2:$D$17,4,FALSE)</f>
        <v>Gita Rahma</v>
      </c>
      <c r="L6925" t="str">
        <f>VLOOKUP(D6925,'Data Outlet'!$A$2:$D$17,2,FALSE)</f>
        <v>MALL OF INDONESIA</v>
      </c>
    </row>
    <row r="6926" spans="1:12" x14ac:dyDescent="0.25">
      <c r="A6926" t="str">
        <f t="shared" si="218"/>
        <v>T-6925</v>
      </c>
      <c r="B6926" s="3" t="s">
        <v>2584</v>
      </c>
      <c r="C6926" s="5">
        <v>45446</v>
      </c>
      <c r="D6926" s="3" t="s">
        <v>43</v>
      </c>
      <c r="E6926" s="4" t="s">
        <v>1218</v>
      </c>
      <c r="F6926" s="9">
        <v>1</v>
      </c>
      <c r="G6926">
        <f>VLOOKUP(E6926,'Data Produk'!$A$2:$E$2517,5,FALSE)</f>
        <v>162000</v>
      </c>
      <c r="H6926">
        <f t="shared" si="217"/>
        <v>162000</v>
      </c>
      <c r="I6926" t="str">
        <f>VLOOKUP(E6926,'Data Produk'!$A$2:$E$2517,3,FALSE)</f>
        <v>BHINNEKA GO WH03 WIRELESS HEADSET BEIGE</v>
      </c>
      <c r="J6926" t="str">
        <f>VLOOKUP(E6926,'Data Produk'!$A$2:$E$2517,4,FALSE)</f>
        <v>WIRELESS HEADSET</v>
      </c>
      <c r="K6926" t="str">
        <f>VLOOKUP(D6926,'Data Outlet'!$A$2:$D$17,4,FALSE)</f>
        <v>Gita Rahma</v>
      </c>
      <c r="L6926" t="str">
        <f>VLOOKUP(D6926,'Data Outlet'!$A$2:$D$17,2,FALSE)</f>
        <v>MALL OF INDONESIA</v>
      </c>
    </row>
    <row r="6927" spans="1:12" x14ac:dyDescent="0.25">
      <c r="A6927" t="str">
        <f t="shared" si="218"/>
        <v>T-6926</v>
      </c>
      <c r="B6927" s="3" t="s">
        <v>2584</v>
      </c>
      <c r="C6927" s="5">
        <v>45469</v>
      </c>
      <c r="D6927" s="3" t="s">
        <v>38</v>
      </c>
      <c r="E6927" s="4" t="s">
        <v>2175</v>
      </c>
      <c r="F6927" s="9">
        <v>1</v>
      </c>
      <c r="G6927">
        <f>VLOOKUP(E6927,'Data Produk'!$A$2:$E$2517,5,FALSE)</f>
        <v>27000</v>
      </c>
      <c r="H6927">
        <f t="shared" si="217"/>
        <v>27000</v>
      </c>
      <c r="I6927" t="str">
        <f>VLOOKUP(E6927,'Data Produk'!$A$2:$E$2517,3,FALSE)</f>
        <v>KM201 BHINNEKA USB CABLE MICRO</v>
      </c>
      <c r="J6927" t="str">
        <f>VLOOKUP(E6927,'Data Produk'!$A$2:$E$2517,4,FALSE)</f>
        <v>CABLE</v>
      </c>
      <c r="K6927" t="str">
        <f>VLOOKUP(D6927,'Data Outlet'!$A$2:$D$17,4,FALSE)</f>
        <v>Dewi Lestari</v>
      </c>
      <c r="L6927" t="str">
        <f>VLOOKUP(D6927,'Data Outlet'!$A$2:$D$17,2,FALSE)</f>
        <v>GRAND GALAXY PARK</v>
      </c>
    </row>
    <row r="6928" spans="1:12" x14ac:dyDescent="0.25">
      <c r="A6928" t="str">
        <f t="shared" si="218"/>
        <v>T-6927</v>
      </c>
      <c r="B6928" s="3" t="s">
        <v>2584</v>
      </c>
      <c r="C6928" s="5">
        <v>45449</v>
      </c>
      <c r="D6928" s="3" t="s">
        <v>43</v>
      </c>
      <c r="E6928" s="4" t="s">
        <v>1074</v>
      </c>
      <c r="F6928" s="9">
        <v>1</v>
      </c>
      <c r="G6928">
        <f>VLOOKUP(E6928,'Data Produk'!$A$2:$E$2517,5,FALSE)</f>
        <v>65700</v>
      </c>
      <c r="H6928">
        <f t="shared" si="217"/>
        <v>65700</v>
      </c>
      <c r="I6928" t="str">
        <f>VLOOKUP(E6928,'Data Produk'!$A$2:$E$2517,3,FALSE)</f>
        <v>BHINNEKA POWER GO 20W 1-PORT TYPE-C USB CHARGER (PD) WHITE</v>
      </c>
      <c r="J6928" t="str">
        <f>VLOOKUP(E6928,'Data Produk'!$A$2:$E$2517,4,FALSE)</f>
        <v>CHARGER</v>
      </c>
      <c r="K6928" t="str">
        <f>VLOOKUP(D6928,'Data Outlet'!$A$2:$D$17,4,FALSE)</f>
        <v>Gita Rahma</v>
      </c>
      <c r="L6928" t="str">
        <f>VLOOKUP(D6928,'Data Outlet'!$A$2:$D$17,2,FALSE)</f>
        <v>MALL OF INDONESIA</v>
      </c>
    </row>
    <row r="6929" spans="1:12" x14ac:dyDescent="0.25">
      <c r="A6929" t="str">
        <f t="shared" si="218"/>
        <v>T-6928</v>
      </c>
      <c r="B6929" s="3" t="s">
        <v>2584</v>
      </c>
      <c r="C6929" s="5">
        <v>45466</v>
      </c>
      <c r="D6929" s="3" t="s">
        <v>43</v>
      </c>
      <c r="E6929" s="4" t="s">
        <v>1289</v>
      </c>
      <c r="F6929" s="9">
        <v>2</v>
      </c>
      <c r="G6929">
        <f>VLOOKUP(E6929,'Data Produk'!$A$2:$E$2517,5,FALSE)</f>
        <v>40500</v>
      </c>
      <c r="H6929">
        <f t="shared" si="217"/>
        <v>81000</v>
      </c>
      <c r="I6929" t="str">
        <f>VLOOKUP(E6929,'Data Produk'!$A$2:$E$2517,3,FALSE)</f>
        <v>BHINNEKA MEOW AC5001 HEADSET ACCESSORIES BLACK</v>
      </c>
      <c r="J6929" t="str">
        <f>VLOOKUP(E6929,'Data Produk'!$A$2:$E$2517,4,FALSE)</f>
        <v>OTHER ACCESSORIES</v>
      </c>
      <c r="K6929" t="str">
        <f>VLOOKUP(D6929,'Data Outlet'!$A$2:$D$17,4,FALSE)</f>
        <v>Gita Rahma</v>
      </c>
      <c r="L6929" t="str">
        <f>VLOOKUP(D6929,'Data Outlet'!$A$2:$D$17,2,FALSE)</f>
        <v>MALL OF INDONESIA</v>
      </c>
    </row>
    <row r="6930" spans="1:12" x14ac:dyDescent="0.25">
      <c r="A6930" t="str">
        <f t="shared" si="218"/>
        <v>T-6929</v>
      </c>
      <c r="B6930" s="3" t="s">
        <v>2584</v>
      </c>
      <c r="C6930" s="5">
        <v>45451</v>
      </c>
      <c r="D6930" s="3" t="s">
        <v>43</v>
      </c>
      <c r="E6930" s="4" t="s">
        <v>510</v>
      </c>
      <c r="F6930" s="9">
        <v>1</v>
      </c>
      <c r="G6930">
        <f>VLOOKUP(E6930,'Data Produk'!$A$2:$E$2517,5,FALSE)</f>
        <v>103500</v>
      </c>
      <c r="H6930">
        <f t="shared" si="217"/>
        <v>103500</v>
      </c>
      <c r="I6930" t="str">
        <f>VLOOKUP(E6930,'Data Produk'!$A$2:$E$2517,3,FALSE)</f>
        <v>BHINNEKA FLASH HQ53 GAMING HEADSET BLACK</v>
      </c>
      <c r="J6930" t="str">
        <f>VLOOKUP(E6930,'Data Produk'!$A$2:$E$2517,4,FALSE)</f>
        <v>GAMING HEADSET</v>
      </c>
      <c r="K6930" t="str">
        <f>VLOOKUP(D6930,'Data Outlet'!$A$2:$D$17,4,FALSE)</f>
        <v>Gita Rahma</v>
      </c>
      <c r="L6930" t="str">
        <f>VLOOKUP(D6930,'Data Outlet'!$A$2:$D$17,2,FALSE)</f>
        <v>MALL OF INDONESIA</v>
      </c>
    </row>
    <row r="6931" spans="1:12" x14ac:dyDescent="0.25">
      <c r="A6931" t="str">
        <f t="shared" si="218"/>
        <v>T-6930</v>
      </c>
      <c r="B6931" s="3" t="s">
        <v>2584</v>
      </c>
      <c r="C6931" s="5">
        <v>45446</v>
      </c>
      <c r="D6931" s="3" t="s">
        <v>43</v>
      </c>
      <c r="E6931" s="4" t="s">
        <v>545</v>
      </c>
      <c r="F6931" s="9">
        <v>1</v>
      </c>
      <c r="G6931">
        <f>VLOOKUP(E6931,'Data Produk'!$A$2:$E$2517,5,FALSE)</f>
        <v>74700</v>
      </c>
      <c r="H6931">
        <f t="shared" si="217"/>
        <v>74700</v>
      </c>
      <c r="I6931" t="str">
        <f>VLOOKUP(E6931,'Data Produk'!$A$2:$E$2517,3,FALSE)</f>
        <v>BHINNEKA KM100 OFFICE COMBO BLACK</v>
      </c>
      <c r="J6931" t="str">
        <f>VLOOKUP(E6931,'Data Produk'!$A$2:$E$2517,4,FALSE)</f>
        <v>OFFICE COMBO</v>
      </c>
      <c r="K6931" t="str">
        <f>VLOOKUP(D6931,'Data Outlet'!$A$2:$D$17,4,FALSE)</f>
        <v>Gita Rahma</v>
      </c>
      <c r="L6931" t="str">
        <f>VLOOKUP(D6931,'Data Outlet'!$A$2:$D$17,2,FALSE)</f>
        <v>MALL OF INDONESIA</v>
      </c>
    </row>
    <row r="6932" spans="1:12" x14ac:dyDescent="0.25">
      <c r="A6932" t="str">
        <f t="shared" si="218"/>
        <v>T-6931</v>
      </c>
      <c r="B6932" s="3" t="s">
        <v>2584</v>
      </c>
      <c r="C6932" s="5">
        <v>45446</v>
      </c>
      <c r="D6932" s="3" t="s">
        <v>43</v>
      </c>
      <c r="E6932" s="4" t="s">
        <v>1375</v>
      </c>
      <c r="F6932" s="9">
        <v>1</v>
      </c>
      <c r="G6932">
        <f>VLOOKUP(E6932,'Data Produk'!$A$2:$E$2517,5,FALSE)</f>
        <v>98100</v>
      </c>
      <c r="H6932">
        <f t="shared" si="217"/>
        <v>98100</v>
      </c>
      <c r="I6932" t="str">
        <f>VLOOKUP(E6932,'Data Produk'!$A$2:$E$2517,3,FALSE)</f>
        <v>BHINNEKA POWER PURE 30W 2-PORTS USB CHARGER (PD+QC) WHITE</v>
      </c>
      <c r="J6932" t="str">
        <f>VLOOKUP(E6932,'Data Produk'!$A$2:$E$2517,4,FALSE)</f>
        <v>CHARGER</v>
      </c>
      <c r="K6932" t="str">
        <f>VLOOKUP(D6932,'Data Outlet'!$A$2:$D$17,4,FALSE)</f>
        <v>Gita Rahma</v>
      </c>
      <c r="L6932" t="str">
        <f>VLOOKUP(D6932,'Data Outlet'!$A$2:$D$17,2,FALSE)</f>
        <v>MALL OF INDONESIA</v>
      </c>
    </row>
    <row r="6933" spans="1:12" x14ac:dyDescent="0.25">
      <c r="A6933" t="str">
        <f t="shared" si="218"/>
        <v>T-6932</v>
      </c>
      <c r="B6933" s="3" t="s">
        <v>2584</v>
      </c>
      <c r="C6933" s="5">
        <v>45470</v>
      </c>
      <c r="D6933" s="3" t="s">
        <v>43</v>
      </c>
      <c r="E6933" s="4" t="s">
        <v>1407</v>
      </c>
      <c r="F6933" s="9">
        <v>1</v>
      </c>
      <c r="G6933">
        <f>VLOOKUP(E6933,'Data Produk'!$A$2:$E$2517,5,FALSE)</f>
        <v>148500</v>
      </c>
      <c r="H6933">
        <f t="shared" si="217"/>
        <v>148500</v>
      </c>
      <c r="I6933" t="str">
        <f>VLOOKUP(E6933,'Data Produk'!$A$2:$E$2517,3,FALSE)</f>
        <v>BHINNEKA GO WK895 OFFICE COMBO BLACK</v>
      </c>
      <c r="J6933" t="str">
        <f>VLOOKUP(E6933,'Data Produk'!$A$2:$E$2517,4,FALSE)</f>
        <v>OFFICE COMBO</v>
      </c>
      <c r="K6933" t="str">
        <f>VLOOKUP(D6933,'Data Outlet'!$A$2:$D$17,4,FALSE)</f>
        <v>Gita Rahma</v>
      </c>
      <c r="L6933" t="str">
        <f>VLOOKUP(D6933,'Data Outlet'!$A$2:$D$17,2,FALSE)</f>
        <v>MALL OF INDONESIA</v>
      </c>
    </row>
    <row r="6934" spans="1:12" x14ac:dyDescent="0.25">
      <c r="A6934" t="str">
        <f t="shared" si="218"/>
        <v>T-6933</v>
      </c>
      <c r="B6934" s="3" t="s">
        <v>2584</v>
      </c>
      <c r="C6934" s="5">
        <v>45463</v>
      </c>
      <c r="D6934" s="3" t="s">
        <v>43</v>
      </c>
      <c r="E6934" s="4" t="s">
        <v>1390</v>
      </c>
      <c r="F6934" s="9">
        <v>1</v>
      </c>
      <c r="G6934">
        <f>VLOOKUP(E6934,'Data Produk'!$A$2:$E$2517,5,FALSE)</f>
        <v>162000</v>
      </c>
      <c r="H6934">
        <f t="shared" si="217"/>
        <v>162000</v>
      </c>
      <c r="I6934" t="str">
        <f>VLOOKUP(E6934,'Data Produk'!$A$2:$E$2517,3,FALSE)</f>
        <v>BHINNEKA POWER PLUS 45W 2-PORTS GAN CHARGER (PD+PD) BLACK</v>
      </c>
      <c r="J6934" t="str">
        <f>VLOOKUP(E6934,'Data Produk'!$A$2:$E$2517,4,FALSE)</f>
        <v>CHARGER</v>
      </c>
      <c r="K6934" t="str">
        <f>VLOOKUP(D6934,'Data Outlet'!$A$2:$D$17,4,FALSE)</f>
        <v>Gita Rahma</v>
      </c>
      <c r="L6934" t="str">
        <f>VLOOKUP(D6934,'Data Outlet'!$A$2:$D$17,2,FALSE)</f>
        <v>MALL OF INDONESIA</v>
      </c>
    </row>
    <row r="6935" spans="1:12" x14ac:dyDescent="0.25">
      <c r="A6935" t="str">
        <f t="shared" si="218"/>
        <v>T-6934</v>
      </c>
      <c r="B6935" s="3" t="s">
        <v>2584</v>
      </c>
      <c r="C6935" s="5">
        <v>45473</v>
      </c>
      <c r="D6935" s="3" t="s">
        <v>38</v>
      </c>
      <c r="E6935" s="4" t="s">
        <v>2125</v>
      </c>
      <c r="F6935" s="9">
        <v>1</v>
      </c>
      <c r="G6935">
        <f>VLOOKUP(E6935,'Data Produk'!$A$2:$E$2517,5,FALSE)</f>
        <v>22500</v>
      </c>
      <c r="H6935">
        <f t="shared" si="217"/>
        <v>22500</v>
      </c>
      <c r="I6935" t="str">
        <f>VLOOKUP(E6935,'Data Produk'!$A$2:$E$2517,3,FALSE)</f>
        <v>BHINNEKA HYPERLINK KV65C1201 BLACK</v>
      </c>
      <c r="J6935" t="str">
        <f>VLOOKUP(E6935,'Data Produk'!$A$2:$E$2517,4,FALSE)</f>
        <v>CABLE</v>
      </c>
      <c r="K6935" t="str">
        <f>VLOOKUP(D6935,'Data Outlet'!$A$2:$D$17,4,FALSE)</f>
        <v>Dewi Lestari</v>
      </c>
      <c r="L6935" t="str">
        <f>VLOOKUP(D6935,'Data Outlet'!$A$2:$D$17,2,FALSE)</f>
        <v>GRAND GALAXY PARK</v>
      </c>
    </row>
    <row r="6936" spans="1:12" x14ac:dyDescent="0.25">
      <c r="A6936" t="str">
        <f t="shared" si="218"/>
        <v>T-6935</v>
      </c>
      <c r="B6936" s="3" t="s">
        <v>2584</v>
      </c>
      <c r="C6936" s="5">
        <v>45464</v>
      </c>
      <c r="D6936" s="3" t="s">
        <v>43</v>
      </c>
      <c r="E6936" s="4" t="s">
        <v>507</v>
      </c>
      <c r="F6936" s="9">
        <v>2</v>
      </c>
      <c r="G6936">
        <f>VLOOKUP(E6936,'Data Produk'!$A$2:$E$2517,5,FALSE)</f>
        <v>82800</v>
      </c>
      <c r="H6936">
        <f t="shared" si="217"/>
        <v>165600</v>
      </c>
      <c r="I6936" t="str">
        <f>VLOOKUP(E6936,'Data Produk'!$A$2:$E$2517,3,FALSE)</f>
        <v>BHINNEKA W190 OFFICE MOUSE BLACK</v>
      </c>
      <c r="J6936" t="str">
        <f>VLOOKUP(E6936,'Data Produk'!$A$2:$E$2517,4,FALSE)</f>
        <v>OFFICE MOUSE</v>
      </c>
      <c r="K6936" t="str">
        <f>VLOOKUP(D6936,'Data Outlet'!$A$2:$D$17,4,FALSE)</f>
        <v>Gita Rahma</v>
      </c>
      <c r="L6936" t="str">
        <f>VLOOKUP(D6936,'Data Outlet'!$A$2:$D$17,2,FALSE)</f>
        <v>MALL OF INDONESIA</v>
      </c>
    </row>
    <row r="6937" spans="1:12" x14ac:dyDescent="0.25">
      <c r="A6937" t="str">
        <f t="shared" si="218"/>
        <v>T-6936</v>
      </c>
      <c r="B6937" s="3" t="s">
        <v>2584</v>
      </c>
      <c r="C6937" s="5">
        <v>45458</v>
      </c>
      <c r="D6937" s="3" t="s">
        <v>38</v>
      </c>
      <c r="E6937" s="4" t="s">
        <v>2116</v>
      </c>
      <c r="F6937" s="9">
        <v>2</v>
      </c>
      <c r="G6937">
        <f>VLOOKUP(E6937,'Data Produk'!$A$2:$E$2517,5,FALSE)</f>
        <v>17100</v>
      </c>
      <c r="H6937">
        <f t="shared" si="217"/>
        <v>34200</v>
      </c>
      <c r="I6937" t="str">
        <f>VLOOKUP(E6937,'Data Produk'!$A$2:$E$2517,3,FALSE)</f>
        <v>BHINNEKA DURALINK KCB1201 BLACK</v>
      </c>
      <c r="J6937" t="str">
        <f>VLOOKUP(E6937,'Data Produk'!$A$2:$E$2517,4,FALSE)</f>
        <v>CABLE</v>
      </c>
      <c r="K6937" t="str">
        <f>VLOOKUP(D6937,'Data Outlet'!$A$2:$D$17,4,FALSE)</f>
        <v>Dewi Lestari</v>
      </c>
      <c r="L6937" t="str">
        <f>VLOOKUP(D6937,'Data Outlet'!$A$2:$D$17,2,FALSE)</f>
        <v>GRAND GALAXY PARK</v>
      </c>
    </row>
    <row r="6938" spans="1:12" x14ac:dyDescent="0.25">
      <c r="A6938" t="str">
        <f t="shared" si="218"/>
        <v>T-6937</v>
      </c>
      <c r="B6938" s="3" t="s">
        <v>2584</v>
      </c>
      <c r="C6938" s="5">
        <v>45444</v>
      </c>
      <c r="D6938" s="3" t="s">
        <v>38</v>
      </c>
      <c r="E6938" s="4" t="s">
        <v>2176</v>
      </c>
      <c r="F6938" s="9">
        <v>1</v>
      </c>
      <c r="G6938">
        <f>VLOOKUP(E6938,'Data Produk'!$A$2:$E$2517,5,FALSE)</f>
        <v>74700</v>
      </c>
      <c r="H6938">
        <f t="shared" si="217"/>
        <v>74700</v>
      </c>
      <c r="I6938" t="str">
        <f>VLOOKUP(E6938,'Data Produk'!$A$2:$E$2517,3,FALSE)</f>
        <v>BHINNEKA KM100 OFFICE COMBO BLACK</v>
      </c>
      <c r="J6938" t="str">
        <f>VLOOKUP(E6938,'Data Produk'!$A$2:$E$2517,4,FALSE)</f>
        <v>OFFICE COMBO</v>
      </c>
      <c r="K6938" t="str">
        <f>VLOOKUP(D6938,'Data Outlet'!$A$2:$D$17,4,FALSE)</f>
        <v>Dewi Lestari</v>
      </c>
      <c r="L6938" t="str">
        <f>VLOOKUP(D6938,'Data Outlet'!$A$2:$D$17,2,FALSE)</f>
        <v>GRAND GALAXY PARK</v>
      </c>
    </row>
    <row r="6939" spans="1:12" x14ac:dyDescent="0.25">
      <c r="A6939" t="str">
        <f t="shared" si="218"/>
        <v>T-6938</v>
      </c>
      <c r="B6939" s="3" t="s">
        <v>2584</v>
      </c>
      <c r="C6939" s="5">
        <v>45473</v>
      </c>
      <c r="D6939" s="3" t="s">
        <v>43</v>
      </c>
      <c r="E6939" s="4" t="s">
        <v>553</v>
      </c>
      <c r="F6939" s="9">
        <v>2</v>
      </c>
      <c r="G6939">
        <f>VLOOKUP(E6939,'Data Produk'!$A$2:$E$2517,5,FALSE)</f>
        <v>45000</v>
      </c>
      <c r="H6939">
        <f t="shared" si="217"/>
        <v>90000</v>
      </c>
      <c r="I6939" t="str">
        <f>VLOOKUP(E6939,'Data Produk'!$A$2:$E$2517,3,FALSE)</f>
        <v>BHINNEKA HYPERLINK KD10C2001 BLACK</v>
      </c>
      <c r="J6939" t="str">
        <f>VLOOKUP(E6939,'Data Produk'!$A$2:$E$2517,4,FALSE)</f>
        <v>CABLE</v>
      </c>
      <c r="K6939" t="str">
        <f>VLOOKUP(D6939,'Data Outlet'!$A$2:$D$17,4,FALSE)</f>
        <v>Gita Rahma</v>
      </c>
      <c r="L6939" t="str">
        <f>VLOOKUP(D6939,'Data Outlet'!$A$2:$D$17,2,FALSE)</f>
        <v>MALL OF INDONESIA</v>
      </c>
    </row>
    <row r="6940" spans="1:12" x14ac:dyDescent="0.25">
      <c r="A6940" t="str">
        <f t="shared" si="218"/>
        <v>T-6939</v>
      </c>
      <c r="B6940" s="3" t="s">
        <v>2584</v>
      </c>
      <c r="C6940" s="5">
        <v>45459</v>
      </c>
      <c r="D6940" s="3" t="s">
        <v>38</v>
      </c>
      <c r="E6940" s="4" t="s">
        <v>2177</v>
      </c>
      <c r="F6940" s="9">
        <v>1</v>
      </c>
      <c r="G6940">
        <f>VLOOKUP(E6940,'Data Produk'!$A$2:$E$2517,5,FALSE)</f>
        <v>90000</v>
      </c>
      <c r="H6940">
        <f t="shared" si="217"/>
        <v>90000</v>
      </c>
      <c r="I6940" t="str">
        <f>VLOOKUP(E6940,'Data Produk'!$A$2:$E$2517,3,FALSE)</f>
        <v>BHINNEKA POWER PURE 33W 2-PORTS USB CHARGER (PD+QC) BLACK</v>
      </c>
      <c r="J6940" t="str">
        <f>VLOOKUP(E6940,'Data Produk'!$A$2:$E$2517,4,FALSE)</f>
        <v>CHARGER</v>
      </c>
      <c r="K6940" t="str">
        <f>VLOOKUP(D6940,'Data Outlet'!$A$2:$D$17,4,FALSE)</f>
        <v>Dewi Lestari</v>
      </c>
      <c r="L6940" t="str">
        <f>VLOOKUP(D6940,'Data Outlet'!$A$2:$D$17,2,FALSE)</f>
        <v>GRAND GALAXY PARK</v>
      </c>
    </row>
    <row r="6941" spans="1:12" x14ac:dyDescent="0.25">
      <c r="A6941" t="str">
        <f t="shared" si="218"/>
        <v>T-6940</v>
      </c>
      <c r="B6941" s="3" t="s">
        <v>2584</v>
      </c>
      <c r="C6941" s="5">
        <v>45461</v>
      </c>
      <c r="D6941" s="3" t="s">
        <v>43</v>
      </c>
      <c r="E6941" s="4" t="s">
        <v>504</v>
      </c>
      <c r="F6941" s="9">
        <v>2</v>
      </c>
      <c r="G6941">
        <f>VLOOKUP(E6941,'Data Produk'!$A$2:$E$2517,5,FALSE)</f>
        <v>82800</v>
      </c>
      <c r="H6941">
        <f t="shared" si="217"/>
        <v>165600</v>
      </c>
      <c r="I6941" t="str">
        <f>VLOOKUP(E6941,'Data Produk'!$A$2:$E$2517,3,FALSE)</f>
        <v>BHINNEKA GO W193 OFFICE MOUSE GREY</v>
      </c>
      <c r="J6941" t="str">
        <f>VLOOKUP(E6941,'Data Produk'!$A$2:$E$2517,4,FALSE)</f>
        <v>OFFICE MOUSE</v>
      </c>
      <c r="K6941" t="str">
        <f>VLOOKUP(D6941,'Data Outlet'!$A$2:$D$17,4,FALSE)</f>
        <v>Gita Rahma</v>
      </c>
      <c r="L6941" t="str">
        <f>VLOOKUP(D6941,'Data Outlet'!$A$2:$D$17,2,FALSE)</f>
        <v>MALL OF INDONESIA</v>
      </c>
    </row>
    <row r="6942" spans="1:12" x14ac:dyDescent="0.25">
      <c r="A6942" t="str">
        <f t="shared" si="218"/>
        <v>T-6941</v>
      </c>
      <c r="B6942" s="3" t="s">
        <v>2584</v>
      </c>
      <c r="C6942" s="5">
        <v>45444</v>
      </c>
      <c r="D6942" s="3" t="s">
        <v>43</v>
      </c>
      <c r="E6942" s="4" t="s">
        <v>528</v>
      </c>
      <c r="F6942" s="9">
        <v>2</v>
      </c>
      <c r="G6942">
        <f>VLOOKUP(E6942,'Data Produk'!$A$2:$E$2517,5,FALSE)</f>
        <v>78750</v>
      </c>
      <c r="H6942">
        <f t="shared" si="217"/>
        <v>157500</v>
      </c>
      <c r="I6942" t="str">
        <f>VLOOKUP(E6942,'Data Produk'!$A$2:$E$2517,3,FALSE)</f>
        <v>BHINNEKA CRYTO VX7 GAMING MOUSE WHITE</v>
      </c>
      <c r="J6942" t="str">
        <f>VLOOKUP(E6942,'Data Produk'!$A$2:$E$2517,4,FALSE)</f>
        <v>MOUSE GAMING</v>
      </c>
      <c r="K6942" t="str">
        <f>VLOOKUP(D6942,'Data Outlet'!$A$2:$D$17,4,FALSE)</f>
        <v>Gita Rahma</v>
      </c>
      <c r="L6942" t="str">
        <f>VLOOKUP(D6942,'Data Outlet'!$A$2:$D$17,2,FALSE)</f>
        <v>MALL OF INDONESIA</v>
      </c>
    </row>
    <row r="6943" spans="1:12" x14ac:dyDescent="0.25">
      <c r="A6943" t="str">
        <f t="shared" si="218"/>
        <v>T-6942</v>
      </c>
      <c r="B6943" s="3" t="s">
        <v>2584</v>
      </c>
      <c r="C6943" s="5">
        <v>45454</v>
      </c>
      <c r="D6943" s="3" t="s">
        <v>43</v>
      </c>
      <c r="E6943" s="4" t="s">
        <v>1612</v>
      </c>
      <c r="F6943" s="9">
        <v>1</v>
      </c>
      <c r="G6943">
        <f>VLOOKUP(E6943,'Data Produk'!$A$2:$E$2517,5,FALSE)</f>
        <v>40500</v>
      </c>
      <c r="H6943">
        <f t="shared" si="217"/>
        <v>40500</v>
      </c>
      <c r="I6943" t="str">
        <f>VLOOKUP(E6943,'Data Produk'!$A$2:$E$2517,3,FALSE)</f>
        <v>BHINNEKA MEOW AC5001 HEADSET ACCESSORIES PINK</v>
      </c>
      <c r="J6943" t="str">
        <f>VLOOKUP(E6943,'Data Produk'!$A$2:$E$2517,4,FALSE)</f>
        <v>OTHER ACCESSORIES</v>
      </c>
      <c r="K6943" t="str">
        <f>VLOOKUP(D6943,'Data Outlet'!$A$2:$D$17,4,FALSE)</f>
        <v>Gita Rahma</v>
      </c>
      <c r="L6943" t="str">
        <f>VLOOKUP(D6943,'Data Outlet'!$A$2:$D$17,2,FALSE)</f>
        <v>MALL OF INDONESIA</v>
      </c>
    </row>
    <row r="6944" spans="1:12" x14ac:dyDescent="0.25">
      <c r="A6944" t="str">
        <f t="shared" si="218"/>
        <v>T-6943</v>
      </c>
      <c r="B6944" s="3" t="s">
        <v>2584</v>
      </c>
      <c r="C6944" s="5">
        <v>45469</v>
      </c>
      <c r="D6944" s="3" t="s">
        <v>38</v>
      </c>
      <c r="E6944" s="4" t="s">
        <v>2100</v>
      </c>
      <c r="F6944" s="9">
        <v>1</v>
      </c>
      <c r="G6944">
        <f>VLOOKUP(E6944,'Data Produk'!$A$2:$E$2517,5,FALSE)</f>
        <v>25200</v>
      </c>
      <c r="H6944">
        <f t="shared" si="217"/>
        <v>25200</v>
      </c>
      <c r="I6944" t="str">
        <f>VLOOKUP(E6944,'Data Produk'!$A$2:$E$2517,3,FALSE)</f>
        <v>KDC105 BHINNEKA USB CABLE TYPE C</v>
      </c>
      <c r="J6944" t="str">
        <f>VLOOKUP(E6944,'Data Produk'!$A$2:$E$2517,4,FALSE)</f>
        <v>CABLE</v>
      </c>
      <c r="K6944" t="str">
        <f>VLOOKUP(D6944,'Data Outlet'!$A$2:$D$17,4,FALSE)</f>
        <v>Dewi Lestari</v>
      </c>
      <c r="L6944" t="str">
        <f>VLOOKUP(D6944,'Data Outlet'!$A$2:$D$17,2,FALSE)</f>
        <v>GRAND GALAXY PARK</v>
      </c>
    </row>
    <row r="6945" spans="1:12" x14ac:dyDescent="0.25">
      <c r="A6945" t="str">
        <f t="shared" si="218"/>
        <v>T-6944</v>
      </c>
      <c r="B6945" s="3" t="s">
        <v>2584</v>
      </c>
      <c r="C6945" s="5">
        <v>45449</v>
      </c>
      <c r="D6945" s="3" t="s">
        <v>43</v>
      </c>
      <c r="E6945" s="4" t="s">
        <v>2178</v>
      </c>
      <c r="F6945" s="9">
        <v>2</v>
      </c>
      <c r="G6945">
        <f>VLOOKUP(E6945,'Data Produk'!$A$2:$E$2517,5,FALSE)</f>
        <v>11700</v>
      </c>
      <c r="H6945">
        <f t="shared" si="217"/>
        <v>23400</v>
      </c>
      <c r="I6945" t="str">
        <f>VLOOKUP(E6945,'Data Produk'!$A$2:$E$2517,3,FALSE)</f>
        <v>BHINNEKA Gaming Mousepad MP25</v>
      </c>
      <c r="J6945" t="str">
        <f>VLOOKUP(E6945,'Data Produk'!$A$2:$E$2517,4,FALSE)</f>
        <v>BASIC MOUSEPAD</v>
      </c>
      <c r="K6945" t="str">
        <f>VLOOKUP(D6945,'Data Outlet'!$A$2:$D$17,4,FALSE)</f>
        <v>Gita Rahma</v>
      </c>
      <c r="L6945" t="str">
        <f>VLOOKUP(D6945,'Data Outlet'!$A$2:$D$17,2,FALSE)</f>
        <v>MALL OF INDONESIA</v>
      </c>
    </row>
    <row r="6946" spans="1:12" x14ac:dyDescent="0.25">
      <c r="A6946" t="str">
        <f t="shared" si="218"/>
        <v>T-6945</v>
      </c>
      <c r="B6946" s="3" t="s">
        <v>2584</v>
      </c>
      <c r="C6946" s="5">
        <v>45463</v>
      </c>
      <c r="D6946" s="3" t="s">
        <v>43</v>
      </c>
      <c r="E6946" s="4" t="s">
        <v>532</v>
      </c>
      <c r="F6946" s="9">
        <v>3</v>
      </c>
      <c r="G6946">
        <f>VLOOKUP(E6946,'Data Produk'!$A$2:$E$2517,5,FALSE)</f>
        <v>27000</v>
      </c>
      <c r="H6946">
        <f t="shared" si="217"/>
        <v>81000</v>
      </c>
      <c r="I6946" t="str">
        <f>VLOOKUP(E6946,'Data Produk'!$A$2:$E$2517,3,FALSE)</f>
        <v>BHINNEKA DURALINK KCB2001 BLACK</v>
      </c>
      <c r="J6946" t="str">
        <f>VLOOKUP(E6946,'Data Produk'!$A$2:$E$2517,4,FALSE)</f>
        <v>CABLE</v>
      </c>
      <c r="K6946" t="str">
        <f>VLOOKUP(D6946,'Data Outlet'!$A$2:$D$17,4,FALSE)</f>
        <v>Gita Rahma</v>
      </c>
      <c r="L6946" t="str">
        <f>VLOOKUP(D6946,'Data Outlet'!$A$2:$D$17,2,FALSE)</f>
        <v>MALL OF INDONESIA</v>
      </c>
    </row>
    <row r="6947" spans="1:12" x14ac:dyDescent="0.25">
      <c r="A6947" t="str">
        <f t="shared" si="218"/>
        <v>T-6946</v>
      </c>
      <c r="B6947" s="3" t="s">
        <v>2584</v>
      </c>
      <c r="C6947" s="5">
        <v>45447</v>
      </c>
      <c r="D6947" s="3" t="s">
        <v>43</v>
      </c>
      <c r="E6947" s="4" t="s">
        <v>538</v>
      </c>
      <c r="F6947" s="9">
        <v>1</v>
      </c>
      <c r="G6947">
        <f>VLOOKUP(E6947,'Data Produk'!$A$2:$E$2517,5,FALSE)</f>
        <v>25200</v>
      </c>
      <c r="H6947">
        <f t="shared" si="217"/>
        <v>25200</v>
      </c>
      <c r="I6947" t="str">
        <f>VLOOKUP(E6947,'Data Produk'!$A$2:$E$2517,3,FALSE)</f>
        <v>BHINNEKA HYPERLINK KD60C1501 BLACK</v>
      </c>
      <c r="J6947" t="str">
        <f>VLOOKUP(E6947,'Data Produk'!$A$2:$E$2517,4,FALSE)</f>
        <v>CABLE</v>
      </c>
      <c r="K6947" t="str">
        <f>VLOOKUP(D6947,'Data Outlet'!$A$2:$D$17,4,FALSE)</f>
        <v>Gita Rahma</v>
      </c>
      <c r="L6947" t="str">
        <f>VLOOKUP(D6947,'Data Outlet'!$A$2:$D$17,2,FALSE)</f>
        <v>MALL OF INDONESIA</v>
      </c>
    </row>
    <row r="6948" spans="1:12" x14ac:dyDescent="0.25">
      <c r="A6948" t="str">
        <f t="shared" si="218"/>
        <v>T-6947</v>
      </c>
      <c r="B6948" s="3" t="s">
        <v>2584</v>
      </c>
      <c r="C6948" s="5">
        <v>45457</v>
      </c>
      <c r="D6948" s="3" t="s">
        <v>43</v>
      </c>
      <c r="E6948" s="4" t="s">
        <v>519</v>
      </c>
      <c r="F6948" s="9">
        <v>2</v>
      </c>
      <c r="G6948">
        <f>VLOOKUP(E6948,'Data Produk'!$A$2:$E$2517,5,FALSE)</f>
        <v>49500</v>
      </c>
      <c r="H6948">
        <f t="shared" si="217"/>
        <v>99000</v>
      </c>
      <c r="I6948" t="str">
        <f>VLOOKUP(E6948,'Data Produk'!$A$2:$E$2517,3,FALSE)</f>
        <v>BHINNEKA POWER GO 20W 1-PORT TYPE-C USB CHARGER (PD+QC) BLACK</v>
      </c>
      <c r="J6948" t="str">
        <f>VLOOKUP(E6948,'Data Produk'!$A$2:$E$2517,4,FALSE)</f>
        <v>CHARGER</v>
      </c>
      <c r="K6948" t="str">
        <f>VLOOKUP(D6948,'Data Outlet'!$A$2:$D$17,4,FALSE)</f>
        <v>Gita Rahma</v>
      </c>
      <c r="L6948" t="str">
        <f>VLOOKUP(D6948,'Data Outlet'!$A$2:$D$17,2,FALSE)</f>
        <v>MALL OF INDONESIA</v>
      </c>
    </row>
    <row r="6949" spans="1:12" x14ac:dyDescent="0.25">
      <c r="A6949" t="str">
        <f t="shared" si="218"/>
        <v>T-6948</v>
      </c>
      <c r="B6949" s="3" t="s">
        <v>2584</v>
      </c>
      <c r="C6949" s="5">
        <v>45446</v>
      </c>
      <c r="D6949" s="3" t="s">
        <v>43</v>
      </c>
      <c r="E6949" s="4" t="s">
        <v>586</v>
      </c>
      <c r="F6949" s="9">
        <v>1</v>
      </c>
      <c r="G6949">
        <f>VLOOKUP(E6949,'Data Produk'!$A$2:$E$2517,5,FALSE)</f>
        <v>82800</v>
      </c>
      <c r="H6949">
        <f t="shared" si="217"/>
        <v>82800</v>
      </c>
      <c r="I6949" t="str">
        <f>VLOOKUP(E6949,'Data Produk'!$A$2:$E$2517,3,FALSE)</f>
        <v>BHINNEKA GO W193 OFFICE MOUSE BLUE</v>
      </c>
      <c r="J6949" t="str">
        <f>VLOOKUP(E6949,'Data Produk'!$A$2:$E$2517,4,FALSE)</f>
        <v>OFFICE MOUSE</v>
      </c>
      <c r="K6949" t="str">
        <f>VLOOKUP(D6949,'Data Outlet'!$A$2:$D$17,4,FALSE)</f>
        <v>Gita Rahma</v>
      </c>
      <c r="L6949" t="str">
        <f>VLOOKUP(D6949,'Data Outlet'!$A$2:$D$17,2,FALSE)</f>
        <v>MALL OF INDONESIA</v>
      </c>
    </row>
    <row r="6950" spans="1:12" x14ac:dyDescent="0.25">
      <c r="A6950" t="str">
        <f t="shared" si="218"/>
        <v>T-6949</v>
      </c>
      <c r="B6950" s="3" t="s">
        <v>2584</v>
      </c>
      <c r="C6950" s="5">
        <v>45460</v>
      </c>
      <c r="D6950" s="3" t="s">
        <v>38</v>
      </c>
      <c r="E6950" s="4" t="s">
        <v>2107</v>
      </c>
      <c r="F6950" s="9">
        <v>1</v>
      </c>
      <c r="G6950">
        <f>VLOOKUP(E6950,'Data Produk'!$A$2:$E$2517,5,FALSE)</f>
        <v>348300</v>
      </c>
      <c r="H6950">
        <f t="shared" si="217"/>
        <v>348300</v>
      </c>
      <c r="I6950" t="str">
        <f>VLOOKUP(E6950,'Data Produk'!$A$2:$E$2517,3,FALSE)</f>
        <v>WH01 BHINNEKA HEADSET WIRELESS Mint</v>
      </c>
      <c r="J6950" t="str">
        <f>VLOOKUP(E6950,'Data Produk'!$A$2:$E$2517,4,FALSE)</f>
        <v>WIRELESS HEADSET</v>
      </c>
      <c r="K6950" t="str">
        <f>VLOOKUP(D6950,'Data Outlet'!$A$2:$D$17,4,FALSE)</f>
        <v>Dewi Lestari</v>
      </c>
      <c r="L6950" t="str">
        <f>VLOOKUP(D6950,'Data Outlet'!$A$2:$D$17,2,FALSE)</f>
        <v>GRAND GALAXY PARK</v>
      </c>
    </row>
    <row r="6951" spans="1:12" x14ac:dyDescent="0.25">
      <c r="A6951" t="str">
        <f t="shared" si="218"/>
        <v>T-6950</v>
      </c>
      <c r="B6951" s="3" t="s">
        <v>2584</v>
      </c>
      <c r="C6951" s="5">
        <v>45468</v>
      </c>
      <c r="D6951" s="3" t="s">
        <v>43</v>
      </c>
      <c r="E6951" s="4" t="s">
        <v>542</v>
      </c>
      <c r="F6951" s="9">
        <v>1</v>
      </c>
      <c r="G6951">
        <f>VLOOKUP(E6951,'Data Produk'!$A$2:$E$2517,5,FALSE)</f>
        <v>14400</v>
      </c>
      <c r="H6951">
        <f t="shared" si="217"/>
        <v>14400</v>
      </c>
      <c r="I6951" t="str">
        <f>VLOOKUP(E6951,'Data Produk'!$A$2:$E$2517,3,FALSE)</f>
        <v>BHINNEKA DURALINK KLT1201 CABLE BLACK</v>
      </c>
      <c r="J6951" t="str">
        <f>VLOOKUP(E6951,'Data Produk'!$A$2:$E$2517,4,FALSE)</f>
        <v>CABLE</v>
      </c>
      <c r="K6951" t="str">
        <f>VLOOKUP(D6951,'Data Outlet'!$A$2:$D$17,4,FALSE)</f>
        <v>Gita Rahma</v>
      </c>
      <c r="L6951" t="str">
        <f>VLOOKUP(D6951,'Data Outlet'!$A$2:$D$17,2,FALSE)</f>
        <v>MALL OF INDONESIA</v>
      </c>
    </row>
    <row r="6952" spans="1:12" x14ac:dyDescent="0.25">
      <c r="A6952" t="str">
        <f t="shared" si="218"/>
        <v>T-6951</v>
      </c>
      <c r="B6952" s="3" t="s">
        <v>2584</v>
      </c>
      <c r="C6952" s="5">
        <v>45462</v>
      </c>
      <c r="D6952" s="3" t="s">
        <v>38</v>
      </c>
      <c r="E6952" s="4" t="s">
        <v>2179</v>
      </c>
      <c r="F6952" s="9">
        <v>1</v>
      </c>
      <c r="G6952">
        <f>VLOOKUP(E6952,'Data Produk'!$A$2:$E$2517,5,FALSE)</f>
        <v>34200</v>
      </c>
      <c r="H6952">
        <f t="shared" si="217"/>
        <v>34200</v>
      </c>
      <c r="I6952" t="str">
        <f>VLOOKUP(E6952,'Data Produk'!$A$2:$E$2517,3,FALSE)</f>
        <v>KM106 BHINNEKA USB CABLE MICRO</v>
      </c>
      <c r="J6952" t="str">
        <f>VLOOKUP(E6952,'Data Produk'!$A$2:$E$2517,4,FALSE)</f>
        <v>CABLE</v>
      </c>
      <c r="K6952" t="str">
        <f>VLOOKUP(D6952,'Data Outlet'!$A$2:$D$17,4,FALSE)</f>
        <v>Dewi Lestari</v>
      </c>
      <c r="L6952" t="str">
        <f>VLOOKUP(D6952,'Data Outlet'!$A$2:$D$17,2,FALSE)</f>
        <v>GRAND GALAXY PARK</v>
      </c>
    </row>
    <row r="6953" spans="1:12" x14ac:dyDescent="0.25">
      <c r="A6953" t="str">
        <f t="shared" si="218"/>
        <v>T-6952</v>
      </c>
      <c r="B6953" s="3" t="s">
        <v>2584</v>
      </c>
      <c r="C6953" s="5">
        <v>45471</v>
      </c>
      <c r="D6953" s="3" t="s">
        <v>43</v>
      </c>
      <c r="E6953" s="4" t="s">
        <v>543</v>
      </c>
      <c r="F6953" s="9">
        <v>2</v>
      </c>
      <c r="G6953">
        <f>VLOOKUP(E6953,'Data Produk'!$A$2:$E$2517,5,FALSE)</f>
        <v>76500</v>
      </c>
      <c r="H6953">
        <f t="shared" si="217"/>
        <v>153000</v>
      </c>
      <c r="I6953" t="str">
        <f>VLOOKUP(E6953,'Data Produk'!$A$2:$E$2517,3,FALSE)</f>
        <v>BHINNEKA WAVE10 TW10 TRUE WIRELESS BLACK</v>
      </c>
      <c r="J6953" t="str">
        <f>VLOOKUP(E6953,'Data Produk'!$A$2:$E$2517,4,FALSE)</f>
        <v>TWS</v>
      </c>
      <c r="K6953" t="str">
        <f>VLOOKUP(D6953,'Data Outlet'!$A$2:$D$17,4,FALSE)</f>
        <v>Gita Rahma</v>
      </c>
      <c r="L6953" t="str">
        <f>VLOOKUP(D6953,'Data Outlet'!$A$2:$D$17,2,FALSE)</f>
        <v>MALL OF INDONESIA</v>
      </c>
    </row>
    <row r="6954" spans="1:12" x14ac:dyDescent="0.25">
      <c r="A6954" t="str">
        <f t="shared" si="218"/>
        <v>T-6953</v>
      </c>
      <c r="B6954" s="3" t="s">
        <v>2584</v>
      </c>
      <c r="C6954" s="5">
        <v>45471</v>
      </c>
      <c r="D6954" s="3" t="s">
        <v>43</v>
      </c>
      <c r="E6954" s="4" t="s">
        <v>1384</v>
      </c>
      <c r="F6954" s="9">
        <v>1</v>
      </c>
      <c r="G6954">
        <f>VLOOKUP(E6954,'Data Produk'!$A$2:$E$2517,5,FALSE)</f>
        <v>36900</v>
      </c>
      <c r="H6954">
        <f t="shared" si="217"/>
        <v>36900</v>
      </c>
      <c r="I6954" t="str">
        <f>VLOOKUP(E6954,'Data Produk'!$A$2:$E$2517,3,FALSE)</f>
        <v>KL106 BHINNEKA USB CABLE LIGHTNING</v>
      </c>
      <c r="J6954" t="str">
        <f>VLOOKUP(E6954,'Data Produk'!$A$2:$E$2517,4,FALSE)</f>
        <v>CABLE</v>
      </c>
      <c r="K6954" t="str">
        <f>VLOOKUP(D6954,'Data Outlet'!$A$2:$D$17,4,FALSE)</f>
        <v>Gita Rahma</v>
      </c>
      <c r="L6954" t="str">
        <f>VLOOKUP(D6954,'Data Outlet'!$A$2:$D$17,2,FALSE)</f>
        <v>MALL OF INDONESIA</v>
      </c>
    </row>
    <row r="6955" spans="1:12" x14ac:dyDescent="0.25">
      <c r="A6955" t="str">
        <f t="shared" si="218"/>
        <v>T-6954</v>
      </c>
      <c r="B6955" s="3" t="s">
        <v>2584</v>
      </c>
      <c r="C6955" s="5">
        <v>45468</v>
      </c>
      <c r="D6955" s="3" t="s">
        <v>43</v>
      </c>
      <c r="E6955" s="4" t="s">
        <v>529</v>
      </c>
      <c r="F6955" s="9">
        <v>1</v>
      </c>
      <c r="G6955">
        <f>VLOOKUP(E6955,'Data Produk'!$A$2:$E$2517,5,FALSE)</f>
        <v>112500</v>
      </c>
      <c r="H6955">
        <f t="shared" si="217"/>
        <v>112500</v>
      </c>
      <c r="I6955" t="str">
        <f>VLOOKUP(E6955,'Data Produk'!$A$2:$E$2517,3,FALSE)</f>
        <v>BHINNEKA WAVE11 TW11 TRUE WIRELESS WHITE</v>
      </c>
      <c r="J6955" t="str">
        <f>VLOOKUP(E6955,'Data Produk'!$A$2:$E$2517,4,FALSE)</f>
        <v>TWS</v>
      </c>
      <c r="K6955" t="str">
        <f>VLOOKUP(D6955,'Data Outlet'!$A$2:$D$17,4,FALSE)</f>
        <v>Gita Rahma</v>
      </c>
      <c r="L6955" t="str">
        <f>VLOOKUP(D6955,'Data Outlet'!$A$2:$D$17,2,FALSE)</f>
        <v>MALL OF INDONESIA</v>
      </c>
    </row>
    <row r="6956" spans="1:12" x14ac:dyDescent="0.25">
      <c r="A6956" t="str">
        <f t="shared" si="218"/>
        <v>T-6955</v>
      </c>
      <c r="B6956" s="3" t="s">
        <v>2584</v>
      </c>
      <c r="C6956" s="5">
        <v>45471</v>
      </c>
      <c r="D6956" s="3" t="s">
        <v>43</v>
      </c>
      <c r="E6956" s="4" t="s">
        <v>647</v>
      </c>
      <c r="F6956" s="9">
        <v>2</v>
      </c>
      <c r="G6956">
        <f>VLOOKUP(E6956,'Data Produk'!$A$2:$E$2517,5,FALSE)</f>
        <v>26100</v>
      </c>
      <c r="H6956">
        <f t="shared" si="217"/>
        <v>52200</v>
      </c>
      <c r="I6956" t="str">
        <f>VLOOKUP(E6956,'Data Produk'!$A$2:$E$2517,3,FALSE)</f>
        <v>BHINNEKA GO ES1 WIRED EARBUDS BLACK</v>
      </c>
      <c r="J6956" t="str">
        <f>VLOOKUP(E6956,'Data Produk'!$A$2:$E$2517,4,FALSE)</f>
        <v>EARPHONE</v>
      </c>
      <c r="K6956" t="str">
        <f>VLOOKUP(D6956,'Data Outlet'!$A$2:$D$17,4,FALSE)</f>
        <v>Gita Rahma</v>
      </c>
      <c r="L6956" t="str">
        <f>VLOOKUP(D6956,'Data Outlet'!$A$2:$D$17,2,FALSE)</f>
        <v>MALL OF INDONESIA</v>
      </c>
    </row>
    <row r="6957" spans="1:12" x14ac:dyDescent="0.25">
      <c r="A6957" t="str">
        <f t="shared" si="218"/>
        <v>T-6956</v>
      </c>
      <c r="B6957" s="3" t="s">
        <v>2584</v>
      </c>
      <c r="C6957" s="5">
        <v>45458</v>
      </c>
      <c r="D6957" s="3" t="s">
        <v>43</v>
      </c>
      <c r="E6957" s="4" t="s">
        <v>1310</v>
      </c>
      <c r="F6957" s="9">
        <v>1</v>
      </c>
      <c r="G6957">
        <f>VLOOKUP(E6957,'Data Produk'!$A$2:$E$2517,5,FALSE)</f>
        <v>314100</v>
      </c>
      <c r="H6957">
        <f t="shared" si="217"/>
        <v>314100</v>
      </c>
      <c r="I6957" t="str">
        <f>VLOOKUP(E6957,'Data Produk'!$A$2:$E$2517,3,FALSE)</f>
        <v>BHINNEKA SMART IP CAM PTZ SC02</v>
      </c>
      <c r="J6957" t="str">
        <f>VLOOKUP(E6957,'Data Produk'!$A$2:$E$2517,4,FALSE)</f>
        <v>SMART LIFE</v>
      </c>
      <c r="K6957" t="str">
        <f>VLOOKUP(D6957,'Data Outlet'!$A$2:$D$17,4,FALSE)</f>
        <v>Gita Rahma</v>
      </c>
      <c r="L6957" t="str">
        <f>VLOOKUP(D6957,'Data Outlet'!$A$2:$D$17,2,FALSE)</f>
        <v>MALL OF INDONESIA</v>
      </c>
    </row>
    <row r="6958" spans="1:12" x14ac:dyDescent="0.25">
      <c r="A6958" t="str">
        <f t="shared" si="218"/>
        <v>T-6957</v>
      </c>
      <c r="B6958" s="3" t="s">
        <v>2584</v>
      </c>
      <c r="C6958" s="5">
        <v>45464</v>
      </c>
      <c r="D6958" s="3" t="s">
        <v>43</v>
      </c>
      <c r="E6958" s="4" t="s">
        <v>554</v>
      </c>
      <c r="F6958" s="9">
        <v>3</v>
      </c>
      <c r="G6958">
        <f>VLOOKUP(E6958,'Data Produk'!$A$2:$E$2517,5,FALSE)</f>
        <v>18000</v>
      </c>
      <c r="H6958">
        <f t="shared" si="217"/>
        <v>54000</v>
      </c>
      <c r="I6958" t="str">
        <f>VLOOKUP(E6958,'Data Produk'!$A$2:$E$2517,3,FALSE)</f>
        <v>BHINNEKA DURALINK KLB1201 BLACK</v>
      </c>
      <c r="J6958" t="str">
        <f>VLOOKUP(E6958,'Data Produk'!$A$2:$E$2517,4,FALSE)</f>
        <v>CABLE</v>
      </c>
      <c r="K6958" t="str">
        <f>VLOOKUP(D6958,'Data Outlet'!$A$2:$D$17,4,FALSE)</f>
        <v>Gita Rahma</v>
      </c>
      <c r="L6958" t="str">
        <f>VLOOKUP(D6958,'Data Outlet'!$A$2:$D$17,2,FALSE)</f>
        <v>MALL OF INDONESIA</v>
      </c>
    </row>
    <row r="6959" spans="1:12" x14ac:dyDescent="0.25">
      <c r="A6959" t="str">
        <f t="shared" si="218"/>
        <v>T-6958</v>
      </c>
      <c r="B6959" s="3" t="s">
        <v>2584</v>
      </c>
      <c r="C6959" s="5">
        <v>45472</v>
      </c>
      <c r="D6959" s="3" t="s">
        <v>43</v>
      </c>
      <c r="E6959" s="4" t="s">
        <v>909</v>
      </c>
      <c r="F6959" s="9">
        <v>3</v>
      </c>
      <c r="G6959">
        <f>VLOOKUP(E6959,'Data Produk'!$A$2:$E$2517,5,FALSE)</f>
        <v>112500</v>
      </c>
      <c r="H6959">
        <f t="shared" si="217"/>
        <v>337500</v>
      </c>
      <c r="I6959" t="str">
        <f>VLOOKUP(E6959,'Data Produk'!$A$2:$E$2517,3,FALSE)</f>
        <v>BHINNEKA GO WH02 WIRELESS HEADSET GREY</v>
      </c>
      <c r="J6959" t="str">
        <f>VLOOKUP(E6959,'Data Produk'!$A$2:$E$2517,4,FALSE)</f>
        <v>WIRELESS HEADSET</v>
      </c>
      <c r="K6959" t="str">
        <f>VLOOKUP(D6959,'Data Outlet'!$A$2:$D$17,4,FALSE)</f>
        <v>Gita Rahma</v>
      </c>
      <c r="L6959" t="str">
        <f>VLOOKUP(D6959,'Data Outlet'!$A$2:$D$17,2,FALSE)</f>
        <v>MALL OF INDONESIA</v>
      </c>
    </row>
    <row r="6960" spans="1:12" x14ac:dyDescent="0.25">
      <c r="A6960" t="str">
        <f t="shared" si="218"/>
        <v>T-6959</v>
      </c>
      <c r="B6960" s="3" t="s">
        <v>2584</v>
      </c>
      <c r="C6960" s="5">
        <v>45444</v>
      </c>
      <c r="D6960" s="3" t="s">
        <v>38</v>
      </c>
      <c r="E6960" s="4" t="s">
        <v>2137</v>
      </c>
      <c r="F6960" s="9">
        <v>1</v>
      </c>
      <c r="G6960">
        <f>VLOOKUP(E6960,'Data Produk'!$A$2:$E$2517,5,FALSE)</f>
        <v>243000</v>
      </c>
      <c r="H6960">
        <f t="shared" si="217"/>
        <v>243000</v>
      </c>
      <c r="I6960" t="str">
        <f>VLOOKUP(E6960,'Data Produk'!$A$2:$E$2517,3,FALSE)</f>
        <v>BHINNEKA LUMINOUS C30 WEBCAM BLACK</v>
      </c>
      <c r="J6960" t="str">
        <f>VLOOKUP(E6960,'Data Produk'!$A$2:$E$2517,4,FALSE)</f>
        <v>STREAMING DEVICES</v>
      </c>
      <c r="K6960" t="str">
        <f>VLOOKUP(D6960,'Data Outlet'!$A$2:$D$17,4,FALSE)</f>
        <v>Dewi Lestari</v>
      </c>
      <c r="L6960" t="str">
        <f>VLOOKUP(D6960,'Data Outlet'!$A$2:$D$17,2,FALSE)</f>
        <v>GRAND GALAXY PARK</v>
      </c>
    </row>
    <row r="6961" spans="1:12" x14ac:dyDescent="0.25">
      <c r="A6961" t="str">
        <f t="shared" si="218"/>
        <v>T-6960</v>
      </c>
      <c r="B6961" s="3" t="s">
        <v>2584</v>
      </c>
      <c r="C6961" s="5">
        <v>45466</v>
      </c>
      <c r="D6961" s="3" t="s">
        <v>43</v>
      </c>
      <c r="E6961" s="4" t="s">
        <v>788</v>
      </c>
      <c r="F6961" s="9">
        <v>1</v>
      </c>
      <c r="G6961">
        <f>VLOOKUP(E6961,'Data Produk'!$A$2:$E$2517,5,FALSE)</f>
        <v>22500</v>
      </c>
      <c r="H6961">
        <f t="shared" si="217"/>
        <v>22500</v>
      </c>
      <c r="I6961" t="str">
        <f>VLOOKUP(E6961,'Data Produk'!$A$2:$E$2517,3,FALSE)</f>
        <v>BHINNEKA LINKBUDS ES4 WIRED EARBUDS BLACK</v>
      </c>
      <c r="J6961" t="str">
        <f>VLOOKUP(E6961,'Data Produk'!$A$2:$E$2517,4,FALSE)</f>
        <v>EARPHONE</v>
      </c>
      <c r="K6961" t="str">
        <f>VLOOKUP(D6961,'Data Outlet'!$A$2:$D$17,4,FALSE)</f>
        <v>Gita Rahma</v>
      </c>
      <c r="L6961" t="str">
        <f>VLOOKUP(D6961,'Data Outlet'!$A$2:$D$17,2,FALSE)</f>
        <v>MALL OF INDONESIA</v>
      </c>
    </row>
    <row r="6962" spans="1:12" x14ac:dyDescent="0.25">
      <c r="A6962" t="str">
        <f t="shared" si="218"/>
        <v>T-6961</v>
      </c>
      <c r="B6962" s="3" t="s">
        <v>2584</v>
      </c>
      <c r="C6962" s="5">
        <v>45460</v>
      </c>
      <c r="D6962" s="3" t="s">
        <v>43</v>
      </c>
      <c r="E6962" s="4" t="s">
        <v>552</v>
      </c>
      <c r="F6962" s="9">
        <v>1</v>
      </c>
      <c r="G6962">
        <f>VLOOKUP(E6962,'Data Produk'!$A$2:$E$2517,5,FALSE)</f>
        <v>57600</v>
      </c>
      <c r="H6962">
        <f t="shared" si="217"/>
        <v>57600</v>
      </c>
      <c r="I6962" t="str">
        <f>VLOOKUP(E6962,'Data Produk'!$A$2:$E$2517,3,FALSE)</f>
        <v>BHINNEKA GO W192 OFFICE MOUSE BLACK</v>
      </c>
      <c r="J6962" t="str">
        <f>VLOOKUP(E6962,'Data Produk'!$A$2:$E$2517,4,FALSE)</f>
        <v>OFFICE MOUSE</v>
      </c>
      <c r="K6962" t="str">
        <f>VLOOKUP(D6962,'Data Outlet'!$A$2:$D$17,4,FALSE)</f>
        <v>Gita Rahma</v>
      </c>
      <c r="L6962" t="str">
        <f>VLOOKUP(D6962,'Data Outlet'!$A$2:$D$17,2,FALSE)</f>
        <v>MALL OF INDONESIA</v>
      </c>
    </row>
    <row r="6963" spans="1:12" x14ac:dyDescent="0.25">
      <c r="A6963" t="str">
        <f t="shared" si="218"/>
        <v>T-6962</v>
      </c>
      <c r="B6963" s="3" t="s">
        <v>2584</v>
      </c>
      <c r="C6963" s="5">
        <v>45455</v>
      </c>
      <c r="D6963" s="3" t="s">
        <v>38</v>
      </c>
      <c r="E6963" s="4" t="s">
        <v>2180</v>
      </c>
      <c r="F6963" s="9">
        <v>1</v>
      </c>
      <c r="G6963">
        <f>VLOOKUP(E6963,'Data Produk'!$A$2:$E$2517,5,FALSE)</f>
        <v>261000</v>
      </c>
      <c r="H6963">
        <f t="shared" si="217"/>
        <v>261000</v>
      </c>
      <c r="I6963" t="str">
        <f>VLOOKUP(E6963,'Data Produk'!$A$2:$E$2517,3,FALSE)</f>
        <v>BHINNEKA ALTO MH91 GAMING HEADSET BLACK</v>
      </c>
      <c r="J6963" t="str">
        <f>VLOOKUP(E6963,'Data Produk'!$A$2:$E$2517,4,FALSE)</f>
        <v>GAMING HEADSET</v>
      </c>
      <c r="K6963" t="str">
        <f>VLOOKUP(D6963,'Data Outlet'!$A$2:$D$17,4,FALSE)</f>
        <v>Dewi Lestari</v>
      </c>
      <c r="L6963" t="str">
        <f>VLOOKUP(D6963,'Data Outlet'!$A$2:$D$17,2,FALSE)</f>
        <v>GRAND GALAXY PARK</v>
      </c>
    </row>
    <row r="6964" spans="1:12" x14ac:dyDescent="0.25">
      <c r="A6964" t="str">
        <f t="shared" si="218"/>
        <v>T-6963</v>
      </c>
      <c r="B6964" s="3" t="s">
        <v>2584</v>
      </c>
      <c r="C6964" s="5">
        <v>45455</v>
      </c>
      <c r="D6964" s="3" t="s">
        <v>43</v>
      </c>
      <c r="E6964" s="4" t="s">
        <v>1389</v>
      </c>
      <c r="F6964" s="9">
        <v>2</v>
      </c>
      <c r="G6964">
        <f>VLOOKUP(E6964,'Data Produk'!$A$2:$E$2517,5,FALSE)</f>
        <v>65700</v>
      </c>
      <c r="H6964">
        <f t="shared" si="217"/>
        <v>131400</v>
      </c>
      <c r="I6964" t="str">
        <f>VLOOKUP(E6964,'Data Produk'!$A$2:$E$2517,3,FALSE)</f>
        <v>BHINNEKA RAIGOR III WG12 GAMING MOUSE BLACK</v>
      </c>
      <c r="J6964" t="str">
        <f>VLOOKUP(E6964,'Data Produk'!$A$2:$E$2517,4,FALSE)</f>
        <v>MOUSE GAMING</v>
      </c>
      <c r="K6964" t="str">
        <f>VLOOKUP(D6964,'Data Outlet'!$A$2:$D$17,4,FALSE)</f>
        <v>Gita Rahma</v>
      </c>
      <c r="L6964" t="str">
        <f>VLOOKUP(D6964,'Data Outlet'!$A$2:$D$17,2,FALSE)</f>
        <v>MALL OF INDONESIA</v>
      </c>
    </row>
    <row r="6965" spans="1:12" x14ac:dyDescent="0.25">
      <c r="A6965" t="str">
        <f t="shared" si="218"/>
        <v>T-6964</v>
      </c>
      <c r="B6965" s="3" t="s">
        <v>2584</v>
      </c>
      <c r="C6965" s="5">
        <v>45460</v>
      </c>
      <c r="D6965" s="3" t="s">
        <v>43</v>
      </c>
      <c r="E6965" s="4" t="s">
        <v>541</v>
      </c>
      <c r="F6965" s="9">
        <v>1</v>
      </c>
      <c r="G6965">
        <f>VLOOKUP(E6965,'Data Produk'!$A$2:$E$2517,5,FALSE)</f>
        <v>144000</v>
      </c>
      <c r="H6965">
        <f t="shared" si="217"/>
        <v>144000</v>
      </c>
      <c r="I6965" t="str">
        <f>VLOOKUP(E6965,'Data Produk'!$A$2:$E$2517,3,FALSE)</f>
        <v>BHINNEKA CHIEF II HG20 GAMING HEADSET BLACK</v>
      </c>
      <c r="J6965" t="str">
        <f>VLOOKUP(E6965,'Data Produk'!$A$2:$E$2517,4,FALSE)</f>
        <v>GAMING HEADSET</v>
      </c>
      <c r="K6965" t="str">
        <f>VLOOKUP(D6965,'Data Outlet'!$A$2:$D$17,4,FALSE)</f>
        <v>Gita Rahma</v>
      </c>
      <c r="L6965" t="str">
        <f>VLOOKUP(D6965,'Data Outlet'!$A$2:$D$17,2,FALSE)</f>
        <v>MALL OF INDONESIA</v>
      </c>
    </row>
    <row r="6966" spans="1:12" x14ac:dyDescent="0.25">
      <c r="A6966" t="str">
        <f t="shared" si="218"/>
        <v>T-6965</v>
      </c>
      <c r="B6966" s="3" t="s">
        <v>2584</v>
      </c>
      <c r="C6966" s="5">
        <v>45464</v>
      </c>
      <c r="D6966" s="3" t="s">
        <v>43</v>
      </c>
      <c r="E6966" s="4" t="s">
        <v>1770</v>
      </c>
      <c r="F6966" s="9">
        <v>1</v>
      </c>
      <c r="G6966">
        <f>VLOOKUP(E6966,'Data Produk'!$A$2:$E$2517,5,FALSE)</f>
        <v>144000</v>
      </c>
      <c r="H6966">
        <f t="shared" si="217"/>
        <v>144000</v>
      </c>
      <c r="I6966" t="str">
        <f>VLOOKUP(E6966,'Data Produk'!$A$2:$E$2517,3,FALSE)</f>
        <v>BHINNEKA PORTAL 7.1 HG28 GAMING HEADSET BLACK</v>
      </c>
      <c r="J6966" t="str">
        <f>VLOOKUP(E6966,'Data Produk'!$A$2:$E$2517,4,FALSE)</f>
        <v>GAMING HEADSET</v>
      </c>
      <c r="K6966" t="str">
        <f>VLOOKUP(D6966,'Data Outlet'!$A$2:$D$17,4,FALSE)</f>
        <v>Gita Rahma</v>
      </c>
      <c r="L6966" t="str">
        <f>VLOOKUP(D6966,'Data Outlet'!$A$2:$D$17,2,FALSE)</f>
        <v>MALL OF INDONESIA</v>
      </c>
    </row>
    <row r="6967" spans="1:12" x14ac:dyDescent="0.25">
      <c r="A6967" t="str">
        <f t="shared" si="218"/>
        <v>T-6966</v>
      </c>
      <c r="B6967" s="3" t="s">
        <v>2584</v>
      </c>
      <c r="C6967" s="5">
        <v>45472</v>
      </c>
      <c r="D6967" s="3" t="s">
        <v>43</v>
      </c>
      <c r="E6967" s="4" t="s">
        <v>1761</v>
      </c>
      <c r="F6967" s="9">
        <v>1</v>
      </c>
      <c r="G6967">
        <f>VLOOKUP(E6967,'Data Produk'!$A$2:$E$2517,5,FALSE)</f>
        <v>26100</v>
      </c>
      <c r="H6967">
        <f t="shared" si="217"/>
        <v>26100</v>
      </c>
      <c r="I6967" t="str">
        <f>VLOOKUP(E6967,'Data Produk'!$A$2:$E$2517,3,FALSE)</f>
        <v>KM102 BHINNEKA USB CABLE MICRO</v>
      </c>
      <c r="J6967" t="str">
        <f>VLOOKUP(E6967,'Data Produk'!$A$2:$E$2517,4,FALSE)</f>
        <v>CABLE</v>
      </c>
      <c r="K6967" t="str">
        <f>VLOOKUP(D6967,'Data Outlet'!$A$2:$D$17,4,FALSE)</f>
        <v>Gita Rahma</v>
      </c>
      <c r="L6967" t="str">
        <f>VLOOKUP(D6967,'Data Outlet'!$A$2:$D$17,2,FALSE)</f>
        <v>MALL OF INDONESIA</v>
      </c>
    </row>
    <row r="6968" spans="1:12" x14ac:dyDescent="0.25">
      <c r="A6968" t="str">
        <f t="shared" si="218"/>
        <v>T-6967</v>
      </c>
      <c r="B6968" s="3" t="s">
        <v>2584</v>
      </c>
      <c r="C6968" s="5">
        <v>45402</v>
      </c>
      <c r="D6968" s="3" t="s">
        <v>40</v>
      </c>
      <c r="E6968" s="4" t="s">
        <v>1675</v>
      </c>
      <c r="F6968" s="9">
        <v>1</v>
      </c>
      <c r="G6968">
        <f>VLOOKUP(E6968,'Data Produk'!$A$2:$E$2517,5,FALSE)</f>
        <v>65700</v>
      </c>
      <c r="H6968">
        <f t="shared" si="217"/>
        <v>65700</v>
      </c>
      <c r="I6968" t="str">
        <f>VLOOKUP(E6968,'Data Produk'!$A$2:$E$2517,3,FALSE)</f>
        <v>BHINNEKA AGILE MP453 GAMING MOUSEPAD BLACK</v>
      </c>
      <c r="J6968" t="str">
        <f>VLOOKUP(E6968,'Data Produk'!$A$2:$E$2517,4,FALSE)</f>
        <v>GAMING MOUSEPAD</v>
      </c>
      <c r="K6968" t="str">
        <f>VLOOKUP(D6968,'Data Outlet'!$A$2:$D$17,4,FALSE)</f>
        <v>Fani Sari</v>
      </c>
      <c r="L6968" t="str">
        <f>VLOOKUP(D6968,'Data Outlet'!$A$2:$D$17,2,FALSE)</f>
        <v>LIPPO MALL KEMANG</v>
      </c>
    </row>
    <row r="6969" spans="1:12" x14ac:dyDescent="0.25">
      <c r="A6969" t="str">
        <f t="shared" si="218"/>
        <v>T-6968</v>
      </c>
      <c r="B6969" s="3" t="s">
        <v>2584</v>
      </c>
      <c r="C6969" s="5">
        <v>45383</v>
      </c>
      <c r="D6969" s="3" t="s">
        <v>40</v>
      </c>
      <c r="E6969" s="4" t="s">
        <v>750</v>
      </c>
      <c r="F6969" s="9">
        <v>3</v>
      </c>
      <c r="G6969">
        <f>VLOOKUP(E6969,'Data Produk'!$A$2:$E$2517,5,FALSE)</f>
        <v>29700</v>
      </c>
      <c r="H6969">
        <f t="shared" si="217"/>
        <v>89100</v>
      </c>
      <c r="I6969" t="str">
        <f>VLOOKUP(E6969,'Data Produk'!$A$2:$E$2517,3,FALSE)</f>
        <v>KL201 BHINNEKA USB CABLE LIGHTNING</v>
      </c>
      <c r="J6969" t="str">
        <f>VLOOKUP(E6969,'Data Produk'!$A$2:$E$2517,4,FALSE)</f>
        <v>CABLE</v>
      </c>
      <c r="K6969" t="str">
        <f>VLOOKUP(D6969,'Data Outlet'!$A$2:$D$17,4,FALSE)</f>
        <v>Fani Sari</v>
      </c>
      <c r="L6969" t="str">
        <f>VLOOKUP(D6969,'Data Outlet'!$A$2:$D$17,2,FALSE)</f>
        <v>LIPPO MALL KEMANG</v>
      </c>
    </row>
    <row r="6970" spans="1:12" x14ac:dyDescent="0.25">
      <c r="A6970" t="str">
        <f t="shared" si="218"/>
        <v>T-6969</v>
      </c>
      <c r="B6970" s="3" t="s">
        <v>2584</v>
      </c>
      <c r="C6970" s="5">
        <v>45400</v>
      </c>
      <c r="D6970" s="3" t="s">
        <v>40</v>
      </c>
      <c r="E6970" s="4" t="s">
        <v>771</v>
      </c>
      <c r="F6970" s="9">
        <v>2</v>
      </c>
      <c r="G6970">
        <f>VLOOKUP(E6970,'Data Produk'!$A$2:$E$2517,5,FALSE)</f>
        <v>103500</v>
      </c>
      <c r="H6970">
        <f t="shared" si="217"/>
        <v>207000</v>
      </c>
      <c r="I6970" t="str">
        <f>VLOOKUP(E6970,'Data Produk'!$A$2:$E$2517,3,FALSE)</f>
        <v>BHINNEKA FLASH HQ53 GAMING HEADSET BLACK</v>
      </c>
      <c r="J6970" t="str">
        <f>VLOOKUP(E6970,'Data Produk'!$A$2:$E$2517,4,FALSE)</f>
        <v>GAMING HEADSET</v>
      </c>
      <c r="K6970" t="str">
        <f>VLOOKUP(D6970,'Data Outlet'!$A$2:$D$17,4,FALSE)</f>
        <v>Fani Sari</v>
      </c>
      <c r="L6970" t="str">
        <f>VLOOKUP(D6970,'Data Outlet'!$A$2:$D$17,2,FALSE)</f>
        <v>LIPPO MALL KEMANG</v>
      </c>
    </row>
    <row r="6971" spans="1:12" x14ac:dyDescent="0.25">
      <c r="A6971" t="str">
        <f t="shared" si="218"/>
        <v>T-6970</v>
      </c>
      <c r="B6971" s="3" t="s">
        <v>2584</v>
      </c>
      <c r="C6971" s="5">
        <v>45401</v>
      </c>
      <c r="D6971" s="3" t="s">
        <v>40</v>
      </c>
      <c r="E6971" s="4" t="s">
        <v>1124</v>
      </c>
      <c r="F6971" s="9">
        <v>1</v>
      </c>
      <c r="G6971">
        <f>VLOOKUP(E6971,'Data Produk'!$A$2:$E$2517,5,FALSE)</f>
        <v>13500</v>
      </c>
      <c r="H6971">
        <f t="shared" si="217"/>
        <v>13500</v>
      </c>
      <c r="I6971" t="str">
        <f>VLOOKUP(E6971,'Data Produk'!$A$2:$E$2517,3,FALSE)</f>
        <v>BHINNEKA BASIC XL MP64 BASIC MOUSEPAD BLACK</v>
      </c>
      <c r="J6971" t="str">
        <f>VLOOKUP(E6971,'Data Produk'!$A$2:$E$2517,4,FALSE)</f>
        <v>BASIC MOUSEPAD</v>
      </c>
      <c r="K6971" t="str">
        <f>VLOOKUP(D6971,'Data Outlet'!$A$2:$D$17,4,FALSE)</f>
        <v>Fani Sari</v>
      </c>
      <c r="L6971" t="str">
        <f>VLOOKUP(D6971,'Data Outlet'!$A$2:$D$17,2,FALSE)</f>
        <v>LIPPO MALL KEMANG</v>
      </c>
    </row>
    <row r="6972" spans="1:12" x14ac:dyDescent="0.25">
      <c r="A6972" t="str">
        <f t="shared" si="218"/>
        <v>T-6971</v>
      </c>
      <c r="B6972" s="3" t="s">
        <v>2584</v>
      </c>
      <c r="C6972" s="5">
        <v>45403</v>
      </c>
      <c r="D6972" s="3" t="s">
        <v>40</v>
      </c>
      <c r="E6972" s="4" t="s">
        <v>574</v>
      </c>
      <c r="F6972" s="9">
        <v>1</v>
      </c>
      <c r="G6972">
        <f>VLOOKUP(E6972,'Data Produk'!$A$2:$E$2517,5,FALSE)</f>
        <v>49500</v>
      </c>
      <c r="H6972">
        <f t="shared" si="217"/>
        <v>49500</v>
      </c>
      <c r="I6972" t="str">
        <f>VLOOKUP(E6972,'Data Produk'!$A$2:$E$2517,3,FALSE)</f>
        <v>BHINNEKA POWER PURE 20W 1-PORT TYPE-A USB CHARGER (QC) BLACK</v>
      </c>
      <c r="J6972" t="str">
        <f>VLOOKUP(E6972,'Data Produk'!$A$2:$E$2517,4,FALSE)</f>
        <v>CHARGER</v>
      </c>
      <c r="K6972" t="str">
        <f>VLOOKUP(D6972,'Data Outlet'!$A$2:$D$17,4,FALSE)</f>
        <v>Fani Sari</v>
      </c>
      <c r="L6972" t="str">
        <f>VLOOKUP(D6972,'Data Outlet'!$A$2:$D$17,2,FALSE)</f>
        <v>LIPPO MALL KEMANG</v>
      </c>
    </row>
    <row r="6973" spans="1:12" x14ac:dyDescent="0.25">
      <c r="A6973" t="str">
        <f t="shared" si="218"/>
        <v>T-6972</v>
      </c>
      <c r="B6973" s="3" t="s">
        <v>2584</v>
      </c>
      <c r="C6973" s="5">
        <v>45386</v>
      </c>
      <c r="D6973" s="3" t="s">
        <v>40</v>
      </c>
      <c r="E6973" s="4" t="s">
        <v>492</v>
      </c>
      <c r="F6973" s="9">
        <v>3</v>
      </c>
      <c r="G6973">
        <f>VLOOKUP(E6973,'Data Produk'!$A$2:$E$2517,5,FALSE)</f>
        <v>49500</v>
      </c>
      <c r="H6973">
        <f t="shared" si="217"/>
        <v>148500</v>
      </c>
      <c r="I6973" t="str">
        <f>VLOOKUP(E6973,'Data Produk'!$A$2:$E$2517,3,FALSE)</f>
        <v>BHINNEKA POWER GO 20W 1-PORT TYPE-C USB CHARGER (PD+QC) BLACK</v>
      </c>
      <c r="J6973" t="str">
        <f>VLOOKUP(E6973,'Data Produk'!$A$2:$E$2517,4,FALSE)</f>
        <v>CHARGER</v>
      </c>
      <c r="K6973" t="str">
        <f>VLOOKUP(D6973,'Data Outlet'!$A$2:$D$17,4,FALSE)</f>
        <v>Fani Sari</v>
      </c>
      <c r="L6973" t="str">
        <f>VLOOKUP(D6973,'Data Outlet'!$A$2:$D$17,2,FALSE)</f>
        <v>LIPPO MALL KEMANG</v>
      </c>
    </row>
    <row r="6974" spans="1:12" x14ac:dyDescent="0.25">
      <c r="A6974" t="str">
        <f t="shared" si="218"/>
        <v>T-6973</v>
      </c>
      <c r="B6974" s="3" t="s">
        <v>2584</v>
      </c>
      <c r="C6974" s="5">
        <v>45402</v>
      </c>
      <c r="D6974" s="3" t="s">
        <v>40</v>
      </c>
      <c r="E6974" s="4" t="s">
        <v>1608</v>
      </c>
      <c r="F6974" s="9">
        <v>1</v>
      </c>
      <c r="G6974">
        <f>VLOOKUP(E6974,'Data Produk'!$A$2:$E$2517,5,FALSE)</f>
        <v>193500</v>
      </c>
      <c r="H6974">
        <f t="shared" si="217"/>
        <v>193500</v>
      </c>
      <c r="I6974" t="str">
        <f>VLOOKUP(E6974,'Data Produk'!$A$2:$E$2517,3,FALSE)</f>
        <v>BHINNEKA ATOM TKL MECHANICAL KEYBOARD BLACK BLUE SWITCH</v>
      </c>
      <c r="J6974" t="str">
        <f>VLOOKUP(E6974,'Data Produk'!$A$2:$E$2517,4,FALSE)</f>
        <v>KEYBOARD GAMING</v>
      </c>
      <c r="K6974" t="str">
        <f>VLOOKUP(D6974,'Data Outlet'!$A$2:$D$17,4,FALSE)</f>
        <v>Fani Sari</v>
      </c>
      <c r="L6974" t="str">
        <f>VLOOKUP(D6974,'Data Outlet'!$A$2:$D$17,2,FALSE)</f>
        <v>LIPPO MALL KEMANG</v>
      </c>
    </row>
    <row r="6975" spans="1:12" x14ac:dyDescent="0.25">
      <c r="A6975" t="str">
        <f t="shared" si="218"/>
        <v>T-6974</v>
      </c>
      <c r="B6975" s="3" t="s">
        <v>2584</v>
      </c>
      <c r="C6975" s="5">
        <v>45399</v>
      </c>
      <c r="D6975" s="3" t="s">
        <v>40</v>
      </c>
      <c r="E6975" s="4" t="s">
        <v>489</v>
      </c>
      <c r="F6975" s="9">
        <v>1</v>
      </c>
      <c r="G6975">
        <f>VLOOKUP(E6975,'Data Produk'!$A$2:$E$2517,5,FALSE)</f>
        <v>57600</v>
      </c>
      <c r="H6975">
        <f t="shared" si="217"/>
        <v>57600</v>
      </c>
      <c r="I6975" t="str">
        <f>VLOOKUP(E6975,'Data Produk'!$A$2:$E$2517,3,FALSE)</f>
        <v>BHINNEKA GO W192 OFFICE MOUSE BLACK</v>
      </c>
      <c r="J6975" t="str">
        <f>VLOOKUP(E6975,'Data Produk'!$A$2:$E$2517,4,FALSE)</f>
        <v>OFFICE MOUSE</v>
      </c>
      <c r="K6975" t="str">
        <f>VLOOKUP(D6975,'Data Outlet'!$A$2:$D$17,4,FALSE)</f>
        <v>Fani Sari</v>
      </c>
      <c r="L6975" t="str">
        <f>VLOOKUP(D6975,'Data Outlet'!$A$2:$D$17,2,FALSE)</f>
        <v>LIPPO MALL KEMANG</v>
      </c>
    </row>
    <row r="6976" spans="1:12" x14ac:dyDescent="0.25">
      <c r="A6976" t="str">
        <f t="shared" si="218"/>
        <v>T-6975</v>
      </c>
      <c r="B6976" s="3" t="s">
        <v>2584</v>
      </c>
      <c r="C6976" s="5">
        <v>45411</v>
      </c>
      <c r="D6976" s="3" t="s">
        <v>40</v>
      </c>
      <c r="E6976" s="4" t="s">
        <v>2181</v>
      </c>
      <c r="F6976" s="9">
        <v>1</v>
      </c>
      <c r="G6976">
        <f>VLOOKUP(E6976,'Data Produk'!$A$2:$E$2517,5,FALSE)</f>
        <v>207000</v>
      </c>
      <c r="H6976">
        <f t="shared" si="217"/>
        <v>207000</v>
      </c>
      <c r="I6976" t="str">
        <f>VLOOKUP(E6976,'Data Produk'!$A$2:$E$2517,3,FALSE)</f>
        <v>BHINNEKA Gaming Headset MH84</v>
      </c>
      <c r="J6976" t="str">
        <f>VLOOKUP(E6976,'Data Produk'!$A$2:$E$2517,4,FALSE)</f>
        <v>GAMING HEADSET</v>
      </c>
      <c r="K6976" t="str">
        <f>VLOOKUP(D6976,'Data Outlet'!$A$2:$D$17,4,FALSE)</f>
        <v>Fani Sari</v>
      </c>
      <c r="L6976" t="str">
        <f>VLOOKUP(D6976,'Data Outlet'!$A$2:$D$17,2,FALSE)</f>
        <v>LIPPO MALL KEMANG</v>
      </c>
    </row>
    <row r="6977" spans="1:12" x14ac:dyDescent="0.25">
      <c r="A6977" t="str">
        <f t="shared" si="218"/>
        <v>T-6976</v>
      </c>
      <c r="B6977" s="3" t="s">
        <v>2584</v>
      </c>
      <c r="C6977" s="5">
        <v>45401</v>
      </c>
      <c r="D6977" s="3" t="s">
        <v>40</v>
      </c>
      <c r="E6977" s="4" t="s">
        <v>2182</v>
      </c>
      <c r="F6977" s="9">
        <v>3</v>
      </c>
      <c r="G6977">
        <f>VLOOKUP(E6977,'Data Produk'!$A$2:$E$2517,5,FALSE)</f>
        <v>11700</v>
      </c>
      <c r="H6977">
        <f t="shared" si="217"/>
        <v>35100</v>
      </c>
      <c r="I6977" t="str">
        <f>VLOOKUP(E6977,'Data Produk'!$A$2:$E$2517,3,FALSE)</f>
        <v>BHINNEKA Gaming Mousepad MP25</v>
      </c>
      <c r="J6977" t="str">
        <f>VLOOKUP(E6977,'Data Produk'!$A$2:$E$2517,4,FALSE)</f>
        <v>BASIC MOUSEPAD</v>
      </c>
      <c r="K6977" t="str">
        <f>VLOOKUP(D6977,'Data Outlet'!$A$2:$D$17,4,FALSE)</f>
        <v>Fani Sari</v>
      </c>
      <c r="L6977" t="str">
        <f>VLOOKUP(D6977,'Data Outlet'!$A$2:$D$17,2,FALSE)</f>
        <v>LIPPO MALL KEMANG</v>
      </c>
    </row>
    <row r="6978" spans="1:12" x14ac:dyDescent="0.25">
      <c r="A6978" t="str">
        <f t="shared" si="218"/>
        <v>T-6977</v>
      </c>
      <c r="B6978" s="3" t="s">
        <v>2584</v>
      </c>
      <c r="C6978" s="5">
        <v>45407</v>
      </c>
      <c r="D6978" s="3" t="s">
        <v>40</v>
      </c>
      <c r="E6978" s="4" t="s">
        <v>467</v>
      </c>
      <c r="F6978" s="9">
        <v>1</v>
      </c>
      <c r="G6978">
        <f>VLOOKUP(E6978,'Data Produk'!$A$2:$E$2517,5,FALSE)</f>
        <v>18000</v>
      </c>
      <c r="H6978">
        <f t="shared" si="217"/>
        <v>18000</v>
      </c>
      <c r="I6978" t="str">
        <f>VLOOKUP(E6978,'Data Produk'!$A$2:$E$2517,3,FALSE)</f>
        <v>BHINNEKA DURALINK KLB1201 BLACK</v>
      </c>
      <c r="J6978" t="str">
        <f>VLOOKUP(E6978,'Data Produk'!$A$2:$E$2517,4,FALSE)</f>
        <v>CABLE</v>
      </c>
      <c r="K6978" t="str">
        <f>VLOOKUP(D6978,'Data Outlet'!$A$2:$D$17,4,FALSE)</f>
        <v>Fani Sari</v>
      </c>
      <c r="L6978" t="str">
        <f>VLOOKUP(D6978,'Data Outlet'!$A$2:$D$17,2,FALSE)</f>
        <v>LIPPO MALL KEMANG</v>
      </c>
    </row>
    <row r="6979" spans="1:12" x14ac:dyDescent="0.25">
      <c r="A6979" t="str">
        <f t="shared" si="218"/>
        <v>T-6978</v>
      </c>
      <c r="B6979" s="3" t="s">
        <v>2584</v>
      </c>
      <c r="C6979" s="5">
        <v>45384</v>
      </c>
      <c r="D6979" s="3" t="s">
        <v>40</v>
      </c>
      <c r="E6979" s="4" t="s">
        <v>683</v>
      </c>
      <c r="F6979" s="9">
        <v>1</v>
      </c>
      <c r="G6979">
        <f>VLOOKUP(E6979,'Data Produk'!$A$2:$E$2517,5,FALSE)</f>
        <v>148500</v>
      </c>
      <c r="H6979">
        <f t="shared" ref="H6979:H7042" si="219">G6979*F6979</f>
        <v>148500</v>
      </c>
      <c r="I6979" t="str">
        <f>VLOOKUP(E6979,'Data Produk'!$A$2:$E$2517,3,FALSE)</f>
        <v>BHINNEKA GO WK895 OFFICE COMBO BLACK</v>
      </c>
      <c r="J6979" t="str">
        <f>VLOOKUP(E6979,'Data Produk'!$A$2:$E$2517,4,FALSE)</f>
        <v>OFFICE COMBO</v>
      </c>
      <c r="K6979" t="str">
        <f>VLOOKUP(D6979,'Data Outlet'!$A$2:$D$17,4,FALSE)</f>
        <v>Fani Sari</v>
      </c>
      <c r="L6979" t="str">
        <f>VLOOKUP(D6979,'Data Outlet'!$A$2:$D$17,2,FALSE)</f>
        <v>LIPPO MALL KEMANG</v>
      </c>
    </row>
    <row r="6980" spans="1:12" x14ac:dyDescent="0.25">
      <c r="A6980" t="str">
        <f t="shared" si="218"/>
        <v>T-6979</v>
      </c>
      <c r="B6980" s="3" t="s">
        <v>2584</v>
      </c>
      <c r="C6980" s="5">
        <v>45402</v>
      </c>
      <c r="D6980" s="3" t="s">
        <v>40</v>
      </c>
      <c r="E6980" s="4" t="s">
        <v>486</v>
      </c>
      <c r="F6980" s="9">
        <v>5</v>
      </c>
      <c r="G6980">
        <f>VLOOKUP(E6980,'Data Produk'!$A$2:$E$2517,5,FALSE)</f>
        <v>31500</v>
      </c>
      <c r="H6980">
        <f t="shared" si="219"/>
        <v>157500</v>
      </c>
      <c r="I6980" t="str">
        <f>VLOOKUP(E6980,'Data Produk'!$A$2:$E$2517,3,FALSE)</f>
        <v>BHINNEKA HYPERLINK KD60L1501 BLACK</v>
      </c>
      <c r="J6980" t="str">
        <f>VLOOKUP(E6980,'Data Produk'!$A$2:$E$2517,4,FALSE)</f>
        <v>CABLE</v>
      </c>
      <c r="K6980" t="str">
        <f>VLOOKUP(D6980,'Data Outlet'!$A$2:$D$17,4,FALSE)</f>
        <v>Fani Sari</v>
      </c>
      <c r="L6980" t="str">
        <f>VLOOKUP(D6980,'Data Outlet'!$A$2:$D$17,2,FALSE)</f>
        <v>LIPPO MALL KEMANG</v>
      </c>
    </row>
    <row r="6981" spans="1:12" x14ac:dyDescent="0.25">
      <c r="A6981" t="str">
        <f t="shared" si="218"/>
        <v>T-6980</v>
      </c>
      <c r="B6981" s="3" t="s">
        <v>2584</v>
      </c>
      <c r="C6981" s="5">
        <v>45386</v>
      </c>
      <c r="D6981" s="3" t="s">
        <v>40</v>
      </c>
      <c r="E6981" s="4" t="s">
        <v>648</v>
      </c>
      <c r="F6981" s="9">
        <v>2</v>
      </c>
      <c r="G6981">
        <f>VLOOKUP(E6981,'Data Produk'!$A$2:$E$2517,5,FALSE)</f>
        <v>26100</v>
      </c>
      <c r="H6981">
        <f t="shared" si="219"/>
        <v>52200</v>
      </c>
      <c r="I6981" t="str">
        <f>VLOOKUP(E6981,'Data Produk'!$A$2:$E$2517,3,FALSE)</f>
        <v>BHINNEKA GO ES1 WIRED EARBUDS WHITE</v>
      </c>
      <c r="J6981" t="str">
        <f>VLOOKUP(E6981,'Data Produk'!$A$2:$E$2517,4,FALSE)</f>
        <v>EARPHONE</v>
      </c>
      <c r="K6981" t="str">
        <f>VLOOKUP(D6981,'Data Outlet'!$A$2:$D$17,4,FALSE)</f>
        <v>Fani Sari</v>
      </c>
      <c r="L6981" t="str">
        <f>VLOOKUP(D6981,'Data Outlet'!$A$2:$D$17,2,FALSE)</f>
        <v>LIPPO MALL KEMANG</v>
      </c>
    </row>
    <row r="6982" spans="1:12" x14ac:dyDescent="0.25">
      <c r="A6982" t="str">
        <f t="shared" si="218"/>
        <v>T-6981</v>
      </c>
      <c r="B6982" s="3" t="s">
        <v>2584</v>
      </c>
      <c r="C6982" s="5">
        <v>45389</v>
      </c>
      <c r="D6982" s="3" t="s">
        <v>40</v>
      </c>
      <c r="E6982" s="4" t="s">
        <v>457</v>
      </c>
      <c r="F6982" s="9">
        <v>1</v>
      </c>
      <c r="G6982">
        <f>VLOOKUP(E6982,'Data Produk'!$A$2:$E$2517,5,FALSE)</f>
        <v>98100</v>
      </c>
      <c r="H6982">
        <f t="shared" si="219"/>
        <v>98100</v>
      </c>
      <c r="I6982" t="str">
        <f>VLOOKUP(E6982,'Data Produk'!$A$2:$E$2517,3,FALSE)</f>
        <v>BHINNEKA CW2-Q01 30W 2-PORTS CHARGER (QC) WHITE</v>
      </c>
      <c r="J6982" t="str">
        <f>VLOOKUP(E6982,'Data Produk'!$A$2:$E$2517,4,FALSE)</f>
        <v>CHARGER</v>
      </c>
      <c r="K6982" t="str">
        <f>VLOOKUP(D6982,'Data Outlet'!$A$2:$D$17,4,FALSE)</f>
        <v>Fani Sari</v>
      </c>
      <c r="L6982" t="str">
        <f>VLOOKUP(D6982,'Data Outlet'!$A$2:$D$17,2,FALSE)</f>
        <v>LIPPO MALL KEMANG</v>
      </c>
    </row>
    <row r="6983" spans="1:12" x14ac:dyDescent="0.25">
      <c r="A6983" t="str">
        <f t="shared" si="218"/>
        <v>T-6982</v>
      </c>
      <c r="B6983" s="3" t="s">
        <v>2584</v>
      </c>
      <c r="C6983" s="5">
        <v>45406</v>
      </c>
      <c r="D6983" s="3" t="s">
        <v>40</v>
      </c>
      <c r="E6983" s="4" t="s">
        <v>496</v>
      </c>
      <c r="F6983" s="9">
        <v>3</v>
      </c>
      <c r="G6983">
        <f>VLOOKUP(E6983,'Data Produk'!$A$2:$E$2517,5,FALSE)</f>
        <v>14400</v>
      </c>
      <c r="H6983">
        <f t="shared" si="219"/>
        <v>43200</v>
      </c>
      <c r="I6983" t="str">
        <f>VLOOKUP(E6983,'Data Produk'!$A$2:$E$2517,3,FALSE)</f>
        <v>BHINNEKA DURALINK KLT1201 CABLE BLACK</v>
      </c>
      <c r="J6983" t="str">
        <f>VLOOKUP(E6983,'Data Produk'!$A$2:$E$2517,4,FALSE)</f>
        <v>CABLE</v>
      </c>
      <c r="K6983" t="str">
        <f>VLOOKUP(D6983,'Data Outlet'!$A$2:$D$17,4,FALSE)</f>
        <v>Fani Sari</v>
      </c>
      <c r="L6983" t="str">
        <f>VLOOKUP(D6983,'Data Outlet'!$A$2:$D$17,2,FALSE)</f>
        <v>LIPPO MALL KEMANG</v>
      </c>
    </row>
    <row r="6984" spans="1:12" x14ac:dyDescent="0.25">
      <c r="A6984" t="str">
        <f t="shared" si="218"/>
        <v>T-6983</v>
      </c>
      <c r="B6984" s="3" t="s">
        <v>2584</v>
      </c>
      <c r="C6984" s="5">
        <v>45410</v>
      </c>
      <c r="D6984" s="3" t="s">
        <v>40</v>
      </c>
      <c r="E6984" s="4" t="s">
        <v>661</v>
      </c>
      <c r="F6984" s="9">
        <v>4</v>
      </c>
      <c r="G6984">
        <f>VLOOKUP(E6984,'Data Produk'!$A$2:$E$2517,5,FALSE)</f>
        <v>26100</v>
      </c>
      <c r="H6984">
        <f t="shared" si="219"/>
        <v>104400</v>
      </c>
      <c r="I6984" t="str">
        <f>VLOOKUP(E6984,'Data Produk'!$A$2:$E$2517,3,FALSE)</f>
        <v>BHINNEKA GO ES1 WIRED EARBUDS BLACK</v>
      </c>
      <c r="J6984" t="str">
        <f>VLOOKUP(E6984,'Data Produk'!$A$2:$E$2517,4,FALSE)</f>
        <v>EARPHONE</v>
      </c>
      <c r="K6984" t="str">
        <f>VLOOKUP(D6984,'Data Outlet'!$A$2:$D$17,4,FALSE)</f>
        <v>Fani Sari</v>
      </c>
      <c r="L6984" t="str">
        <f>VLOOKUP(D6984,'Data Outlet'!$A$2:$D$17,2,FALSE)</f>
        <v>LIPPO MALL KEMANG</v>
      </c>
    </row>
    <row r="6985" spans="1:12" x14ac:dyDescent="0.25">
      <c r="A6985" t="str">
        <f t="shared" si="218"/>
        <v>T-6984</v>
      </c>
      <c r="B6985" s="3" t="s">
        <v>2584</v>
      </c>
      <c r="C6985" s="5">
        <v>45395</v>
      </c>
      <c r="D6985" s="3" t="s">
        <v>40</v>
      </c>
      <c r="E6985" s="4" t="s">
        <v>2183</v>
      </c>
      <c r="F6985" s="9">
        <v>1</v>
      </c>
      <c r="G6985">
        <f>VLOOKUP(E6985,'Data Produk'!$A$2:$E$2517,5,FALSE)</f>
        <v>75000</v>
      </c>
      <c r="H6985">
        <f t="shared" si="219"/>
        <v>75000</v>
      </c>
      <c r="I6985" t="str">
        <f>VLOOKUP(E6985,'Data Produk'!$A$2:$E$2517,3,FALSE)</f>
        <v>BHINNEKA Gaming Earphone EG1</v>
      </c>
      <c r="J6985" t="str">
        <f>VLOOKUP(E6985,'Data Produk'!$A$2:$E$2517,4,FALSE)</f>
        <v>EARPHONE</v>
      </c>
      <c r="K6985" t="str">
        <f>VLOOKUP(D6985,'Data Outlet'!$A$2:$D$17,4,FALSE)</f>
        <v>Fani Sari</v>
      </c>
      <c r="L6985" t="str">
        <f>VLOOKUP(D6985,'Data Outlet'!$A$2:$D$17,2,FALSE)</f>
        <v>LIPPO MALL KEMANG</v>
      </c>
    </row>
    <row r="6986" spans="1:12" x14ac:dyDescent="0.25">
      <c r="A6986" t="str">
        <f t="shared" si="218"/>
        <v>T-6985</v>
      </c>
      <c r="B6986" s="3" t="s">
        <v>2584</v>
      </c>
      <c r="C6986" s="5">
        <v>45412</v>
      </c>
      <c r="D6986" s="3" t="s">
        <v>40</v>
      </c>
      <c r="E6986" s="4" t="s">
        <v>490</v>
      </c>
      <c r="F6986" s="9">
        <v>1</v>
      </c>
      <c r="G6986">
        <f>VLOOKUP(E6986,'Data Produk'!$A$2:$E$2517,5,FALSE)</f>
        <v>81000</v>
      </c>
      <c r="H6986">
        <f t="shared" si="219"/>
        <v>81000</v>
      </c>
      <c r="I6986" t="str">
        <f>VLOOKUP(E6986,'Data Produk'!$A$2:$E$2517,3,FALSE)</f>
        <v>BHINNEKA THOR X9 GAMING MOUSE BLACK</v>
      </c>
      <c r="J6986" t="str">
        <f>VLOOKUP(E6986,'Data Produk'!$A$2:$E$2517,4,FALSE)</f>
        <v>MOUSE GAMING</v>
      </c>
      <c r="K6986" t="str">
        <f>VLOOKUP(D6986,'Data Outlet'!$A$2:$D$17,4,FALSE)</f>
        <v>Fani Sari</v>
      </c>
      <c r="L6986" t="str">
        <f>VLOOKUP(D6986,'Data Outlet'!$A$2:$D$17,2,FALSE)</f>
        <v>LIPPO MALL KEMANG</v>
      </c>
    </row>
    <row r="6987" spans="1:12" x14ac:dyDescent="0.25">
      <c r="A6987" t="str">
        <f t="shared" si="218"/>
        <v>T-6986</v>
      </c>
      <c r="B6987" s="3" t="s">
        <v>2584</v>
      </c>
      <c r="C6987" s="5">
        <v>45411</v>
      </c>
      <c r="D6987" s="3" t="s">
        <v>40</v>
      </c>
      <c r="E6987" s="4" t="s">
        <v>664</v>
      </c>
      <c r="F6987" s="9">
        <v>1</v>
      </c>
      <c r="G6987">
        <f>VLOOKUP(E6987,'Data Produk'!$A$2:$E$2517,5,FALSE)</f>
        <v>74700</v>
      </c>
      <c r="H6987">
        <f t="shared" si="219"/>
        <v>74700</v>
      </c>
      <c r="I6987" t="str">
        <f>VLOOKUP(E6987,'Data Produk'!$A$2:$E$2517,3,FALSE)</f>
        <v>BHINNEKA KM100 OFFICE COMBO BLACK</v>
      </c>
      <c r="J6987" t="str">
        <f>VLOOKUP(E6987,'Data Produk'!$A$2:$E$2517,4,FALSE)</f>
        <v>OFFICE COMBO</v>
      </c>
      <c r="K6987" t="str">
        <f>VLOOKUP(D6987,'Data Outlet'!$A$2:$D$17,4,FALSE)</f>
        <v>Fani Sari</v>
      </c>
      <c r="L6987" t="str">
        <f>VLOOKUP(D6987,'Data Outlet'!$A$2:$D$17,2,FALSE)</f>
        <v>LIPPO MALL KEMANG</v>
      </c>
    </row>
    <row r="6988" spans="1:12" x14ac:dyDescent="0.25">
      <c r="A6988" t="str">
        <f t="shared" ref="A6988:A7051" si="220">"T-"&amp;ROW()-1</f>
        <v>T-6987</v>
      </c>
      <c r="B6988" s="3" t="s">
        <v>2584</v>
      </c>
      <c r="C6988" s="5">
        <v>45394</v>
      </c>
      <c r="D6988" s="3" t="s">
        <v>40</v>
      </c>
      <c r="E6988" s="4" t="s">
        <v>466</v>
      </c>
      <c r="F6988" s="9">
        <v>2</v>
      </c>
      <c r="G6988">
        <f>VLOOKUP(E6988,'Data Produk'!$A$2:$E$2517,5,FALSE)</f>
        <v>82800</v>
      </c>
      <c r="H6988">
        <f t="shared" si="219"/>
        <v>165600</v>
      </c>
      <c r="I6988" t="str">
        <f>VLOOKUP(E6988,'Data Produk'!$A$2:$E$2517,3,FALSE)</f>
        <v>BHINNEKA W190 OFFICE MOUSE BLACK</v>
      </c>
      <c r="J6988" t="str">
        <f>VLOOKUP(E6988,'Data Produk'!$A$2:$E$2517,4,FALSE)</f>
        <v>OFFICE MOUSE</v>
      </c>
      <c r="K6988" t="str">
        <f>VLOOKUP(D6988,'Data Outlet'!$A$2:$D$17,4,FALSE)</f>
        <v>Fani Sari</v>
      </c>
      <c r="L6988" t="str">
        <f>VLOOKUP(D6988,'Data Outlet'!$A$2:$D$17,2,FALSE)</f>
        <v>LIPPO MALL KEMANG</v>
      </c>
    </row>
    <row r="6989" spans="1:12" x14ac:dyDescent="0.25">
      <c r="A6989" t="str">
        <f t="shared" si="220"/>
        <v>T-6988</v>
      </c>
      <c r="B6989" s="3" t="s">
        <v>2584</v>
      </c>
      <c r="C6989" s="5">
        <v>45410</v>
      </c>
      <c r="D6989" s="3" t="s">
        <v>40</v>
      </c>
      <c r="E6989" s="4" t="s">
        <v>596</v>
      </c>
      <c r="F6989" s="9">
        <v>1</v>
      </c>
      <c r="G6989">
        <f>VLOOKUP(E6989,'Data Produk'!$A$2:$E$2517,5,FALSE)</f>
        <v>15000</v>
      </c>
      <c r="H6989">
        <f t="shared" si="219"/>
        <v>15000</v>
      </c>
      <c r="I6989" t="str">
        <f>VLOOKUP(E6989,'Data Produk'!$A$2:$E$2517,3,FALSE)</f>
        <v>KC103 BHINNEKA USB CABLE TYPE C</v>
      </c>
      <c r="J6989" t="str">
        <f>VLOOKUP(E6989,'Data Produk'!$A$2:$E$2517,4,FALSE)</f>
        <v>CABLE</v>
      </c>
      <c r="K6989" t="str">
        <f>VLOOKUP(D6989,'Data Outlet'!$A$2:$D$17,4,FALSE)</f>
        <v>Fani Sari</v>
      </c>
      <c r="L6989" t="str">
        <f>VLOOKUP(D6989,'Data Outlet'!$A$2:$D$17,2,FALSE)</f>
        <v>LIPPO MALL KEMANG</v>
      </c>
    </row>
    <row r="6990" spans="1:12" x14ac:dyDescent="0.25">
      <c r="A6990" t="str">
        <f t="shared" si="220"/>
        <v>T-6989</v>
      </c>
      <c r="B6990" s="3" t="s">
        <v>2584</v>
      </c>
      <c r="C6990" s="5">
        <v>45400</v>
      </c>
      <c r="D6990" s="3" t="s">
        <v>40</v>
      </c>
      <c r="E6990" s="4" t="s">
        <v>448</v>
      </c>
      <c r="F6990" s="9">
        <v>2</v>
      </c>
      <c r="G6990">
        <f>VLOOKUP(E6990,'Data Produk'!$A$2:$E$2517,5,FALSE)</f>
        <v>65700</v>
      </c>
      <c r="H6990">
        <f t="shared" si="219"/>
        <v>131400</v>
      </c>
      <c r="I6990" t="str">
        <f>VLOOKUP(E6990,'Data Produk'!$A$2:$E$2517,3,FALSE)</f>
        <v>BHINNEKA RAIGOR III WG12 GAMING MOUSE BLACK</v>
      </c>
      <c r="J6990" t="str">
        <f>VLOOKUP(E6990,'Data Produk'!$A$2:$E$2517,4,FALSE)</f>
        <v>MOUSE GAMING</v>
      </c>
      <c r="K6990" t="str">
        <f>VLOOKUP(D6990,'Data Outlet'!$A$2:$D$17,4,FALSE)</f>
        <v>Fani Sari</v>
      </c>
      <c r="L6990" t="str">
        <f>VLOOKUP(D6990,'Data Outlet'!$A$2:$D$17,2,FALSE)</f>
        <v>LIPPO MALL KEMANG</v>
      </c>
    </row>
    <row r="6991" spans="1:12" x14ac:dyDescent="0.25">
      <c r="A6991" t="str">
        <f t="shared" si="220"/>
        <v>T-6990</v>
      </c>
      <c r="B6991" s="3" t="s">
        <v>2584</v>
      </c>
      <c r="C6991" s="5">
        <v>45396</v>
      </c>
      <c r="D6991" s="3" t="s">
        <v>40</v>
      </c>
      <c r="E6991" s="4" t="s">
        <v>1193</v>
      </c>
      <c r="F6991" s="9">
        <v>1</v>
      </c>
      <c r="G6991">
        <f>VLOOKUP(E6991,'Data Produk'!$A$2:$E$2517,5,FALSE)</f>
        <v>98100</v>
      </c>
      <c r="H6991">
        <f t="shared" si="219"/>
        <v>98100</v>
      </c>
      <c r="I6991" t="str">
        <f>VLOOKUP(E6991,'Data Produk'!$A$2:$E$2517,3,FALSE)</f>
        <v>BHINNEKA POWER PURE 30W 2-PORTS USB CHARGER (PD+QC) WHITE</v>
      </c>
      <c r="J6991" t="str">
        <f>VLOOKUP(E6991,'Data Produk'!$A$2:$E$2517,4,FALSE)</f>
        <v>CHARGER</v>
      </c>
      <c r="K6991" t="str">
        <f>VLOOKUP(D6991,'Data Outlet'!$A$2:$D$17,4,FALSE)</f>
        <v>Fani Sari</v>
      </c>
      <c r="L6991" t="str">
        <f>VLOOKUP(D6991,'Data Outlet'!$A$2:$D$17,2,FALSE)</f>
        <v>LIPPO MALL KEMANG</v>
      </c>
    </row>
    <row r="6992" spans="1:12" x14ac:dyDescent="0.25">
      <c r="A6992" t="str">
        <f t="shared" si="220"/>
        <v>T-6991</v>
      </c>
      <c r="B6992" s="3" t="s">
        <v>2584</v>
      </c>
      <c r="C6992" s="5">
        <v>45384</v>
      </c>
      <c r="D6992" s="3" t="s">
        <v>40</v>
      </c>
      <c r="E6992" s="4" t="s">
        <v>1014</v>
      </c>
      <c r="F6992" s="9">
        <v>1</v>
      </c>
      <c r="G6992">
        <f>VLOOKUP(E6992,'Data Produk'!$A$2:$E$2517,5,FALSE)</f>
        <v>65700</v>
      </c>
      <c r="H6992">
        <f t="shared" si="219"/>
        <v>65700</v>
      </c>
      <c r="I6992" t="str">
        <f>VLOOKUP(E6992,'Data Produk'!$A$2:$E$2517,3,FALSE)</f>
        <v>BHINNEKA POWER GO 20W 1-PORT TYPE-C USB CHARGER (PD) WHITE</v>
      </c>
      <c r="J6992" t="str">
        <f>VLOOKUP(E6992,'Data Produk'!$A$2:$E$2517,4,FALSE)</f>
        <v>CHARGER</v>
      </c>
      <c r="K6992" t="str">
        <f>VLOOKUP(D6992,'Data Outlet'!$A$2:$D$17,4,FALSE)</f>
        <v>Fani Sari</v>
      </c>
      <c r="L6992" t="str">
        <f>VLOOKUP(D6992,'Data Outlet'!$A$2:$D$17,2,FALSE)</f>
        <v>LIPPO MALL KEMANG</v>
      </c>
    </row>
    <row r="6993" spans="1:12" x14ac:dyDescent="0.25">
      <c r="A6993" t="str">
        <f t="shared" si="220"/>
        <v>T-6992</v>
      </c>
      <c r="B6993" s="3" t="s">
        <v>2584</v>
      </c>
      <c r="C6993" s="5">
        <v>45398</v>
      </c>
      <c r="D6993" s="3" t="s">
        <v>40</v>
      </c>
      <c r="E6993" s="4" t="s">
        <v>1960</v>
      </c>
      <c r="F6993" s="9">
        <v>1</v>
      </c>
      <c r="G6993">
        <f>VLOOKUP(E6993,'Data Produk'!$A$2:$E$2517,5,FALSE)</f>
        <v>145800</v>
      </c>
      <c r="H6993">
        <f t="shared" si="219"/>
        <v>145800</v>
      </c>
      <c r="I6993" t="str">
        <f>VLOOKUP(E6993,'Data Produk'!$A$2:$E$2517,3,FALSE)</f>
        <v>BHINNEKA REVOLVER GP12 GAMEPAD BLACK</v>
      </c>
      <c r="J6993" t="str">
        <f>VLOOKUP(E6993,'Data Produk'!$A$2:$E$2517,4,FALSE)</f>
        <v>GAMEPAD</v>
      </c>
      <c r="K6993" t="str">
        <f>VLOOKUP(D6993,'Data Outlet'!$A$2:$D$17,4,FALSE)</f>
        <v>Fani Sari</v>
      </c>
      <c r="L6993" t="str">
        <f>VLOOKUP(D6993,'Data Outlet'!$A$2:$D$17,2,FALSE)</f>
        <v>LIPPO MALL KEMANG</v>
      </c>
    </row>
    <row r="6994" spans="1:12" x14ac:dyDescent="0.25">
      <c r="A6994" t="str">
        <f t="shared" si="220"/>
        <v>T-6993</v>
      </c>
      <c r="B6994" s="3" t="s">
        <v>2584</v>
      </c>
      <c r="C6994" s="5">
        <v>45403</v>
      </c>
      <c r="D6994" s="3" t="s">
        <v>40</v>
      </c>
      <c r="E6994" s="4" t="s">
        <v>500</v>
      </c>
      <c r="F6994" s="9">
        <v>1</v>
      </c>
      <c r="G6994">
        <f>VLOOKUP(E6994,'Data Produk'!$A$2:$E$2517,5,FALSE)</f>
        <v>45000</v>
      </c>
      <c r="H6994">
        <f t="shared" si="219"/>
        <v>45000</v>
      </c>
      <c r="I6994" t="str">
        <f>VLOOKUP(E6994,'Data Produk'!$A$2:$E$2517,3,FALSE)</f>
        <v>BHINNEKA HYPERLINK KD10C2001 BLACK</v>
      </c>
      <c r="J6994" t="str">
        <f>VLOOKUP(E6994,'Data Produk'!$A$2:$E$2517,4,FALSE)</f>
        <v>CABLE</v>
      </c>
      <c r="K6994" t="str">
        <f>VLOOKUP(D6994,'Data Outlet'!$A$2:$D$17,4,FALSE)</f>
        <v>Fani Sari</v>
      </c>
      <c r="L6994" t="str">
        <f>VLOOKUP(D6994,'Data Outlet'!$A$2:$D$17,2,FALSE)</f>
        <v>LIPPO MALL KEMANG</v>
      </c>
    </row>
    <row r="6995" spans="1:12" x14ac:dyDescent="0.25">
      <c r="A6995" t="str">
        <f t="shared" si="220"/>
        <v>T-6994</v>
      </c>
      <c r="B6995" s="3" t="s">
        <v>2584</v>
      </c>
      <c r="C6995" s="5">
        <v>45393</v>
      </c>
      <c r="D6995" s="3" t="s">
        <v>40</v>
      </c>
      <c r="E6995" s="4" t="s">
        <v>458</v>
      </c>
      <c r="F6995" s="9">
        <v>4</v>
      </c>
      <c r="G6995">
        <f>VLOOKUP(E6995,'Data Produk'!$A$2:$E$2517,5,FALSE)</f>
        <v>17100</v>
      </c>
      <c r="H6995">
        <f t="shared" si="219"/>
        <v>68400</v>
      </c>
      <c r="I6995" t="str">
        <f>VLOOKUP(E6995,'Data Produk'!$A$2:$E$2517,3,FALSE)</f>
        <v>BHINNEKA DURALINK KCB1201 BLACK</v>
      </c>
      <c r="J6995" t="str">
        <f>VLOOKUP(E6995,'Data Produk'!$A$2:$E$2517,4,FALSE)</f>
        <v>CABLE</v>
      </c>
      <c r="K6995" t="str">
        <f>VLOOKUP(D6995,'Data Outlet'!$A$2:$D$17,4,FALSE)</f>
        <v>Fani Sari</v>
      </c>
      <c r="L6995" t="str">
        <f>VLOOKUP(D6995,'Data Outlet'!$A$2:$D$17,2,FALSE)</f>
        <v>LIPPO MALL KEMANG</v>
      </c>
    </row>
    <row r="6996" spans="1:12" x14ac:dyDescent="0.25">
      <c r="A6996" t="str">
        <f t="shared" si="220"/>
        <v>T-6995</v>
      </c>
      <c r="B6996" s="3" t="s">
        <v>2584</v>
      </c>
      <c r="C6996" s="5">
        <v>45398</v>
      </c>
      <c r="D6996" s="3" t="s">
        <v>40</v>
      </c>
      <c r="E6996" s="4" t="s">
        <v>1071</v>
      </c>
      <c r="F6996" s="9">
        <v>2</v>
      </c>
      <c r="G6996">
        <f>VLOOKUP(E6996,'Data Produk'!$A$2:$E$2517,5,FALSE)</f>
        <v>396000</v>
      </c>
      <c r="H6996">
        <f t="shared" si="219"/>
        <v>792000</v>
      </c>
      <c r="I6996" t="str">
        <f>VLOOKUP(E6996,'Data Produk'!$A$2:$E$2517,3,FALSE)</f>
        <v>BHINNEKA LEVIOSA MCX01 CONDENSER MICROPHONE BLACK</v>
      </c>
      <c r="J6996" t="str">
        <f>VLOOKUP(E6996,'Data Produk'!$A$2:$E$2517,4,FALSE)</f>
        <v>STREAMING DEVICES</v>
      </c>
      <c r="K6996" t="str">
        <f>VLOOKUP(D6996,'Data Outlet'!$A$2:$D$17,4,FALSE)</f>
        <v>Fani Sari</v>
      </c>
      <c r="L6996" t="str">
        <f>VLOOKUP(D6996,'Data Outlet'!$A$2:$D$17,2,FALSE)</f>
        <v>LIPPO MALL KEMANG</v>
      </c>
    </row>
    <row r="6997" spans="1:12" x14ac:dyDescent="0.25">
      <c r="A6997" t="str">
        <f t="shared" si="220"/>
        <v>T-6996</v>
      </c>
      <c r="B6997" s="3" t="s">
        <v>2584</v>
      </c>
      <c r="C6997" s="5">
        <v>45410</v>
      </c>
      <c r="D6997" s="3" t="s">
        <v>40</v>
      </c>
      <c r="E6997" s="4" t="s">
        <v>874</v>
      </c>
      <c r="F6997" s="9">
        <v>3</v>
      </c>
      <c r="G6997">
        <f>VLOOKUP(E6997,'Data Produk'!$A$2:$E$2517,5,FALSE)</f>
        <v>34200</v>
      </c>
      <c r="H6997">
        <f t="shared" si="219"/>
        <v>102600</v>
      </c>
      <c r="I6997" t="str">
        <f>VLOOKUP(E6997,'Data Produk'!$A$2:$E$2517,3,FALSE)</f>
        <v>KM106 BHINNEKA USB CABLE MICRO</v>
      </c>
      <c r="J6997" t="str">
        <f>VLOOKUP(E6997,'Data Produk'!$A$2:$E$2517,4,FALSE)</f>
        <v>CABLE</v>
      </c>
      <c r="K6997" t="str">
        <f>VLOOKUP(D6997,'Data Outlet'!$A$2:$D$17,4,FALSE)</f>
        <v>Fani Sari</v>
      </c>
      <c r="L6997" t="str">
        <f>VLOOKUP(D6997,'Data Outlet'!$A$2:$D$17,2,FALSE)</f>
        <v>LIPPO MALL KEMANG</v>
      </c>
    </row>
    <row r="6998" spans="1:12" x14ac:dyDescent="0.25">
      <c r="A6998" t="str">
        <f t="shared" si="220"/>
        <v>T-6997</v>
      </c>
      <c r="B6998" s="3" t="s">
        <v>2584</v>
      </c>
      <c r="C6998" s="5">
        <v>45397</v>
      </c>
      <c r="D6998" s="3" t="s">
        <v>40</v>
      </c>
      <c r="E6998" s="4" t="s">
        <v>455</v>
      </c>
      <c r="F6998" s="9">
        <v>1</v>
      </c>
      <c r="G6998">
        <f>VLOOKUP(E6998,'Data Produk'!$A$2:$E$2517,5,FALSE)</f>
        <v>47700</v>
      </c>
      <c r="H6998">
        <f t="shared" si="219"/>
        <v>47700</v>
      </c>
      <c r="I6998" t="str">
        <f>VLOOKUP(E6998,'Data Produk'!$A$2:$E$2517,3,FALSE)</f>
        <v>BHINNEKA POWER MOVE 30W 2-PORTS CAR CHARGER (PD+QC) BLACK</v>
      </c>
      <c r="J6998" t="str">
        <f>VLOOKUP(E6998,'Data Produk'!$A$2:$E$2517,4,FALSE)</f>
        <v>CAR &amp; TRAVEL CHARGER</v>
      </c>
      <c r="K6998" t="str">
        <f>VLOOKUP(D6998,'Data Outlet'!$A$2:$D$17,4,FALSE)</f>
        <v>Fani Sari</v>
      </c>
      <c r="L6998" t="str">
        <f>VLOOKUP(D6998,'Data Outlet'!$A$2:$D$17,2,FALSE)</f>
        <v>LIPPO MALL KEMANG</v>
      </c>
    </row>
    <row r="6999" spans="1:12" x14ac:dyDescent="0.25">
      <c r="A6999" t="str">
        <f t="shared" si="220"/>
        <v>T-6998</v>
      </c>
      <c r="B6999" s="3" t="s">
        <v>2584</v>
      </c>
      <c r="C6999" s="5">
        <v>45404</v>
      </c>
      <c r="D6999" s="3" t="s">
        <v>40</v>
      </c>
      <c r="E6999" s="4" t="s">
        <v>1372</v>
      </c>
      <c r="F6999" s="9">
        <v>7</v>
      </c>
      <c r="G6999">
        <f>VLOOKUP(E6999,'Data Produk'!$A$2:$E$2517,5,FALSE)</f>
        <v>25200</v>
      </c>
      <c r="H6999">
        <f t="shared" si="219"/>
        <v>176400</v>
      </c>
      <c r="I6999" t="str">
        <f>VLOOKUP(E6999,'Data Produk'!$A$2:$E$2517,3,FALSE)</f>
        <v>KDC105 BHINNEKA USB CABLE TYPE C</v>
      </c>
      <c r="J6999" t="str">
        <f>VLOOKUP(E6999,'Data Produk'!$A$2:$E$2517,4,FALSE)</f>
        <v>CABLE</v>
      </c>
      <c r="K6999" t="str">
        <f>VLOOKUP(D6999,'Data Outlet'!$A$2:$D$17,4,FALSE)</f>
        <v>Fani Sari</v>
      </c>
      <c r="L6999" t="str">
        <f>VLOOKUP(D6999,'Data Outlet'!$A$2:$D$17,2,FALSE)</f>
        <v>LIPPO MALL KEMANG</v>
      </c>
    </row>
    <row r="7000" spans="1:12" x14ac:dyDescent="0.25">
      <c r="A7000" t="str">
        <f t="shared" si="220"/>
        <v>T-6999</v>
      </c>
      <c r="B7000" s="3" t="s">
        <v>2584</v>
      </c>
      <c r="C7000" s="5">
        <v>45410</v>
      </c>
      <c r="D7000" s="3" t="s">
        <v>40</v>
      </c>
      <c r="E7000" s="4" t="s">
        <v>895</v>
      </c>
      <c r="F7000" s="9">
        <v>2</v>
      </c>
      <c r="G7000">
        <f>VLOOKUP(E7000,'Data Produk'!$A$2:$E$2517,5,FALSE)</f>
        <v>116100</v>
      </c>
      <c r="H7000">
        <f t="shared" si="219"/>
        <v>232200</v>
      </c>
      <c r="I7000" t="str">
        <f>VLOOKUP(E7000,'Data Produk'!$A$2:$E$2517,3,FALSE)</f>
        <v>BHINNEKA SMART LED STRIP SL0103</v>
      </c>
      <c r="J7000" t="str">
        <f>VLOOKUP(E7000,'Data Produk'!$A$2:$E$2517,4,FALSE)</f>
        <v>SMART LIFE</v>
      </c>
      <c r="K7000" t="str">
        <f>VLOOKUP(D7000,'Data Outlet'!$A$2:$D$17,4,FALSE)</f>
        <v>Fani Sari</v>
      </c>
      <c r="L7000" t="str">
        <f>VLOOKUP(D7000,'Data Outlet'!$A$2:$D$17,2,FALSE)</f>
        <v>LIPPO MALL KEMANG</v>
      </c>
    </row>
    <row r="7001" spans="1:12" x14ac:dyDescent="0.25">
      <c r="A7001" t="str">
        <f t="shared" si="220"/>
        <v>T-7000</v>
      </c>
      <c r="B7001" s="3" t="s">
        <v>2584</v>
      </c>
      <c r="C7001" s="5">
        <v>45396</v>
      </c>
      <c r="D7001" s="3" t="s">
        <v>40</v>
      </c>
      <c r="E7001" s="4" t="s">
        <v>2037</v>
      </c>
      <c r="F7001" s="9">
        <v>1</v>
      </c>
      <c r="G7001">
        <f>VLOOKUP(E7001,'Data Produk'!$A$2:$E$2517,5,FALSE)</f>
        <v>314100</v>
      </c>
      <c r="H7001">
        <f t="shared" si="219"/>
        <v>314100</v>
      </c>
      <c r="I7001" t="str">
        <f>VLOOKUP(E7001,'Data Produk'!$A$2:$E$2517,3,FALSE)</f>
        <v>BHINNEKA NC20 NOTEBOOK COOLER BLACK</v>
      </c>
      <c r="J7001" t="str">
        <f>VLOOKUP(E7001,'Data Produk'!$A$2:$E$2517,4,FALSE)</f>
        <v>CN COOLER/ PC FAN ACC/ STAND LAPTOP</v>
      </c>
      <c r="K7001" t="str">
        <f>VLOOKUP(D7001,'Data Outlet'!$A$2:$D$17,4,FALSE)</f>
        <v>Fani Sari</v>
      </c>
      <c r="L7001" t="str">
        <f>VLOOKUP(D7001,'Data Outlet'!$A$2:$D$17,2,FALSE)</f>
        <v>LIPPO MALL KEMANG</v>
      </c>
    </row>
    <row r="7002" spans="1:12" x14ac:dyDescent="0.25">
      <c r="A7002" t="str">
        <f t="shared" si="220"/>
        <v>T-7001</v>
      </c>
      <c r="B7002" s="3" t="s">
        <v>2584</v>
      </c>
      <c r="C7002" s="5">
        <v>45406</v>
      </c>
      <c r="D7002" s="3" t="s">
        <v>40</v>
      </c>
      <c r="E7002" s="4" t="s">
        <v>479</v>
      </c>
      <c r="F7002" s="9">
        <v>2</v>
      </c>
      <c r="G7002">
        <f>VLOOKUP(E7002,'Data Produk'!$A$2:$E$2517,5,FALSE)</f>
        <v>22500</v>
      </c>
      <c r="H7002">
        <f t="shared" si="219"/>
        <v>45000</v>
      </c>
      <c r="I7002" t="str">
        <f>VLOOKUP(E7002,'Data Produk'!$A$2:$E$2517,3,FALSE)</f>
        <v>BHINNEKA HYPERLINK KV65C1201 BLACK</v>
      </c>
      <c r="J7002" t="str">
        <f>VLOOKUP(E7002,'Data Produk'!$A$2:$E$2517,4,FALSE)</f>
        <v>CABLE</v>
      </c>
      <c r="K7002" t="str">
        <f>VLOOKUP(D7002,'Data Outlet'!$A$2:$D$17,4,FALSE)</f>
        <v>Fani Sari</v>
      </c>
      <c r="L7002" t="str">
        <f>VLOOKUP(D7002,'Data Outlet'!$A$2:$D$17,2,FALSE)</f>
        <v>LIPPO MALL KEMANG</v>
      </c>
    </row>
    <row r="7003" spans="1:12" x14ac:dyDescent="0.25">
      <c r="A7003" t="str">
        <f t="shared" si="220"/>
        <v>T-7002</v>
      </c>
      <c r="B7003" s="3" t="s">
        <v>2584</v>
      </c>
      <c r="C7003" s="5">
        <v>45383</v>
      </c>
      <c r="D7003" s="3" t="s">
        <v>40</v>
      </c>
      <c r="E7003" s="4" t="s">
        <v>1330</v>
      </c>
      <c r="F7003" s="9">
        <v>1</v>
      </c>
      <c r="G7003">
        <f>VLOOKUP(E7003,'Data Produk'!$A$2:$E$2517,5,FALSE)</f>
        <v>15000</v>
      </c>
      <c r="H7003">
        <f t="shared" si="219"/>
        <v>15000</v>
      </c>
      <c r="I7003" t="str">
        <f>VLOOKUP(E7003,'Data Produk'!$A$2:$E$2517,3,FALSE)</f>
        <v>KL103 BHINNEKA USB CABLE LIGHTNING</v>
      </c>
      <c r="J7003" t="str">
        <f>VLOOKUP(E7003,'Data Produk'!$A$2:$E$2517,4,FALSE)</f>
        <v>CABLE</v>
      </c>
      <c r="K7003" t="str">
        <f>VLOOKUP(D7003,'Data Outlet'!$A$2:$D$17,4,FALSE)</f>
        <v>Fani Sari</v>
      </c>
      <c r="L7003" t="str">
        <f>VLOOKUP(D7003,'Data Outlet'!$A$2:$D$17,2,FALSE)</f>
        <v>LIPPO MALL KEMANG</v>
      </c>
    </row>
    <row r="7004" spans="1:12" x14ac:dyDescent="0.25">
      <c r="A7004" t="str">
        <f t="shared" si="220"/>
        <v>T-7003</v>
      </c>
      <c r="B7004" s="3" t="s">
        <v>2584</v>
      </c>
      <c r="C7004" s="5">
        <v>45387</v>
      </c>
      <c r="D7004" s="3" t="s">
        <v>40</v>
      </c>
      <c r="E7004" s="4" t="s">
        <v>678</v>
      </c>
      <c r="F7004" s="9">
        <v>1</v>
      </c>
      <c r="G7004">
        <f>VLOOKUP(E7004,'Data Produk'!$A$2:$E$2517,5,FALSE)</f>
        <v>207000</v>
      </c>
      <c r="H7004">
        <f t="shared" si="219"/>
        <v>207000</v>
      </c>
      <c r="I7004" t="str">
        <f>VLOOKUP(E7004,'Data Produk'!$A$2:$E$2517,3,FALSE)</f>
        <v>WN01 BHINNEKA EARPHONE WIRELESS</v>
      </c>
      <c r="J7004" t="str">
        <f>VLOOKUP(E7004,'Data Produk'!$A$2:$E$2517,4,FALSE)</f>
        <v>EARPHONE</v>
      </c>
      <c r="K7004" t="str">
        <f>VLOOKUP(D7004,'Data Outlet'!$A$2:$D$17,4,FALSE)</f>
        <v>Fani Sari</v>
      </c>
      <c r="L7004" t="str">
        <f>VLOOKUP(D7004,'Data Outlet'!$A$2:$D$17,2,FALSE)</f>
        <v>LIPPO MALL KEMANG</v>
      </c>
    </row>
    <row r="7005" spans="1:12" x14ac:dyDescent="0.25">
      <c r="A7005" t="str">
        <f t="shared" si="220"/>
        <v>T-7004</v>
      </c>
      <c r="B7005" s="3" t="s">
        <v>2584</v>
      </c>
      <c r="C7005" s="5">
        <v>45384</v>
      </c>
      <c r="D7005" s="3" t="s">
        <v>40</v>
      </c>
      <c r="E7005" s="4" t="s">
        <v>1347</v>
      </c>
      <c r="F7005" s="9">
        <v>1</v>
      </c>
      <c r="G7005">
        <f>VLOOKUP(E7005,'Data Produk'!$A$2:$E$2517,5,FALSE)</f>
        <v>170100</v>
      </c>
      <c r="H7005">
        <f t="shared" si="219"/>
        <v>170100</v>
      </c>
      <c r="I7005" t="str">
        <f>VLOOKUP(E7005,'Data Produk'!$A$2:$E$2517,3,FALSE)</f>
        <v>BHINNEKA Gaming Deskmat ATO MP905 PLUM</v>
      </c>
      <c r="J7005" t="str">
        <f>VLOOKUP(E7005,'Data Produk'!$A$2:$E$2517,4,FALSE)</f>
        <v>DESKMAT</v>
      </c>
      <c r="K7005" t="str">
        <f>VLOOKUP(D7005,'Data Outlet'!$A$2:$D$17,4,FALSE)</f>
        <v>Fani Sari</v>
      </c>
      <c r="L7005" t="str">
        <f>VLOOKUP(D7005,'Data Outlet'!$A$2:$D$17,2,FALSE)</f>
        <v>LIPPO MALL KEMANG</v>
      </c>
    </row>
    <row r="7006" spans="1:12" x14ac:dyDescent="0.25">
      <c r="A7006" t="str">
        <f t="shared" si="220"/>
        <v>T-7005</v>
      </c>
      <c r="B7006" s="3" t="s">
        <v>2584</v>
      </c>
      <c r="C7006" s="5">
        <v>45385</v>
      </c>
      <c r="D7006" s="3" t="s">
        <v>40</v>
      </c>
      <c r="E7006" s="4" t="s">
        <v>2184</v>
      </c>
      <c r="F7006" s="9">
        <v>1</v>
      </c>
      <c r="G7006">
        <f>VLOOKUP(E7006,'Data Produk'!$A$2:$E$2517,5,FALSE)</f>
        <v>131850</v>
      </c>
      <c r="H7006">
        <f t="shared" si="219"/>
        <v>131850</v>
      </c>
      <c r="I7006" t="str">
        <f>VLOOKUP(E7006,'Data Produk'!$A$2:$E$2517,3,FALSE)</f>
        <v>BHINNEKA SMART MOTION SENSOR SSK03</v>
      </c>
      <c r="J7006" t="str">
        <f>VLOOKUP(E7006,'Data Produk'!$A$2:$E$2517,4,FALSE)</f>
        <v>SMART LIFE</v>
      </c>
      <c r="K7006" t="str">
        <f>VLOOKUP(D7006,'Data Outlet'!$A$2:$D$17,4,FALSE)</f>
        <v>Fani Sari</v>
      </c>
      <c r="L7006" t="str">
        <f>VLOOKUP(D7006,'Data Outlet'!$A$2:$D$17,2,FALSE)</f>
        <v>LIPPO MALL KEMANG</v>
      </c>
    </row>
    <row r="7007" spans="1:12" x14ac:dyDescent="0.25">
      <c r="A7007" t="str">
        <f t="shared" si="220"/>
        <v>T-7006</v>
      </c>
      <c r="B7007" s="3" t="s">
        <v>2584</v>
      </c>
      <c r="C7007" s="5">
        <v>45393</v>
      </c>
      <c r="D7007" s="3" t="s">
        <v>40</v>
      </c>
      <c r="E7007" s="4" t="s">
        <v>1364</v>
      </c>
      <c r="F7007" s="9">
        <v>1</v>
      </c>
      <c r="G7007">
        <f>VLOOKUP(E7007,'Data Produk'!$A$2:$E$2517,5,FALSE)</f>
        <v>32000</v>
      </c>
      <c r="H7007">
        <f t="shared" si="219"/>
        <v>32000</v>
      </c>
      <c r="I7007" t="str">
        <f>VLOOKUP(E7007,'Data Produk'!$A$2:$E$2517,3,FALSE)</f>
        <v>KC104 BHINNEKA USB CABLE TYPE C</v>
      </c>
      <c r="J7007" t="str">
        <f>VLOOKUP(E7007,'Data Produk'!$A$2:$E$2517,4,FALSE)</f>
        <v>CABLE</v>
      </c>
      <c r="K7007" t="str">
        <f>VLOOKUP(D7007,'Data Outlet'!$A$2:$D$17,4,FALSE)</f>
        <v>Fani Sari</v>
      </c>
      <c r="L7007" t="str">
        <f>VLOOKUP(D7007,'Data Outlet'!$A$2:$D$17,2,FALSE)</f>
        <v>LIPPO MALL KEMANG</v>
      </c>
    </row>
    <row r="7008" spans="1:12" x14ac:dyDescent="0.25">
      <c r="A7008" t="str">
        <f t="shared" si="220"/>
        <v>T-7007</v>
      </c>
      <c r="B7008" s="3" t="s">
        <v>2584</v>
      </c>
      <c r="C7008" s="5">
        <v>45401</v>
      </c>
      <c r="D7008" s="3" t="s">
        <v>40</v>
      </c>
      <c r="E7008" s="4" t="s">
        <v>1155</v>
      </c>
      <c r="F7008" s="9">
        <v>2</v>
      </c>
      <c r="G7008">
        <f>VLOOKUP(E7008,'Data Produk'!$A$2:$E$2517,5,FALSE)</f>
        <v>112500</v>
      </c>
      <c r="H7008">
        <f t="shared" si="219"/>
        <v>225000</v>
      </c>
      <c r="I7008" t="str">
        <f>VLOOKUP(E7008,'Data Produk'!$A$2:$E$2517,3,FALSE)</f>
        <v>BHINNEKA GO WH02 WIRELESS HEADSET GREY</v>
      </c>
      <c r="J7008" t="str">
        <f>VLOOKUP(E7008,'Data Produk'!$A$2:$E$2517,4,FALSE)</f>
        <v>WIRELESS HEADSET</v>
      </c>
      <c r="K7008" t="str">
        <f>VLOOKUP(D7008,'Data Outlet'!$A$2:$D$17,4,FALSE)</f>
        <v>Fani Sari</v>
      </c>
      <c r="L7008" t="str">
        <f>VLOOKUP(D7008,'Data Outlet'!$A$2:$D$17,2,FALSE)</f>
        <v>LIPPO MALL KEMANG</v>
      </c>
    </row>
    <row r="7009" spans="1:12" x14ac:dyDescent="0.25">
      <c r="A7009" t="str">
        <f t="shared" si="220"/>
        <v>T-7008</v>
      </c>
      <c r="B7009" s="3" t="s">
        <v>2584</v>
      </c>
      <c r="C7009" s="5">
        <v>45384</v>
      </c>
      <c r="D7009" s="3" t="s">
        <v>40</v>
      </c>
      <c r="E7009" s="4" t="s">
        <v>667</v>
      </c>
      <c r="F7009" s="9">
        <v>3</v>
      </c>
      <c r="G7009">
        <f>VLOOKUP(E7009,'Data Produk'!$A$2:$E$2517,5,FALSE)</f>
        <v>34200</v>
      </c>
      <c r="H7009">
        <f t="shared" si="219"/>
        <v>102600</v>
      </c>
      <c r="I7009" t="str">
        <f>VLOOKUP(E7009,'Data Produk'!$A$2:$E$2517,3,FALSE)</f>
        <v>KDL105 BHINNEKA USB CABLE LIGHTNING</v>
      </c>
      <c r="J7009" t="str">
        <f>VLOOKUP(E7009,'Data Produk'!$A$2:$E$2517,4,FALSE)</f>
        <v>CABLE</v>
      </c>
      <c r="K7009" t="str">
        <f>VLOOKUP(D7009,'Data Outlet'!$A$2:$D$17,4,FALSE)</f>
        <v>Fani Sari</v>
      </c>
      <c r="L7009" t="str">
        <f>VLOOKUP(D7009,'Data Outlet'!$A$2:$D$17,2,FALSE)</f>
        <v>LIPPO MALL KEMANG</v>
      </c>
    </row>
    <row r="7010" spans="1:12" x14ac:dyDescent="0.25">
      <c r="A7010" t="str">
        <f t="shared" si="220"/>
        <v>T-7009</v>
      </c>
      <c r="B7010" s="3" t="s">
        <v>2584</v>
      </c>
      <c r="C7010" s="5">
        <v>45400</v>
      </c>
      <c r="D7010" s="3" t="s">
        <v>40</v>
      </c>
      <c r="E7010" s="4" t="s">
        <v>497</v>
      </c>
      <c r="F7010" s="9">
        <v>3</v>
      </c>
      <c r="G7010">
        <f>VLOOKUP(E7010,'Data Produk'!$A$2:$E$2517,5,FALSE)</f>
        <v>27000</v>
      </c>
      <c r="H7010">
        <f t="shared" si="219"/>
        <v>81000</v>
      </c>
      <c r="I7010" t="str">
        <f>VLOOKUP(E7010,'Data Produk'!$A$2:$E$2517,3,FALSE)</f>
        <v>BHINNEKA DURALINK KLB2001 BLACK</v>
      </c>
      <c r="J7010" t="str">
        <f>VLOOKUP(E7010,'Data Produk'!$A$2:$E$2517,4,FALSE)</f>
        <v>CABLE</v>
      </c>
      <c r="K7010" t="str">
        <f>VLOOKUP(D7010,'Data Outlet'!$A$2:$D$17,4,FALSE)</f>
        <v>Fani Sari</v>
      </c>
      <c r="L7010" t="str">
        <f>VLOOKUP(D7010,'Data Outlet'!$A$2:$D$17,2,FALSE)</f>
        <v>LIPPO MALL KEMANG</v>
      </c>
    </row>
    <row r="7011" spans="1:12" x14ac:dyDescent="0.25">
      <c r="A7011" t="str">
        <f t="shared" si="220"/>
        <v>T-7010</v>
      </c>
      <c r="B7011" s="3" t="s">
        <v>2584</v>
      </c>
      <c r="C7011" s="5">
        <v>45390</v>
      </c>
      <c r="D7011" s="3" t="s">
        <v>40</v>
      </c>
      <c r="E7011" s="4" t="s">
        <v>1303</v>
      </c>
      <c r="F7011" s="9">
        <v>1</v>
      </c>
      <c r="G7011">
        <f>VLOOKUP(E7011,'Data Produk'!$A$2:$E$2517,5,FALSE)</f>
        <v>76500</v>
      </c>
      <c r="H7011">
        <f t="shared" si="219"/>
        <v>76500</v>
      </c>
      <c r="I7011" t="str">
        <f>VLOOKUP(E7011,'Data Produk'!$A$2:$E$2517,3,FALSE)</f>
        <v>BHINNEKA Gaming Keyboard K-511.</v>
      </c>
      <c r="J7011" t="str">
        <f>VLOOKUP(E7011,'Data Produk'!$A$2:$E$2517,4,FALSE)</f>
        <v>KEYBOARD GAMING</v>
      </c>
      <c r="K7011" t="str">
        <f>VLOOKUP(D7011,'Data Outlet'!$A$2:$D$17,4,FALSE)</f>
        <v>Fani Sari</v>
      </c>
      <c r="L7011" t="str">
        <f>VLOOKUP(D7011,'Data Outlet'!$A$2:$D$17,2,FALSE)</f>
        <v>LIPPO MALL KEMANG</v>
      </c>
    </row>
    <row r="7012" spans="1:12" x14ac:dyDescent="0.25">
      <c r="A7012" t="str">
        <f t="shared" si="220"/>
        <v>T-7011</v>
      </c>
      <c r="B7012" s="3" t="s">
        <v>2584</v>
      </c>
      <c r="C7012" s="5">
        <v>45392</v>
      </c>
      <c r="D7012" s="3" t="s">
        <v>40</v>
      </c>
      <c r="E7012" s="4" t="s">
        <v>681</v>
      </c>
      <c r="F7012" s="9">
        <v>2</v>
      </c>
      <c r="G7012">
        <f>VLOOKUP(E7012,'Data Produk'!$A$2:$E$2517,5,FALSE)</f>
        <v>29700</v>
      </c>
      <c r="H7012">
        <f t="shared" si="219"/>
        <v>59400</v>
      </c>
      <c r="I7012" t="str">
        <f>VLOOKUP(E7012,'Data Produk'!$A$2:$E$2517,3,FALSE)</f>
        <v>KC201 BHINNEKA USB CABLE TYPE C</v>
      </c>
      <c r="J7012" t="str">
        <f>VLOOKUP(E7012,'Data Produk'!$A$2:$E$2517,4,FALSE)</f>
        <v>CABLE</v>
      </c>
      <c r="K7012" t="str">
        <f>VLOOKUP(D7012,'Data Outlet'!$A$2:$D$17,4,FALSE)</f>
        <v>Fani Sari</v>
      </c>
      <c r="L7012" t="str">
        <f>VLOOKUP(D7012,'Data Outlet'!$A$2:$D$17,2,FALSE)</f>
        <v>LIPPO MALL KEMANG</v>
      </c>
    </row>
    <row r="7013" spans="1:12" x14ac:dyDescent="0.25">
      <c r="A7013" t="str">
        <f t="shared" si="220"/>
        <v>T-7012</v>
      </c>
      <c r="B7013" s="3" t="s">
        <v>2584</v>
      </c>
      <c r="C7013" s="5">
        <v>45396</v>
      </c>
      <c r="D7013" s="3" t="s">
        <v>40</v>
      </c>
      <c r="E7013" s="4" t="s">
        <v>452</v>
      </c>
      <c r="F7013" s="9">
        <v>3</v>
      </c>
      <c r="G7013">
        <f>VLOOKUP(E7013,'Data Produk'!$A$2:$E$2517,5,FALSE)</f>
        <v>27000</v>
      </c>
      <c r="H7013">
        <f t="shared" si="219"/>
        <v>81000</v>
      </c>
      <c r="I7013" t="str">
        <f>VLOOKUP(E7013,'Data Produk'!$A$2:$E$2517,3,FALSE)</f>
        <v>BHINNEKA DURALINK KCB2001 BLACK</v>
      </c>
      <c r="J7013" t="str">
        <f>VLOOKUP(E7013,'Data Produk'!$A$2:$E$2517,4,FALSE)</f>
        <v>CABLE</v>
      </c>
      <c r="K7013" t="str">
        <f>VLOOKUP(D7013,'Data Outlet'!$A$2:$D$17,4,FALSE)</f>
        <v>Fani Sari</v>
      </c>
      <c r="L7013" t="str">
        <f>VLOOKUP(D7013,'Data Outlet'!$A$2:$D$17,2,FALSE)</f>
        <v>LIPPO MALL KEMANG</v>
      </c>
    </row>
    <row r="7014" spans="1:12" x14ac:dyDescent="0.25">
      <c r="A7014" t="str">
        <f t="shared" si="220"/>
        <v>T-7013</v>
      </c>
      <c r="B7014" s="3" t="s">
        <v>2584</v>
      </c>
      <c r="C7014" s="5">
        <v>45387</v>
      </c>
      <c r="D7014" s="3" t="s">
        <v>40</v>
      </c>
      <c r="E7014" s="4" t="s">
        <v>802</v>
      </c>
      <c r="F7014" s="9">
        <v>2</v>
      </c>
      <c r="G7014">
        <f>VLOOKUP(E7014,'Data Produk'!$A$2:$E$2517,5,FALSE)</f>
        <v>36900</v>
      </c>
      <c r="H7014">
        <f t="shared" si="219"/>
        <v>73800</v>
      </c>
      <c r="I7014" t="str">
        <f>VLOOKUP(E7014,'Data Produk'!$A$2:$E$2517,3,FALSE)</f>
        <v>KL106 BHINNEKA USB CABLE LIGHTNING</v>
      </c>
      <c r="J7014" t="str">
        <f>VLOOKUP(E7014,'Data Produk'!$A$2:$E$2517,4,FALSE)</f>
        <v>CABLE</v>
      </c>
      <c r="K7014" t="str">
        <f>VLOOKUP(D7014,'Data Outlet'!$A$2:$D$17,4,FALSE)</f>
        <v>Fani Sari</v>
      </c>
      <c r="L7014" t="str">
        <f>VLOOKUP(D7014,'Data Outlet'!$A$2:$D$17,2,FALSE)</f>
        <v>LIPPO MALL KEMANG</v>
      </c>
    </row>
    <row r="7015" spans="1:12" x14ac:dyDescent="0.25">
      <c r="A7015" t="str">
        <f t="shared" si="220"/>
        <v>T-7014</v>
      </c>
      <c r="B7015" s="3" t="s">
        <v>2584</v>
      </c>
      <c r="C7015" s="5">
        <v>45397</v>
      </c>
      <c r="D7015" s="3" t="s">
        <v>40</v>
      </c>
      <c r="E7015" s="4" t="s">
        <v>868</v>
      </c>
      <c r="F7015" s="9">
        <v>1</v>
      </c>
      <c r="G7015">
        <f>VLOOKUP(E7015,'Data Produk'!$A$2:$E$2517,5,FALSE)</f>
        <v>73800</v>
      </c>
      <c r="H7015">
        <f t="shared" si="219"/>
        <v>73800</v>
      </c>
      <c r="I7015" t="str">
        <f>VLOOKUP(E7015,'Data Produk'!$A$2:$E$2517,3,FALSE)</f>
        <v>BHINNEKA SMART LIGHT BUB 9W SLB101</v>
      </c>
      <c r="J7015" t="str">
        <f>VLOOKUP(E7015,'Data Produk'!$A$2:$E$2517,4,FALSE)</f>
        <v>SMART LIFE</v>
      </c>
      <c r="K7015" t="str">
        <f>VLOOKUP(D7015,'Data Outlet'!$A$2:$D$17,4,FALSE)</f>
        <v>Fani Sari</v>
      </c>
      <c r="L7015" t="str">
        <f>VLOOKUP(D7015,'Data Outlet'!$A$2:$D$17,2,FALSE)</f>
        <v>LIPPO MALL KEMANG</v>
      </c>
    </row>
    <row r="7016" spans="1:12" x14ac:dyDescent="0.25">
      <c r="A7016" t="str">
        <f t="shared" si="220"/>
        <v>T-7015</v>
      </c>
      <c r="B7016" s="3" t="s">
        <v>2584</v>
      </c>
      <c r="C7016" s="5">
        <v>45410</v>
      </c>
      <c r="D7016" s="3" t="s">
        <v>40</v>
      </c>
      <c r="E7016" s="4" t="s">
        <v>797</v>
      </c>
      <c r="F7016" s="9">
        <v>1</v>
      </c>
      <c r="G7016">
        <f>VLOOKUP(E7016,'Data Produk'!$A$2:$E$2517,5,FALSE)</f>
        <v>261000</v>
      </c>
      <c r="H7016">
        <f t="shared" si="219"/>
        <v>261000</v>
      </c>
      <c r="I7016" t="str">
        <f>VLOOKUP(E7016,'Data Produk'!$A$2:$E$2517,3,FALSE)</f>
        <v>BHINNEKA ALTO MH91 GAMING HEADSET BLACK</v>
      </c>
      <c r="J7016" t="str">
        <f>VLOOKUP(E7016,'Data Produk'!$A$2:$E$2517,4,FALSE)</f>
        <v>GAMING HEADSET</v>
      </c>
      <c r="K7016" t="str">
        <f>VLOOKUP(D7016,'Data Outlet'!$A$2:$D$17,4,FALSE)</f>
        <v>Fani Sari</v>
      </c>
      <c r="L7016" t="str">
        <f>VLOOKUP(D7016,'Data Outlet'!$A$2:$D$17,2,FALSE)</f>
        <v>LIPPO MALL KEMANG</v>
      </c>
    </row>
    <row r="7017" spans="1:12" x14ac:dyDescent="0.25">
      <c r="A7017" t="str">
        <f t="shared" si="220"/>
        <v>T-7016</v>
      </c>
      <c r="B7017" s="3" t="s">
        <v>2584</v>
      </c>
      <c r="C7017" s="5">
        <v>45407</v>
      </c>
      <c r="D7017" s="3" t="s">
        <v>40</v>
      </c>
      <c r="E7017" s="4" t="s">
        <v>499</v>
      </c>
      <c r="F7017" s="9">
        <v>3</v>
      </c>
      <c r="G7017">
        <f>VLOOKUP(E7017,'Data Produk'!$A$2:$E$2517,5,FALSE)</f>
        <v>13050</v>
      </c>
      <c r="H7017">
        <f t="shared" si="219"/>
        <v>39150</v>
      </c>
      <c r="I7017" t="str">
        <f>VLOOKUP(E7017,'Data Produk'!$A$2:$E$2517,3,FALSE)</f>
        <v>BHINNEKA DURALINK KCT1201 BLACK</v>
      </c>
      <c r="J7017" t="str">
        <f>VLOOKUP(E7017,'Data Produk'!$A$2:$E$2517,4,FALSE)</f>
        <v>CABLE</v>
      </c>
      <c r="K7017" t="str">
        <f>VLOOKUP(D7017,'Data Outlet'!$A$2:$D$17,4,FALSE)</f>
        <v>Fani Sari</v>
      </c>
      <c r="L7017" t="str">
        <f>VLOOKUP(D7017,'Data Outlet'!$A$2:$D$17,2,FALSE)</f>
        <v>LIPPO MALL KEMANG</v>
      </c>
    </row>
    <row r="7018" spans="1:12" x14ac:dyDescent="0.25">
      <c r="A7018" t="str">
        <f t="shared" si="220"/>
        <v>T-7017</v>
      </c>
      <c r="B7018" s="3" t="s">
        <v>2584</v>
      </c>
      <c r="C7018" s="5">
        <v>45389</v>
      </c>
      <c r="D7018" s="3" t="s">
        <v>40</v>
      </c>
      <c r="E7018" s="4" t="s">
        <v>1239</v>
      </c>
      <c r="F7018" s="9">
        <v>1</v>
      </c>
      <c r="G7018">
        <f>VLOOKUP(E7018,'Data Produk'!$A$2:$E$2517,5,FALSE)</f>
        <v>148500</v>
      </c>
      <c r="H7018">
        <f t="shared" si="219"/>
        <v>148500</v>
      </c>
      <c r="I7018" t="str">
        <f>VLOOKUP(E7018,'Data Produk'!$A$2:$E$2517,3,FALSE)</f>
        <v>BHINNEKA SMART ADAPTOR LA1A01</v>
      </c>
      <c r="J7018" t="str">
        <f>VLOOKUP(E7018,'Data Produk'!$A$2:$E$2517,4,FALSE)</f>
        <v>SMART LIFE</v>
      </c>
      <c r="K7018" t="str">
        <f>VLOOKUP(D7018,'Data Outlet'!$A$2:$D$17,4,FALSE)</f>
        <v>Fani Sari</v>
      </c>
      <c r="L7018" t="str">
        <f>VLOOKUP(D7018,'Data Outlet'!$A$2:$D$17,2,FALSE)</f>
        <v>LIPPO MALL KEMANG</v>
      </c>
    </row>
    <row r="7019" spans="1:12" x14ac:dyDescent="0.25">
      <c r="A7019" t="str">
        <f t="shared" si="220"/>
        <v>T-7018</v>
      </c>
      <c r="B7019" s="3" t="s">
        <v>2584</v>
      </c>
      <c r="C7019" s="5">
        <v>45397</v>
      </c>
      <c r="D7019" s="3" t="s">
        <v>40</v>
      </c>
      <c r="E7019" s="4" t="s">
        <v>1298</v>
      </c>
      <c r="F7019" s="9">
        <v>5</v>
      </c>
      <c r="G7019">
        <f>VLOOKUP(E7019,'Data Produk'!$A$2:$E$2517,5,FALSE)</f>
        <v>41400</v>
      </c>
      <c r="H7019">
        <f t="shared" si="219"/>
        <v>207000</v>
      </c>
      <c r="I7019" t="str">
        <f>VLOOKUP(E7019,'Data Produk'!$A$2:$E$2517,3,FALSE)</f>
        <v>BHINNEKA CW1-Q03 18W 1-PORTS CHARGER (QC) WHITE</v>
      </c>
      <c r="J7019" t="str">
        <f>VLOOKUP(E7019,'Data Produk'!$A$2:$E$2517,4,FALSE)</f>
        <v>CHARGER</v>
      </c>
      <c r="K7019" t="str">
        <f>VLOOKUP(D7019,'Data Outlet'!$A$2:$D$17,4,FALSE)</f>
        <v>Fani Sari</v>
      </c>
      <c r="L7019" t="str">
        <f>VLOOKUP(D7019,'Data Outlet'!$A$2:$D$17,2,FALSE)</f>
        <v>LIPPO MALL KEMANG</v>
      </c>
    </row>
    <row r="7020" spans="1:12" x14ac:dyDescent="0.25">
      <c r="A7020" t="str">
        <f t="shared" si="220"/>
        <v>T-7019</v>
      </c>
      <c r="B7020" s="3" t="s">
        <v>2584</v>
      </c>
      <c r="C7020" s="5">
        <v>45403</v>
      </c>
      <c r="D7020" s="3" t="s">
        <v>40</v>
      </c>
      <c r="E7020" s="4" t="s">
        <v>469</v>
      </c>
      <c r="F7020" s="9">
        <v>1</v>
      </c>
      <c r="G7020">
        <f>VLOOKUP(E7020,'Data Produk'!$A$2:$E$2517,5,FALSE)</f>
        <v>25200</v>
      </c>
      <c r="H7020">
        <f t="shared" si="219"/>
        <v>25200</v>
      </c>
      <c r="I7020" t="str">
        <f>VLOOKUP(E7020,'Data Produk'!$A$2:$E$2517,3,FALSE)</f>
        <v>BHINNEKA HYPERLINK KD60C1501 BLACK</v>
      </c>
      <c r="J7020" t="str">
        <f>VLOOKUP(E7020,'Data Produk'!$A$2:$E$2517,4,FALSE)</f>
        <v>CABLE</v>
      </c>
      <c r="K7020" t="str">
        <f>VLOOKUP(D7020,'Data Outlet'!$A$2:$D$17,4,FALSE)</f>
        <v>Fani Sari</v>
      </c>
      <c r="L7020" t="str">
        <f>VLOOKUP(D7020,'Data Outlet'!$A$2:$D$17,2,FALSE)</f>
        <v>LIPPO MALL KEMANG</v>
      </c>
    </row>
    <row r="7021" spans="1:12" x14ac:dyDescent="0.25">
      <c r="A7021" t="str">
        <f t="shared" si="220"/>
        <v>T-7020</v>
      </c>
      <c r="B7021" s="3" t="s">
        <v>2584</v>
      </c>
      <c r="C7021" s="5">
        <v>45387</v>
      </c>
      <c r="D7021" s="3" t="s">
        <v>40</v>
      </c>
      <c r="E7021" s="4" t="s">
        <v>593</v>
      </c>
      <c r="F7021" s="9">
        <v>3</v>
      </c>
      <c r="G7021">
        <f>VLOOKUP(E7021,'Data Produk'!$A$2:$E$2517,5,FALSE)</f>
        <v>37350</v>
      </c>
      <c r="H7021">
        <f t="shared" si="219"/>
        <v>112050</v>
      </c>
      <c r="I7021" t="str">
        <f>VLOOKUP(E7021,'Data Produk'!$A$2:$E$2517,3,FALSE)</f>
        <v>BHINNEKA LAVALIER MV01 MICROPHONE BLACK</v>
      </c>
      <c r="J7021" t="str">
        <f>VLOOKUP(E7021,'Data Produk'!$A$2:$E$2517,4,FALSE)</f>
        <v>STREAMING DEVICES</v>
      </c>
      <c r="K7021" t="str">
        <f>VLOOKUP(D7021,'Data Outlet'!$A$2:$D$17,4,FALSE)</f>
        <v>Fani Sari</v>
      </c>
      <c r="L7021" t="str">
        <f>VLOOKUP(D7021,'Data Outlet'!$A$2:$D$17,2,FALSE)</f>
        <v>LIPPO MALL KEMANG</v>
      </c>
    </row>
    <row r="7022" spans="1:12" x14ac:dyDescent="0.25">
      <c r="A7022" t="str">
        <f t="shared" si="220"/>
        <v>T-7021</v>
      </c>
      <c r="B7022" s="3" t="s">
        <v>2584</v>
      </c>
      <c r="C7022" s="5">
        <v>45390</v>
      </c>
      <c r="D7022" s="3" t="s">
        <v>41</v>
      </c>
      <c r="E7022" s="4" t="s">
        <v>1956</v>
      </c>
      <c r="F7022" s="9">
        <v>1</v>
      </c>
      <c r="G7022">
        <f>VLOOKUP(E7022,'Data Produk'!$A$2:$E$2517,5,FALSE)</f>
        <v>116100</v>
      </c>
      <c r="H7022">
        <f t="shared" si="219"/>
        <v>116100</v>
      </c>
      <c r="I7022" t="str">
        <f>VLOOKUP(E7022,'Data Produk'!$A$2:$E$2517,3,FALSE)</f>
        <v>BHINNEKA SMART LED STRIP SL0103</v>
      </c>
      <c r="J7022" t="str">
        <f>VLOOKUP(E7022,'Data Produk'!$A$2:$E$2517,4,FALSE)</f>
        <v>SMART LIFE</v>
      </c>
      <c r="K7022" t="str">
        <f>VLOOKUP(D7022,'Data Outlet'!$A$2:$D$17,4,FALSE)</f>
        <v>Gita Rahma</v>
      </c>
      <c r="L7022" t="str">
        <f>VLOOKUP(D7022,'Data Outlet'!$A$2:$D$17,2,FALSE)</f>
        <v>MALL GANDARIA CITY</v>
      </c>
    </row>
    <row r="7023" spans="1:12" x14ac:dyDescent="0.25">
      <c r="A7023" t="str">
        <f t="shared" si="220"/>
        <v>T-7022</v>
      </c>
      <c r="B7023" s="3" t="s">
        <v>2584</v>
      </c>
      <c r="C7023" s="5">
        <v>45384</v>
      </c>
      <c r="D7023" s="3" t="s">
        <v>47</v>
      </c>
      <c r="E7023" s="4" t="s">
        <v>917</v>
      </c>
      <c r="F7023" s="9">
        <v>3</v>
      </c>
      <c r="G7023">
        <f>VLOOKUP(E7023,'Data Produk'!$A$2:$E$2517,5,FALSE)</f>
        <v>17100</v>
      </c>
      <c r="H7023">
        <f t="shared" si="219"/>
        <v>51300</v>
      </c>
      <c r="I7023" t="str">
        <f>VLOOKUP(E7023,'Data Produk'!$A$2:$E$2517,3,FALSE)</f>
        <v>BHINNEKA DURALINK KCB1201 BLACK</v>
      </c>
      <c r="J7023" t="str">
        <f>VLOOKUP(E7023,'Data Produk'!$A$2:$E$2517,4,FALSE)</f>
        <v>CABLE</v>
      </c>
      <c r="K7023" t="str">
        <f>VLOOKUP(D7023,'Data Outlet'!$A$2:$D$17,4,FALSE)</f>
        <v>Joko Susilo</v>
      </c>
      <c r="L7023" t="str">
        <f>VLOOKUP(D7023,'Data Outlet'!$A$2:$D$17,2,FALSE)</f>
        <v>SUMARECON MALL BEKASI</v>
      </c>
    </row>
    <row r="7024" spans="1:12" x14ac:dyDescent="0.25">
      <c r="A7024" t="str">
        <f t="shared" si="220"/>
        <v>T-7023</v>
      </c>
      <c r="B7024" s="3" t="s">
        <v>2584</v>
      </c>
      <c r="C7024" s="5">
        <v>45404</v>
      </c>
      <c r="D7024" s="3" t="s">
        <v>41</v>
      </c>
      <c r="E7024" s="4" t="s">
        <v>1363</v>
      </c>
      <c r="F7024" s="9">
        <v>1</v>
      </c>
      <c r="G7024">
        <f>VLOOKUP(E7024,'Data Produk'!$A$2:$E$2517,5,FALSE)</f>
        <v>98100</v>
      </c>
      <c r="H7024">
        <f t="shared" si="219"/>
        <v>98100</v>
      </c>
      <c r="I7024" t="str">
        <f>VLOOKUP(E7024,'Data Produk'!$A$2:$E$2517,3,FALSE)</f>
        <v>BHINNEKA POWER PURE 30W 2-PORTS USB CHARGER (PD+QC) WHITE</v>
      </c>
      <c r="J7024" t="str">
        <f>VLOOKUP(E7024,'Data Produk'!$A$2:$E$2517,4,FALSE)</f>
        <v>CHARGER</v>
      </c>
      <c r="K7024" t="str">
        <f>VLOOKUP(D7024,'Data Outlet'!$A$2:$D$17,4,FALSE)</f>
        <v>Gita Rahma</v>
      </c>
      <c r="L7024" t="str">
        <f>VLOOKUP(D7024,'Data Outlet'!$A$2:$D$17,2,FALSE)</f>
        <v>MALL GANDARIA CITY</v>
      </c>
    </row>
    <row r="7025" spans="1:12" x14ac:dyDescent="0.25">
      <c r="A7025" t="str">
        <f t="shared" si="220"/>
        <v>T-7024</v>
      </c>
      <c r="B7025" s="3" t="s">
        <v>2584</v>
      </c>
      <c r="C7025" s="5">
        <v>45392</v>
      </c>
      <c r="D7025" s="3" t="s">
        <v>47</v>
      </c>
      <c r="E7025" s="4" t="s">
        <v>1443</v>
      </c>
      <c r="F7025" s="9">
        <v>2</v>
      </c>
      <c r="G7025">
        <f>VLOOKUP(E7025,'Data Produk'!$A$2:$E$2517,5,FALSE)</f>
        <v>34200</v>
      </c>
      <c r="H7025">
        <f t="shared" si="219"/>
        <v>68400</v>
      </c>
      <c r="I7025" t="str">
        <f>VLOOKUP(E7025,'Data Produk'!$A$2:$E$2517,3,FALSE)</f>
        <v>KDL105 BHINNEKA USB CABLE LIGHTNING</v>
      </c>
      <c r="J7025" t="str">
        <f>VLOOKUP(E7025,'Data Produk'!$A$2:$E$2517,4,FALSE)</f>
        <v>CABLE</v>
      </c>
      <c r="K7025" t="str">
        <f>VLOOKUP(D7025,'Data Outlet'!$A$2:$D$17,4,FALSE)</f>
        <v>Joko Susilo</v>
      </c>
      <c r="L7025" t="str">
        <f>VLOOKUP(D7025,'Data Outlet'!$A$2:$D$17,2,FALSE)</f>
        <v>SUMARECON MALL BEKASI</v>
      </c>
    </row>
    <row r="7026" spans="1:12" x14ac:dyDescent="0.25">
      <c r="A7026" t="str">
        <f t="shared" si="220"/>
        <v>T-7025</v>
      </c>
      <c r="B7026" s="3" t="s">
        <v>2584</v>
      </c>
      <c r="C7026" s="5">
        <v>45404</v>
      </c>
      <c r="D7026" s="3" t="s">
        <v>47</v>
      </c>
      <c r="E7026" s="4" t="s">
        <v>1920</v>
      </c>
      <c r="F7026" s="9">
        <v>1</v>
      </c>
      <c r="G7026">
        <f>VLOOKUP(E7026,'Data Produk'!$A$2:$E$2517,5,FALSE)</f>
        <v>73800</v>
      </c>
      <c r="H7026">
        <f t="shared" si="219"/>
        <v>73800</v>
      </c>
      <c r="I7026" t="str">
        <f>VLOOKUP(E7026,'Data Produk'!$A$2:$E$2517,3,FALSE)</f>
        <v>BHINNEKA RAIGOR III WG12R GAMING MOUSE BEIGE</v>
      </c>
      <c r="J7026" t="str">
        <f>VLOOKUP(E7026,'Data Produk'!$A$2:$E$2517,4,FALSE)</f>
        <v>MOUSE GAMING</v>
      </c>
      <c r="K7026" t="str">
        <f>VLOOKUP(D7026,'Data Outlet'!$A$2:$D$17,4,FALSE)</f>
        <v>Joko Susilo</v>
      </c>
      <c r="L7026" t="str">
        <f>VLOOKUP(D7026,'Data Outlet'!$A$2:$D$17,2,FALSE)</f>
        <v>SUMARECON MALL BEKASI</v>
      </c>
    </row>
    <row r="7027" spans="1:12" x14ac:dyDescent="0.25">
      <c r="A7027" t="str">
        <f t="shared" si="220"/>
        <v>T-7026</v>
      </c>
      <c r="B7027" s="3" t="s">
        <v>2584</v>
      </c>
      <c r="C7027" s="5">
        <v>45392</v>
      </c>
      <c r="D7027" s="3" t="s">
        <v>47</v>
      </c>
      <c r="E7027" s="4" t="s">
        <v>1033</v>
      </c>
      <c r="F7027" s="9">
        <v>1</v>
      </c>
      <c r="G7027">
        <f>VLOOKUP(E7027,'Data Produk'!$A$2:$E$2517,5,FALSE)</f>
        <v>35100</v>
      </c>
      <c r="H7027">
        <f t="shared" si="219"/>
        <v>35100</v>
      </c>
      <c r="I7027" t="str">
        <f>VLOOKUP(E7027,'Data Produk'!$A$2:$E$2517,3,FALSE)</f>
        <v>KL104 BHINNEKA USB CABLE LIGHTNING</v>
      </c>
      <c r="J7027" t="str">
        <f>VLOOKUP(E7027,'Data Produk'!$A$2:$E$2517,4,FALSE)</f>
        <v>CABLE</v>
      </c>
      <c r="K7027" t="str">
        <f>VLOOKUP(D7027,'Data Outlet'!$A$2:$D$17,4,FALSE)</f>
        <v>Joko Susilo</v>
      </c>
      <c r="L7027" t="str">
        <f>VLOOKUP(D7027,'Data Outlet'!$A$2:$D$17,2,FALSE)</f>
        <v>SUMARECON MALL BEKASI</v>
      </c>
    </row>
    <row r="7028" spans="1:12" x14ac:dyDescent="0.25">
      <c r="A7028" t="str">
        <f t="shared" si="220"/>
        <v>T-7027</v>
      </c>
      <c r="B7028" s="3" t="s">
        <v>2584</v>
      </c>
      <c r="C7028" s="5">
        <v>45384</v>
      </c>
      <c r="D7028" s="3" t="s">
        <v>41</v>
      </c>
      <c r="E7028" s="4" t="s">
        <v>2185</v>
      </c>
      <c r="F7028" s="9">
        <v>1</v>
      </c>
      <c r="G7028">
        <f>VLOOKUP(E7028,'Data Produk'!$A$2:$E$2517,5,FALSE)</f>
        <v>50000</v>
      </c>
      <c r="H7028">
        <f t="shared" si="219"/>
        <v>50000</v>
      </c>
      <c r="I7028" t="str">
        <f>VLOOKUP(E7028,'Data Produk'!$A$2:$E$2517,3,FALSE)</f>
        <v>BHINNEKA Gaming Headset Stand Model Y</v>
      </c>
      <c r="J7028" t="str">
        <f>VLOOKUP(E7028,'Data Produk'!$A$2:$E$2517,4,FALSE)</f>
        <v>OTHER ACCESSORIES</v>
      </c>
      <c r="K7028" t="str">
        <f>VLOOKUP(D7028,'Data Outlet'!$A$2:$D$17,4,FALSE)</f>
        <v>Gita Rahma</v>
      </c>
      <c r="L7028" t="str">
        <f>VLOOKUP(D7028,'Data Outlet'!$A$2:$D$17,2,FALSE)</f>
        <v>MALL GANDARIA CITY</v>
      </c>
    </row>
    <row r="7029" spans="1:12" x14ac:dyDescent="0.25">
      <c r="A7029" t="str">
        <f t="shared" si="220"/>
        <v>T-7028</v>
      </c>
      <c r="B7029" s="3" t="s">
        <v>2584</v>
      </c>
      <c r="C7029" s="5">
        <v>45387</v>
      </c>
      <c r="D7029" s="3" t="s">
        <v>47</v>
      </c>
      <c r="E7029" s="4" t="s">
        <v>1259</v>
      </c>
      <c r="F7029" s="9">
        <v>1</v>
      </c>
      <c r="G7029">
        <f>VLOOKUP(E7029,'Data Produk'!$A$2:$E$2517,5,FALSE)</f>
        <v>27000</v>
      </c>
      <c r="H7029">
        <f t="shared" si="219"/>
        <v>27000</v>
      </c>
      <c r="I7029" t="str">
        <f>VLOOKUP(E7029,'Data Produk'!$A$2:$E$2517,3,FALSE)</f>
        <v>BHINNEKA DURALINK KLB2001 BLACK</v>
      </c>
      <c r="J7029" t="str">
        <f>VLOOKUP(E7029,'Data Produk'!$A$2:$E$2517,4,FALSE)</f>
        <v>CABLE</v>
      </c>
      <c r="K7029" t="str">
        <f>VLOOKUP(D7029,'Data Outlet'!$A$2:$D$17,4,FALSE)</f>
        <v>Joko Susilo</v>
      </c>
      <c r="L7029" t="str">
        <f>VLOOKUP(D7029,'Data Outlet'!$A$2:$D$17,2,FALSE)</f>
        <v>SUMARECON MALL BEKASI</v>
      </c>
    </row>
    <row r="7030" spans="1:12" x14ac:dyDescent="0.25">
      <c r="A7030" t="str">
        <f t="shared" si="220"/>
        <v>T-7029</v>
      </c>
      <c r="B7030" s="3" t="s">
        <v>2584</v>
      </c>
      <c r="C7030" s="5">
        <v>45400</v>
      </c>
      <c r="D7030" s="3" t="s">
        <v>41</v>
      </c>
      <c r="E7030" s="4" t="s">
        <v>2186</v>
      </c>
      <c r="F7030" s="9">
        <v>1</v>
      </c>
      <c r="G7030">
        <f>VLOOKUP(E7030,'Data Produk'!$A$2:$E$2517,5,FALSE)</f>
        <v>193000</v>
      </c>
      <c r="H7030">
        <f t="shared" si="219"/>
        <v>193000</v>
      </c>
      <c r="I7030" t="str">
        <f>VLOOKUP(E7030,'Data Produk'!$A$2:$E$2517,3,FALSE)</f>
        <v>BHINNEKA Gaming Keyboard K-613L PINK</v>
      </c>
      <c r="J7030" t="str">
        <f>VLOOKUP(E7030,'Data Produk'!$A$2:$E$2517,4,FALSE)</f>
        <v>KEYBOARD GAMING</v>
      </c>
      <c r="K7030" t="str">
        <f>VLOOKUP(D7030,'Data Outlet'!$A$2:$D$17,4,FALSE)</f>
        <v>Gita Rahma</v>
      </c>
      <c r="L7030" t="str">
        <f>VLOOKUP(D7030,'Data Outlet'!$A$2:$D$17,2,FALSE)</f>
        <v>MALL GANDARIA CITY</v>
      </c>
    </row>
    <row r="7031" spans="1:12" x14ac:dyDescent="0.25">
      <c r="A7031" t="str">
        <f t="shared" si="220"/>
        <v>T-7030</v>
      </c>
      <c r="B7031" s="3" t="s">
        <v>2584</v>
      </c>
      <c r="C7031" s="5">
        <v>45390</v>
      </c>
      <c r="D7031" s="3" t="s">
        <v>41</v>
      </c>
      <c r="E7031" s="4" t="s">
        <v>798</v>
      </c>
      <c r="F7031" s="9">
        <v>3</v>
      </c>
      <c r="G7031">
        <f>VLOOKUP(E7031,'Data Produk'!$A$2:$E$2517,5,FALSE)</f>
        <v>14400</v>
      </c>
      <c r="H7031">
        <f t="shared" si="219"/>
        <v>43200</v>
      </c>
      <c r="I7031" t="str">
        <f>VLOOKUP(E7031,'Data Produk'!$A$2:$E$2517,3,FALSE)</f>
        <v>BHINNEKA DURALINK KLT1201 CABLE BLACK</v>
      </c>
      <c r="J7031" t="str">
        <f>VLOOKUP(E7031,'Data Produk'!$A$2:$E$2517,4,FALSE)</f>
        <v>CABLE</v>
      </c>
      <c r="K7031" t="str">
        <f>VLOOKUP(D7031,'Data Outlet'!$A$2:$D$17,4,FALSE)</f>
        <v>Gita Rahma</v>
      </c>
      <c r="L7031" t="str">
        <f>VLOOKUP(D7031,'Data Outlet'!$A$2:$D$17,2,FALSE)</f>
        <v>MALL GANDARIA CITY</v>
      </c>
    </row>
    <row r="7032" spans="1:12" x14ac:dyDescent="0.25">
      <c r="A7032" t="str">
        <f t="shared" si="220"/>
        <v>T-7031</v>
      </c>
      <c r="B7032" s="3" t="s">
        <v>2584</v>
      </c>
      <c r="C7032" s="5">
        <v>45406</v>
      </c>
      <c r="D7032" s="3" t="s">
        <v>47</v>
      </c>
      <c r="E7032" s="4" t="s">
        <v>2187</v>
      </c>
      <c r="F7032" s="9">
        <v>1</v>
      </c>
      <c r="G7032">
        <f>VLOOKUP(E7032,'Data Produk'!$A$2:$E$2517,5,FALSE)</f>
        <v>98100</v>
      </c>
      <c r="H7032">
        <f t="shared" si="219"/>
        <v>98100</v>
      </c>
      <c r="I7032" t="str">
        <f>VLOOKUP(E7032,'Data Produk'!$A$2:$E$2517,3,FALSE)</f>
        <v>BHINNEKA POWER PURE 38W 2-PORTS USB CHARGER (PD+QC) WHITE</v>
      </c>
      <c r="J7032" t="str">
        <f>VLOOKUP(E7032,'Data Produk'!$A$2:$E$2517,4,FALSE)</f>
        <v>CHARGER</v>
      </c>
      <c r="K7032" t="str">
        <f>VLOOKUP(D7032,'Data Outlet'!$A$2:$D$17,4,FALSE)</f>
        <v>Joko Susilo</v>
      </c>
      <c r="L7032" t="str">
        <f>VLOOKUP(D7032,'Data Outlet'!$A$2:$D$17,2,FALSE)</f>
        <v>SUMARECON MALL BEKASI</v>
      </c>
    </row>
    <row r="7033" spans="1:12" x14ac:dyDescent="0.25">
      <c r="A7033" t="str">
        <f t="shared" si="220"/>
        <v>T-7032</v>
      </c>
      <c r="B7033" s="3" t="s">
        <v>2584</v>
      </c>
      <c r="C7033" s="5">
        <v>45407</v>
      </c>
      <c r="D7033" s="3" t="s">
        <v>41</v>
      </c>
      <c r="E7033" s="4" t="s">
        <v>1112</v>
      </c>
      <c r="F7033" s="9">
        <v>3</v>
      </c>
      <c r="G7033">
        <f>VLOOKUP(E7033,'Data Produk'!$A$2:$E$2517,5,FALSE)</f>
        <v>78750</v>
      </c>
      <c r="H7033">
        <f t="shared" si="219"/>
        <v>236250</v>
      </c>
      <c r="I7033" t="str">
        <f>VLOOKUP(E7033,'Data Produk'!$A$2:$E$2517,3,FALSE)</f>
        <v>BHINNEKA CRYTO VX7 GAMING MOUSE PINK</v>
      </c>
      <c r="J7033" t="str">
        <f>VLOOKUP(E7033,'Data Produk'!$A$2:$E$2517,4,FALSE)</f>
        <v>MOUSE GAMING</v>
      </c>
      <c r="K7033" t="str">
        <f>VLOOKUP(D7033,'Data Outlet'!$A$2:$D$17,4,FALSE)</f>
        <v>Gita Rahma</v>
      </c>
      <c r="L7033" t="str">
        <f>VLOOKUP(D7033,'Data Outlet'!$A$2:$D$17,2,FALSE)</f>
        <v>MALL GANDARIA CITY</v>
      </c>
    </row>
    <row r="7034" spans="1:12" x14ac:dyDescent="0.25">
      <c r="A7034" t="str">
        <f t="shared" si="220"/>
        <v>T-7033</v>
      </c>
      <c r="B7034" s="3" t="s">
        <v>2584</v>
      </c>
      <c r="C7034" s="5">
        <v>45391</v>
      </c>
      <c r="D7034" s="3" t="s">
        <v>41</v>
      </c>
      <c r="E7034" s="4" t="s">
        <v>1201</v>
      </c>
      <c r="F7034" s="9">
        <v>1</v>
      </c>
      <c r="G7034">
        <f>VLOOKUP(E7034,'Data Produk'!$A$2:$E$2517,5,FALSE)</f>
        <v>34200</v>
      </c>
      <c r="H7034">
        <f t="shared" si="219"/>
        <v>34200</v>
      </c>
      <c r="I7034" t="str">
        <f>VLOOKUP(E7034,'Data Produk'!$A$2:$E$2517,3,FALSE)</f>
        <v>KDL105 BHINNEKA USB CABLE LIGHTNING</v>
      </c>
      <c r="J7034" t="str">
        <f>VLOOKUP(E7034,'Data Produk'!$A$2:$E$2517,4,FALSE)</f>
        <v>CABLE</v>
      </c>
      <c r="K7034" t="str">
        <f>VLOOKUP(D7034,'Data Outlet'!$A$2:$D$17,4,FALSE)</f>
        <v>Gita Rahma</v>
      </c>
      <c r="L7034" t="str">
        <f>VLOOKUP(D7034,'Data Outlet'!$A$2:$D$17,2,FALSE)</f>
        <v>MALL GANDARIA CITY</v>
      </c>
    </row>
    <row r="7035" spans="1:12" x14ac:dyDescent="0.25">
      <c r="A7035" t="str">
        <f t="shared" si="220"/>
        <v>T-7034</v>
      </c>
      <c r="B7035" s="3" t="s">
        <v>2584</v>
      </c>
      <c r="C7035" s="5">
        <v>45403</v>
      </c>
      <c r="D7035" s="3" t="s">
        <v>47</v>
      </c>
      <c r="E7035" s="4" t="s">
        <v>1084</v>
      </c>
      <c r="F7035" s="9">
        <v>1</v>
      </c>
      <c r="G7035">
        <f>VLOOKUP(E7035,'Data Produk'!$A$2:$E$2517,5,FALSE)</f>
        <v>89100</v>
      </c>
      <c r="H7035">
        <f t="shared" si="219"/>
        <v>89100</v>
      </c>
      <c r="I7035" t="str">
        <f>VLOOKUP(E7035,'Data Produk'!$A$2:$E$2517,3,FALSE)</f>
        <v>BHINNEKA POWER PURE 33W 2-PORTS USB CHARGER (PD+QC) BLACK</v>
      </c>
      <c r="J7035" t="str">
        <f>VLOOKUP(E7035,'Data Produk'!$A$2:$E$2517,4,FALSE)</f>
        <v>CHARGER</v>
      </c>
      <c r="K7035" t="str">
        <f>VLOOKUP(D7035,'Data Outlet'!$A$2:$D$17,4,FALSE)</f>
        <v>Joko Susilo</v>
      </c>
      <c r="L7035" t="str">
        <f>VLOOKUP(D7035,'Data Outlet'!$A$2:$D$17,2,FALSE)</f>
        <v>SUMARECON MALL BEKASI</v>
      </c>
    </row>
    <row r="7036" spans="1:12" x14ac:dyDescent="0.25">
      <c r="A7036" t="str">
        <f t="shared" si="220"/>
        <v>T-7035</v>
      </c>
      <c r="B7036" s="3" t="s">
        <v>2584</v>
      </c>
      <c r="C7036" s="5">
        <v>45395</v>
      </c>
      <c r="D7036" s="3" t="s">
        <v>41</v>
      </c>
      <c r="E7036" s="4" t="s">
        <v>2188</v>
      </c>
      <c r="F7036" s="9">
        <v>1</v>
      </c>
      <c r="G7036">
        <f>VLOOKUP(E7036,'Data Produk'!$A$2:$E$2517,5,FALSE)</f>
        <v>40500</v>
      </c>
      <c r="H7036">
        <f t="shared" si="219"/>
        <v>40500</v>
      </c>
      <c r="I7036" t="str">
        <f>VLOOKUP(E7036,'Data Produk'!$A$2:$E$2517,3,FALSE)</f>
        <v>BHINNEKA RHASTA II G13 GAMING MOUSE BLACK</v>
      </c>
      <c r="J7036" t="str">
        <f>VLOOKUP(E7036,'Data Produk'!$A$2:$E$2517,4,FALSE)</f>
        <v>MOUSE GAMING</v>
      </c>
      <c r="K7036" t="str">
        <f>VLOOKUP(D7036,'Data Outlet'!$A$2:$D$17,4,FALSE)</f>
        <v>Gita Rahma</v>
      </c>
      <c r="L7036" t="str">
        <f>VLOOKUP(D7036,'Data Outlet'!$A$2:$D$17,2,FALSE)</f>
        <v>MALL GANDARIA CITY</v>
      </c>
    </row>
    <row r="7037" spans="1:12" x14ac:dyDescent="0.25">
      <c r="A7037" t="str">
        <f t="shared" si="220"/>
        <v>T-7036</v>
      </c>
      <c r="B7037" s="3" t="s">
        <v>2584</v>
      </c>
      <c r="C7037" s="5">
        <v>45391</v>
      </c>
      <c r="D7037" s="3" t="s">
        <v>47</v>
      </c>
      <c r="E7037" s="4" t="s">
        <v>1451</v>
      </c>
      <c r="F7037" s="9">
        <v>1</v>
      </c>
      <c r="G7037">
        <f>VLOOKUP(E7037,'Data Produk'!$A$2:$E$2517,5,FALSE)</f>
        <v>93150</v>
      </c>
      <c r="H7037">
        <f t="shared" si="219"/>
        <v>93150</v>
      </c>
      <c r="I7037" t="str">
        <f>VLOOKUP(E7037,'Data Produk'!$A$2:$E$2517,3,FALSE)</f>
        <v>BHINNEKA POWER GO 25W 1-PORT TYPE-C USB CHARGER (PD/PPS) WHITE</v>
      </c>
      <c r="J7037" t="str">
        <f>VLOOKUP(E7037,'Data Produk'!$A$2:$E$2517,4,FALSE)</f>
        <v>CHARGER</v>
      </c>
      <c r="K7037" t="str">
        <f>VLOOKUP(D7037,'Data Outlet'!$A$2:$D$17,4,FALSE)</f>
        <v>Joko Susilo</v>
      </c>
      <c r="L7037" t="str">
        <f>VLOOKUP(D7037,'Data Outlet'!$A$2:$D$17,2,FALSE)</f>
        <v>SUMARECON MALL BEKASI</v>
      </c>
    </row>
    <row r="7038" spans="1:12" x14ac:dyDescent="0.25">
      <c r="A7038" t="str">
        <f t="shared" si="220"/>
        <v>T-7037</v>
      </c>
      <c r="B7038" s="3" t="s">
        <v>2584</v>
      </c>
      <c r="C7038" s="5">
        <v>45398</v>
      </c>
      <c r="D7038" s="3" t="s">
        <v>47</v>
      </c>
      <c r="E7038" s="4" t="s">
        <v>859</v>
      </c>
      <c r="F7038" s="9">
        <v>1</v>
      </c>
      <c r="G7038">
        <f>VLOOKUP(E7038,'Data Produk'!$A$2:$E$2517,5,FALSE)</f>
        <v>13050</v>
      </c>
      <c r="H7038">
        <f t="shared" si="219"/>
        <v>13050</v>
      </c>
      <c r="I7038" t="str">
        <f>VLOOKUP(E7038,'Data Produk'!$A$2:$E$2517,3,FALSE)</f>
        <v>BHINNEKA DURALINK KCT1201 BLACK</v>
      </c>
      <c r="J7038" t="str">
        <f>VLOOKUP(E7038,'Data Produk'!$A$2:$E$2517,4,FALSE)</f>
        <v>CABLE</v>
      </c>
      <c r="K7038" t="str">
        <f>VLOOKUP(D7038,'Data Outlet'!$A$2:$D$17,4,FALSE)</f>
        <v>Joko Susilo</v>
      </c>
      <c r="L7038" t="str">
        <f>VLOOKUP(D7038,'Data Outlet'!$A$2:$D$17,2,FALSE)</f>
        <v>SUMARECON MALL BEKASI</v>
      </c>
    </row>
    <row r="7039" spans="1:12" x14ac:dyDescent="0.25">
      <c r="A7039" t="str">
        <f t="shared" si="220"/>
        <v>T-7038</v>
      </c>
      <c r="B7039" s="3" t="s">
        <v>2584</v>
      </c>
      <c r="C7039" s="5">
        <v>45396</v>
      </c>
      <c r="D7039" s="3" t="s">
        <v>41</v>
      </c>
      <c r="E7039" s="4" t="s">
        <v>924</v>
      </c>
      <c r="F7039" s="9">
        <v>1</v>
      </c>
      <c r="G7039">
        <f>VLOOKUP(E7039,'Data Produk'!$A$2:$E$2517,5,FALSE)</f>
        <v>47700</v>
      </c>
      <c r="H7039">
        <f t="shared" si="219"/>
        <v>47700</v>
      </c>
      <c r="I7039" t="str">
        <f>VLOOKUP(E7039,'Data Produk'!$A$2:$E$2517,3,FALSE)</f>
        <v>BHINNEKA POWER MOVE 30W 2-PORTS CAR CHARGER (PD+QC) BLACK</v>
      </c>
      <c r="J7039" t="str">
        <f>VLOOKUP(E7039,'Data Produk'!$A$2:$E$2517,4,FALSE)</f>
        <v>CAR &amp; TRAVEL CHARGER</v>
      </c>
      <c r="K7039" t="str">
        <f>VLOOKUP(D7039,'Data Outlet'!$A$2:$D$17,4,FALSE)</f>
        <v>Gita Rahma</v>
      </c>
      <c r="L7039" t="str">
        <f>VLOOKUP(D7039,'Data Outlet'!$A$2:$D$17,2,FALSE)</f>
        <v>MALL GANDARIA CITY</v>
      </c>
    </row>
    <row r="7040" spans="1:12" x14ac:dyDescent="0.25">
      <c r="A7040" t="str">
        <f t="shared" si="220"/>
        <v>T-7039</v>
      </c>
      <c r="B7040" s="3" t="s">
        <v>2584</v>
      </c>
      <c r="C7040" s="5">
        <v>45408</v>
      </c>
      <c r="D7040" s="3" t="s">
        <v>41</v>
      </c>
      <c r="E7040" s="4" t="s">
        <v>837</v>
      </c>
      <c r="F7040" s="9">
        <v>1</v>
      </c>
      <c r="G7040">
        <f>VLOOKUP(E7040,'Data Produk'!$A$2:$E$2517,5,FALSE)</f>
        <v>27000</v>
      </c>
      <c r="H7040">
        <f t="shared" si="219"/>
        <v>27000</v>
      </c>
      <c r="I7040" t="str">
        <f>VLOOKUP(E7040,'Data Produk'!$A$2:$E$2517,3,FALSE)</f>
        <v>BHINNEKA DURALINK KCB2001 BLACK</v>
      </c>
      <c r="J7040" t="str">
        <f>VLOOKUP(E7040,'Data Produk'!$A$2:$E$2517,4,FALSE)</f>
        <v>CABLE</v>
      </c>
      <c r="K7040" t="str">
        <f>VLOOKUP(D7040,'Data Outlet'!$A$2:$D$17,4,FALSE)</f>
        <v>Gita Rahma</v>
      </c>
      <c r="L7040" t="str">
        <f>VLOOKUP(D7040,'Data Outlet'!$A$2:$D$17,2,FALSE)</f>
        <v>MALL GANDARIA CITY</v>
      </c>
    </row>
    <row r="7041" spans="1:12" x14ac:dyDescent="0.25">
      <c r="A7041" t="str">
        <f t="shared" si="220"/>
        <v>T-7040</v>
      </c>
      <c r="B7041" s="3" t="s">
        <v>2584</v>
      </c>
      <c r="C7041" s="5">
        <v>45385</v>
      </c>
      <c r="D7041" s="3" t="s">
        <v>41</v>
      </c>
      <c r="E7041" s="4" t="s">
        <v>563</v>
      </c>
      <c r="F7041" s="9">
        <v>1</v>
      </c>
      <c r="G7041">
        <f>VLOOKUP(E7041,'Data Produk'!$A$2:$E$2517,5,FALSE)</f>
        <v>13050</v>
      </c>
      <c r="H7041">
        <f t="shared" si="219"/>
        <v>13050</v>
      </c>
      <c r="I7041" t="str">
        <f>VLOOKUP(E7041,'Data Produk'!$A$2:$E$2517,3,FALSE)</f>
        <v>BHINNEKA DURALINK KCT1201 BLACK</v>
      </c>
      <c r="J7041" t="str">
        <f>VLOOKUP(E7041,'Data Produk'!$A$2:$E$2517,4,FALSE)</f>
        <v>CABLE</v>
      </c>
      <c r="K7041" t="str">
        <f>VLOOKUP(D7041,'Data Outlet'!$A$2:$D$17,4,FALSE)</f>
        <v>Gita Rahma</v>
      </c>
      <c r="L7041" t="str">
        <f>VLOOKUP(D7041,'Data Outlet'!$A$2:$D$17,2,FALSE)</f>
        <v>MALL GANDARIA CITY</v>
      </c>
    </row>
    <row r="7042" spans="1:12" x14ac:dyDescent="0.25">
      <c r="A7042" t="str">
        <f t="shared" si="220"/>
        <v>T-7041</v>
      </c>
      <c r="B7042" s="3" t="s">
        <v>2584</v>
      </c>
      <c r="C7042" s="5">
        <v>45394</v>
      </c>
      <c r="D7042" s="3" t="s">
        <v>47</v>
      </c>
      <c r="E7042" s="4" t="s">
        <v>2189</v>
      </c>
      <c r="F7042" s="9">
        <v>1</v>
      </c>
      <c r="G7042">
        <f>VLOOKUP(E7042,'Data Produk'!$A$2:$E$2517,5,FALSE)</f>
        <v>60750</v>
      </c>
      <c r="H7042">
        <f t="shared" si="219"/>
        <v>60750</v>
      </c>
      <c r="I7042" t="str">
        <f>VLOOKUP(E7042,'Data Produk'!$A$2:$E$2517,3,FALSE)</f>
        <v>BHINNEKA RAIGOR II WG10 GAMING MOUSE RED</v>
      </c>
      <c r="J7042" t="str">
        <f>VLOOKUP(E7042,'Data Produk'!$A$2:$E$2517,4,FALSE)</f>
        <v>MOUSE GAMING</v>
      </c>
      <c r="K7042" t="str">
        <f>VLOOKUP(D7042,'Data Outlet'!$A$2:$D$17,4,FALSE)</f>
        <v>Joko Susilo</v>
      </c>
      <c r="L7042" t="str">
        <f>VLOOKUP(D7042,'Data Outlet'!$A$2:$D$17,2,FALSE)</f>
        <v>SUMARECON MALL BEKASI</v>
      </c>
    </row>
    <row r="7043" spans="1:12" x14ac:dyDescent="0.25">
      <c r="A7043" t="str">
        <f t="shared" si="220"/>
        <v>T-7042</v>
      </c>
      <c r="B7043" s="3" t="s">
        <v>2584</v>
      </c>
      <c r="C7043" s="5">
        <v>45407</v>
      </c>
      <c r="D7043" s="3" t="s">
        <v>47</v>
      </c>
      <c r="E7043" s="4" t="s">
        <v>1439</v>
      </c>
      <c r="F7043" s="9">
        <v>2</v>
      </c>
      <c r="G7043">
        <f>VLOOKUP(E7043,'Data Produk'!$A$2:$E$2517,5,FALSE)</f>
        <v>60750</v>
      </c>
      <c r="H7043">
        <f t="shared" ref="H7043:H7106" si="221">G7043*F7043</f>
        <v>121500</v>
      </c>
      <c r="I7043" t="str">
        <f>VLOOKUP(E7043,'Data Produk'!$A$2:$E$2517,3,FALSE)</f>
        <v>BHINNEKA RAIGOR II WG10 GAMING MOUSE BLACK</v>
      </c>
      <c r="J7043" t="str">
        <f>VLOOKUP(E7043,'Data Produk'!$A$2:$E$2517,4,FALSE)</f>
        <v>MOUSE GAMING</v>
      </c>
      <c r="K7043" t="str">
        <f>VLOOKUP(D7043,'Data Outlet'!$A$2:$D$17,4,FALSE)</f>
        <v>Joko Susilo</v>
      </c>
      <c r="L7043" t="str">
        <f>VLOOKUP(D7043,'Data Outlet'!$A$2:$D$17,2,FALSE)</f>
        <v>SUMARECON MALL BEKASI</v>
      </c>
    </row>
    <row r="7044" spans="1:12" x14ac:dyDescent="0.25">
      <c r="A7044" t="str">
        <f t="shared" si="220"/>
        <v>T-7043</v>
      </c>
      <c r="B7044" s="3" t="s">
        <v>2584</v>
      </c>
      <c r="C7044" s="5">
        <v>45404</v>
      </c>
      <c r="D7044" s="3" t="s">
        <v>41</v>
      </c>
      <c r="E7044" s="4" t="s">
        <v>767</v>
      </c>
      <c r="F7044" s="9">
        <v>1</v>
      </c>
      <c r="G7044">
        <f>VLOOKUP(E7044,'Data Produk'!$A$2:$E$2517,5,FALSE)</f>
        <v>49500</v>
      </c>
      <c r="H7044">
        <f t="shared" si="221"/>
        <v>49500</v>
      </c>
      <c r="I7044" t="str">
        <f>VLOOKUP(E7044,'Data Produk'!$A$2:$E$2517,3,FALSE)</f>
        <v>BHINNEKA POWER PURE 20W 1-PORT TYPE-A USB CHARGER (QC) BLACK</v>
      </c>
      <c r="J7044" t="str">
        <f>VLOOKUP(E7044,'Data Produk'!$A$2:$E$2517,4,FALSE)</f>
        <v>CHARGER</v>
      </c>
      <c r="K7044" t="str">
        <f>VLOOKUP(D7044,'Data Outlet'!$A$2:$D$17,4,FALSE)</f>
        <v>Gita Rahma</v>
      </c>
      <c r="L7044" t="str">
        <f>VLOOKUP(D7044,'Data Outlet'!$A$2:$D$17,2,FALSE)</f>
        <v>MALL GANDARIA CITY</v>
      </c>
    </row>
    <row r="7045" spans="1:12" x14ac:dyDescent="0.25">
      <c r="A7045" t="str">
        <f t="shared" si="220"/>
        <v>T-7044</v>
      </c>
      <c r="B7045" s="3" t="s">
        <v>2584</v>
      </c>
      <c r="C7045" s="5">
        <v>45397</v>
      </c>
      <c r="D7045" s="3" t="s">
        <v>47</v>
      </c>
      <c r="E7045" s="4" t="s">
        <v>1077</v>
      </c>
      <c r="F7045" s="9">
        <v>1</v>
      </c>
      <c r="G7045">
        <f>VLOOKUP(E7045,'Data Produk'!$A$2:$E$2517,5,FALSE)</f>
        <v>78750</v>
      </c>
      <c r="H7045">
        <f t="shared" si="221"/>
        <v>78750</v>
      </c>
      <c r="I7045" t="str">
        <f>VLOOKUP(E7045,'Data Produk'!$A$2:$E$2517,3,FALSE)</f>
        <v>BHINNEKA CRYTO VX7 GAMING MOUSE WHITE</v>
      </c>
      <c r="J7045" t="str">
        <f>VLOOKUP(E7045,'Data Produk'!$A$2:$E$2517,4,FALSE)</f>
        <v>MOUSE GAMING</v>
      </c>
      <c r="K7045" t="str">
        <f>VLOOKUP(D7045,'Data Outlet'!$A$2:$D$17,4,FALSE)</f>
        <v>Joko Susilo</v>
      </c>
      <c r="L7045" t="str">
        <f>VLOOKUP(D7045,'Data Outlet'!$A$2:$D$17,2,FALSE)</f>
        <v>SUMARECON MALL BEKASI</v>
      </c>
    </row>
    <row r="7046" spans="1:12" x14ac:dyDescent="0.25">
      <c r="A7046" t="str">
        <f t="shared" si="220"/>
        <v>T-7045</v>
      </c>
      <c r="B7046" s="3" t="s">
        <v>2584</v>
      </c>
      <c r="C7046" s="5">
        <v>45406</v>
      </c>
      <c r="D7046" s="3" t="s">
        <v>47</v>
      </c>
      <c r="E7046" s="4" t="s">
        <v>1067</v>
      </c>
      <c r="F7046" s="9">
        <v>1</v>
      </c>
      <c r="G7046">
        <f>VLOOKUP(E7046,'Data Produk'!$A$2:$E$2517,5,FALSE)</f>
        <v>45000</v>
      </c>
      <c r="H7046">
        <f t="shared" si="221"/>
        <v>45000</v>
      </c>
      <c r="I7046" t="str">
        <f>VLOOKUP(E7046,'Data Produk'!$A$2:$E$2517,3,FALSE)</f>
        <v>BHINNEKA HYPERLINK KD10C2001 BLACK</v>
      </c>
      <c r="J7046" t="str">
        <f>VLOOKUP(E7046,'Data Produk'!$A$2:$E$2517,4,FALSE)</f>
        <v>CABLE</v>
      </c>
      <c r="K7046" t="str">
        <f>VLOOKUP(D7046,'Data Outlet'!$A$2:$D$17,4,FALSE)</f>
        <v>Joko Susilo</v>
      </c>
      <c r="L7046" t="str">
        <f>VLOOKUP(D7046,'Data Outlet'!$A$2:$D$17,2,FALSE)</f>
        <v>SUMARECON MALL BEKASI</v>
      </c>
    </row>
    <row r="7047" spans="1:12" x14ac:dyDescent="0.25">
      <c r="A7047" t="str">
        <f t="shared" si="220"/>
        <v>T-7046</v>
      </c>
      <c r="B7047" s="3" t="s">
        <v>2584</v>
      </c>
      <c r="C7047" s="5">
        <v>45388</v>
      </c>
      <c r="D7047" s="3" t="s">
        <v>47</v>
      </c>
      <c r="E7047" s="4" t="s">
        <v>800</v>
      </c>
      <c r="F7047" s="9">
        <v>1</v>
      </c>
      <c r="G7047">
        <f>VLOOKUP(E7047,'Data Produk'!$A$2:$E$2517,5,FALSE)</f>
        <v>34200</v>
      </c>
      <c r="H7047">
        <f t="shared" si="221"/>
        <v>34200</v>
      </c>
      <c r="I7047" t="str">
        <f>VLOOKUP(E7047,'Data Produk'!$A$2:$E$2517,3,FALSE)</f>
        <v>KC104 BHINNEKA USB CABLE TYPE C</v>
      </c>
      <c r="J7047" t="str">
        <f>VLOOKUP(E7047,'Data Produk'!$A$2:$E$2517,4,FALSE)</f>
        <v>CABLE</v>
      </c>
      <c r="K7047" t="str">
        <f>VLOOKUP(D7047,'Data Outlet'!$A$2:$D$17,4,FALSE)</f>
        <v>Joko Susilo</v>
      </c>
      <c r="L7047" t="str">
        <f>VLOOKUP(D7047,'Data Outlet'!$A$2:$D$17,2,FALSE)</f>
        <v>SUMARECON MALL BEKASI</v>
      </c>
    </row>
    <row r="7048" spans="1:12" x14ac:dyDescent="0.25">
      <c r="A7048" t="str">
        <f t="shared" si="220"/>
        <v>T-7047</v>
      </c>
      <c r="B7048" s="3" t="s">
        <v>2584</v>
      </c>
      <c r="C7048" s="5">
        <v>45389</v>
      </c>
      <c r="D7048" s="3" t="s">
        <v>47</v>
      </c>
      <c r="E7048" s="4" t="s">
        <v>1834</v>
      </c>
      <c r="F7048" s="9">
        <v>1</v>
      </c>
      <c r="G7048">
        <f>VLOOKUP(E7048,'Data Produk'!$A$2:$E$2517,5,FALSE)</f>
        <v>131850</v>
      </c>
      <c r="H7048">
        <f t="shared" si="221"/>
        <v>131850</v>
      </c>
      <c r="I7048" t="str">
        <f>VLOOKUP(E7048,'Data Produk'!$A$2:$E$2517,3,FALSE)</f>
        <v>BHINNEKA VENOM II WGC2 GAMING MOUSE MINT</v>
      </c>
      <c r="J7048" t="str">
        <f>VLOOKUP(E7048,'Data Produk'!$A$2:$E$2517,4,FALSE)</f>
        <v>MOUSE GAMING</v>
      </c>
      <c r="K7048" t="str">
        <f>VLOOKUP(D7048,'Data Outlet'!$A$2:$D$17,4,FALSE)</f>
        <v>Joko Susilo</v>
      </c>
      <c r="L7048" t="str">
        <f>VLOOKUP(D7048,'Data Outlet'!$A$2:$D$17,2,FALSE)</f>
        <v>SUMARECON MALL BEKASI</v>
      </c>
    </row>
    <row r="7049" spans="1:12" x14ac:dyDescent="0.25">
      <c r="A7049" t="str">
        <f t="shared" si="220"/>
        <v>T-7048</v>
      </c>
      <c r="B7049" s="3" t="s">
        <v>2584</v>
      </c>
      <c r="C7049" s="5">
        <v>45409</v>
      </c>
      <c r="D7049" s="3" t="s">
        <v>47</v>
      </c>
      <c r="E7049" s="4" t="s">
        <v>1602</v>
      </c>
      <c r="F7049" s="9">
        <v>2</v>
      </c>
      <c r="G7049">
        <f>VLOOKUP(E7049,'Data Produk'!$A$2:$E$2517,5,FALSE)</f>
        <v>26100</v>
      </c>
      <c r="H7049">
        <f t="shared" si="221"/>
        <v>52200</v>
      </c>
      <c r="I7049" t="str">
        <f>VLOOKUP(E7049,'Data Produk'!$A$2:$E$2517,3,FALSE)</f>
        <v>BHINNEKA GO ES1 WIRED EARBUDS WHITE</v>
      </c>
      <c r="J7049" t="str">
        <f>VLOOKUP(E7049,'Data Produk'!$A$2:$E$2517,4,FALSE)</f>
        <v>EARPHONE</v>
      </c>
      <c r="K7049" t="str">
        <f>VLOOKUP(D7049,'Data Outlet'!$A$2:$D$17,4,FALSE)</f>
        <v>Joko Susilo</v>
      </c>
      <c r="L7049" t="str">
        <f>VLOOKUP(D7049,'Data Outlet'!$A$2:$D$17,2,FALSE)</f>
        <v>SUMARECON MALL BEKASI</v>
      </c>
    </row>
    <row r="7050" spans="1:12" x14ac:dyDescent="0.25">
      <c r="A7050" t="str">
        <f t="shared" si="220"/>
        <v>T-7049</v>
      </c>
      <c r="B7050" s="3" t="s">
        <v>2584</v>
      </c>
      <c r="C7050" s="5">
        <v>45389</v>
      </c>
      <c r="D7050" s="3" t="s">
        <v>47</v>
      </c>
      <c r="E7050" s="4" t="s">
        <v>671</v>
      </c>
      <c r="F7050" s="9">
        <v>1</v>
      </c>
      <c r="G7050">
        <f>VLOOKUP(E7050,'Data Produk'!$A$2:$E$2517,5,FALSE)</f>
        <v>82800</v>
      </c>
      <c r="H7050">
        <f t="shared" si="221"/>
        <v>82800</v>
      </c>
      <c r="I7050" t="str">
        <f>VLOOKUP(E7050,'Data Produk'!$A$2:$E$2517,3,FALSE)</f>
        <v>BHINNEKA W190 OFFICE MOUSE MINT</v>
      </c>
      <c r="J7050" t="str">
        <f>VLOOKUP(E7050,'Data Produk'!$A$2:$E$2517,4,FALSE)</f>
        <v>OFFICE MOUSE</v>
      </c>
      <c r="K7050" t="str">
        <f>VLOOKUP(D7050,'Data Outlet'!$A$2:$D$17,4,FALSE)</f>
        <v>Joko Susilo</v>
      </c>
      <c r="L7050" t="str">
        <f>VLOOKUP(D7050,'Data Outlet'!$A$2:$D$17,2,FALSE)</f>
        <v>SUMARECON MALL BEKASI</v>
      </c>
    </row>
    <row r="7051" spans="1:12" x14ac:dyDescent="0.25">
      <c r="A7051" t="str">
        <f t="shared" si="220"/>
        <v>T-7050</v>
      </c>
      <c r="B7051" s="3" t="s">
        <v>2584</v>
      </c>
      <c r="C7051" s="5">
        <v>45392</v>
      </c>
      <c r="D7051" s="3" t="s">
        <v>47</v>
      </c>
      <c r="E7051" s="4" t="s">
        <v>1595</v>
      </c>
      <c r="F7051" s="9">
        <v>1</v>
      </c>
      <c r="G7051">
        <f>VLOOKUP(E7051,'Data Produk'!$A$2:$E$2517,5,FALSE)</f>
        <v>49500</v>
      </c>
      <c r="H7051">
        <f t="shared" si="221"/>
        <v>49500</v>
      </c>
      <c r="I7051" t="str">
        <f>VLOOKUP(E7051,'Data Produk'!$A$2:$E$2517,3,FALSE)</f>
        <v>BHINNEKA POWER PURE 20W 1-PORT TYPE-A USB CHARGER (QC) BLACK</v>
      </c>
      <c r="J7051" t="str">
        <f>VLOOKUP(E7051,'Data Produk'!$A$2:$E$2517,4,FALSE)</f>
        <v>CHARGER</v>
      </c>
      <c r="K7051" t="str">
        <f>VLOOKUP(D7051,'Data Outlet'!$A$2:$D$17,4,FALSE)</f>
        <v>Joko Susilo</v>
      </c>
      <c r="L7051" t="str">
        <f>VLOOKUP(D7051,'Data Outlet'!$A$2:$D$17,2,FALSE)</f>
        <v>SUMARECON MALL BEKASI</v>
      </c>
    </row>
    <row r="7052" spans="1:12" x14ac:dyDescent="0.25">
      <c r="A7052" t="str">
        <f t="shared" ref="A7052:A7115" si="222">"T-"&amp;ROW()-1</f>
        <v>T-7051</v>
      </c>
      <c r="B7052" s="3" t="s">
        <v>2584</v>
      </c>
      <c r="C7052" s="5">
        <v>45398</v>
      </c>
      <c r="D7052" s="3" t="s">
        <v>47</v>
      </c>
      <c r="E7052" s="4" t="s">
        <v>923</v>
      </c>
      <c r="F7052" s="9">
        <v>2</v>
      </c>
      <c r="G7052">
        <f>VLOOKUP(E7052,'Data Produk'!$A$2:$E$2517,5,FALSE)</f>
        <v>65700</v>
      </c>
      <c r="H7052">
        <f t="shared" si="221"/>
        <v>131400</v>
      </c>
      <c r="I7052" t="str">
        <f>VLOOKUP(E7052,'Data Produk'!$A$2:$E$2517,3,FALSE)</f>
        <v>BHINNEKA RAIGOR III WG12 GAMING MOUSE BLACK</v>
      </c>
      <c r="J7052" t="str">
        <f>VLOOKUP(E7052,'Data Produk'!$A$2:$E$2517,4,FALSE)</f>
        <v>MOUSE GAMING</v>
      </c>
      <c r="K7052" t="str">
        <f>VLOOKUP(D7052,'Data Outlet'!$A$2:$D$17,4,FALSE)</f>
        <v>Joko Susilo</v>
      </c>
      <c r="L7052" t="str">
        <f>VLOOKUP(D7052,'Data Outlet'!$A$2:$D$17,2,FALSE)</f>
        <v>SUMARECON MALL BEKASI</v>
      </c>
    </row>
    <row r="7053" spans="1:12" x14ac:dyDescent="0.25">
      <c r="A7053" t="str">
        <f t="shared" si="222"/>
        <v>T-7052</v>
      </c>
      <c r="B7053" s="3" t="s">
        <v>2584</v>
      </c>
      <c r="C7053" s="5">
        <v>45397</v>
      </c>
      <c r="D7053" s="3" t="s">
        <v>41</v>
      </c>
      <c r="E7053" s="4" t="s">
        <v>700</v>
      </c>
      <c r="F7053" s="9">
        <v>1</v>
      </c>
      <c r="G7053">
        <f>VLOOKUP(E7053,'Data Produk'!$A$2:$E$2517,5,FALSE)</f>
        <v>27000</v>
      </c>
      <c r="H7053">
        <f t="shared" si="221"/>
        <v>27000</v>
      </c>
      <c r="I7053" t="str">
        <f>VLOOKUP(E7053,'Data Produk'!$A$2:$E$2517,3,FALSE)</f>
        <v>BHINNEKA DURALINK KLB2001 BLACK</v>
      </c>
      <c r="J7053" t="str">
        <f>VLOOKUP(E7053,'Data Produk'!$A$2:$E$2517,4,FALSE)</f>
        <v>CABLE</v>
      </c>
      <c r="K7053" t="str">
        <f>VLOOKUP(D7053,'Data Outlet'!$A$2:$D$17,4,FALSE)</f>
        <v>Gita Rahma</v>
      </c>
      <c r="L7053" t="str">
        <f>VLOOKUP(D7053,'Data Outlet'!$A$2:$D$17,2,FALSE)</f>
        <v>MALL GANDARIA CITY</v>
      </c>
    </row>
    <row r="7054" spans="1:12" x14ac:dyDescent="0.25">
      <c r="A7054" t="str">
        <f t="shared" si="222"/>
        <v>T-7053</v>
      </c>
      <c r="B7054" s="3" t="s">
        <v>2584</v>
      </c>
      <c r="C7054" s="5">
        <v>45398</v>
      </c>
      <c r="D7054" s="3" t="s">
        <v>41</v>
      </c>
      <c r="E7054" s="4" t="s">
        <v>1139</v>
      </c>
      <c r="F7054" s="9">
        <v>1</v>
      </c>
      <c r="G7054">
        <f>VLOOKUP(E7054,'Data Produk'!$A$2:$E$2517,5,FALSE)</f>
        <v>73800</v>
      </c>
      <c r="H7054">
        <f t="shared" si="221"/>
        <v>73800</v>
      </c>
      <c r="I7054" t="str">
        <f>VLOOKUP(E7054,'Data Produk'!$A$2:$E$2517,3,FALSE)</f>
        <v>BHINNEKA SMART LIGHT BUB 9W SLB101</v>
      </c>
      <c r="J7054" t="str">
        <f>VLOOKUP(E7054,'Data Produk'!$A$2:$E$2517,4,FALSE)</f>
        <v>SMART LIFE</v>
      </c>
      <c r="K7054" t="str">
        <f>VLOOKUP(D7054,'Data Outlet'!$A$2:$D$17,4,FALSE)</f>
        <v>Gita Rahma</v>
      </c>
      <c r="L7054" t="str">
        <f>VLOOKUP(D7054,'Data Outlet'!$A$2:$D$17,2,FALSE)</f>
        <v>MALL GANDARIA CITY</v>
      </c>
    </row>
    <row r="7055" spans="1:12" x14ac:dyDescent="0.25">
      <c r="A7055" t="str">
        <f t="shared" si="222"/>
        <v>T-7054</v>
      </c>
      <c r="B7055" s="3" t="s">
        <v>2584</v>
      </c>
      <c r="C7055" s="5">
        <v>45390</v>
      </c>
      <c r="D7055" s="3" t="s">
        <v>41</v>
      </c>
      <c r="E7055" s="4" t="s">
        <v>853</v>
      </c>
      <c r="F7055" s="9">
        <v>1</v>
      </c>
      <c r="G7055">
        <f>VLOOKUP(E7055,'Data Produk'!$A$2:$E$2517,5,FALSE)</f>
        <v>396000</v>
      </c>
      <c r="H7055">
        <f t="shared" si="221"/>
        <v>396000</v>
      </c>
      <c r="I7055" t="str">
        <f>VLOOKUP(E7055,'Data Produk'!$A$2:$E$2517,3,FALSE)</f>
        <v>BHINNEKA LEVIOSA MCX01 CONDENSER MICROPHONE BLACK</v>
      </c>
      <c r="J7055" t="str">
        <f>VLOOKUP(E7055,'Data Produk'!$A$2:$E$2517,4,FALSE)</f>
        <v>STREAMING DEVICES</v>
      </c>
      <c r="K7055" t="str">
        <f>VLOOKUP(D7055,'Data Outlet'!$A$2:$D$17,4,FALSE)</f>
        <v>Gita Rahma</v>
      </c>
      <c r="L7055" t="str">
        <f>VLOOKUP(D7055,'Data Outlet'!$A$2:$D$17,2,FALSE)</f>
        <v>MALL GANDARIA CITY</v>
      </c>
    </row>
    <row r="7056" spans="1:12" x14ac:dyDescent="0.25">
      <c r="A7056" t="str">
        <f t="shared" si="222"/>
        <v>T-7055</v>
      </c>
      <c r="B7056" s="3" t="s">
        <v>2584</v>
      </c>
      <c r="C7056" s="5">
        <v>45402</v>
      </c>
      <c r="D7056" s="3" t="s">
        <v>41</v>
      </c>
      <c r="E7056" s="4" t="s">
        <v>884</v>
      </c>
      <c r="F7056" s="9">
        <v>1</v>
      </c>
      <c r="G7056">
        <f>VLOOKUP(E7056,'Data Produk'!$A$2:$E$2517,5,FALSE)</f>
        <v>57600</v>
      </c>
      <c r="H7056">
        <f t="shared" si="221"/>
        <v>57600</v>
      </c>
      <c r="I7056" t="str">
        <f>VLOOKUP(E7056,'Data Produk'!$A$2:$E$2517,3,FALSE)</f>
        <v>BHINNEKA GO W192 OFFICE MOUSE BLACK</v>
      </c>
      <c r="J7056" t="str">
        <f>VLOOKUP(E7056,'Data Produk'!$A$2:$E$2517,4,FALSE)</f>
        <v>OFFICE MOUSE</v>
      </c>
      <c r="K7056" t="str">
        <f>VLOOKUP(D7056,'Data Outlet'!$A$2:$D$17,4,FALSE)</f>
        <v>Gita Rahma</v>
      </c>
      <c r="L7056" t="str">
        <f>VLOOKUP(D7056,'Data Outlet'!$A$2:$D$17,2,FALSE)</f>
        <v>MALL GANDARIA CITY</v>
      </c>
    </row>
    <row r="7057" spans="1:12" x14ac:dyDescent="0.25">
      <c r="A7057" t="str">
        <f t="shared" si="222"/>
        <v>T-7056</v>
      </c>
      <c r="B7057" s="3" t="s">
        <v>2584</v>
      </c>
      <c r="C7057" s="5">
        <v>45394</v>
      </c>
      <c r="D7057" s="3" t="s">
        <v>41</v>
      </c>
      <c r="E7057" s="4" t="s">
        <v>608</v>
      </c>
      <c r="F7057" s="9">
        <v>1</v>
      </c>
      <c r="G7057">
        <f>VLOOKUP(E7057,'Data Produk'!$A$2:$E$2517,5,FALSE)</f>
        <v>243000</v>
      </c>
      <c r="H7057">
        <f t="shared" si="221"/>
        <v>243000</v>
      </c>
      <c r="I7057" t="str">
        <f>VLOOKUP(E7057,'Data Produk'!$A$2:$E$2517,3,FALSE)</f>
        <v>BHINNEKA POWER PLUS 65W 3-PORTS GAN CHARGER (PPS/PD+QC) BLACK</v>
      </c>
      <c r="J7057" t="str">
        <f>VLOOKUP(E7057,'Data Produk'!$A$2:$E$2517,4,FALSE)</f>
        <v>CHARGER</v>
      </c>
      <c r="K7057" t="str">
        <f>VLOOKUP(D7057,'Data Outlet'!$A$2:$D$17,4,FALSE)</f>
        <v>Gita Rahma</v>
      </c>
      <c r="L7057" t="str">
        <f>VLOOKUP(D7057,'Data Outlet'!$A$2:$D$17,2,FALSE)</f>
        <v>MALL GANDARIA CITY</v>
      </c>
    </row>
    <row r="7058" spans="1:12" x14ac:dyDescent="0.25">
      <c r="A7058" t="str">
        <f t="shared" si="222"/>
        <v>T-7057</v>
      </c>
      <c r="B7058" s="3" t="s">
        <v>2584</v>
      </c>
      <c r="C7058" s="5">
        <v>45397</v>
      </c>
      <c r="D7058" s="3" t="s">
        <v>41</v>
      </c>
      <c r="E7058" s="4" t="s">
        <v>1047</v>
      </c>
      <c r="F7058" s="9">
        <v>4</v>
      </c>
      <c r="G7058">
        <f>VLOOKUP(E7058,'Data Produk'!$A$2:$E$2517,5,FALSE)</f>
        <v>29700</v>
      </c>
      <c r="H7058">
        <f t="shared" si="221"/>
        <v>118800</v>
      </c>
      <c r="I7058" t="str">
        <f>VLOOKUP(E7058,'Data Produk'!$A$2:$E$2517,3,FALSE)</f>
        <v>KL201 BHINNEKA USB CABLE LIGHTNING</v>
      </c>
      <c r="J7058" t="str">
        <f>VLOOKUP(E7058,'Data Produk'!$A$2:$E$2517,4,FALSE)</f>
        <v>CABLE</v>
      </c>
      <c r="K7058" t="str">
        <f>VLOOKUP(D7058,'Data Outlet'!$A$2:$D$17,4,FALSE)</f>
        <v>Gita Rahma</v>
      </c>
      <c r="L7058" t="str">
        <f>VLOOKUP(D7058,'Data Outlet'!$A$2:$D$17,2,FALSE)</f>
        <v>MALL GANDARIA CITY</v>
      </c>
    </row>
    <row r="7059" spans="1:12" x14ac:dyDescent="0.25">
      <c r="A7059" t="str">
        <f t="shared" si="222"/>
        <v>T-7058</v>
      </c>
      <c r="B7059" s="3" t="s">
        <v>2584</v>
      </c>
      <c r="C7059" s="5">
        <v>45392</v>
      </c>
      <c r="D7059" s="3" t="s">
        <v>41</v>
      </c>
      <c r="E7059" s="4" t="s">
        <v>1967</v>
      </c>
      <c r="F7059" s="9">
        <v>1</v>
      </c>
      <c r="G7059">
        <f>VLOOKUP(E7059,'Data Produk'!$A$2:$E$2517,5,FALSE)</f>
        <v>27000</v>
      </c>
      <c r="H7059">
        <f t="shared" si="221"/>
        <v>27000</v>
      </c>
      <c r="I7059" t="str">
        <f>VLOOKUP(E7059,'Data Produk'!$A$2:$E$2517,3,FALSE)</f>
        <v>KM201 BHINNEKA USB CABLE MICRO</v>
      </c>
      <c r="J7059" t="str">
        <f>VLOOKUP(E7059,'Data Produk'!$A$2:$E$2517,4,FALSE)</f>
        <v>CABLE</v>
      </c>
      <c r="K7059" t="str">
        <f>VLOOKUP(D7059,'Data Outlet'!$A$2:$D$17,4,FALSE)</f>
        <v>Gita Rahma</v>
      </c>
      <c r="L7059" t="str">
        <f>VLOOKUP(D7059,'Data Outlet'!$A$2:$D$17,2,FALSE)</f>
        <v>MALL GANDARIA CITY</v>
      </c>
    </row>
    <row r="7060" spans="1:12" x14ac:dyDescent="0.25">
      <c r="A7060" t="str">
        <f t="shared" si="222"/>
        <v>T-7059</v>
      </c>
      <c r="B7060" s="3" t="s">
        <v>2584</v>
      </c>
      <c r="C7060" s="5">
        <v>45385</v>
      </c>
      <c r="D7060" s="3" t="s">
        <v>47</v>
      </c>
      <c r="E7060" s="4" t="s">
        <v>2190</v>
      </c>
      <c r="F7060" s="9">
        <v>1</v>
      </c>
      <c r="G7060">
        <f>VLOOKUP(E7060,'Data Produk'!$A$2:$E$2517,5,FALSE)</f>
        <v>40500</v>
      </c>
      <c r="H7060">
        <f t="shared" si="221"/>
        <v>40500</v>
      </c>
      <c r="I7060" t="str">
        <f>VLOOKUP(E7060,'Data Produk'!$A$2:$E$2517,3,FALSE)</f>
        <v>BHINNEKA Mouse Wireless W188 WHITE</v>
      </c>
      <c r="J7060" t="str">
        <f>VLOOKUP(E7060,'Data Produk'!$A$2:$E$2517,4,FALSE)</f>
        <v>OFFICE MOUSE</v>
      </c>
      <c r="K7060" t="str">
        <f>VLOOKUP(D7060,'Data Outlet'!$A$2:$D$17,4,FALSE)</f>
        <v>Joko Susilo</v>
      </c>
      <c r="L7060" t="str">
        <f>VLOOKUP(D7060,'Data Outlet'!$A$2:$D$17,2,FALSE)</f>
        <v>SUMARECON MALL BEKASI</v>
      </c>
    </row>
    <row r="7061" spans="1:12" x14ac:dyDescent="0.25">
      <c r="A7061" t="str">
        <f t="shared" si="222"/>
        <v>T-7060</v>
      </c>
      <c r="B7061" s="3" t="s">
        <v>2584</v>
      </c>
      <c r="C7061" s="5">
        <v>45397</v>
      </c>
      <c r="D7061" s="3" t="s">
        <v>47</v>
      </c>
      <c r="E7061" s="4" t="s">
        <v>1587</v>
      </c>
      <c r="F7061" s="9">
        <v>1</v>
      </c>
      <c r="G7061">
        <f>VLOOKUP(E7061,'Data Produk'!$A$2:$E$2517,5,FALSE)</f>
        <v>386100</v>
      </c>
      <c r="H7061">
        <f t="shared" si="221"/>
        <v>386100</v>
      </c>
      <c r="I7061" t="str">
        <f>VLOOKUP(E7061,'Data Produk'!$A$2:$E$2517,3,FALSE)</f>
        <v>BHINNEKA Gaming Keyboard MK-853 RGB BLUE SWITCH (BLACK)</v>
      </c>
      <c r="J7061" t="str">
        <f>VLOOKUP(E7061,'Data Produk'!$A$2:$E$2517,4,FALSE)</f>
        <v>KEYBOARD GAMING</v>
      </c>
      <c r="K7061" t="str">
        <f>VLOOKUP(D7061,'Data Outlet'!$A$2:$D$17,4,FALSE)</f>
        <v>Joko Susilo</v>
      </c>
      <c r="L7061" t="str">
        <f>VLOOKUP(D7061,'Data Outlet'!$A$2:$D$17,2,FALSE)</f>
        <v>SUMARECON MALL BEKASI</v>
      </c>
    </row>
    <row r="7062" spans="1:12" x14ac:dyDescent="0.25">
      <c r="A7062" t="str">
        <f t="shared" si="222"/>
        <v>T-7061</v>
      </c>
      <c r="B7062" s="3" t="s">
        <v>2584</v>
      </c>
      <c r="C7062" s="5">
        <v>45397</v>
      </c>
      <c r="D7062" s="3" t="s">
        <v>47</v>
      </c>
      <c r="E7062" s="4" t="s">
        <v>575</v>
      </c>
      <c r="F7062" s="9">
        <v>1</v>
      </c>
      <c r="G7062">
        <f>VLOOKUP(E7062,'Data Produk'!$A$2:$E$2517,5,FALSE)</f>
        <v>37350</v>
      </c>
      <c r="H7062">
        <f t="shared" si="221"/>
        <v>37350</v>
      </c>
      <c r="I7062" t="str">
        <f>VLOOKUP(E7062,'Data Produk'!$A$2:$E$2517,3,FALSE)</f>
        <v>BHINNEKA LAVALIER MV01 MICROPHONE BLACK</v>
      </c>
      <c r="J7062" t="str">
        <f>VLOOKUP(E7062,'Data Produk'!$A$2:$E$2517,4,FALSE)</f>
        <v>STREAMING DEVICES</v>
      </c>
      <c r="K7062" t="str">
        <f>VLOOKUP(D7062,'Data Outlet'!$A$2:$D$17,4,FALSE)</f>
        <v>Joko Susilo</v>
      </c>
      <c r="L7062" t="str">
        <f>VLOOKUP(D7062,'Data Outlet'!$A$2:$D$17,2,FALSE)</f>
        <v>SUMARECON MALL BEKASI</v>
      </c>
    </row>
    <row r="7063" spans="1:12" x14ac:dyDescent="0.25">
      <c r="A7063" t="str">
        <f t="shared" si="222"/>
        <v>T-7062</v>
      </c>
      <c r="B7063" s="3" t="s">
        <v>2584</v>
      </c>
      <c r="C7063" s="5">
        <v>45386</v>
      </c>
      <c r="D7063" s="3" t="s">
        <v>41</v>
      </c>
      <c r="E7063" s="4" t="s">
        <v>1311</v>
      </c>
      <c r="F7063" s="9">
        <v>1</v>
      </c>
      <c r="G7063">
        <f>VLOOKUP(E7063,'Data Produk'!$A$2:$E$2517,5,FALSE)</f>
        <v>107100</v>
      </c>
      <c r="H7063">
        <f t="shared" si="221"/>
        <v>107100</v>
      </c>
      <c r="I7063" t="str">
        <f>VLOOKUP(E7063,'Data Produk'!$A$2:$E$2517,3,FALSE)</f>
        <v>BHINNEKA CW2-Q02 38W 2-PORTS CHARGER (QC) WHITE</v>
      </c>
      <c r="J7063" t="str">
        <f>VLOOKUP(E7063,'Data Produk'!$A$2:$E$2517,4,FALSE)</f>
        <v>CHARGER</v>
      </c>
      <c r="K7063" t="str">
        <f>VLOOKUP(D7063,'Data Outlet'!$A$2:$D$17,4,FALSE)</f>
        <v>Gita Rahma</v>
      </c>
      <c r="L7063" t="str">
        <f>VLOOKUP(D7063,'Data Outlet'!$A$2:$D$17,2,FALSE)</f>
        <v>MALL GANDARIA CITY</v>
      </c>
    </row>
    <row r="7064" spans="1:12" x14ac:dyDescent="0.25">
      <c r="A7064" t="str">
        <f t="shared" si="222"/>
        <v>T-7063</v>
      </c>
      <c r="B7064" s="3" t="s">
        <v>2584</v>
      </c>
      <c r="C7064" s="5">
        <v>45412</v>
      </c>
      <c r="D7064" s="3" t="s">
        <v>47</v>
      </c>
      <c r="E7064" s="4" t="s">
        <v>1578</v>
      </c>
      <c r="F7064" s="9">
        <v>1</v>
      </c>
      <c r="G7064">
        <f>VLOOKUP(E7064,'Data Produk'!$A$2:$E$2517,5,FALSE)</f>
        <v>44100</v>
      </c>
      <c r="H7064">
        <f t="shared" si="221"/>
        <v>44100</v>
      </c>
      <c r="I7064" t="str">
        <f>VLOOKUP(E7064,'Data Produk'!$A$2:$E$2517,3,FALSE)</f>
        <v>BHINNEKA POWER PURE 18W 1-PORT TYPE-A USB CHARGER (QC) WHITE</v>
      </c>
      <c r="J7064" t="str">
        <f>VLOOKUP(E7064,'Data Produk'!$A$2:$E$2517,4,FALSE)</f>
        <v>CHARGER</v>
      </c>
      <c r="K7064" t="str">
        <f>VLOOKUP(D7064,'Data Outlet'!$A$2:$D$17,4,FALSE)</f>
        <v>Joko Susilo</v>
      </c>
      <c r="L7064" t="str">
        <f>VLOOKUP(D7064,'Data Outlet'!$A$2:$D$17,2,FALSE)</f>
        <v>SUMARECON MALL BEKASI</v>
      </c>
    </row>
    <row r="7065" spans="1:12" x14ac:dyDescent="0.25">
      <c r="A7065" t="str">
        <f t="shared" si="222"/>
        <v>T-7064</v>
      </c>
      <c r="B7065" s="3" t="s">
        <v>2584</v>
      </c>
      <c r="C7065" s="5">
        <v>45394</v>
      </c>
      <c r="D7065" s="3" t="s">
        <v>41</v>
      </c>
      <c r="E7065" s="4" t="s">
        <v>2191</v>
      </c>
      <c r="F7065" s="9">
        <v>1</v>
      </c>
      <c r="G7065">
        <f>VLOOKUP(E7065,'Data Produk'!$A$2:$E$2517,5,FALSE)</f>
        <v>386100</v>
      </c>
      <c r="H7065">
        <f t="shared" si="221"/>
        <v>386100</v>
      </c>
      <c r="I7065" t="str">
        <f>VLOOKUP(E7065,'Data Produk'!$A$2:$E$2517,3,FALSE)</f>
        <v>BHINNEKA Gaming Keyboard MK-853 V2 BLUE SWITCH (BLACK)</v>
      </c>
      <c r="J7065" t="str">
        <f>VLOOKUP(E7065,'Data Produk'!$A$2:$E$2517,4,FALSE)</f>
        <v>KEYBOARD GAMING</v>
      </c>
      <c r="K7065" t="str">
        <f>VLOOKUP(D7065,'Data Outlet'!$A$2:$D$17,4,FALSE)</f>
        <v>Gita Rahma</v>
      </c>
      <c r="L7065" t="str">
        <f>VLOOKUP(D7065,'Data Outlet'!$A$2:$D$17,2,FALSE)</f>
        <v>MALL GANDARIA CITY</v>
      </c>
    </row>
    <row r="7066" spans="1:12" x14ac:dyDescent="0.25">
      <c r="A7066" t="str">
        <f t="shared" si="222"/>
        <v>T-7065</v>
      </c>
      <c r="B7066" s="3" t="s">
        <v>2584</v>
      </c>
      <c r="C7066" s="5">
        <v>45408</v>
      </c>
      <c r="D7066" s="3" t="s">
        <v>47</v>
      </c>
      <c r="E7066" s="4" t="s">
        <v>637</v>
      </c>
      <c r="F7066" s="9">
        <v>2</v>
      </c>
      <c r="G7066">
        <f>VLOOKUP(E7066,'Data Produk'!$A$2:$E$2517,5,FALSE)</f>
        <v>57600</v>
      </c>
      <c r="H7066">
        <f t="shared" si="221"/>
        <v>115200</v>
      </c>
      <c r="I7066" t="str">
        <f>VLOOKUP(E7066,'Data Produk'!$A$2:$E$2517,3,FALSE)</f>
        <v>BHINNEKA GO W192 OFFICE MOUSE BLACK</v>
      </c>
      <c r="J7066" t="str">
        <f>VLOOKUP(E7066,'Data Produk'!$A$2:$E$2517,4,FALSE)</f>
        <v>OFFICE MOUSE</v>
      </c>
      <c r="K7066" t="str">
        <f>VLOOKUP(D7066,'Data Outlet'!$A$2:$D$17,4,FALSE)</f>
        <v>Joko Susilo</v>
      </c>
      <c r="L7066" t="str">
        <f>VLOOKUP(D7066,'Data Outlet'!$A$2:$D$17,2,FALSE)</f>
        <v>SUMARECON MALL BEKASI</v>
      </c>
    </row>
    <row r="7067" spans="1:12" x14ac:dyDescent="0.25">
      <c r="A7067" t="str">
        <f t="shared" si="222"/>
        <v>T-7066</v>
      </c>
      <c r="B7067" s="3" t="s">
        <v>2584</v>
      </c>
      <c r="C7067" s="5">
        <v>45394</v>
      </c>
      <c r="D7067" s="3" t="s">
        <v>47</v>
      </c>
      <c r="E7067" s="4" t="s">
        <v>908</v>
      </c>
      <c r="F7067" s="9">
        <v>2</v>
      </c>
      <c r="G7067">
        <f>VLOOKUP(E7067,'Data Produk'!$A$2:$E$2517,5,FALSE)</f>
        <v>18000</v>
      </c>
      <c r="H7067">
        <f t="shared" si="221"/>
        <v>36000</v>
      </c>
      <c r="I7067" t="str">
        <f>VLOOKUP(E7067,'Data Produk'!$A$2:$E$2517,3,FALSE)</f>
        <v>BHINNEKA DURALINK KLB1201 BLACK</v>
      </c>
      <c r="J7067" t="str">
        <f>VLOOKUP(E7067,'Data Produk'!$A$2:$E$2517,4,FALSE)</f>
        <v>CABLE</v>
      </c>
      <c r="K7067" t="str">
        <f>VLOOKUP(D7067,'Data Outlet'!$A$2:$D$17,4,FALSE)</f>
        <v>Joko Susilo</v>
      </c>
      <c r="L7067" t="str">
        <f>VLOOKUP(D7067,'Data Outlet'!$A$2:$D$17,2,FALSE)</f>
        <v>SUMARECON MALL BEKASI</v>
      </c>
    </row>
    <row r="7068" spans="1:12" x14ac:dyDescent="0.25">
      <c r="A7068" t="str">
        <f t="shared" si="222"/>
        <v>T-7067</v>
      </c>
      <c r="B7068" s="3" t="s">
        <v>2584</v>
      </c>
      <c r="C7068" s="5">
        <v>45412</v>
      </c>
      <c r="D7068" s="3" t="s">
        <v>41</v>
      </c>
      <c r="E7068" s="4" t="s">
        <v>2192</v>
      </c>
      <c r="F7068" s="9">
        <v>1</v>
      </c>
      <c r="G7068">
        <f>VLOOKUP(E7068,'Data Produk'!$A$2:$E$2517,5,FALSE)</f>
        <v>11700</v>
      </c>
      <c r="H7068">
        <f t="shared" si="221"/>
        <v>11700</v>
      </c>
      <c r="I7068" t="str">
        <f>VLOOKUP(E7068,'Data Produk'!$A$2:$E$2517,3,FALSE)</f>
        <v>BHINNEKA Gaming Mousepad MP25</v>
      </c>
      <c r="J7068" t="str">
        <f>VLOOKUP(E7068,'Data Produk'!$A$2:$E$2517,4,FALSE)</f>
        <v>BASIC MOUSEPAD</v>
      </c>
      <c r="K7068" t="str">
        <f>VLOOKUP(D7068,'Data Outlet'!$A$2:$D$17,4,FALSE)</f>
        <v>Gita Rahma</v>
      </c>
      <c r="L7068" t="str">
        <f>VLOOKUP(D7068,'Data Outlet'!$A$2:$D$17,2,FALSE)</f>
        <v>MALL GANDARIA CITY</v>
      </c>
    </row>
    <row r="7069" spans="1:12" x14ac:dyDescent="0.25">
      <c r="A7069" t="str">
        <f t="shared" si="222"/>
        <v>T-7068</v>
      </c>
      <c r="B7069" s="3" t="s">
        <v>2584</v>
      </c>
      <c r="C7069" s="5">
        <v>45390</v>
      </c>
      <c r="D7069" s="3" t="s">
        <v>47</v>
      </c>
      <c r="E7069" s="4" t="s">
        <v>1718</v>
      </c>
      <c r="F7069" s="9">
        <v>1</v>
      </c>
      <c r="G7069">
        <f>VLOOKUP(E7069,'Data Produk'!$A$2:$E$2517,5,FALSE)</f>
        <v>78750</v>
      </c>
      <c r="H7069">
        <f t="shared" si="221"/>
        <v>78750</v>
      </c>
      <c r="I7069" t="str">
        <f>VLOOKUP(E7069,'Data Produk'!$A$2:$E$2517,3,FALSE)</f>
        <v>BHINNEKA CRYTO VX7 GAMING MOUSE PINK</v>
      </c>
      <c r="J7069" t="str">
        <f>VLOOKUP(E7069,'Data Produk'!$A$2:$E$2517,4,FALSE)</f>
        <v>MOUSE GAMING</v>
      </c>
      <c r="K7069" t="str">
        <f>VLOOKUP(D7069,'Data Outlet'!$A$2:$D$17,4,FALSE)</f>
        <v>Joko Susilo</v>
      </c>
      <c r="L7069" t="str">
        <f>VLOOKUP(D7069,'Data Outlet'!$A$2:$D$17,2,FALSE)</f>
        <v>SUMARECON MALL BEKASI</v>
      </c>
    </row>
    <row r="7070" spans="1:12" x14ac:dyDescent="0.25">
      <c r="A7070" t="str">
        <f t="shared" si="222"/>
        <v>T-7069</v>
      </c>
      <c r="B7070" s="3" t="s">
        <v>2584</v>
      </c>
      <c r="C7070" s="5">
        <v>45411</v>
      </c>
      <c r="D7070" s="3" t="s">
        <v>41</v>
      </c>
      <c r="E7070" s="4" t="s">
        <v>1844</v>
      </c>
      <c r="F7070" s="9">
        <v>1</v>
      </c>
      <c r="G7070">
        <f>VLOOKUP(E7070,'Data Produk'!$A$2:$E$2517,5,FALSE)</f>
        <v>130500</v>
      </c>
      <c r="H7070">
        <f t="shared" si="221"/>
        <v>130500</v>
      </c>
      <c r="I7070" t="str">
        <f>VLOOKUP(E7070,'Data Produk'!$A$2:$E$2517,3,FALSE)</f>
        <v>BHINNEKA TRINITY MH88 GAMING HEADSET PINK</v>
      </c>
      <c r="J7070" t="str">
        <f>VLOOKUP(E7070,'Data Produk'!$A$2:$E$2517,4,FALSE)</f>
        <v>GAMING HEADSET</v>
      </c>
      <c r="K7070" t="str">
        <f>VLOOKUP(D7070,'Data Outlet'!$A$2:$D$17,4,FALSE)</f>
        <v>Gita Rahma</v>
      </c>
      <c r="L7070" t="str">
        <f>VLOOKUP(D7070,'Data Outlet'!$A$2:$D$17,2,FALSE)</f>
        <v>MALL GANDARIA CITY</v>
      </c>
    </row>
    <row r="7071" spans="1:12" x14ac:dyDescent="0.25">
      <c r="A7071" t="str">
        <f t="shared" si="222"/>
        <v>T-7070</v>
      </c>
      <c r="B7071" s="3" t="s">
        <v>2584</v>
      </c>
      <c r="C7071" s="5">
        <v>45398</v>
      </c>
      <c r="D7071" s="3" t="s">
        <v>41</v>
      </c>
      <c r="E7071" s="4" t="s">
        <v>1605</v>
      </c>
      <c r="F7071" s="9">
        <v>1</v>
      </c>
      <c r="G7071">
        <f>VLOOKUP(E7071,'Data Produk'!$A$2:$E$2517,5,FALSE)</f>
        <v>34200</v>
      </c>
      <c r="H7071">
        <f t="shared" si="221"/>
        <v>34200</v>
      </c>
      <c r="I7071" t="str">
        <f>VLOOKUP(E7071,'Data Produk'!$A$2:$E$2517,3,FALSE)</f>
        <v>KM106 BHINNEKA USB CABLE MICRO</v>
      </c>
      <c r="J7071" t="str">
        <f>VLOOKUP(E7071,'Data Produk'!$A$2:$E$2517,4,FALSE)</f>
        <v>CABLE</v>
      </c>
      <c r="K7071" t="str">
        <f>VLOOKUP(D7071,'Data Outlet'!$A$2:$D$17,4,FALSE)</f>
        <v>Gita Rahma</v>
      </c>
      <c r="L7071" t="str">
        <f>VLOOKUP(D7071,'Data Outlet'!$A$2:$D$17,2,FALSE)</f>
        <v>MALL GANDARIA CITY</v>
      </c>
    </row>
    <row r="7072" spans="1:12" x14ac:dyDescent="0.25">
      <c r="A7072" t="str">
        <f t="shared" si="222"/>
        <v>T-7071</v>
      </c>
      <c r="B7072" s="3" t="s">
        <v>2584</v>
      </c>
      <c r="C7072" s="5">
        <v>45410</v>
      </c>
      <c r="D7072" s="3" t="s">
        <v>41</v>
      </c>
      <c r="E7072" s="4" t="s">
        <v>2193</v>
      </c>
      <c r="F7072" s="9">
        <v>1</v>
      </c>
      <c r="G7072">
        <f>VLOOKUP(E7072,'Data Produk'!$A$2:$E$2517,5,FALSE)</f>
        <v>173000</v>
      </c>
      <c r="H7072">
        <f t="shared" si="221"/>
        <v>173000</v>
      </c>
      <c r="I7072" t="str">
        <f>VLOOKUP(E7072,'Data Produk'!$A$2:$E$2517,3,FALSE)</f>
        <v>BHINNEKA Gaming Mousepad RGB MPR800s PINK</v>
      </c>
      <c r="J7072" t="str">
        <f>VLOOKUP(E7072,'Data Produk'!$A$2:$E$2517,4,FALSE)</f>
        <v>GAMING MOUSEPAD</v>
      </c>
      <c r="K7072" t="str">
        <f>VLOOKUP(D7072,'Data Outlet'!$A$2:$D$17,4,FALSE)</f>
        <v>Gita Rahma</v>
      </c>
      <c r="L7072" t="str">
        <f>VLOOKUP(D7072,'Data Outlet'!$A$2:$D$17,2,FALSE)</f>
        <v>MALL GANDARIA CITY</v>
      </c>
    </row>
    <row r="7073" spans="1:12" x14ac:dyDescent="0.25">
      <c r="A7073" t="str">
        <f t="shared" si="222"/>
        <v>T-7072</v>
      </c>
      <c r="B7073" s="3" t="s">
        <v>2584</v>
      </c>
      <c r="C7073" s="5">
        <v>45387</v>
      </c>
      <c r="D7073" s="3" t="s">
        <v>47</v>
      </c>
      <c r="E7073" s="4" t="s">
        <v>2194</v>
      </c>
      <c r="F7073" s="9">
        <v>1</v>
      </c>
      <c r="G7073">
        <f>VLOOKUP(E7073,'Data Produk'!$A$2:$E$2517,5,FALSE)</f>
        <v>170100</v>
      </c>
      <c r="H7073">
        <f t="shared" si="221"/>
        <v>170100</v>
      </c>
      <c r="I7073" t="str">
        <f>VLOOKUP(E7073,'Data Produk'!$A$2:$E$2517,3,FALSE)</f>
        <v>BHINNEKA Gaming Keyboard K-613L FULL SIZE</v>
      </c>
      <c r="J7073" t="str">
        <f>VLOOKUP(E7073,'Data Produk'!$A$2:$E$2517,4,FALSE)</f>
        <v>KEYBOARD GAMING</v>
      </c>
      <c r="K7073" t="str">
        <f>VLOOKUP(D7073,'Data Outlet'!$A$2:$D$17,4,FALSE)</f>
        <v>Joko Susilo</v>
      </c>
      <c r="L7073" t="str">
        <f>VLOOKUP(D7073,'Data Outlet'!$A$2:$D$17,2,FALSE)</f>
        <v>SUMARECON MALL BEKASI</v>
      </c>
    </row>
    <row r="7074" spans="1:12" x14ac:dyDescent="0.25">
      <c r="A7074" t="str">
        <f t="shared" si="222"/>
        <v>T-7073</v>
      </c>
      <c r="B7074" s="3" t="s">
        <v>2584</v>
      </c>
      <c r="C7074" s="5">
        <v>45406</v>
      </c>
      <c r="D7074" s="3" t="s">
        <v>47</v>
      </c>
      <c r="E7074" s="4" t="s">
        <v>597</v>
      </c>
      <c r="F7074" s="9">
        <v>1</v>
      </c>
      <c r="G7074">
        <f>VLOOKUP(E7074,'Data Produk'!$A$2:$E$2517,5,FALSE)</f>
        <v>25200</v>
      </c>
      <c r="H7074">
        <f t="shared" si="221"/>
        <v>25200</v>
      </c>
      <c r="I7074" t="str">
        <f>VLOOKUP(E7074,'Data Produk'!$A$2:$E$2517,3,FALSE)</f>
        <v>BHINNEKA HYPERLINK KD60C1501 BLACK</v>
      </c>
      <c r="J7074" t="str">
        <f>VLOOKUP(E7074,'Data Produk'!$A$2:$E$2517,4,FALSE)</f>
        <v>CABLE</v>
      </c>
      <c r="K7074" t="str">
        <f>VLOOKUP(D7074,'Data Outlet'!$A$2:$D$17,4,FALSE)</f>
        <v>Joko Susilo</v>
      </c>
      <c r="L7074" t="str">
        <f>VLOOKUP(D7074,'Data Outlet'!$A$2:$D$17,2,FALSE)</f>
        <v>SUMARECON MALL BEKASI</v>
      </c>
    </row>
    <row r="7075" spans="1:12" x14ac:dyDescent="0.25">
      <c r="A7075" t="str">
        <f t="shared" si="222"/>
        <v>T-7074</v>
      </c>
      <c r="B7075" s="3" t="s">
        <v>2584</v>
      </c>
      <c r="C7075" s="5">
        <v>45400</v>
      </c>
      <c r="D7075" s="3" t="s">
        <v>41</v>
      </c>
      <c r="E7075" s="4" t="s">
        <v>1753</v>
      </c>
      <c r="F7075" s="9">
        <v>1</v>
      </c>
      <c r="G7075">
        <f>VLOOKUP(E7075,'Data Produk'!$A$2:$E$2517,5,FALSE)</f>
        <v>34200</v>
      </c>
      <c r="H7075">
        <f t="shared" si="221"/>
        <v>34200</v>
      </c>
      <c r="I7075" t="str">
        <f>VLOOKUP(E7075,'Data Produk'!$A$2:$E$2517,3,FALSE)</f>
        <v>KC104 BHINNEKA USB CABLE TYPE C</v>
      </c>
      <c r="J7075" t="str">
        <f>VLOOKUP(E7075,'Data Produk'!$A$2:$E$2517,4,FALSE)</f>
        <v>CABLE</v>
      </c>
      <c r="K7075" t="str">
        <f>VLOOKUP(D7075,'Data Outlet'!$A$2:$D$17,4,FALSE)</f>
        <v>Gita Rahma</v>
      </c>
      <c r="L7075" t="str">
        <f>VLOOKUP(D7075,'Data Outlet'!$A$2:$D$17,2,FALSE)</f>
        <v>MALL GANDARIA CITY</v>
      </c>
    </row>
    <row r="7076" spans="1:12" x14ac:dyDescent="0.25">
      <c r="A7076" t="str">
        <f t="shared" si="222"/>
        <v>T-7075</v>
      </c>
      <c r="B7076" s="3" t="s">
        <v>2584</v>
      </c>
      <c r="C7076" s="5">
        <v>45399</v>
      </c>
      <c r="D7076" s="3" t="s">
        <v>47</v>
      </c>
      <c r="E7076" s="4" t="s">
        <v>603</v>
      </c>
      <c r="F7076" s="9">
        <v>1</v>
      </c>
      <c r="G7076">
        <f>VLOOKUP(E7076,'Data Produk'!$A$2:$E$2517,5,FALSE)</f>
        <v>22500</v>
      </c>
      <c r="H7076">
        <f t="shared" si="221"/>
        <v>22500</v>
      </c>
      <c r="I7076" t="str">
        <f>VLOOKUP(E7076,'Data Produk'!$A$2:$E$2517,3,FALSE)</f>
        <v>BHINNEKA HYPERLINK KV65C1201 BLACK</v>
      </c>
      <c r="J7076" t="str">
        <f>VLOOKUP(E7076,'Data Produk'!$A$2:$E$2517,4,FALSE)</f>
        <v>CABLE</v>
      </c>
      <c r="K7076" t="str">
        <f>VLOOKUP(D7076,'Data Outlet'!$A$2:$D$17,4,FALSE)</f>
        <v>Joko Susilo</v>
      </c>
      <c r="L7076" t="str">
        <f>VLOOKUP(D7076,'Data Outlet'!$A$2:$D$17,2,FALSE)</f>
        <v>SUMARECON MALL BEKASI</v>
      </c>
    </row>
    <row r="7077" spans="1:12" x14ac:dyDescent="0.25">
      <c r="A7077" t="str">
        <f t="shared" si="222"/>
        <v>T-7076</v>
      </c>
      <c r="B7077" s="3" t="s">
        <v>2584</v>
      </c>
      <c r="C7077" s="5">
        <v>45389</v>
      </c>
      <c r="D7077" s="3" t="s">
        <v>47</v>
      </c>
      <c r="E7077" s="4" t="s">
        <v>1833</v>
      </c>
      <c r="F7077" s="9">
        <v>1</v>
      </c>
      <c r="G7077">
        <f>VLOOKUP(E7077,'Data Produk'!$A$2:$E$2517,5,FALSE)</f>
        <v>74700</v>
      </c>
      <c r="H7077">
        <f t="shared" si="221"/>
        <v>74700</v>
      </c>
      <c r="I7077" t="str">
        <f>VLOOKUP(E7077,'Data Produk'!$A$2:$E$2517,3,FALSE)</f>
        <v>BHINNEKA KM100 OFFICE COMBO BLACK</v>
      </c>
      <c r="J7077" t="str">
        <f>VLOOKUP(E7077,'Data Produk'!$A$2:$E$2517,4,FALSE)</f>
        <v>OFFICE COMBO</v>
      </c>
      <c r="K7077" t="str">
        <f>VLOOKUP(D7077,'Data Outlet'!$A$2:$D$17,4,FALSE)</f>
        <v>Joko Susilo</v>
      </c>
      <c r="L7077" t="str">
        <f>VLOOKUP(D7077,'Data Outlet'!$A$2:$D$17,2,FALSE)</f>
        <v>SUMARECON MALL BEKASI</v>
      </c>
    </row>
    <row r="7078" spans="1:12" x14ac:dyDescent="0.25">
      <c r="A7078" t="str">
        <f t="shared" si="222"/>
        <v>T-7077</v>
      </c>
      <c r="B7078" s="3" t="s">
        <v>2584</v>
      </c>
      <c r="C7078" s="5">
        <v>45404</v>
      </c>
      <c r="D7078" s="3" t="s">
        <v>41</v>
      </c>
      <c r="E7078" s="4" t="s">
        <v>1767</v>
      </c>
      <c r="F7078" s="9">
        <v>1</v>
      </c>
      <c r="G7078">
        <f>VLOOKUP(E7078,'Data Produk'!$A$2:$E$2517,5,FALSE)</f>
        <v>25200</v>
      </c>
      <c r="H7078">
        <f t="shared" si="221"/>
        <v>25200</v>
      </c>
      <c r="I7078" t="str">
        <f>VLOOKUP(E7078,'Data Produk'!$A$2:$E$2517,3,FALSE)</f>
        <v>KDC105 BHINNEKA USB CABLE TYPE C</v>
      </c>
      <c r="J7078" t="str">
        <f>VLOOKUP(E7078,'Data Produk'!$A$2:$E$2517,4,FALSE)</f>
        <v>CABLE</v>
      </c>
      <c r="K7078" t="str">
        <f>VLOOKUP(D7078,'Data Outlet'!$A$2:$D$17,4,FALSE)</f>
        <v>Gita Rahma</v>
      </c>
      <c r="L7078" t="str">
        <f>VLOOKUP(D7078,'Data Outlet'!$A$2:$D$17,2,FALSE)</f>
        <v>MALL GANDARIA CITY</v>
      </c>
    </row>
    <row r="7079" spans="1:12" x14ac:dyDescent="0.25">
      <c r="A7079" t="str">
        <f t="shared" si="222"/>
        <v>T-7078</v>
      </c>
      <c r="B7079" s="3" t="s">
        <v>2584</v>
      </c>
      <c r="C7079" s="5">
        <v>45393</v>
      </c>
      <c r="D7079" s="3" t="s">
        <v>47</v>
      </c>
      <c r="E7079" s="4" t="s">
        <v>1969</v>
      </c>
      <c r="F7079" s="9">
        <v>3</v>
      </c>
      <c r="G7079">
        <f>VLOOKUP(E7079,'Data Produk'!$A$2:$E$2517,5,FALSE)</f>
        <v>76500</v>
      </c>
      <c r="H7079">
        <f t="shared" si="221"/>
        <v>229500</v>
      </c>
      <c r="I7079" t="str">
        <f>VLOOKUP(E7079,'Data Produk'!$A$2:$E$2517,3,FALSE)</f>
        <v>BHINNEKA Gaming Keyboard K-511.</v>
      </c>
      <c r="J7079" t="str">
        <f>VLOOKUP(E7079,'Data Produk'!$A$2:$E$2517,4,FALSE)</f>
        <v>KEYBOARD GAMING</v>
      </c>
      <c r="K7079" t="str">
        <f>VLOOKUP(D7079,'Data Outlet'!$A$2:$D$17,4,FALSE)</f>
        <v>Joko Susilo</v>
      </c>
      <c r="L7079" t="str">
        <f>VLOOKUP(D7079,'Data Outlet'!$A$2:$D$17,2,FALSE)</f>
        <v>SUMARECON MALL BEKASI</v>
      </c>
    </row>
    <row r="7080" spans="1:12" x14ac:dyDescent="0.25">
      <c r="A7080" t="str">
        <f t="shared" si="222"/>
        <v>T-7079</v>
      </c>
      <c r="B7080" s="3" t="s">
        <v>2584</v>
      </c>
      <c r="C7080" s="5">
        <v>45405</v>
      </c>
      <c r="D7080" s="3" t="s">
        <v>47</v>
      </c>
      <c r="E7080" s="4" t="s">
        <v>1582</v>
      </c>
      <c r="F7080" s="9">
        <v>3</v>
      </c>
      <c r="G7080">
        <f>VLOOKUP(E7080,'Data Produk'!$A$2:$E$2517,5,FALSE)</f>
        <v>25200</v>
      </c>
      <c r="H7080">
        <f t="shared" si="221"/>
        <v>75600</v>
      </c>
      <c r="I7080" t="str">
        <f>VLOOKUP(E7080,'Data Produk'!$A$2:$E$2517,3,FALSE)</f>
        <v>KDC105 BHINNEKA USB CABLE TYPE C</v>
      </c>
      <c r="J7080" t="str">
        <f>VLOOKUP(E7080,'Data Produk'!$A$2:$E$2517,4,FALSE)</f>
        <v>CABLE</v>
      </c>
      <c r="K7080" t="str">
        <f>VLOOKUP(D7080,'Data Outlet'!$A$2:$D$17,4,FALSE)</f>
        <v>Joko Susilo</v>
      </c>
      <c r="L7080" t="str">
        <f>VLOOKUP(D7080,'Data Outlet'!$A$2:$D$17,2,FALSE)</f>
        <v>SUMARECON MALL BEKASI</v>
      </c>
    </row>
    <row r="7081" spans="1:12" x14ac:dyDescent="0.25">
      <c r="A7081" t="str">
        <f t="shared" si="222"/>
        <v>T-7080</v>
      </c>
      <c r="B7081" s="3" t="s">
        <v>2584</v>
      </c>
      <c r="C7081" s="5">
        <v>45383</v>
      </c>
      <c r="D7081" s="3" t="s">
        <v>47</v>
      </c>
      <c r="E7081" s="4" t="s">
        <v>1604</v>
      </c>
      <c r="F7081" s="9">
        <v>1</v>
      </c>
      <c r="G7081">
        <f>VLOOKUP(E7081,'Data Produk'!$A$2:$E$2517,5,FALSE)</f>
        <v>130500</v>
      </c>
      <c r="H7081">
        <f t="shared" si="221"/>
        <v>130500</v>
      </c>
      <c r="I7081" t="str">
        <f>VLOOKUP(E7081,'Data Produk'!$A$2:$E$2517,3,FALSE)</f>
        <v>BHINNEKA TRINITY MH88 GAMING HEADSET WHITE</v>
      </c>
      <c r="J7081" t="str">
        <f>VLOOKUP(E7081,'Data Produk'!$A$2:$E$2517,4,FALSE)</f>
        <v>GAMING HEADSET</v>
      </c>
      <c r="K7081" t="str">
        <f>VLOOKUP(D7081,'Data Outlet'!$A$2:$D$17,4,FALSE)</f>
        <v>Joko Susilo</v>
      </c>
      <c r="L7081" t="str">
        <f>VLOOKUP(D7081,'Data Outlet'!$A$2:$D$17,2,FALSE)</f>
        <v>SUMARECON MALL BEKASI</v>
      </c>
    </row>
    <row r="7082" spans="1:12" x14ac:dyDescent="0.25">
      <c r="A7082" t="str">
        <f t="shared" si="222"/>
        <v>T-7081</v>
      </c>
      <c r="B7082" s="3" t="s">
        <v>2584</v>
      </c>
      <c r="C7082" s="5">
        <v>45393</v>
      </c>
      <c r="D7082" s="3" t="s">
        <v>41</v>
      </c>
      <c r="E7082" s="4" t="s">
        <v>1961</v>
      </c>
      <c r="F7082" s="9">
        <v>1</v>
      </c>
      <c r="G7082">
        <f>VLOOKUP(E7082,'Data Produk'!$A$2:$E$2517,5,FALSE)</f>
        <v>148500</v>
      </c>
      <c r="H7082">
        <f t="shared" si="221"/>
        <v>148500</v>
      </c>
      <c r="I7082" t="str">
        <f>VLOOKUP(E7082,'Data Produk'!$A$2:$E$2517,3,FALSE)</f>
        <v>BHINNEKA SMART ADAPTOR LA1A01</v>
      </c>
      <c r="J7082" t="str">
        <f>VLOOKUP(E7082,'Data Produk'!$A$2:$E$2517,4,FALSE)</f>
        <v>SMART LIFE</v>
      </c>
      <c r="K7082" t="str">
        <f>VLOOKUP(D7082,'Data Outlet'!$A$2:$D$17,4,FALSE)</f>
        <v>Gita Rahma</v>
      </c>
      <c r="L7082" t="str">
        <f>VLOOKUP(D7082,'Data Outlet'!$A$2:$D$17,2,FALSE)</f>
        <v>MALL GANDARIA CITY</v>
      </c>
    </row>
    <row r="7083" spans="1:12" x14ac:dyDescent="0.25">
      <c r="A7083" t="str">
        <f t="shared" si="222"/>
        <v>T-7082</v>
      </c>
      <c r="B7083" s="3" t="s">
        <v>2584</v>
      </c>
      <c r="C7083" s="5">
        <v>45386</v>
      </c>
      <c r="D7083" s="3" t="s">
        <v>41</v>
      </c>
      <c r="E7083" s="4" t="s">
        <v>1026</v>
      </c>
      <c r="F7083" s="9">
        <v>4</v>
      </c>
      <c r="G7083">
        <f>VLOOKUP(E7083,'Data Produk'!$A$2:$E$2517,5,FALSE)</f>
        <v>29700</v>
      </c>
      <c r="H7083">
        <f t="shared" si="221"/>
        <v>118800</v>
      </c>
      <c r="I7083" t="str">
        <f>VLOOKUP(E7083,'Data Produk'!$A$2:$E$2517,3,FALSE)</f>
        <v>KC201 BHINNEKA USB CABLE TYPE C</v>
      </c>
      <c r="J7083" t="str">
        <f>VLOOKUP(E7083,'Data Produk'!$A$2:$E$2517,4,FALSE)</f>
        <v>CABLE</v>
      </c>
      <c r="K7083" t="str">
        <f>VLOOKUP(D7083,'Data Outlet'!$A$2:$D$17,4,FALSE)</f>
        <v>Gita Rahma</v>
      </c>
      <c r="L7083" t="str">
        <f>VLOOKUP(D7083,'Data Outlet'!$A$2:$D$17,2,FALSE)</f>
        <v>MALL GANDARIA CITY</v>
      </c>
    </row>
    <row r="7084" spans="1:12" x14ac:dyDescent="0.25">
      <c r="A7084" t="str">
        <f t="shared" si="222"/>
        <v>T-7083</v>
      </c>
      <c r="B7084" s="3" t="s">
        <v>2584</v>
      </c>
      <c r="C7084" s="5">
        <v>45407</v>
      </c>
      <c r="D7084" s="3" t="s">
        <v>47</v>
      </c>
      <c r="E7084" s="4" t="s">
        <v>1003</v>
      </c>
      <c r="F7084" s="9">
        <v>1</v>
      </c>
      <c r="G7084">
        <f>VLOOKUP(E7084,'Data Produk'!$A$2:$E$2517,5,FALSE)</f>
        <v>29700</v>
      </c>
      <c r="H7084">
        <f t="shared" si="221"/>
        <v>29700</v>
      </c>
      <c r="I7084" t="str">
        <f>VLOOKUP(E7084,'Data Produk'!$A$2:$E$2517,3,FALSE)</f>
        <v>KL201 BHINNEKA USB CABLE LIGHTNING</v>
      </c>
      <c r="J7084" t="str">
        <f>VLOOKUP(E7084,'Data Produk'!$A$2:$E$2517,4,FALSE)</f>
        <v>CABLE</v>
      </c>
      <c r="K7084" t="str">
        <f>VLOOKUP(D7084,'Data Outlet'!$A$2:$D$17,4,FALSE)</f>
        <v>Joko Susilo</v>
      </c>
      <c r="L7084" t="str">
        <f>VLOOKUP(D7084,'Data Outlet'!$A$2:$D$17,2,FALSE)</f>
        <v>SUMARECON MALL BEKASI</v>
      </c>
    </row>
    <row r="7085" spans="1:12" x14ac:dyDescent="0.25">
      <c r="A7085" t="str">
        <f t="shared" si="222"/>
        <v>T-7084</v>
      </c>
      <c r="B7085" s="3" t="s">
        <v>2584</v>
      </c>
      <c r="C7085" s="5">
        <v>45410</v>
      </c>
      <c r="D7085" s="3" t="s">
        <v>47</v>
      </c>
      <c r="E7085" s="4" t="s">
        <v>708</v>
      </c>
      <c r="F7085" s="9">
        <v>2</v>
      </c>
      <c r="G7085">
        <f>VLOOKUP(E7085,'Data Produk'!$A$2:$E$2517,5,FALSE)</f>
        <v>36900</v>
      </c>
      <c r="H7085">
        <f t="shared" si="221"/>
        <v>73800</v>
      </c>
      <c r="I7085" t="str">
        <f>VLOOKUP(E7085,'Data Produk'!$A$2:$E$2517,3,FALSE)</f>
        <v>KL106 BHINNEKA USB CABLE LIGHTNING</v>
      </c>
      <c r="J7085" t="str">
        <f>VLOOKUP(E7085,'Data Produk'!$A$2:$E$2517,4,FALSE)</f>
        <v>CABLE</v>
      </c>
      <c r="K7085" t="str">
        <f>VLOOKUP(D7085,'Data Outlet'!$A$2:$D$17,4,FALSE)</f>
        <v>Joko Susilo</v>
      </c>
      <c r="L7085" t="str">
        <f>VLOOKUP(D7085,'Data Outlet'!$A$2:$D$17,2,FALSE)</f>
        <v>SUMARECON MALL BEKASI</v>
      </c>
    </row>
    <row r="7086" spans="1:12" x14ac:dyDescent="0.25">
      <c r="A7086" t="str">
        <f t="shared" si="222"/>
        <v>T-7085</v>
      </c>
      <c r="B7086" s="3" t="s">
        <v>2584</v>
      </c>
      <c r="C7086" s="5">
        <v>45391</v>
      </c>
      <c r="D7086" s="3" t="s">
        <v>41</v>
      </c>
      <c r="E7086" s="4" t="s">
        <v>1335</v>
      </c>
      <c r="F7086" s="9">
        <v>1</v>
      </c>
      <c r="G7086">
        <f>VLOOKUP(E7086,'Data Produk'!$A$2:$E$2517,5,FALSE)</f>
        <v>25200</v>
      </c>
      <c r="H7086">
        <f t="shared" si="221"/>
        <v>25200</v>
      </c>
      <c r="I7086" t="str">
        <f>VLOOKUP(E7086,'Data Produk'!$A$2:$E$2517,3,FALSE)</f>
        <v>BHINNEKA HYPERLINK KD60C1501 BLACK</v>
      </c>
      <c r="J7086" t="str">
        <f>VLOOKUP(E7086,'Data Produk'!$A$2:$E$2517,4,FALSE)</f>
        <v>CABLE</v>
      </c>
      <c r="K7086" t="str">
        <f>VLOOKUP(D7086,'Data Outlet'!$A$2:$D$17,4,FALSE)</f>
        <v>Gita Rahma</v>
      </c>
      <c r="L7086" t="str">
        <f>VLOOKUP(D7086,'Data Outlet'!$A$2:$D$17,2,FALSE)</f>
        <v>MALL GANDARIA CITY</v>
      </c>
    </row>
    <row r="7087" spans="1:12" x14ac:dyDescent="0.25">
      <c r="A7087" t="str">
        <f t="shared" si="222"/>
        <v>T-7086</v>
      </c>
      <c r="B7087" s="3" t="s">
        <v>2584</v>
      </c>
      <c r="C7087" s="5">
        <v>45406</v>
      </c>
      <c r="D7087" s="3" t="s">
        <v>41</v>
      </c>
      <c r="E7087" s="4" t="s">
        <v>845</v>
      </c>
      <c r="F7087" s="9">
        <v>2</v>
      </c>
      <c r="G7087">
        <f>VLOOKUP(E7087,'Data Produk'!$A$2:$E$2517,5,FALSE)</f>
        <v>26100</v>
      </c>
      <c r="H7087">
        <f t="shared" si="221"/>
        <v>52200</v>
      </c>
      <c r="I7087" t="str">
        <f>VLOOKUP(E7087,'Data Produk'!$A$2:$E$2517,3,FALSE)</f>
        <v>BHINNEKA GO ES1 WIRED EARBUDS BLACK</v>
      </c>
      <c r="J7087" t="str">
        <f>VLOOKUP(E7087,'Data Produk'!$A$2:$E$2517,4,FALSE)</f>
        <v>EARPHONE</v>
      </c>
      <c r="K7087" t="str">
        <f>VLOOKUP(D7087,'Data Outlet'!$A$2:$D$17,4,FALSE)</f>
        <v>Gita Rahma</v>
      </c>
      <c r="L7087" t="str">
        <f>VLOOKUP(D7087,'Data Outlet'!$A$2:$D$17,2,FALSE)</f>
        <v>MALL GANDARIA CITY</v>
      </c>
    </row>
    <row r="7088" spans="1:12" x14ac:dyDescent="0.25">
      <c r="A7088" t="str">
        <f t="shared" si="222"/>
        <v>T-7087</v>
      </c>
      <c r="B7088" s="3" t="s">
        <v>2584</v>
      </c>
      <c r="C7088" s="5">
        <v>45401</v>
      </c>
      <c r="D7088" s="3" t="s">
        <v>47</v>
      </c>
      <c r="E7088" s="4" t="s">
        <v>1839</v>
      </c>
      <c r="F7088" s="9">
        <v>1</v>
      </c>
      <c r="G7088">
        <f>VLOOKUP(E7088,'Data Produk'!$A$2:$E$2517,5,FALSE)</f>
        <v>57150</v>
      </c>
      <c r="H7088">
        <f t="shared" si="221"/>
        <v>57150</v>
      </c>
      <c r="I7088" t="str">
        <f>VLOOKUP(E7088,'Data Produk'!$A$2:$E$2517,3,FALSE)</f>
        <v>BHINNEKA AGILE MP353 GAMING MOUSEPAD BLACK</v>
      </c>
      <c r="J7088" t="str">
        <f>VLOOKUP(E7088,'Data Produk'!$A$2:$E$2517,4,FALSE)</f>
        <v>GAMING MOUSEPAD</v>
      </c>
      <c r="K7088" t="str">
        <f>VLOOKUP(D7088,'Data Outlet'!$A$2:$D$17,4,FALSE)</f>
        <v>Joko Susilo</v>
      </c>
      <c r="L7088" t="str">
        <f>VLOOKUP(D7088,'Data Outlet'!$A$2:$D$17,2,FALSE)</f>
        <v>SUMARECON MALL BEKASI</v>
      </c>
    </row>
    <row r="7089" spans="1:12" x14ac:dyDescent="0.25">
      <c r="A7089" t="str">
        <f t="shared" si="222"/>
        <v>T-7088</v>
      </c>
      <c r="B7089" s="3" t="s">
        <v>2584</v>
      </c>
      <c r="C7089" s="5">
        <v>45402</v>
      </c>
      <c r="D7089" s="3" t="s">
        <v>47</v>
      </c>
      <c r="E7089" s="4" t="s">
        <v>747</v>
      </c>
      <c r="F7089" s="9">
        <v>1</v>
      </c>
      <c r="G7089">
        <f>VLOOKUP(E7089,'Data Produk'!$A$2:$E$2517,5,FALSE)</f>
        <v>47700</v>
      </c>
      <c r="H7089">
        <f t="shared" si="221"/>
        <v>47700</v>
      </c>
      <c r="I7089" t="str">
        <f>VLOOKUP(E7089,'Data Produk'!$A$2:$E$2517,3,FALSE)</f>
        <v>BHINNEKA POWER MOVE 30W 2-PORTS CAR CHARGER (PD+QC) BLACK</v>
      </c>
      <c r="J7089" t="str">
        <f>VLOOKUP(E7089,'Data Produk'!$A$2:$E$2517,4,FALSE)</f>
        <v>CAR &amp; TRAVEL CHARGER</v>
      </c>
      <c r="K7089" t="str">
        <f>VLOOKUP(D7089,'Data Outlet'!$A$2:$D$17,4,FALSE)</f>
        <v>Joko Susilo</v>
      </c>
      <c r="L7089" t="str">
        <f>VLOOKUP(D7089,'Data Outlet'!$A$2:$D$17,2,FALSE)</f>
        <v>SUMARECON MALL BEKASI</v>
      </c>
    </row>
    <row r="7090" spans="1:12" x14ac:dyDescent="0.25">
      <c r="A7090" t="str">
        <f t="shared" si="222"/>
        <v>T-7089</v>
      </c>
      <c r="B7090" s="3" t="s">
        <v>2584</v>
      </c>
      <c r="C7090" s="5">
        <v>45395</v>
      </c>
      <c r="D7090" s="3" t="s">
        <v>47</v>
      </c>
      <c r="E7090" s="4" t="s">
        <v>627</v>
      </c>
      <c r="F7090" s="9">
        <v>1</v>
      </c>
      <c r="G7090">
        <f>VLOOKUP(E7090,'Data Produk'!$A$2:$E$2517,5,FALSE)</f>
        <v>12600</v>
      </c>
      <c r="H7090">
        <f t="shared" si="221"/>
        <v>12600</v>
      </c>
      <c r="I7090" t="str">
        <f>VLOOKUP(E7090,'Data Produk'!$A$2:$E$2517,3,FALSE)</f>
        <v>BHINNEKA BASIC XL MP64 BASIC MOUSEPAD BLACK</v>
      </c>
      <c r="J7090" t="str">
        <f>VLOOKUP(E7090,'Data Produk'!$A$2:$E$2517,4,FALSE)</f>
        <v>BASIC MOUSEPAD</v>
      </c>
      <c r="K7090" t="str">
        <f>VLOOKUP(D7090,'Data Outlet'!$A$2:$D$17,4,FALSE)</f>
        <v>Joko Susilo</v>
      </c>
      <c r="L7090" t="str">
        <f>VLOOKUP(D7090,'Data Outlet'!$A$2:$D$17,2,FALSE)</f>
        <v>SUMARECON MALL BEKASI</v>
      </c>
    </row>
    <row r="7091" spans="1:12" x14ac:dyDescent="0.25">
      <c r="A7091" t="str">
        <f t="shared" si="222"/>
        <v>T-7090</v>
      </c>
      <c r="B7091" s="3" t="s">
        <v>2584</v>
      </c>
      <c r="C7091" s="5">
        <v>45391</v>
      </c>
      <c r="D7091" s="3" t="s">
        <v>41</v>
      </c>
      <c r="E7091" s="4" t="s">
        <v>2195</v>
      </c>
      <c r="F7091" s="9">
        <v>1</v>
      </c>
      <c r="G7091">
        <f>VLOOKUP(E7091,'Data Produk'!$A$2:$E$2517,5,FALSE)</f>
        <v>165000</v>
      </c>
      <c r="H7091">
        <f t="shared" si="221"/>
        <v>165000</v>
      </c>
      <c r="I7091" t="str">
        <f>VLOOKUP(E7091,'Data Produk'!$A$2:$E$2517,3,FALSE)</f>
        <v>BHINNEKA Gaming Mousepad RGB MPR800s WHITE</v>
      </c>
      <c r="J7091" t="str">
        <f>VLOOKUP(E7091,'Data Produk'!$A$2:$E$2517,4,FALSE)</f>
        <v>GAMING MOUSEPAD</v>
      </c>
      <c r="K7091" t="str">
        <f>VLOOKUP(D7091,'Data Outlet'!$A$2:$D$17,4,FALSE)</f>
        <v>Gita Rahma</v>
      </c>
      <c r="L7091" t="str">
        <f>VLOOKUP(D7091,'Data Outlet'!$A$2:$D$17,2,FALSE)</f>
        <v>MALL GANDARIA CITY</v>
      </c>
    </row>
    <row r="7092" spans="1:12" x14ac:dyDescent="0.25">
      <c r="A7092" t="str">
        <f t="shared" si="222"/>
        <v>T-7091</v>
      </c>
      <c r="B7092" s="3" t="s">
        <v>2584</v>
      </c>
      <c r="C7092" s="5">
        <v>45405</v>
      </c>
      <c r="D7092" s="3" t="s">
        <v>47</v>
      </c>
      <c r="E7092" s="4" t="s">
        <v>1583</v>
      </c>
      <c r="F7092" s="9">
        <v>1</v>
      </c>
      <c r="G7092">
        <f>VLOOKUP(E7092,'Data Produk'!$A$2:$E$2517,5,FALSE)</f>
        <v>139300</v>
      </c>
      <c r="H7092">
        <f t="shared" si="221"/>
        <v>139300</v>
      </c>
      <c r="I7092" t="str">
        <f>VLOOKUP(E7092,'Data Produk'!$A$2:$E$2517,3,FALSE)</f>
        <v>BHINNEKA CHIEF II HG20 GAMING HEADSET BLACK</v>
      </c>
      <c r="J7092" t="str">
        <f>VLOOKUP(E7092,'Data Produk'!$A$2:$E$2517,4,FALSE)</f>
        <v>GAMING HEADSET</v>
      </c>
      <c r="K7092" t="str">
        <f>VLOOKUP(D7092,'Data Outlet'!$A$2:$D$17,4,FALSE)</f>
        <v>Joko Susilo</v>
      </c>
      <c r="L7092" t="str">
        <f>VLOOKUP(D7092,'Data Outlet'!$A$2:$D$17,2,FALSE)</f>
        <v>SUMARECON MALL BEKASI</v>
      </c>
    </row>
    <row r="7093" spans="1:12" x14ac:dyDescent="0.25">
      <c r="A7093" t="str">
        <f t="shared" si="222"/>
        <v>T-7092</v>
      </c>
      <c r="B7093" s="3" t="s">
        <v>2584</v>
      </c>
      <c r="C7093" s="5">
        <v>45359</v>
      </c>
      <c r="D7093" s="3" t="s">
        <v>39</v>
      </c>
      <c r="E7093" s="4" t="s">
        <v>843</v>
      </c>
      <c r="F7093" s="9">
        <v>2</v>
      </c>
      <c r="G7093">
        <f>VLOOKUP(E7093,'Data Produk'!$A$2:$E$2517,5,FALSE)</f>
        <v>26100</v>
      </c>
      <c r="H7093">
        <f t="shared" si="221"/>
        <v>52200</v>
      </c>
      <c r="I7093" t="str">
        <f>VLOOKUP(E7093,'Data Produk'!$A$2:$E$2517,3,FALSE)</f>
        <v>BHINNEKA GO ES1 WIRED EARBUDS BLACK</v>
      </c>
      <c r="J7093" t="str">
        <f>VLOOKUP(E7093,'Data Produk'!$A$2:$E$2517,4,FALSE)</f>
        <v>EARPHONE</v>
      </c>
      <c r="K7093" t="str">
        <f>VLOOKUP(D7093,'Data Outlet'!$A$2:$D$17,4,FALSE)</f>
        <v>Eko Wijaya</v>
      </c>
      <c r="L7093" t="str">
        <f>VLOOKUP(D7093,'Data Outlet'!$A$2:$D$17,2,FALSE)</f>
        <v>KOTA KASABLANKA</v>
      </c>
    </row>
    <row r="7094" spans="1:12" x14ac:dyDescent="0.25">
      <c r="A7094" t="str">
        <f t="shared" si="222"/>
        <v>T-7093</v>
      </c>
      <c r="B7094" s="3" t="s">
        <v>2584</v>
      </c>
      <c r="C7094" s="5">
        <v>45371</v>
      </c>
      <c r="D7094" s="3" t="s">
        <v>39</v>
      </c>
      <c r="E7094" s="4" t="s">
        <v>408</v>
      </c>
      <c r="F7094" s="9">
        <v>3</v>
      </c>
      <c r="G7094">
        <f>VLOOKUP(E7094,'Data Produk'!$A$2:$E$2517,5,FALSE)</f>
        <v>27000</v>
      </c>
      <c r="H7094">
        <f t="shared" si="221"/>
        <v>81000</v>
      </c>
      <c r="I7094" t="str">
        <f>VLOOKUP(E7094,'Data Produk'!$A$2:$E$2517,3,FALSE)</f>
        <v>BHINNEKA DURALINK KLB2001 BLACK</v>
      </c>
      <c r="J7094" t="str">
        <f>VLOOKUP(E7094,'Data Produk'!$A$2:$E$2517,4,FALSE)</f>
        <v>CABLE</v>
      </c>
      <c r="K7094" t="str">
        <f>VLOOKUP(D7094,'Data Outlet'!$A$2:$D$17,4,FALSE)</f>
        <v>Eko Wijaya</v>
      </c>
      <c r="L7094" t="str">
        <f>VLOOKUP(D7094,'Data Outlet'!$A$2:$D$17,2,FALSE)</f>
        <v>KOTA KASABLANKA</v>
      </c>
    </row>
    <row r="7095" spans="1:12" x14ac:dyDescent="0.25">
      <c r="A7095" t="str">
        <f t="shared" si="222"/>
        <v>T-7094</v>
      </c>
      <c r="B7095" s="3" t="s">
        <v>2584</v>
      </c>
      <c r="C7095" s="5">
        <v>45354</v>
      </c>
      <c r="D7095" s="3" t="s">
        <v>39</v>
      </c>
      <c r="E7095" s="4" t="s">
        <v>377</v>
      </c>
      <c r="F7095" s="9">
        <v>1</v>
      </c>
      <c r="G7095">
        <f>VLOOKUP(E7095,'Data Produk'!$A$2:$E$2517,5,FALSE)</f>
        <v>261000</v>
      </c>
      <c r="H7095">
        <f t="shared" si="221"/>
        <v>261000</v>
      </c>
      <c r="I7095" t="str">
        <f>VLOOKUP(E7095,'Data Produk'!$A$2:$E$2517,3,FALSE)</f>
        <v>BHINNEKA ALTO MH91 GAMING HEADSET BLACK</v>
      </c>
      <c r="J7095" t="str">
        <f>VLOOKUP(E7095,'Data Produk'!$A$2:$E$2517,4,FALSE)</f>
        <v>GAMING HEADSET</v>
      </c>
      <c r="K7095" t="str">
        <f>VLOOKUP(D7095,'Data Outlet'!$A$2:$D$17,4,FALSE)</f>
        <v>Eko Wijaya</v>
      </c>
      <c r="L7095" t="str">
        <f>VLOOKUP(D7095,'Data Outlet'!$A$2:$D$17,2,FALSE)</f>
        <v>KOTA KASABLANKA</v>
      </c>
    </row>
    <row r="7096" spans="1:12" x14ac:dyDescent="0.25">
      <c r="A7096" t="str">
        <f t="shared" si="222"/>
        <v>T-7095</v>
      </c>
      <c r="B7096" s="3" t="s">
        <v>2584</v>
      </c>
      <c r="C7096" s="5">
        <v>45372</v>
      </c>
      <c r="D7096" s="3" t="s">
        <v>39</v>
      </c>
      <c r="E7096" s="4" t="s">
        <v>1035</v>
      </c>
      <c r="F7096" s="9">
        <v>2</v>
      </c>
      <c r="G7096">
        <f>VLOOKUP(E7096,'Data Produk'!$A$2:$E$2517,5,FALSE)</f>
        <v>78750</v>
      </c>
      <c r="H7096">
        <f t="shared" si="221"/>
        <v>157500</v>
      </c>
      <c r="I7096" t="str">
        <f>VLOOKUP(E7096,'Data Produk'!$A$2:$E$2517,3,FALSE)</f>
        <v>BHINNEKA CRYTO VX7 GAMING MOUSE WHITE</v>
      </c>
      <c r="J7096" t="str">
        <f>VLOOKUP(E7096,'Data Produk'!$A$2:$E$2517,4,FALSE)</f>
        <v>MOUSE GAMING</v>
      </c>
      <c r="K7096" t="str">
        <f>VLOOKUP(D7096,'Data Outlet'!$A$2:$D$17,4,FALSE)</f>
        <v>Eko Wijaya</v>
      </c>
      <c r="L7096" t="str">
        <f>VLOOKUP(D7096,'Data Outlet'!$A$2:$D$17,2,FALSE)</f>
        <v>KOTA KASABLANKA</v>
      </c>
    </row>
    <row r="7097" spans="1:12" x14ac:dyDescent="0.25">
      <c r="A7097" t="str">
        <f t="shared" si="222"/>
        <v>T-7096</v>
      </c>
      <c r="B7097" s="3" t="s">
        <v>2584</v>
      </c>
      <c r="C7097" s="5">
        <v>45352</v>
      </c>
      <c r="D7097" s="3" t="s">
        <v>39</v>
      </c>
      <c r="E7097" s="4" t="s">
        <v>409</v>
      </c>
      <c r="F7097" s="9">
        <v>9</v>
      </c>
      <c r="G7097">
        <f>VLOOKUP(E7097,'Data Produk'!$A$2:$E$2517,5,FALSE)</f>
        <v>14400</v>
      </c>
      <c r="H7097">
        <f t="shared" si="221"/>
        <v>129600</v>
      </c>
      <c r="I7097" t="str">
        <f>VLOOKUP(E7097,'Data Produk'!$A$2:$E$2517,3,FALSE)</f>
        <v>BHINNEKA DURALINK KLT1201 CABLE BLACK</v>
      </c>
      <c r="J7097" t="str">
        <f>VLOOKUP(E7097,'Data Produk'!$A$2:$E$2517,4,FALSE)</f>
        <v>CABLE</v>
      </c>
      <c r="K7097" t="str">
        <f>VLOOKUP(D7097,'Data Outlet'!$A$2:$D$17,4,FALSE)</f>
        <v>Eko Wijaya</v>
      </c>
      <c r="L7097" t="str">
        <f>VLOOKUP(D7097,'Data Outlet'!$A$2:$D$17,2,FALSE)</f>
        <v>KOTA KASABLANKA</v>
      </c>
    </row>
    <row r="7098" spans="1:12" x14ac:dyDescent="0.25">
      <c r="A7098" t="str">
        <f t="shared" si="222"/>
        <v>T-7097</v>
      </c>
      <c r="B7098" s="3" t="s">
        <v>2584</v>
      </c>
      <c r="C7098" s="5">
        <v>45374</v>
      </c>
      <c r="D7098" s="3" t="s">
        <v>39</v>
      </c>
      <c r="E7098" s="4" t="s">
        <v>387</v>
      </c>
      <c r="F7098" s="9">
        <v>7</v>
      </c>
      <c r="G7098">
        <f>VLOOKUP(E7098,'Data Produk'!$A$2:$E$2517,5,FALSE)</f>
        <v>45000</v>
      </c>
      <c r="H7098">
        <f t="shared" si="221"/>
        <v>315000</v>
      </c>
      <c r="I7098" t="str">
        <f>VLOOKUP(E7098,'Data Produk'!$A$2:$E$2517,3,FALSE)</f>
        <v>BHINNEKA HYPERLINK KD10C2001 BLACK</v>
      </c>
      <c r="J7098" t="str">
        <f>VLOOKUP(E7098,'Data Produk'!$A$2:$E$2517,4,FALSE)</f>
        <v>CABLE</v>
      </c>
      <c r="K7098" t="str">
        <f>VLOOKUP(D7098,'Data Outlet'!$A$2:$D$17,4,FALSE)</f>
        <v>Eko Wijaya</v>
      </c>
      <c r="L7098" t="str">
        <f>VLOOKUP(D7098,'Data Outlet'!$A$2:$D$17,2,FALSE)</f>
        <v>KOTA KASABLANKA</v>
      </c>
    </row>
    <row r="7099" spans="1:12" x14ac:dyDescent="0.25">
      <c r="A7099" t="str">
        <f t="shared" si="222"/>
        <v>T-7098</v>
      </c>
      <c r="B7099" s="3" t="s">
        <v>2584</v>
      </c>
      <c r="C7099" s="5">
        <v>45380</v>
      </c>
      <c r="D7099" s="3" t="s">
        <v>39</v>
      </c>
      <c r="E7099" s="4" t="s">
        <v>443</v>
      </c>
      <c r="F7099" s="9">
        <v>12</v>
      </c>
      <c r="G7099">
        <f>VLOOKUP(E7099,'Data Produk'!$A$2:$E$2517,5,FALSE)</f>
        <v>49500</v>
      </c>
      <c r="H7099">
        <f t="shared" si="221"/>
        <v>594000</v>
      </c>
      <c r="I7099" t="str">
        <f>VLOOKUP(E7099,'Data Produk'!$A$2:$E$2517,3,FALSE)</f>
        <v>BHINNEKA POWER PURE 20W 1-PORT TYPE-A USB CHARGER (QC) BLACK</v>
      </c>
      <c r="J7099" t="str">
        <f>VLOOKUP(E7099,'Data Produk'!$A$2:$E$2517,4,FALSE)</f>
        <v>CHARGER</v>
      </c>
      <c r="K7099" t="str">
        <f>VLOOKUP(D7099,'Data Outlet'!$A$2:$D$17,4,FALSE)</f>
        <v>Eko Wijaya</v>
      </c>
      <c r="L7099" t="str">
        <f>VLOOKUP(D7099,'Data Outlet'!$A$2:$D$17,2,FALSE)</f>
        <v>KOTA KASABLANKA</v>
      </c>
    </row>
    <row r="7100" spans="1:12" x14ac:dyDescent="0.25">
      <c r="A7100" t="str">
        <f t="shared" si="222"/>
        <v>T-7099</v>
      </c>
      <c r="B7100" s="3" t="s">
        <v>2584</v>
      </c>
      <c r="C7100" s="5">
        <v>45358</v>
      </c>
      <c r="D7100" s="3" t="s">
        <v>39</v>
      </c>
      <c r="E7100" s="4" t="s">
        <v>397</v>
      </c>
      <c r="F7100" s="9">
        <v>7</v>
      </c>
      <c r="G7100">
        <f>VLOOKUP(E7100,'Data Produk'!$A$2:$E$2517,5,FALSE)</f>
        <v>36900</v>
      </c>
      <c r="H7100">
        <f t="shared" si="221"/>
        <v>258300</v>
      </c>
      <c r="I7100" t="str">
        <f>VLOOKUP(E7100,'Data Produk'!$A$2:$E$2517,3,FALSE)</f>
        <v>KL106 BHINNEKA USB CABLE LIGHTNING</v>
      </c>
      <c r="J7100" t="str">
        <f>VLOOKUP(E7100,'Data Produk'!$A$2:$E$2517,4,FALSE)</f>
        <v>CABLE</v>
      </c>
      <c r="K7100" t="str">
        <f>VLOOKUP(D7100,'Data Outlet'!$A$2:$D$17,4,FALSE)</f>
        <v>Eko Wijaya</v>
      </c>
      <c r="L7100" t="str">
        <f>VLOOKUP(D7100,'Data Outlet'!$A$2:$D$17,2,FALSE)</f>
        <v>KOTA KASABLANKA</v>
      </c>
    </row>
    <row r="7101" spans="1:12" x14ac:dyDescent="0.25">
      <c r="A7101" t="str">
        <f t="shared" si="222"/>
        <v>T-7100</v>
      </c>
      <c r="B7101" s="3" t="s">
        <v>2584</v>
      </c>
      <c r="C7101" s="5">
        <v>45375</v>
      </c>
      <c r="D7101" s="3" t="s">
        <v>39</v>
      </c>
      <c r="E7101" s="4" t="s">
        <v>433</v>
      </c>
      <c r="F7101" s="9">
        <v>2</v>
      </c>
      <c r="G7101">
        <f>VLOOKUP(E7101,'Data Produk'!$A$2:$E$2517,5,FALSE)</f>
        <v>112500</v>
      </c>
      <c r="H7101">
        <f t="shared" si="221"/>
        <v>225000</v>
      </c>
      <c r="I7101" t="str">
        <f>VLOOKUP(E7101,'Data Produk'!$A$2:$E$2517,3,FALSE)</f>
        <v>BHINNEKA GO WH02 WIRELESS HEADSET GREY</v>
      </c>
      <c r="J7101" t="str">
        <f>VLOOKUP(E7101,'Data Produk'!$A$2:$E$2517,4,FALSE)</f>
        <v>WIRELESS HEADSET</v>
      </c>
      <c r="K7101" t="str">
        <f>VLOOKUP(D7101,'Data Outlet'!$A$2:$D$17,4,FALSE)</f>
        <v>Eko Wijaya</v>
      </c>
      <c r="L7101" t="str">
        <f>VLOOKUP(D7101,'Data Outlet'!$A$2:$D$17,2,FALSE)</f>
        <v>KOTA KASABLANKA</v>
      </c>
    </row>
    <row r="7102" spans="1:12" x14ac:dyDescent="0.25">
      <c r="A7102" t="str">
        <f t="shared" si="222"/>
        <v>T-7101</v>
      </c>
      <c r="B7102" s="3" t="s">
        <v>2584</v>
      </c>
      <c r="C7102" s="5">
        <v>45354</v>
      </c>
      <c r="D7102" s="3" t="s">
        <v>39</v>
      </c>
      <c r="E7102" s="4" t="s">
        <v>1214</v>
      </c>
      <c r="F7102" s="9">
        <v>2</v>
      </c>
      <c r="G7102">
        <f>VLOOKUP(E7102,'Data Produk'!$A$2:$E$2517,5,FALSE)</f>
        <v>65700</v>
      </c>
      <c r="H7102">
        <f t="shared" si="221"/>
        <v>131400</v>
      </c>
      <c r="I7102" t="str">
        <f>VLOOKUP(E7102,'Data Produk'!$A$2:$E$2517,3,FALSE)</f>
        <v>BHINNEKA POWER GO 20W 1-PORT TYPE-C USB CHARGER (PD) WHITE</v>
      </c>
      <c r="J7102" t="str">
        <f>VLOOKUP(E7102,'Data Produk'!$A$2:$E$2517,4,FALSE)</f>
        <v>CHARGER</v>
      </c>
      <c r="K7102" t="str">
        <f>VLOOKUP(D7102,'Data Outlet'!$A$2:$D$17,4,FALSE)</f>
        <v>Eko Wijaya</v>
      </c>
      <c r="L7102" t="str">
        <f>VLOOKUP(D7102,'Data Outlet'!$A$2:$D$17,2,FALSE)</f>
        <v>KOTA KASABLANKA</v>
      </c>
    </row>
    <row r="7103" spans="1:12" x14ac:dyDescent="0.25">
      <c r="A7103" t="str">
        <f t="shared" si="222"/>
        <v>T-7102</v>
      </c>
      <c r="B7103" s="3" t="s">
        <v>2584</v>
      </c>
      <c r="C7103" s="5">
        <v>45357</v>
      </c>
      <c r="D7103" s="3" t="s">
        <v>39</v>
      </c>
      <c r="E7103" s="4" t="s">
        <v>1039</v>
      </c>
      <c r="F7103" s="9">
        <v>1</v>
      </c>
      <c r="G7103">
        <f>VLOOKUP(E7103,'Data Produk'!$A$2:$E$2517,5,FALSE)</f>
        <v>98100</v>
      </c>
      <c r="H7103">
        <f t="shared" si="221"/>
        <v>98100</v>
      </c>
      <c r="I7103" t="str">
        <f>VLOOKUP(E7103,'Data Produk'!$A$2:$E$2517,3,FALSE)</f>
        <v>BHINNEKA POWER PURE 30W 2-PORTS USB CHARGER (PD+QC) WHITE</v>
      </c>
      <c r="J7103" t="str">
        <f>VLOOKUP(E7103,'Data Produk'!$A$2:$E$2517,4,FALSE)</f>
        <v>CHARGER</v>
      </c>
      <c r="K7103" t="str">
        <f>VLOOKUP(D7103,'Data Outlet'!$A$2:$D$17,4,FALSE)</f>
        <v>Eko Wijaya</v>
      </c>
      <c r="L7103" t="str">
        <f>VLOOKUP(D7103,'Data Outlet'!$A$2:$D$17,2,FALSE)</f>
        <v>KOTA KASABLANKA</v>
      </c>
    </row>
    <row r="7104" spans="1:12" x14ac:dyDescent="0.25">
      <c r="A7104" t="str">
        <f t="shared" si="222"/>
        <v>T-7103</v>
      </c>
      <c r="B7104" s="3" t="s">
        <v>2584</v>
      </c>
      <c r="C7104" s="5">
        <v>45363</v>
      </c>
      <c r="D7104" s="3" t="s">
        <v>39</v>
      </c>
      <c r="E7104" s="4" t="s">
        <v>1099</v>
      </c>
      <c r="F7104" s="9">
        <v>1</v>
      </c>
      <c r="G7104">
        <f>VLOOKUP(E7104,'Data Produk'!$A$2:$E$2517,5,FALSE)</f>
        <v>32000</v>
      </c>
      <c r="H7104">
        <f t="shared" si="221"/>
        <v>32000</v>
      </c>
      <c r="I7104" t="str">
        <f>VLOOKUP(E7104,'Data Produk'!$A$2:$E$2517,3,FALSE)</f>
        <v>KC104 BHINNEKA USB CABLE TYPE C</v>
      </c>
      <c r="J7104" t="str">
        <f>VLOOKUP(E7104,'Data Produk'!$A$2:$E$2517,4,FALSE)</f>
        <v>CABLE</v>
      </c>
      <c r="K7104" t="str">
        <f>VLOOKUP(D7104,'Data Outlet'!$A$2:$D$17,4,FALSE)</f>
        <v>Eko Wijaya</v>
      </c>
      <c r="L7104" t="str">
        <f>VLOOKUP(D7104,'Data Outlet'!$A$2:$D$17,2,FALSE)</f>
        <v>KOTA KASABLANKA</v>
      </c>
    </row>
    <row r="7105" spans="1:12" x14ac:dyDescent="0.25">
      <c r="A7105" t="str">
        <f t="shared" si="222"/>
        <v>T-7104</v>
      </c>
      <c r="B7105" s="3" t="s">
        <v>2584</v>
      </c>
      <c r="C7105" s="5">
        <v>45357</v>
      </c>
      <c r="D7105" s="3" t="s">
        <v>39</v>
      </c>
      <c r="E7105" s="4" t="s">
        <v>996</v>
      </c>
      <c r="F7105" s="9">
        <v>1</v>
      </c>
      <c r="G7105">
        <f>VLOOKUP(E7105,'Data Produk'!$A$2:$E$2517,5,FALSE)</f>
        <v>372000</v>
      </c>
      <c r="H7105">
        <f t="shared" si="221"/>
        <v>372000</v>
      </c>
      <c r="I7105" t="str">
        <f>VLOOKUP(E7105,'Data Produk'!$A$2:$E$2517,3,FALSE)</f>
        <v>BHINNEKA Gaming Keyboard MK-853 RGB BLUE SWITCH (PINK)</v>
      </c>
      <c r="J7105" t="str">
        <f>VLOOKUP(E7105,'Data Produk'!$A$2:$E$2517,4,FALSE)</f>
        <v>KEYBOARD GAMING</v>
      </c>
      <c r="K7105" t="str">
        <f>VLOOKUP(D7105,'Data Outlet'!$A$2:$D$17,4,FALSE)</f>
        <v>Eko Wijaya</v>
      </c>
      <c r="L7105" t="str">
        <f>VLOOKUP(D7105,'Data Outlet'!$A$2:$D$17,2,FALSE)</f>
        <v>KOTA KASABLANKA</v>
      </c>
    </row>
    <row r="7106" spans="1:12" x14ac:dyDescent="0.25">
      <c r="A7106" t="str">
        <f t="shared" si="222"/>
        <v>T-7105</v>
      </c>
      <c r="B7106" s="3" t="s">
        <v>2584</v>
      </c>
      <c r="C7106" s="5">
        <v>45382</v>
      </c>
      <c r="D7106" s="3" t="s">
        <v>39</v>
      </c>
      <c r="E7106" s="4" t="s">
        <v>1041</v>
      </c>
      <c r="F7106" s="9">
        <v>3</v>
      </c>
      <c r="G7106">
        <f>VLOOKUP(E7106,'Data Produk'!$A$2:$E$2517,5,FALSE)</f>
        <v>29700</v>
      </c>
      <c r="H7106">
        <f t="shared" si="221"/>
        <v>89100</v>
      </c>
      <c r="I7106" t="str">
        <f>VLOOKUP(E7106,'Data Produk'!$A$2:$E$2517,3,FALSE)</f>
        <v>KC201 BHINNEKA USB CABLE TYPE C</v>
      </c>
      <c r="J7106" t="str">
        <f>VLOOKUP(E7106,'Data Produk'!$A$2:$E$2517,4,FALSE)</f>
        <v>CABLE</v>
      </c>
      <c r="K7106" t="str">
        <f>VLOOKUP(D7106,'Data Outlet'!$A$2:$D$17,4,FALSE)</f>
        <v>Eko Wijaya</v>
      </c>
      <c r="L7106" t="str">
        <f>VLOOKUP(D7106,'Data Outlet'!$A$2:$D$17,2,FALSE)</f>
        <v>KOTA KASABLANKA</v>
      </c>
    </row>
    <row r="7107" spans="1:12" x14ac:dyDescent="0.25">
      <c r="A7107" t="str">
        <f t="shared" si="222"/>
        <v>T-7106</v>
      </c>
      <c r="B7107" s="3" t="s">
        <v>2584</v>
      </c>
      <c r="C7107" s="5">
        <v>45382</v>
      </c>
      <c r="D7107" s="3" t="s">
        <v>39</v>
      </c>
      <c r="E7107" s="4" t="s">
        <v>2196</v>
      </c>
      <c r="F7107" s="9">
        <v>1</v>
      </c>
      <c r="G7107">
        <f>VLOOKUP(E7107,'Data Produk'!$A$2:$E$2517,5,FALSE)</f>
        <v>413100</v>
      </c>
      <c r="H7107">
        <f t="shared" ref="H7107:H7170" si="223">G7107*F7107</f>
        <v>413100</v>
      </c>
      <c r="I7107" t="str">
        <f>VLOOKUP(E7107,'Data Produk'!$A$2:$E$2517,3,FALSE)</f>
        <v>BHINNEKA Gaming Mouse UX3 BLACK</v>
      </c>
      <c r="J7107" t="str">
        <f>VLOOKUP(E7107,'Data Produk'!$A$2:$E$2517,4,FALSE)</f>
        <v>MOUSE GAMING</v>
      </c>
      <c r="K7107" t="str">
        <f>VLOOKUP(D7107,'Data Outlet'!$A$2:$D$17,4,FALSE)</f>
        <v>Eko Wijaya</v>
      </c>
      <c r="L7107" t="str">
        <f>VLOOKUP(D7107,'Data Outlet'!$A$2:$D$17,2,FALSE)</f>
        <v>KOTA KASABLANKA</v>
      </c>
    </row>
    <row r="7108" spans="1:12" x14ac:dyDescent="0.25">
      <c r="A7108" t="str">
        <f t="shared" si="222"/>
        <v>T-7107</v>
      </c>
      <c r="B7108" s="3" t="s">
        <v>2584</v>
      </c>
      <c r="C7108" s="5">
        <v>45373</v>
      </c>
      <c r="D7108" s="3" t="s">
        <v>39</v>
      </c>
      <c r="E7108" s="4" t="s">
        <v>434</v>
      </c>
      <c r="F7108" s="9">
        <v>2</v>
      </c>
      <c r="G7108">
        <f>VLOOKUP(E7108,'Data Produk'!$A$2:$E$2517,5,FALSE)</f>
        <v>49500</v>
      </c>
      <c r="H7108">
        <f t="shared" si="223"/>
        <v>99000</v>
      </c>
      <c r="I7108" t="str">
        <f>VLOOKUP(E7108,'Data Produk'!$A$2:$E$2517,3,FALSE)</f>
        <v>BHINNEKA POWER GO 20W 1-PORT TYPE-C USB CHARGER (PD+QC) BLACK</v>
      </c>
      <c r="J7108" t="str">
        <f>VLOOKUP(E7108,'Data Produk'!$A$2:$E$2517,4,FALSE)</f>
        <v>CHARGER</v>
      </c>
      <c r="K7108" t="str">
        <f>VLOOKUP(D7108,'Data Outlet'!$A$2:$D$17,4,FALSE)</f>
        <v>Eko Wijaya</v>
      </c>
      <c r="L7108" t="str">
        <f>VLOOKUP(D7108,'Data Outlet'!$A$2:$D$17,2,FALSE)</f>
        <v>KOTA KASABLANKA</v>
      </c>
    </row>
    <row r="7109" spans="1:12" x14ac:dyDescent="0.25">
      <c r="A7109" t="str">
        <f t="shared" si="222"/>
        <v>T-7108</v>
      </c>
      <c r="B7109" s="3" t="s">
        <v>2584</v>
      </c>
      <c r="C7109" s="5">
        <v>45378</v>
      </c>
      <c r="D7109" s="3" t="s">
        <v>39</v>
      </c>
      <c r="E7109" s="4" t="s">
        <v>1261</v>
      </c>
      <c r="F7109" s="9">
        <v>1</v>
      </c>
      <c r="G7109">
        <f>VLOOKUP(E7109,'Data Produk'!$A$2:$E$2517,5,FALSE)</f>
        <v>354000</v>
      </c>
      <c r="H7109">
        <f t="shared" si="223"/>
        <v>354000</v>
      </c>
      <c r="I7109" t="str">
        <f>VLOOKUP(E7109,'Data Produk'!$A$2:$E$2517,3,FALSE)</f>
        <v>BHINNEKA Gaming Keyboard MK-853 V2 BLUE SWITCH (BLACK)</v>
      </c>
      <c r="J7109" t="str">
        <f>VLOOKUP(E7109,'Data Produk'!$A$2:$E$2517,4,FALSE)</f>
        <v>KEYBOARD GAMING</v>
      </c>
      <c r="K7109" t="str">
        <f>VLOOKUP(D7109,'Data Outlet'!$A$2:$D$17,4,FALSE)</f>
        <v>Eko Wijaya</v>
      </c>
      <c r="L7109" t="str">
        <f>VLOOKUP(D7109,'Data Outlet'!$A$2:$D$17,2,FALSE)</f>
        <v>KOTA KASABLANKA</v>
      </c>
    </row>
    <row r="7110" spans="1:12" x14ac:dyDescent="0.25">
      <c r="A7110" t="str">
        <f t="shared" si="222"/>
        <v>T-7109</v>
      </c>
      <c r="B7110" s="3" t="s">
        <v>2584</v>
      </c>
      <c r="C7110" s="5">
        <v>45381</v>
      </c>
      <c r="D7110" s="3" t="s">
        <v>39</v>
      </c>
      <c r="E7110" s="4" t="s">
        <v>1207</v>
      </c>
      <c r="F7110" s="9">
        <v>1</v>
      </c>
      <c r="G7110">
        <f>VLOOKUP(E7110,'Data Produk'!$A$2:$E$2517,5,FALSE)</f>
        <v>125100</v>
      </c>
      <c r="H7110">
        <f t="shared" si="223"/>
        <v>125100</v>
      </c>
      <c r="I7110" t="str">
        <f>VLOOKUP(E7110,'Data Produk'!$A$2:$E$2517,3,FALSE)</f>
        <v>BHINNEKA Gaming Mousepad MPC450</v>
      </c>
      <c r="J7110" t="str">
        <f>VLOOKUP(E7110,'Data Produk'!$A$2:$E$2517,4,FALSE)</f>
        <v>GAMING MOUSEPAD</v>
      </c>
      <c r="K7110" t="str">
        <f>VLOOKUP(D7110,'Data Outlet'!$A$2:$D$17,4,FALSE)</f>
        <v>Eko Wijaya</v>
      </c>
      <c r="L7110" t="str">
        <f>VLOOKUP(D7110,'Data Outlet'!$A$2:$D$17,2,FALSE)</f>
        <v>KOTA KASABLANKA</v>
      </c>
    </row>
    <row r="7111" spans="1:12" x14ac:dyDescent="0.25">
      <c r="A7111" t="str">
        <f t="shared" si="222"/>
        <v>T-7110</v>
      </c>
      <c r="B7111" s="3" t="s">
        <v>2584</v>
      </c>
      <c r="C7111" s="5">
        <v>45359</v>
      </c>
      <c r="D7111" s="3" t="s">
        <v>39</v>
      </c>
      <c r="E7111" s="4" t="s">
        <v>1178</v>
      </c>
      <c r="F7111" s="9">
        <v>3</v>
      </c>
      <c r="G7111">
        <f>VLOOKUP(E7111,'Data Produk'!$A$2:$E$2517,5,FALSE)</f>
        <v>138500</v>
      </c>
      <c r="H7111">
        <f t="shared" si="223"/>
        <v>415500</v>
      </c>
      <c r="I7111" t="str">
        <f>VLOOKUP(E7111,'Data Produk'!$A$2:$E$2517,3,FALSE)</f>
        <v>BHINNEKA REVOLVER GP12 GAMEPAD BLACK</v>
      </c>
      <c r="J7111" t="str">
        <f>VLOOKUP(E7111,'Data Produk'!$A$2:$E$2517,4,FALSE)</f>
        <v>GAMEPAD</v>
      </c>
      <c r="K7111" t="str">
        <f>VLOOKUP(D7111,'Data Outlet'!$A$2:$D$17,4,FALSE)</f>
        <v>Eko Wijaya</v>
      </c>
      <c r="L7111" t="str">
        <f>VLOOKUP(D7111,'Data Outlet'!$A$2:$D$17,2,FALSE)</f>
        <v>KOTA KASABLANKA</v>
      </c>
    </row>
    <row r="7112" spans="1:12" x14ac:dyDescent="0.25">
      <c r="A7112" t="str">
        <f t="shared" si="222"/>
        <v>T-7111</v>
      </c>
      <c r="B7112" s="3" t="s">
        <v>2584</v>
      </c>
      <c r="C7112" s="5">
        <v>45360</v>
      </c>
      <c r="D7112" s="3" t="s">
        <v>39</v>
      </c>
      <c r="E7112" s="4" t="s">
        <v>392</v>
      </c>
      <c r="F7112" s="9">
        <v>7</v>
      </c>
      <c r="G7112">
        <f>VLOOKUP(E7112,'Data Produk'!$A$2:$E$2517,5,FALSE)</f>
        <v>31500</v>
      </c>
      <c r="H7112">
        <f t="shared" si="223"/>
        <v>220500</v>
      </c>
      <c r="I7112" t="str">
        <f>VLOOKUP(E7112,'Data Produk'!$A$2:$E$2517,3,FALSE)</f>
        <v>BHINNEKA HYPERLINK KD60L1501 BLACK</v>
      </c>
      <c r="J7112" t="str">
        <f>VLOOKUP(E7112,'Data Produk'!$A$2:$E$2517,4,FALSE)</f>
        <v>CABLE</v>
      </c>
      <c r="K7112" t="str">
        <f>VLOOKUP(D7112,'Data Outlet'!$A$2:$D$17,4,FALSE)</f>
        <v>Eko Wijaya</v>
      </c>
      <c r="L7112" t="str">
        <f>VLOOKUP(D7112,'Data Outlet'!$A$2:$D$17,2,FALSE)</f>
        <v>KOTA KASABLANKA</v>
      </c>
    </row>
    <row r="7113" spans="1:12" x14ac:dyDescent="0.25">
      <c r="A7113" t="str">
        <f t="shared" si="222"/>
        <v>T-7112</v>
      </c>
      <c r="B7113" s="3" t="s">
        <v>2584</v>
      </c>
      <c r="C7113" s="5">
        <v>45353</v>
      </c>
      <c r="D7113" s="3" t="s">
        <v>39</v>
      </c>
      <c r="E7113" s="4" t="s">
        <v>391</v>
      </c>
      <c r="F7113" s="9">
        <v>4</v>
      </c>
      <c r="G7113">
        <f>VLOOKUP(E7113,'Data Produk'!$A$2:$E$2517,5,FALSE)</f>
        <v>57150</v>
      </c>
      <c r="H7113">
        <f t="shared" si="223"/>
        <v>228600</v>
      </c>
      <c r="I7113" t="str">
        <f>VLOOKUP(E7113,'Data Produk'!$A$2:$E$2517,3,FALSE)</f>
        <v>BHINNEKA AGILE MP353 GAMING MOUSEPAD BLACK</v>
      </c>
      <c r="J7113" t="str">
        <f>VLOOKUP(E7113,'Data Produk'!$A$2:$E$2517,4,FALSE)</f>
        <v>GAMING MOUSEPAD</v>
      </c>
      <c r="K7113" t="str">
        <f>VLOOKUP(D7113,'Data Outlet'!$A$2:$D$17,4,FALSE)</f>
        <v>Eko Wijaya</v>
      </c>
      <c r="L7113" t="str">
        <f>VLOOKUP(D7113,'Data Outlet'!$A$2:$D$17,2,FALSE)</f>
        <v>KOTA KASABLANKA</v>
      </c>
    </row>
    <row r="7114" spans="1:12" x14ac:dyDescent="0.25">
      <c r="A7114" t="str">
        <f t="shared" si="222"/>
        <v>T-7113</v>
      </c>
      <c r="B7114" s="3" t="s">
        <v>2584</v>
      </c>
      <c r="C7114" s="5">
        <v>45382</v>
      </c>
      <c r="D7114" s="3" t="s">
        <v>39</v>
      </c>
      <c r="E7114" s="4" t="s">
        <v>395</v>
      </c>
      <c r="F7114" s="9">
        <v>4</v>
      </c>
      <c r="G7114">
        <f>VLOOKUP(E7114,'Data Produk'!$A$2:$E$2517,5,FALSE)</f>
        <v>26100</v>
      </c>
      <c r="H7114">
        <f t="shared" si="223"/>
        <v>104400</v>
      </c>
      <c r="I7114" t="str">
        <f>VLOOKUP(E7114,'Data Produk'!$A$2:$E$2517,3,FALSE)</f>
        <v>BHINNEKA GO ES1 WIRED EARBUDS WHITE</v>
      </c>
      <c r="J7114" t="str">
        <f>VLOOKUP(E7114,'Data Produk'!$A$2:$E$2517,4,FALSE)</f>
        <v>EARPHONE</v>
      </c>
      <c r="K7114" t="str">
        <f>VLOOKUP(D7114,'Data Outlet'!$A$2:$D$17,4,FALSE)</f>
        <v>Eko Wijaya</v>
      </c>
      <c r="L7114" t="str">
        <f>VLOOKUP(D7114,'Data Outlet'!$A$2:$D$17,2,FALSE)</f>
        <v>KOTA KASABLANKA</v>
      </c>
    </row>
    <row r="7115" spans="1:12" x14ac:dyDescent="0.25">
      <c r="A7115" t="str">
        <f t="shared" si="222"/>
        <v>T-7114</v>
      </c>
      <c r="B7115" s="3" t="s">
        <v>2584</v>
      </c>
      <c r="C7115" s="5">
        <v>45355</v>
      </c>
      <c r="D7115" s="3" t="s">
        <v>39</v>
      </c>
      <c r="E7115" s="4" t="s">
        <v>720</v>
      </c>
      <c r="F7115" s="9">
        <v>4</v>
      </c>
      <c r="G7115">
        <f>VLOOKUP(E7115,'Data Produk'!$A$2:$E$2517,5,FALSE)</f>
        <v>60750</v>
      </c>
      <c r="H7115">
        <f t="shared" si="223"/>
        <v>243000</v>
      </c>
      <c r="I7115" t="str">
        <f>VLOOKUP(E7115,'Data Produk'!$A$2:$E$2517,3,FALSE)</f>
        <v>BHINNEKA RAIGOR II WG10 GAMING MOUSE BLACK</v>
      </c>
      <c r="J7115" t="str">
        <f>VLOOKUP(E7115,'Data Produk'!$A$2:$E$2517,4,FALSE)</f>
        <v>MOUSE GAMING</v>
      </c>
      <c r="K7115" t="str">
        <f>VLOOKUP(D7115,'Data Outlet'!$A$2:$D$17,4,FALSE)</f>
        <v>Eko Wijaya</v>
      </c>
      <c r="L7115" t="str">
        <f>VLOOKUP(D7115,'Data Outlet'!$A$2:$D$17,2,FALSE)</f>
        <v>KOTA KASABLANKA</v>
      </c>
    </row>
    <row r="7116" spans="1:12" x14ac:dyDescent="0.25">
      <c r="A7116" t="str">
        <f t="shared" ref="A7116:A7179" si="224">"T-"&amp;ROW()-1</f>
        <v>T-7115</v>
      </c>
      <c r="B7116" s="3" t="s">
        <v>2584</v>
      </c>
      <c r="C7116" s="5">
        <v>45356</v>
      </c>
      <c r="D7116" s="3" t="s">
        <v>39</v>
      </c>
      <c r="E7116" s="4" t="s">
        <v>412</v>
      </c>
      <c r="F7116" s="9">
        <v>1</v>
      </c>
      <c r="G7116">
        <f>VLOOKUP(E7116,'Data Produk'!$A$2:$E$2517,5,FALSE)</f>
        <v>25200</v>
      </c>
      <c r="H7116">
        <f t="shared" si="223"/>
        <v>25200</v>
      </c>
      <c r="I7116" t="str">
        <f>VLOOKUP(E7116,'Data Produk'!$A$2:$E$2517,3,FALSE)</f>
        <v>BHINNEKA HYPERLINK KD60C1501 BLACK</v>
      </c>
      <c r="J7116" t="str">
        <f>VLOOKUP(E7116,'Data Produk'!$A$2:$E$2517,4,FALSE)</f>
        <v>CABLE</v>
      </c>
      <c r="K7116" t="str">
        <f>VLOOKUP(D7116,'Data Outlet'!$A$2:$D$17,4,FALSE)</f>
        <v>Eko Wijaya</v>
      </c>
      <c r="L7116" t="str">
        <f>VLOOKUP(D7116,'Data Outlet'!$A$2:$D$17,2,FALSE)</f>
        <v>KOTA KASABLANKA</v>
      </c>
    </row>
    <row r="7117" spans="1:12" x14ac:dyDescent="0.25">
      <c r="A7117" t="str">
        <f t="shared" si="224"/>
        <v>T-7116</v>
      </c>
      <c r="B7117" s="3" t="s">
        <v>2584</v>
      </c>
      <c r="C7117" s="5">
        <v>45371</v>
      </c>
      <c r="D7117" s="3" t="s">
        <v>39</v>
      </c>
      <c r="E7117" s="4" t="s">
        <v>1276</v>
      </c>
      <c r="F7117" s="9">
        <v>6</v>
      </c>
      <c r="G7117">
        <f>VLOOKUP(E7117,'Data Produk'!$A$2:$E$2517,5,FALSE)</f>
        <v>13071.428571428571</v>
      </c>
      <c r="H7117">
        <f t="shared" si="223"/>
        <v>78428.57142857142</v>
      </c>
      <c r="I7117" t="str">
        <f>VLOOKUP(E7117,'Data Produk'!$A$2:$E$2517,3,FALSE)</f>
        <v>KM201 BHINNEKA USB CABLE MICRO</v>
      </c>
      <c r="J7117" t="str">
        <f>VLOOKUP(E7117,'Data Produk'!$A$2:$E$2517,4,FALSE)</f>
        <v>CABLE</v>
      </c>
      <c r="K7117" t="str">
        <f>VLOOKUP(D7117,'Data Outlet'!$A$2:$D$17,4,FALSE)</f>
        <v>Eko Wijaya</v>
      </c>
      <c r="L7117" t="str">
        <f>VLOOKUP(D7117,'Data Outlet'!$A$2:$D$17,2,FALSE)</f>
        <v>KOTA KASABLANKA</v>
      </c>
    </row>
    <row r="7118" spans="1:12" x14ac:dyDescent="0.25">
      <c r="A7118" t="str">
        <f t="shared" si="224"/>
        <v>T-7117</v>
      </c>
      <c r="B7118" s="3" t="s">
        <v>2584</v>
      </c>
      <c r="C7118" s="5">
        <v>45371</v>
      </c>
      <c r="D7118" s="3" t="s">
        <v>39</v>
      </c>
      <c r="E7118" s="4" t="s">
        <v>424</v>
      </c>
      <c r="F7118" s="9">
        <v>1</v>
      </c>
      <c r="G7118">
        <f>VLOOKUP(E7118,'Data Produk'!$A$2:$E$2517,5,FALSE)</f>
        <v>162000</v>
      </c>
      <c r="H7118">
        <f t="shared" si="223"/>
        <v>162000</v>
      </c>
      <c r="I7118" t="str">
        <f>VLOOKUP(E7118,'Data Produk'!$A$2:$E$2517,3,FALSE)</f>
        <v>BHINNEKA POWER PLUS 45W 2-PORTS GAN CHARGER (PD+PD) BLACK</v>
      </c>
      <c r="J7118" t="str">
        <f>VLOOKUP(E7118,'Data Produk'!$A$2:$E$2517,4,FALSE)</f>
        <v>CHARGER</v>
      </c>
      <c r="K7118" t="str">
        <f>VLOOKUP(D7118,'Data Outlet'!$A$2:$D$17,4,FALSE)</f>
        <v>Eko Wijaya</v>
      </c>
      <c r="L7118" t="str">
        <f>VLOOKUP(D7118,'Data Outlet'!$A$2:$D$17,2,FALSE)</f>
        <v>KOTA KASABLANKA</v>
      </c>
    </row>
    <row r="7119" spans="1:12" x14ac:dyDescent="0.25">
      <c r="A7119" t="str">
        <f t="shared" si="224"/>
        <v>T-7118</v>
      </c>
      <c r="B7119" s="3" t="s">
        <v>2584</v>
      </c>
      <c r="C7119" s="5">
        <v>45353</v>
      </c>
      <c r="D7119" s="3" t="s">
        <v>39</v>
      </c>
      <c r="E7119" s="4" t="s">
        <v>1050</v>
      </c>
      <c r="F7119" s="9">
        <v>7</v>
      </c>
      <c r="G7119">
        <f>VLOOKUP(E7119,'Data Produk'!$A$2:$E$2517,5,FALSE)</f>
        <v>25200</v>
      </c>
      <c r="H7119">
        <f t="shared" si="223"/>
        <v>176400</v>
      </c>
      <c r="I7119" t="str">
        <f>VLOOKUP(E7119,'Data Produk'!$A$2:$E$2517,3,FALSE)</f>
        <v>KDC105 BHINNEKA USB CABLE TYPE C</v>
      </c>
      <c r="J7119" t="str">
        <f>VLOOKUP(E7119,'Data Produk'!$A$2:$E$2517,4,FALSE)</f>
        <v>CABLE</v>
      </c>
      <c r="K7119" t="str">
        <f>VLOOKUP(D7119,'Data Outlet'!$A$2:$D$17,4,FALSE)</f>
        <v>Eko Wijaya</v>
      </c>
      <c r="L7119" t="str">
        <f>VLOOKUP(D7119,'Data Outlet'!$A$2:$D$17,2,FALSE)</f>
        <v>KOTA KASABLANKA</v>
      </c>
    </row>
    <row r="7120" spans="1:12" x14ac:dyDescent="0.25">
      <c r="A7120" t="str">
        <f t="shared" si="224"/>
        <v>T-7119</v>
      </c>
      <c r="B7120" s="3" t="s">
        <v>2584</v>
      </c>
      <c r="C7120" s="5">
        <v>45371</v>
      </c>
      <c r="D7120" s="3" t="s">
        <v>39</v>
      </c>
      <c r="E7120" s="4" t="s">
        <v>1592</v>
      </c>
      <c r="F7120" s="9">
        <v>2</v>
      </c>
      <c r="G7120">
        <f>VLOOKUP(E7120,'Data Produk'!$A$2:$E$2517,5,FALSE)</f>
        <v>65700</v>
      </c>
      <c r="H7120">
        <f t="shared" si="223"/>
        <v>131400</v>
      </c>
      <c r="I7120" t="str">
        <f>VLOOKUP(E7120,'Data Produk'!$A$2:$E$2517,3,FALSE)</f>
        <v>BHINNEKA AGILE MP453 GAMING MOUSEPAD BLACK</v>
      </c>
      <c r="J7120" t="str">
        <f>VLOOKUP(E7120,'Data Produk'!$A$2:$E$2517,4,FALSE)</f>
        <v>GAMING MOUSEPAD</v>
      </c>
      <c r="K7120" t="str">
        <f>VLOOKUP(D7120,'Data Outlet'!$A$2:$D$17,4,FALSE)</f>
        <v>Eko Wijaya</v>
      </c>
      <c r="L7120" t="str">
        <f>VLOOKUP(D7120,'Data Outlet'!$A$2:$D$17,2,FALSE)</f>
        <v>KOTA KASABLANKA</v>
      </c>
    </row>
    <row r="7121" spans="1:12" x14ac:dyDescent="0.25">
      <c r="A7121" t="str">
        <f t="shared" si="224"/>
        <v>T-7120</v>
      </c>
      <c r="B7121" s="3" t="s">
        <v>2584</v>
      </c>
      <c r="C7121" s="5">
        <v>45359</v>
      </c>
      <c r="D7121" s="3" t="s">
        <v>39</v>
      </c>
      <c r="E7121" s="4" t="s">
        <v>386</v>
      </c>
      <c r="F7121" s="9">
        <v>10</v>
      </c>
      <c r="G7121">
        <f>VLOOKUP(E7121,'Data Produk'!$A$2:$E$2517,5,FALSE)</f>
        <v>22500</v>
      </c>
      <c r="H7121">
        <f t="shared" si="223"/>
        <v>225000</v>
      </c>
      <c r="I7121" t="str">
        <f>VLOOKUP(E7121,'Data Produk'!$A$2:$E$2517,3,FALSE)</f>
        <v>BHINNEKA HYPERLINK KV65C1201 BLACK</v>
      </c>
      <c r="J7121" t="str">
        <f>VLOOKUP(E7121,'Data Produk'!$A$2:$E$2517,4,FALSE)</f>
        <v>CABLE</v>
      </c>
      <c r="K7121" t="str">
        <f>VLOOKUP(D7121,'Data Outlet'!$A$2:$D$17,4,FALSE)</f>
        <v>Eko Wijaya</v>
      </c>
      <c r="L7121" t="str">
        <f>VLOOKUP(D7121,'Data Outlet'!$A$2:$D$17,2,FALSE)</f>
        <v>KOTA KASABLANKA</v>
      </c>
    </row>
    <row r="7122" spans="1:12" x14ac:dyDescent="0.25">
      <c r="A7122" t="str">
        <f t="shared" si="224"/>
        <v>T-7121</v>
      </c>
      <c r="B7122" s="3" t="s">
        <v>2584</v>
      </c>
      <c r="C7122" s="5">
        <v>45354</v>
      </c>
      <c r="D7122" s="3" t="s">
        <v>39</v>
      </c>
      <c r="E7122" s="4" t="s">
        <v>1230</v>
      </c>
      <c r="F7122" s="9">
        <v>6</v>
      </c>
      <c r="G7122">
        <f>VLOOKUP(E7122,'Data Produk'!$A$2:$E$2517,5,FALSE)</f>
        <v>34200</v>
      </c>
      <c r="H7122">
        <f t="shared" si="223"/>
        <v>205200</v>
      </c>
      <c r="I7122" t="str">
        <f>VLOOKUP(E7122,'Data Produk'!$A$2:$E$2517,3,FALSE)</f>
        <v>KDL105 BHINNEKA USB CABLE LIGHTNING</v>
      </c>
      <c r="J7122" t="str">
        <f>VLOOKUP(E7122,'Data Produk'!$A$2:$E$2517,4,FALSE)</f>
        <v>CABLE</v>
      </c>
      <c r="K7122" t="str">
        <f>VLOOKUP(D7122,'Data Outlet'!$A$2:$D$17,4,FALSE)</f>
        <v>Eko Wijaya</v>
      </c>
      <c r="L7122" t="str">
        <f>VLOOKUP(D7122,'Data Outlet'!$A$2:$D$17,2,FALSE)</f>
        <v>KOTA KASABLANKA</v>
      </c>
    </row>
    <row r="7123" spans="1:12" x14ac:dyDescent="0.25">
      <c r="A7123" t="str">
        <f t="shared" si="224"/>
        <v>T-7122</v>
      </c>
      <c r="B7123" s="3" t="s">
        <v>2584</v>
      </c>
      <c r="C7123" s="5">
        <v>45372</v>
      </c>
      <c r="D7123" s="3" t="s">
        <v>39</v>
      </c>
      <c r="E7123" s="4" t="s">
        <v>725</v>
      </c>
      <c r="F7123" s="9">
        <v>4</v>
      </c>
      <c r="G7123">
        <f>VLOOKUP(E7123,'Data Produk'!$A$2:$E$2517,5,FALSE)</f>
        <v>81000</v>
      </c>
      <c r="H7123">
        <f t="shared" si="223"/>
        <v>324000</v>
      </c>
      <c r="I7123" t="str">
        <f>VLOOKUP(E7123,'Data Produk'!$A$2:$E$2517,3,FALSE)</f>
        <v>BHINNEKA THOR X9 GAMING MOUSE BLACK</v>
      </c>
      <c r="J7123" t="str">
        <f>VLOOKUP(E7123,'Data Produk'!$A$2:$E$2517,4,FALSE)</f>
        <v>MOUSE GAMING</v>
      </c>
      <c r="K7123" t="str">
        <f>VLOOKUP(D7123,'Data Outlet'!$A$2:$D$17,4,FALSE)</f>
        <v>Eko Wijaya</v>
      </c>
      <c r="L7123" t="str">
        <f>VLOOKUP(D7123,'Data Outlet'!$A$2:$D$17,2,FALSE)</f>
        <v>KOTA KASABLANKA</v>
      </c>
    </row>
    <row r="7124" spans="1:12" x14ac:dyDescent="0.25">
      <c r="A7124" t="str">
        <f t="shared" si="224"/>
        <v>T-7123</v>
      </c>
      <c r="B7124" s="3" t="s">
        <v>2584</v>
      </c>
      <c r="C7124" s="5">
        <v>45371</v>
      </c>
      <c r="D7124" s="3" t="s">
        <v>39</v>
      </c>
      <c r="E7124" s="4" t="s">
        <v>1175</v>
      </c>
      <c r="F7124" s="9">
        <v>1</v>
      </c>
      <c r="G7124">
        <f>VLOOKUP(E7124,'Data Produk'!$A$2:$E$2517,5,FALSE)</f>
        <v>62100</v>
      </c>
      <c r="H7124">
        <f t="shared" si="223"/>
        <v>62100</v>
      </c>
      <c r="I7124" t="str">
        <f>VLOOKUP(E7124,'Data Produk'!$A$2:$E$2517,3,FALSE)</f>
        <v>BHINNEKA Numeric Keyboard Office K801</v>
      </c>
      <c r="J7124" t="str">
        <f>VLOOKUP(E7124,'Data Produk'!$A$2:$E$2517,4,FALSE)</f>
        <v>OFFICE COMBO</v>
      </c>
      <c r="K7124" t="str">
        <f>VLOOKUP(D7124,'Data Outlet'!$A$2:$D$17,4,FALSE)</f>
        <v>Eko Wijaya</v>
      </c>
      <c r="L7124" t="str">
        <f>VLOOKUP(D7124,'Data Outlet'!$A$2:$D$17,2,FALSE)</f>
        <v>KOTA KASABLANKA</v>
      </c>
    </row>
    <row r="7125" spans="1:12" x14ac:dyDescent="0.25">
      <c r="A7125" t="str">
        <f t="shared" si="224"/>
        <v>T-7124</v>
      </c>
      <c r="B7125" s="3" t="s">
        <v>2584</v>
      </c>
      <c r="C7125" s="5">
        <v>45372</v>
      </c>
      <c r="D7125" s="3" t="s">
        <v>39</v>
      </c>
      <c r="E7125" s="4" t="s">
        <v>389</v>
      </c>
      <c r="F7125" s="9">
        <v>13</v>
      </c>
      <c r="G7125">
        <f>VLOOKUP(E7125,'Data Produk'!$A$2:$E$2517,5,FALSE)</f>
        <v>17100</v>
      </c>
      <c r="H7125">
        <f t="shared" si="223"/>
        <v>222300</v>
      </c>
      <c r="I7125" t="str">
        <f>VLOOKUP(E7125,'Data Produk'!$A$2:$E$2517,3,FALSE)</f>
        <v>BHINNEKA DURALINK KCB1201 BLACK</v>
      </c>
      <c r="J7125" t="str">
        <f>VLOOKUP(E7125,'Data Produk'!$A$2:$E$2517,4,FALSE)</f>
        <v>CABLE</v>
      </c>
      <c r="K7125" t="str">
        <f>VLOOKUP(D7125,'Data Outlet'!$A$2:$D$17,4,FALSE)</f>
        <v>Eko Wijaya</v>
      </c>
      <c r="L7125" t="str">
        <f>VLOOKUP(D7125,'Data Outlet'!$A$2:$D$17,2,FALSE)</f>
        <v>KOTA KASABLANKA</v>
      </c>
    </row>
    <row r="7126" spans="1:12" x14ac:dyDescent="0.25">
      <c r="A7126" t="str">
        <f t="shared" si="224"/>
        <v>T-7125</v>
      </c>
      <c r="B7126" s="3" t="s">
        <v>2584</v>
      </c>
      <c r="C7126" s="5">
        <v>45365</v>
      </c>
      <c r="D7126" s="3" t="s">
        <v>39</v>
      </c>
      <c r="E7126" s="4" t="s">
        <v>420</v>
      </c>
      <c r="F7126" s="9">
        <v>2</v>
      </c>
      <c r="G7126">
        <f>VLOOKUP(E7126,'Data Produk'!$A$2:$E$2517,5,FALSE)</f>
        <v>82800</v>
      </c>
      <c r="H7126">
        <f t="shared" si="223"/>
        <v>165600</v>
      </c>
      <c r="I7126" t="str">
        <f>VLOOKUP(E7126,'Data Produk'!$A$2:$E$2517,3,FALSE)</f>
        <v>BHINNEKA W190 OFFICE MOUSE BLACK</v>
      </c>
      <c r="J7126" t="str">
        <f>VLOOKUP(E7126,'Data Produk'!$A$2:$E$2517,4,FALSE)</f>
        <v>OFFICE MOUSE</v>
      </c>
      <c r="K7126" t="str">
        <f>VLOOKUP(D7126,'Data Outlet'!$A$2:$D$17,4,FALSE)</f>
        <v>Eko Wijaya</v>
      </c>
      <c r="L7126" t="str">
        <f>VLOOKUP(D7126,'Data Outlet'!$A$2:$D$17,2,FALSE)</f>
        <v>KOTA KASABLANKA</v>
      </c>
    </row>
    <row r="7127" spans="1:12" x14ac:dyDescent="0.25">
      <c r="A7127" t="str">
        <f t="shared" si="224"/>
        <v>T-7126</v>
      </c>
      <c r="B7127" s="3" t="s">
        <v>2584</v>
      </c>
      <c r="C7127" s="5">
        <v>45358</v>
      </c>
      <c r="D7127" s="3" t="s">
        <v>39</v>
      </c>
      <c r="E7127" s="4" t="s">
        <v>423</v>
      </c>
      <c r="F7127" s="9">
        <v>1</v>
      </c>
      <c r="G7127">
        <f>VLOOKUP(E7127,'Data Produk'!$A$2:$E$2517,5,FALSE)</f>
        <v>78750</v>
      </c>
      <c r="H7127">
        <f t="shared" si="223"/>
        <v>78750</v>
      </c>
      <c r="I7127" t="str">
        <f>VLOOKUP(E7127,'Data Produk'!$A$2:$E$2517,3,FALSE)</f>
        <v>BHINNEKA CRYTO VX7 GAMING MOUSE PINK</v>
      </c>
      <c r="J7127" t="str">
        <f>VLOOKUP(E7127,'Data Produk'!$A$2:$E$2517,4,FALSE)</f>
        <v>MOUSE GAMING</v>
      </c>
      <c r="K7127" t="str">
        <f>VLOOKUP(D7127,'Data Outlet'!$A$2:$D$17,4,FALSE)</f>
        <v>Eko Wijaya</v>
      </c>
      <c r="L7127" t="str">
        <f>VLOOKUP(D7127,'Data Outlet'!$A$2:$D$17,2,FALSE)</f>
        <v>KOTA KASABLANKA</v>
      </c>
    </row>
    <row r="7128" spans="1:12" x14ac:dyDescent="0.25">
      <c r="A7128" t="str">
        <f t="shared" si="224"/>
        <v>T-7127</v>
      </c>
      <c r="B7128" s="3" t="s">
        <v>2584</v>
      </c>
      <c r="C7128" s="5">
        <v>45362</v>
      </c>
      <c r="D7128" s="3" t="s">
        <v>39</v>
      </c>
      <c r="E7128" s="4" t="s">
        <v>436</v>
      </c>
      <c r="F7128" s="9">
        <v>2</v>
      </c>
      <c r="G7128">
        <f>VLOOKUP(E7128,'Data Produk'!$A$2:$E$2517,5,FALSE)</f>
        <v>80100</v>
      </c>
      <c r="H7128">
        <f t="shared" si="223"/>
        <v>160200</v>
      </c>
      <c r="I7128" t="str">
        <f>VLOOKUP(E7128,'Data Produk'!$A$2:$E$2517,3,FALSE)</f>
        <v>BHINNEKA AGILE MP903 GAMING MOUSEPAD BLACK</v>
      </c>
      <c r="J7128" t="str">
        <f>VLOOKUP(E7128,'Data Produk'!$A$2:$E$2517,4,FALSE)</f>
        <v>GAMING MOUSEPAD</v>
      </c>
      <c r="K7128" t="str">
        <f>VLOOKUP(D7128,'Data Outlet'!$A$2:$D$17,4,FALSE)</f>
        <v>Eko Wijaya</v>
      </c>
      <c r="L7128" t="str">
        <f>VLOOKUP(D7128,'Data Outlet'!$A$2:$D$17,2,FALSE)</f>
        <v>KOTA KASABLANKA</v>
      </c>
    </row>
    <row r="7129" spans="1:12" x14ac:dyDescent="0.25">
      <c r="A7129" t="str">
        <f t="shared" si="224"/>
        <v>T-7128</v>
      </c>
      <c r="B7129" s="3" t="s">
        <v>2584</v>
      </c>
      <c r="C7129" s="5">
        <v>45375</v>
      </c>
      <c r="D7129" s="3" t="s">
        <v>39</v>
      </c>
      <c r="E7129" s="4" t="s">
        <v>997</v>
      </c>
      <c r="F7129" s="9">
        <v>2</v>
      </c>
      <c r="G7129">
        <f>VLOOKUP(E7129,'Data Produk'!$A$2:$E$2517,5,FALSE)</f>
        <v>74700</v>
      </c>
      <c r="H7129">
        <f t="shared" si="223"/>
        <v>149400</v>
      </c>
      <c r="I7129" t="str">
        <f>VLOOKUP(E7129,'Data Produk'!$A$2:$E$2517,3,FALSE)</f>
        <v>BHINNEKA KM100 OFFICE COMBO BLACK</v>
      </c>
      <c r="J7129" t="str">
        <f>VLOOKUP(E7129,'Data Produk'!$A$2:$E$2517,4,FALSE)</f>
        <v>OFFICE COMBO</v>
      </c>
      <c r="K7129" t="str">
        <f>VLOOKUP(D7129,'Data Outlet'!$A$2:$D$17,4,FALSE)</f>
        <v>Eko Wijaya</v>
      </c>
      <c r="L7129" t="str">
        <f>VLOOKUP(D7129,'Data Outlet'!$A$2:$D$17,2,FALSE)</f>
        <v>KOTA KASABLANKA</v>
      </c>
    </row>
    <row r="7130" spans="1:12" x14ac:dyDescent="0.25">
      <c r="A7130" t="str">
        <f t="shared" si="224"/>
        <v>T-7129</v>
      </c>
      <c r="B7130" s="3" t="s">
        <v>2584</v>
      </c>
      <c r="C7130" s="5">
        <v>45368</v>
      </c>
      <c r="D7130" s="3" t="s">
        <v>39</v>
      </c>
      <c r="E7130" s="4" t="s">
        <v>1137</v>
      </c>
      <c r="F7130" s="9">
        <v>1</v>
      </c>
      <c r="G7130">
        <f>VLOOKUP(E7130,'Data Produk'!$A$2:$E$2517,5,FALSE)</f>
        <v>113000</v>
      </c>
      <c r="H7130">
        <f t="shared" si="223"/>
        <v>113000</v>
      </c>
      <c r="I7130" t="str">
        <f>VLOOKUP(E7130,'Data Produk'!$A$2:$E$2517,3,FALSE)</f>
        <v>BHINNEKA Gaming Keyboard K-511.</v>
      </c>
      <c r="J7130" t="str">
        <f>VLOOKUP(E7130,'Data Produk'!$A$2:$E$2517,4,FALSE)</f>
        <v>KEYBOARD GAMING</v>
      </c>
      <c r="K7130" t="str">
        <f>VLOOKUP(D7130,'Data Outlet'!$A$2:$D$17,4,FALSE)</f>
        <v>Eko Wijaya</v>
      </c>
      <c r="L7130" t="str">
        <f>VLOOKUP(D7130,'Data Outlet'!$A$2:$D$17,2,FALSE)</f>
        <v>KOTA KASABLANKA</v>
      </c>
    </row>
    <row r="7131" spans="1:12" x14ac:dyDescent="0.25">
      <c r="A7131" t="str">
        <f t="shared" si="224"/>
        <v>T-7130</v>
      </c>
      <c r="B7131" s="3" t="s">
        <v>2584</v>
      </c>
      <c r="C7131" s="5">
        <v>45370</v>
      </c>
      <c r="D7131" s="3" t="s">
        <v>39</v>
      </c>
      <c r="E7131" s="4" t="s">
        <v>380</v>
      </c>
      <c r="F7131" s="9">
        <v>1</v>
      </c>
      <c r="G7131">
        <f>VLOOKUP(E7131,'Data Produk'!$A$2:$E$2517,5,FALSE)</f>
        <v>83100</v>
      </c>
      <c r="H7131">
        <f t="shared" si="223"/>
        <v>83100</v>
      </c>
      <c r="I7131" t="str">
        <f>VLOOKUP(E7131,'Data Produk'!$A$2:$E$2517,3,FALSE)</f>
        <v>BHINNEKA Gaming Headset Stand Tower AC3004 MINT</v>
      </c>
      <c r="J7131" t="str">
        <f>VLOOKUP(E7131,'Data Produk'!$A$2:$E$2517,4,FALSE)</f>
        <v>OTHER ACCESSORIES</v>
      </c>
      <c r="K7131" t="str">
        <f>VLOOKUP(D7131,'Data Outlet'!$A$2:$D$17,4,FALSE)</f>
        <v>Eko Wijaya</v>
      </c>
      <c r="L7131" t="str">
        <f>VLOOKUP(D7131,'Data Outlet'!$A$2:$D$17,2,FALSE)</f>
        <v>KOTA KASABLANKA</v>
      </c>
    </row>
    <row r="7132" spans="1:12" x14ac:dyDescent="0.25">
      <c r="A7132" t="str">
        <f t="shared" si="224"/>
        <v>T-7131</v>
      </c>
      <c r="B7132" s="3" t="s">
        <v>2584</v>
      </c>
      <c r="C7132" s="5">
        <v>45363</v>
      </c>
      <c r="D7132" s="3" t="s">
        <v>39</v>
      </c>
      <c r="E7132" s="4" t="s">
        <v>1466</v>
      </c>
      <c r="F7132" s="9">
        <v>1</v>
      </c>
      <c r="G7132">
        <f>VLOOKUP(E7132,'Data Produk'!$A$2:$E$2517,5,FALSE)</f>
        <v>125100</v>
      </c>
      <c r="H7132">
        <f t="shared" si="223"/>
        <v>125100</v>
      </c>
      <c r="I7132" t="str">
        <f>VLOOKUP(E7132,'Data Produk'!$A$2:$E$2517,3,FALSE)</f>
        <v>BHINNEKA THOR II X16 GAMING MOUSE BLACK</v>
      </c>
      <c r="J7132" t="str">
        <f>VLOOKUP(E7132,'Data Produk'!$A$2:$E$2517,4,FALSE)</f>
        <v>MOUSE GAMING</v>
      </c>
      <c r="K7132" t="str">
        <f>VLOOKUP(D7132,'Data Outlet'!$A$2:$D$17,4,FALSE)</f>
        <v>Eko Wijaya</v>
      </c>
      <c r="L7132" t="str">
        <f>VLOOKUP(D7132,'Data Outlet'!$A$2:$D$17,2,FALSE)</f>
        <v>KOTA KASABLANKA</v>
      </c>
    </row>
    <row r="7133" spans="1:12" x14ac:dyDescent="0.25">
      <c r="A7133" t="str">
        <f t="shared" si="224"/>
        <v>T-7132</v>
      </c>
      <c r="B7133" s="3" t="s">
        <v>2584</v>
      </c>
      <c r="C7133" s="5">
        <v>45359</v>
      </c>
      <c r="D7133" s="3" t="s">
        <v>39</v>
      </c>
      <c r="E7133" s="4" t="s">
        <v>419</v>
      </c>
      <c r="F7133" s="9">
        <v>3</v>
      </c>
      <c r="G7133">
        <f>VLOOKUP(E7133,'Data Produk'!$A$2:$E$2517,5,FALSE)</f>
        <v>13050</v>
      </c>
      <c r="H7133">
        <f t="shared" si="223"/>
        <v>39150</v>
      </c>
      <c r="I7133" t="str">
        <f>VLOOKUP(E7133,'Data Produk'!$A$2:$E$2517,3,FALSE)</f>
        <v>BHINNEKA DURALINK KCT1201 BLACK</v>
      </c>
      <c r="J7133" t="str">
        <f>VLOOKUP(E7133,'Data Produk'!$A$2:$E$2517,4,FALSE)</f>
        <v>CABLE</v>
      </c>
      <c r="K7133" t="str">
        <f>VLOOKUP(D7133,'Data Outlet'!$A$2:$D$17,4,FALSE)</f>
        <v>Eko Wijaya</v>
      </c>
      <c r="L7133" t="str">
        <f>VLOOKUP(D7133,'Data Outlet'!$A$2:$D$17,2,FALSE)</f>
        <v>KOTA KASABLANKA</v>
      </c>
    </row>
    <row r="7134" spans="1:12" x14ac:dyDescent="0.25">
      <c r="A7134" t="str">
        <f t="shared" si="224"/>
        <v>T-7133</v>
      </c>
      <c r="B7134" s="3" t="s">
        <v>2584</v>
      </c>
      <c r="C7134" s="5">
        <v>45354</v>
      </c>
      <c r="D7134" s="3" t="s">
        <v>39</v>
      </c>
      <c r="E7134" s="4" t="s">
        <v>904</v>
      </c>
      <c r="F7134" s="9">
        <v>3</v>
      </c>
      <c r="G7134">
        <f>VLOOKUP(E7134,'Data Produk'!$A$2:$E$2517,5,FALSE)</f>
        <v>98100</v>
      </c>
      <c r="H7134">
        <f t="shared" si="223"/>
        <v>294300</v>
      </c>
      <c r="I7134" t="str">
        <f>VLOOKUP(E7134,'Data Produk'!$A$2:$E$2517,3,FALSE)</f>
        <v>BHINNEKA CW2-Q01 30W 2-PORTS CHARGER (QC) WHITE</v>
      </c>
      <c r="J7134" t="str">
        <f>VLOOKUP(E7134,'Data Produk'!$A$2:$E$2517,4,FALSE)</f>
        <v>CHARGER</v>
      </c>
      <c r="K7134" t="str">
        <f>VLOOKUP(D7134,'Data Outlet'!$A$2:$D$17,4,FALSE)</f>
        <v>Eko Wijaya</v>
      </c>
      <c r="L7134" t="str">
        <f>VLOOKUP(D7134,'Data Outlet'!$A$2:$D$17,2,FALSE)</f>
        <v>KOTA KASABLANKA</v>
      </c>
    </row>
    <row r="7135" spans="1:12" x14ac:dyDescent="0.25">
      <c r="A7135" t="str">
        <f t="shared" si="224"/>
        <v>T-7134</v>
      </c>
      <c r="B7135" s="3" t="s">
        <v>2584</v>
      </c>
      <c r="C7135" s="5">
        <v>45365</v>
      </c>
      <c r="D7135" s="3" t="s">
        <v>39</v>
      </c>
      <c r="E7135" s="4" t="s">
        <v>400</v>
      </c>
      <c r="F7135" s="9">
        <v>2</v>
      </c>
      <c r="G7135">
        <f>VLOOKUP(E7135,'Data Produk'!$A$2:$E$2517,5,FALSE)</f>
        <v>65700</v>
      </c>
      <c r="H7135">
        <f t="shared" si="223"/>
        <v>131400</v>
      </c>
      <c r="I7135" t="str">
        <f>VLOOKUP(E7135,'Data Produk'!$A$2:$E$2517,3,FALSE)</f>
        <v>BHINNEKA RAIGOR III WG12 GAMING MOUSE BLACK</v>
      </c>
      <c r="J7135" t="str">
        <f>VLOOKUP(E7135,'Data Produk'!$A$2:$E$2517,4,FALSE)</f>
        <v>MOUSE GAMING</v>
      </c>
      <c r="K7135" t="str">
        <f>VLOOKUP(D7135,'Data Outlet'!$A$2:$D$17,4,FALSE)</f>
        <v>Eko Wijaya</v>
      </c>
      <c r="L7135" t="str">
        <f>VLOOKUP(D7135,'Data Outlet'!$A$2:$D$17,2,FALSE)</f>
        <v>KOTA KASABLANKA</v>
      </c>
    </row>
    <row r="7136" spans="1:12" x14ac:dyDescent="0.25">
      <c r="A7136" t="str">
        <f t="shared" si="224"/>
        <v>T-7135</v>
      </c>
      <c r="B7136" s="3" t="s">
        <v>2584</v>
      </c>
      <c r="C7136" s="5">
        <v>45354</v>
      </c>
      <c r="D7136" s="3" t="s">
        <v>39</v>
      </c>
      <c r="E7136" s="4" t="s">
        <v>399</v>
      </c>
      <c r="F7136" s="9">
        <v>7</v>
      </c>
      <c r="G7136">
        <f>VLOOKUP(E7136,'Data Produk'!$A$2:$E$2517,5,FALSE)</f>
        <v>27000</v>
      </c>
      <c r="H7136">
        <f t="shared" si="223"/>
        <v>189000</v>
      </c>
      <c r="I7136" t="str">
        <f>VLOOKUP(E7136,'Data Produk'!$A$2:$E$2517,3,FALSE)</f>
        <v>BHINNEKA DURALINK KCB2001 BLACK</v>
      </c>
      <c r="J7136" t="str">
        <f>VLOOKUP(E7136,'Data Produk'!$A$2:$E$2517,4,FALSE)</f>
        <v>CABLE</v>
      </c>
      <c r="K7136" t="str">
        <f>VLOOKUP(D7136,'Data Outlet'!$A$2:$D$17,4,FALSE)</f>
        <v>Eko Wijaya</v>
      </c>
      <c r="L7136" t="str">
        <f>VLOOKUP(D7136,'Data Outlet'!$A$2:$D$17,2,FALSE)</f>
        <v>KOTA KASABLANKA</v>
      </c>
    </row>
    <row r="7137" spans="1:12" x14ac:dyDescent="0.25">
      <c r="A7137" t="str">
        <f t="shared" si="224"/>
        <v>T-7136</v>
      </c>
      <c r="B7137" s="3" t="s">
        <v>2584</v>
      </c>
      <c r="C7137" s="5">
        <v>45372</v>
      </c>
      <c r="D7137" s="3" t="s">
        <v>39</v>
      </c>
      <c r="E7137" s="4" t="s">
        <v>819</v>
      </c>
      <c r="F7137" s="9">
        <v>1</v>
      </c>
      <c r="G7137">
        <f>VLOOKUP(E7137,'Data Produk'!$A$2:$E$2517,5,FALSE)</f>
        <v>508500</v>
      </c>
      <c r="H7137">
        <f t="shared" si="223"/>
        <v>508500</v>
      </c>
      <c r="I7137" t="str">
        <f>VLOOKUP(E7137,'Data Produk'!$A$2:$E$2517,3,FALSE)</f>
        <v>BHINNEKA POWER PLUS 120W 4-PORTS GAN CHARGER (PPS/PD+QC) BLACK</v>
      </c>
      <c r="J7137" t="str">
        <f>VLOOKUP(E7137,'Data Produk'!$A$2:$E$2517,4,FALSE)</f>
        <v>CHARGER</v>
      </c>
      <c r="K7137" t="str">
        <f>VLOOKUP(D7137,'Data Outlet'!$A$2:$D$17,4,FALSE)</f>
        <v>Eko Wijaya</v>
      </c>
      <c r="L7137" t="str">
        <f>VLOOKUP(D7137,'Data Outlet'!$A$2:$D$17,2,FALSE)</f>
        <v>KOTA KASABLANKA</v>
      </c>
    </row>
    <row r="7138" spans="1:12" x14ac:dyDescent="0.25">
      <c r="A7138" t="str">
        <f t="shared" si="224"/>
        <v>T-7137</v>
      </c>
      <c r="B7138" s="3" t="s">
        <v>2584</v>
      </c>
      <c r="C7138" s="5">
        <v>45372</v>
      </c>
      <c r="D7138" s="3" t="s">
        <v>39</v>
      </c>
      <c r="E7138" s="4" t="s">
        <v>605</v>
      </c>
      <c r="F7138" s="9">
        <v>1</v>
      </c>
      <c r="G7138">
        <f>VLOOKUP(E7138,'Data Produk'!$A$2:$E$2517,5,FALSE)</f>
        <v>207000</v>
      </c>
      <c r="H7138">
        <f t="shared" si="223"/>
        <v>207000</v>
      </c>
      <c r="I7138" t="str">
        <f>VLOOKUP(E7138,'Data Produk'!$A$2:$E$2517,3,FALSE)</f>
        <v>WN01 BHINNEKA EARPHONE WIRELESS</v>
      </c>
      <c r="J7138" t="str">
        <f>VLOOKUP(E7138,'Data Produk'!$A$2:$E$2517,4,FALSE)</f>
        <v>EARPHONE</v>
      </c>
      <c r="K7138" t="str">
        <f>VLOOKUP(D7138,'Data Outlet'!$A$2:$D$17,4,FALSE)</f>
        <v>Eko Wijaya</v>
      </c>
      <c r="L7138" t="str">
        <f>VLOOKUP(D7138,'Data Outlet'!$A$2:$D$17,2,FALSE)</f>
        <v>KOTA KASABLANKA</v>
      </c>
    </row>
    <row r="7139" spans="1:12" x14ac:dyDescent="0.25">
      <c r="A7139" t="str">
        <f t="shared" si="224"/>
        <v>T-7138</v>
      </c>
      <c r="B7139" s="3" t="s">
        <v>2584</v>
      </c>
      <c r="C7139" s="5">
        <v>45377</v>
      </c>
      <c r="D7139" s="3" t="s">
        <v>39</v>
      </c>
      <c r="E7139" s="4" t="s">
        <v>422</v>
      </c>
      <c r="F7139" s="9">
        <v>3</v>
      </c>
      <c r="G7139">
        <f>VLOOKUP(E7139,'Data Produk'!$A$2:$E$2517,5,FALSE)</f>
        <v>30333.333333333332</v>
      </c>
      <c r="H7139">
        <f t="shared" si="223"/>
        <v>91000</v>
      </c>
      <c r="I7139" t="str">
        <f>VLOOKUP(E7139,'Data Produk'!$A$2:$E$2517,3,FALSE)</f>
        <v>KM106 BHINNEKA USB CABLE MICRO</v>
      </c>
      <c r="J7139" t="str">
        <f>VLOOKUP(E7139,'Data Produk'!$A$2:$E$2517,4,FALSE)</f>
        <v>CABLE</v>
      </c>
      <c r="K7139" t="str">
        <f>VLOOKUP(D7139,'Data Outlet'!$A$2:$D$17,4,FALSE)</f>
        <v>Eko Wijaya</v>
      </c>
      <c r="L7139" t="str">
        <f>VLOOKUP(D7139,'Data Outlet'!$A$2:$D$17,2,FALSE)</f>
        <v>KOTA KASABLANKA</v>
      </c>
    </row>
    <row r="7140" spans="1:12" x14ac:dyDescent="0.25">
      <c r="A7140" t="str">
        <f t="shared" si="224"/>
        <v>T-7139</v>
      </c>
      <c r="B7140" s="3" t="s">
        <v>2584</v>
      </c>
      <c r="C7140" s="5">
        <v>45371</v>
      </c>
      <c r="D7140" s="3" t="s">
        <v>39</v>
      </c>
      <c r="E7140" s="4" t="s">
        <v>442</v>
      </c>
      <c r="F7140" s="9">
        <v>8</v>
      </c>
      <c r="G7140">
        <f>VLOOKUP(E7140,'Data Produk'!$A$2:$E$2517,5,FALSE)</f>
        <v>18000</v>
      </c>
      <c r="H7140">
        <f t="shared" si="223"/>
        <v>144000</v>
      </c>
      <c r="I7140" t="str">
        <f>VLOOKUP(E7140,'Data Produk'!$A$2:$E$2517,3,FALSE)</f>
        <v>BHINNEKA DURALINK KLB1201 BLACK</v>
      </c>
      <c r="J7140" t="str">
        <f>VLOOKUP(E7140,'Data Produk'!$A$2:$E$2517,4,FALSE)</f>
        <v>CABLE</v>
      </c>
      <c r="K7140" t="str">
        <f>VLOOKUP(D7140,'Data Outlet'!$A$2:$D$17,4,FALSE)</f>
        <v>Eko Wijaya</v>
      </c>
      <c r="L7140" t="str">
        <f>VLOOKUP(D7140,'Data Outlet'!$A$2:$D$17,2,FALSE)</f>
        <v>KOTA KASABLANKA</v>
      </c>
    </row>
    <row r="7141" spans="1:12" x14ac:dyDescent="0.25">
      <c r="A7141" t="str">
        <f t="shared" si="224"/>
        <v>T-7140</v>
      </c>
      <c r="B7141" s="3" t="s">
        <v>2584</v>
      </c>
      <c r="C7141" s="5">
        <v>45356</v>
      </c>
      <c r="D7141" s="3" t="s">
        <v>39</v>
      </c>
      <c r="E7141" s="4" t="s">
        <v>1282</v>
      </c>
      <c r="F7141" s="9">
        <v>2</v>
      </c>
      <c r="G7141">
        <f>VLOOKUP(E7141,'Data Produk'!$A$2:$E$2517,5,FALSE)</f>
        <v>32000</v>
      </c>
      <c r="H7141">
        <f t="shared" si="223"/>
        <v>64000</v>
      </c>
      <c r="I7141" t="str">
        <f>VLOOKUP(E7141,'Data Produk'!$A$2:$E$2517,3,FALSE)</f>
        <v>KL104 BHINNEKA USB CABLE LIGHTNING</v>
      </c>
      <c r="J7141" t="str">
        <f>VLOOKUP(E7141,'Data Produk'!$A$2:$E$2517,4,FALSE)</f>
        <v>CABLE</v>
      </c>
      <c r="K7141" t="str">
        <f>VLOOKUP(D7141,'Data Outlet'!$A$2:$D$17,4,FALSE)</f>
        <v>Eko Wijaya</v>
      </c>
      <c r="L7141" t="str">
        <f>VLOOKUP(D7141,'Data Outlet'!$A$2:$D$17,2,FALSE)</f>
        <v>KOTA KASABLANKA</v>
      </c>
    </row>
    <row r="7142" spans="1:12" x14ac:dyDescent="0.25">
      <c r="A7142" t="str">
        <f t="shared" si="224"/>
        <v>T-7141</v>
      </c>
      <c r="B7142" s="3" t="s">
        <v>2584</v>
      </c>
      <c r="C7142" s="5">
        <v>45363</v>
      </c>
      <c r="D7142" s="3" t="s">
        <v>39</v>
      </c>
      <c r="E7142" s="4" t="s">
        <v>560</v>
      </c>
      <c r="F7142" s="9">
        <v>4</v>
      </c>
      <c r="G7142">
        <f>VLOOKUP(E7142,'Data Produk'!$A$2:$E$2517,5,FALSE)</f>
        <v>93150</v>
      </c>
      <c r="H7142">
        <f t="shared" si="223"/>
        <v>372600</v>
      </c>
      <c r="I7142" t="str">
        <f>VLOOKUP(E7142,'Data Produk'!$A$2:$E$2517,3,FALSE)</f>
        <v>BHINNEKA POWER GO 25W 1-PORT TYPE-C USB CHARGER (PD/PPS) WHITE</v>
      </c>
      <c r="J7142" t="str">
        <f>VLOOKUP(E7142,'Data Produk'!$A$2:$E$2517,4,FALSE)</f>
        <v>CHARGER</v>
      </c>
      <c r="K7142" t="str">
        <f>VLOOKUP(D7142,'Data Outlet'!$A$2:$D$17,4,FALSE)</f>
        <v>Eko Wijaya</v>
      </c>
      <c r="L7142" t="str">
        <f>VLOOKUP(D7142,'Data Outlet'!$A$2:$D$17,2,FALSE)</f>
        <v>KOTA KASABLANKA</v>
      </c>
    </row>
    <row r="7143" spans="1:12" x14ac:dyDescent="0.25">
      <c r="A7143" t="str">
        <f t="shared" si="224"/>
        <v>T-7142</v>
      </c>
      <c r="B7143" s="3" t="s">
        <v>2584</v>
      </c>
      <c r="C7143" s="5">
        <v>45358</v>
      </c>
      <c r="D7143" s="3" t="s">
        <v>39</v>
      </c>
      <c r="E7143" s="4" t="s">
        <v>998</v>
      </c>
      <c r="F7143" s="9">
        <v>6</v>
      </c>
      <c r="G7143">
        <f>VLOOKUP(E7143,'Data Produk'!$A$2:$E$2517,5,FALSE)</f>
        <v>41400</v>
      </c>
      <c r="H7143">
        <f t="shared" si="223"/>
        <v>248400</v>
      </c>
      <c r="I7143" t="str">
        <f>VLOOKUP(E7143,'Data Produk'!$A$2:$E$2517,3,FALSE)</f>
        <v>BHINNEKA CW1-Q03 18W 1-PORTS CHARGER (QC) WHITE</v>
      </c>
      <c r="J7143" t="str">
        <f>VLOOKUP(E7143,'Data Produk'!$A$2:$E$2517,4,FALSE)</f>
        <v>CHARGER</v>
      </c>
      <c r="K7143" t="str">
        <f>VLOOKUP(D7143,'Data Outlet'!$A$2:$D$17,4,FALSE)</f>
        <v>Eko Wijaya</v>
      </c>
      <c r="L7143" t="str">
        <f>VLOOKUP(D7143,'Data Outlet'!$A$2:$D$17,2,FALSE)</f>
        <v>KOTA KASABLANKA</v>
      </c>
    </row>
    <row r="7144" spans="1:12" x14ac:dyDescent="0.25">
      <c r="A7144" t="str">
        <f t="shared" si="224"/>
        <v>T-7143</v>
      </c>
      <c r="B7144" s="3" t="s">
        <v>2584</v>
      </c>
      <c r="C7144" s="5">
        <v>45366</v>
      </c>
      <c r="D7144" s="3" t="s">
        <v>39</v>
      </c>
      <c r="E7144" s="4" t="s">
        <v>1895</v>
      </c>
      <c r="F7144" s="9">
        <v>1</v>
      </c>
      <c r="G7144">
        <f>VLOOKUP(E7144,'Data Produk'!$A$2:$E$2517,5,FALSE)</f>
        <v>115200</v>
      </c>
      <c r="H7144">
        <f t="shared" si="223"/>
        <v>115200</v>
      </c>
      <c r="I7144" t="str">
        <f>VLOOKUP(E7144,'Data Produk'!$A$2:$E$2517,3,FALSE)</f>
        <v>BHINNEKA PRISMA+ MBR01 MOUSE ACCESSORIES</v>
      </c>
      <c r="J7144" t="str">
        <f>VLOOKUP(E7144,'Data Produk'!$A$2:$E$2517,4,FALSE)</f>
        <v>OTHER ACCESSORIES</v>
      </c>
      <c r="K7144" t="str">
        <f>VLOOKUP(D7144,'Data Outlet'!$A$2:$D$17,4,FALSE)</f>
        <v>Eko Wijaya</v>
      </c>
      <c r="L7144" t="str">
        <f>VLOOKUP(D7144,'Data Outlet'!$A$2:$D$17,2,FALSE)</f>
        <v>KOTA KASABLANKA</v>
      </c>
    </row>
    <row r="7145" spans="1:12" x14ac:dyDescent="0.25">
      <c r="A7145" t="str">
        <f t="shared" si="224"/>
        <v>T-7144</v>
      </c>
      <c r="B7145" s="3" t="s">
        <v>2584</v>
      </c>
      <c r="C7145" s="5">
        <v>45369</v>
      </c>
      <c r="D7145" s="3" t="s">
        <v>39</v>
      </c>
      <c r="E7145" s="4" t="s">
        <v>383</v>
      </c>
      <c r="F7145" s="9">
        <v>3</v>
      </c>
      <c r="G7145">
        <f>VLOOKUP(E7145,'Data Produk'!$A$2:$E$2517,5,FALSE)</f>
        <v>57600</v>
      </c>
      <c r="H7145">
        <f t="shared" si="223"/>
        <v>172800</v>
      </c>
      <c r="I7145" t="str">
        <f>VLOOKUP(E7145,'Data Produk'!$A$2:$E$2517,3,FALSE)</f>
        <v>BHINNEKA GO W192 OFFICE MOUSE BLACK</v>
      </c>
      <c r="J7145" t="str">
        <f>VLOOKUP(E7145,'Data Produk'!$A$2:$E$2517,4,FALSE)</f>
        <v>OFFICE MOUSE</v>
      </c>
      <c r="K7145" t="str">
        <f>VLOOKUP(D7145,'Data Outlet'!$A$2:$D$17,4,FALSE)</f>
        <v>Eko Wijaya</v>
      </c>
      <c r="L7145" t="str">
        <f>VLOOKUP(D7145,'Data Outlet'!$A$2:$D$17,2,FALSE)</f>
        <v>KOTA KASABLANKA</v>
      </c>
    </row>
    <row r="7146" spans="1:12" x14ac:dyDescent="0.25">
      <c r="A7146" t="str">
        <f t="shared" si="224"/>
        <v>T-7145</v>
      </c>
      <c r="B7146" s="3" t="s">
        <v>2584</v>
      </c>
      <c r="C7146" s="5">
        <v>45375</v>
      </c>
      <c r="D7146" s="3" t="s">
        <v>39</v>
      </c>
      <c r="E7146" s="4" t="s">
        <v>428</v>
      </c>
      <c r="F7146" s="9">
        <v>3</v>
      </c>
      <c r="G7146">
        <f>VLOOKUP(E7146,'Data Produk'!$A$2:$E$2517,5,FALSE)</f>
        <v>47700</v>
      </c>
      <c r="H7146">
        <f t="shared" si="223"/>
        <v>143100</v>
      </c>
      <c r="I7146" t="str">
        <f>VLOOKUP(E7146,'Data Produk'!$A$2:$E$2517,3,FALSE)</f>
        <v>BHINNEKA POWER MOVE 30W 2-PORTS CAR CHARGER (PD+QC) BLACK</v>
      </c>
      <c r="J7146" t="str">
        <f>VLOOKUP(E7146,'Data Produk'!$A$2:$E$2517,4,FALSE)</f>
        <v>CAR &amp; TRAVEL CHARGER</v>
      </c>
      <c r="K7146" t="str">
        <f>VLOOKUP(D7146,'Data Outlet'!$A$2:$D$17,4,FALSE)</f>
        <v>Eko Wijaya</v>
      </c>
      <c r="L7146" t="str">
        <f>VLOOKUP(D7146,'Data Outlet'!$A$2:$D$17,2,FALSE)</f>
        <v>KOTA KASABLANKA</v>
      </c>
    </row>
    <row r="7147" spans="1:12" x14ac:dyDescent="0.25">
      <c r="A7147" t="str">
        <f t="shared" si="224"/>
        <v>T-7146</v>
      </c>
      <c r="B7147" s="3" t="s">
        <v>2584</v>
      </c>
      <c r="C7147" s="5">
        <v>45373</v>
      </c>
      <c r="D7147" s="3" t="s">
        <v>39</v>
      </c>
      <c r="E7147" s="4" t="s">
        <v>1597</v>
      </c>
      <c r="F7147" s="9">
        <v>2</v>
      </c>
      <c r="G7147">
        <f>VLOOKUP(E7147,'Data Produk'!$A$2:$E$2517,5,FALSE)</f>
        <v>193500</v>
      </c>
      <c r="H7147">
        <f t="shared" si="223"/>
        <v>387000</v>
      </c>
      <c r="I7147" t="str">
        <f>VLOOKUP(E7147,'Data Produk'!$A$2:$E$2517,3,FALSE)</f>
        <v>BHINNEKA ATOM TKL MECHANICAL KEYBOARD GREY BLUE SWITCH</v>
      </c>
      <c r="J7147" t="str">
        <f>VLOOKUP(E7147,'Data Produk'!$A$2:$E$2517,4,FALSE)</f>
        <v>KEYBOARD GAMING</v>
      </c>
      <c r="K7147" t="str">
        <f>VLOOKUP(D7147,'Data Outlet'!$A$2:$D$17,4,FALSE)</f>
        <v>Eko Wijaya</v>
      </c>
      <c r="L7147" t="str">
        <f>VLOOKUP(D7147,'Data Outlet'!$A$2:$D$17,2,FALSE)</f>
        <v>KOTA KASABLANKA</v>
      </c>
    </row>
    <row r="7148" spans="1:12" x14ac:dyDescent="0.25">
      <c r="A7148" t="str">
        <f t="shared" si="224"/>
        <v>T-7147</v>
      </c>
      <c r="B7148" s="3" t="s">
        <v>2584</v>
      </c>
      <c r="C7148" s="5">
        <v>45370</v>
      </c>
      <c r="D7148" s="3" t="s">
        <v>39</v>
      </c>
      <c r="E7148" s="4" t="s">
        <v>430</v>
      </c>
      <c r="F7148" s="9">
        <v>1</v>
      </c>
      <c r="G7148">
        <f>VLOOKUP(E7148,'Data Produk'!$A$2:$E$2517,5,FALSE)</f>
        <v>131850</v>
      </c>
      <c r="H7148">
        <f t="shared" si="223"/>
        <v>131850</v>
      </c>
      <c r="I7148" t="str">
        <f>VLOOKUP(E7148,'Data Produk'!$A$2:$E$2517,3,FALSE)</f>
        <v>BHINNEKA VENOM II WGC2 GAMING MOUSE MINT</v>
      </c>
      <c r="J7148" t="str">
        <f>VLOOKUP(E7148,'Data Produk'!$A$2:$E$2517,4,FALSE)</f>
        <v>MOUSE GAMING</v>
      </c>
      <c r="K7148" t="str">
        <f>VLOOKUP(D7148,'Data Outlet'!$A$2:$D$17,4,FALSE)</f>
        <v>Eko Wijaya</v>
      </c>
      <c r="L7148" t="str">
        <f>VLOOKUP(D7148,'Data Outlet'!$A$2:$D$17,2,FALSE)</f>
        <v>KOTA KASABLANKA</v>
      </c>
    </row>
    <row r="7149" spans="1:12" x14ac:dyDescent="0.25">
      <c r="A7149" t="str">
        <f t="shared" si="224"/>
        <v>T-7148</v>
      </c>
      <c r="B7149" s="3" t="s">
        <v>2584</v>
      </c>
      <c r="C7149" s="5">
        <v>45374</v>
      </c>
      <c r="D7149" s="3" t="s">
        <v>39</v>
      </c>
      <c r="E7149" s="4" t="s">
        <v>382</v>
      </c>
      <c r="F7149" s="9">
        <v>2</v>
      </c>
      <c r="G7149">
        <f>VLOOKUP(E7149,'Data Produk'!$A$2:$E$2517,5,FALSE)</f>
        <v>34200</v>
      </c>
      <c r="H7149">
        <f t="shared" si="223"/>
        <v>68400</v>
      </c>
      <c r="I7149" t="str">
        <f>VLOOKUP(E7149,'Data Produk'!$A$2:$E$2517,3,FALSE)</f>
        <v>BHINNEKA VIGIL MP452 BASIC MOUSEPAD BLACK</v>
      </c>
      <c r="J7149" t="str">
        <f>VLOOKUP(E7149,'Data Produk'!$A$2:$E$2517,4,FALSE)</f>
        <v>BASIC MOUSEPAD</v>
      </c>
      <c r="K7149" t="str">
        <f>VLOOKUP(D7149,'Data Outlet'!$A$2:$D$17,4,FALSE)</f>
        <v>Eko Wijaya</v>
      </c>
      <c r="L7149" t="str">
        <f>VLOOKUP(D7149,'Data Outlet'!$A$2:$D$17,2,FALSE)</f>
        <v>KOTA KASABLANKA</v>
      </c>
    </row>
    <row r="7150" spans="1:12" x14ac:dyDescent="0.25">
      <c r="A7150" t="str">
        <f t="shared" si="224"/>
        <v>T-7149</v>
      </c>
      <c r="B7150" s="3" t="s">
        <v>2584</v>
      </c>
      <c r="C7150" s="5">
        <v>45356</v>
      </c>
      <c r="D7150" s="3" t="s">
        <v>39</v>
      </c>
      <c r="E7150" s="4" t="s">
        <v>686</v>
      </c>
      <c r="F7150" s="9">
        <v>1</v>
      </c>
      <c r="G7150">
        <f>VLOOKUP(E7150,'Data Produk'!$A$2:$E$2517,5,FALSE)</f>
        <v>103500</v>
      </c>
      <c r="H7150">
        <f t="shared" si="223"/>
        <v>103500</v>
      </c>
      <c r="I7150" t="str">
        <f>VLOOKUP(E7150,'Data Produk'!$A$2:$E$2517,3,FALSE)</f>
        <v>BHINNEKA FLASH HQ53 GAMING HEADSET BLACK</v>
      </c>
      <c r="J7150" t="str">
        <f>VLOOKUP(E7150,'Data Produk'!$A$2:$E$2517,4,FALSE)</f>
        <v>GAMING HEADSET</v>
      </c>
      <c r="K7150" t="str">
        <f>VLOOKUP(D7150,'Data Outlet'!$A$2:$D$17,4,FALSE)</f>
        <v>Eko Wijaya</v>
      </c>
      <c r="L7150" t="str">
        <f>VLOOKUP(D7150,'Data Outlet'!$A$2:$D$17,2,FALSE)</f>
        <v>KOTA KASABLANKA</v>
      </c>
    </row>
    <row r="7151" spans="1:12" x14ac:dyDescent="0.25">
      <c r="A7151" t="str">
        <f t="shared" si="224"/>
        <v>T-7150</v>
      </c>
      <c r="B7151" s="3" t="s">
        <v>2584</v>
      </c>
      <c r="C7151" s="5">
        <v>45360</v>
      </c>
      <c r="D7151" s="3" t="s">
        <v>39</v>
      </c>
      <c r="E7151" s="4" t="s">
        <v>2197</v>
      </c>
      <c r="F7151" s="9">
        <v>6</v>
      </c>
      <c r="G7151">
        <f>VLOOKUP(E7151,'Data Produk'!$A$2:$E$2517,5,FALSE)</f>
        <v>73800</v>
      </c>
      <c r="H7151">
        <f t="shared" si="223"/>
        <v>442800</v>
      </c>
      <c r="I7151" t="str">
        <f>VLOOKUP(E7151,'Data Produk'!$A$2:$E$2517,3,FALSE)</f>
        <v>BHINNEKA RAIGOR III WG12R GAMING MOUSE BEIGE</v>
      </c>
      <c r="J7151" t="str">
        <f>VLOOKUP(E7151,'Data Produk'!$A$2:$E$2517,4,FALSE)</f>
        <v>MOUSE GAMING</v>
      </c>
      <c r="K7151" t="str">
        <f>VLOOKUP(D7151,'Data Outlet'!$A$2:$D$17,4,FALSE)</f>
        <v>Eko Wijaya</v>
      </c>
      <c r="L7151" t="str">
        <f>VLOOKUP(D7151,'Data Outlet'!$A$2:$D$17,2,FALSE)</f>
        <v>KOTA KASABLANKA</v>
      </c>
    </row>
    <row r="7152" spans="1:12" x14ac:dyDescent="0.25">
      <c r="A7152" t="str">
        <f t="shared" si="224"/>
        <v>T-7151</v>
      </c>
      <c r="B7152" s="3" t="s">
        <v>2584</v>
      </c>
      <c r="C7152" s="5">
        <v>45358</v>
      </c>
      <c r="D7152" s="3" t="s">
        <v>39</v>
      </c>
      <c r="E7152" s="4" t="s">
        <v>1169</v>
      </c>
      <c r="F7152" s="9">
        <v>4</v>
      </c>
      <c r="G7152">
        <f>VLOOKUP(E7152,'Data Produk'!$A$2:$E$2517,5,FALSE)</f>
        <v>29700</v>
      </c>
      <c r="H7152">
        <f t="shared" si="223"/>
        <v>118800</v>
      </c>
      <c r="I7152" t="str">
        <f>VLOOKUP(E7152,'Data Produk'!$A$2:$E$2517,3,FALSE)</f>
        <v>KL201 BHINNEKA USB CABLE LIGHTNING</v>
      </c>
      <c r="J7152" t="str">
        <f>VLOOKUP(E7152,'Data Produk'!$A$2:$E$2517,4,FALSE)</f>
        <v>CABLE</v>
      </c>
      <c r="K7152" t="str">
        <f>VLOOKUP(D7152,'Data Outlet'!$A$2:$D$17,4,FALSE)</f>
        <v>Eko Wijaya</v>
      </c>
      <c r="L7152" t="str">
        <f>VLOOKUP(D7152,'Data Outlet'!$A$2:$D$17,2,FALSE)</f>
        <v>KOTA KASABLANKA</v>
      </c>
    </row>
    <row r="7153" spans="1:12" x14ac:dyDescent="0.25">
      <c r="A7153" t="str">
        <f t="shared" si="224"/>
        <v>T-7152</v>
      </c>
      <c r="B7153" s="3" t="s">
        <v>2584</v>
      </c>
      <c r="C7153" s="5">
        <v>45370</v>
      </c>
      <c r="D7153" s="3" t="s">
        <v>39</v>
      </c>
      <c r="E7153" s="4" t="s">
        <v>1900</v>
      </c>
      <c r="F7153" s="9">
        <v>2</v>
      </c>
      <c r="G7153">
        <f>VLOOKUP(E7153,'Data Produk'!$A$2:$E$2517,5,FALSE)</f>
        <v>197100</v>
      </c>
      <c r="H7153">
        <f t="shared" si="223"/>
        <v>394200</v>
      </c>
      <c r="I7153" t="str">
        <f>VLOOKUP(E7153,'Data Produk'!$A$2:$E$2517,3,FALSE)</f>
        <v>BHINNEKA ATO MP905 DESKMAT GEO1</v>
      </c>
      <c r="J7153" t="str">
        <f>VLOOKUP(E7153,'Data Produk'!$A$2:$E$2517,4,FALSE)</f>
        <v>DESKMAT</v>
      </c>
      <c r="K7153" t="str">
        <f>VLOOKUP(D7153,'Data Outlet'!$A$2:$D$17,4,FALSE)</f>
        <v>Eko Wijaya</v>
      </c>
      <c r="L7153" t="str">
        <f>VLOOKUP(D7153,'Data Outlet'!$A$2:$D$17,2,FALSE)</f>
        <v>KOTA KASABLANKA</v>
      </c>
    </row>
    <row r="7154" spans="1:12" x14ac:dyDescent="0.25">
      <c r="A7154" t="str">
        <f t="shared" si="224"/>
        <v>T-7153</v>
      </c>
      <c r="B7154" s="3" t="s">
        <v>2584</v>
      </c>
      <c r="C7154" s="5">
        <v>45371</v>
      </c>
      <c r="D7154" s="3" t="s">
        <v>37</v>
      </c>
      <c r="E7154" s="4" t="s">
        <v>818</v>
      </c>
      <c r="F7154" s="9">
        <v>1</v>
      </c>
      <c r="G7154">
        <f>VLOOKUP(E7154,'Data Produk'!$A$2:$E$2517,5,FALSE)</f>
        <v>26100</v>
      </c>
      <c r="H7154">
        <f t="shared" si="223"/>
        <v>26100</v>
      </c>
      <c r="I7154" t="str">
        <f>VLOOKUP(E7154,'Data Produk'!$A$2:$E$2517,3,FALSE)</f>
        <v>BHINNEKA GO ES1 WIRED EARBUDS WHITE</v>
      </c>
      <c r="J7154" t="str">
        <f>VLOOKUP(E7154,'Data Produk'!$A$2:$E$2517,4,FALSE)</f>
        <v>EARPHONE</v>
      </c>
      <c r="K7154" t="str">
        <f>VLOOKUP(D7154,'Data Outlet'!$A$2:$D$17,4,FALSE)</f>
        <v>Dewi Lestari</v>
      </c>
      <c r="L7154" t="str">
        <f>VLOOKUP(D7154,'Data Outlet'!$A$2:$D$17,2,FALSE)</f>
        <v>CIBUBUR JUNCTION</v>
      </c>
    </row>
    <row r="7155" spans="1:12" x14ac:dyDescent="0.25">
      <c r="A7155" t="str">
        <f t="shared" si="224"/>
        <v>T-7154</v>
      </c>
      <c r="B7155" s="3" t="s">
        <v>2584</v>
      </c>
      <c r="C7155" s="5">
        <v>45357</v>
      </c>
      <c r="D7155" s="3" t="s">
        <v>37</v>
      </c>
      <c r="E7155" s="4" t="s">
        <v>752</v>
      </c>
      <c r="F7155" s="9">
        <v>2</v>
      </c>
      <c r="G7155">
        <f>VLOOKUP(E7155,'Data Produk'!$A$2:$E$2517,5,FALSE)</f>
        <v>17100</v>
      </c>
      <c r="H7155">
        <f t="shared" si="223"/>
        <v>34200</v>
      </c>
      <c r="I7155" t="str">
        <f>VLOOKUP(E7155,'Data Produk'!$A$2:$E$2517,3,FALSE)</f>
        <v>BHINNEKA DURALINK KCB1201 BLACK</v>
      </c>
      <c r="J7155" t="str">
        <f>VLOOKUP(E7155,'Data Produk'!$A$2:$E$2517,4,FALSE)</f>
        <v>CABLE</v>
      </c>
      <c r="K7155" t="str">
        <f>VLOOKUP(D7155,'Data Outlet'!$A$2:$D$17,4,FALSE)</f>
        <v>Dewi Lestari</v>
      </c>
      <c r="L7155" t="str">
        <f>VLOOKUP(D7155,'Data Outlet'!$A$2:$D$17,2,FALSE)</f>
        <v>CIBUBUR JUNCTION</v>
      </c>
    </row>
    <row r="7156" spans="1:12" x14ac:dyDescent="0.25">
      <c r="A7156" t="str">
        <f t="shared" si="224"/>
        <v>T-7155</v>
      </c>
      <c r="B7156" s="3" t="s">
        <v>2584</v>
      </c>
      <c r="C7156" s="5">
        <v>45354</v>
      </c>
      <c r="D7156" s="3" t="s">
        <v>37</v>
      </c>
      <c r="E7156" s="4" t="s">
        <v>568</v>
      </c>
      <c r="F7156" s="9">
        <v>2</v>
      </c>
      <c r="G7156">
        <f>VLOOKUP(E7156,'Data Produk'!$A$2:$E$2517,5,FALSE)</f>
        <v>60750</v>
      </c>
      <c r="H7156">
        <f t="shared" si="223"/>
        <v>121500</v>
      </c>
      <c r="I7156" t="str">
        <f>VLOOKUP(E7156,'Data Produk'!$A$2:$E$2517,3,FALSE)</f>
        <v>BHINNEKA RAIGOR II WG10 GAMING MOUSE BLACK</v>
      </c>
      <c r="J7156" t="str">
        <f>VLOOKUP(E7156,'Data Produk'!$A$2:$E$2517,4,FALSE)</f>
        <v>MOUSE GAMING</v>
      </c>
      <c r="K7156" t="str">
        <f>VLOOKUP(D7156,'Data Outlet'!$A$2:$D$17,4,FALSE)</f>
        <v>Dewi Lestari</v>
      </c>
      <c r="L7156" t="str">
        <f>VLOOKUP(D7156,'Data Outlet'!$A$2:$D$17,2,FALSE)</f>
        <v>CIBUBUR JUNCTION</v>
      </c>
    </row>
    <row r="7157" spans="1:12" x14ac:dyDescent="0.25">
      <c r="A7157" t="str">
        <f t="shared" si="224"/>
        <v>T-7156</v>
      </c>
      <c r="B7157" s="3" t="s">
        <v>2584</v>
      </c>
      <c r="C7157" s="5">
        <v>45370</v>
      </c>
      <c r="D7157" s="3" t="s">
        <v>37</v>
      </c>
      <c r="E7157" s="4" t="s">
        <v>1136</v>
      </c>
      <c r="F7157" s="9">
        <v>1</v>
      </c>
      <c r="G7157">
        <f>VLOOKUP(E7157,'Data Produk'!$A$2:$E$2517,5,FALSE)</f>
        <v>29700</v>
      </c>
      <c r="H7157">
        <f t="shared" si="223"/>
        <v>29700</v>
      </c>
      <c r="I7157" t="str">
        <f>VLOOKUP(E7157,'Data Produk'!$A$2:$E$2517,3,FALSE)</f>
        <v>KL201 BHINNEKA USB CABLE LIGHTNING</v>
      </c>
      <c r="J7157" t="str">
        <f>VLOOKUP(E7157,'Data Produk'!$A$2:$E$2517,4,FALSE)</f>
        <v>CABLE</v>
      </c>
      <c r="K7157" t="str">
        <f>VLOOKUP(D7157,'Data Outlet'!$A$2:$D$17,4,FALSE)</f>
        <v>Dewi Lestari</v>
      </c>
      <c r="L7157" t="str">
        <f>VLOOKUP(D7157,'Data Outlet'!$A$2:$D$17,2,FALSE)</f>
        <v>CIBUBUR JUNCTION</v>
      </c>
    </row>
    <row r="7158" spans="1:12" x14ac:dyDescent="0.25">
      <c r="A7158" t="str">
        <f t="shared" si="224"/>
        <v>T-7157</v>
      </c>
      <c r="B7158" s="3" t="s">
        <v>2584</v>
      </c>
      <c r="C7158" s="5">
        <v>45382</v>
      </c>
      <c r="D7158" s="3" t="s">
        <v>37</v>
      </c>
      <c r="E7158" s="4" t="s">
        <v>2198</v>
      </c>
      <c r="F7158" s="9">
        <v>1</v>
      </c>
      <c r="G7158">
        <f>VLOOKUP(E7158,'Data Produk'!$A$2:$E$2517,5,FALSE)</f>
        <v>348300</v>
      </c>
      <c r="H7158">
        <f t="shared" si="223"/>
        <v>348300</v>
      </c>
      <c r="I7158" t="str">
        <f>VLOOKUP(E7158,'Data Produk'!$A$2:$E$2517,3,FALSE)</f>
        <v>WH01 BHINNEKA HEADSET WIRELESS Mint</v>
      </c>
      <c r="J7158" t="str">
        <f>VLOOKUP(E7158,'Data Produk'!$A$2:$E$2517,4,FALSE)</f>
        <v>WIRELESS HEADSET</v>
      </c>
      <c r="K7158" t="str">
        <f>VLOOKUP(D7158,'Data Outlet'!$A$2:$D$17,4,FALSE)</f>
        <v>Dewi Lestari</v>
      </c>
      <c r="L7158" t="str">
        <f>VLOOKUP(D7158,'Data Outlet'!$A$2:$D$17,2,FALSE)</f>
        <v>CIBUBUR JUNCTION</v>
      </c>
    </row>
    <row r="7159" spans="1:12" x14ac:dyDescent="0.25">
      <c r="A7159" t="str">
        <f t="shared" si="224"/>
        <v>T-7158</v>
      </c>
      <c r="B7159" s="3" t="s">
        <v>2584</v>
      </c>
      <c r="C7159" s="5">
        <v>45376</v>
      </c>
      <c r="D7159" s="3" t="s">
        <v>37</v>
      </c>
      <c r="E7159" s="4" t="s">
        <v>276</v>
      </c>
      <c r="F7159" s="9">
        <v>1</v>
      </c>
      <c r="G7159">
        <f>VLOOKUP(E7159,'Data Produk'!$A$2:$E$2517,5,FALSE)</f>
        <v>27000</v>
      </c>
      <c r="H7159">
        <f t="shared" si="223"/>
        <v>27000</v>
      </c>
      <c r="I7159" t="str">
        <f>VLOOKUP(E7159,'Data Produk'!$A$2:$E$2517,3,FALSE)</f>
        <v>BHINNEKA DURALINK KCB2001 BLACK</v>
      </c>
      <c r="J7159" t="str">
        <f>VLOOKUP(E7159,'Data Produk'!$A$2:$E$2517,4,FALSE)</f>
        <v>CABLE</v>
      </c>
      <c r="K7159" t="str">
        <f>VLOOKUP(D7159,'Data Outlet'!$A$2:$D$17,4,FALSE)</f>
        <v>Dewi Lestari</v>
      </c>
      <c r="L7159" t="str">
        <f>VLOOKUP(D7159,'Data Outlet'!$A$2:$D$17,2,FALSE)</f>
        <v>CIBUBUR JUNCTION</v>
      </c>
    </row>
    <row r="7160" spans="1:12" x14ac:dyDescent="0.25">
      <c r="A7160" t="str">
        <f t="shared" si="224"/>
        <v>T-7159</v>
      </c>
      <c r="B7160" s="3" t="s">
        <v>2584</v>
      </c>
      <c r="C7160" s="5">
        <v>45375</v>
      </c>
      <c r="D7160" s="3" t="s">
        <v>37</v>
      </c>
      <c r="E7160" s="4" t="s">
        <v>267</v>
      </c>
      <c r="F7160" s="9">
        <v>2</v>
      </c>
      <c r="G7160">
        <f>VLOOKUP(E7160,'Data Produk'!$A$2:$E$2517,5,FALSE)</f>
        <v>13050</v>
      </c>
      <c r="H7160">
        <f t="shared" si="223"/>
        <v>26100</v>
      </c>
      <c r="I7160" t="str">
        <f>VLOOKUP(E7160,'Data Produk'!$A$2:$E$2517,3,FALSE)</f>
        <v>BHINNEKA DURALINK KCT1201 BLACK</v>
      </c>
      <c r="J7160" t="str">
        <f>VLOOKUP(E7160,'Data Produk'!$A$2:$E$2517,4,FALSE)</f>
        <v>CABLE</v>
      </c>
      <c r="K7160" t="str">
        <f>VLOOKUP(D7160,'Data Outlet'!$A$2:$D$17,4,FALSE)</f>
        <v>Dewi Lestari</v>
      </c>
      <c r="L7160" t="str">
        <f>VLOOKUP(D7160,'Data Outlet'!$A$2:$D$17,2,FALSE)</f>
        <v>CIBUBUR JUNCTION</v>
      </c>
    </row>
    <row r="7161" spans="1:12" x14ac:dyDescent="0.25">
      <c r="A7161" t="str">
        <f t="shared" si="224"/>
        <v>T-7160</v>
      </c>
      <c r="B7161" s="3" t="s">
        <v>2584</v>
      </c>
      <c r="C7161" s="5">
        <v>45357</v>
      </c>
      <c r="D7161" s="3" t="s">
        <v>37</v>
      </c>
      <c r="E7161" s="4" t="s">
        <v>1240</v>
      </c>
      <c r="F7161" s="9">
        <v>3</v>
      </c>
      <c r="G7161">
        <f>VLOOKUP(E7161,'Data Produk'!$A$2:$E$2517,5,FALSE)</f>
        <v>81000</v>
      </c>
      <c r="H7161">
        <f t="shared" si="223"/>
        <v>243000</v>
      </c>
      <c r="I7161" t="str">
        <f>VLOOKUP(E7161,'Data Produk'!$A$2:$E$2517,3,FALSE)</f>
        <v>BHINNEKA THOR X9 GAMING MOUSE BLACK</v>
      </c>
      <c r="J7161" t="str">
        <f>VLOOKUP(E7161,'Data Produk'!$A$2:$E$2517,4,FALSE)</f>
        <v>MOUSE GAMING</v>
      </c>
      <c r="K7161" t="str">
        <f>VLOOKUP(D7161,'Data Outlet'!$A$2:$D$17,4,FALSE)</f>
        <v>Dewi Lestari</v>
      </c>
      <c r="L7161" t="str">
        <f>VLOOKUP(D7161,'Data Outlet'!$A$2:$D$17,2,FALSE)</f>
        <v>CIBUBUR JUNCTION</v>
      </c>
    </row>
    <row r="7162" spans="1:12" x14ac:dyDescent="0.25">
      <c r="A7162" t="str">
        <f t="shared" si="224"/>
        <v>T-7161</v>
      </c>
      <c r="B7162" s="3" t="s">
        <v>2584</v>
      </c>
      <c r="C7162" s="5">
        <v>45370</v>
      </c>
      <c r="D7162" s="3" t="s">
        <v>37</v>
      </c>
      <c r="E7162" s="4" t="s">
        <v>1209</v>
      </c>
      <c r="F7162" s="9">
        <v>1</v>
      </c>
      <c r="G7162">
        <f>VLOOKUP(E7162,'Data Produk'!$A$2:$E$2517,5,FALSE)</f>
        <v>32000</v>
      </c>
      <c r="H7162">
        <f t="shared" si="223"/>
        <v>32000</v>
      </c>
      <c r="I7162" t="str">
        <f>VLOOKUP(E7162,'Data Produk'!$A$2:$E$2517,3,FALSE)</f>
        <v>KC104 BHINNEKA USB CABLE TYPE C</v>
      </c>
      <c r="J7162" t="str">
        <f>VLOOKUP(E7162,'Data Produk'!$A$2:$E$2517,4,FALSE)</f>
        <v>CABLE</v>
      </c>
      <c r="K7162" t="str">
        <f>VLOOKUP(D7162,'Data Outlet'!$A$2:$D$17,4,FALSE)</f>
        <v>Dewi Lestari</v>
      </c>
      <c r="L7162" t="str">
        <f>VLOOKUP(D7162,'Data Outlet'!$A$2:$D$17,2,FALSE)</f>
        <v>CIBUBUR JUNCTION</v>
      </c>
    </row>
    <row r="7163" spans="1:12" x14ac:dyDescent="0.25">
      <c r="A7163" t="str">
        <f t="shared" si="224"/>
        <v>T-7162</v>
      </c>
      <c r="B7163" s="3" t="s">
        <v>2584</v>
      </c>
      <c r="C7163" s="5">
        <v>45375</v>
      </c>
      <c r="D7163" s="3" t="s">
        <v>37</v>
      </c>
      <c r="E7163" s="4" t="s">
        <v>1275</v>
      </c>
      <c r="F7163" s="9">
        <v>2</v>
      </c>
      <c r="G7163">
        <f>VLOOKUP(E7163,'Data Produk'!$A$2:$E$2517,5,FALSE)</f>
        <v>25200</v>
      </c>
      <c r="H7163">
        <f t="shared" si="223"/>
        <v>50400</v>
      </c>
      <c r="I7163" t="str">
        <f>VLOOKUP(E7163,'Data Produk'!$A$2:$E$2517,3,FALSE)</f>
        <v>KDC105 BHINNEKA USB CABLE TYPE C</v>
      </c>
      <c r="J7163" t="str">
        <f>VLOOKUP(E7163,'Data Produk'!$A$2:$E$2517,4,FALSE)</f>
        <v>CABLE</v>
      </c>
      <c r="K7163" t="str">
        <f>VLOOKUP(D7163,'Data Outlet'!$A$2:$D$17,4,FALSE)</f>
        <v>Dewi Lestari</v>
      </c>
      <c r="L7163" t="str">
        <f>VLOOKUP(D7163,'Data Outlet'!$A$2:$D$17,2,FALSE)</f>
        <v>CIBUBUR JUNCTION</v>
      </c>
    </row>
    <row r="7164" spans="1:12" x14ac:dyDescent="0.25">
      <c r="A7164" t="str">
        <f t="shared" si="224"/>
        <v>T-7163</v>
      </c>
      <c r="B7164" s="3" t="s">
        <v>2584</v>
      </c>
      <c r="C7164" s="5">
        <v>45355</v>
      </c>
      <c r="D7164" s="3" t="s">
        <v>37</v>
      </c>
      <c r="E7164" s="4" t="s">
        <v>1114</v>
      </c>
      <c r="F7164" s="9">
        <v>1</v>
      </c>
      <c r="G7164">
        <f>VLOOKUP(E7164,'Data Produk'!$A$2:$E$2517,5,FALSE)</f>
        <v>75000</v>
      </c>
      <c r="H7164">
        <f t="shared" si="223"/>
        <v>75000</v>
      </c>
      <c r="I7164" t="str">
        <f>VLOOKUP(E7164,'Data Produk'!$A$2:$E$2517,3,FALSE)</f>
        <v>BHINNEKA Gaming Earphone EG1</v>
      </c>
      <c r="J7164" t="str">
        <f>VLOOKUP(E7164,'Data Produk'!$A$2:$E$2517,4,FALSE)</f>
        <v>EARPHONE</v>
      </c>
      <c r="K7164" t="str">
        <f>VLOOKUP(D7164,'Data Outlet'!$A$2:$D$17,4,FALSE)</f>
        <v>Dewi Lestari</v>
      </c>
      <c r="L7164" t="str">
        <f>VLOOKUP(D7164,'Data Outlet'!$A$2:$D$17,2,FALSE)</f>
        <v>CIBUBUR JUNCTION</v>
      </c>
    </row>
    <row r="7165" spans="1:12" x14ac:dyDescent="0.25">
      <c r="A7165" t="str">
        <f t="shared" si="224"/>
        <v>T-7164</v>
      </c>
      <c r="B7165" s="3" t="s">
        <v>2584</v>
      </c>
      <c r="C7165" s="5">
        <v>45374</v>
      </c>
      <c r="D7165" s="3" t="s">
        <v>37</v>
      </c>
      <c r="E7165" s="4" t="s">
        <v>682</v>
      </c>
      <c r="F7165" s="9">
        <v>1</v>
      </c>
      <c r="G7165">
        <f>VLOOKUP(E7165,'Data Produk'!$A$2:$E$2517,5,FALSE)</f>
        <v>37350</v>
      </c>
      <c r="H7165">
        <f t="shared" si="223"/>
        <v>37350</v>
      </c>
      <c r="I7165" t="str">
        <f>VLOOKUP(E7165,'Data Produk'!$A$2:$E$2517,3,FALSE)</f>
        <v>BHINNEKA LAVALIER MV01 MICROPHONE BLACK</v>
      </c>
      <c r="J7165" t="str">
        <f>VLOOKUP(E7165,'Data Produk'!$A$2:$E$2517,4,FALSE)</f>
        <v>STREAMING DEVICES</v>
      </c>
      <c r="K7165" t="str">
        <f>VLOOKUP(D7165,'Data Outlet'!$A$2:$D$17,4,FALSE)</f>
        <v>Dewi Lestari</v>
      </c>
      <c r="L7165" t="str">
        <f>VLOOKUP(D7165,'Data Outlet'!$A$2:$D$17,2,FALSE)</f>
        <v>CIBUBUR JUNCTION</v>
      </c>
    </row>
    <row r="7166" spans="1:12" x14ac:dyDescent="0.25">
      <c r="A7166" t="str">
        <f t="shared" si="224"/>
        <v>T-7165</v>
      </c>
      <c r="B7166" s="3" t="s">
        <v>2584</v>
      </c>
      <c r="C7166" s="5">
        <v>45363</v>
      </c>
      <c r="D7166" s="3" t="s">
        <v>37</v>
      </c>
      <c r="E7166" s="4" t="s">
        <v>611</v>
      </c>
      <c r="F7166" s="9">
        <v>1</v>
      </c>
      <c r="G7166">
        <f>VLOOKUP(E7166,'Data Produk'!$A$2:$E$2517,5,FALSE)</f>
        <v>57600</v>
      </c>
      <c r="H7166">
        <f t="shared" si="223"/>
        <v>57600</v>
      </c>
      <c r="I7166" t="str">
        <f>VLOOKUP(E7166,'Data Produk'!$A$2:$E$2517,3,FALSE)</f>
        <v>BHINNEKA GO W192 OFFICE MOUSE BLACK</v>
      </c>
      <c r="J7166" t="str">
        <f>VLOOKUP(E7166,'Data Produk'!$A$2:$E$2517,4,FALSE)</f>
        <v>OFFICE MOUSE</v>
      </c>
      <c r="K7166" t="str">
        <f>VLOOKUP(D7166,'Data Outlet'!$A$2:$D$17,4,FALSE)</f>
        <v>Dewi Lestari</v>
      </c>
      <c r="L7166" t="str">
        <f>VLOOKUP(D7166,'Data Outlet'!$A$2:$D$17,2,FALSE)</f>
        <v>CIBUBUR JUNCTION</v>
      </c>
    </row>
    <row r="7167" spans="1:12" x14ac:dyDescent="0.25">
      <c r="A7167" t="str">
        <f t="shared" si="224"/>
        <v>T-7166</v>
      </c>
      <c r="B7167" s="3" t="s">
        <v>2584</v>
      </c>
      <c r="C7167" s="5">
        <v>45377</v>
      </c>
      <c r="D7167" s="3" t="s">
        <v>37</v>
      </c>
      <c r="E7167" s="4" t="s">
        <v>250</v>
      </c>
      <c r="F7167" s="9">
        <v>1</v>
      </c>
      <c r="G7167">
        <f>VLOOKUP(E7167,'Data Produk'!$A$2:$E$2517,5,FALSE)</f>
        <v>47700</v>
      </c>
      <c r="H7167">
        <f t="shared" si="223"/>
        <v>47700</v>
      </c>
      <c r="I7167" t="str">
        <f>VLOOKUP(E7167,'Data Produk'!$A$2:$E$2517,3,FALSE)</f>
        <v>BHINNEKA POWER MOVE 30W 2-PORTS CAR CHARGER (PD+QC) BLACK</v>
      </c>
      <c r="J7167" t="str">
        <f>VLOOKUP(E7167,'Data Produk'!$A$2:$E$2517,4,FALSE)</f>
        <v>CAR &amp; TRAVEL CHARGER</v>
      </c>
      <c r="K7167" t="str">
        <f>VLOOKUP(D7167,'Data Outlet'!$A$2:$D$17,4,FALSE)</f>
        <v>Dewi Lestari</v>
      </c>
      <c r="L7167" t="str">
        <f>VLOOKUP(D7167,'Data Outlet'!$A$2:$D$17,2,FALSE)</f>
        <v>CIBUBUR JUNCTION</v>
      </c>
    </row>
    <row r="7168" spans="1:12" x14ac:dyDescent="0.25">
      <c r="A7168" t="str">
        <f t="shared" si="224"/>
        <v>T-7167</v>
      </c>
      <c r="B7168" s="3" t="s">
        <v>2584</v>
      </c>
      <c r="C7168" s="5">
        <v>45361</v>
      </c>
      <c r="D7168" s="3" t="s">
        <v>37</v>
      </c>
      <c r="E7168" s="4" t="s">
        <v>1815</v>
      </c>
      <c r="F7168" s="9">
        <v>2</v>
      </c>
      <c r="G7168">
        <f>VLOOKUP(E7168,'Data Produk'!$A$2:$E$2517,5,FALSE)</f>
        <v>26100</v>
      </c>
      <c r="H7168">
        <f t="shared" si="223"/>
        <v>52200</v>
      </c>
      <c r="I7168" t="str">
        <f>VLOOKUP(E7168,'Data Produk'!$A$2:$E$2517,3,FALSE)</f>
        <v>BHINNEKA GO ES1 WIRED EARBUDS BLACK</v>
      </c>
      <c r="J7168" t="str">
        <f>VLOOKUP(E7168,'Data Produk'!$A$2:$E$2517,4,FALSE)</f>
        <v>EARPHONE</v>
      </c>
      <c r="K7168" t="str">
        <f>VLOOKUP(D7168,'Data Outlet'!$A$2:$D$17,4,FALSE)</f>
        <v>Dewi Lestari</v>
      </c>
      <c r="L7168" t="str">
        <f>VLOOKUP(D7168,'Data Outlet'!$A$2:$D$17,2,FALSE)</f>
        <v>CIBUBUR JUNCTION</v>
      </c>
    </row>
    <row r="7169" spans="1:12" x14ac:dyDescent="0.25">
      <c r="A7169" t="str">
        <f t="shared" si="224"/>
        <v>T-7168</v>
      </c>
      <c r="B7169" s="3" t="s">
        <v>2584</v>
      </c>
      <c r="C7169" s="5">
        <v>45375</v>
      </c>
      <c r="D7169" s="3" t="s">
        <v>37</v>
      </c>
      <c r="E7169" s="4" t="s">
        <v>2199</v>
      </c>
      <c r="F7169" s="9">
        <v>1</v>
      </c>
      <c r="G7169">
        <f>VLOOKUP(E7169,'Data Produk'!$A$2:$E$2517,5,FALSE)</f>
        <v>49000</v>
      </c>
      <c r="H7169">
        <f t="shared" si="223"/>
        <v>49000</v>
      </c>
      <c r="I7169" t="str">
        <f>VLOOKUP(E7169,'Data Produk'!$A$2:$E$2517,3,FALSE)</f>
        <v>BHINNEKA Gaming Mousepad MP80</v>
      </c>
      <c r="J7169" t="str">
        <f>VLOOKUP(E7169,'Data Produk'!$A$2:$E$2517,4,FALSE)</f>
        <v>BASIC MOUSEPAD</v>
      </c>
      <c r="K7169" t="str">
        <f>VLOOKUP(D7169,'Data Outlet'!$A$2:$D$17,4,FALSE)</f>
        <v>Dewi Lestari</v>
      </c>
      <c r="L7169" t="str">
        <f>VLOOKUP(D7169,'Data Outlet'!$A$2:$D$17,2,FALSE)</f>
        <v>CIBUBUR JUNCTION</v>
      </c>
    </row>
    <row r="7170" spans="1:12" x14ac:dyDescent="0.25">
      <c r="A7170" t="str">
        <f t="shared" si="224"/>
        <v>T-7169</v>
      </c>
      <c r="B7170" s="3" t="s">
        <v>2584</v>
      </c>
      <c r="C7170" s="5">
        <v>45355</v>
      </c>
      <c r="D7170" s="3" t="s">
        <v>37</v>
      </c>
      <c r="E7170" s="4" t="s">
        <v>1226</v>
      </c>
      <c r="F7170" s="9">
        <v>1</v>
      </c>
      <c r="G7170">
        <f>VLOOKUP(E7170,'Data Produk'!$A$2:$E$2517,5,FALSE)</f>
        <v>32000</v>
      </c>
      <c r="H7170">
        <f t="shared" si="223"/>
        <v>32000</v>
      </c>
      <c r="I7170" t="str">
        <f>VLOOKUP(E7170,'Data Produk'!$A$2:$E$2517,3,FALSE)</f>
        <v>KL104 BHINNEKA USB CABLE LIGHTNING</v>
      </c>
      <c r="J7170" t="str">
        <f>VLOOKUP(E7170,'Data Produk'!$A$2:$E$2517,4,FALSE)</f>
        <v>CABLE</v>
      </c>
      <c r="K7170" t="str">
        <f>VLOOKUP(D7170,'Data Outlet'!$A$2:$D$17,4,FALSE)</f>
        <v>Dewi Lestari</v>
      </c>
      <c r="L7170" t="str">
        <f>VLOOKUP(D7170,'Data Outlet'!$A$2:$D$17,2,FALSE)</f>
        <v>CIBUBUR JUNCTION</v>
      </c>
    </row>
    <row r="7171" spans="1:12" x14ac:dyDescent="0.25">
      <c r="A7171" t="str">
        <f t="shared" si="224"/>
        <v>T-7170</v>
      </c>
      <c r="B7171" s="3" t="s">
        <v>2584</v>
      </c>
      <c r="C7171" s="5">
        <v>45355</v>
      </c>
      <c r="D7171" s="3" t="s">
        <v>37</v>
      </c>
      <c r="E7171" s="4" t="s">
        <v>1881</v>
      </c>
      <c r="F7171" s="9">
        <v>1</v>
      </c>
      <c r="G7171">
        <f>VLOOKUP(E7171,'Data Produk'!$A$2:$E$2517,5,FALSE)</f>
        <v>98100</v>
      </c>
      <c r="H7171">
        <f t="shared" ref="H7171:H7234" si="225">G7171*F7171</f>
        <v>98100</v>
      </c>
      <c r="I7171" t="str">
        <f>VLOOKUP(E7171,'Data Produk'!$A$2:$E$2517,3,FALSE)</f>
        <v>BHINNEKA POWER PURE 38W 2-PORTS USB CHARGER (PD+QC) WHITE</v>
      </c>
      <c r="J7171" t="str">
        <f>VLOOKUP(E7171,'Data Produk'!$A$2:$E$2517,4,FALSE)</f>
        <v>CHARGER</v>
      </c>
      <c r="K7171" t="str">
        <f>VLOOKUP(D7171,'Data Outlet'!$A$2:$D$17,4,FALSE)</f>
        <v>Dewi Lestari</v>
      </c>
      <c r="L7171" t="str">
        <f>VLOOKUP(D7171,'Data Outlet'!$A$2:$D$17,2,FALSE)</f>
        <v>CIBUBUR JUNCTION</v>
      </c>
    </row>
    <row r="7172" spans="1:12" x14ac:dyDescent="0.25">
      <c r="A7172" t="str">
        <f t="shared" si="224"/>
        <v>T-7171</v>
      </c>
      <c r="B7172" s="3" t="s">
        <v>2584</v>
      </c>
      <c r="C7172" s="5">
        <v>45354</v>
      </c>
      <c r="D7172" s="3" t="s">
        <v>37</v>
      </c>
      <c r="E7172" s="4" t="s">
        <v>244</v>
      </c>
      <c r="F7172" s="9">
        <v>1</v>
      </c>
      <c r="G7172">
        <f>VLOOKUP(E7172,'Data Produk'!$A$2:$E$2517,5,FALSE)</f>
        <v>26000</v>
      </c>
      <c r="H7172">
        <f t="shared" si="225"/>
        <v>26000</v>
      </c>
      <c r="I7172" t="str">
        <f>VLOOKUP(E7172,'Data Produk'!$A$2:$E$2517,3,FALSE)</f>
        <v>KM201 BHINNEKA USB CABLE MICRO</v>
      </c>
      <c r="J7172" t="str">
        <f>VLOOKUP(E7172,'Data Produk'!$A$2:$E$2517,4,FALSE)</f>
        <v>CABLE</v>
      </c>
      <c r="K7172" t="str">
        <f>VLOOKUP(D7172,'Data Outlet'!$A$2:$D$17,4,FALSE)</f>
        <v>Dewi Lestari</v>
      </c>
      <c r="L7172" t="str">
        <f>VLOOKUP(D7172,'Data Outlet'!$A$2:$D$17,2,FALSE)</f>
        <v>CIBUBUR JUNCTION</v>
      </c>
    </row>
    <row r="7173" spans="1:12" x14ac:dyDescent="0.25">
      <c r="A7173" t="str">
        <f t="shared" si="224"/>
        <v>T-7172</v>
      </c>
      <c r="B7173" s="3" t="s">
        <v>2584</v>
      </c>
      <c r="C7173" s="5">
        <v>45365</v>
      </c>
      <c r="D7173" s="3" t="s">
        <v>37</v>
      </c>
      <c r="E7173" s="4" t="s">
        <v>785</v>
      </c>
      <c r="F7173" s="9">
        <v>1</v>
      </c>
      <c r="G7173">
        <f>VLOOKUP(E7173,'Data Produk'!$A$2:$E$2517,5,FALSE)</f>
        <v>170100</v>
      </c>
      <c r="H7173">
        <f t="shared" si="225"/>
        <v>170100</v>
      </c>
      <c r="I7173" t="str">
        <f>VLOOKUP(E7173,'Data Produk'!$A$2:$E$2517,3,FALSE)</f>
        <v>BHINNEKA Gaming Deskmat ATO MP905 PLUM</v>
      </c>
      <c r="J7173" t="str">
        <f>VLOOKUP(E7173,'Data Produk'!$A$2:$E$2517,4,FALSE)</f>
        <v>DESKMAT</v>
      </c>
      <c r="K7173" t="str">
        <f>VLOOKUP(D7173,'Data Outlet'!$A$2:$D$17,4,FALSE)</f>
        <v>Dewi Lestari</v>
      </c>
      <c r="L7173" t="str">
        <f>VLOOKUP(D7173,'Data Outlet'!$A$2:$D$17,2,FALSE)</f>
        <v>CIBUBUR JUNCTION</v>
      </c>
    </row>
    <row r="7174" spans="1:12" x14ac:dyDescent="0.25">
      <c r="A7174" t="str">
        <f t="shared" si="224"/>
        <v>T-7173</v>
      </c>
      <c r="B7174" s="3" t="s">
        <v>2584</v>
      </c>
      <c r="C7174" s="5">
        <v>45357</v>
      </c>
      <c r="D7174" s="3" t="s">
        <v>37</v>
      </c>
      <c r="E7174" s="4" t="s">
        <v>2200</v>
      </c>
      <c r="F7174" s="9">
        <v>1</v>
      </c>
      <c r="G7174">
        <f>VLOOKUP(E7174,'Data Produk'!$A$2:$E$2517,5,FALSE)</f>
        <v>144900</v>
      </c>
      <c r="H7174">
        <f t="shared" si="225"/>
        <v>144900</v>
      </c>
      <c r="I7174" t="str">
        <f>VLOOKUP(E7174,'Data Produk'!$A$2:$E$2517,3,FALSE)</f>
        <v>BHINNEKA PORTAL 7.1 HG28 GAMING HEADSET BLACK</v>
      </c>
      <c r="J7174" t="str">
        <f>VLOOKUP(E7174,'Data Produk'!$A$2:$E$2517,4,FALSE)</f>
        <v>GAMING HEADSET</v>
      </c>
      <c r="K7174" t="str">
        <f>VLOOKUP(D7174,'Data Outlet'!$A$2:$D$17,4,FALSE)</f>
        <v>Dewi Lestari</v>
      </c>
      <c r="L7174" t="str">
        <f>VLOOKUP(D7174,'Data Outlet'!$A$2:$D$17,2,FALSE)</f>
        <v>CIBUBUR JUNCTION</v>
      </c>
    </row>
    <row r="7175" spans="1:12" x14ac:dyDescent="0.25">
      <c r="A7175" t="str">
        <f t="shared" si="224"/>
        <v>T-7174</v>
      </c>
      <c r="B7175" s="3" t="s">
        <v>2584</v>
      </c>
      <c r="C7175" s="5">
        <v>45353</v>
      </c>
      <c r="D7175" s="3" t="s">
        <v>37</v>
      </c>
      <c r="E7175" s="4" t="s">
        <v>2201</v>
      </c>
      <c r="F7175" s="9">
        <v>1</v>
      </c>
      <c r="G7175">
        <f>VLOOKUP(E7175,'Data Produk'!$A$2:$E$2517,5,FALSE)</f>
        <v>179100</v>
      </c>
      <c r="H7175">
        <f t="shared" si="225"/>
        <v>179100</v>
      </c>
      <c r="I7175" t="str">
        <f>VLOOKUP(E7175,'Data Produk'!$A$2:$E$2517,3,FALSE)</f>
        <v>BHINNEKA Gaming Mousepad MPC900</v>
      </c>
      <c r="J7175" t="str">
        <f>VLOOKUP(E7175,'Data Produk'!$A$2:$E$2517,4,FALSE)</f>
        <v>GAMING MOUSEPAD</v>
      </c>
      <c r="K7175" t="str">
        <f>VLOOKUP(D7175,'Data Outlet'!$A$2:$D$17,4,FALSE)</f>
        <v>Dewi Lestari</v>
      </c>
      <c r="L7175" t="str">
        <f>VLOOKUP(D7175,'Data Outlet'!$A$2:$D$17,2,FALSE)</f>
        <v>CIBUBUR JUNCTION</v>
      </c>
    </row>
    <row r="7176" spans="1:12" x14ac:dyDescent="0.25">
      <c r="A7176" t="str">
        <f t="shared" si="224"/>
        <v>T-7175</v>
      </c>
      <c r="B7176" s="3" t="s">
        <v>2584</v>
      </c>
      <c r="C7176" s="5">
        <v>45366</v>
      </c>
      <c r="D7176" s="3" t="s">
        <v>37</v>
      </c>
      <c r="E7176" s="4" t="s">
        <v>918</v>
      </c>
      <c r="F7176" s="9">
        <v>1</v>
      </c>
      <c r="G7176">
        <f>VLOOKUP(E7176,'Data Produk'!$A$2:$E$2517,5,FALSE)</f>
        <v>65700</v>
      </c>
      <c r="H7176">
        <f t="shared" si="225"/>
        <v>65700</v>
      </c>
      <c r="I7176" t="str">
        <f>VLOOKUP(E7176,'Data Produk'!$A$2:$E$2517,3,FALSE)</f>
        <v>BHINNEKA RAIGOR III WG12 GAMING MOUSE BLACK</v>
      </c>
      <c r="J7176" t="str">
        <f>VLOOKUP(E7176,'Data Produk'!$A$2:$E$2517,4,FALSE)</f>
        <v>MOUSE GAMING</v>
      </c>
      <c r="K7176" t="str">
        <f>VLOOKUP(D7176,'Data Outlet'!$A$2:$D$17,4,FALSE)</f>
        <v>Dewi Lestari</v>
      </c>
      <c r="L7176" t="str">
        <f>VLOOKUP(D7176,'Data Outlet'!$A$2:$D$17,2,FALSE)</f>
        <v>CIBUBUR JUNCTION</v>
      </c>
    </row>
    <row r="7177" spans="1:12" x14ac:dyDescent="0.25">
      <c r="A7177" t="str">
        <f t="shared" si="224"/>
        <v>T-7176</v>
      </c>
      <c r="B7177" s="3" t="s">
        <v>2584</v>
      </c>
      <c r="C7177" s="5">
        <v>45355</v>
      </c>
      <c r="D7177" s="3" t="s">
        <v>37</v>
      </c>
      <c r="E7177" s="4" t="s">
        <v>308</v>
      </c>
      <c r="F7177" s="9">
        <v>2</v>
      </c>
      <c r="G7177">
        <f>VLOOKUP(E7177,'Data Produk'!$A$2:$E$2517,5,FALSE)</f>
        <v>77350</v>
      </c>
      <c r="H7177">
        <f t="shared" si="225"/>
        <v>154700</v>
      </c>
      <c r="I7177" t="str">
        <f>VLOOKUP(E7177,'Data Produk'!$A$2:$E$2517,3,FALSE)</f>
        <v>BHINNEKA W190 OFFICE MOUSE BLACK</v>
      </c>
      <c r="J7177" t="str">
        <f>VLOOKUP(E7177,'Data Produk'!$A$2:$E$2517,4,FALSE)</f>
        <v>OFFICE MOUSE</v>
      </c>
      <c r="K7177" t="str">
        <f>VLOOKUP(D7177,'Data Outlet'!$A$2:$D$17,4,FALSE)</f>
        <v>Dewi Lestari</v>
      </c>
      <c r="L7177" t="str">
        <f>VLOOKUP(D7177,'Data Outlet'!$A$2:$D$17,2,FALSE)</f>
        <v>CIBUBUR JUNCTION</v>
      </c>
    </row>
    <row r="7178" spans="1:12" x14ac:dyDescent="0.25">
      <c r="A7178" t="str">
        <f t="shared" si="224"/>
        <v>T-7177</v>
      </c>
      <c r="B7178" s="3" t="s">
        <v>2584</v>
      </c>
      <c r="C7178" s="5">
        <v>45361</v>
      </c>
      <c r="D7178" s="3" t="s">
        <v>43</v>
      </c>
      <c r="E7178" s="4" t="s">
        <v>556</v>
      </c>
      <c r="F7178" s="9">
        <v>1</v>
      </c>
      <c r="G7178">
        <f>VLOOKUP(E7178,'Data Produk'!$A$2:$E$2517,5,FALSE)</f>
        <v>17100</v>
      </c>
      <c r="H7178">
        <f t="shared" si="225"/>
        <v>17100</v>
      </c>
      <c r="I7178" t="str">
        <f>VLOOKUP(E7178,'Data Produk'!$A$2:$E$2517,3,FALSE)</f>
        <v>BHINNEKA DURALINK KCB1201 BLACK</v>
      </c>
      <c r="J7178" t="str">
        <f>VLOOKUP(E7178,'Data Produk'!$A$2:$E$2517,4,FALSE)</f>
        <v>CABLE</v>
      </c>
      <c r="K7178" t="str">
        <f>VLOOKUP(D7178,'Data Outlet'!$A$2:$D$17,4,FALSE)</f>
        <v>Gita Rahma</v>
      </c>
      <c r="L7178" t="str">
        <f>VLOOKUP(D7178,'Data Outlet'!$A$2:$D$17,2,FALSE)</f>
        <v>MALL OF INDONESIA</v>
      </c>
    </row>
    <row r="7179" spans="1:12" x14ac:dyDescent="0.25">
      <c r="A7179" t="str">
        <f t="shared" si="224"/>
        <v>T-7178</v>
      </c>
      <c r="B7179" s="3" t="s">
        <v>2584</v>
      </c>
      <c r="C7179" s="5">
        <v>45372</v>
      </c>
      <c r="D7179" s="3" t="s">
        <v>43</v>
      </c>
      <c r="E7179" s="4" t="s">
        <v>1761</v>
      </c>
      <c r="F7179" s="9">
        <v>1</v>
      </c>
      <c r="G7179">
        <f>VLOOKUP(E7179,'Data Produk'!$A$2:$E$2517,5,FALSE)</f>
        <v>26100</v>
      </c>
      <c r="H7179">
        <f t="shared" si="225"/>
        <v>26100</v>
      </c>
      <c r="I7179" t="str">
        <f>VLOOKUP(E7179,'Data Produk'!$A$2:$E$2517,3,FALSE)</f>
        <v>KM102 BHINNEKA USB CABLE MICRO</v>
      </c>
      <c r="J7179" t="str">
        <f>VLOOKUP(E7179,'Data Produk'!$A$2:$E$2517,4,FALSE)</f>
        <v>CABLE</v>
      </c>
      <c r="K7179" t="str">
        <f>VLOOKUP(D7179,'Data Outlet'!$A$2:$D$17,4,FALSE)</f>
        <v>Gita Rahma</v>
      </c>
      <c r="L7179" t="str">
        <f>VLOOKUP(D7179,'Data Outlet'!$A$2:$D$17,2,FALSE)</f>
        <v>MALL OF INDONESIA</v>
      </c>
    </row>
    <row r="7180" spans="1:12" x14ac:dyDescent="0.25">
      <c r="A7180" t="str">
        <f t="shared" ref="A7180:A7243" si="226">"T-"&amp;ROW()-1</f>
        <v>T-7179</v>
      </c>
      <c r="B7180" s="3" t="s">
        <v>2584</v>
      </c>
      <c r="C7180" s="5">
        <v>45368</v>
      </c>
      <c r="D7180" s="3" t="s">
        <v>43</v>
      </c>
      <c r="E7180" s="4" t="s">
        <v>519</v>
      </c>
      <c r="F7180" s="9">
        <v>1</v>
      </c>
      <c r="G7180">
        <f>VLOOKUP(E7180,'Data Produk'!$A$2:$E$2517,5,FALSE)</f>
        <v>49500</v>
      </c>
      <c r="H7180">
        <f t="shared" si="225"/>
        <v>49500</v>
      </c>
      <c r="I7180" t="str">
        <f>VLOOKUP(E7180,'Data Produk'!$A$2:$E$2517,3,FALSE)</f>
        <v>BHINNEKA POWER GO 20W 1-PORT TYPE-C USB CHARGER (PD+QC) BLACK</v>
      </c>
      <c r="J7180" t="str">
        <f>VLOOKUP(E7180,'Data Produk'!$A$2:$E$2517,4,FALSE)</f>
        <v>CHARGER</v>
      </c>
      <c r="K7180" t="str">
        <f>VLOOKUP(D7180,'Data Outlet'!$A$2:$D$17,4,FALSE)</f>
        <v>Gita Rahma</v>
      </c>
      <c r="L7180" t="str">
        <f>VLOOKUP(D7180,'Data Outlet'!$A$2:$D$17,2,FALSE)</f>
        <v>MALL OF INDONESIA</v>
      </c>
    </row>
    <row r="7181" spans="1:12" x14ac:dyDescent="0.25">
      <c r="A7181" t="str">
        <f t="shared" si="226"/>
        <v>T-7180</v>
      </c>
      <c r="B7181" s="3" t="s">
        <v>2584</v>
      </c>
      <c r="C7181" s="5">
        <v>45365</v>
      </c>
      <c r="D7181" s="3" t="s">
        <v>36</v>
      </c>
      <c r="E7181" s="4" t="s">
        <v>138</v>
      </c>
      <c r="F7181" s="9">
        <v>1</v>
      </c>
      <c r="G7181">
        <f>VLOOKUP(E7181,'Data Produk'!$A$2:$E$2517,5,FALSE)</f>
        <v>82800</v>
      </c>
      <c r="H7181">
        <f t="shared" si="225"/>
        <v>82800</v>
      </c>
      <c r="I7181" t="str">
        <f>VLOOKUP(E7181,'Data Produk'!$A$2:$E$2517,3,FALSE)</f>
        <v>BHINNEKA W190 OFFICE MOUSE BLACK</v>
      </c>
      <c r="J7181" t="str">
        <f>VLOOKUP(E7181,'Data Produk'!$A$2:$E$2517,4,FALSE)</f>
        <v>OFFICE MOUSE</v>
      </c>
      <c r="K7181" t="str">
        <f>VLOOKUP(D7181,'Data Outlet'!$A$2:$D$17,4,FALSE)</f>
        <v>Citra Dewi</v>
      </c>
      <c r="L7181" t="str">
        <f>VLOOKUP(D7181,'Data Outlet'!$A$2:$D$17,2,FALSE)</f>
        <v>CENTER POINT MEDAN</v>
      </c>
    </row>
    <row r="7182" spans="1:12" x14ac:dyDescent="0.25">
      <c r="A7182" t="str">
        <f t="shared" si="226"/>
        <v>T-7181</v>
      </c>
      <c r="B7182" s="3" t="s">
        <v>2584</v>
      </c>
      <c r="C7182" s="5">
        <v>45356</v>
      </c>
      <c r="D7182" s="3" t="s">
        <v>43</v>
      </c>
      <c r="E7182" s="4" t="s">
        <v>546</v>
      </c>
      <c r="F7182" s="9">
        <v>1</v>
      </c>
      <c r="G7182">
        <f>VLOOKUP(E7182,'Data Produk'!$A$2:$E$2517,5,FALSE)</f>
        <v>31500</v>
      </c>
      <c r="H7182">
        <f t="shared" si="225"/>
        <v>31500</v>
      </c>
      <c r="I7182" t="str">
        <f>VLOOKUP(E7182,'Data Produk'!$A$2:$E$2517,3,FALSE)</f>
        <v>BHINNEKA HYPERLINK KD60L1501 BLACK</v>
      </c>
      <c r="J7182" t="str">
        <f>VLOOKUP(E7182,'Data Produk'!$A$2:$E$2517,4,FALSE)</f>
        <v>CABLE</v>
      </c>
      <c r="K7182" t="str">
        <f>VLOOKUP(D7182,'Data Outlet'!$A$2:$D$17,4,FALSE)</f>
        <v>Gita Rahma</v>
      </c>
      <c r="L7182" t="str">
        <f>VLOOKUP(D7182,'Data Outlet'!$A$2:$D$17,2,FALSE)</f>
        <v>MALL OF INDONESIA</v>
      </c>
    </row>
    <row r="7183" spans="1:12" x14ac:dyDescent="0.25">
      <c r="A7183" t="str">
        <f t="shared" si="226"/>
        <v>T-7182</v>
      </c>
      <c r="B7183" s="3" t="s">
        <v>2584</v>
      </c>
      <c r="C7183" s="5">
        <v>45382</v>
      </c>
      <c r="D7183" s="3" t="s">
        <v>43</v>
      </c>
      <c r="E7183" s="4" t="s">
        <v>1083</v>
      </c>
      <c r="F7183" s="9">
        <v>1</v>
      </c>
      <c r="G7183">
        <f>VLOOKUP(E7183,'Data Produk'!$A$2:$E$2517,5,FALSE)</f>
        <v>78750</v>
      </c>
      <c r="H7183">
        <f t="shared" si="225"/>
        <v>78750</v>
      </c>
      <c r="I7183" t="str">
        <f>VLOOKUP(E7183,'Data Produk'!$A$2:$E$2517,3,FALSE)</f>
        <v>BHINNEKA CRYTO VX7 GAMING MOUSE PINK</v>
      </c>
      <c r="J7183" t="str">
        <f>VLOOKUP(E7183,'Data Produk'!$A$2:$E$2517,4,FALSE)</f>
        <v>MOUSE GAMING</v>
      </c>
      <c r="K7183" t="str">
        <f>VLOOKUP(D7183,'Data Outlet'!$A$2:$D$17,4,FALSE)</f>
        <v>Gita Rahma</v>
      </c>
      <c r="L7183" t="str">
        <f>VLOOKUP(D7183,'Data Outlet'!$A$2:$D$17,2,FALSE)</f>
        <v>MALL OF INDONESIA</v>
      </c>
    </row>
    <row r="7184" spans="1:12" x14ac:dyDescent="0.25">
      <c r="A7184" t="str">
        <f t="shared" si="226"/>
        <v>T-7183</v>
      </c>
      <c r="B7184" s="3" t="s">
        <v>2584</v>
      </c>
      <c r="C7184" s="5">
        <v>45366</v>
      </c>
      <c r="D7184" s="3" t="s">
        <v>36</v>
      </c>
      <c r="E7184" s="4" t="s">
        <v>971</v>
      </c>
      <c r="F7184" s="9">
        <v>1</v>
      </c>
      <c r="G7184">
        <f>VLOOKUP(E7184,'Data Produk'!$A$2:$E$2517,5,FALSE)</f>
        <v>98100</v>
      </c>
      <c r="H7184">
        <f t="shared" si="225"/>
        <v>98100</v>
      </c>
      <c r="I7184" t="str">
        <f>VLOOKUP(E7184,'Data Produk'!$A$2:$E$2517,3,FALSE)</f>
        <v>BHINNEKA POWER PURE 30W 2-PORTS USB CHARGER (PD+QC) WHITE</v>
      </c>
      <c r="J7184" t="str">
        <f>VLOOKUP(E7184,'Data Produk'!$A$2:$E$2517,4,FALSE)</f>
        <v>CHARGER</v>
      </c>
      <c r="K7184" t="str">
        <f>VLOOKUP(D7184,'Data Outlet'!$A$2:$D$17,4,FALSE)</f>
        <v>Citra Dewi</v>
      </c>
      <c r="L7184" t="str">
        <f>VLOOKUP(D7184,'Data Outlet'!$A$2:$D$17,2,FALSE)</f>
        <v>CENTER POINT MEDAN</v>
      </c>
    </row>
    <row r="7185" spans="1:12" x14ac:dyDescent="0.25">
      <c r="A7185" t="str">
        <f t="shared" si="226"/>
        <v>T-7184</v>
      </c>
      <c r="B7185" s="3" t="s">
        <v>2584</v>
      </c>
      <c r="C7185" s="5">
        <v>45370</v>
      </c>
      <c r="D7185" s="3" t="s">
        <v>43</v>
      </c>
      <c r="E7185" s="4" t="s">
        <v>753</v>
      </c>
      <c r="F7185" s="9">
        <v>1</v>
      </c>
      <c r="G7185">
        <f>VLOOKUP(E7185,'Data Produk'!$A$2:$E$2517,5,FALSE)</f>
        <v>29700</v>
      </c>
      <c r="H7185">
        <f t="shared" si="225"/>
        <v>29700</v>
      </c>
      <c r="I7185" t="str">
        <f>VLOOKUP(E7185,'Data Produk'!$A$2:$E$2517,3,FALSE)</f>
        <v>KM104 BHINNEKA USB CABLE MICRO</v>
      </c>
      <c r="J7185" t="str">
        <f>VLOOKUP(E7185,'Data Produk'!$A$2:$E$2517,4,FALSE)</f>
        <v>CABLE</v>
      </c>
      <c r="K7185" t="str">
        <f>VLOOKUP(D7185,'Data Outlet'!$A$2:$D$17,4,FALSE)</f>
        <v>Gita Rahma</v>
      </c>
      <c r="L7185" t="str">
        <f>VLOOKUP(D7185,'Data Outlet'!$A$2:$D$17,2,FALSE)</f>
        <v>MALL OF INDONESIA</v>
      </c>
    </row>
    <row r="7186" spans="1:12" x14ac:dyDescent="0.25">
      <c r="A7186" t="str">
        <f t="shared" si="226"/>
        <v>T-7185</v>
      </c>
      <c r="B7186" s="3" t="s">
        <v>2584</v>
      </c>
      <c r="C7186" s="5">
        <v>45359</v>
      </c>
      <c r="D7186" s="3" t="s">
        <v>43</v>
      </c>
      <c r="E7186" s="4" t="s">
        <v>532</v>
      </c>
      <c r="F7186" s="9">
        <v>1</v>
      </c>
      <c r="G7186">
        <f>VLOOKUP(E7186,'Data Produk'!$A$2:$E$2517,5,FALSE)</f>
        <v>27000</v>
      </c>
      <c r="H7186">
        <f t="shared" si="225"/>
        <v>27000</v>
      </c>
      <c r="I7186" t="str">
        <f>VLOOKUP(E7186,'Data Produk'!$A$2:$E$2517,3,FALSE)</f>
        <v>BHINNEKA DURALINK KCB2001 BLACK</v>
      </c>
      <c r="J7186" t="str">
        <f>VLOOKUP(E7186,'Data Produk'!$A$2:$E$2517,4,FALSE)</f>
        <v>CABLE</v>
      </c>
      <c r="K7186" t="str">
        <f>VLOOKUP(D7186,'Data Outlet'!$A$2:$D$17,4,FALSE)</f>
        <v>Gita Rahma</v>
      </c>
      <c r="L7186" t="str">
        <f>VLOOKUP(D7186,'Data Outlet'!$A$2:$D$17,2,FALSE)</f>
        <v>MALL OF INDONESIA</v>
      </c>
    </row>
    <row r="7187" spans="1:12" x14ac:dyDescent="0.25">
      <c r="A7187" t="str">
        <f t="shared" si="226"/>
        <v>T-7186</v>
      </c>
      <c r="B7187" s="3" t="s">
        <v>2584</v>
      </c>
      <c r="C7187" s="5">
        <v>45366</v>
      </c>
      <c r="D7187" s="3" t="s">
        <v>36</v>
      </c>
      <c r="E7187" s="4" t="s">
        <v>1409</v>
      </c>
      <c r="F7187" s="9">
        <v>1</v>
      </c>
      <c r="G7187">
        <f>VLOOKUP(E7187,'Data Produk'!$A$2:$E$2517,5,FALSE)</f>
        <v>40500</v>
      </c>
      <c r="H7187">
        <f t="shared" si="225"/>
        <v>40500</v>
      </c>
      <c r="I7187" t="str">
        <f>VLOOKUP(E7187,'Data Produk'!$A$2:$E$2517,3,FALSE)</f>
        <v>BHINNEKA MEOW AC5001 HEADSET ACCESSORIES WHITE</v>
      </c>
      <c r="J7187" t="str">
        <f>VLOOKUP(E7187,'Data Produk'!$A$2:$E$2517,4,FALSE)</f>
        <v>OTHER ACCESSORIES</v>
      </c>
      <c r="K7187" t="str">
        <f>VLOOKUP(D7187,'Data Outlet'!$A$2:$D$17,4,FALSE)</f>
        <v>Citra Dewi</v>
      </c>
      <c r="L7187" t="str">
        <f>VLOOKUP(D7187,'Data Outlet'!$A$2:$D$17,2,FALSE)</f>
        <v>CENTER POINT MEDAN</v>
      </c>
    </row>
    <row r="7188" spans="1:12" x14ac:dyDescent="0.25">
      <c r="A7188" t="str">
        <f t="shared" si="226"/>
        <v>T-7187</v>
      </c>
      <c r="B7188" s="3" t="s">
        <v>2584</v>
      </c>
      <c r="C7188" s="5">
        <v>45380</v>
      </c>
      <c r="D7188" s="3" t="s">
        <v>43</v>
      </c>
      <c r="E7188" s="4" t="s">
        <v>553</v>
      </c>
      <c r="F7188" s="9">
        <v>2</v>
      </c>
      <c r="G7188">
        <f>VLOOKUP(E7188,'Data Produk'!$A$2:$E$2517,5,FALSE)</f>
        <v>45000</v>
      </c>
      <c r="H7188">
        <f t="shared" si="225"/>
        <v>90000</v>
      </c>
      <c r="I7188" t="str">
        <f>VLOOKUP(E7188,'Data Produk'!$A$2:$E$2517,3,FALSE)</f>
        <v>BHINNEKA HYPERLINK KD10C2001 BLACK</v>
      </c>
      <c r="J7188" t="str">
        <f>VLOOKUP(E7188,'Data Produk'!$A$2:$E$2517,4,FALSE)</f>
        <v>CABLE</v>
      </c>
      <c r="K7188" t="str">
        <f>VLOOKUP(D7188,'Data Outlet'!$A$2:$D$17,4,FALSE)</f>
        <v>Gita Rahma</v>
      </c>
      <c r="L7188" t="str">
        <f>VLOOKUP(D7188,'Data Outlet'!$A$2:$D$17,2,FALSE)</f>
        <v>MALL OF INDONESIA</v>
      </c>
    </row>
    <row r="7189" spans="1:12" x14ac:dyDescent="0.25">
      <c r="A7189" t="str">
        <f t="shared" si="226"/>
        <v>T-7188</v>
      </c>
      <c r="B7189" s="3" t="s">
        <v>2584</v>
      </c>
      <c r="C7189" s="5">
        <v>45370</v>
      </c>
      <c r="D7189" s="3" t="s">
        <v>36</v>
      </c>
      <c r="E7189" s="4" t="s">
        <v>1400</v>
      </c>
      <c r="F7189" s="9">
        <v>1</v>
      </c>
      <c r="G7189">
        <f>VLOOKUP(E7189,'Data Produk'!$A$2:$E$2517,5,FALSE)</f>
        <v>29700</v>
      </c>
      <c r="H7189">
        <f t="shared" si="225"/>
        <v>29700</v>
      </c>
      <c r="I7189" t="str">
        <f>VLOOKUP(E7189,'Data Produk'!$A$2:$E$2517,3,FALSE)</f>
        <v>KC201 BHINNEKA USB CABLE TYPE C</v>
      </c>
      <c r="J7189">
        <f>VLOOKUP(E7189,'Data Produk'!$A$2:$E$2517,4,FALSE)</f>
        <v>0</v>
      </c>
      <c r="K7189" t="str">
        <f>VLOOKUP(D7189,'Data Outlet'!$A$2:$D$17,4,FALSE)</f>
        <v>Citra Dewi</v>
      </c>
      <c r="L7189" t="str">
        <f>VLOOKUP(D7189,'Data Outlet'!$A$2:$D$17,2,FALSE)</f>
        <v>CENTER POINT MEDAN</v>
      </c>
    </row>
    <row r="7190" spans="1:12" x14ac:dyDescent="0.25">
      <c r="A7190" t="str">
        <f t="shared" si="226"/>
        <v>T-7189</v>
      </c>
      <c r="B7190" s="3" t="s">
        <v>2584</v>
      </c>
      <c r="C7190" s="5">
        <v>45369</v>
      </c>
      <c r="D7190" s="3" t="s">
        <v>43</v>
      </c>
      <c r="E7190" s="4" t="s">
        <v>1829</v>
      </c>
      <c r="F7190" s="9">
        <v>1</v>
      </c>
      <c r="G7190">
        <f>VLOOKUP(E7190,'Data Produk'!$A$2:$E$2517,5,FALSE)</f>
        <v>41400</v>
      </c>
      <c r="H7190">
        <f t="shared" si="225"/>
        <v>41400</v>
      </c>
      <c r="I7190" t="str">
        <f>VLOOKUP(E7190,'Data Produk'!$A$2:$E$2517,3,FALSE)</f>
        <v>BHINNEKA CW1-Q03 18W 1-PORTS CHARGER (QC) WHITE</v>
      </c>
      <c r="J7190" t="str">
        <f>VLOOKUP(E7190,'Data Produk'!$A$2:$E$2517,4,FALSE)</f>
        <v>CHARGER</v>
      </c>
      <c r="K7190" t="str">
        <f>VLOOKUP(D7190,'Data Outlet'!$A$2:$D$17,4,FALSE)</f>
        <v>Gita Rahma</v>
      </c>
      <c r="L7190" t="str">
        <f>VLOOKUP(D7190,'Data Outlet'!$A$2:$D$17,2,FALSE)</f>
        <v>MALL OF INDONESIA</v>
      </c>
    </row>
    <row r="7191" spans="1:12" x14ac:dyDescent="0.25">
      <c r="A7191" t="str">
        <f t="shared" si="226"/>
        <v>T-7190</v>
      </c>
      <c r="B7191" s="3" t="s">
        <v>2584</v>
      </c>
      <c r="C7191" s="5">
        <v>45373</v>
      </c>
      <c r="D7191" s="3" t="s">
        <v>43</v>
      </c>
      <c r="E7191" s="4" t="s">
        <v>518</v>
      </c>
      <c r="F7191" s="9">
        <v>1</v>
      </c>
      <c r="G7191">
        <f>VLOOKUP(E7191,'Data Produk'!$A$2:$E$2517,5,FALSE)</f>
        <v>26100</v>
      </c>
      <c r="H7191">
        <f t="shared" si="225"/>
        <v>26100</v>
      </c>
      <c r="I7191" t="str">
        <f>VLOOKUP(E7191,'Data Produk'!$A$2:$E$2517,3,FALSE)</f>
        <v>BHINNEKA GO ES1 WIRED EARBUDS WHITE</v>
      </c>
      <c r="J7191" t="str">
        <f>VLOOKUP(E7191,'Data Produk'!$A$2:$E$2517,4,FALSE)</f>
        <v>EARPHONE</v>
      </c>
      <c r="K7191" t="str">
        <f>VLOOKUP(D7191,'Data Outlet'!$A$2:$D$17,4,FALSE)</f>
        <v>Gita Rahma</v>
      </c>
      <c r="L7191" t="str">
        <f>VLOOKUP(D7191,'Data Outlet'!$A$2:$D$17,2,FALSE)</f>
        <v>MALL OF INDONESIA</v>
      </c>
    </row>
    <row r="7192" spans="1:12" x14ac:dyDescent="0.25">
      <c r="A7192" t="str">
        <f t="shared" si="226"/>
        <v>T-7191</v>
      </c>
      <c r="B7192" s="3" t="s">
        <v>2584</v>
      </c>
      <c r="C7192" s="5">
        <v>45363</v>
      </c>
      <c r="D7192" s="3" t="s">
        <v>43</v>
      </c>
      <c r="E7192" s="4" t="s">
        <v>528</v>
      </c>
      <c r="F7192" s="9">
        <v>1</v>
      </c>
      <c r="G7192">
        <f>VLOOKUP(E7192,'Data Produk'!$A$2:$E$2517,5,FALSE)</f>
        <v>78750</v>
      </c>
      <c r="H7192">
        <f t="shared" si="225"/>
        <v>78750</v>
      </c>
      <c r="I7192" t="str">
        <f>VLOOKUP(E7192,'Data Produk'!$A$2:$E$2517,3,FALSE)</f>
        <v>BHINNEKA CRYTO VX7 GAMING MOUSE WHITE</v>
      </c>
      <c r="J7192" t="str">
        <f>VLOOKUP(E7192,'Data Produk'!$A$2:$E$2517,4,FALSE)</f>
        <v>MOUSE GAMING</v>
      </c>
      <c r="K7192" t="str">
        <f>VLOOKUP(D7192,'Data Outlet'!$A$2:$D$17,4,FALSE)</f>
        <v>Gita Rahma</v>
      </c>
      <c r="L7192" t="str">
        <f>VLOOKUP(D7192,'Data Outlet'!$A$2:$D$17,2,FALSE)</f>
        <v>MALL OF INDONESIA</v>
      </c>
    </row>
    <row r="7193" spans="1:12" x14ac:dyDescent="0.25">
      <c r="A7193" t="str">
        <f t="shared" si="226"/>
        <v>T-7192</v>
      </c>
      <c r="B7193" s="3" t="s">
        <v>2584</v>
      </c>
      <c r="C7193" s="5">
        <v>45354</v>
      </c>
      <c r="D7193" s="3" t="s">
        <v>36</v>
      </c>
      <c r="E7193" s="4" t="s">
        <v>1405</v>
      </c>
      <c r="F7193" s="9">
        <v>2</v>
      </c>
      <c r="G7193">
        <f>VLOOKUP(E7193,'Data Produk'!$A$2:$E$2517,5,FALSE)</f>
        <v>34200</v>
      </c>
      <c r="H7193">
        <f t="shared" si="225"/>
        <v>68400</v>
      </c>
      <c r="I7193" t="str">
        <f>VLOOKUP(E7193,'Data Produk'!$A$2:$E$2517,3,FALSE)</f>
        <v>KC104 BHINNEKA USB CABLE TYPE C</v>
      </c>
      <c r="J7193" t="str">
        <f>VLOOKUP(E7193,'Data Produk'!$A$2:$E$2517,4,FALSE)</f>
        <v>CABLE</v>
      </c>
      <c r="K7193" t="str">
        <f>VLOOKUP(D7193,'Data Outlet'!$A$2:$D$17,4,FALSE)</f>
        <v>Citra Dewi</v>
      </c>
      <c r="L7193" t="str">
        <f>VLOOKUP(D7193,'Data Outlet'!$A$2:$D$17,2,FALSE)</f>
        <v>CENTER POINT MEDAN</v>
      </c>
    </row>
    <row r="7194" spans="1:12" x14ac:dyDescent="0.25">
      <c r="A7194" t="str">
        <f t="shared" si="226"/>
        <v>T-7193</v>
      </c>
      <c r="B7194" s="3" t="s">
        <v>2584</v>
      </c>
      <c r="C7194" s="5">
        <v>45374</v>
      </c>
      <c r="D7194" s="3" t="s">
        <v>36</v>
      </c>
      <c r="E7194" s="4" t="s">
        <v>1626</v>
      </c>
      <c r="F7194" s="9">
        <v>2</v>
      </c>
      <c r="G7194">
        <f>VLOOKUP(E7194,'Data Produk'!$A$2:$E$2517,5,FALSE)</f>
        <v>37350</v>
      </c>
      <c r="H7194">
        <f t="shared" si="225"/>
        <v>74700</v>
      </c>
      <c r="I7194" t="str">
        <f>VLOOKUP(E7194,'Data Produk'!$A$2:$E$2517,3,FALSE)</f>
        <v>BHINNEKA LAVALIER MV01 MICROPHONE BLACK</v>
      </c>
      <c r="J7194" t="str">
        <f>VLOOKUP(E7194,'Data Produk'!$A$2:$E$2517,4,FALSE)</f>
        <v>STREAMING DEVICES</v>
      </c>
      <c r="K7194" t="str">
        <f>VLOOKUP(D7194,'Data Outlet'!$A$2:$D$17,4,FALSE)</f>
        <v>Citra Dewi</v>
      </c>
      <c r="L7194" t="str">
        <f>VLOOKUP(D7194,'Data Outlet'!$A$2:$D$17,2,FALSE)</f>
        <v>CENTER POINT MEDAN</v>
      </c>
    </row>
    <row r="7195" spans="1:12" x14ac:dyDescent="0.25">
      <c r="A7195" t="str">
        <f t="shared" si="226"/>
        <v>T-7194</v>
      </c>
      <c r="B7195" s="3" t="s">
        <v>2584</v>
      </c>
      <c r="C7195" s="5">
        <v>45367</v>
      </c>
      <c r="D7195" s="3" t="s">
        <v>43</v>
      </c>
      <c r="E7195" s="4" t="s">
        <v>1002</v>
      </c>
      <c r="F7195" s="9">
        <v>1</v>
      </c>
      <c r="G7195">
        <f>VLOOKUP(E7195,'Data Produk'!$A$2:$E$2517,5,FALSE)</f>
        <v>27000</v>
      </c>
      <c r="H7195">
        <f t="shared" si="225"/>
        <v>27000</v>
      </c>
      <c r="I7195" t="str">
        <f>VLOOKUP(E7195,'Data Produk'!$A$2:$E$2517,3,FALSE)</f>
        <v>KM201 BHINNEKA USB CABLE MICRO</v>
      </c>
      <c r="J7195" t="str">
        <f>VLOOKUP(E7195,'Data Produk'!$A$2:$E$2517,4,FALSE)</f>
        <v>CABLE</v>
      </c>
      <c r="K7195" t="str">
        <f>VLOOKUP(D7195,'Data Outlet'!$A$2:$D$17,4,FALSE)</f>
        <v>Gita Rahma</v>
      </c>
      <c r="L7195" t="str">
        <f>VLOOKUP(D7195,'Data Outlet'!$A$2:$D$17,2,FALSE)</f>
        <v>MALL OF INDONESIA</v>
      </c>
    </row>
    <row r="7196" spans="1:12" x14ac:dyDescent="0.25">
      <c r="A7196" t="str">
        <f t="shared" si="226"/>
        <v>T-7195</v>
      </c>
      <c r="B7196" s="3" t="s">
        <v>2584</v>
      </c>
      <c r="C7196" s="5">
        <v>45364</v>
      </c>
      <c r="D7196" s="3" t="s">
        <v>43</v>
      </c>
      <c r="E7196" s="4" t="s">
        <v>1273</v>
      </c>
      <c r="F7196" s="9">
        <v>1</v>
      </c>
      <c r="G7196">
        <f>VLOOKUP(E7196,'Data Produk'!$A$2:$E$2517,5,FALSE)</f>
        <v>35100</v>
      </c>
      <c r="H7196">
        <f t="shared" si="225"/>
        <v>35100</v>
      </c>
      <c r="I7196" t="str">
        <f>VLOOKUP(E7196,'Data Produk'!$A$2:$E$2517,3,FALSE)</f>
        <v>KL104 BHINNEKA USB CABLE LIGHTNING</v>
      </c>
      <c r="J7196" t="str">
        <f>VLOOKUP(E7196,'Data Produk'!$A$2:$E$2517,4,FALSE)</f>
        <v>CABLE</v>
      </c>
      <c r="K7196" t="str">
        <f>VLOOKUP(D7196,'Data Outlet'!$A$2:$D$17,4,FALSE)</f>
        <v>Gita Rahma</v>
      </c>
      <c r="L7196" t="str">
        <f>VLOOKUP(D7196,'Data Outlet'!$A$2:$D$17,2,FALSE)</f>
        <v>MALL OF INDONESIA</v>
      </c>
    </row>
    <row r="7197" spans="1:12" x14ac:dyDescent="0.25">
      <c r="A7197" t="str">
        <f t="shared" si="226"/>
        <v>T-7196</v>
      </c>
      <c r="B7197" s="3" t="s">
        <v>2584</v>
      </c>
      <c r="C7197" s="5">
        <v>45366</v>
      </c>
      <c r="D7197" s="3" t="s">
        <v>36</v>
      </c>
      <c r="E7197" s="4" t="s">
        <v>764</v>
      </c>
      <c r="F7197" s="9">
        <v>1</v>
      </c>
      <c r="G7197">
        <f>VLOOKUP(E7197,'Data Produk'!$A$2:$E$2517,5,FALSE)</f>
        <v>26100</v>
      </c>
      <c r="H7197">
        <f t="shared" si="225"/>
        <v>26100</v>
      </c>
      <c r="I7197" t="str">
        <f>VLOOKUP(E7197,'Data Produk'!$A$2:$E$2517,3,FALSE)</f>
        <v>KM102 BHINNEKA USB CABLE MICRO</v>
      </c>
      <c r="J7197" t="str">
        <f>VLOOKUP(E7197,'Data Produk'!$A$2:$E$2517,4,FALSE)</f>
        <v>CABLE</v>
      </c>
      <c r="K7197" t="str">
        <f>VLOOKUP(D7197,'Data Outlet'!$A$2:$D$17,4,FALSE)</f>
        <v>Citra Dewi</v>
      </c>
      <c r="L7197" t="str">
        <f>VLOOKUP(D7197,'Data Outlet'!$A$2:$D$17,2,FALSE)</f>
        <v>CENTER POINT MEDAN</v>
      </c>
    </row>
    <row r="7198" spans="1:12" x14ac:dyDescent="0.25">
      <c r="A7198" t="str">
        <f t="shared" si="226"/>
        <v>T-7197</v>
      </c>
      <c r="B7198" s="3" t="s">
        <v>2584</v>
      </c>
      <c r="C7198" s="5">
        <v>45364</v>
      </c>
      <c r="D7198" s="3" t="s">
        <v>36</v>
      </c>
      <c r="E7198" s="4" t="s">
        <v>184</v>
      </c>
      <c r="F7198" s="9">
        <v>1</v>
      </c>
      <c r="G7198">
        <f>VLOOKUP(E7198,'Data Produk'!$A$2:$E$2517,5,FALSE)</f>
        <v>13050</v>
      </c>
      <c r="H7198">
        <f t="shared" si="225"/>
        <v>13050</v>
      </c>
      <c r="I7198" t="str">
        <f>VLOOKUP(E7198,'Data Produk'!$A$2:$E$2517,3,FALSE)</f>
        <v>BHINNEKA DURALINK KCT1201 BLACK</v>
      </c>
      <c r="J7198" t="str">
        <f>VLOOKUP(E7198,'Data Produk'!$A$2:$E$2517,4,FALSE)</f>
        <v>CABLE</v>
      </c>
      <c r="K7198" t="str">
        <f>VLOOKUP(D7198,'Data Outlet'!$A$2:$D$17,4,FALSE)</f>
        <v>Citra Dewi</v>
      </c>
      <c r="L7198" t="str">
        <f>VLOOKUP(D7198,'Data Outlet'!$A$2:$D$17,2,FALSE)</f>
        <v>CENTER POINT MEDAN</v>
      </c>
    </row>
    <row r="7199" spans="1:12" x14ac:dyDescent="0.25">
      <c r="A7199" t="str">
        <f t="shared" si="226"/>
        <v>T-7198</v>
      </c>
      <c r="B7199" s="3" t="s">
        <v>2584</v>
      </c>
      <c r="C7199" s="5">
        <v>45357</v>
      </c>
      <c r="D7199" s="3" t="s">
        <v>43</v>
      </c>
      <c r="E7199" s="4" t="s">
        <v>1074</v>
      </c>
      <c r="F7199" s="9">
        <v>1</v>
      </c>
      <c r="G7199">
        <f>VLOOKUP(E7199,'Data Produk'!$A$2:$E$2517,5,FALSE)</f>
        <v>65700</v>
      </c>
      <c r="H7199">
        <f t="shared" si="225"/>
        <v>65700</v>
      </c>
      <c r="I7199" t="str">
        <f>VLOOKUP(E7199,'Data Produk'!$A$2:$E$2517,3,FALSE)</f>
        <v>BHINNEKA POWER GO 20W 1-PORT TYPE-C USB CHARGER (PD) WHITE</v>
      </c>
      <c r="J7199" t="str">
        <f>VLOOKUP(E7199,'Data Produk'!$A$2:$E$2517,4,FALSE)</f>
        <v>CHARGER</v>
      </c>
      <c r="K7199" t="str">
        <f>VLOOKUP(D7199,'Data Outlet'!$A$2:$D$17,4,FALSE)</f>
        <v>Gita Rahma</v>
      </c>
      <c r="L7199" t="str">
        <f>VLOOKUP(D7199,'Data Outlet'!$A$2:$D$17,2,FALSE)</f>
        <v>MALL OF INDONESIA</v>
      </c>
    </row>
    <row r="7200" spans="1:12" x14ac:dyDescent="0.25">
      <c r="A7200" t="str">
        <f t="shared" si="226"/>
        <v>T-7199</v>
      </c>
      <c r="B7200" s="3" t="s">
        <v>2584</v>
      </c>
      <c r="C7200" s="5">
        <v>45366</v>
      </c>
      <c r="D7200" s="3" t="s">
        <v>36</v>
      </c>
      <c r="E7200" s="4" t="s">
        <v>610</v>
      </c>
      <c r="F7200" s="9">
        <v>2</v>
      </c>
      <c r="G7200">
        <f>VLOOKUP(E7200,'Data Produk'!$A$2:$E$2517,5,FALSE)</f>
        <v>81000</v>
      </c>
      <c r="H7200">
        <f t="shared" si="225"/>
        <v>162000</v>
      </c>
      <c r="I7200" t="str">
        <f>VLOOKUP(E7200,'Data Produk'!$A$2:$E$2517,3,FALSE)</f>
        <v>BHINNEKA AGILE MP903 GAMING MOUSEPAD BLACK</v>
      </c>
      <c r="J7200" t="str">
        <f>VLOOKUP(E7200,'Data Produk'!$A$2:$E$2517,4,FALSE)</f>
        <v>GAMING MOUSEPAD</v>
      </c>
      <c r="K7200" t="str">
        <f>VLOOKUP(D7200,'Data Outlet'!$A$2:$D$17,4,FALSE)</f>
        <v>Citra Dewi</v>
      </c>
      <c r="L7200" t="str">
        <f>VLOOKUP(D7200,'Data Outlet'!$A$2:$D$17,2,FALSE)</f>
        <v>CENTER POINT MEDAN</v>
      </c>
    </row>
    <row r="7201" spans="1:12" x14ac:dyDescent="0.25">
      <c r="A7201" t="str">
        <f t="shared" si="226"/>
        <v>T-7200</v>
      </c>
      <c r="B7201" s="3" t="s">
        <v>2584</v>
      </c>
      <c r="C7201" s="5">
        <v>45374</v>
      </c>
      <c r="D7201" s="3" t="s">
        <v>43</v>
      </c>
      <c r="E7201" s="4" t="s">
        <v>1763</v>
      </c>
      <c r="F7201" s="9">
        <v>2</v>
      </c>
      <c r="G7201">
        <f>VLOOKUP(E7201,'Data Produk'!$A$2:$E$2517,5,FALSE)</f>
        <v>25200</v>
      </c>
      <c r="H7201">
        <f t="shared" si="225"/>
        <v>50400</v>
      </c>
      <c r="I7201" t="str">
        <f>VLOOKUP(E7201,'Data Produk'!$A$2:$E$2517,3,FALSE)</f>
        <v>KDC105 BHINNEKA USB CABLE TYPE C</v>
      </c>
      <c r="J7201" t="str">
        <f>VLOOKUP(E7201,'Data Produk'!$A$2:$E$2517,4,FALSE)</f>
        <v>CABLE</v>
      </c>
      <c r="K7201" t="str">
        <f>VLOOKUP(D7201,'Data Outlet'!$A$2:$D$17,4,FALSE)</f>
        <v>Gita Rahma</v>
      </c>
      <c r="L7201" t="str">
        <f>VLOOKUP(D7201,'Data Outlet'!$A$2:$D$17,2,FALSE)</f>
        <v>MALL OF INDONESIA</v>
      </c>
    </row>
    <row r="7202" spans="1:12" x14ac:dyDescent="0.25">
      <c r="A7202" t="str">
        <f t="shared" si="226"/>
        <v>T-7201</v>
      </c>
      <c r="B7202" s="3" t="s">
        <v>2584</v>
      </c>
      <c r="C7202" s="5">
        <v>45361</v>
      </c>
      <c r="D7202" s="3" t="s">
        <v>43</v>
      </c>
      <c r="E7202" s="4" t="s">
        <v>1384</v>
      </c>
      <c r="F7202" s="9">
        <v>1</v>
      </c>
      <c r="G7202">
        <f>VLOOKUP(E7202,'Data Produk'!$A$2:$E$2517,5,FALSE)</f>
        <v>36900</v>
      </c>
      <c r="H7202">
        <f t="shared" si="225"/>
        <v>36900</v>
      </c>
      <c r="I7202" t="str">
        <f>VLOOKUP(E7202,'Data Produk'!$A$2:$E$2517,3,FALSE)</f>
        <v>KL106 BHINNEKA USB CABLE LIGHTNING</v>
      </c>
      <c r="J7202" t="str">
        <f>VLOOKUP(E7202,'Data Produk'!$A$2:$E$2517,4,FALSE)</f>
        <v>CABLE</v>
      </c>
      <c r="K7202" t="str">
        <f>VLOOKUP(D7202,'Data Outlet'!$A$2:$D$17,4,FALSE)</f>
        <v>Gita Rahma</v>
      </c>
      <c r="L7202" t="str">
        <f>VLOOKUP(D7202,'Data Outlet'!$A$2:$D$17,2,FALSE)</f>
        <v>MALL OF INDONESIA</v>
      </c>
    </row>
    <row r="7203" spans="1:12" x14ac:dyDescent="0.25">
      <c r="A7203" t="str">
        <f t="shared" si="226"/>
        <v>T-7202</v>
      </c>
      <c r="B7203" s="3" t="s">
        <v>2584</v>
      </c>
      <c r="C7203" s="5">
        <v>45376</v>
      </c>
      <c r="D7203" s="3" t="s">
        <v>43</v>
      </c>
      <c r="E7203" s="4" t="s">
        <v>552</v>
      </c>
      <c r="F7203" s="9">
        <v>1</v>
      </c>
      <c r="G7203">
        <f>VLOOKUP(E7203,'Data Produk'!$A$2:$E$2517,5,FALSE)</f>
        <v>57600</v>
      </c>
      <c r="H7203">
        <f t="shared" si="225"/>
        <v>57600</v>
      </c>
      <c r="I7203" t="str">
        <f>VLOOKUP(E7203,'Data Produk'!$A$2:$E$2517,3,FALSE)</f>
        <v>BHINNEKA GO W192 OFFICE MOUSE BLACK</v>
      </c>
      <c r="J7203" t="str">
        <f>VLOOKUP(E7203,'Data Produk'!$A$2:$E$2517,4,FALSE)</f>
        <v>OFFICE MOUSE</v>
      </c>
      <c r="K7203" t="str">
        <f>VLOOKUP(D7203,'Data Outlet'!$A$2:$D$17,4,FALSE)</f>
        <v>Gita Rahma</v>
      </c>
      <c r="L7203" t="str">
        <f>VLOOKUP(D7203,'Data Outlet'!$A$2:$D$17,2,FALSE)</f>
        <v>MALL OF INDONESIA</v>
      </c>
    </row>
    <row r="7204" spans="1:12" x14ac:dyDescent="0.25">
      <c r="A7204" t="str">
        <f t="shared" si="226"/>
        <v>T-7203</v>
      </c>
      <c r="B7204" s="3" t="s">
        <v>2584</v>
      </c>
      <c r="C7204" s="5">
        <v>45372</v>
      </c>
      <c r="D7204" s="3" t="s">
        <v>43</v>
      </c>
      <c r="E7204" s="4" t="s">
        <v>2202</v>
      </c>
      <c r="F7204" s="9">
        <v>1</v>
      </c>
      <c r="G7204">
        <f>VLOOKUP(E7204,'Data Produk'!$A$2:$E$2517,5,FALSE)</f>
        <v>152100</v>
      </c>
      <c r="H7204">
        <f t="shared" si="225"/>
        <v>152100</v>
      </c>
      <c r="I7204" t="str">
        <f>VLOOKUP(E7204,'Data Produk'!$A$2:$E$2517,3,FALSE)</f>
        <v>BHINNEKA SMART WALL SWITCH 2 GANG SWS02</v>
      </c>
      <c r="J7204" t="str">
        <f>VLOOKUP(E7204,'Data Produk'!$A$2:$E$2517,4,FALSE)</f>
        <v>SMART LIFE</v>
      </c>
      <c r="K7204" t="str">
        <f>VLOOKUP(D7204,'Data Outlet'!$A$2:$D$17,4,FALSE)</f>
        <v>Gita Rahma</v>
      </c>
      <c r="L7204" t="str">
        <f>VLOOKUP(D7204,'Data Outlet'!$A$2:$D$17,2,FALSE)</f>
        <v>MALL OF INDONESIA</v>
      </c>
    </row>
    <row r="7205" spans="1:12" x14ac:dyDescent="0.25">
      <c r="A7205" t="str">
        <f t="shared" si="226"/>
        <v>T-7204</v>
      </c>
      <c r="B7205" s="3" t="s">
        <v>2584</v>
      </c>
      <c r="C7205" s="5">
        <v>45374</v>
      </c>
      <c r="D7205" s="3" t="s">
        <v>43</v>
      </c>
      <c r="E7205" s="4" t="s">
        <v>647</v>
      </c>
      <c r="F7205" s="9">
        <v>1</v>
      </c>
      <c r="G7205">
        <f>VLOOKUP(E7205,'Data Produk'!$A$2:$E$2517,5,FALSE)</f>
        <v>26100</v>
      </c>
      <c r="H7205">
        <f t="shared" si="225"/>
        <v>26100</v>
      </c>
      <c r="I7205" t="str">
        <f>VLOOKUP(E7205,'Data Produk'!$A$2:$E$2517,3,FALSE)</f>
        <v>BHINNEKA GO ES1 WIRED EARBUDS BLACK</v>
      </c>
      <c r="J7205" t="str">
        <f>VLOOKUP(E7205,'Data Produk'!$A$2:$E$2517,4,FALSE)</f>
        <v>EARPHONE</v>
      </c>
      <c r="K7205" t="str">
        <f>VLOOKUP(D7205,'Data Outlet'!$A$2:$D$17,4,FALSE)</f>
        <v>Gita Rahma</v>
      </c>
      <c r="L7205" t="str">
        <f>VLOOKUP(D7205,'Data Outlet'!$A$2:$D$17,2,FALSE)</f>
        <v>MALL OF INDONESIA</v>
      </c>
    </row>
    <row r="7206" spans="1:12" x14ac:dyDescent="0.25">
      <c r="A7206" t="str">
        <f t="shared" si="226"/>
        <v>T-7205</v>
      </c>
      <c r="B7206" s="3" t="s">
        <v>2584</v>
      </c>
      <c r="C7206" s="5">
        <v>45369</v>
      </c>
      <c r="D7206" s="3" t="s">
        <v>36</v>
      </c>
      <c r="E7206" s="4" t="s">
        <v>1721</v>
      </c>
      <c r="F7206" s="9">
        <v>1</v>
      </c>
      <c r="G7206">
        <f>VLOOKUP(E7206,'Data Produk'!$A$2:$E$2517,5,FALSE)</f>
        <v>36000</v>
      </c>
      <c r="H7206">
        <f t="shared" si="225"/>
        <v>36000</v>
      </c>
      <c r="I7206" t="str">
        <f>VLOOKUP(E7206,'Data Produk'!$A$2:$E$2517,3,FALSE)</f>
        <v>KL104 BHINNEKA USB CABLE LIGHTNING</v>
      </c>
      <c r="J7206" t="str">
        <f>VLOOKUP(E7206,'Data Produk'!$A$2:$E$2517,4,FALSE)</f>
        <v>CABLE</v>
      </c>
      <c r="K7206" t="str">
        <f>VLOOKUP(D7206,'Data Outlet'!$A$2:$D$17,4,FALSE)</f>
        <v>Citra Dewi</v>
      </c>
      <c r="L7206" t="str">
        <f>VLOOKUP(D7206,'Data Outlet'!$A$2:$D$17,2,FALSE)</f>
        <v>CENTER POINT MEDAN</v>
      </c>
    </row>
    <row r="7207" spans="1:12" x14ac:dyDescent="0.25">
      <c r="A7207" t="str">
        <f t="shared" si="226"/>
        <v>T-7206</v>
      </c>
      <c r="B7207" s="3" t="s">
        <v>2584</v>
      </c>
      <c r="C7207" s="5">
        <v>45371</v>
      </c>
      <c r="D7207" s="3" t="s">
        <v>43</v>
      </c>
      <c r="E7207" s="4" t="s">
        <v>510</v>
      </c>
      <c r="F7207" s="9">
        <v>2</v>
      </c>
      <c r="G7207">
        <f>VLOOKUP(E7207,'Data Produk'!$A$2:$E$2517,5,FALSE)</f>
        <v>103500</v>
      </c>
      <c r="H7207">
        <f t="shared" si="225"/>
        <v>207000</v>
      </c>
      <c r="I7207" t="str">
        <f>VLOOKUP(E7207,'Data Produk'!$A$2:$E$2517,3,FALSE)</f>
        <v>BHINNEKA FLASH HQ53 GAMING HEADSET BLACK</v>
      </c>
      <c r="J7207" t="str">
        <f>VLOOKUP(E7207,'Data Produk'!$A$2:$E$2517,4,FALSE)</f>
        <v>GAMING HEADSET</v>
      </c>
      <c r="K7207" t="str">
        <f>VLOOKUP(D7207,'Data Outlet'!$A$2:$D$17,4,FALSE)</f>
        <v>Gita Rahma</v>
      </c>
      <c r="L7207" t="str">
        <f>VLOOKUP(D7207,'Data Outlet'!$A$2:$D$17,2,FALSE)</f>
        <v>MALL OF INDONESIA</v>
      </c>
    </row>
    <row r="7208" spans="1:12" x14ac:dyDescent="0.25">
      <c r="A7208" t="str">
        <f t="shared" si="226"/>
        <v>T-7207</v>
      </c>
      <c r="B7208" s="3" t="s">
        <v>2584</v>
      </c>
      <c r="C7208" s="5">
        <v>45366</v>
      </c>
      <c r="D7208" s="3" t="s">
        <v>43</v>
      </c>
      <c r="E7208" s="4" t="s">
        <v>2203</v>
      </c>
      <c r="F7208" s="9">
        <v>1</v>
      </c>
      <c r="G7208">
        <f>VLOOKUP(E7208,'Data Produk'!$A$2:$E$2517,5,FALSE)</f>
        <v>31500</v>
      </c>
      <c r="H7208">
        <f t="shared" si="225"/>
        <v>31500</v>
      </c>
      <c r="I7208" t="str">
        <f>VLOOKUP(E7208,'Data Produk'!$A$2:$E$2517,3,FALSE)</f>
        <v>BHINNEKA Gaming Mousepad MP35 PINK</v>
      </c>
      <c r="J7208" t="str">
        <f>VLOOKUP(E7208,'Data Produk'!$A$2:$E$2517,4,FALSE)</f>
        <v>BASIC MOUSEPAD</v>
      </c>
      <c r="K7208" t="str">
        <f>VLOOKUP(D7208,'Data Outlet'!$A$2:$D$17,4,FALSE)</f>
        <v>Gita Rahma</v>
      </c>
      <c r="L7208" t="str">
        <f>VLOOKUP(D7208,'Data Outlet'!$A$2:$D$17,2,FALSE)</f>
        <v>MALL OF INDONESIA</v>
      </c>
    </row>
    <row r="7209" spans="1:12" x14ac:dyDescent="0.25">
      <c r="A7209" t="str">
        <f t="shared" si="226"/>
        <v>T-7208</v>
      </c>
      <c r="B7209" s="3" t="s">
        <v>2584</v>
      </c>
      <c r="C7209" s="5">
        <v>45365</v>
      </c>
      <c r="D7209" s="3" t="s">
        <v>43</v>
      </c>
      <c r="E7209" s="4" t="s">
        <v>507</v>
      </c>
      <c r="F7209" s="9">
        <v>1</v>
      </c>
      <c r="G7209">
        <f>VLOOKUP(E7209,'Data Produk'!$A$2:$E$2517,5,FALSE)</f>
        <v>82800</v>
      </c>
      <c r="H7209">
        <f t="shared" si="225"/>
        <v>82800</v>
      </c>
      <c r="I7209" t="str">
        <f>VLOOKUP(E7209,'Data Produk'!$A$2:$E$2517,3,FALSE)</f>
        <v>BHINNEKA W190 OFFICE MOUSE BLACK</v>
      </c>
      <c r="J7209" t="str">
        <f>VLOOKUP(E7209,'Data Produk'!$A$2:$E$2517,4,FALSE)</f>
        <v>OFFICE MOUSE</v>
      </c>
      <c r="K7209" t="str">
        <f>VLOOKUP(D7209,'Data Outlet'!$A$2:$D$17,4,FALSE)</f>
        <v>Gita Rahma</v>
      </c>
      <c r="L7209" t="str">
        <f>VLOOKUP(D7209,'Data Outlet'!$A$2:$D$17,2,FALSE)</f>
        <v>MALL OF INDONESIA</v>
      </c>
    </row>
    <row r="7210" spans="1:12" x14ac:dyDescent="0.25">
      <c r="A7210" t="str">
        <f t="shared" si="226"/>
        <v>T-7209</v>
      </c>
      <c r="B7210" s="3" t="s">
        <v>2584</v>
      </c>
      <c r="C7210" s="5">
        <v>45357</v>
      </c>
      <c r="D7210" s="3" t="s">
        <v>43</v>
      </c>
      <c r="E7210" s="4" t="s">
        <v>930</v>
      </c>
      <c r="F7210" s="9">
        <v>1</v>
      </c>
      <c r="G7210">
        <f>VLOOKUP(E7210,'Data Produk'!$A$2:$E$2517,5,FALSE)</f>
        <v>73800</v>
      </c>
      <c r="H7210">
        <f t="shared" si="225"/>
        <v>73800</v>
      </c>
      <c r="I7210" t="str">
        <f>VLOOKUP(E7210,'Data Produk'!$A$2:$E$2517,3,FALSE)</f>
        <v>BHINNEKA SMART LIGHT BUB 9W SLB101</v>
      </c>
      <c r="J7210" t="str">
        <f>VLOOKUP(E7210,'Data Produk'!$A$2:$E$2517,4,FALSE)</f>
        <v>SMART LIFE</v>
      </c>
      <c r="K7210" t="str">
        <f>VLOOKUP(D7210,'Data Outlet'!$A$2:$D$17,4,FALSE)</f>
        <v>Gita Rahma</v>
      </c>
      <c r="L7210" t="str">
        <f>VLOOKUP(D7210,'Data Outlet'!$A$2:$D$17,2,FALSE)</f>
        <v>MALL OF INDONESIA</v>
      </c>
    </row>
    <row r="7211" spans="1:12" x14ac:dyDescent="0.25">
      <c r="A7211" t="str">
        <f t="shared" si="226"/>
        <v>T-7210</v>
      </c>
      <c r="B7211" s="3" t="s">
        <v>2584</v>
      </c>
      <c r="C7211" s="5">
        <v>45377</v>
      </c>
      <c r="D7211" s="3" t="s">
        <v>43</v>
      </c>
      <c r="E7211" s="4" t="s">
        <v>554</v>
      </c>
      <c r="F7211" s="9">
        <v>1</v>
      </c>
      <c r="G7211">
        <f>VLOOKUP(E7211,'Data Produk'!$A$2:$E$2517,5,FALSE)</f>
        <v>18000</v>
      </c>
      <c r="H7211">
        <f t="shared" si="225"/>
        <v>18000</v>
      </c>
      <c r="I7211" t="str">
        <f>VLOOKUP(E7211,'Data Produk'!$A$2:$E$2517,3,FALSE)</f>
        <v>BHINNEKA DURALINK KLB1201 BLACK</v>
      </c>
      <c r="J7211" t="str">
        <f>VLOOKUP(E7211,'Data Produk'!$A$2:$E$2517,4,FALSE)</f>
        <v>CABLE</v>
      </c>
      <c r="K7211" t="str">
        <f>VLOOKUP(D7211,'Data Outlet'!$A$2:$D$17,4,FALSE)</f>
        <v>Gita Rahma</v>
      </c>
      <c r="L7211" t="str">
        <f>VLOOKUP(D7211,'Data Outlet'!$A$2:$D$17,2,FALSE)</f>
        <v>MALL OF INDONESIA</v>
      </c>
    </row>
    <row r="7212" spans="1:12" x14ac:dyDescent="0.25">
      <c r="A7212" t="str">
        <f t="shared" si="226"/>
        <v>T-7211</v>
      </c>
      <c r="B7212" s="3" t="s">
        <v>2584</v>
      </c>
      <c r="C7212" s="5">
        <v>45366</v>
      </c>
      <c r="D7212" s="3" t="s">
        <v>36</v>
      </c>
      <c r="E7212" s="4" t="s">
        <v>2160</v>
      </c>
      <c r="F7212" s="9">
        <v>3</v>
      </c>
      <c r="G7212">
        <f>VLOOKUP(E7212,'Data Produk'!$A$2:$E$2517,5,FALSE)</f>
        <v>40500</v>
      </c>
      <c r="H7212">
        <f t="shared" si="225"/>
        <v>121500</v>
      </c>
      <c r="I7212" t="str">
        <f>VLOOKUP(E7212,'Data Produk'!$A$2:$E$2517,3,FALSE)</f>
        <v>BHINNEKA Mouse Wireless W188 WHITE</v>
      </c>
      <c r="J7212" t="str">
        <f>VLOOKUP(E7212,'Data Produk'!$A$2:$E$2517,4,FALSE)</f>
        <v>OFFICE MOUSE</v>
      </c>
      <c r="K7212" t="str">
        <f>VLOOKUP(D7212,'Data Outlet'!$A$2:$D$17,4,FALSE)</f>
        <v>Citra Dewi</v>
      </c>
      <c r="L7212" t="str">
        <f>VLOOKUP(D7212,'Data Outlet'!$A$2:$D$17,2,FALSE)</f>
        <v>CENTER POINT MEDAN</v>
      </c>
    </row>
    <row r="7213" spans="1:12" x14ac:dyDescent="0.25">
      <c r="A7213" t="str">
        <f t="shared" si="226"/>
        <v>T-7212</v>
      </c>
      <c r="B7213" s="3" t="s">
        <v>2584</v>
      </c>
      <c r="C7213" s="5">
        <v>45378</v>
      </c>
      <c r="D7213" s="3" t="s">
        <v>43</v>
      </c>
      <c r="E7213" s="4" t="s">
        <v>871</v>
      </c>
      <c r="F7213" s="9">
        <v>3</v>
      </c>
      <c r="G7213">
        <f>VLOOKUP(E7213,'Data Produk'!$A$2:$E$2517,5,FALSE)</f>
        <v>34200</v>
      </c>
      <c r="H7213">
        <f t="shared" si="225"/>
        <v>102600</v>
      </c>
      <c r="I7213" t="str">
        <f>VLOOKUP(E7213,'Data Produk'!$A$2:$E$2517,3,FALSE)</f>
        <v>KDL105 BHINNEKA USB CABLE LIGHTNING</v>
      </c>
      <c r="J7213" t="str">
        <f>VLOOKUP(E7213,'Data Produk'!$A$2:$E$2517,4,FALSE)</f>
        <v>CABLE</v>
      </c>
      <c r="K7213" t="str">
        <f>VLOOKUP(D7213,'Data Outlet'!$A$2:$D$17,4,FALSE)</f>
        <v>Gita Rahma</v>
      </c>
      <c r="L7213" t="str">
        <f>VLOOKUP(D7213,'Data Outlet'!$A$2:$D$17,2,FALSE)</f>
        <v>MALL OF INDONESIA</v>
      </c>
    </row>
    <row r="7214" spans="1:12" x14ac:dyDescent="0.25">
      <c r="A7214" t="str">
        <f t="shared" si="226"/>
        <v>T-7213</v>
      </c>
      <c r="B7214" s="3" t="s">
        <v>2584</v>
      </c>
      <c r="C7214" s="5">
        <v>45380</v>
      </c>
      <c r="D7214" s="3" t="s">
        <v>36</v>
      </c>
      <c r="E7214" s="4" t="s">
        <v>699</v>
      </c>
      <c r="F7214" s="9">
        <v>1</v>
      </c>
      <c r="G7214">
        <f>VLOOKUP(E7214,'Data Produk'!$A$2:$E$2517,5,FALSE)</f>
        <v>98100</v>
      </c>
      <c r="H7214">
        <f t="shared" si="225"/>
        <v>98100</v>
      </c>
      <c r="I7214" t="str">
        <f>VLOOKUP(E7214,'Data Produk'!$A$2:$E$2517,3,FALSE)</f>
        <v>BHINNEKA CW2-Q01 30W 2-PORTS CHARGER (QC) WHITE</v>
      </c>
      <c r="J7214" t="str">
        <f>VLOOKUP(E7214,'Data Produk'!$A$2:$E$2517,4,FALSE)</f>
        <v>CHARGER</v>
      </c>
      <c r="K7214" t="str">
        <f>VLOOKUP(D7214,'Data Outlet'!$A$2:$D$17,4,FALSE)</f>
        <v>Citra Dewi</v>
      </c>
      <c r="L7214" t="str">
        <f>VLOOKUP(D7214,'Data Outlet'!$A$2:$D$17,2,FALSE)</f>
        <v>CENTER POINT MEDAN</v>
      </c>
    </row>
    <row r="7215" spans="1:12" x14ac:dyDescent="0.25">
      <c r="A7215" t="str">
        <f t="shared" si="226"/>
        <v>T-7214</v>
      </c>
      <c r="B7215" s="3" t="s">
        <v>2584</v>
      </c>
      <c r="C7215" s="5">
        <v>45355</v>
      </c>
      <c r="D7215" s="3" t="s">
        <v>43</v>
      </c>
      <c r="E7215" s="4" t="s">
        <v>864</v>
      </c>
      <c r="F7215" s="9">
        <v>1</v>
      </c>
      <c r="G7215">
        <f>VLOOKUP(E7215,'Data Produk'!$A$2:$E$2517,5,FALSE)</f>
        <v>37350</v>
      </c>
      <c r="H7215">
        <f t="shared" si="225"/>
        <v>37350</v>
      </c>
      <c r="I7215" t="str">
        <f>VLOOKUP(E7215,'Data Produk'!$A$2:$E$2517,3,FALSE)</f>
        <v>BHINNEKA LAVALIER MV01 MICROPHONE BLACK</v>
      </c>
      <c r="J7215" t="str">
        <f>VLOOKUP(E7215,'Data Produk'!$A$2:$E$2517,4,FALSE)</f>
        <v>STREAMING DEVICES</v>
      </c>
      <c r="K7215" t="str">
        <f>VLOOKUP(D7215,'Data Outlet'!$A$2:$D$17,4,FALSE)</f>
        <v>Gita Rahma</v>
      </c>
      <c r="L7215" t="str">
        <f>VLOOKUP(D7215,'Data Outlet'!$A$2:$D$17,2,FALSE)</f>
        <v>MALL OF INDONESIA</v>
      </c>
    </row>
    <row r="7216" spans="1:12" x14ac:dyDescent="0.25">
      <c r="A7216" t="str">
        <f t="shared" si="226"/>
        <v>T-7215</v>
      </c>
      <c r="B7216" s="3" t="s">
        <v>2584</v>
      </c>
      <c r="C7216" s="5">
        <v>45355</v>
      </c>
      <c r="D7216" s="3" t="s">
        <v>36</v>
      </c>
      <c r="E7216" s="4" t="s">
        <v>1747</v>
      </c>
      <c r="F7216" s="9">
        <v>1</v>
      </c>
      <c r="G7216">
        <f>VLOOKUP(E7216,'Data Produk'!$A$2:$E$2517,5,FALSE)</f>
        <v>34200</v>
      </c>
      <c r="H7216">
        <f t="shared" si="225"/>
        <v>34200</v>
      </c>
      <c r="I7216" t="str">
        <f>VLOOKUP(E7216,'Data Produk'!$A$2:$E$2517,3,FALSE)</f>
        <v>KDL105 BHINNEKA USB CABLE LIGHTNING</v>
      </c>
      <c r="J7216" t="str">
        <f>VLOOKUP(E7216,'Data Produk'!$A$2:$E$2517,4,FALSE)</f>
        <v>CABLE</v>
      </c>
      <c r="K7216" t="str">
        <f>VLOOKUP(D7216,'Data Outlet'!$A$2:$D$17,4,FALSE)</f>
        <v>Citra Dewi</v>
      </c>
      <c r="L7216" t="str">
        <f>VLOOKUP(D7216,'Data Outlet'!$A$2:$D$17,2,FALSE)</f>
        <v>CENTER POINT MEDAN</v>
      </c>
    </row>
    <row r="7217" spans="1:12" x14ac:dyDescent="0.25">
      <c r="A7217" t="str">
        <f t="shared" si="226"/>
        <v>T-7216</v>
      </c>
      <c r="B7217" s="3" t="s">
        <v>2584</v>
      </c>
      <c r="C7217" s="5">
        <v>45362</v>
      </c>
      <c r="D7217" s="3" t="s">
        <v>36</v>
      </c>
      <c r="E7217" s="4" t="s">
        <v>1709</v>
      </c>
      <c r="F7217" s="9">
        <v>2</v>
      </c>
      <c r="G7217">
        <f>VLOOKUP(E7217,'Data Produk'!$A$2:$E$2517,5,FALSE)</f>
        <v>153000</v>
      </c>
      <c r="H7217">
        <f t="shared" si="225"/>
        <v>306000</v>
      </c>
      <c r="I7217" t="str">
        <f>VLOOKUP(E7217,'Data Produk'!$A$2:$E$2517,3,FALSE)</f>
        <v>BHINNEKA ATO MP905 DESKMAT GEO2</v>
      </c>
      <c r="J7217" t="str">
        <f>VLOOKUP(E7217,'Data Produk'!$A$2:$E$2517,4,FALSE)</f>
        <v>DESKMAT</v>
      </c>
      <c r="K7217" t="str">
        <f>VLOOKUP(D7217,'Data Outlet'!$A$2:$D$17,4,FALSE)</f>
        <v>Citra Dewi</v>
      </c>
      <c r="L7217" t="str">
        <f>VLOOKUP(D7217,'Data Outlet'!$A$2:$D$17,2,FALSE)</f>
        <v>CENTER POINT MEDAN</v>
      </c>
    </row>
    <row r="7218" spans="1:12" x14ac:dyDescent="0.25">
      <c r="A7218" t="str">
        <f t="shared" si="226"/>
        <v>T-7217</v>
      </c>
      <c r="B7218" s="3" t="s">
        <v>2584</v>
      </c>
      <c r="C7218" s="5">
        <v>45373</v>
      </c>
      <c r="D7218" s="3" t="s">
        <v>36</v>
      </c>
      <c r="E7218" s="4" t="s">
        <v>938</v>
      </c>
      <c r="F7218" s="9">
        <v>1</v>
      </c>
      <c r="G7218">
        <f>VLOOKUP(E7218,'Data Produk'!$A$2:$E$2517,5,FALSE)</f>
        <v>35100</v>
      </c>
      <c r="H7218">
        <f t="shared" si="225"/>
        <v>35100</v>
      </c>
      <c r="I7218" t="str">
        <f>VLOOKUP(E7218,'Data Produk'!$A$2:$E$2517,3,FALSE)</f>
        <v>BHINNEKA Mouse T533</v>
      </c>
      <c r="J7218" t="str">
        <f>VLOOKUP(E7218,'Data Produk'!$A$2:$E$2517,4,FALSE)</f>
        <v>OFFICE MOUSE</v>
      </c>
      <c r="K7218" t="str">
        <f>VLOOKUP(D7218,'Data Outlet'!$A$2:$D$17,4,FALSE)</f>
        <v>Citra Dewi</v>
      </c>
      <c r="L7218" t="str">
        <f>VLOOKUP(D7218,'Data Outlet'!$A$2:$D$17,2,FALSE)</f>
        <v>CENTER POINT MEDAN</v>
      </c>
    </row>
    <row r="7219" spans="1:12" x14ac:dyDescent="0.25">
      <c r="A7219" t="str">
        <f t="shared" si="226"/>
        <v>T-7218</v>
      </c>
      <c r="B7219" s="3" t="s">
        <v>2584</v>
      </c>
      <c r="C7219" s="5">
        <v>45359</v>
      </c>
      <c r="D7219" s="3" t="s">
        <v>36</v>
      </c>
      <c r="E7219" s="4" t="s">
        <v>2204</v>
      </c>
      <c r="F7219" s="9">
        <v>2</v>
      </c>
      <c r="G7219">
        <f>VLOOKUP(E7219,'Data Produk'!$A$2:$E$2517,5,FALSE)</f>
        <v>40500</v>
      </c>
      <c r="H7219">
        <f t="shared" si="225"/>
        <v>81000</v>
      </c>
      <c r="I7219" t="str">
        <f>VLOOKUP(E7219,'Data Produk'!$A$2:$E$2517,3,FALSE)</f>
        <v>BHINNEKA RHASTA II G13 GAMING MOUSE BLACK</v>
      </c>
      <c r="J7219" t="str">
        <f>VLOOKUP(E7219,'Data Produk'!$A$2:$E$2517,4,FALSE)</f>
        <v>MOUSE GAMING</v>
      </c>
      <c r="K7219" t="str">
        <f>VLOOKUP(D7219,'Data Outlet'!$A$2:$D$17,4,FALSE)</f>
        <v>Citra Dewi</v>
      </c>
      <c r="L7219" t="str">
        <f>VLOOKUP(D7219,'Data Outlet'!$A$2:$D$17,2,FALSE)</f>
        <v>CENTER POINT MEDAN</v>
      </c>
    </row>
    <row r="7220" spans="1:12" x14ac:dyDescent="0.25">
      <c r="A7220" t="str">
        <f t="shared" si="226"/>
        <v>T-7219</v>
      </c>
      <c r="B7220" s="3" t="s">
        <v>2584</v>
      </c>
      <c r="C7220" s="5">
        <v>45364</v>
      </c>
      <c r="D7220" s="3" t="s">
        <v>43</v>
      </c>
      <c r="E7220" s="4" t="s">
        <v>538</v>
      </c>
      <c r="F7220" s="9">
        <v>1</v>
      </c>
      <c r="G7220">
        <f>VLOOKUP(E7220,'Data Produk'!$A$2:$E$2517,5,FALSE)</f>
        <v>25200</v>
      </c>
      <c r="H7220">
        <f t="shared" si="225"/>
        <v>25200</v>
      </c>
      <c r="I7220" t="str">
        <f>VLOOKUP(E7220,'Data Produk'!$A$2:$E$2517,3,FALSE)</f>
        <v>BHINNEKA HYPERLINK KD60C1501 BLACK</v>
      </c>
      <c r="J7220" t="str">
        <f>VLOOKUP(E7220,'Data Produk'!$A$2:$E$2517,4,FALSE)</f>
        <v>CABLE</v>
      </c>
      <c r="K7220" t="str">
        <f>VLOOKUP(D7220,'Data Outlet'!$A$2:$D$17,4,FALSE)</f>
        <v>Gita Rahma</v>
      </c>
      <c r="L7220" t="str">
        <f>VLOOKUP(D7220,'Data Outlet'!$A$2:$D$17,2,FALSE)</f>
        <v>MALL OF INDONESIA</v>
      </c>
    </row>
    <row r="7221" spans="1:12" x14ac:dyDescent="0.25">
      <c r="A7221" t="str">
        <f t="shared" si="226"/>
        <v>T-7220</v>
      </c>
      <c r="B7221" s="3" t="s">
        <v>2584</v>
      </c>
      <c r="C7221" s="5">
        <v>45373</v>
      </c>
      <c r="D7221" s="3" t="s">
        <v>43</v>
      </c>
      <c r="E7221" s="4" t="s">
        <v>2178</v>
      </c>
      <c r="F7221" s="9">
        <v>1</v>
      </c>
      <c r="G7221">
        <f>VLOOKUP(E7221,'Data Produk'!$A$2:$E$2517,5,FALSE)</f>
        <v>11700</v>
      </c>
      <c r="H7221">
        <f t="shared" si="225"/>
        <v>11700</v>
      </c>
      <c r="I7221" t="str">
        <f>VLOOKUP(E7221,'Data Produk'!$A$2:$E$2517,3,FALSE)</f>
        <v>BHINNEKA Gaming Mousepad MP25</v>
      </c>
      <c r="J7221" t="str">
        <f>VLOOKUP(E7221,'Data Produk'!$A$2:$E$2517,4,FALSE)</f>
        <v>BASIC MOUSEPAD</v>
      </c>
      <c r="K7221" t="str">
        <f>VLOOKUP(D7221,'Data Outlet'!$A$2:$D$17,4,FALSE)</f>
        <v>Gita Rahma</v>
      </c>
      <c r="L7221" t="str">
        <f>VLOOKUP(D7221,'Data Outlet'!$A$2:$D$17,2,FALSE)</f>
        <v>MALL OF INDONESIA</v>
      </c>
    </row>
    <row r="7222" spans="1:12" x14ac:dyDescent="0.25">
      <c r="A7222" t="str">
        <f t="shared" si="226"/>
        <v>T-7221</v>
      </c>
      <c r="B7222" s="3" t="s">
        <v>2584</v>
      </c>
      <c r="C7222" s="5">
        <v>45381</v>
      </c>
      <c r="D7222" s="3" t="s">
        <v>36</v>
      </c>
      <c r="E7222" s="4" t="s">
        <v>1794</v>
      </c>
      <c r="F7222" s="9">
        <v>1</v>
      </c>
      <c r="G7222">
        <f>VLOOKUP(E7222,'Data Produk'!$A$2:$E$2517,5,FALSE)</f>
        <v>247500</v>
      </c>
      <c r="H7222">
        <f t="shared" si="225"/>
        <v>247500</v>
      </c>
      <c r="I7222" t="str">
        <f>VLOOKUP(E7222,'Data Produk'!$A$2:$E$2517,3,FALSE)</f>
        <v>BHINNEKA SHOOTER II WGP13 GAMEPAD WHITE</v>
      </c>
      <c r="J7222" t="str">
        <f>VLOOKUP(E7222,'Data Produk'!$A$2:$E$2517,4,FALSE)</f>
        <v>GAMEPAD</v>
      </c>
      <c r="K7222" t="str">
        <f>VLOOKUP(D7222,'Data Outlet'!$A$2:$D$17,4,FALSE)</f>
        <v>Citra Dewi</v>
      </c>
      <c r="L7222" t="str">
        <f>VLOOKUP(D7222,'Data Outlet'!$A$2:$D$17,2,FALSE)</f>
        <v>CENTER POINT MEDAN</v>
      </c>
    </row>
    <row r="7223" spans="1:12" x14ac:dyDescent="0.25">
      <c r="A7223" t="str">
        <f t="shared" si="226"/>
        <v>T-7222</v>
      </c>
      <c r="B7223" s="3" t="s">
        <v>2584</v>
      </c>
      <c r="C7223" s="5">
        <v>45363</v>
      </c>
      <c r="D7223" s="3" t="s">
        <v>36</v>
      </c>
      <c r="E7223" s="4" t="s">
        <v>139</v>
      </c>
      <c r="F7223" s="9">
        <v>1</v>
      </c>
      <c r="G7223">
        <f>VLOOKUP(E7223,'Data Produk'!$A$2:$E$2517,5,FALSE)</f>
        <v>36900</v>
      </c>
      <c r="H7223">
        <f t="shared" si="225"/>
        <v>36900</v>
      </c>
      <c r="I7223" t="str">
        <f>VLOOKUP(E7223,'Data Produk'!$A$2:$E$2517,3,FALSE)</f>
        <v>KL106 BHINNEKA USB CABLE LIGHTNING</v>
      </c>
      <c r="J7223" t="str">
        <f>VLOOKUP(E7223,'Data Produk'!$A$2:$E$2517,4,FALSE)</f>
        <v>CABLE</v>
      </c>
      <c r="K7223" t="str">
        <f>VLOOKUP(D7223,'Data Outlet'!$A$2:$D$17,4,FALSE)</f>
        <v>Citra Dewi</v>
      </c>
      <c r="L7223" t="str">
        <f>VLOOKUP(D7223,'Data Outlet'!$A$2:$D$17,2,FALSE)</f>
        <v>CENTER POINT MEDAN</v>
      </c>
    </row>
    <row r="7224" spans="1:12" x14ac:dyDescent="0.25">
      <c r="A7224" t="str">
        <f t="shared" si="226"/>
        <v>T-7223</v>
      </c>
      <c r="B7224" s="3" t="s">
        <v>2584</v>
      </c>
      <c r="C7224" s="5">
        <v>45357</v>
      </c>
      <c r="D7224" s="3" t="s">
        <v>43</v>
      </c>
      <c r="E7224" s="4" t="s">
        <v>542</v>
      </c>
      <c r="F7224" s="9">
        <v>2</v>
      </c>
      <c r="G7224">
        <f>VLOOKUP(E7224,'Data Produk'!$A$2:$E$2517,5,FALSE)</f>
        <v>14400</v>
      </c>
      <c r="H7224">
        <f t="shared" si="225"/>
        <v>28800</v>
      </c>
      <c r="I7224" t="str">
        <f>VLOOKUP(E7224,'Data Produk'!$A$2:$E$2517,3,FALSE)</f>
        <v>BHINNEKA DURALINK KLT1201 CABLE BLACK</v>
      </c>
      <c r="J7224" t="str">
        <f>VLOOKUP(E7224,'Data Produk'!$A$2:$E$2517,4,FALSE)</f>
        <v>CABLE</v>
      </c>
      <c r="K7224" t="str">
        <f>VLOOKUP(D7224,'Data Outlet'!$A$2:$D$17,4,FALSE)</f>
        <v>Gita Rahma</v>
      </c>
      <c r="L7224" t="str">
        <f>VLOOKUP(D7224,'Data Outlet'!$A$2:$D$17,2,FALSE)</f>
        <v>MALL OF INDONESIA</v>
      </c>
    </row>
    <row r="7225" spans="1:12" x14ac:dyDescent="0.25">
      <c r="A7225" t="str">
        <f t="shared" si="226"/>
        <v>T-7224</v>
      </c>
      <c r="B7225" s="3" t="s">
        <v>2584</v>
      </c>
      <c r="C7225" s="5">
        <v>45375</v>
      </c>
      <c r="D7225" s="3" t="s">
        <v>43</v>
      </c>
      <c r="E7225" s="4" t="s">
        <v>515</v>
      </c>
      <c r="F7225" s="9">
        <v>2</v>
      </c>
      <c r="G7225">
        <f>VLOOKUP(E7225,'Data Produk'!$A$2:$E$2517,5,FALSE)</f>
        <v>47700</v>
      </c>
      <c r="H7225">
        <f t="shared" si="225"/>
        <v>95400</v>
      </c>
      <c r="I7225" t="str">
        <f>VLOOKUP(E7225,'Data Produk'!$A$2:$E$2517,3,FALSE)</f>
        <v>BHINNEKA POWER MOVE 30W 2-PORTS CAR CHARGER (PD+QC) BLACK</v>
      </c>
      <c r="J7225" t="str">
        <f>VLOOKUP(E7225,'Data Produk'!$A$2:$E$2517,4,FALSE)</f>
        <v>CAR &amp; TRAVEL CHARGER</v>
      </c>
      <c r="K7225" t="str">
        <f>VLOOKUP(D7225,'Data Outlet'!$A$2:$D$17,4,FALSE)</f>
        <v>Gita Rahma</v>
      </c>
      <c r="L7225" t="str">
        <f>VLOOKUP(D7225,'Data Outlet'!$A$2:$D$17,2,FALSE)</f>
        <v>MALL OF INDONESIA</v>
      </c>
    </row>
    <row r="7226" spans="1:12" x14ac:dyDescent="0.25">
      <c r="A7226" t="str">
        <f t="shared" si="226"/>
        <v>T-7225</v>
      </c>
      <c r="B7226" s="3" t="s">
        <v>2584</v>
      </c>
      <c r="C7226" s="5">
        <v>45357</v>
      </c>
      <c r="D7226" s="3" t="s">
        <v>36</v>
      </c>
      <c r="E7226" s="4" t="s">
        <v>165</v>
      </c>
      <c r="F7226" s="9">
        <v>1</v>
      </c>
      <c r="G7226">
        <f>VLOOKUP(E7226,'Data Produk'!$A$2:$E$2517,5,FALSE)</f>
        <v>12600</v>
      </c>
      <c r="H7226">
        <f t="shared" si="225"/>
        <v>12600</v>
      </c>
      <c r="I7226" t="str">
        <f>VLOOKUP(E7226,'Data Produk'!$A$2:$E$2517,3,FALSE)</f>
        <v>BHINNEKA BASIC XL MP64 BASIC MOUSEPAD BLACK</v>
      </c>
      <c r="J7226" t="str">
        <f>VLOOKUP(E7226,'Data Produk'!$A$2:$E$2517,4,FALSE)</f>
        <v>BASIC MOUSEPAD</v>
      </c>
      <c r="K7226" t="str">
        <f>VLOOKUP(D7226,'Data Outlet'!$A$2:$D$17,4,FALSE)</f>
        <v>Citra Dewi</v>
      </c>
      <c r="L7226" t="str">
        <f>VLOOKUP(D7226,'Data Outlet'!$A$2:$D$17,2,FALSE)</f>
        <v>CENTER POINT MEDAN</v>
      </c>
    </row>
    <row r="7227" spans="1:12" x14ac:dyDescent="0.25">
      <c r="A7227" t="str">
        <f t="shared" si="226"/>
        <v>T-7226</v>
      </c>
      <c r="B7227" s="3" t="s">
        <v>2584</v>
      </c>
      <c r="C7227" s="5">
        <v>45354</v>
      </c>
      <c r="D7227" s="3" t="s">
        <v>36</v>
      </c>
      <c r="E7227" s="4" t="s">
        <v>2158</v>
      </c>
      <c r="F7227" s="9">
        <v>1</v>
      </c>
      <c r="G7227">
        <f>VLOOKUP(E7227,'Data Produk'!$A$2:$E$2517,5,FALSE)</f>
        <v>11700</v>
      </c>
      <c r="H7227">
        <f t="shared" si="225"/>
        <v>11700</v>
      </c>
      <c r="I7227" t="str">
        <f>VLOOKUP(E7227,'Data Produk'!$A$2:$E$2517,3,FALSE)</f>
        <v>BHINNEKA Gaming Mousepad MP25</v>
      </c>
      <c r="J7227" t="str">
        <f>VLOOKUP(E7227,'Data Produk'!$A$2:$E$2517,4,FALSE)</f>
        <v>BASIC MOUSEPAD</v>
      </c>
      <c r="K7227" t="str">
        <f>VLOOKUP(D7227,'Data Outlet'!$A$2:$D$17,4,FALSE)</f>
        <v>Citra Dewi</v>
      </c>
      <c r="L7227" t="str">
        <f>VLOOKUP(D7227,'Data Outlet'!$A$2:$D$17,2,FALSE)</f>
        <v>CENTER POINT MEDAN</v>
      </c>
    </row>
    <row r="7228" spans="1:12" x14ac:dyDescent="0.25">
      <c r="A7228" t="str">
        <f t="shared" si="226"/>
        <v>T-7227</v>
      </c>
      <c r="B7228" s="3" t="s">
        <v>2584</v>
      </c>
      <c r="C7228" s="5">
        <v>45360</v>
      </c>
      <c r="D7228" s="3" t="s">
        <v>36</v>
      </c>
      <c r="E7228" s="4" t="s">
        <v>2205</v>
      </c>
      <c r="F7228" s="9">
        <v>1</v>
      </c>
      <c r="G7228">
        <f>VLOOKUP(E7228,'Data Produk'!$A$2:$E$2517,5,FALSE)</f>
        <v>386100</v>
      </c>
      <c r="H7228">
        <f t="shared" si="225"/>
        <v>386100</v>
      </c>
      <c r="I7228" t="str">
        <f>VLOOKUP(E7228,'Data Produk'!$A$2:$E$2517,3,FALSE)</f>
        <v>BHINNEKA Gaming Keyboard MK-853 V2 BLUE SWITCH (BLACK)</v>
      </c>
      <c r="J7228" t="str">
        <f>VLOOKUP(E7228,'Data Produk'!$A$2:$E$2517,4,FALSE)</f>
        <v>KEYBOARD GAMING</v>
      </c>
      <c r="K7228" t="str">
        <f>VLOOKUP(D7228,'Data Outlet'!$A$2:$D$17,4,FALSE)</f>
        <v>Citra Dewi</v>
      </c>
      <c r="L7228" t="str">
        <f>VLOOKUP(D7228,'Data Outlet'!$A$2:$D$17,2,FALSE)</f>
        <v>CENTER POINT MEDAN</v>
      </c>
    </row>
    <row r="7229" spans="1:12" x14ac:dyDescent="0.25">
      <c r="A7229" t="str">
        <f t="shared" si="226"/>
        <v>T-7228</v>
      </c>
      <c r="B7229" s="3" t="s">
        <v>2584</v>
      </c>
      <c r="C7229" s="5">
        <v>45379</v>
      </c>
      <c r="D7229" s="3" t="s">
        <v>36</v>
      </c>
      <c r="E7229" s="4" t="s">
        <v>1790</v>
      </c>
      <c r="F7229" s="9">
        <v>1</v>
      </c>
      <c r="G7229">
        <f>VLOOKUP(E7229,'Data Produk'!$A$2:$E$2517,5,FALSE)</f>
        <v>38700</v>
      </c>
      <c r="H7229">
        <f t="shared" si="225"/>
        <v>38700</v>
      </c>
      <c r="I7229" t="str">
        <f>VLOOKUP(E7229,'Data Produk'!$A$2:$E$2517,3,FALSE)</f>
        <v>BHINNEKA EG3 WIRED EARBUDS BLACK</v>
      </c>
      <c r="J7229" t="str">
        <f>VLOOKUP(E7229,'Data Produk'!$A$2:$E$2517,4,FALSE)</f>
        <v>EARPHONE</v>
      </c>
      <c r="K7229" t="str">
        <f>VLOOKUP(D7229,'Data Outlet'!$A$2:$D$17,4,FALSE)</f>
        <v>Citra Dewi</v>
      </c>
      <c r="L7229" t="str">
        <f>VLOOKUP(D7229,'Data Outlet'!$A$2:$D$17,2,FALSE)</f>
        <v>CENTER POINT MEDAN</v>
      </c>
    </row>
    <row r="7230" spans="1:12" x14ac:dyDescent="0.25">
      <c r="A7230" t="str">
        <f t="shared" si="226"/>
        <v>T-7229</v>
      </c>
      <c r="B7230" s="3" t="s">
        <v>2584</v>
      </c>
      <c r="C7230" s="5">
        <v>45359</v>
      </c>
      <c r="D7230" s="3" t="s">
        <v>36</v>
      </c>
      <c r="E7230" s="4" t="s">
        <v>1636</v>
      </c>
      <c r="F7230" s="9">
        <v>2</v>
      </c>
      <c r="G7230">
        <f>VLOOKUP(E7230,'Data Produk'!$A$2:$E$2517,5,FALSE)</f>
        <v>25200</v>
      </c>
      <c r="H7230">
        <f t="shared" si="225"/>
        <v>50400</v>
      </c>
      <c r="I7230" t="str">
        <f>VLOOKUP(E7230,'Data Produk'!$A$2:$E$2517,3,FALSE)</f>
        <v>KDC105 BHINNEKA USB CABLE TYPE C</v>
      </c>
      <c r="J7230" t="str">
        <f>VLOOKUP(E7230,'Data Produk'!$A$2:$E$2517,4,FALSE)</f>
        <v>CABLE</v>
      </c>
      <c r="K7230" t="str">
        <f>VLOOKUP(D7230,'Data Outlet'!$A$2:$D$17,4,FALSE)</f>
        <v>Citra Dewi</v>
      </c>
      <c r="L7230" t="str">
        <f>VLOOKUP(D7230,'Data Outlet'!$A$2:$D$17,2,FALSE)</f>
        <v>CENTER POINT MEDAN</v>
      </c>
    </row>
    <row r="7231" spans="1:12" x14ac:dyDescent="0.25">
      <c r="A7231" t="str">
        <f t="shared" si="226"/>
        <v>T-7230</v>
      </c>
      <c r="B7231" s="3" t="s">
        <v>2584</v>
      </c>
      <c r="C7231" s="5">
        <v>45359</v>
      </c>
      <c r="D7231" s="3" t="s">
        <v>36</v>
      </c>
      <c r="E7231" s="4" t="s">
        <v>2164</v>
      </c>
      <c r="F7231" s="9">
        <v>1</v>
      </c>
      <c r="G7231">
        <f>VLOOKUP(E7231,'Data Produk'!$A$2:$E$2517,5,FALSE)</f>
        <v>112500</v>
      </c>
      <c r="H7231">
        <f t="shared" si="225"/>
        <v>112500</v>
      </c>
      <c r="I7231" t="str">
        <f>VLOOKUP(E7231,'Data Produk'!$A$2:$E$2517,3,FALSE)</f>
        <v>BHINNEKA GO WH02 WIRELESS HEADSET GREY</v>
      </c>
      <c r="J7231" t="str">
        <f>VLOOKUP(E7231,'Data Produk'!$A$2:$E$2517,4,FALSE)</f>
        <v>WIRELESS HEADSET</v>
      </c>
      <c r="K7231" t="str">
        <f>VLOOKUP(D7231,'Data Outlet'!$A$2:$D$17,4,FALSE)</f>
        <v>Citra Dewi</v>
      </c>
      <c r="L7231" t="str">
        <f>VLOOKUP(D7231,'Data Outlet'!$A$2:$D$17,2,FALSE)</f>
        <v>CENTER POINT MEDAN</v>
      </c>
    </row>
    <row r="7232" spans="1:12" x14ac:dyDescent="0.25">
      <c r="A7232" t="str">
        <f t="shared" si="226"/>
        <v>T-7231</v>
      </c>
      <c r="B7232" s="3" t="s">
        <v>2584</v>
      </c>
      <c r="C7232" s="5">
        <v>45360</v>
      </c>
      <c r="D7232" s="3" t="s">
        <v>43</v>
      </c>
      <c r="E7232" s="4" t="s">
        <v>2173</v>
      </c>
      <c r="F7232" s="9">
        <v>1</v>
      </c>
      <c r="G7232">
        <f>VLOOKUP(E7232,'Data Produk'!$A$2:$E$2517,5,FALSE)</f>
        <v>36900</v>
      </c>
      <c r="H7232">
        <f t="shared" si="225"/>
        <v>36900</v>
      </c>
      <c r="I7232" t="str">
        <f>VLOOKUP(E7232,'Data Produk'!$A$2:$E$2517,3,FALSE)</f>
        <v>KC106 BHINNEKA USB CABLE TYPE C</v>
      </c>
      <c r="J7232" t="str">
        <f>VLOOKUP(E7232,'Data Produk'!$A$2:$E$2517,4,FALSE)</f>
        <v>CABLE</v>
      </c>
      <c r="K7232" t="str">
        <f>VLOOKUP(D7232,'Data Outlet'!$A$2:$D$17,4,FALSE)</f>
        <v>Gita Rahma</v>
      </c>
      <c r="L7232" t="str">
        <f>VLOOKUP(D7232,'Data Outlet'!$A$2:$D$17,2,FALSE)</f>
        <v>MALL OF INDONESIA</v>
      </c>
    </row>
    <row r="7233" spans="1:12" x14ac:dyDescent="0.25">
      <c r="A7233" t="str">
        <f t="shared" si="226"/>
        <v>T-7232</v>
      </c>
      <c r="B7233" s="3" t="s">
        <v>2584</v>
      </c>
      <c r="C7233" s="5">
        <v>45380</v>
      </c>
      <c r="D7233" s="3" t="s">
        <v>36</v>
      </c>
      <c r="E7233" s="4" t="s">
        <v>1397</v>
      </c>
      <c r="F7233" s="9">
        <v>1</v>
      </c>
      <c r="G7233">
        <f>VLOOKUP(E7233,'Data Produk'!$A$2:$E$2517,5,FALSE)</f>
        <v>38700</v>
      </c>
      <c r="H7233">
        <f t="shared" si="225"/>
        <v>38700</v>
      </c>
      <c r="I7233" t="str">
        <f>VLOOKUP(E7233,'Data Produk'!$A$2:$E$2517,3,FALSE)</f>
        <v>BHINNEKA EG3 WIRED EARBUDS WHITE</v>
      </c>
      <c r="J7233" t="str">
        <f>VLOOKUP(E7233,'Data Produk'!$A$2:$E$2517,4,FALSE)</f>
        <v>EARPHONE</v>
      </c>
      <c r="K7233" t="str">
        <f>VLOOKUP(D7233,'Data Outlet'!$A$2:$D$17,4,FALSE)</f>
        <v>Citra Dewi</v>
      </c>
      <c r="L7233" t="str">
        <f>VLOOKUP(D7233,'Data Outlet'!$A$2:$D$17,2,FALSE)</f>
        <v>CENTER POINT MEDAN</v>
      </c>
    </row>
    <row r="7234" spans="1:12" x14ac:dyDescent="0.25">
      <c r="A7234" t="str">
        <f t="shared" si="226"/>
        <v>T-7233</v>
      </c>
      <c r="B7234" s="3" t="s">
        <v>2584</v>
      </c>
      <c r="C7234" s="5">
        <v>45369</v>
      </c>
      <c r="D7234" s="3" t="s">
        <v>36</v>
      </c>
      <c r="E7234" s="4" t="s">
        <v>289</v>
      </c>
      <c r="F7234" s="9">
        <v>1</v>
      </c>
      <c r="G7234">
        <f>VLOOKUP(E7234,'Data Produk'!$A$2:$E$2517,5,FALSE)</f>
        <v>34200</v>
      </c>
      <c r="H7234">
        <f t="shared" si="225"/>
        <v>34200</v>
      </c>
      <c r="I7234" t="str">
        <f>VLOOKUP(E7234,'Data Produk'!$A$2:$E$2517,3,FALSE)</f>
        <v>KM106 BHINNEKA USB CABLE MICRO</v>
      </c>
      <c r="J7234" t="str">
        <f>VLOOKUP(E7234,'Data Produk'!$A$2:$E$2517,4,FALSE)</f>
        <v>CABLE</v>
      </c>
      <c r="K7234" t="str">
        <f>VLOOKUP(D7234,'Data Outlet'!$A$2:$D$17,4,FALSE)</f>
        <v>Citra Dewi</v>
      </c>
      <c r="L7234" t="str">
        <f>VLOOKUP(D7234,'Data Outlet'!$A$2:$D$17,2,FALSE)</f>
        <v>CENTER POINT MEDAN</v>
      </c>
    </row>
    <row r="7235" spans="1:12" x14ac:dyDescent="0.25">
      <c r="A7235" t="str">
        <f t="shared" si="226"/>
        <v>T-7234</v>
      </c>
      <c r="B7235" s="3" t="s">
        <v>2584</v>
      </c>
      <c r="C7235" s="5">
        <v>45376</v>
      </c>
      <c r="D7235" s="3" t="s">
        <v>43</v>
      </c>
      <c r="E7235" s="4" t="s">
        <v>540</v>
      </c>
      <c r="F7235" s="9">
        <v>1</v>
      </c>
      <c r="G7235">
        <f>VLOOKUP(E7235,'Data Produk'!$A$2:$E$2517,5,FALSE)</f>
        <v>81000</v>
      </c>
      <c r="H7235">
        <f t="shared" ref="H7235:H7298" si="227">G7235*F7235</f>
        <v>81000</v>
      </c>
      <c r="I7235" t="str">
        <f>VLOOKUP(E7235,'Data Produk'!$A$2:$E$2517,3,FALSE)</f>
        <v>BHINNEKA AGILE MP903 GAMING MOUSEPAD BLACK</v>
      </c>
      <c r="J7235" t="str">
        <f>VLOOKUP(E7235,'Data Produk'!$A$2:$E$2517,4,FALSE)</f>
        <v>GAMING MOUSEPAD</v>
      </c>
      <c r="K7235" t="str">
        <f>VLOOKUP(D7235,'Data Outlet'!$A$2:$D$17,4,FALSE)</f>
        <v>Gita Rahma</v>
      </c>
      <c r="L7235" t="str">
        <f>VLOOKUP(D7235,'Data Outlet'!$A$2:$D$17,2,FALSE)</f>
        <v>MALL OF INDONESIA</v>
      </c>
    </row>
    <row r="7236" spans="1:12" x14ac:dyDescent="0.25">
      <c r="A7236" t="str">
        <f t="shared" si="226"/>
        <v>T-7235</v>
      </c>
      <c r="B7236" s="3" t="s">
        <v>2584</v>
      </c>
      <c r="C7236" s="5">
        <v>45376</v>
      </c>
      <c r="D7236" s="3" t="s">
        <v>44</v>
      </c>
      <c r="E7236" s="4" t="s">
        <v>1618</v>
      </c>
      <c r="F7236" s="9">
        <v>1</v>
      </c>
      <c r="G7236">
        <f>VLOOKUP(E7236,'Data Produk'!$A$2:$E$2517,5,FALSE)</f>
        <v>40500</v>
      </c>
      <c r="H7236">
        <f t="shared" si="227"/>
        <v>40500</v>
      </c>
      <c r="I7236" t="str">
        <f>VLOOKUP(E7236,'Data Produk'!$A$2:$E$2517,3,FALSE)</f>
        <v>BHINNEKA MEOW AC5001 HEADSET ACCESSORIES BLACK</v>
      </c>
      <c r="J7236" t="str">
        <f>VLOOKUP(E7236,'Data Produk'!$A$2:$E$2517,4,FALSE)</f>
        <v>OTHER ACCESSORIES</v>
      </c>
      <c r="K7236" t="str">
        <f>VLOOKUP(D7236,'Data Outlet'!$A$2:$D$17,4,FALSE)</f>
        <v>Gita Rahma</v>
      </c>
      <c r="L7236" t="str">
        <f>VLOOKUP(D7236,'Data Outlet'!$A$2:$D$17,2,FALSE)</f>
        <v>PAKUWON</v>
      </c>
    </row>
    <row r="7237" spans="1:12" x14ac:dyDescent="0.25">
      <c r="A7237" t="str">
        <f t="shared" si="226"/>
        <v>T-7236</v>
      </c>
      <c r="B7237" s="3" t="s">
        <v>2584</v>
      </c>
      <c r="C7237" s="5">
        <v>45363</v>
      </c>
      <c r="D7237" s="3" t="s">
        <v>44</v>
      </c>
      <c r="E7237" s="4" t="s">
        <v>609</v>
      </c>
      <c r="F7237" s="9">
        <v>1</v>
      </c>
      <c r="G7237">
        <f>VLOOKUP(E7237,'Data Produk'!$A$2:$E$2517,5,FALSE)</f>
        <v>45000</v>
      </c>
      <c r="H7237">
        <f t="shared" si="227"/>
        <v>45000</v>
      </c>
      <c r="I7237" t="str">
        <f>VLOOKUP(E7237,'Data Produk'!$A$2:$E$2517,3,FALSE)</f>
        <v>BHINNEKA HYPERLINK KD10C2001 BLACK</v>
      </c>
      <c r="J7237" t="str">
        <f>VLOOKUP(E7237,'Data Produk'!$A$2:$E$2517,4,FALSE)</f>
        <v>CABLE</v>
      </c>
      <c r="K7237" t="str">
        <f>VLOOKUP(D7237,'Data Outlet'!$A$2:$D$17,4,FALSE)</f>
        <v>Gita Rahma</v>
      </c>
      <c r="L7237" t="str">
        <f>VLOOKUP(D7237,'Data Outlet'!$A$2:$D$17,2,FALSE)</f>
        <v>PAKUWON</v>
      </c>
    </row>
    <row r="7238" spans="1:12" x14ac:dyDescent="0.25">
      <c r="A7238" t="str">
        <f t="shared" si="226"/>
        <v>T-7237</v>
      </c>
      <c r="B7238" s="3" t="s">
        <v>2584</v>
      </c>
      <c r="C7238" s="5">
        <v>45355</v>
      </c>
      <c r="D7238" s="3" t="s">
        <v>44</v>
      </c>
      <c r="E7238" s="4" t="s">
        <v>1617</v>
      </c>
      <c r="F7238" s="9">
        <v>1</v>
      </c>
      <c r="G7238">
        <f>VLOOKUP(E7238,'Data Produk'!$A$2:$E$2517,5,FALSE)</f>
        <v>34200</v>
      </c>
      <c r="H7238">
        <f t="shared" si="227"/>
        <v>34200</v>
      </c>
      <c r="I7238" t="str">
        <f>VLOOKUP(E7238,'Data Produk'!$A$2:$E$2517,3,FALSE)</f>
        <v>KDL105 BHINNEKA USB CABLE LIGHTNING</v>
      </c>
      <c r="J7238" t="str">
        <f>VLOOKUP(E7238,'Data Produk'!$A$2:$E$2517,4,FALSE)</f>
        <v>CABLE</v>
      </c>
      <c r="K7238" t="str">
        <f>VLOOKUP(D7238,'Data Outlet'!$A$2:$D$17,4,FALSE)</f>
        <v>Gita Rahma</v>
      </c>
      <c r="L7238" t="str">
        <f>VLOOKUP(D7238,'Data Outlet'!$A$2:$D$17,2,FALSE)</f>
        <v>PAKUWON</v>
      </c>
    </row>
    <row r="7239" spans="1:12" x14ac:dyDescent="0.25">
      <c r="A7239" t="str">
        <f t="shared" si="226"/>
        <v>T-7238</v>
      </c>
      <c r="B7239" s="3" t="s">
        <v>2584</v>
      </c>
      <c r="C7239" s="5">
        <v>45363</v>
      </c>
      <c r="D7239" s="3" t="s">
        <v>38</v>
      </c>
      <c r="E7239" s="4" t="s">
        <v>2206</v>
      </c>
      <c r="F7239" s="9">
        <v>1</v>
      </c>
      <c r="G7239">
        <f>VLOOKUP(E7239,'Data Produk'!$A$2:$E$2517,5,FALSE)</f>
        <v>62100</v>
      </c>
      <c r="H7239">
        <f t="shared" si="227"/>
        <v>62100</v>
      </c>
      <c r="I7239" t="str">
        <f>VLOOKUP(E7239,'Data Produk'!$A$2:$E$2517,3,FALSE)</f>
        <v>BHINNEKA EG3 WIRED EARBUDS BLACK</v>
      </c>
      <c r="J7239" t="str">
        <f>VLOOKUP(E7239,'Data Produk'!$A$2:$E$2517,4,FALSE)</f>
        <v>EARPHONE</v>
      </c>
      <c r="K7239" t="str">
        <f>VLOOKUP(D7239,'Data Outlet'!$A$2:$D$17,4,FALSE)</f>
        <v>Dewi Lestari</v>
      </c>
      <c r="L7239" t="str">
        <f>VLOOKUP(D7239,'Data Outlet'!$A$2:$D$17,2,FALSE)</f>
        <v>GRAND GALAXY PARK</v>
      </c>
    </row>
    <row r="7240" spans="1:12" x14ac:dyDescent="0.25">
      <c r="A7240" t="str">
        <f t="shared" si="226"/>
        <v>T-7239</v>
      </c>
      <c r="B7240" s="3" t="s">
        <v>2584</v>
      </c>
      <c r="C7240" s="5">
        <v>45352</v>
      </c>
      <c r="D7240" s="3" t="s">
        <v>44</v>
      </c>
      <c r="E7240" s="4" t="s">
        <v>1914</v>
      </c>
      <c r="F7240" s="9">
        <v>1</v>
      </c>
      <c r="G7240">
        <f>VLOOKUP(E7240,'Data Produk'!$A$2:$E$2517,5,FALSE)</f>
        <v>81000</v>
      </c>
      <c r="H7240">
        <f t="shared" si="227"/>
        <v>81000</v>
      </c>
      <c r="I7240" t="str">
        <f>VLOOKUP(E7240,'Data Produk'!$A$2:$E$2517,3,FALSE)</f>
        <v>BHINNEKA AGILE MP903 GAMING MOUSEPAD BLACK</v>
      </c>
      <c r="J7240" t="str">
        <f>VLOOKUP(E7240,'Data Produk'!$A$2:$E$2517,4,FALSE)</f>
        <v>GAMING MOUSEPAD</v>
      </c>
      <c r="K7240" t="str">
        <f>VLOOKUP(D7240,'Data Outlet'!$A$2:$D$17,4,FALSE)</f>
        <v>Gita Rahma</v>
      </c>
      <c r="L7240" t="str">
        <f>VLOOKUP(D7240,'Data Outlet'!$A$2:$D$17,2,FALSE)</f>
        <v>PAKUWON</v>
      </c>
    </row>
    <row r="7241" spans="1:12" x14ac:dyDescent="0.25">
      <c r="A7241" t="str">
        <f t="shared" si="226"/>
        <v>T-7240</v>
      </c>
      <c r="B7241" s="3" t="s">
        <v>2584</v>
      </c>
      <c r="C7241" s="5">
        <v>45369</v>
      </c>
      <c r="D7241" s="3" t="s">
        <v>38</v>
      </c>
      <c r="E7241" s="4" t="s">
        <v>2207</v>
      </c>
      <c r="F7241" s="9">
        <v>1</v>
      </c>
      <c r="G7241">
        <f>VLOOKUP(E7241,'Data Produk'!$A$2:$E$2517,5,FALSE)</f>
        <v>80100</v>
      </c>
      <c r="H7241">
        <f t="shared" si="227"/>
        <v>80100</v>
      </c>
      <c r="I7241" t="str">
        <f>VLOOKUP(E7241,'Data Produk'!$A$2:$E$2517,3,FALSE)</f>
        <v>BHINNEKA POWER GO 20W 1-PORT TYPE-C USB CHARGER (PD) WHITE</v>
      </c>
      <c r="J7241" t="str">
        <f>VLOOKUP(E7241,'Data Produk'!$A$2:$E$2517,4,FALSE)</f>
        <v>CHARGER</v>
      </c>
      <c r="K7241" t="str">
        <f>VLOOKUP(D7241,'Data Outlet'!$A$2:$D$17,4,FALSE)</f>
        <v>Dewi Lestari</v>
      </c>
      <c r="L7241" t="str">
        <f>VLOOKUP(D7241,'Data Outlet'!$A$2:$D$17,2,FALSE)</f>
        <v>GRAND GALAXY PARK</v>
      </c>
    </row>
    <row r="7242" spans="1:12" x14ac:dyDescent="0.25">
      <c r="A7242" t="str">
        <f t="shared" si="226"/>
        <v>T-7241</v>
      </c>
      <c r="B7242" s="3" t="s">
        <v>2584</v>
      </c>
      <c r="C7242" s="5">
        <v>45353</v>
      </c>
      <c r="D7242" s="3" t="s">
        <v>38</v>
      </c>
      <c r="E7242" s="4" t="s">
        <v>2175</v>
      </c>
      <c r="F7242" s="9">
        <v>1</v>
      </c>
      <c r="G7242">
        <f>VLOOKUP(E7242,'Data Produk'!$A$2:$E$2517,5,FALSE)</f>
        <v>27000</v>
      </c>
      <c r="H7242">
        <f t="shared" si="227"/>
        <v>27000</v>
      </c>
      <c r="I7242" t="str">
        <f>VLOOKUP(E7242,'Data Produk'!$A$2:$E$2517,3,FALSE)</f>
        <v>KM201 BHINNEKA USB CABLE MICRO</v>
      </c>
      <c r="J7242" t="str">
        <f>VLOOKUP(E7242,'Data Produk'!$A$2:$E$2517,4,FALSE)</f>
        <v>CABLE</v>
      </c>
      <c r="K7242" t="str">
        <f>VLOOKUP(D7242,'Data Outlet'!$A$2:$D$17,4,FALSE)</f>
        <v>Dewi Lestari</v>
      </c>
      <c r="L7242" t="str">
        <f>VLOOKUP(D7242,'Data Outlet'!$A$2:$D$17,2,FALSE)</f>
        <v>GRAND GALAXY PARK</v>
      </c>
    </row>
    <row r="7243" spans="1:12" x14ac:dyDescent="0.25">
      <c r="A7243" t="str">
        <f t="shared" si="226"/>
        <v>T-7242</v>
      </c>
      <c r="B7243" s="3" t="s">
        <v>2584</v>
      </c>
      <c r="C7243" s="5">
        <v>45374</v>
      </c>
      <c r="D7243" s="3" t="s">
        <v>38</v>
      </c>
      <c r="E7243" s="4" t="s">
        <v>2208</v>
      </c>
      <c r="F7243" s="9">
        <v>1</v>
      </c>
      <c r="G7243">
        <f>VLOOKUP(E7243,'Data Produk'!$A$2:$E$2517,5,FALSE)</f>
        <v>80000</v>
      </c>
      <c r="H7243">
        <f t="shared" si="227"/>
        <v>80000</v>
      </c>
      <c r="I7243" t="str">
        <f>VLOOKUP(E7243,'Data Produk'!$A$2:$E$2517,3,FALSE)</f>
        <v>BHINNEKA Gaming Headset Stand Tower AC3001 PINK</v>
      </c>
      <c r="J7243" t="str">
        <f>VLOOKUP(E7243,'Data Produk'!$A$2:$E$2517,4,FALSE)</f>
        <v>OTHER ACCESSORIES</v>
      </c>
      <c r="K7243" t="str">
        <f>VLOOKUP(D7243,'Data Outlet'!$A$2:$D$17,4,FALSE)</f>
        <v>Dewi Lestari</v>
      </c>
      <c r="L7243" t="str">
        <f>VLOOKUP(D7243,'Data Outlet'!$A$2:$D$17,2,FALSE)</f>
        <v>GRAND GALAXY PARK</v>
      </c>
    </row>
    <row r="7244" spans="1:12" x14ac:dyDescent="0.25">
      <c r="A7244" t="str">
        <f t="shared" ref="A7244:A7307" si="228">"T-"&amp;ROW()-1</f>
        <v>T-7243</v>
      </c>
      <c r="B7244" s="3" t="s">
        <v>2584</v>
      </c>
      <c r="C7244" s="5">
        <v>45382</v>
      </c>
      <c r="D7244" s="3" t="s">
        <v>44</v>
      </c>
      <c r="E7244" s="4" t="s">
        <v>1428</v>
      </c>
      <c r="F7244" s="9">
        <v>1</v>
      </c>
      <c r="G7244">
        <f>VLOOKUP(E7244,'Data Produk'!$A$2:$E$2517,5,FALSE)</f>
        <v>73800</v>
      </c>
      <c r="H7244">
        <f t="shared" si="227"/>
        <v>73800</v>
      </c>
      <c r="I7244" t="str">
        <f>VLOOKUP(E7244,'Data Produk'!$A$2:$E$2517,3,FALSE)</f>
        <v>BHINNEKA SMART LIGHT BUB 9W SLB101</v>
      </c>
      <c r="J7244" t="str">
        <f>VLOOKUP(E7244,'Data Produk'!$A$2:$E$2517,4,FALSE)</f>
        <v>SMART LIFE</v>
      </c>
      <c r="K7244" t="str">
        <f>VLOOKUP(D7244,'Data Outlet'!$A$2:$D$17,4,FALSE)</f>
        <v>Gita Rahma</v>
      </c>
      <c r="L7244" t="str">
        <f>VLOOKUP(D7244,'Data Outlet'!$A$2:$D$17,2,FALSE)</f>
        <v>PAKUWON</v>
      </c>
    </row>
    <row r="7245" spans="1:12" x14ac:dyDescent="0.25">
      <c r="A7245" t="str">
        <f t="shared" si="228"/>
        <v>T-7244</v>
      </c>
      <c r="B7245" s="3" t="s">
        <v>2584</v>
      </c>
      <c r="C7245" s="5">
        <v>45371</v>
      </c>
      <c r="D7245" s="3" t="s">
        <v>38</v>
      </c>
      <c r="E7245" s="4" t="s">
        <v>2209</v>
      </c>
      <c r="F7245" s="9">
        <v>1</v>
      </c>
      <c r="G7245">
        <f>VLOOKUP(E7245,'Data Produk'!$A$2:$E$2517,5,FALSE)</f>
        <v>431100</v>
      </c>
      <c r="H7245">
        <f t="shared" si="227"/>
        <v>431100</v>
      </c>
      <c r="I7245" t="str">
        <f>VLOOKUP(E7245,'Data Produk'!$A$2:$E$2517,3,FALSE)</f>
        <v>BHINNEKA LEVIOSA MCX01 CONDENSER MICROPHONE BLACK</v>
      </c>
      <c r="J7245" t="str">
        <f>VLOOKUP(E7245,'Data Produk'!$A$2:$E$2517,4,FALSE)</f>
        <v>STREAMING DEVICES</v>
      </c>
      <c r="K7245" t="str">
        <f>VLOOKUP(D7245,'Data Outlet'!$A$2:$D$17,4,FALSE)</f>
        <v>Dewi Lestari</v>
      </c>
      <c r="L7245" t="str">
        <f>VLOOKUP(D7245,'Data Outlet'!$A$2:$D$17,2,FALSE)</f>
        <v>GRAND GALAXY PARK</v>
      </c>
    </row>
    <row r="7246" spans="1:12" x14ac:dyDescent="0.25">
      <c r="A7246" t="str">
        <f t="shared" si="228"/>
        <v>T-7245</v>
      </c>
      <c r="B7246" s="3" t="s">
        <v>2584</v>
      </c>
      <c r="C7246" s="5">
        <v>45354</v>
      </c>
      <c r="D7246" s="3" t="s">
        <v>38</v>
      </c>
      <c r="E7246" s="4" t="s">
        <v>2210</v>
      </c>
      <c r="F7246" s="9">
        <v>1</v>
      </c>
      <c r="G7246">
        <f>VLOOKUP(E7246,'Data Produk'!$A$2:$E$2517,5,FALSE)</f>
        <v>85500</v>
      </c>
      <c r="H7246">
        <f t="shared" si="227"/>
        <v>85500</v>
      </c>
      <c r="I7246" t="str">
        <f>VLOOKUP(E7246,'Data Produk'!$A$2:$E$2517,3,FALSE)</f>
        <v>BHINNEKA CRYTO VX7 GAMING MOUSE WHITE</v>
      </c>
      <c r="J7246" t="str">
        <f>VLOOKUP(E7246,'Data Produk'!$A$2:$E$2517,4,FALSE)</f>
        <v>MOUSE GAMING</v>
      </c>
      <c r="K7246" t="str">
        <f>VLOOKUP(D7246,'Data Outlet'!$A$2:$D$17,4,FALSE)</f>
        <v>Dewi Lestari</v>
      </c>
      <c r="L7246" t="str">
        <f>VLOOKUP(D7246,'Data Outlet'!$A$2:$D$17,2,FALSE)</f>
        <v>GRAND GALAXY PARK</v>
      </c>
    </row>
    <row r="7247" spans="1:12" x14ac:dyDescent="0.25">
      <c r="A7247" t="str">
        <f t="shared" si="228"/>
        <v>T-7246</v>
      </c>
      <c r="B7247" s="3" t="s">
        <v>2584</v>
      </c>
      <c r="C7247" s="5">
        <v>45379</v>
      </c>
      <c r="D7247" s="3" t="s">
        <v>44</v>
      </c>
      <c r="E7247" s="4" t="s">
        <v>834</v>
      </c>
      <c r="F7247" s="9">
        <v>1</v>
      </c>
      <c r="G7247">
        <f>VLOOKUP(E7247,'Data Produk'!$A$2:$E$2517,5,FALSE)</f>
        <v>17100</v>
      </c>
      <c r="H7247">
        <f t="shared" si="227"/>
        <v>17100</v>
      </c>
      <c r="I7247" t="str">
        <f>VLOOKUP(E7247,'Data Produk'!$A$2:$E$2517,3,FALSE)</f>
        <v>BHINNEKA DURALINK KCB1201 BLACK</v>
      </c>
      <c r="J7247" t="str">
        <f>VLOOKUP(E7247,'Data Produk'!$A$2:$E$2517,4,FALSE)</f>
        <v>CABLE</v>
      </c>
      <c r="K7247" t="str">
        <f>VLOOKUP(D7247,'Data Outlet'!$A$2:$D$17,4,FALSE)</f>
        <v>Gita Rahma</v>
      </c>
      <c r="L7247" t="str">
        <f>VLOOKUP(D7247,'Data Outlet'!$A$2:$D$17,2,FALSE)</f>
        <v>PAKUWON</v>
      </c>
    </row>
    <row r="7248" spans="1:12" x14ac:dyDescent="0.25">
      <c r="A7248" t="str">
        <f t="shared" si="228"/>
        <v>T-7247</v>
      </c>
      <c r="B7248" s="3" t="s">
        <v>2584</v>
      </c>
      <c r="C7248" s="5">
        <v>45356</v>
      </c>
      <c r="D7248" s="3" t="s">
        <v>38</v>
      </c>
      <c r="E7248" s="4" t="s">
        <v>2211</v>
      </c>
      <c r="F7248" s="9">
        <v>1</v>
      </c>
      <c r="G7248">
        <f>VLOOKUP(E7248,'Data Produk'!$A$2:$E$2517,5,FALSE)</f>
        <v>125100</v>
      </c>
      <c r="H7248">
        <f t="shared" si="227"/>
        <v>125100</v>
      </c>
      <c r="I7248" t="str">
        <f>VLOOKUP(E7248,'Data Produk'!$A$2:$E$2517,3,FALSE)</f>
        <v>BHINNEKA CW2-Q01 30W 2-PORTS CHARGER (QC) WHITE</v>
      </c>
      <c r="J7248" t="str">
        <f>VLOOKUP(E7248,'Data Produk'!$A$2:$E$2517,4,FALSE)</f>
        <v>CHARGER</v>
      </c>
      <c r="K7248" t="str">
        <f>VLOOKUP(D7248,'Data Outlet'!$A$2:$D$17,4,FALSE)</f>
        <v>Dewi Lestari</v>
      </c>
      <c r="L7248" t="str">
        <f>VLOOKUP(D7248,'Data Outlet'!$A$2:$D$17,2,FALSE)</f>
        <v>GRAND GALAXY PARK</v>
      </c>
    </row>
    <row r="7249" spans="1:12" x14ac:dyDescent="0.25">
      <c r="A7249" t="str">
        <f t="shared" si="228"/>
        <v>T-7248</v>
      </c>
      <c r="B7249" s="3" t="s">
        <v>2584</v>
      </c>
      <c r="C7249" s="5">
        <v>45372</v>
      </c>
      <c r="D7249" s="3" t="s">
        <v>38</v>
      </c>
      <c r="E7249" s="4" t="s">
        <v>2129</v>
      </c>
      <c r="F7249" s="9">
        <v>2</v>
      </c>
      <c r="G7249">
        <f>VLOOKUP(E7249,'Data Produk'!$A$2:$E$2517,5,FALSE)</f>
        <v>11700</v>
      </c>
      <c r="H7249">
        <f t="shared" si="227"/>
        <v>23400</v>
      </c>
      <c r="I7249" t="str">
        <f>VLOOKUP(E7249,'Data Produk'!$A$2:$E$2517,3,FALSE)</f>
        <v>BHINNEKA Gaming Mousepad MP25</v>
      </c>
      <c r="J7249" t="str">
        <f>VLOOKUP(E7249,'Data Produk'!$A$2:$E$2517,4,FALSE)</f>
        <v>BASIC MOUSEPAD</v>
      </c>
      <c r="K7249" t="str">
        <f>VLOOKUP(D7249,'Data Outlet'!$A$2:$D$17,4,FALSE)</f>
        <v>Dewi Lestari</v>
      </c>
      <c r="L7249" t="str">
        <f>VLOOKUP(D7249,'Data Outlet'!$A$2:$D$17,2,FALSE)</f>
        <v>GRAND GALAXY PARK</v>
      </c>
    </row>
    <row r="7250" spans="1:12" x14ac:dyDescent="0.25">
      <c r="A7250" t="str">
        <f t="shared" si="228"/>
        <v>T-7249</v>
      </c>
      <c r="B7250" s="3" t="s">
        <v>2584</v>
      </c>
      <c r="C7250" s="5">
        <v>45354</v>
      </c>
      <c r="D7250" s="3" t="s">
        <v>38</v>
      </c>
      <c r="E7250" s="4" t="s">
        <v>2212</v>
      </c>
      <c r="F7250" s="9">
        <v>1</v>
      </c>
      <c r="G7250">
        <f>VLOOKUP(E7250,'Data Produk'!$A$2:$E$2517,5,FALSE)</f>
        <v>148500</v>
      </c>
      <c r="H7250">
        <f t="shared" si="227"/>
        <v>148500</v>
      </c>
      <c r="I7250" t="str">
        <f>VLOOKUP(E7250,'Data Produk'!$A$2:$E$2517,3,FALSE)</f>
        <v>BHINNEKA REVOLVER GP12 GAMEPAD BLACK</v>
      </c>
      <c r="J7250" t="str">
        <f>VLOOKUP(E7250,'Data Produk'!$A$2:$E$2517,4,FALSE)</f>
        <v>GAMEPAD</v>
      </c>
      <c r="K7250" t="str">
        <f>VLOOKUP(D7250,'Data Outlet'!$A$2:$D$17,4,FALSE)</f>
        <v>Dewi Lestari</v>
      </c>
      <c r="L7250" t="str">
        <f>VLOOKUP(D7250,'Data Outlet'!$A$2:$D$17,2,FALSE)</f>
        <v>GRAND GALAXY PARK</v>
      </c>
    </row>
    <row r="7251" spans="1:12" x14ac:dyDescent="0.25">
      <c r="A7251" t="str">
        <f t="shared" si="228"/>
        <v>T-7250</v>
      </c>
      <c r="B7251" s="3" t="s">
        <v>2584</v>
      </c>
      <c r="C7251" s="5">
        <v>45354</v>
      </c>
      <c r="D7251" s="3" t="s">
        <v>38</v>
      </c>
      <c r="E7251" s="4" t="s">
        <v>2213</v>
      </c>
      <c r="F7251" s="9">
        <v>1</v>
      </c>
      <c r="G7251">
        <f>VLOOKUP(E7251,'Data Produk'!$A$2:$E$2517,5,FALSE)</f>
        <v>53100</v>
      </c>
      <c r="H7251">
        <f t="shared" si="227"/>
        <v>53100</v>
      </c>
      <c r="I7251" t="str">
        <f>VLOOKUP(E7251,'Data Produk'!$A$2:$E$2517,3,FALSE)</f>
        <v>BHINNEKA POWER PURE 18W 1-PORT TYPE-A USB CHARGER (QC) WHITE</v>
      </c>
      <c r="J7251" t="str">
        <f>VLOOKUP(E7251,'Data Produk'!$A$2:$E$2517,4,FALSE)</f>
        <v>CHARGER</v>
      </c>
      <c r="K7251" t="str">
        <f>VLOOKUP(D7251,'Data Outlet'!$A$2:$D$17,4,FALSE)</f>
        <v>Dewi Lestari</v>
      </c>
      <c r="L7251" t="str">
        <f>VLOOKUP(D7251,'Data Outlet'!$A$2:$D$17,2,FALSE)</f>
        <v>GRAND GALAXY PARK</v>
      </c>
    </row>
    <row r="7252" spans="1:12" x14ac:dyDescent="0.25">
      <c r="A7252" t="str">
        <f t="shared" si="228"/>
        <v>T-7251</v>
      </c>
      <c r="B7252" s="3" t="s">
        <v>2584</v>
      </c>
      <c r="C7252" s="5">
        <v>45381</v>
      </c>
      <c r="D7252" s="3" t="s">
        <v>44</v>
      </c>
      <c r="E7252" s="4" t="s">
        <v>1536</v>
      </c>
      <c r="F7252" s="9">
        <v>1</v>
      </c>
      <c r="G7252">
        <f>VLOOKUP(E7252,'Data Produk'!$A$2:$E$2517,5,FALSE)</f>
        <v>76500</v>
      </c>
      <c r="H7252">
        <f t="shared" si="227"/>
        <v>76500</v>
      </c>
      <c r="I7252" t="str">
        <f>VLOOKUP(E7252,'Data Produk'!$A$2:$E$2517,3,FALSE)</f>
        <v>BHINNEKA Gaming Keyboard K-511.</v>
      </c>
      <c r="J7252" t="str">
        <f>VLOOKUP(E7252,'Data Produk'!$A$2:$E$2517,4,FALSE)</f>
        <v>KEYBOARD GAMING</v>
      </c>
      <c r="K7252" t="str">
        <f>VLOOKUP(D7252,'Data Outlet'!$A$2:$D$17,4,FALSE)</f>
        <v>Gita Rahma</v>
      </c>
      <c r="L7252" t="str">
        <f>VLOOKUP(D7252,'Data Outlet'!$A$2:$D$17,2,FALSE)</f>
        <v>PAKUWON</v>
      </c>
    </row>
    <row r="7253" spans="1:12" x14ac:dyDescent="0.25">
      <c r="A7253" t="str">
        <f t="shared" si="228"/>
        <v>T-7252</v>
      </c>
      <c r="B7253" s="3" t="s">
        <v>2584</v>
      </c>
      <c r="C7253" s="5">
        <v>45356</v>
      </c>
      <c r="D7253" s="3" t="s">
        <v>38</v>
      </c>
      <c r="E7253" s="4" t="s">
        <v>2109</v>
      </c>
      <c r="F7253" s="9">
        <v>2</v>
      </c>
      <c r="G7253">
        <f>VLOOKUP(E7253,'Data Produk'!$A$2:$E$2517,5,FALSE)</f>
        <v>57150</v>
      </c>
      <c r="H7253">
        <f t="shared" si="227"/>
        <v>114300</v>
      </c>
      <c r="I7253" t="str">
        <f>VLOOKUP(E7253,'Data Produk'!$A$2:$E$2517,3,FALSE)</f>
        <v>BHINNEKA EG3 WIRED EARBUDS WHITE</v>
      </c>
      <c r="J7253" t="str">
        <f>VLOOKUP(E7253,'Data Produk'!$A$2:$E$2517,4,FALSE)</f>
        <v>EARPHONE</v>
      </c>
      <c r="K7253" t="str">
        <f>VLOOKUP(D7253,'Data Outlet'!$A$2:$D$17,4,FALSE)</f>
        <v>Dewi Lestari</v>
      </c>
      <c r="L7253" t="str">
        <f>VLOOKUP(D7253,'Data Outlet'!$A$2:$D$17,2,FALSE)</f>
        <v>GRAND GALAXY PARK</v>
      </c>
    </row>
    <row r="7254" spans="1:12" x14ac:dyDescent="0.25">
      <c r="A7254" t="str">
        <f t="shared" si="228"/>
        <v>T-7253</v>
      </c>
      <c r="B7254" s="3" t="s">
        <v>2584</v>
      </c>
      <c r="C7254" s="5">
        <v>45374</v>
      </c>
      <c r="D7254" s="3" t="s">
        <v>38</v>
      </c>
      <c r="E7254" s="4" t="s">
        <v>2214</v>
      </c>
      <c r="F7254" s="9">
        <v>1</v>
      </c>
      <c r="G7254">
        <f>VLOOKUP(E7254,'Data Produk'!$A$2:$E$2517,5,FALSE)</f>
        <v>269100</v>
      </c>
      <c r="H7254">
        <f t="shared" si="227"/>
        <v>269100</v>
      </c>
      <c r="I7254" t="str">
        <f>VLOOKUP(E7254,'Data Produk'!$A$2:$E$2517,3,FALSE)</f>
        <v>BHINNEKA SHOOTER II WGP13 GAMEPAD BLUE</v>
      </c>
      <c r="J7254" t="str">
        <f>VLOOKUP(E7254,'Data Produk'!$A$2:$E$2517,4,FALSE)</f>
        <v>GAMEPAD</v>
      </c>
      <c r="K7254" t="str">
        <f>VLOOKUP(D7254,'Data Outlet'!$A$2:$D$17,4,FALSE)</f>
        <v>Dewi Lestari</v>
      </c>
      <c r="L7254" t="str">
        <f>VLOOKUP(D7254,'Data Outlet'!$A$2:$D$17,2,FALSE)</f>
        <v>GRAND GALAXY PARK</v>
      </c>
    </row>
    <row r="7255" spans="1:12" x14ac:dyDescent="0.25">
      <c r="A7255" t="str">
        <f t="shared" si="228"/>
        <v>T-7254</v>
      </c>
      <c r="B7255" s="3" t="s">
        <v>2584</v>
      </c>
      <c r="C7255" s="5">
        <v>45375</v>
      </c>
      <c r="D7255" s="3" t="s">
        <v>38</v>
      </c>
      <c r="E7255" s="4" t="s">
        <v>2215</v>
      </c>
      <c r="F7255" s="9">
        <v>1</v>
      </c>
      <c r="G7255">
        <f>VLOOKUP(E7255,'Data Produk'!$A$2:$E$2517,5,FALSE)</f>
        <v>157500</v>
      </c>
      <c r="H7255">
        <f t="shared" si="227"/>
        <v>157500</v>
      </c>
      <c r="I7255" t="str">
        <f>VLOOKUP(E7255,'Data Produk'!$A$2:$E$2517,3,FALSE)</f>
        <v>BHINNEKA CHIEF II HG20 GAMING HEADSET PINK</v>
      </c>
      <c r="J7255" t="str">
        <f>VLOOKUP(E7255,'Data Produk'!$A$2:$E$2517,4,FALSE)</f>
        <v>GAMING HEADSET</v>
      </c>
      <c r="K7255" t="str">
        <f>VLOOKUP(D7255,'Data Outlet'!$A$2:$D$17,4,FALSE)</f>
        <v>Dewi Lestari</v>
      </c>
      <c r="L7255" t="str">
        <f>VLOOKUP(D7255,'Data Outlet'!$A$2:$D$17,2,FALSE)</f>
        <v>GRAND GALAXY PARK</v>
      </c>
    </row>
    <row r="7256" spans="1:12" x14ac:dyDescent="0.25">
      <c r="A7256" t="str">
        <f t="shared" si="228"/>
        <v>T-7255</v>
      </c>
      <c r="B7256" s="3" t="s">
        <v>2584</v>
      </c>
      <c r="C7256" s="5">
        <v>45352</v>
      </c>
      <c r="D7256" s="3" t="s">
        <v>38</v>
      </c>
      <c r="E7256" s="4" t="s">
        <v>2119</v>
      </c>
      <c r="F7256" s="9">
        <v>1</v>
      </c>
      <c r="G7256">
        <f>VLOOKUP(E7256,'Data Produk'!$A$2:$E$2517,5,FALSE)</f>
        <v>29700</v>
      </c>
      <c r="H7256">
        <f t="shared" si="227"/>
        <v>29700</v>
      </c>
      <c r="I7256" t="str">
        <f>VLOOKUP(E7256,'Data Produk'!$A$2:$E$2517,3,FALSE)</f>
        <v>KL201 BHINNEKA USB CABLE LIGHTNING</v>
      </c>
      <c r="J7256" t="str">
        <f>VLOOKUP(E7256,'Data Produk'!$A$2:$E$2517,4,FALSE)</f>
        <v>CABLE</v>
      </c>
      <c r="K7256" t="str">
        <f>VLOOKUP(D7256,'Data Outlet'!$A$2:$D$17,4,FALSE)</f>
        <v>Dewi Lestari</v>
      </c>
      <c r="L7256" t="str">
        <f>VLOOKUP(D7256,'Data Outlet'!$A$2:$D$17,2,FALSE)</f>
        <v>GRAND GALAXY PARK</v>
      </c>
    </row>
    <row r="7257" spans="1:12" x14ac:dyDescent="0.25">
      <c r="A7257" t="str">
        <f t="shared" si="228"/>
        <v>T-7256</v>
      </c>
      <c r="B7257" s="3" t="s">
        <v>2584</v>
      </c>
      <c r="C7257" s="5">
        <v>45361</v>
      </c>
      <c r="D7257" s="3" t="s">
        <v>38</v>
      </c>
      <c r="E7257" s="4" t="s">
        <v>2216</v>
      </c>
      <c r="F7257" s="9">
        <v>1</v>
      </c>
      <c r="G7257">
        <f>VLOOKUP(E7257,'Data Produk'!$A$2:$E$2517,5,FALSE)</f>
        <v>62100</v>
      </c>
      <c r="H7257">
        <f t="shared" si="227"/>
        <v>62100</v>
      </c>
      <c r="I7257" t="str">
        <f>VLOOKUP(E7257,'Data Produk'!$A$2:$E$2517,3,FALSE)</f>
        <v>BHINNEKA AGILE MP353 GAMING MOUSEPAD BLACK</v>
      </c>
      <c r="J7257" t="str">
        <f>VLOOKUP(E7257,'Data Produk'!$A$2:$E$2517,4,FALSE)</f>
        <v>GAMING MOUSEPAD</v>
      </c>
      <c r="K7257" t="str">
        <f>VLOOKUP(D7257,'Data Outlet'!$A$2:$D$17,4,FALSE)</f>
        <v>Dewi Lestari</v>
      </c>
      <c r="L7257" t="str">
        <f>VLOOKUP(D7257,'Data Outlet'!$A$2:$D$17,2,FALSE)</f>
        <v>GRAND GALAXY PARK</v>
      </c>
    </row>
    <row r="7258" spans="1:12" x14ac:dyDescent="0.25">
      <c r="A7258" t="str">
        <f t="shared" si="228"/>
        <v>T-7257</v>
      </c>
      <c r="B7258" s="3" t="s">
        <v>2584</v>
      </c>
      <c r="C7258" s="5">
        <v>45353</v>
      </c>
      <c r="D7258" s="3" t="s">
        <v>38</v>
      </c>
      <c r="E7258" s="4" t="s">
        <v>2217</v>
      </c>
      <c r="F7258" s="9">
        <v>2</v>
      </c>
      <c r="G7258">
        <f>VLOOKUP(E7258,'Data Produk'!$A$2:$E$2517,5,FALSE)</f>
        <v>26100</v>
      </c>
      <c r="H7258">
        <f t="shared" si="227"/>
        <v>52200</v>
      </c>
      <c r="I7258" t="str">
        <f>VLOOKUP(E7258,'Data Produk'!$A$2:$E$2517,3,FALSE)</f>
        <v>KM102 BHINNEKA USB CABLE MICRO</v>
      </c>
      <c r="J7258" t="str">
        <f>VLOOKUP(E7258,'Data Produk'!$A$2:$E$2517,4,FALSE)</f>
        <v>CABLE</v>
      </c>
      <c r="K7258" t="str">
        <f>VLOOKUP(D7258,'Data Outlet'!$A$2:$D$17,4,FALSE)</f>
        <v>Dewi Lestari</v>
      </c>
      <c r="L7258" t="str">
        <f>VLOOKUP(D7258,'Data Outlet'!$A$2:$D$17,2,FALSE)</f>
        <v>GRAND GALAXY PARK</v>
      </c>
    </row>
    <row r="7259" spans="1:12" x14ac:dyDescent="0.25">
      <c r="A7259" t="str">
        <f t="shared" si="228"/>
        <v>T-7258</v>
      </c>
      <c r="B7259" s="3" t="s">
        <v>2584</v>
      </c>
      <c r="C7259" s="5">
        <v>45370</v>
      </c>
      <c r="D7259" s="3" t="s">
        <v>38</v>
      </c>
      <c r="E7259" s="4" t="s">
        <v>2131</v>
      </c>
      <c r="F7259" s="9">
        <v>1</v>
      </c>
      <c r="G7259">
        <f>VLOOKUP(E7259,'Data Produk'!$A$2:$E$2517,5,FALSE)</f>
        <v>60750</v>
      </c>
      <c r="H7259">
        <f t="shared" si="227"/>
        <v>60750</v>
      </c>
      <c r="I7259" t="str">
        <f>VLOOKUP(E7259,'Data Produk'!$A$2:$E$2517,3,FALSE)</f>
        <v>BHINNEKA RAIGOR II WG10 GAMING MOUSE RED</v>
      </c>
      <c r="J7259" t="str">
        <f>VLOOKUP(E7259,'Data Produk'!$A$2:$E$2517,4,FALSE)</f>
        <v>MOUSE GAMING</v>
      </c>
      <c r="K7259" t="str">
        <f>VLOOKUP(D7259,'Data Outlet'!$A$2:$D$17,4,FALSE)</f>
        <v>Dewi Lestari</v>
      </c>
      <c r="L7259" t="str">
        <f>VLOOKUP(D7259,'Data Outlet'!$A$2:$D$17,2,FALSE)</f>
        <v>GRAND GALAXY PARK</v>
      </c>
    </row>
    <row r="7260" spans="1:12" x14ac:dyDescent="0.25">
      <c r="A7260" t="str">
        <f t="shared" si="228"/>
        <v>T-7259</v>
      </c>
      <c r="B7260" s="3" t="s">
        <v>2584</v>
      </c>
      <c r="C7260" s="5">
        <v>45366</v>
      </c>
      <c r="D7260" s="3" t="s">
        <v>38</v>
      </c>
      <c r="E7260" s="4" t="s">
        <v>2218</v>
      </c>
      <c r="F7260" s="9">
        <v>2</v>
      </c>
      <c r="G7260">
        <f>VLOOKUP(E7260,'Data Produk'!$A$2:$E$2517,5,FALSE)</f>
        <v>17100</v>
      </c>
      <c r="H7260">
        <f t="shared" si="227"/>
        <v>34200</v>
      </c>
      <c r="I7260" t="str">
        <f>VLOOKUP(E7260,'Data Produk'!$A$2:$E$2517,3,FALSE)</f>
        <v>BHINNEKA BASIC XL MP64 BASIC MOUSEPAD BLACK</v>
      </c>
      <c r="J7260" t="str">
        <f>VLOOKUP(E7260,'Data Produk'!$A$2:$E$2517,4,FALSE)</f>
        <v>BASIC MOUSEPAD</v>
      </c>
      <c r="K7260" t="str">
        <f>VLOOKUP(D7260,'Data Outlet'!$A$2:$D$17,4,FALSE)</f>
        <v>Dewi Lestari</v>
      </c>
      <c r="L7260" t="str">
        <f>VLOOKUP(D7260,'Data Outlet'!$A$2:$D$17,2,FALSE)</f>
        <v>GRAND GALAXY PARK</v>
      </c>
    </row>
    <row r="7261" spans="1:12" x14ac:dyDescent="0.25">
      <c r="A7261" t="str">
        <f t="shared" si="228"/>
        <v>T-7260</v>
      </c>
      <c r="B7261" s="3" t="s">
        <v>2584</v>
      </c>
      <c r="C7261" s="5">
        <v>45380</v>
      </c>
      <c r="D7261" s="3" t="s">
        <v>38</v>
      </c>
      <c r="E7261" s="4" t="s">
        <v>2219</v>
      </c>
      <c r="F7261" s="9">
        <v>1</v>
      </c>
      <c r="G7261">
        <f>VLOOKUP(E7261,'Data Produk'!$A$2:$E$2517,5,FALSE)</f>
        <v>112500</v>
      </c>
      <c r="H7261">
        <f t="shared" si="227"/>
        <v>112500</v>
      </c>
      <c r="I7261" t="str">
        <f>VLOOKUP(E7261,'Data Produk'!$A$2:$E$2517,3,FALSE)</f>
        <v>BHINNEKA POWER GO 25W 1-PORT TYPE-C USB CHARGER (PD/PPS) WHITE</v>
      </c>
      <c r="J7261" t="str">
        <f>VLOOKUP(E7261,'Data Produk'!$A$2:$E$2517,4,FALSE)</f>
        <v>CHARGER</v>
      </c>
      <c r="K7261" t="str">
        <f>VLOOKUP(D7261,'Data Outlet'!$A$2:$D$17,4,FALSE)</f>
        <v>Dewi Lestari</v>
      </c>
      <c r="L7261" t="str">
        <f>VLOOKUP(D7261,'Data Outlet'!$A$2:$D$17,2,FALSE)</f>
        <v>GRAND GALAXY PARK</v>
      </c>
    </row>
    <row r="7262" spans="1:12" x14ac:dyDescent="0.25">
      <c r="A7262" t="str">
        <f t="shared" si="228"/>
        <v>T-7261</v>
      </c>
      <c r="B7262" s="3" t="s">
        <v>2584</v>
      </c>
      <c r="C7262" s="5">
        <v>45377</v>
      </c>
      <c r="D7262" s="3" t="s">
        <v>44</v>
      </c>
      <c r="E7262" s="4" t="s">
        <v>1800</v>
      </c>
      <c r="F7262" s="9">
        <v>1</v>
      </c>
      <c r="G7262">
        <f>VLOOKUP(E7262,'Data Produk'!$A$2:$E$2517,5,FALSE)</f>
        <v>41400</v>
      </c>
      <c r="H7262">
        <f t="shared" si="227"/>
        <v>41400</v>
      </c>
      <c r="I7262" t="str">
        <f>VLOOKUP(E7262,'Data Produk'!$A$2:$E$2517,3,FALSE)</f>
        <v>BHINNEKA CW1-Q03 18W 1-PORTS CHARGER (QC) WHITE</v>
      </c>
      <c r="J7262" t="str">
        <f>VLOOKUP(E7262,'Data Produk'!$A$2:$E$2517,4,FALSE)</f>
        <v>CHARGER</v>
      </c>
      <c r="K7262" t="str">
        <f>VLOOKUP(D7262,'Data Outlet'!$A$2:$D$17,4,FALSE)</f>
        <v>Gita Rahma</v>
      </c>
      <c r="L7262" t="str">
        <f>VLOOKUP(D7262,'Data Outlet'!$A$2:$D$17,2,FALSE)</f>
        <v>PAKUWON</v>
      </c>
    </row>
    <row r="7263" spans="1:12" x14ac:dyDescent="0.25">
      <c r="A7263" t="str">
        <f t="shared" si="228"/>
        <v>T-7262</v>
      </c>
      <c r="B7263" s="3" t="s">
        <v>2584</v>
      </c>
      <c r="C7263" s="5">
        <v>45362</v>
      </c>
      <c r="D7263" s="3" t="s">
        <v>44</v>
      </c>
      <c r="E7263" s="4" t="s">
        <v>2220</v>
      </c>
      <c r="F7263" s="9">
        <v>1</v>
      </c>
      <c r="G7263">
        <f>VLOOKUP(E7263,'Data Produk'!$A$2:$E$2517,5,FALSE)</f>
        <v>386100</v>
      </c>
      <c r="H7263">
        <f t="shared" si="227"/>
        <v>386100</v>
      </c>
      <c r="I7263" t="str">
        <f>VLOOKUP(E7263,'Data Produk'!$A$2:$E$2517,3,FALSE)</f>
        <v>BHINNEKA Gaming Keyboard MK-853 V2 BLUE SWITCH (BLACK)</v>
      </c>
      <c r="J7263" t="str">
        <f>VLOOKUP(E7263,'Data Produk'!$A$2:$E$2517,4,FALSE)</f>
        <v>KEYBOARD GAMING</v>
      </c>
      <c r="K7263" t="str">
        <f>VLOOKUP(D7263,'Data Outlet'!$A$2:$D$17,4,FALSE)</f>
        <v>Gita Rahma</v>
      </c>
      <c r="L7263" t="str">
        <f>VLOOKUP(D7263,'Data Outlet'!$A$2:$D$17,2,FALSE)</f>
        <v>PAKUWON</v>
      </c>
    </row>
    <row r="7264" spans="1:12" x14ac:dyDescent="0.25">
      <c r="A7264" t="str">
        <f t="shared" si="228"/>
        <v>T-7263</v>
      </c>
      <c r="B7264" s="3" t="s">
        <v>2584</v>
      </c>
      <c r="C7264" s="5">
        <v>45378</v>
      </c>
      <c r="D7264" s="3" t="s">
        <v>38</v>
      </c>
      <c r="E7264" s="4" t="s">
        <v>2221</v>
      </c>
      <c r="F7264" s="9">
        <v>3</v>
      </c>
      <c r="G7264">
        <f>VLOOKUP(E7264,'Data Produk'!$A$2:$E$2517,5,FALSE)</f>
        <v>31500</v>
      </c>
      <c r="H7264">
        <f t="shared" si="227"/>
        <v>94500</v>
      </c>
      <c r="I7264" t="str">
        <f>VLOOKUP(E7264,'Data Produk'!$A$2:$E$2517,3,FALSE)</f>
        <v>KC201 BHINNEKA USB CABLE TYPE C</v>
      </c>
      <c r="J7264" t="str">
        <f>VLOOKUP(E7264,'Data Produk'!$A$2:$E$2517,4,FALSE)</f>
        <v>CABLE</v>
      </c>
      <c r="K7264" t="str">
        <f>VLOOKUP(D7264,'Data Outlet'!$A$2:$D$17,4,FALSE)</f>
        <v>Dewi Lestari</v>
      </c>
      <c r="L7264" t="str">
        <f>VLOOKUP(D7264,'Data Outlet'!$A$2:$D$17,2,FALSE)</f>
        <v>GRAND GALAXY PARK</v>
      </c>
    </row>
    <row r="7265" spans="1:12" x14ac:dyDescent="0.25">
      <c r="A7265" t="str">
        <f t="shared" si="228"/>
        <v>T-7264</v>
      </c>
      <c r="B7265" s="3" t="s">
        <v>2584</v>
      </c>
      <c r="C7265" s="5">
        <v>45370</v>
      </c>
      <c r="D7265" s="3" t="s">
        <v>38</v>
      </c>
      <c r="E7265" s="4" t="s">
        <v>2222</v>
      </c>
      <c r="F7265" s="9">
        <v>3</v>
      </c>
      <c r="G7265">
        <f>VLOOKUP(E7265,'Data Produk'!$A$2:$E$2517,5,FALSE)</f>
        <v>40500</v>
      </c>
      <c r="H7265">
        <f t="shared" si="227"/>
        <v>121500</v>
      </c>
      <c r="I7265" t="str">
        <f>VLOOKUP(E7265,'Data Produk'!$A$2:$E$2517,3,FALSE)</f>
        <v>KL106 BHINNEKA USB CABLE LIGHTNING</v>
      </c>
      <c r="J7265" t="str">
        <f>VLOOKUP(E7265,'Data Produk'!$A$2:$E$2517,4,FALSE)</f>
        <v>CABLE</v>
      </c>
      <c r="K7265" t="str">
        <f>VLOOKUP(D7265,'Data Outlet'!$A$2:$D$17,4,FALSE)</f>
        <v>Dewi Lestari</v>
      </c>
      <c r="L7265" t="str">
        <f>VLOOKUP(D7265,'Data Outlet'!$A$2:$D$17,2,FALSE)</f>
        <v>GRAND GALAXY PARK</v>
      </c>
    </row>
    <row r="7266" spans="1:12" x14ac:dyDescent="0.25">
      <c r="A7266" t="str">
        <f t="shared" si="228"/>
        <v>T-7265</v>
      </c>
      <c r="B7266" s="3" t="s">
        <v>2584</v>
      </c>
      <c r="C7266" s="5">
        <v>45364</v>
      </c>
      <c r="D7266" s="3" t="s">
        <v>38</v>
      </c>
      <c r="E7266" s="4" t="s">
        <v>2223</v>
      </c>
      <c r="F7266" s="9">
        <v>2</v>
      </c>
      <c r="G7266">
        <f>VLOOKUP(E7266,'Data Produk'!$A$2:$E$2517,5,FALSE)</f>
        <v>125100</v>
      </c>
      <c r="H7266">
        <f t="shared" si="227"/>
        <v>250200</v>
      </c>
      <c r="I7266" t="str">
        <f>VLOOKUP(E7266,'Data Produk'!$A$2:$E$2517,3,FALSE)</f>
        <v>BHINNEKA SMART LED STRIP SL0103</v>
      </c>
      <c r="J7266" t="str">
        <f>VLOOKUP(E7266,'Data Produk'!$A$2:$E$2517,4,FALSE)</f>
        <v>SMART LIFE</v>
      </c>
      <c r="K7266" t="str">
        <f>VLOOKUP(D7266,'Data Outlet'!$A$2:$D$17,4,FALSE)</f>
        <v>Dewi Lestari</v>
      </c>
      <c r="L7266" t="str">
        <f>VLOOKUP(D7266,'Data Outlet'!$A$2:$D$17,2,FALSE)</f>
        <v>GRAND GALAXY PARK</v>
      </c>
    </row>
    <row r="7267" spans="1:12" x14ac:dyDescent="0.25">
      <c r="A7267" t="str">
        <f t="shared" si="228"/>
        <v>T-7266</v>
      </c>
      <c r="B7267" s="3" t="s">
        <v>2584</v>
      </c>
      <c r="C7267" s="5">
        <v>45381</v>
      </c>
      <c r="D7267" s="3" t="s">
        <v>38</v>
      </c>
      <c r="E7267" s="4" t="s">
        <v>2106</v>
      </c>
      <c r="F7267" s="9">
        <v>1</v>
      </c>
      <c r="G7267">
        <f>VLOOKUP(E7267,'Data Produk'!$A$2:$E$2517,5,FALSE)</f>
        <v>73800</v>
      </c>
      <c r="H7267">
        <f t="shared" si="227"/>
        <v>73800</v>
      </c>
      <c r="I7267" t="str">
        <f>VLOOKUP(E7267,'Data Produk'!$A$2:$E$2517,3,FALSE)</f>
        <v>BHINNEKA SMART LIGHT BUB 9W SLB101</v>
      </c>
      <c r="J7267" t="str">
        <f>VLOOKUP(E7267,'Data Produk'!$A$2:$E$2517,4,FALSE)</f>
        <v>SMART LIFE</v>
      </c>
      <c r="K7267" t="str">
        <f>VLOOKUP(D7267,'Data Outlet'!$A$2:$D$17,4,FALSE)</f>
        <v>Dewi Lestari</v>
      </c>
      <c r="L7267" t="str">
        <f>VLOOKUP(D7267,'Data Outlet'!$A$2:$D$17,2,FALSE)</f>
        <v>GRAND GALAXY PARK</v>
      </c>
    </row>
    <row r="7268" spans="1:12" x14ac:dyDescent="0.25">
      <c r="A7268" t="str">
        <f t="shared" si="228"/>
        <v>T-7267</v>
      </c>
      <c r="B7268" s="3" t="s">
        <v>2584</v>
      </c>
      <c r="C7268" s="5">
        <v>45360</v>
      </c>
      <c r="D7268" s="3" t="s">
        <v>44</v>
      </c>
      <c r="E7268" s="4" t="s">
        <v>734</v>
      </c>
      <c r="F7268" s="9">
        <v>1</v>
      </c>
      <c r="G7268">
        <f>VLOOKUP(E7268,'Data Produk'!$A$2:$E$2517,5,FALSE)</f>
        <v>27000</v>
      </c>
      <c r="H7268">
        <f t="shared" si="227"/>
        <v>27000</v>
      </c>
      <c r="I7268" t="str">
        <f>VLOOKUP(E7268,'Data Produk'!$A$2:$E$2517,3,FALSE)</f>
        <v>BHINNEKA DURALINK KCB2001 BLACK</v>
      </c>
      <c r="J7268" t="str">
        <f>VLOOKUP(E7268,'Data Produk'!$A$2:$E$2517,4,FALSE)</f>
        <v>CABLE</v>
      </c>
      <c r="K7268" t="str">
        <f>VLOOKUP(D7268,'Data Outlet'!$A$2:$D$17,4,FALSE)</f>
        <v>Gita Rahma</v>
      </c>
      <c r="L7268" t="str">
        <f>VLOOKUP(D7268,'Data Outlet'!$A$2:$D$17,2,FALSE)</f>
        <v>PAKUWON</v>
      </c>
    </row>
    <row r="7269" spans="1:12" x14ac:dyDescent="0.25">
      <c r="A7269" t="str">
        <f t="shared" si="228"/>
        <v>T-7268</v>
      </c>
      <c r="B7269" s="3" t="s">
        <v>2584</v>
      </c>
      <c r="C7269" s="5">
        <v>45357</v>
      </c>
      <c r="D7269" s="3" t="s">
        <v>38</v>
      </c>
      <c r="E7269" s="4" t="s">
        <v>2224</v>
      </c>
      <c r="F7269" s="9">
        <v>1</v>
      </c>
      <c r="G7269">
        <f>VLOOKUP(E7269,'Data Produk'!$A$2:$E$2517,5,FALSE)</f>
        <v>179100</v>
      </c>
      <c r="H7269">
        <f t="shared" si="227"/>
        <v>179100</v>
      </c>
      <c r="I7269" t="str">
        <f>VLOOKUP(E7269,'Data Produk'!$A$2:$E$2517,3,FALSE)</f>
        <v>BHINNEKA Gaming Mousepad MPC900</v>
      </c>
      <c r="J7269" t="str">
        <f>VLOOKUP(E7269,'Data Produk'!$A$2:$E$2517,4,FALSE)</f>
        <v>GAMING MOUSEPAD</v>
      </c>
      <c r="K7269" t="str">
        <f>VLOOKUP(D7269,'Data Outlet'!$A$2:$D$17,4,FALSE)</f>
        <v>Dewi Lestari</v>
      </c>
      <c r="L7269" t="str">
        <f>VLOOKUP(D7269,'Data Outlet'!$A$2:$D$17,2,FALSE)</f>
        <v>GRAND GALAXY PARK</v>
      </c>
    </row>
    <row r="7270" spans="1:12" x14ac:dyDescent="0.25">
      <c r="A7270" t="str">
        <f t="shared" si="228"/>
        <v>T-7269</v>
      </c>
      <c r="B7270" s="3" t="s">
        <v>2584</v>
      </c>
      <c r="C7270" s="5">
        <v>45365</v>
      </c>
      <c r="D7270" s="3" t="s">
        <v>44</v>
      </c>
      <c r="E7270" s="4" t="s">
        <v>1927</v>
      </c>
      <c r="F7270" s="9">
        <v>1</v>
      </c>
      <c r="G7270">
        <f>VLOOKUP(E7270,'Data Produk'!$A$2:$E$2517,5,FALSE)</f>
        <v>34200</v>
      </c>
      <c r="H7270">
        <f t="shared" si="227"/>
        <v>34200</v>
      </c>
      <c r="I7270" t="str">
        <f>VLOOKUP(E7270,'Data Produk'!$A$2:$E$2517,3,FALSE)</f>
        <v>KC104 BHINNEKA USB CABLE TYPE C</v>
      </c>
      <c r="J7270" t="str">
        <f>VLOOKUP(E7270,'Data Produk'!$A$2:$E$2517,4,FALSE)</f>
        <v>CABLE</v>
      </c>
      <c r="K7270" t="str">
        <f>VLOOKUP(D7270,'Data Outlet'!$A$2:$D$17,4,FALSE)</f>
        <v>Gita Rahma</v>
      </c>
      <c r="L7270" t="str">
        <f>VLOOKUP(D7270,'Data Outlet'!$A$2:$D$17,2,FALSE)</f>
        <v>PAKUWON</v>
      </c>
    </row>
    <row r="7271" spans="1:12" x14ac:dyDescent="0.25">
      <c r="A7271" t="str">
        <f t="shared" si="228"/>
        <v>T-7270</v>
      </c>
      <c r="B7271" s="3" t="s">
        <v>2584</v>
      </c>
      <c r="C7271" s="5">
        <v>45376</v>
      </c>
      <c r="D7271" s="3" t="s">
        <v>38</v>
      </c>
      <c r="E7271" s="4" t="s">
        <v>2133</v>
      </c>
      <c r="F7271" s="9">
        <v>1</v>
      </c>
      <c r="G7271">
        <f>VLOOKUP(E7271,'Data Produk'!$A$2:$E$2517,5,FALSE)</f>
        <v>60750</v>
      </c>
      <c r="H7271">
        <f t="shared" si="227"/>
        <v>60750</v>
      </c>
      <c r="I7271" t="str">
        <f>VLOOKUP(E7271,'Data Produk'!$A$2:$E$2517,3,FALSE)</f>
        <v>BHINNEKA RAIGOR II WG10 GAMING MOUSE BLACK</v>
      </c>
      <c r="J7271" t="str">
        <f>VLOOKUP(E7271,'Data Produk'!$A$2:$E$2517,4,FALSE)</f>
        <v>MOUSE GAMING</v>
      </c>
      <c r="K7271" t="str">
        <f>VLOOKUP(D7271,'Data Outlet'!$A$2:$D$17,4,FALSE)</f>
        <v>Dewi Lestari</v>
      </c>
      <c r="L7271" t="str">
        <f>VLOOKUP(D7271,'Data Outlet'!$A$2:$D$17,2,FALSE)</f>
        <v>GRAND GALAXY PARK</v>
      </c>
    </row>
    <row r="7272" spans="1:12" x14ac:dyDescent="0.25">
      <c r="A7272" t="str">
        <f t="shared" si="228"/>
        <v>T-7271</v>
      </c>
      <c r="B7272" s="3" t="s">
        <v>2584</v>
      </c>
      <c r="C7272" s="5">
        <v>45375</v>
      </c>
      <c r="D7272" s="3" t="s">
        <v>44</v>
      </c>
      <c r="E7272" s="4" t="s">
        <v>1483</v>
      </c>
      <c r="F7272" s="9">
        <v>1</v>
      </c>
      <c r="G7272">
        <f>VLOOKUP(E7272,'Data Produk'!$A$2:$E$2517,5,FALSE)</f>
        <v>38700</v>
      </c>
      <c r="H7272">
        <f t="shared" si="227"/>
        <v>38700</v>
      </c>
      <c r="I7272" t="str">
        <f>VLOOKUP(E7272,'Data Produk'!$A$2:$E$2517,3,FALSE)</f>
        <v>BHINNEKA EG3 WIRED EARBUDS BLACK</v>
      </c>
      <c r="J7272" t="str">
        <f>VLOOKUP(E7272,'Data Produk'!$A$2:$E$2517,4,FALSE)</f>
        <v>EARPHONE</v>
      </c>
      <c r="K7272" t="str">
        <f>VLOOKUP(D7272,'Data Outlet'!$A$2:$D$17,4,FALSE)</f>
        <v>Gita Rahma</v>
      </c>
      <c r="L7272" t="str">
        <f>VLOOKUP(D7272,'Data Outlet'!$A$2:$D$17,2,FALSE)</f>
        <v>PAKUWON</v>
      </c>
    </row>
    <row r="7273" spans="1:12" x14ac:dyDescent="0.25">
      <c r="A7273" t="str">
        <f t="shared" si="228"/>
        <v>T-7272</v>
      </c>
      <c r="B7273" s="3" t="s">
        <v>2584</v>
      </c>
      <c r="C7273" s="5">
        <v>45363</v>
      </c>
      <c r="D7273" s="3" t="s">
        <v>38</v>
      </c>
      <c r="E7273" s="4" t="s">
        <v>2099</v>
      </c>
      <c r="F7273" s="9">
        <v>2</v>
      </c>
      <c r="G7273">
        <f>VLOOKUP(E7273,'Data Produk'!$A$2:$E$2517,5,FALSE)</f>
        <v>40500</v>
      </c>
      <c r="H7273">
        <f t="shared" si="227"/>
        <v>81000</v>
      </c>
      <c r="I7273" t="str">
        <f>VLOOKUP(E7273,'Data Produk'!$A$2:$E$2517,3,FALSE)</f>
        <v>BHINNEKA Mouse Wireless W188 WHITE</v>
      </c>
      <c r="J7273" t="str">
        <f>VLOOKUP(E7273,'Data Produk'!$A$2:$E$2517,4,FALSE)</f>
        <v>OFFICE MOUSE</v>
      </c>
      <c r="K7273" t="str">
        <f>VLOOKUP(D7273,'Data Outlet'!$A$2:$D$17,4,FALSE)</f>
        <v>Dewi Lestari</v>
      </c>
      <c r="L7273" t="str">
        <f>VLOOKUP(D7273,'Data Outlet'!$A$2:$D$17,2,FALSE)</f>
        <v>GRAND GALAXY PARK</v>
      </c>
    </row>
    <row r="7274" spans="1:12" x14ac:dyDescent="0.25">
      <c r="A7274" t="str">
        <f t="shared" si="228"/>
        <v>T-7273</v>
      </c>
      <c r="B7274" s="3" t="s">
        <v>2584</v>
      </c>
      <c r="C7274" s="5">
        <v>45379</v>
      </c>
      <c r="D7274" s="3" t="s">
        <v>44</v>
      </c>
      <c r="E7274" s="4" t="s">
        <v>2225</v>
      </c>
      <c r="F7274" s="9">
        <v>2</v>
      </c>
      <c r="G7274">
        <f>VLOOKUP(E7274,'Data Produk'!$A$2:$E$2517,5,FALSE)</f>
        <v>116100</v>
      </c>
      <c r="H7274">
        <f t="shared" si="227"/>
        <v>232200</v>
      </c>
      <c r="I7274" t="str">
        <f>VLOOKUP(E7274,'Data Produk'!$A$2:$E$2517,3,FALSE)</f>
        <v>BHINNEKA SMART LED STRIP SL0103</v>
      </c>
      <c r="J7274" t="str">
        <f>VLOOKUP(E7274,'Data Produk'!$A$2:$E$2517,4,FALSE)</f>
        <v>SMART LIFE</v>
      </c>
      <c r="K7274" t="str">
        <f>VLOOKUP(D7274,'Data Outlet'!$A$2:$D$17,4,FALSE)</f>
        <v>Gita Rahma</v>
      </c>
      <c r="L7274" t="str">
        <f>VLOOKUP(D7274,'Data Outlet'!$A$2:$D$17,2,FALSE)</f>
        <v>PAKUWON</v>
      </c>
    </row>
    <row r="7275" spans="1:12" x14ac:dyDescent="0.25">
      <c r="A7275" t="str">
        <f t="shared" si="228"/>
        <v>T-7274</v>
      </c>
      <c r="B7275" s="3" t="s">
        <v>2584</v>
      </c>
      <c r="C7275" s="5">
        <v>45378</v>
      </c>
      <c r="D7275" s="3" t="s">
        <v>38</v>
      </c>
      <c r="E7275" s="4" t="s">
        <v>2114</v>
      </c>
      <c r="F7275" s="9">
        <v>1</v>
      </c>
      <c r="G7275">
        <f>VLOOKUP(E7275,'Data Produk'!$A$2:$E$2517,5,FALSE)</f>
        <v>40500</v>
      </c>
      <c r="H7275">
        <f t="shared" si="227"/>
        <v>40500</v>
      </c>
      <c r="I7275" t="str">
        <f>VLOOKUP(E7275,'Data Produk'!$A$2:$E$2517,3,FALSE)</f>
        <v>BHINNEKA RHASTA II G13 GAMING MOUSE BLACK</v>
      </c>
      <c r="J7275" t="str">
        <f>VLOOKUP(E7275,'Data Produk'!$A$2:$E$2517,4,FALSE)</f>
        <v>MOUSE GAMING</v>
      </c>
      <c r="K7275" t="str">
        <f>VLOOKUP(D7275,'Data Outlet'!$A$2:$D$17,4,FALSE)</f>
        <v>Dewi Lestari</v>
      </c>
      <c r="L7275" t="str">
        <f>VLOOKUP(D7275,'Data Outlet'!$A$2:$D$17,2,FALSE)</f>
        <v>GRAND GALAXY PARK</v>
      </c>
    </row>
    <row r="7276" spans="1:12" x14ac:dyDescent="0.25">
      <c r="A7276" t="str">
        <f t="shared" si="228"/>
        <v>T-7275</v>
      </c>
      <c r="B7276" s="3" t="s">
        <v>2584</v>
      </c>
      <c r="C7276" s="5">
        <v>45379</v>
      </c>
      <c r="D7276" s="3" t="s">
        <v>38</v>
      </c>
      <c r="E7276" s="4" t="s">
        <v>2226</v>
      </c>
      <c r="F7276" s="9">
        <v>1</v>
      </c>
      <c r="G7276">
        <f>VLOOKUP(E7276,'Data Produk'!$A$2:$E$2517,5,FALSE)</f>
        <v>85500</v>
      </c>
      <c r="H7276">
        <f t="shared" si="227"/>
        <v>85500</v>
      </c>
      <c r="I7276" t="str">
        <f>VLOOKUP(E7276,'Data Produk'!$A$2:$E$2517,3,FALSE)</f>
        <v>BHINNEKA CRYTO VX7 GAMING MOUSE PINK</v>
      </c>
      <c r="J7276" t="str">
        <f>VLOOKUP(E7276,'Data Produk'!$A$2:$E$2517,4,FALSE)</f>
        <v>MOUSE GAMING</v>
      </c>
      <c r="K7276" t="str">
        <f>VLOOKUP(D7276,'Data Outlet'!$A$2:$D$17,4,FALSE)</f>
        <v>Dewi Lestari</v>
      </c>
      <c r="L7276" t="str">
        <f>VLOOKUP(D7276,'Data Outlet'!$A$2:$D$17,2,FALSE)</f>
        <v>GRAND GALAXY PARK</v>
      </c>
    </row>
    <row r="7277" spans="1:12" x14ac:dyDescent="0.25">
      <c r="A7277" t="str">
        <f t="shared" si="228"/>
        <v>T-7276</v>
      </c>
      <c r="B7277" s="3" t="s">
        <v>2584</v>
      </c>
      <c r="C7277" s="5">
        <v>45354</v>
      </c>
      <c r="D7277" s="3" t="s">
        <v>38</v>
      </c>
      <c r="E7277" s="4" t="s">
        <v>2113</v>
      </c>
      <c r="F7277" s="9">
        <v>1</v>
      </c>
      <c r="G7277">
        <f>VLOOKUP(E7277,'Data Produk'!$A$2:$E$2517,5,FALSE)</f>
        <v>413100</v>
      </c>
      <c r="H7277">
        <f t="shared" si="227"/>
        <v>413100</v>
      </c>
      <c r="I7277" t="str">
        <f>VLOOKUP(E7277,'Data Produk'!$A$2:$E$2517,3,FALSE)</f>
        <v>BHINNEKA Gaming Mouse UX3 WHITE</v>
      </c>
      <c r="J7277" t="str">
        <f>VLOOKUP(E7277,'Data Produk'!$A$2:$E$2517,4,FALSE)</f>
        <v>MOUSE GAMING</v>
      </c>
      <c r="K7277" t="str">
        <f>VLOOKUP(D7277,'Data Outlet'!$A$2:$D$17,4,FALSE)</f>
        <v>Dewi Lestari</v>
      </c>
      <c r="L7277" t="str">
        <f>VLOOKUP(D7277,'Data Outlet'!$A$2:$D$17,2,FALSE)</f>
        <v>GRAND GALAXY PARK</v>
      </c>
    </row>
    <row r="7278" spans="1:12" x14ac:dyDescent="0.25">
      <c r="A7278" t="str">
        <f t="shared" si="228"/>
        <v>T-7277</v>
      </c>
      <c r="B7278" s="3" t="s">
        <v>2584</v>
      </c>
      <c r="C7278" s="5">
        <v>45366</v>
      </c>
      <c r="D7278" s="3" t="s">
        <v>38</v>
      </c>
      <c r="E7278" s="4" t="s">
        <v>2143</v>
      </c>
      <c r="F7278" s="9">
        <v>1</v>
      </c>
      <c r="G7278">
        <f>VLOOKUP(E7278,'Data Produk'!$A$2:$E$2517,5,FALSE)</f>
        <v>80100</v>
      </c>
      <c r="H7278">
        <f t="shared" si="227"/>
        <v>80100</v>
      </c>
      <c r="I7278" t="str">
        <f>VLOOKUP(E7278,'Data Produk'!$A$2:$E$2517,3,FALSE)</f>
        <v>BHINNEKA AGILE MP903 GAMING MOUSEPAD BLACK</v>
      </c>
      <c r="J7278" t="str">
        <f>VLOOKUP(E7278,'Data Produk'!$A$2:$E$2517,4,FALSE)</f>
        <v>GAMING MOUSEPAD</v>
      </c>
      <c r="K7278" t="str">
        <f>VLOOKUP(D7278,'Data Outlet'!$A$2:$D$17,4,FALSE)</f>
        <v>Dewi Lestari</v>
      </c>
      <c r="L7278" t="str">
        <f>VLOOKUP(D7278,'Data Outlet'!$A$2:$D$17,2,FALSE)</f>
        <v>GRAND GALAXY PARK</v>
      </c>
    </row>
    <row r="7279" spans="1:12" x14ac:dyDescent="0.25">
      <c r="A7279" t="str">
        <f t="shared" si="228"/>
        <v>T-7278</v>
      </c>
      <c r="B7279" s="3" t="s">
        <v>2584</v>
      </c>
      <c r="C7279" s="5">
        <v>45374</v>
      </c>
      <c r="D7279" s="3" t="s">
        <v>44</v>
      </c>
      <c r="E7279" s="4" t="s">
        <v>1422</v>
      </c>
      <c r="F7279" s="9">
        <v>1</v>
      </c>
      <c r="G7279">
        <f>VLOOKUP(E7279,'Data Produk'!$A$2:$E$2517,5,FALSE)</f>
        <v>65700</v>
      </c>
      <c r="H7279">
        <f t="shared" si="227"/>
        <v>65700</v>
      </c>
      <c r="I7279" t="str">
        <f>VLOOKUP(E7279,'Data Produk'!$A$2:$E$2517,3,FALSE)</f>
        <v>BHINNEKA RAIGOR III WG12 GAMING MOUSE BLACK</v>
      </c>
      <c r="J7279" t="str">
        <f>VLOOKUP(E7279,'Data Produk'!$A$2:$E$2517,4,FALSE)</f>
        <v>MOUSE GAMING</v>
      </c>
      <c r="K7279" t="str">
        <f>VLOOKUP(D7279,'Data Outlet'!$A$2:$D$17,4,FALSE)</f>
        <v>Gita Rahma</v>
      </c>
      <c r="L7279" t="str">
        <f>VLOOKUP(D7279,'Data Outlet'!$A$2:$D$17,2,FALSE)</f>
        <v>PAKUWON</v>
      </c>
    </row>
    <row r="7280" spans="1:12" x14ac:dyDescent="0.25">
      <c r="A7280" t="str">
        <f t="shared" si="228"/>
        <v>T-7279</v>
      </c>
      <c r="B7280" s="3" t="s">
        <v>2584</v>
      </c>
      <c r="C7280" s="5">
        <v>45363</v>
      </c>
      <c r="D7280" s="3" t="s">
        <v>38</v>
      </c>
      <c r="E7280" s="4" t="s">
        <v>2135</v>
      </c>
      <c r="F7280" s="9">
        <v>1</v>
      </c>
      <c r="G7280">
        <f>VLOOKUP(E7280,'Data Produk'!$A$2:$E$2517,5,FALSE)</f>
        <v>225000</v>
      </c>
      <c r="H7280">
        <f t="shared" si="227"/>
        <v>225000</v>
      </c>
      <c r="I7280" t="str">
        <f>VLOOKUP(E7280,'Data Produk'!$A$2:$E$2517,3,FALSE)</f>
        <v>WN01 BHINNEKA EARPHONE WIRELESS</v>
      </c>
      <c r="J7280" t="str">
        <f>VLOOKUP(E7280,'Data Produk'!$A$2:$E$2517,4,FALSE)</f>
        <v>EARPHONE</v>
      </c>
      <c r="K7280" t="str">
        <f>VLOOKUP(D7280,'Data Outlet'!$A$2:$D$17,4,FALSE)</f>
        <v>Dewi Lestari</v>
      </c>
      <c r="L7280" t="str">
        <f>VLOOKUP(D7280,'Data Outlet'!$A$2:$D$17,2,FALSE)</f>
        <v>GRAND GALAXY PARK</v>
      </c>
    </row>
    <row r="7281" spans="1:12" x14ac:dyDescent="0.25">
      <c r="A7281" t="str">
        <f t="shared" si="228"/>
        <v>T-7280</v>
      </c>
      <c r="B7281" s="3" t="s">
        <v>2584</v>
      </c>
      <c r="C7281" s="5">
        <v>45380</v>
      </c>
      <c r="D7281" s="3" t="s">
        <v>44</v>
      </c>
      <c r="E7281" s="4" t="s">
        <v>1731</v>
      </c>
      <c r="F7281" s="9">
        <v>1</v>
      </c>
      <c r="G7281">
        <f>VLOOKUP(E7281,'Data Produk'!$A$2:$E$2517,5,FALSE)</f>
        <v>148500</v>
      </c>
      <c r="H7281">
        <f t="shared" si="227"/>
        <v>148500</v>
      </c>
      <c r="I7281" t="str">
        <f>VLOOKUP(E7281,'Data Produk'!$A$2:$E$2517,3,FALSE)</f>
        <v>BHINNEKA SMART ADAPTOR LA1A01</v>
      </c>
      <c r="J7281" t="str">
        <f>VLOOKUP(E7281,'Data Produk'!$A$2:$E$2517,4,FALSE)</f>
        <v>SMART LIFE</v>
      </c>
      <c r="K7281" t="str">
        <f>VLOOKUP(D7281,'Data Outlet'!$A$2:$D$17,4,FALSE)</f>
        <v>Gita Rahma</v>
      </c>
      <c r="L7281" t="str">
        <f>VLOOKUP(D7281,'Data Outlet'!$A$2:$D$17,2,FALSE)</f>
        <v>PAKUWON</v>
      </c>
    </row>
    <row r="7282" spans="1:12" x14ac:dyDescent="0.25">
      <c r="A7282" t="str">
        <f t="shared" si="228"/>
        <v>T-7281</v>
      </c>
      <c r="B7282" s="3" t="s">
        <v>2584</v>
      </c>
      <c r="C7282" s="5">
        <v>45353</v>
      </c>
      <c r="D7282" s="3" t="s">
        <v>37</v>
      </c>
      <c r="E7282" s="4" t="s">
        <v>1985</v>
      </c>
      <c r="F7282" s="9">
        <v>2</v>
      </c>
      <c r="G7282">
        <f>VLOOKUP(E7282,'Data Produk'!$A$2:$E$2517,5,FALSE)</f>
        <v>145800</v>
      </c>
      <c r="H7282">
        <f t="shared" si="227"/>
        <v>291600</v>
      </c>
      <c r="I7282" t="str">
        <f>VLOOKUP(E7282,'Data Produk'!$A$2:$E$2517,3,FALSE)</f>
        <v>BHINNEKA SHOOTER II GP13 GAMEPAD BLACK</v>
      </c>
      <c r="J7282" t="str">
        <f>VLOOKUP(E7282,'Data Produk'!$A$2:$E$2517,4,FALSE)</f>
        <v>GAMEPAD</v>
      </c>
      <c r="K7282" t="str">
        <f>VLOOKUP(D7282,'Data Outlet'!$A$2:$D$17,4,FALSE)</f>
        <v>Dewi Lestari</v>
      </c>
      <c r="L7282" t="str">
        <f>VLOOKUP(D7282,'Data Outlet'!$A$2:$D$17,2,FALSE)</f>
        <v>CIBUBUR JUNCTION</v>
      </c>
    </row>
    <row r="7283" spans="1:12" x14ac:dyDescent="0.25">
      <c r="A7283" t="str">
        <f t="shared" si="228"/>
        <v>T-7282</v>
      </c>
      <c r="B7283" s="3" t="s">
        <v>2584</v>
      </c>
      <c r="C7283" s="5">
        <v>45358</v>
      </c>
      <c r="D7283" s="3" t="s">
        <v>42</v>
      </c>
      <c r="E7283" s="4" t="s">
        <v>1555</v>
      </c>
      <c r="F7283" s="9">
        <v>1</v>
      </c>
      <c r="G7283">
        <f>VLOOKUP(E7283,'Data Produk'!$A$2:$E$2517,5,FALSE)</f>
        <v>272000</v>
      </c>
      <c r="H7283">
        <f t="shared" si="227"/>
        <v>272000</v>
      </c>
      <c r="I7283" t="str">
        <f>VLOOKUP(E7283,'Data Produk'!$A$2:$E$2517,3,FALSE)</f>
        <v>BHINNEKA SMART IP CAM INDOOR SC01</v>
      </c>
      <c r="J7283" t="str">
        <f>VLOOKUP(E7283,'Data Produk'!$A$2:$E$2517,4,FALSE)</f>
        <v>SMART LIFE</v>
      </c>
      <c r="K7283" t="str">
        <f>VLOOKUP(D7283,'Data Outlet'!$A$2:$D$17,4,FALSE)</f>
        <v>Hadi Nugroho</v>
      </c>
      <c r="L7283" t="str">
        <f>VLOOKUP(D7283,'Data Outlet'!$A$2:$D$17,2,FALSE)</f>
        <v>MALL KELAPA GADING</v>
      </c>
    </row>
    <row r="7284" spans="1:12" x14ac:dyDescent="0.25">
      <c r="A7284" t="str">
        <f t="shared" si="228"/>
        <v>T-7283</v>
      </c>
      <c r="B7284" s="3" t="s">
        <v>2584</v>
      </c>
      <c r="C7284" s="5">
        <v>45354</v>
      </c>
      <c r="D7284" s="3" t="s">
        <v>35</v>
      </c>
      <c r="E7284" s="4" t="s">
        <v>355</v>
      </c>
      <c r="F7284" s="9">
        <v>1</v>
      </c>
      <c r="G7284">
        <f>VLOOKUP(E7284,'Data Produk'!$A$2:$E$2517,5,FALSE)</f>
        <v>36900</v>
      </c>
      <c r="H7284">
        <f t="shared" si="227"/>
        <v>36900</v>
      </c>
      <c r="I7284" t="str">
        <f>VLOOKUP(E7284,'Data Produk'!$A$2:$E$2517,3,FALSE)</f>
        <v>KL106 BHINNEKA USB CABLE LIGHTNING</v>
      </c>
      <c r="J7284" t="str">
        <f>VLOOKUP(E7284,'Data Produk'!$A$2:$E$2517,4,FALSE)</f>
        <v>CABLE</v>
      </c>
      <c r="K7284" t="str">
        <f>VLOOKUP(D7284,'Data Outlet'!$A$2:$D$17,4,FALSE)</f>
        <v>Budi Santoso</v>
      </c>
      <c r="L7284" t="str">
        <f>VLOOKUP(D7284,'Data Outlet'!$A$2:$D$17,2,FALSE)</f>
        <v>BINTARO EXCHANGE</v>
      </c>
    </row>
    <row r="7285" spans="1:12" x14ac:dyDescent="0.25">
      <c r="A7285" t="str">
        <f t="shared" si="228"/>
        <v>T-7284</v>
      </c>
      <c r="B7285" s="3" t="s">
        <v>2584</v>
      </c>
      <c r="C7285" s="5">
        <v>45353</v>
      </c>
      <c r="D7285" s="3" t="s">
        <v>42</v>
      </c>
      <c r="E7285" s="4" t="s">
        <v>2101</v>
      </c>
      <c r="F7285" s="9">
        <v>1</v>
      </c>
      <c r="G7285">
        <f>VLOOKUP(E7285,'Data Produk'!$A$2:$E$2517,5,FALSE)</f>
        <v>125100</v>
      </c>
      <c r="H7285">
        <f t="shared" si="227"/>
        <v>125100</v>
      </c>
      <c r="I7285" t="str">
        <f>VLOOKUP(E7285,'Data Produk'!$A$2:$E$2517,3,FALSE)</f>
        <v>BHINNEKA THOR II X16 GAMING MOUSE BLACK</v>
      </c>
      <c r="J7285" t="str">
        <f>VLOOKUP(E7285,'Data Produk'!$A$2:$E$2517,4,FALSE)</f>
        <v>MOUSE GAMING</v>
      </c>
      <c r="K7285" t="str">
        <f>VLOOKUP(D7285,'Data Outlet'!$A$2:$D$17,4,FALSE)</f>
        <v>Hadi Nugroho</v>
      </c>
      <c r="L7285" t="str">
        <f>VLOOKUP(D7285,'Data Outlet'!$A$2:$D$17,2,FALSE)</f>
        <v>MALL KELAPA GADING</v>
      </c>
    </row>
    <row r="7286" spans="1:12" x14ac:dyDescent="0.25">
      <c r="A7286" t="str">
        <f t="shared" si="228"/>
        <v>T-7285</v>
      </c>
      <c r="B7286" s="3" t="s">
        <v>2584</v>
      </c>
      <c r="C7286" s="5">
        <v>45354</v>
      </c>
      <c r="D7286" s="3" t="s">
        <v>42</v>
      </c>
      <c r="E7286" s="4" t="s">
        <v>1068</v>
      </c>
      <c r="F7286" s="9">
        <v>2</v>
      </c>
      <c r="G7286">
        <f>VLOOKUP(E7286,'Data Produk'!$A$2:$E$2517,5,FALSE)</f>
        <v>10000</v>
      </c>
      <c r="H7286">
        <f t="shared" si="227"/>
        <v>20000</v>
      </c>
      <c r="I7286" t="str">
        <f>VLOOKUP(E7286,'Data Produk'!$A$2:$E$2517,3,FALSE)</f>
        <v>KM104 BHINNEKA USB CABLE MICRO</v>
      </c>
      <c r="J7286" t="str">
        <f>VLOOKUP(E7286,'Data Produk'!$A$2:$E$2517,4,FALSE)</f>
        <v>CABLE</v>
      </c>
      <c r="K7286" t="str">
        <f>VLOOKUP(D7286,'Data Outlet'!$A$2:$D$17,4,FALSE)</f>
        <v>Hadi Nugroho</v>
      </c>
      <c r="L7286" t="str">
        <f>VLOOKUP(D7286,'Data Outlet'!$A$2:$D$17,2,FALSE)</f>
        <v>MALL KELAPA GADING</v>
      </c>
    </row>
    <row r="7287" spans="1:12" x14ac:dyDescent="0.25">
      <c r="A7287" t="str">
        <f t="shared" si="228"/>
        <v>T-7286</v>
      </c>
      <c r="B7287" s="3" t="s">
        <v>2584</v>
      </c>
      <c r="C7287" s="5">
        <v>45359</v>
      </c>
      <c r="D7287" s="3" t="s">
        <v>35</v>
      </c>
      <c r="E7287" s="4" t="s">
        <v>967</v>
      </c>
      <c r="F7287" s="9">
        <v>1</v>
      </c>
      <c r="G7287">
        <f>VLOOKUP(E7287,'Data Produk'!$A$2:$E$2517,5,FALSE)</f>
        <v>32000</v>
      </c>
      <c r="H7287">
        <f t="shared" si="227"/>
        <v>32000</v>
      </c>
      <c r="I7287" t="str">
        <f>VLOOKUP(E7287,'Data Produk'!$A$2:$E$2517,3,FALSE)</f>
        <v>KC104 BHINNEKA USB CABLE TYPE C</v>
      </c>
      <c r="J7287" t="str">
        <f>VLOOKUP(E7287,'Data Produk'!$A$2:$E$2517,4,FALSE)</f>
        <v>CABLE</v>
      </c>
      <c r="K7287" t="str">
        <f>VLOOKUP(D7287,'Data Outlet'!$A$2:$D$17,4,FALSE)</f>
        <v>Budi Santoso</v>
      </c>
      <c r="L7287" t="str">
        <f>VLOOKUP(D7287,'Data Outlet'!$A$2:$D$17,2,FALSE)</f>
        <v>BINTARO EXCHANGE</v>
      </c>
    </row>
    <row r="7288" spans="1:12" x14ac:dyDescent="0.25">
      <c r="A7288" t="str">
        <f t="shared" si="228"/>
        <v>T-7287</v>
      </c>
      <c r="B7288" s="3" t="s">
        <v>2584</v>
      </c>
      <c r="C7288" s="5">
        <v>45368</v>
      </c>
      <c r="D7288" s="3" t="s">
        <v>37</v>
      </c>
      <c r="E7288" s="4" t="s">
        <v>1380</v>
      </c>
      <c r="F7288" s="9">
        <v>1</v>
      </c>
      <c r="G7288">
        <f>VLOOKUP(E7288,'Data Produk'!$A$2:$E$2517,5,FALSE)</f>
        <v>80100</v>
      </c>
      <c r="H7288">
        <f t="shared" si="227"/>
        <v>80100</v>
      </c>
      <c r="I7288" t="str">
        <f>VLOOKUP(E7288,'Data Produk'!$A$2:$E$2517,3,FALSE)</f>
        <v>BHINNEKA AGILE MP903 GAMING MOUSEPAD BLACK</v>
      </c>
      <c r="J7288" t="str">
        <f>VLOOKUP(E7288,'Data Produk'!$A$2:$E$2517,4,FALSE)</f>
        <v>GAMING MOUSEPAD</v>
      </c>
      <c r="K7288" t="str">
        <f>VLOOKUP(D7288,'Data Outlet'!$A$2:$D$17,4,FALSE)</f>
        <v>Dewi Lestari</v>
      </c>
      <c r="L7288" t="str">
        <f>VLOOKUP(D7288,'Data Outlet'!$A$2:$D$17,2,FALSE)</f>
        <v>CIBUBUR JUNCTION</v>
      </c>
    </row>
    <row r="7289" spans="1:12" x14ac:dyDescent="0.25">
      <c r="A7289" t="str">
        <f t="shared" si="228"/>
        <v>T-7288</v>
      </c>
      <c r="B7289" s="3" t="s">
        <v>2584</v>
      </c>
      <c r="C7289" s="5">
        <v>45376</v>
      </c>
      <c r="D7289" s="3" t="s">
        <v>37</v>
      </c>
      <c r="E7289" s="4" t="s">
        <v>2227</v>
      </c>
      <c r="F7289" s="9">
        <v>2</v>
      </c>
      <c r="G7289">
        <f>VLOOKUP(E7289,'Data Produk'!$A$2:$E$2517,5,FALSE)</f>
        <v>11700</v>
      </c>
      <c r="H7289">
        <f t="shared" si="227"/>
        <v>23400</v>
      </c>
      <c r="I7289" t="str">
        <f>VLOOKUP(E7289,'Data Produk'!$A$2:$E$2517,3,FALSE)</f>
        <v>BHINNEKA Gaming Mousepad MP25</v>
      </c>
      <c r="J7289" t="str">
        <f>VLOOKUP(E7289,'Data Produk'!$A$2:$E$2517,4,FALSE)</f>
        <v>BASIC MOUSEPAD</v>
      </c>
      <c r="K7289" t="str">
        <f>VLOOKUP(D7289,'Data Outlet'!$A$2:$D$17,4,FALSE)</f>
        <v>Dewi Lestari</v>
      </c>
      <c r="L7289" t="str">
        <f>VLOOKUP(D7289,'Data Outlet'!$A$2:$D$17,2,FALSE)</f>
        <v>CIBUBUR JUNCTION</v>
      </c>
    </row>
    <row r="7290" spans="1:12" x14ac:dyDescent="0.25">
      <c r="A7290" t="str">
        <f t="shared" si="228"/>
        <v>T-7289</v>
      </c>
      <c r="B7290" s="3" t="s">
        <v>2584</v>
      </c>
      <c r="C7290" s="5">
        <v>45382</v>
      </c>
      <c r="D7290" s="3" t="s">
        <v>42</v>
      </c>
      <c r="E7290" s="4" t="s">
        <v>86</v>
      </c>
      <c r="F7290" s="9">
        <v>2</v>
      </c>
      <c r="G7290">
        <f>VLOOKUP(E7290,'Data Produk'!$A$2:$E$2517,5,FALSE)</f>
        <v>12600</v>
      </c>
      <c r="H7290">
        <f t="shared" si="227"/>
        <v>25200</v>
      </c>
      <c r="I7290" t="str">
        <f>VLOOKUP(E7290,'Data Produk'!$A$2:$E$2517,3,FALSE)</f>
        <v>BHINNEKA BASIC XL MP64 BASIC MOUSEPAD BLACK</v>
      </c>
      <c r="J7290" t="str">
        <f>VLOOKUP(E7290,'Data Produk'!$A$2:$E$2517,4,FALSE)</f>
        <v>BASIC MOUSEPAD</v>
      </c>
      <c r="K7290" t="str">
        <f>VLOOKUP(D7290,'Data Outlet'!$A$2:$D$17,4,FALSE)</f>
        <v>Hadi Nugroho</v>
      </c>
      <c r="L7290" t="str">
        <f>VLOOKUP(D7290,'Data Outlet'!$A$2:$D$17,2,FALSE)</f>
        <v>MALL KELAPA GADING</v>
      </c>
    </row>
    <row r="7291" spans="1:12" x14ac:dyDescent="0.25">
      <c r="A7291" t="str">
        <f t="shared" si="228"/>
        <v>T-7290</v>
      </c>
      <c r="B7291" s="3" t="s">
        <v>2584</v>
      </c>
      <c r="C7291" s="5">
        <v>45369</v>
      </c>
      <c r="D7291" s="3" t="s">
        <v>35</v>
      </c>
      <c r="E7291" s="4" t="s">
        <v>1835</v>
      </c>
      <c r="F7291" s="9">
        <v>2</v>
      </c>
      <c r="G7291">
        <f>VLOOKUP(E7291,'Data Produk'!$A$2:$E$2517,5,FALSE)</f>
        <v>36900</v>
      </c>
      <c r="H7291">
        <f t="shared" si="227"/>
        <v>73800</v>
      </c>
      <c r="I7291" t="str">
        <f>VLOOKUP(E7291,'Data Produk'!$A$2:$E$2517,3,FALSE)</f>
        <v>KC106 BHINNEKA USB CABLE TYPE C</v>
      </c>
      <c r="J7291" t="str">
        <f>VLOOKUP(E7291,'Data Produk'!$A$2:$E$2517,4,FALSE)</f>
        <v>CABLE</v>
      </c>
      <c r="K7291" t="str">
        <f>VLOOKUP(D7291,'Data Outlet'!$A$2:$D$17,4,FALSE)</f>
        <v>Budi Santoso</v>
      </c>
      <c r="L7291" t="str">
        <f>VLOOKUP(D7291,'Data Outlet'!$A$2:$D$17,2,FALSE)</f>
        <v>BINTARO EXCHANGE</v>
      </c>
    </row>
    <row r="7292" spans="1:12" x14ac:dyDescent="0.25">
      <c r="A7292" t="str">
        <f t="shared" si="228"/>
        <v>T-7291</v>
      </c>
      <c r="B7292" s="3" t="s">
        <v>2584</v>
      </c>
      <c r="C7292" s="5">
        <v>45360</v>
      </c>
      <c r="D7292" s="3" t="s">
        <v>42</v>
      </c>
      <c r="E7292" s="4" t="s">
        <v>1199</v>
      </c>
      <c r="F7292" s="9">
        <v>8</v>
      </c>
      <c r="G7292">
        <f>VLOOKUP(E7292,'Data Produk'!$A$2:$E$2517,5,FALSE)</f>
        <v>29700</v>
      </c>
      <c r="H7292">
        <f t="shared" si="227"/>
        <v>237600</v>
      </c>
      <c r="I7292" t="str">
        <f>VLOOKUP(E7292,'Data Produk'!$A$2:$E$2517,3,FALSE)</f>
        <v>KL201 BHINNEKA USB CABLE LIGHTNING</v>
      </c>
      <c r="J7292" t="str">
        <f>VLOOKUP(E7292,'Data Produk'!$A$2:$E$2517,4,FALSE)</f>
        <v>CABLE</v>
      </c>
      <c r="K7292" t="str">
        <f>VLOOKUP(D7292,'Data Outlet'!$A$2:$D$17,4,FALSE)</f>
        <v>Hadi Nugroho</v>
      </c>
      <c r="L7292" t="str">
        <f>VLOOKUP(D7292,'Data Outlet'!$A$2:$D$17,2,FALSE)</f>
        <v>MALL KELAPA GADING</v>
      </c>
    </row>
    <row r="7293" spans="1:12" x14ac:dyDescent="0.25">
      <c r="A7293" t="str">
        <f t="shared" si="228"/>
        <v>T-7292</v>
      </c>
      <c r="B7293" s="3" t="s">
        <v>2584</v>
      </c>
      <c r="C7293" s="5">
        <v>45380</v>
      </c>
      <c r="D7293" s="3" t="s">
        <v>42</v>
      </c>
      <c r="E7293" s="4" t="s">
        <v>892</v>
      </c>
      <c r="F7293" s="9">
        <v>8</v>
      </c>
      <c r="G7293">
        <f>VLOOKUP(E7293,'Data Produk'!$A$2:$E$2517,5,FALSE)</f>
        <v>36900</v>
      </c>
      <c r="H7293">
        <f t="shared" si="227"/>
        <v>295200</v>
      </c>
      <c r="I7293" t="str">
        <f>VLOOKUP(E7293,'Data Produk'!$A$2:$E$2517,3,FALSE)</f>
        <v>KL106 BHINNEKA USB CABLE LIGHTNING</v>
      </c>
      <c r="J7293" t="str">
        <f>VLOOKUP(E7293,'Data Produk'!$A$2:$E$2517,4,FALSE)</f>
        <v>CABLE</v>
      </c>
      <c r="K7293" t="str">
        <f>VLOOKUP(D7293,'Data Outlet'!$A$2:$D$17,4,FALSE)</f>
        <v>Hadi Nugroho</v>
      </c>
      <c r="L7293" t="str">
        <f>VLOOKUP(D7293,'Data Outlet'!$A$2:$D$17,2,FALSE)</f>
        <v>MALL KELAPA GADING</v>
      </c>
    </row>
    <row r="7294" spans="1:12" x14ac:dyDescent="0.25">
      <c r="A7294" t="str">
        <f t="shared" si="228"/>
        <v>T-7293</v>
      </c>
      <c r="B7294" s="3" t="s">
        <v>2584</v>
      </c>
      <c r="C7294" s="5">
        <v>45377</v>
      </c>
      <c r="D7294" s="3" t="s">
        <v>37</v>
      </c>
      <c r="E7294" s="4" t="s">
        <v>308</v>
      </c>
      <c r="F7294" s="9">
        <v>1</v>
      </c>
      <c r="G7294">
        <f>VLOOKUP(E7294,'Data Produk'!$A$2:$E$2517,5,FALSE)</f>
        <v>77350</v>
      </c>
      <c r="H7294">
        <f t="shared" si="227"/>
        <v>77350</v>
      </c>
      <c r="I7294" t="str">
        <f>VLOOKUP(E7294,'Data Produk'!$A$2:$E$2517,3,FALSE)</f>
        <v>BHINNEKA W190 OFFICE MOUSE BLACK</v>
      </c>
      <c r="J7294" t="str">
        <f>VLOOKUP(E7294,'Data Produk'!$A$2:$E$2517,4,FALSE)</f>
        <v>OFFICE MOUSE</v>
      </c>
      <c r="K7294" t="str">
        <f>VLOOKUP(D7294,'Data Outlet'!$A$2:$D$17,4,FALSE)</f>
        <v>Dewi Lestari</v>
      </c>
      <c r="L7294" t="str">
        <f>VLOOKUP(D7294,'Data Outlet'!$A$2:$D$17,2,FALSE)</f>
        <v>CIBUBUR JUNCTION</v>
      </c>
    </row>
    <row r="7295" spans="1:12" x14ac:dyDescent="0.25">
      <c r="A7295" t="str">
        <f t="shared" si="228"/>
        <v>T-7294</v>
      </c>
      <c r="B7295" s="3" t="s">
        <v>2584</v>
      </c>
      <c r="C7295" s="5">
        <v>45362</v>
      </c>
      <c r="D7295" s="3" t="s">
        <v>37</v>
      </c>
      <c r="E7295" s="4" t="s">
        <v>1209</v>
      </c>
      <c r="F7295" s="9">
        <v>3</v>
      </c>
      <c r="G7295">
        <f>VLOOKUP(E7295,'Data Produk'!$A$2:$E$2517,5,FALSE)</f>
        <v>32000</v>
      </c>
      <c r="H7295">
        <f t="shared" si="227"/>
        <v>96000</v>
      </c>
      <c r="I7295" t="str">
        <f>VLOOKUP(E7295,'Data Produk'!$A$2:$E$2517,3,FALSE)</f>
        <v>KC104 BHINNEKA USB CABLE TYPE C</v>
      </c>
      <c r="J7295" t="str">
        <f>VLOOKUP(E7295,'Data Produk'!$A$2:$E$2517,4,FALSE)</f>
        <v>CABLE</v>
      </c>
      <c r="K7295" t="str">
        <f>VLOOKUP(D7295,'Data Outlet'!$A$2:$D$17,4,FALSE)</f>
        <v>Dewi Lestari</v>
      </c>
      <c r="L7295" t="str">
        <f>VLOOKUP(D7295,'Data Outlet'!$A$2:$D$17,2,FALSE)</f>
        <v>CIBUBUR JUNCTION</v>
      </c>
    </row>
    <row r="7296" spans="1:12" x14ac:dyDescent="0.25">
      <c r="A7296" t="str">
        <f t="shared" si="228"/>
        <v>T-7295</v>
      </c>
      <c r="B7296" s="3" t="s">
        <v>2584</v>
      </c>
      <c r="C7296" s="5">
        <v>45364</v>
      </c>
      <c r="D7296" s="3" t="s">
        <v>35</v>
      </c>
      <c r="E7296" s="4" t="s">
        <v>1488</v>
      </c>
      <c r="F7296" s="9">
        <v>2</v>
      </c>
      <c r="G7296">
        <f>VLOOKUP(E7296,'Data Produk'!$A$2:$E$2517,5,FALSE)</f>
        <v>94500</v>
      </c>
      <c r="H7296">
        <f t="shared" si="227"/>
        <v>189000</v>
      </c>
      <c r="I7296" t="str">
        <f>VLOOKUP(E7296,'Data Produk'!$A$2:$E$2517,3,FALSE)</f>
        <v>BHINNEKA POWER GO 25W 1-PORT TYPE-C USB CHARGER (PD/PPS) WHITE</v>
      </c>
      <c r="J7296" t="str">
        <f>VLOOKUP(E7296,'Data Produk'!$A$2:$E$2517,4,FALSE)</f>
        <v>CHARGER</v>
      </c>
      <c r="K7296" t="str">
        <f>VLOOKUP(D7296,'Data Outlet'!$A$2:$D$17,4,FALSE)</f>
        <v>Budi Santoso</v>
      </c>
      <c r="L7296" t="str">
        <f>VLOOKUP(D7296,'Data Outlet'!$A$2:$D$17,2,FALSE)</f>
        <v>BINTARO EXCHANGE</v>
      </c>
    </row>
    <row r="7297" spans="1:12" x14ac:dyDescent="0.25">
      <c r="A7297" t="str">
        <f t="shared" si="228"/>
        <v>T-7296</v>
      </c>
      <c r="B7297" s="3" t="s">
        <v>2584</v>
      </c>
      <c r="C7297" s="5">
        <v>45363</v>
      </c>
      <c r="D7297" s="3" t="s">
        <v>35</v>
      </c>
      <c r="E7297" s="4" t="s">
        <v>2228</v>
      </c>
      <c r="F7297" s="9">
        <v>1</v>
      </c>
      <c r="G7297">
        <f>VLOOKUP(E7297,'Data Produk'!$A$2:$E$2517,5,FALSE)</f>
        <v>112500</v>
      </c>
      <c r="H7297">
        <f t="shared" si="227"/>
        <v>112500</v>
      </c>
      <c r="I7297" t="str">
        <f>VLOOKUP(E7297,'Data Produk'!$A$2:$E$2517,3,FALSE)</f>
        <v>BHINNEKA POWER PURE 38W 2-PORTS USB CHARGER (PD+QC) WHITE</v>
      </c>
      <c r="J7297" t="str">
        <f>VLOOKUP(E7297,'Data Produk'!$A$2:$E$2517,4,FALSE)</f>
        <v>CHARGER</v>
      </c>
      <c r="K7297" t="str">
        <f>VLOOKUP(D7297,'Data Outlet'!$A$2:$D$17,4,FALSE)</f>
        <v>Budi Santoso</v>
      </c>
      <c r="L7297" t="str">
        <f>VLOOKUP(D7297,'Data Outlet'!$A$2:$D$17,2,FALSE)</f>
        <v>BINTARO EXCHANGE</v>
      </c>
    </row>
    <row r="7298" spans="1:12" x14ac:dyDescent="0.25">
      <c r="A7298" t="str">
        <f t="shared" si="228"/>
        <v>T-7297</v>
      </c>
      <c r="B7298" s="3" t="s">
        <v>2584</v>
      </c>
      <c r="C7298" s="5">
        <v>45361</v>
      </c>
      <c r="D7298" s="3" t="s">
        <v>42</v>
      </c>
      <c r="E7298" s="4" t="s">
        <v>1323</v>
      </c>
      <c r="F7298" s="9">
        <v>1</v>
      </c>
      <c r="G7298">
        <f>VLOOKUP(E7298,'Data Produk'!$A$2:$E$2517,5,FALSE)</f>
        <v>81000</v>
      </c>
      <c r="H7298">
        <f t="shared" si="227"/>
        <v>81000</v>
      </c>
      <c r="I7298" t="str">
        <f>VLOOKUP(E7298,'Data Produk'!$A$2:$E$2517,3,FALSE)</f>
        <v>BHINNEKA CRYTO VX7 GAMING MOUSE PINK</v>
      </c>
      <c r="J7298" t="str">
        <f>VLOOKUP(E7298,'Data Produk'!$A$2:$E$2517,4,FALSE)</f>
        <v>MOUSE GAMING</v>
      </c>
      <c r="K7298" t="str">
        <f>VLOOKUP(D7298,'Data Outlet'!$A$2:$D$17,4,FALSE)</f>
        <v>Hadi Nugroho</v>
      </c>
      <c r="L7298" t="str">
        <f>VLOOKUP(D7298,'Data Outlet'!$A$2:$D$17,2,FALSE)</f>
        <v>MALL KELAPA GADING</v>
      </c>
    </row>
    <row r="7299" spans="1:12" x14ac:dyDescent="0.25">
      <c r="A7299" t="str">
        <f t="shared" si="228"/>
        <v>T-7298</v>
      </c>
      <c r="B7299" s="3" t="s">
        <v>2584</v>
      </c>
      <c r="C7299" s="5">
        <v>45361</v>
      </c>
      <c r="D7299" s="3" t="s">
        <v>37</v>
      </c>
      <c r="E7299" s="4" t="s">
        <v>682</v>
      </c>
      <c r="F7299" s="9">
        <v>1</v>
      </c>
      <c r="G7299">
        <f>VLOOKUP(E7299,'Data Produk'!$A$2:$E$2517,5,FALSE)</f>
        <v>37350</v>
      </c>
      <c r="H7299">
        <f t="shared" ref="H7299:H7362" si="229">G7299*F7299</f>
        <v>37350</v>
      </c>
      <c r="I7299" t="str">
        <f>VLOOKUP(E7299,'Data Produk'!$A$2:$E$2517,3,FALSE)</f>
        <v>BHINNEKA LAVALIER MV01 MICROPHONE BLACK</v>
      </c>
      <c r="J7299" t="str">
        <f>VLOOKUP(E7299,'Data Produk'!$A$2:$E$2517,4,FALSE)</f>
        <v>STREAMING DEVICES</v>
      </c>
      <c r="K7299" t="str">
        <f>VLOOKUP(D7299,'Data Outlet'!$A$2:$D$17,4,FALSE)</f>
        <v>Dewi Lestari</v>
      </c>
      <c r="L7299" t="str">
        <f>VLOOKUP(D7299,'Data Outlet'!$A$2:$D$17,2,FALSE)</f>
        <v>CIBUBUR JUNCTION</v>
      </c>
    </row>
    <row r="7300" spans="1:12" x14ac:dyDescent="0.25">
      <c r="A7300" t="str">
        <f t="shared" si="228"/>
        <v>T-7299</v>
      </c>
      <c r="B7300" s="3" t="s">
        <v>2584</v>
      </c>
      <c r="C7300" s="5">
        <v>45368</v>
      </c>
      <c r="D7300" s="3" t="s">
        <v>37</v>
      </c>
      <c r="E7300" s="4" t="s">
        <v>1628</v>
      </c>
      <c r="F7300" s="9">
        <v>1</v>
      </c>
      <c r="G7300">
        <f>VLOOKUP(E7300,'Data Produk'!$A$2:$E$2517,5,FALSE)</f>
        <v>41400</v>
      </c>
      <c r="H7300">
        <f t="shared" si="229"/>
        <v>41400</v>
      </c>
      <c r="I7300" t="str">
        <f>VLOOKUP(E7300,'Data Produk'!$A$2:$E$2517,3,FALSE)</f>
        <v>BHINNEKA CW1-Q03 18W 1-PORTS CHARGER (QC) WHITE</v>
      </c>
      <c r="J7300" t="str">
        <f>VLOOKUP(E7300,'Data Produk'!$A$2:$E$2517,4,FALSE)</f>
        <v>CHARGER</v>
      </c>
      <c r="K7300" t="str">
        <f>VLOOKUP(D7300,'Data Outlet'!$A$2:$D$17,4,FALSE)</f>
        <v>Dewi Lestari</v>
      </c>
      <c r="L7300" t="str">
        <f>VLOOKUP(D7300,'Data Outlet'!$A$2:$D$17,2,FALSE)</f>
        <v>CIBUBUR JUNCTION</v>
      </c>
    </row>
    <row r="7301" spans="1:12" x14ac:dyDescent="0.25">
      <c r="A7301" t="str">
        <f t="shared" si="228"/>
        <v>T-7300</v>
      </c>
      <c r="B7301" s="3" t="s">
        <v>2584</v>
      </c>
      <c r="C7301" s="5">
        <v>45377</v>
      </c>
      <c r="D7301" s="3" t="s">
        <v>37</v>
      </c>
      <c r="E7301" s="4" t="s">
        <v>1240</v>
      </c>
      <c r="F7301" s="9">
        <v>1</v>
      </c>
      <c r="G7301">
        <f>VLOOKUP(E7301,'Data Produk'!$A$2:$E$2517,5,FALSE)</f>
        <v>81000</v>
      </c>
      <c r="H7301">
        <f t="shared" si="229"/>
        <v>81000</v>
      </c>
      <c r="I7301" t="str">
        <f>VLOOKUP(E7301,'Data Produk'!$A$2:$E$2517,3,FALSE)</f>
        <v>BHINNEKA THOR X9 GAMING MOUSE BLACK</v>
      </c>
      <c r="J7301" t="str">
        <f>VLOOKUP(E7301,'Data Produk'!$A$2:$E$2517,4,FALSE)</f>
        <v>MOUSE GAMING</v>
      </c>
      <c r="K7301" t="str">
        <f>VLOOKUP(D7301,'Data Outlet'!$A$2:$D$17,4,FALSE)</f>
        <v>Dewi Lestari</v>
      </c>
      <c r="L7301" t="str">
        <f>VLOOKUP(D7301,'Data Outlet'!$A$2:$D$17,2,FALSE)</f>
        <v>CIBUBUR JUNCTION</v>
      </c>
    </row>
    <row r="7302" spans="1:12" x14ac:dyDescent="0.25">
      <c r="A7302" t="str">
        <f t="shared" si="228"/>
        <v>T-7301</v>
      </c>
      <c r="B7302" s="3" t="s">
        <v>2584</v>
      </c>
      <c r="C7302" s="5">
        <v>45355</v>
      </c>
      <c r="D7302" s="3" t="s">
        <v>37</v>
      </c>
      <c r="E7302" s="4" t="s">
        <v>1055</v>
      </c>
      <c r="F7302" s="9">
        <v>1</v>
      </c>
      <c r="G7302">
        <f>VLOOKUP(E7302,'Data Produk'!$A$2:$E$2517,5,FALSE)</f>
        <v>40500</v>
      </c>
      <c r="H7302">
        <f t="shared" si="229"/>
        <v>40500</v>
      </c>
      <c r="I7302" t="str">
        <f>VLOOKUP(E7302,'Data Produk'!$A$2:$E$2517,3,FALSE)</f>
        <v>KC106 BHINNEKA USB CABLE TYPE C</v>
      </c>
      <c r="J7302" t="str">
        <f>VLOOKUP(E7302,'Data Produk'!$A$2:$E$2517,4,FALSE)</f>
        <v>CABLE</v>
      </c>
      <c r="K7302" t="str">
        <f>VLOOKUP(D7302,'Data Outlet'!$A$2:$D$17,4,FALSE)</f>
        <v>Dewi Lestari</v>
      </c>
      <c r="L7302" t="str">
        <f>VLOOKUP(D7302,'Data Outlet'!$A$2:$D$17,2,FALSE)</f>
        <v>CIBUBUR JUNCTION</v>
      </c>
    </row>
    <row r="7303" spans="1:12" x14ac:dyDescent="0.25">
      <c r="A7303" t="str">
        <f t="shared" si="228"/>
        <v>T-7302</v>
      </c>
      <c r="B7303" s="3" t="s">
        <v>2584</v>
      </c>
      <c r="C7303" s="5">
        <v>45352</v>
      </c>
      <c r="D7303" s="3" t="s">
        <v>42</v>
      </c>
      <c r="E7303" s="4" t="s">
        <v>1204</v>
      </c>
      <c r="F7303" s="9">
        <v>4</v>
      </c>
      <c r="G7303">
        <f>VLOOKUP(E7303,'Data Produk'!$A$2:$E$2517,5,FALSE)</f>
        <v>98100</v>
      </c>
      <c r="H7303">
        <f t="shared" si="229"/>
        <v>392400</v>
      </c>
      <c r="I7303" t="str">
        <f>VLOOKUP(E7303,'Data Produk'!$A$2:$E$2517,3,FALSE)</f>
        <v>BHINNEKA POWER PURE 38W 2-PORTS USB CHARGER (PD+QC) WHITE</v>
      </c>
      <c r="J7303" t="str">
        <f>VLOOKUP(E7303,'Data Produk'!$A$2:$E$2517,4,FALSE)</f>
        <v>CHARGER</v>
      </c>
      <c r="K7303" t="str">
        <f>VLOOKUP(D7303,'Data Outlet'!$A$2:$D$17,4,FALSE)</f>
        <v>Hadi Nugroho</v>
      </c>
      <c r="L7303" t="str">
        <f>VLOOKUP(D7303,'Data Outlet'!$A$2:$D$17,2,FALSE)</f>
        <v>MALL KELAPA GADING</v>
      </c>
    </row>
    <row r="7304" spans="1:12" x14ac:dyDescent="0.25">
      <c r="A7304" t="str">
        <f t="shared" si="228"/>
        <v>T-7303</v>
      </c>
      <c r="B7304" s="3" t="s">
        <v>2584</v>
      </c>
      <c r="C7304" s="5">
        <v>45368</v>
      </c>
      <c r="D7304" s="3" t="s">
        <v>42</v>
      </c>
      <c r="E7304" s="4" t="s">
        <v>1235</v>
      </c>
      <c r="F7304" s="9">
        <v>5</v>
      </c>
      <c r="G7304">
        <f>VLOOKUP(E7304,'Data Produk'!$A$2:$E$2517,5,FALSE)</f>
        <v>15000</v>
      </c>
      <c r="H7304">
        <f t="shared" si="229"/>
        <v>75000</v>
      </c>
      <c r="I7304" t="str">
        <f>VLOOKUP(E7304,'Data Produk'!$A$2:$E$2517,3,FALSE)</f>
        <v>KL103 BHINNEKA USB CABLE LIGHTNING</v>
      </c>
      <c r="J7304" t="str">
        <f>VLOOKUP(E7304,'Data Produk'!$A$2:$E$2517,4,FALSE)</f>
        <v>CABLE</v>
      </c>
      <c r="K7304" t="str">
        <f>VLOOKUP(D7304,'Data Outlet'!$A$2:$D$17,4,FALSE)</f>
        <v>Hadi Nugroho</v>
      </c>
      <c r="L7304" t="str">
        <f>VLOOKUP(D7304,'Data Outlet'!$A$2:$D$17,2,FALSE)</f>
        <v>MALL KELAPA GADING</v>
      </c>
    </row>
    <row r="7305" spans="1:12" x14ac:dyDescent="0.25">
      <c r="A7305" t="str">
        <f t="shared" si="228"/>
        <v>T-7304</v>
      </c>
      <c r="B7305" s="3" t="s">
        <v>2584</v>
      </c>
      <c r="C7305" s="5">
        <v>45380</v>
      </c>
      <c r="D7305" s="3" t="s">
        <v>35</v>
      </c>
      <c r="E7305" s="4" t="s">
        <v>321</v>
      </c>
      <c r="F7305" s="9">
        <v>1</v>
      </c>
      <c r="G7305">
        <f>VLOOKUP(E7305,'Data Produk'!$A$2:$E$2517,5,FALSE)</f>
        <v>144000</v>
      </c>
      <c r="H7305">
        <f t="shared" si="229"/>
        <v>144000</v>
      </c>
      <c r="I7305" t="str">
        <f>VLOOKUP(E7305,'Data Produk'!$A$2:$E$2517,3,FALSE)</f>
        <v>BHINNEKA CHIEF II HG20 GAMING HEADSET PINK</v>
      </c>
      <c r="J7305" t="str">
        <f>VLOOKUP(E7305,'Data Produk'!$A$2:$E$2517,4,FALSE)</f>
        <v>GAMING HEADSET</v>
      </c>
      <c r="K7305" t="str">
        <f>VLOOKUP(D7305,'Data Outlet'!$A$2:$D$17,4,FALSE)</f>
        <v>Budi Santoso</v>
      </c>
      <c r="L7305" t="str">
        <f>VLOOKUP(D7305,'Data Outlet'!$A$2:$D$17,2,FALSE)</f>
        <v>BINTARO EXCHANGE</v>
      </c>
    </row>
    <row r="7306" spans="1:12" x14ac:dyDescent="0.25">
      <c r="A7306" t="str">
        <f t="shared" si="228"/>
        <v>T-7305</v>
      </c>
      <c r="B7306" s="3" t="s">
        <v>2584</v>
      </c>
      <c r="C7306" s="5">
        <v>45365</v>
      </c>
      <c r="D7306" s="3" t="s">
        <v>35</v>
      </c>
      <c r="E7306" s="4" t="s">
        <v>2152</v>
      </c>
      <c r="F7306" s="9">
        <v>1</v>
      </c>
      <c r="G7306">
        <f>VLOOKUP(E7306,'Data Produk'!$A$2:$E$2517,5,FALSE)</f>
        <v>44100</v>
      </c>
      <c r="H7306">
        <f t="shared" si="229"/>
        <v>44100</v>
      </c>
      <c r="I7306" t="str">
        <f>VLOOKUP(E7306,'Data Produk'!$A$2:$E$2517,3,FALSE)</f>
        <v>BHINNEKA POWER PURE 18W 1-PORT TYPE-A USB CHARGER (QC) WHITE</v>
      </c>
      <c r="J7306" t="str">
        <f>VLOOKUP(E7306,'Data Produk'!$A$2:$E$2517,4,FALSE)</f>
        <v>CHARGER</v>
      </c>
      <c r="K7306" t="str">
        <f>VLOOKUP(D7306,'Data Outlet'!$A$2:$D$17,4,FALSE)</f>
        <v>Budi Santoso</v>
      </c>
      <c r="L7306" t="str">
        <f>VLOOKUP(D7306,'Data Outlet'!$A$2:$D$17,2,FALSE)</f>
        <v>BINTARO EXCHANGE</v>
      </c>
    </row>
    <row r="7307" spans="1:12" x14ac:dyDescent="0.25">
      <c r="A7307" t="str">
        <f t="shared" si="228"/>
        <v>T-7306</v>
      </c>
      <c r="B7307" s="3" t="s">
        <v>2584</v>
      </c>
      <c r="C7307" s="5">
        <v>45380</v>
      </c>
      <c r="D7307" s="3" t="s">
        <v>35</v>
      </c>
      <c r="E7307" s="4" t="s">
        <v>357</v>
      </c>
      <c r="F7307" s="9">
        <v>3</v>
      </c>
      <c r="G7307">
        <f>VLOOKUP(E7307,'Data Produk'!$A$2:$E$2517,5,FALSE)</f>
        <v>81000</v>
      </c>
      <c r="H7307">
        <f t="shared" si="229"/>
        <v>243000</v>
      </c>
      <c r="I7307" t="str">
        <f>VLOOKUP(E7307,'Data Produk'!$A$2:$E$2517,3,FALSE)</f>
        <v>BHINNEKA THOR X9 GAMING MOUSE BLACK</v>
      </c>
      <c r="J7307" t="str">
        <f>VLOOKUP(E7307,'Data Produk'!$A$2:$E$2517,4,FALSE)</f>
        <v>MOUSE GAMING</v>
      </c>
      <c r="K7307" t="str">
        <f>VLOOKUP(D7307,'Data Outlet'!$A$2:$D$17,4,FALSE)</f>
        <v>Budi Santoso</v>
      </c>
      <c r="L7307" t="str">
        <f>VLOOKUP(D7307,'Data Outlet'!$A$2:$D$17,2,FALSE)</f>
        <v>BINTARO EXCHANGE</v>
      </c>
    </row>
    <row r="7308" spans="1:12" x14ac:dyDescent="0.25">
      <c r="A7308" t="str">
        <f t="shared" ref="A7308:A7371" si="230">"T-"&amp;ROW()-1</f>
        <v>T-7307</v>
      </c>
      <c r="B7308" s="3" t="s">
        <v>2584</v>
      </c>
      <c r="C7308" s="5">
        <v>45357</v>
      </c>
      <c r="D7308" s="3" t="s">
        <v>35</v>
      </c>
      <c r="E7308" s="4" t="s">
        <v>354</v>
      </c>
      <c r="F7308" s="9">
        <v>3</v>
      </c>
      <c r="G7308">
        <f>VLOOKUP(E7308,'Data Produk'!$A$2:$E$2517,5,FALSE)</f>
        <v>82800</v>
      </c>
      <c r="H7308">
        <f t="shared" si="229"/>
        <v>248400</v>
      </c>
      <c r="I7308" t="str">
        <f>VLOOKUP(E7308,'Data Produk'!$A$2:$E$2517,3,FALSE)</f>
        <v>BHINNEKA W190 OFFICE MOUSE BLACK</v>
      </c>
      <c r="J7308" t="str">
        <f>VLOOKUP(E7308,'Data Produk'!$A$2:$E$2517,4,FALSE)</f>
        <v>OFFICE MOUSE</v>
      </c>
      <c r="K7308" t="str">
        <f>VLOOKUP(D7308,'Data Outlet'!$A$2:$D$17,4,FALSE)</f>
        <v>Budi Santoso</v>
      </c>
      <c r="L7308" t="str">
        <f>VLOOKUP(D7308,'Data Outlet'!$A$2:$D$17,2,FALSE)</f>
        <v>BINTARO EXCHANGE</v>
      </c>
    </row>
    <row r="7309" spans="1:12" x14ac:dyDescent="0.25">
      <c r="A7309" t="str">
        <f t="shared" si="230"/>
        <v>T-7308</v>
      </c>
      <c r="B7309" s="3" t="s">
        <v>2584</v>
      </c>
      <c r="C7309" s="5">
        <v>45366</v>
      </c>
      <c r="D7309" s="3" t="s">
        <v>42</v>
      </c>
      <c r="E7309" s="4" t="s">
        <v>810</v>
      </c>
      <c r="F7309" s="9">
        <v>5</v>
      </c>
      <c r="G7309">
        <f>VLOOKUP(E7309,'Data Produk'!$A$2:$E$2517,5,FALSE)</f>
        <v>116100</v>
      </c>
      <c r="H7309">
        <f t="shared" si="229"/>
        <v>580500</v>
      </c>
      <c r="I7309" t="str">
        <f>VLOOKUP(E7309,'Data Produk'!$A$2:$E$2517,3,FALSE)</f>
        <v>BHINNEKA SMART LED STRIP SL0103</v>
      </c>
      <c r="J7309" t="str">
        <f>VLOOKUP(E7309,'Data Produk'!$A$2:$E$2517,4,FALSE)</f>
        <v>SMART LIFE</v>
      </c>
      <c r="K7309" t="str">
        <f>VLOOKUP(D7309,'Data Outlet'!$A$2:$D$17,4,FALSE)</f>
        <v>Hadi Nugroho</v>
      </c>
      <c r="L7309" t="str">
        <f>VLOOKUP(D7309,'Data Outlet'!$A$2:$D$17,2,FALSE)</f>
        <v>MALL KELAPA GADING</v>
      </c>
    </row>
    <row r="7310" spans="1:12" x14ac:dyDescent="0.25">
      <c r="A7310" t="str">
        <f t="shared" si="230"/>
        <v>T-7309</v>
      </c>
      <c r="B7310" s="3" t="s">
        <v>2584</v>
      </c>
      <c r="C7310" s="5">
        <v>45354</v>
      </c>
      <c r="D7310" s="3" t="s">
        <v>37</v>
      </c>
      <c r="E7310" s="4" t="s">
        <v>568</v>
      </c>
      <c r="F7310" s="9">
        <v>2</v>
      </c>
      <c r="G7310">
        <f>VLOOKUP(E7310,'Data Produk'!$A$2:$E$2517,5,FALSE)</f>
        <v>60750</v>
      </c>
      <c r="H7310">
        <f t="shared" si="229"/>
        <v>121500</v>
      </c>
      <c r="I7310" t="str">
        <f>VLOOKUP(E7310,'Data Produk'!$A$2:$E$2517,3,FALSE)</f>
        <v>BHINNEKA RAIGOR II WG10 GAMING MOUSE BLACK</v>
      </c>
      <c r="J7310" t="str">
        <f>VLOOKUP(E7310,'Data Produk'!$A$2:$E$2517,4,FALSE)</f>
        <v>MOUSE GAMING</v>
      </c>
      <c r="K7310" t="str">
        <f>VLOOKUP(D7310,'Data Outlet'!$A$2:$D$17,4,FALSE)</f>
        <v>Dewi Lestari</v>
      </c>
      <c r="L7310" t="str">
        <f>VLOOKUP(D7310,'Data Outlet'!$A$2:$D$17,2,FALSE)</f>
        <v>CIBUBUR JUNCTION</v>
      </c>
    </row>
    <row r="7311" spans="1:12" x14ac:dyDescent="0.25">
      <c r="A7311" t="str">
        <f t="shared" si="230"/>
        <v>T-7310</v>
      </c>
      <c r="B7311" s="3" t="s">
        <v>2584</v>
      </c>
      <c r="C7311" s="5">
        <v>45365</v>
      </c>
      <c r="D7311" s="3" t="s">
        <v>37</v>
      </c>
      <c r="E7311" s="4" t="s">
        <v>1642</v>
      </c>
      <c r="F7311" s="9">
        <v>1</v>
      </c>
      <c r="G7311">
        <f>VLOOKUP(E7311,'Data Produk'!$A$2:$E$2517,5,FALSE)</f>
        <v>38700</v>
      </c>
      <c r="H7311">
        <f t="shared" si="229"/>
        <v>38700</v>
      </c>
      <c r="I7311" t="str">
        <f>VLOOKUP(E7311,'Data Produk'!$A$2:$E$2517,3,FALSE)</f>
        <v>BHINNEKA EG3 WIRED EARBUDS BLACK</v>
      </c>
      <c r="J7311" t="str">
        <f>VLOOKUP(E7311,'Data Produk'!$A$2:$E$2517,4,FALSE)</f>
        <v>EARPHONE</v>
      </c>
      <c r="K7311" t="str">
        <f>VLOOKUP(D7311,'Data Outlet'!$A$2:$D$17,4,FALSE)</f>
        <v>Dewi Lestari</v>
      </c>
      <c r="L7311" t="str">
        <f>VLOOKUP(D7311,'Data Outlet'!$A$2:$D$17,2,FALSE)</f>
        <v>CIBUBUR JUNCTION</v>
      </c>
    </row>
    <row r="7312" spans="1:12" x14ac:dyDescent="0.25">
      <c r="A7312" t="str">
        <f t="shared" si="230"/>
        <v>T-7311</v>
      </c>
      <c r="B7312" s="3" t="s">
        <v>2584</v>
      </c>
      <c r="C7312" s="5">
        <v>45365</v>
      </c>
      <c r="D7312" s="3" t="s">
        <v>35</v>
      </c>
      <c r="E7312" s="4" t="s">
        <v>2154</v>
      </c>
      <c r="F7312" s="9">
        <v>1</v>
      </c>
      <c r="G7312">
        <f>VLOOKUP(E7312,'Data Produk'!$A$2:$E$2517,5,FALSE)</f>
        <v>165000</v>
      </c>
      <c r="H7312">
        <f t="shared" si="229"/>
        <v>165000</v>
      </c>
      <c r="I7312" t="str">
        <f>VLOOKUP(E7312,'Data Produk'!$A$2:$E$2517,3,FALSE)</f>
        <v>BHINNEKA Gaming Mousepad RGB MPR800s WHITE</v>
      </c>
      <c r="J7312" t="str">
        <f>VLOOKUP(E7312,'Data Produk'!$A$2:$E$2517,4,FALSE)</f>
        <v>GAMING MOUSEPAD</v>
      </c>
      <c r="K7312" t="str">
        <f>VLOOKUP(D7312,'Data Outlet'!$A$2:$D$17,4,FALSE)</f>
        <v>Budi Santoso</v>
      </c>
      <c r="L7312" t="str">
        <f>VLOOKUP(D7312,'Data Outlet'!$A$2:$D$17,2,FALSE)</f>
        <v>BINTARO EXCHANGE</v>
      </c>
    </row>
    <row r="7313" spans="1:12" x14ac:dyDescent="0.25">
      <c r="A7313" t="str">
        <f t="shared" si="230"/>
        <v>T-7312</v>
      </c>
      <c r="B7313" s="3" t="s">
        <v>2584</v>
      </c>
      <c r="C7313" s="5">
        <v>45365</v>
      </c>
      <c r="D7313" s="3" t="s">
        <v>42</v>
      </c>
      <c r="E7313" s="4" t="s">
        <v>739</v>
      </c>
      <c r="F7313" s="9">
        <v>1</v>
      </c>
      <c r="G7313">
        <f>VLOOKUP(E7313,'Data Produk'!$A$2:$E$2517,5,FALSE)</f>
        <v>65700</v>
      </c>
      <c r="H7313">
        <f t="shared" si="229"/>
        <v>65700</v>
      </c>
      <c r="I7313" t="str">
        <f>VLOOKUP(E7313,'Data Produk'!$A$2:$E$2517,3,FALSE)</f>
        <v>BHINNEKA POWER GO 20W 1-PORT TYPE-C USB CHARGER (PD) WHITE</v>
      </c>
      <c r="J7313" t="str">
        <f>VLOOKUP(E7313,'Data Produk'!$A$2:$E$2517,4,FALSE)</f>
        <v>CHARGER</v>
      </c>
      <c r="K7313" t="str">
        <f>VLOOKUP(D7313,'Data Outlet'!$A$2:$D$17,4,FALSE)</f>
        <v>Hadi Nugroho</v>
      </c>
      <c r="L7313" t="str">
        <f>VLOOKUP(D7313,'Data Outlet'!$A$2:$D$17,2,FALSE)</f>
        <v>MALL KELAPA GADING</v>
      </c>
    </row>
    <row r="7314" spans="1:12" x14ac:dyDescent="0.25">
      <c r="A7314" t="str">
        <f t="shared" si="230"/>
        <v>T-7313</v>
      </c>
      <c r="B7314" s="3" t="s">
        <v>2584</v>
      </c>
      <c r="C7314" s="5">
        <v>45371</v>
      </c>
      <c r="D7314" s="3" t="s">
        <v>35</v>
      </c>
      <c r="E7314" s="4" t="s">
        <v>1973</v>
      </c>
      <c r="F7314" s="9">
        <v>1</v>
      </c>
      <c r="G7314">
        <f>VLOOKUP(E7314,'Data Produk'!$A$2:$E$2517,5,FALSE)</f>
        <v>38700</v>
      </c>
      <c r="H7314">
        <f t="shared" si="229"/>
        <v>38700</v>
      </c>
      <c r="I7314" t="str">
        <f>VLOOKUP(E7314,'Data Produk'!$A$2:$E$2517,3,FALSE)</f>
        <v>BHINNEKA EG3 WIRED EARBUDS BLACK</v>
      </c>
      <c r="J7314" t="str">
        <f>VLOOKUP(E7314,'Data Produk'!$A$2:$E$2517,4,FALSE)</f>
        <v>EARPHONE</v>
      </c>
      <c r="K7314" t="str">
        <f>VLOOKUP(D7314,'Data Outlet'!$A$2:$D$17,4,FALSE)</f>
        <v>Budi Santoso</v>
      </c>
      <c r="L7314" t="str">
        <f>VLOOKUP(D7314,'Data Outlet'!$A$2:$D$17,2,FALSE)</f>
        <v>BINTARO EXCHANGE</v>
      </c>
    </row>
    <row r="7315" spans="1:12" x14ac:dyDescent="0.25">
      <c r="A7315" t="str">
        <f t="shared" si="230"/>
        <v>T-7314</v>
      </c>
      <c r="B7315" s="3" t="s">
        <v>2584</v>
      </c>
      <c r="C7315" s="5">
        <v>45358</v>
      </c>
      <c r="D7315" s="3" t="s">
        <v>42</v>
      </c>
      <c r="E7315" s="4" t="s">
        <v>1287</v>
      </c>
      <c r="F7315" s="9">
        <v>9</v>
      </c>
      <c r="G7315">
        <f>VLOOKUP(E7315,'Data Produk'!$A$2:$E$2517,5,FALSE)</f>
        <v>25200</v>
      </c>
      <c r="H7315">
        <f t="shared" si="229"/>
        <v>226800</v>
      </c>
      <c r="I7315" t="str">
        <f>VLOOKUP(E7315,'Data Produk'!$A$2:$E$2517,3,FALSE)</f>
        <v>KDC105 BHINNEKA USB CABLE TYPE C</v>
      </c>
      <c r="J7315" t="str">
        <f>VLOOKUP(E7315,'Data Produk'!$A$2:$E$2517,4,FALSE)</f>
        <v>CABLE</v>
      </c>
      <c r="K7315" t="str">
        <f>VLOOKUP(D7315,'Data Outlet'!$A$2:$D$17,4,FALSE)</f>
        <v>Hadi Nugroho</v>
      </c>
      <c r="L7315" t="str">
        <f>VLOOKUP(D7315,'Data Outlet'!$A$2:$D$17,2,FALSE)</f>
        <v>MALL KELAPA GADING</v>
      </c>
    </row>
    <row r="7316" spans="1:12" x14ac:dyDescent="0.25">
      <c r="A7316" t="str">
        <f t="shared" si="230"/>
        <v>T-7315</v>
      </c>
      <c r="B7316" s="3" t="s">
        <v>2584</v>
      </c>
      <c r="C7316" s="5">
        <v>45366</v>
      </c>
      <c r="D7316" s="3" t="s">
        <v>42</v>
      </c>
      <c r="E7316" s="4" t="s">
        <v>2229</v>
      </c>
      <c r="F7316" s="9">
        <v>2</v>
      </c>
      <c r="G7316">
        <f>VLOOKUP(E7316,'Data Produk'!$A$2:$E$2517,5,FALSE)</f>
        <v>62100</v>
      </c>
      <c r="H7316">
        <f t="shared" si="229"/>
        <v>124200</v>
      </c>
      <c r="I7316" t="str">
        <f>VLOOKUP(E7316,'Data Produk'!$A$2:$E$2517,3,FALSE)</f>
        <v>BHINNEKA EG3 WIRED EARBUDS BLACK</v>
      </c>
      <c r="J7316" t="str">
        <f>VLOOKUP(E7316,'Data Produk'!$A$2:$E$2517,4,FALSE)</f>
        <v>EARPHONE</v>
      </c>
      <c r="K7316" t="str">
        <f>VLOOKUP(D7316,'Data Outlet'!$A$2:$D$17,4,FALSE)</f>
        <v>Hadi Nugroho</v>
      </c>
      <c r="L7316" t="str">
        <f>VLOOKUP(D7316,'Data Outlet'!$A$2:$D$17,2,FALSE)</f>
        <v>MALL KELAPA GADING</v>
      </c>
    </row>
    <row r="7317" spans="1:12" x14ac:dyDescent="0.25">
      <c r="A7317" t="str">
        <f t="shared" si="230"/>
        <v>T-7316</v>
      </c>
      <c r="B7317" s="3" t="s">
        <v>2584</v>
      </c>
      <c r="C7317" s="5">
        <v>45369</v>
      </c>
      <c r="D7317" s="3" t="s">
        <v>35</v>
      </c>
      <c r="E7317" s="4" t="s">
        <v>1970</v>
      </c>
      <c r="F7317" s="9">
        <v>1</v>
      </c>
      <c r="G7317">
        <f>VLOOKUP(E7317,'Data Produk'!$A$2:$E$2517,5,FALSE)</f>
        <v>38700</v>
      </c>
      <c r="H7317">
        <f t="shared" si="229"/>
        <v>38700</v>
      </c>
      <c r="I7317" t="str">
        <f>VLOOKUP(E7317,'Data Produk'!$A$2:$E$2517,3,FALSE)</f>
        <v>BHINNEKA EG3 WIRED EARBUDS WHITE</v>
      </c>
      <c r="J7317" t="str">
        <f>VLOOKUP(E7317,'Data Produk'!$A$2:$E$2517,4,FALSE)</f>
        <v>EARPHONE</v>
      </c>
      <c r="K7317" t="str">
        <f>VLOOKUP(D7317,'Data Outlet'!$A$2:$D$17,4,FALSE)</f>
        <v>Budi Santoso</v>
      </c>
      <c r="L7317" t="str">
        <f>VLOOKUP(D7317,'Data Outlet'!$A$2:$D$17,2,FALSE)</f>
        <v>BINTARO EXCHANGE</v>
      </c>
    </row>
    <row r="7318" spans="1:12" x14ac:dyDescent="0.25">
      <c r="A7318" t="str">
        <f t="shared" si="230"/>
        <v>T-7317</v>
      </c>
      <c r="B7318" s="3" t="s">
        <v>2584</v>
      </c>
      <c r="C7318" s="5">
        <v>45365</v>
      </c>
      <c r="D7318" s="3" t="s">
        <v>35</v>
      </c>
      <c r="E7318" s="4" t="s">
        <v>1499</v>
      </c>
      <c r="F7318" s="9">
        <v>3</v>
      </c>
      <c r="G7318">
        <f>VLOOKUP(E7318,'Data Produk'!$A$2:$E$2517,5,FALSE)</f>
        <v>25200</v>
      </c>
      <c r="H7318">
        <f t="shared" si="229"/>
        <v>75600</v>
      </c>
      <c r="I7318" t="str">
        <f>VLOOKUP(E7318,'Data Produk'!$A$2:$E$2517,3,FALSE)</f>
        <v>KDC105 BHINNEKA USB CABLE TYPE C</v>
      </c>
      <c r="J7318" t="str">
        <f>VLOOKUP(E7318,'Data Produk'!$A$2:$E$2517,4,FALSE)</f>
        <v>CABLE</v>
      </c>
      <c r="K7318" t="str">
        <f>VLOOKUP(D7318,'Data Outlet'!$A$2:$D$17,4,FALSE)</f>
        <v>Budi Santoso</v>
      </c>
      <c r="L7318" t="str">
        <f>VLOOKUP(D7318,'Data Outlet'!$A$2:$D$17,2,FALSE)</f>
        <v>BINTARO EXCHANGE</v>
      </c>
    </row>
    <row r="7319" spans="1:12" x14ac:dyDescent="0.25">
      <c r="A7319" t="str">
        <f t="shared" si="230"/>
        <v>T-7318</v>
      </c>
      <c r="B7319" s="3" t="s">
        <v>2584</v>
      </c>
      <c r="C7319" s="5">
        <v>45368</v>
      </c>
      <c r="D7319" s="3" t="s">
        <v>42</v>
      </c>
      <c r="E7319" s="4" t="s">
        <v>1147</v>
      </c>
      <c r="F7319" s="9">
        <v>2</v>
      </c>
      <c r="G7319">
        <f>VLOOKUP(E7319,'Data Produk'!$A$2:$E$2517,5,FALSE)</f>
        <v>32000</v>
      </c>
      <c r="H7319">
        <f t="shared" si="229"/>
        <v>64000</v>
      </c>
      <c r="I7319" t="str">
        <f>VLOOKUP(E7319,'Data Produk'!$A$2:$E$2517,3,FALSE)</f>
        <v>KC104 BHINNEKA USB CABLE TYPE C</v>
      </c>
      <c r="J7319" t="str">
        <f>VLOOKUP(E7319,'Data Produk'!$A$2:$E$2517,4,FALSE)</f>
        <v>CABLE</v>
      </c>
      <c r="K7319" t="str">
        <f>VLOOKUP(D7319,'Data Outlet'!$A$2:$D$17,4,FALSE)</f>
        <v>Hadi Nugroho</v>
      </c>
      <c r="L7319" t="str">
        <f>VLOOKUP(D7319,'Data Outlet'!$A$2:$D$17,2,FALSE)</f>
        <v>MALL KELAPA GADING</v>
      </c>
    </row>
    <row r="7320" spans="1:12" x14ac:dyDescent="0.25">
      <c r="A7320" t="str">
        <f t="shared" si="230"/>
        <v>T-7319</v>
      </c>
      <c r="B7320" s="3" t="s">
        <v>2584</v>
      </c>
      <c r="C7320" s="5">
        <v>45362</v>
      </c>
      <c r="D7320" s="3" t="s">
        <v>42</v>
      </c>
      <c r="E7320" s="4" t="s">
        <v>1176</v>
      </c>
      <c r="F7320" s="9">
        <v>9</v>
      </c>
      <c r="G7320">
        <f>VLOOKUP(E7320,'Data Produk'!$A$2:$E$2517,5,FALSE)</f>
        <v>29700</v>
      </c>
      <c r="H7320">
        <f t="shared" si="229"/>
        <v>267300</v>
      </c>
      <c r="I7320" t="str">
        <f>VLOOKUP(E7320,'Data Produk'!$A$2:$E$2517,3,FALSE)</f>
        <v>KC201 BHINNEKA USB CABLE TYPE C</v>
      </c>
      <c r="J7320" t="str">
        <f>VLOOKUP(E7320,'Data Produk'!$A$2:$E$2517,4,FALSE)</f>
        <v>CABLE</v>
      </c>
      <c r="K7320" t="str">
        <f>VLOOKUP(D7320,'Data Outlet'!$A$2:$D$17,4,FALSE)</f>
        <v>Hadi Nugroho</v>
      </c>
      <c r="L7320" t="str">
        <f>VLOOKUP(D7320,'Data Outlet'!$A$2:$D$17,2,FALSE)</f>
        <v>MALL KELAPA GADING</v>
      </c>
    </row>
    <row r="7321" spans="1:12" x14ac:dyDescent="0.25">
      <c r="A7321" t="str">
        <f t="shared" si="230"/>
        <v>T-7320</v>
      </c>
      <c r="B7321" s="3" t="s">
        <v>2584</v>
      </c>
      <c r="C7321" s="5">
        <v>45377</v>
      </c>
      <c r="D7321" s="3" t="s">
        <v>42</v>
      </c>
      <c r="E7321" s="4" t="s">
        <v>2134</v>
      </c>
      <c r="F7321" s="9">
        <v>4</v>
      </c>
      <c r="G7321">
        <f>VLOOKUP(E7321,'Data Produk'!$A$2:$E$2517,5,FALSE)</f>
        <v>60750</v>
      </c>
      <c r="H7321">
        <f t="shared" si="229"/>
        <v>243000</v>
      </c>
      <c r="I7321" t="str">
        <f>VLOOKUP(E7321,'Data Produk'!$A$2:$E$2517,3,FALSE)</f>
        <v>BHINNEKA RAIGOR II WG10 GAMING MOUSE RED</v>
      </c>
      <c r="J7321" t="str">
        <f>VLOOKUP(E7321,'Data Produk'!$A$2:$E$2517,4,FALSE)</f>
        <v>MOUSE GAMING</v>
      </c>
      <c r="K7321" t="str">
        <f>VLOOKUP(D7321,'Data Outlet'!$A$2:$D$17,4,FALSE)</f>
        <v>Hadi Nugroho</v>
      </c>
      <c r="L7321" t="str">
        <f>VLOOKUP(D7321,'Data Outlet'!$A$2:$D$17,2,FALSE)</f>
        <v>MALL KELAPA GADING</v>
      </c>
    </row>
    <row r="7322" spans="1:12" x14ac:dyDescent="0.25">
      <c r="A7322" t="str">
        <f t="shared" si="230"/>
        <v>T-7321</v>
      </c>
      <c r="B7322" s="3" t="s">
        <v>2584</v>
      </c>
      <c r="C7322" s="5">
        <v>45363</v>
      </c>
      <c r="D7322" s="3" t="s">
        <v>37</v>
      </c>
      <c r="E7322" s="4" t="s">
        <v>1229</v>
      </c>
      <c r="F7322" s="9">
        <v>1</v>
      </c>
      <c r="G7322">
        <f>VLOOKUP(E7322,'Data Produk'!$A$2:$E$2517,5,FALSE)</f>
        <v>90000</v>
      </c>
      <c r="H7322">
        <f t="shared" si="229"/>
        <v>90000</v>
      </c>
      <c r="I7322" t="str">
        <f>VLOOKUP(E7322,'Data Produk'!$A$2:$E$2517,3,FALSE)</f>
        <v>BHINNEKA Gaming Mouse X15</v>
      </c>
      <c r="J7322" t="str">
        <f>VLOOKUP(E7322,'Data Produk'!$A$2:$E$2517,4,FALSE)</f>
        <v>MOUSE GAMING</v>
      </c>
      <c r="K7322" t="str">
        <f>VLOOKUP(D7322,'Data Outlet'!$A$2:$D$17,4,FALSE)</f>
        <v>Dewi Lestari</v>
      </c>
      <c r="L7322" t="str">
        <f>VLOOKUP(D7322,'Data Outlet'!$A$2:$D$17,2,FALSE)</f>
        <v>CIBUBUR JUNCTION</v>
      </c>
    </row>
    <row r="7323" spans="1:12" x14ac:dyDescent="0.25">
      <c r="A7323" t="str">
        <f t="shared" si="230"/>
        <v>T-7322</v>
      </c>
      <c r="B7323" s="3" t="s">
        <v>2584</v>
      </c>
      <c r="C7323" s="5">
        <v>45373</v>
      </c>
      <c r="D7323" s="3" t="s">
        <v>35</v>
      </c>
      <c r="E7323" s="4" t="s">
        <v>1882</v>
      </c>
      <c r="F7323" s="9">
        <v>2</v>
      </c>
      <c r="G7323">
        <f>VLOOKUP(E7323,'Data Produk'!$A$2:$E$2517,5,FALSE)</f>
        <v>115200</v>
      </c>
      <c r="H7323">
        <f t="shared" si="229"/>
        <v>230400</v>
      </c>
      <c r="I7323" t="str">
        <f>VLOOKUP(E7323,'Data Produk'!$A$2:$E$2517,3,FALSE)</f>
        <v>BHINNEKA PRISMA+ MBR01 MOUSE ACCESSORIES</v>
      </c>
      <c r="J7323" t="str">
        <f>VLOOKUP(E7323,'Data Produk'!$A$2:$E$2517,4,FALSE)</f>
        <v>OTHER ACCESSORIES</v>
      </c>
      <c r="K7323" t="str">
        <f>VLOOKUP(D7323,'Data Outlet'!$A$2:$D$17,4,FALSE)</f>
        <v>Budi Santoso</v>
      </c>
      <c r="L7323" t="str">
        <f>VLOOKUP(D7323,'Data Outlet'!$A$2:$D$17,2,FALSE)</f>
        <v>BINTARO EXCHANGE</v>
      </c>
    </row>
    <row r="7324" spans="1:12" x14ac:dyDescent="0.25">
      <c r="A7324" t="str">
        <f t="shared" si="230"/>
        <v>T-7323</v>
      </c>
      <c r="B7324" s="3" t="s">
        <v>2584</v>
      </c>
      <c r="C7324" s="5">
        <v>45378</v>
      </c>
      <c r="D7324" s="3" t="s">
        <v>37</v>
      </c>
      <c r="E7324" s="4" t="s">
        <v>2230</v>
      </c>
      <c r="F7324" s="9">
        <v>1</v>
      </c>
      <c r="G7324">
        <f>VLOOKUP(E7324,'Data Produk'!$A$2:$E$2517,5,FALSE)</f>
        <v>79200</v>
      </c>
      <c r="H7324">
        <f t="shared" si="229"/>
        <v>79200</v>
      </c>
      <c r="I7324" t="str">
        <f>VLOOKUP(E7324,'Data Produk'!$A$2:$E$2517,3,FALSE)</f>
        <v>BHINNEKA MEOW AC5001 HEADSET ACCESSORIES WHITE</v>
      </c>
      <c r="J7324" t="str">
        <f>VLOOKUP(E7324,'Data Produk'!$A$2:$E$2517,4,FALSE)</f>
        <v>OTHER ACCESSORIES</v>
      </c>
      <c r="K7324" t="str">
        <f>VLOOKUP(D7324,'Data Outlet'!$A$2:$D$17,4,FALSE)</f>
        <v>Dewi Lestari</v>
      </c>
      <c r="L7324" t="str">
        <f>VLOOKUP(D7324,'Data Outlet'!$A$2:$D$17,2,FALSE)</f>
        <v>CIBUBUR JUNCTION</v>
      </c>
    </row>
    <row r="7325" spans="1:12" x14ac:dyDescent="0.25">
      <c r="A7325" t="str">
        <f t="shared" si="230"/>
        <v>T-7324</v>
      </c>
      <c r="B7325" s="3" t="s">
        <v>2584</v>
      </c>
      <c r="C7325" s="5">
        <v>45378</v>
      </c>
      <c r="D7325" s="3" t="s">
        <v>35</v>
      </c>
      <c r="E7325" s="4" t="s">
        <v>1491</v>
      </c>
      <c r="F7325" s="9">
        <v>1</v>
      </c>
      <c r="G7325">
        <f>VLOOKUP(E7325,'Data Produk'!$A$2:$E$2517,5,FALSE)</f>
        <v>73800</v>
      </c>
      <c r="H7325">
        <f t="shared" si="229"/>
        <v>73800</v>
      </c>
      <c r="I7325" t="str">
        <f>VLOOKUP(E7325,'Data Produk'!$A$2:$E$2517,3,FALSE)</f>
        <v>BHINNEKA SMART LIGHT BUB 9W SLB101</v>
      </c>
      <c r="J7325" t="str">
        <f>VLOOKUP(E7325,'Data Produk'!$A$2:$E$2517,4,FALSE)</f>
        <v>SMART LIFE</v>
      </c>
      <c r="K7325" t="str">
        <f>VLOOKUP(D7325,'Data Outlet'!$A$2:$D$17,4,FALSE)</f>
        <v>Budi Santoso</v>
      </c>
      <c r="L7325" t="str">
        <f>VLOOKUP(D7325,'Data Outlet'!$A$2:$D$17,2,FALSE)</f>
        <v>BINTARO EXCHANGE</v>
      </c>
    </row>
    <row r="7326" spans="1:12" x14ac:dyDescent="0.25">
      <c r="A7326" t="str">
        <f t="shared" si="230"/>
        <v>T-7325</v>
      </c>
      <c r="B7326" s="3" t="s">
        <v>2584</v>
      </c>
      <c r="C7326" s="5">
        <v>45367</v>
      </c>
      <c r="D7326" s="3" t="s">
        <v>35</v>
      </c>
      <c r="E7326" s="4" t="s">
        <v>1836</v>
      </c>
      <c r="F7326" s="9">
        <v>1</v>
      </c>
      <c r="G7326">
        <f>VLOOKUP(E7326,'Data Produk'!$A$2:$E$2517,5,FALSE)</f>
        <v>107100</v>
      </c>
      <c r="H7326">
        <f t="shared" si="229"/>
        <v>107100</v>
      </c>
      <c r="I7326" t="str">
        <f>VLOOKUP(E7326,'Data Produk'!$A$2:$E$2517,3,FALSE)</f>
        <v>BHINNEKA CW2-Q02 38W 2-PORTS CHARGER (QC) WHITE</v>
      </c>
      <c r="J7326" t="str">
        <f>VLOOKUP(E7326,'Data Produk'!$A$2:$E$2517,4,FALSE)</f>
        <v>CHARGER</v>
      </c>
      <c r="K7326" t="str">
        <f>VLOOKUP(D7326,'Data Outlet'!$A$2:$D$17,4,FALSE)</f>
        <v>Budi Santoso</v>
      </c>
      <c r="L7326" t="str">
        <f>VLOOKUP(D7326,'Data Outlet'!$A$2:$D$17,2,FALSE)</f>
        <v>BINTARO EXCHANGE</v>
      </c>
    </row>
    <row r="7327" spans="1:12" x14ac:dyDescent="0.25">
      <c r="A7327" t="str">
        <f t="shared" si="230"/>
        <v>T-7326</v>
      </c>
      <c r="B7327" s="3" t="s">
        <v>2584</v>
      </c>
      <c r="C7327" s="5">
        <v>45373</v>
      </c>
      <c r="D7327" s="3" t="s">
        <v>35</v>
      </c>
      <c r="E7327" s="4" t="s">
        <v>2231</v>
      </c>
      <c r="F7327" s="9">
        <v>1</v>
      </c>
      <c r="G7327">
        <f>VLOOKUP(E7327,'Data Produk'!$A$2:$E$2517,5,FALSE)</f>
        <v>179100</v>
      </c>
      <c r="H7327">
        <f t="shared" si="229"/>
        <v>179100</v>
      </c>
      <c r="I7327" t="str">
        <f>VLOOKUP(E7327,'Data Produk'!$A$2:$E$2517,3,FALSE)</f>
        <v>BHINNEKA Gaming Headset HG24</v>
      </c>
      <c r="J7327" t="str">
        <f>VLOOKUP(E7327,'Data Produk'!$A$2:$E$2517,4,FALSE)</f>
        <v>GAMING HEADSET</v>
      </c>
      <c r="K7327" t="str">
        <f>VLOOKUP(D7327,'Data Outlet'!$A$2:$D$17,4,FALSE)</f>
        <v>Budi Santoso</v>
      </c>
      <c r="L7327" t="str">
        <f>VLOOKUP(D7327,'Data Outlet'!$A$2:$D$17,2,FALSE)</f>
        <v>BINTARO EXCHANGE</v>
      </c>
    </row>
    <row r="7328" spans="1:12" x14ac:dyDescent="0.25">
      <c r="A7328" t="str">
        <f t="shared" si="230"/>
        <v>T-7327</v>
      </c>
      <c r="B7328" s="3" t="s">
        <v>2584</v>
      </c>
      <c r="C7328" s="5">
        <v>45361</v>
      </c>
      <c r="D7328" s="3" t="s">
        <v>37</v>
      </c>
      <c r="E7328" s="4" t="s">
        <v>1852</v>
      </c>
      <c r="F7328" s="9">
        <v>1</v>
      </c>
      <c r="G7328">
        <f>VLOOKUP(E7328,'Data Produk'!$A$2:$E$2517,5,FALSE)</f>
        <v>29700</v>
      </c>
      <c r="H7328">
        <f t="shared" si="229"/>
        <v>29700</v>
      </c>
      <c r="I7328" t="str">
        <f>VLOOKUP(E7328,'Data Produk'!$A$2:$E$2517,3,FALSE)</f>
        <v>KM104 BHINNEKA USB CABLE MICRO</v>
      </c>
      <c r="J7328" t="str">
        <f>VLOOKUP(E7328,'Data Produk'!$A$2:$E$2517,4,FALSE)</f>
        <v>CABLE</v>
      </c>
      <c r="K7328" t="str">
        <f>VLOOKUP(D7328,'Data Outlet'!$A$2:$D$17,4,FALSE)</f>
        <v>Dewi Lestari</v>
      </c>
      <c r="L7328" t="str">
        <f>VLOOKUP(D7328,'Data Outlet'!$A$2:$D$17,2,FALSE)</f>
        <v>CIBUBUR JUNCTION</v>
      </c>
    </row>
    <row r="7329" spans="1:12" x14ac:dyDescent="0.25">
      <c r="A7329" t="str">
        <f t="shared" si="230"/>
        <v>T-7328</v>
      </c>
      <c r="B7329" s="3" t="s">
        <v>2584</v>
      </c>
      <c r="C7329" s="5">
        <v>45381</v>
      </c>
      <c r="D7329" s="3" t="s">
        <v>35</v>
      </c>
      <c r="E7329" s="4" t="s">
        <v>342</v>
      </c>
      <c r="F7329" s="9">
        <v>3</v>
      </c>
      <c r="G7329">
        <f>VLOOKUP(E7329,'Data Produk'!$A$2:$E$2517,5,FALSE)</f>
        <v>60750</v>
      </c>
      <c r="H7329">
        <f t="shared" si="229"/>
        <v>182250</v>
      </c>
      <c r="I7329" t="str">
        <f>VLOOKUP(E7329,'Data Produk'!$A$2:$E$2517,3,FALSE)</f>
        <v>BHINNEKA RAIGOR II WG10 GAMING MOUSE BLACK</v>
      </c>
      <c r="J7329" t="str">
        <f>VLOOKUP(E7329,'Data Produk'!$A$2:$E$2517,4,FALSE)</f>
        <v>MOUSE GAMING</v>
      </c>
      <c r="K7329" t="str">
        <f>VLOOKUP(D7329,'Data Outlet'!$A$2:$D$17,4,FALSE)</f>
        <v>Budi Santoso</v>
      </c>
      <c r="L7329" t="str">
        <f>VLOOKUP(D7329,'Data Outlet'!$A$2:$D$17,2,FALSE)</f>
        <v>BINTARO EXCHANGE</v>
      </c>
    </row>
    <row r="7330" spans="1:12" x14ac:dyDescent="0.25">
      <c r="A7330" t="str">
        <f t="shared" si="230"/>
        <v>T-7329</v>
      </c>
      <c r="B7330" s="3" t="s">
        <v>2584</v>
      </c>
      <c r="C7330" s="5">
        <v>45367</v>
      </c>
      <c r="D7330" s="3" t="s">
        <v>37</v>
      </c>
      <c r="E7330" s="4" t="s">
        <v>1362</v>
      </c>
      <c r="F7330" s="9">
        <v>1</v>
      </c>
      <c r="G7330">
        <f>VLOOKUP(E7330,'Data Produk'!$A$2:$E$2517,5,FALSE)</f>
        <v>29700</v>
      </c>
      <c r="H7330">
        <f t="shared" si="229"/>
        <v>29700</v>
      </c>
      <c r="I7330" t="str">
        <f>VLOOKUP(E7330,'Data Produk'!$A$2:$E$2517,3,FALSE)</f>
        <v>KC201 BHINNEKA USB CABLE TYPE C</v>
      </c>
      <c r="J7330" t="str">
        <f>VLOOKUP(E7330,'Data Produk'!$A$2:$E$2517,4,FALSE)</f>
        <v>CABLE</v>
      </c>
      <c r="K7330" t="str">
        <f>VLOOKUP(D7330,'Data Outlet'!$A$2:$D$17,4,FALSE)</f>
        <v>Dewi Lestari</v>
      </c>
      <c r="L7330" t="str">
        <f>VLOOKUP(D7330,'Data Outlet'!$A$2:$D$17,2,FALSE)</f>
        <v>CIBUBUR JUNCTION</v>
      </c>
    </row>
    <row r="7331" spans="1:12" x14ac:dyDescent="0.25">
      <c r="A7331" t="str">
        <f t="shared" si="230"/>
        <v>T-7330</v>
      </c>
      <c r="B7331" s="3" t="s">
        <v>2584</v>
      </c>
      <c r="C7331" s="5">
        <v>45380</v>
      </c>
      <c r="D7331" s="3" t="s">
        <v>42</v>
      </c>
      <c r="E7331" s="4" t="s">
        <v>687</v>
      </c>
      <c r="F7331" s="9">
        <v>4</v>
      </c>
      <c r="G7331">
        <f>VLOOKUP(E7331,'Data Produk'!$A$2:$E$2517,5,FALSE)</f>
        <v>94500</v>
      </c>
      <c r="H7331">
        <f t="shared" si="229"/>
        <v>378000</v>
      </c>
      <c r="I7331" t="str">
        <f>VLOOKUP(E7331,'Data Produk'!$A$2:$E$2517,3,FALSE)</f>
        <v>BHINNEKA SMART LIGHT BUB 12W SLB102</v>
      </c>
      <c r="J7331" t="str">
        <f>VLOOKUP(E7331,'Data Produk'!$A$2:$E$2517,4,FALSE)</f>
        <v>SMART LIFE</v>
      </c>
      <c r="K7331" t="str">
        <f>VLOOKUP(D7331,'Data Outlet'!$A$2:$D$17,4,FALSE)</f>
        <v>Hadi Nugroho</v>
      </c>
      <c r="L7331" t="str">
        <f>VLOOKUP(D7331,'Data Outlet'!$A$2:$D$17,2,FALSE)</f>
        <v>MALL KELAPA GADING</v>
      </c>
    </row>
    <row r="7332" spans="1:12" x14ac:dyDescent="0.25">
      <c r="A7332" t="str">
        <f t="shared" si="230"/>
        <v>T-7331</v>
      </c>
      <c r="B7332" s="3" t="s">
        <v>2584</v>
      </c>
      <c r="C7332" s="5">
        <v>45365</v>
      </c>
      <c r="D7332" s="3" t="s">
        <v>42</v>
      </c>
      <c r="E7332" s="4" t="s">
        <v>2232</v>
      </c>
      <c r="F7332" s="9">
        <v>1</v>
      </c>
      <c r="G7332">
        <f>VLOOKUP(E7332,'Data Produk'!$A$2:$E$2517,5,FALSE)</f>
        <v>11700</v>
      </c>
      <c r="H7332">
        <f t="shared" si="229"/>
        <v>11700</v>
      </c>
      <c r="I7332" t="str">
        <f>VLOOKUP(E7332,'Data Produk'!$A$2:$E$2517,3,FALSE)</f>
        <v>BHINNEKA Gaming Mousepad MP25</v>
      </c>
      <c r="J7332" t="str">
        <f>VLOOKUP(E7332,'Data Produk'!$A$2:$E$2517,4,FALSE)</f>
        <v>BASIC MOUSEPAD</v>
      </c>
      <c r="K7332" t="str">
        <f>VLOOKUP(D7332,'Data Outlet'!$A$2:$D$17,4,FALSE)</f>
        <v>Hadi Nugroho</v>
      </c>
      <c r="L7332" t="str">
        <f>VLOOKUP(D7332,'Data Outlet'!$A$2:$D$17,2,FALSE)</f>
        <v>MALL KELAPA GADING</v>
      </c>
    </row>
    <row r="7333" spans="1:12" x14ac:dyDescent="0.25">
      <c r="A7333" t="str">
        <f t="shared" si="230"/>
        <v>T-7332</v>
      </c>
      <c r="B7333" s="3" t="s">
        <v>2584</v>
      </c>
      <c r="C7333" s="5">
        <v>45380</v>
      </c>
      <c r="D7333" s="3" t="s">
        <v>35</v>
      </c>
      <c r="E7333" s="4" t="s">
        <v>1877</v>
      </c>
      <c r="F7333" s="9">
        <v>1</v>
      </c>
      <c r="G7333">
        <f>VLOOKUP(E7333,'Data Produk'!$A$2:$E$2517,5,FALSE)</f>
        <v>15000</v>
      </c>
      <c r="H7333">
        <f t="shared" si="229"/>
        <v>15000</v>
      </c>
      <c r="I7333" t="str">
        <f>VLOOKUP(E7333,'Data Produk'!$A$2:$E$2517,3,FALSE)</f>
        <v>KM103 BHINNEKA USB CABLE MICRO</v>
      </c>
      <c r="J7333" t="str">
        <f>VLOOKUP(E7333,'Data Produk'!$A$2:$E$2517,4,FALSE)</f>
        <v>CABLE</v>
      </c>
      <c r="K7333" t="str">
        <f>VLOOKUP(D7333,'Data Outlet'!$A$2:$D$17,4,FALSE)</f>
        <v>Budi Santoso</v>
      </c>
      <c r="L7333" t="str">
        <f>VLOOKUP(D7333,'Data Outlet'!$A$2:$D$17,2,FALSE)</f>
        <v>BINTARO EXCHANGE</v>
      </c>
    </row>
    <row r="7334" spans="1:12" x14ac:dyDescent="0.25">
      <c r="A7334" t="str">
        <f t="shared" si="230"/>
        <v>T-7333</v>
      </c>
      <c r="B7334" s="3" t="s">
        <v>2584</v>
      </c>
      <c r="C7334" s="5">
        <v>45354</v>
      </c>
      <c r="D7334" s="3" t="s">
        <v>37</v>
      </c>
      <c r="E7334" s="4" t="s">
        <v>1275</v>
      </c>
      <c r="F7334" s="9">
        <v>1</v>
      </c>
      <c r="G7334">
        <f>VLOOKUP(E7334,'Data Produk'!$A$2:$E$2517,5,FALSE)</f>
        <v>25200</v>
      </c>
      <c r="H7334">
        <f t="shared" si="229"/>
        <v>25200</v>
      </c>
      <c r="I7334" t="str">
        <f>VLOOKUP(E7334,'Data Produk'!$A$2:$E$2517,3,FALSE)</f>
        <v>KDC105 BHINNEKA USB CABLE TYPE C</v>
      </c>
      <c r="J7334" t="str">
        <f>VLOOKUP(E7334,'Data Produk'!$A$2:$E$2517,4,FALSE)</f>
        <v>CABLE</v>
      </c>
      <c r="K7334" t="str">
        <f>VLOOKUP(D7334,'Data Outlet'!$A$2:$D$17,4,FALSE)</f>
        <v>Dewi Lestari</v>
      </c>
      <c r="L7334" t="str">
        <f>VLOOKUP(D7334,'Data Outlet'!$A$2:$D$17,2,FALSE)</f>
        <v>CIBUBUR JUNCTION</v>
      </c>
    </row>
    <row r="7335" spans="1:12" x14ac:dyDescent="0.25">
      <c r="A7335" t="str">
        <f t="shared" si="230"/>
        <v>T-7334</v>
      </c>
      <c r="B7335" s="3" t="s">
        <v>2584</v>
      </c>
      <c r="C7335" s="5">
        <v>45357</v>
      </c>
      <c r="D7335" s="3" t="s">
        <v>35</v>
      </c>
      <c r="E7335" s="4" t="s">
        <v>332</v>
      </c>
      <c r="F7335" s="9">
        <v>1</v>
      </c>
      <c r="G7335">
        <f>VLOOKUP(E7335,'Data Produk'!$A$2:$E$2517,5,FALSE)</f>
        <v>247500</v>
      </c>
      <c r="H7335">
        <f t="shared" si="229"/>
        <v>247500</v>
      </c>
      <c r="I7335" t="str">
        <f>VLOOKUP(E7335,'Data Produk'!$A$2:$E$2517,3,FALSE)</f>
        <v>BHINNEKA POWER PLUS 65W 3-PORTS GAN CHARGER (PD/PPS+QC) BLACK</v>
      </c>
      <c r="J7335" t="str">
        <f>VLOOKUP(E7335,'Data Produk'!$A$2:$E$2517,4,FALSE)</f>
        <v>CHARGER</v>
      </c>
      <c r="K7335" t="str">
        <f>VLOOKUP(D7335,'Data Outlet'!$A$2:$D$17,4,FALSE)</f>
        <v>Budi Santoso</v>
      </c>
      <c r="L7335" t="str">
        <f>VLOOKUP(D7335,'Data Outlet'!$A$2:$D$17,2,FALSE)</f>
        <v>BINTARO EXCHANGE</v>
      </c>
    </row>
    <row r="7336" spans="1:12" x14ac:dyDescent="0.25">
      <c r="A7336" t="str">
        <f t="shared" si="230"/>
        <v>T-7335</v>
      </c>
      <c r="B7336" s="3" t="s">
        <v>2584</v>
      </c>
      <c r="C7336" s="5">
        <v>45362</v>
      </c>
      <c r="D7336" s="3" t="s">
        <v>37</v>
      </c>
      <c r="E7336" s="4" t="s">
        <v>1183</v>
      </c>
      <c r="F7336" s="9">
        <v>4</v>
      </c>
      <c r="G7336">
        <f>VLOOKUP(E7336,'Data Produk'!$A$2:$E$2517,5,FALSE)</f>
        <v>34200</v>
      </c>
      <c r="H7336">
        <f t="shared" si="229"/>
        <v>136800</v>
      </c>
      <c r="I7336" t="str">
        <f>VLOOKUP(E7336,'Data Produk'!$A$2:$E$2517,3,FALSE)</f>
        <v>KDL105 BHINNEKA USB CABLE LIGHTNING</v>
      </c>
      <c r="J7336" t="str">
        <f>VLOOKUP(E7336,'Data Produk'!$A$2:$E$2517,4,FALSE)</f>
        <v>CABLE</v>
      </c>
      <c r="K7336" t="str">
        <f>VLOOKUP(D7336,'Data Outlet'!$A$2:$D$17,4,FALSE)</f>
        <v>Dewi Lestari</v>
      </c>
      <c r="L7336" t="str">
        <f>VLOOKUP(D7336,'Data Outlet'!$A$2:$D$17,2,FALSE)</f>
        <v>CIBUBUR JUNCTION</v>
      </c>
    </row>
    <row r="7337" spans="1:12" x14ac:dyDescent="0.25">
      <c r="A7337" t="str">
        <f t="shared" si="230"/>
        <v>T-7336</v>
      </c>
      <c r="B7337" s="3" t="s">
        <v>2584</v>
      </c>
      <c r="C7337" s="5">
        <v>45377</v>
      </c>
      <c r="D7337" s="3" t="s">
        <v>42</v>
      </c>
      <c r="E7337" s="4" t="s">
        <v>768</v>
      </c>
      <c r="F7337" s="9">
        <v>5</v>
      </c>
      <c r="G7337">
        <f>VLOOKUP(E7337,'Data Produk'!$A$2:$E$2517,5,FALSE)</f>
        <v>94500</v>
      </c>
      <c r="H7337">
        <f t="shared" si="229"/>
        <v>472500</v>
      </c>
      <c r="I7337" t="str">
        <f>VLOOKUP(E7337,'Data Produk'!$A$2:$E$2517,3,FALSE)</f>
        <v>BHINNEKA POWER GO 25W 1-PORT TYPE-C USB CHARGER (PD/PPS) WHITE</v>
      </c>
      <c r="J7337" t="str">
        <f>VLOOKUP(E7337,'Data Produk'!$A$2:$E$2517,4,FALSE)</f>
        <v>CHARGER</v>
      </c>
      <c r="K7337" t="str">
        <f>VLOOKUP(D7337,'Data Outlet'!$A$2:$D$17,4,FALSE)</f>
        <v>Hadi Nugroho</v>
      </c>
      <c r="L7337" t="str">
        <f>VLOOKUP(D7337,'Data Outlet'!$A$2:$D$17,2,FALSE)</f>
        <v>MALL KELAPA GADING</v>
      </c>
    </row>
    <row r="7338" spans="1:12" x14ac:dyDescent="0.25">
      <c r="A7338" t="str">
        <f t="shared" si="230"/>
        <v>T-7337</v>
      </c>
      <c r="B7338" s="3" t="s">
        <v>2584</v>
      </c>
      <c r="C7338" s="5">
        <v>45369</v>
      </c>
      <c r="D7338" s="3" t="s">
        <v>42</v>
      </c>
      <c r="E7338" s="4" t="s">
        <v>1048</v>
      </c>
      <c r="F7338" s="9">
        <v>11</v>
      </c>
      <c r="G7338">
        <f>VLOOKUP(E7338,'Data Produk'!$A$2:$E$2517,5,FALSE)</f>
        <v>15000</v>
      </c>
      <c r="H7338">
        <f t="shared" si="229"/>
        <v>165000</v>
      </c>
      <c r="I7338" t="str">
        <f>VLOOKUP(E7338,'Data Produk'!$A$2:$E$2517,3,FALSE)</f>
        <v>KC103 BHINNEKA USB CABLE TYPE C</v>
      </c>
      <c r="J7338" t="str">
        <f>VLOOKUP(E7338,'Data Produk'!$A$2:$E$2517,4,FALSE)</f>
        <v>CABLE</v>
      </c>
      <c r="K7338" t="str">
        <f>VLOOKUP(D7338,'Data Outlet'!$A$2:$D$17,4,FALSE)</f>
        <v>Hadi Nugroho</v>
      </c>
      <c r="L7338" t="str">
        <f>VLOOKUP(D7338,'Data Outlet'!$A$2:$D$17,2,FALSE)</f>
        <v>MALL KELAPA GADING</v>
      </c>
    </row>
    <row r="7339" spans="1:12" x14ac:dyDescent="0.25">
      <c r="A7339" t="str">
        <f t="shared" si="230"/>
        <v>T-7338</v>
      </c>
      <c r="B7339" s="3" t="s">
        <v>2584</v>
      </c>
      <c r="C7339" s="5">
        <v>45355</v>
      </c>
      <c r="D7339" s="3" t="s">
        <v>42</v>
      </c>
      <c r="E7339" s="4" t="s">
        <v>1024</v>
      </c>
      <c r="F7339" s="9">
        <v>3</v>
      </c>
      <c r="G7339">
        <f>VLOOKUP(E7339,'Data Produk'!$A$2:$E$2517,5,FALSE)</f>
        <v>32000</v>
      </c>
      <c r="H7339">
        <f t="shared" si="229"/>
        <v>96000</v>
      </c>
      <c r="I7339" t="str">
        <f>VLOOKUP(E7339,'Data Produk'!$A$2:$E$2517,3,FALSE)</f>
        <v>KL104 BHINNEKA USB CABLE LIGHTNING</v>
      </c>
      <c r="J7339" t="str">
        <f>VLOOKUP(E7339,'Data Produk'!$A$2:$E$2517,4,FALSE)</f>
        <v>CABLE</v>
      </c>
      <c r="K7339" t="str">
        <f>VLOOKUP(D7339,'Data Outlet'!$A$2:$D$17,4,FALSE)</f>
        <v>Hadi Nugroho</v>
      </c>
      <c r="L7339" t="str">
        <f>VLOOKUP(D7339,'Data Outlet'!$A$2:$D$17,2,FALSE)</f>
        <v>MALL KELAPA GADING</v>
      </c>
    </row>
    <row r="7340" spans="1:12" x14ac:dyDescent="0.25">
      <c r="A7340" t="str">
        <f t="shared" si="230"/>
        <v>T-7339</v>
      </c>
      <c r="B7340" s="3" t="s">
        <v>2584</v>
      </c>
      <c r="C7340" s="5">
        <v>45379</v>
      </c>
      <c r="D7340" s="3" t="s">
        <v>42</v>
      </c>
      <c r="E7340" s="4" t="s">
        <v>1228</v>
      </c>
      <c r="F7340" s="9">
        <v>1</v>
      </c>
      <c r="G7340">
        <f>VLOOKUP(E7340,'Data Produk'!$A$2:$E$2517,5,FALSE)</f>
        <v>34200</v>
      </c>
      <c r="H7340">
        <f t="shared" si="229"/>
        <v>34200</v>
      </c>
      <c r="I7340" t="str">
        <f>VLOOKUP(E7340,'Data Produk'!$A$2:$E$2517,3,FALSE)</f>
        <v>KDL105 BHINNEKA USB CABLE LIGHTNING</v>
      </c>
      <c r="J7340" t="str">
        <f>VLOOKUP(E7340,'Data Produk'!$A$2:$E$2517,4,FALSE)</f>
        <v>CABLE</v>
      </c>
      <c r="K7340" t="str">
        <f>VLOOKUP(D7340,'Data Outlet'!$A$2:$D$17,4,FALSE)</f>
        <v>Hadi Nugroho</v>
      </c>
      <c r="L7340" t="str">
        <f>VLOOKUP(D7340,'Data Outlet'!$A$2:$D$17,2,FALSE)</f>
        <v>MALL KELAPA GADING</v>
      </c>
    </row>
    <row r="7341" spans="1:12" x14ac:dyDescent="0.25">
      <c r="A7341" t="str">
        <f t="shared" si="230"/>
        <v>T-7340</v>
      </c>
      <c r="B7341" s="3" t="s">
        <v>2584</v>
      </c>
      <c r="C7341" s="5">
        <v>45375</v>
      </c>
      <c r="D7341" s="3" t="s">
        <v>37</v>
      </c>
      <c r="E7341" s="4" t="s">
        <v>112</v>
      </c>
      <c r="F7341" s="9">
        <v>2</v>
      </c>
      <c r="G7341">
        <f>VLOOKUP(E7341,'Data Produk'!$A$2:$E$2517,5,FALSE)</f>
        <v>15000</v>
      </c>
      <c r="H7341">
        <f t="shared" si="229"/>
        <v>30000</v>
      </c>
      <c r="I7341" t="str">
        <f>VLOOKUP(E7341,'Data Produk'!$A$2:$E$2517,3,FALSE)</f>
        <v>KC103 BHINNEKA USB CABLE TYPE C</v>
      </c>
      <c r="J7341" t="str">
        <f>VLOOKUP(E7341,'Data Produk'!$A$2:$E$2517,4,FALSE)</f>
        <v>CABLE</v>
      </c>
      <c r="K7341" t="str">
        <f>VLOOKUP(D7341,'Data Outlet'!$A$2:$D$17,4,FALSE)</f>
        <v>Dewi Lestari</v>
      </c>
      <c r="L7341" t="str">
        <f>VLOOKUP(D7341,'Data Outlet'!$A$2:$D$17,2,FALSE)</f>
        <v>CIBUBUR JUNCTION</v>
      </c>
    </row>
    <row r="7342" spans="1:12" x14ac:dyDescent="0.25">
      <c r="A7342" t="str">
        <f t="shared" si="230"/>
        <v>T-7341</v>
      </c>
      <c r="B7342" s="3" t="s">
        <v>2584</v>
      </c>
      <c r="C7342" s="5">
        <v>45371</v>
      </c>
      <c r="D7342" s="3" t="s">
        <v>42</v>
      </c>
      <c r="E7342" s="4" t="s">
        <v>1132</v>
      </c>
      <c r="F7342" s="9">
        <v>1</v>
      </c>
      <c r="G7342">
        <f>VLOOKUP(E7342,'Data Produk'!$A$2:$E$2517,5,FALSE)</f>
        <v>65700</v>
      </c>
      <c r="H7342">
        <f t="shared" si="229"/>
        <v>65700</v>
      </c>
      <c r="I7342" t="str">
        <f>VLOOKUP(E7342,'Data Produk'!$A$2:$E$2517,3,FALSE)</f>
        <v>BHINNEKA AGILE MP453 GAMING MOUSEPAD BLACK</v>
      </c>
      <c r="J7342" t="str">
        <f>VLOOKUP(E7342,'Data Produk'!$A$2:$E$2517,4,FALSE)</f>
        <v>GAMING MOUSEPAD</v>
      </c>
      <c r="K7342" t="str">
        <f>VLOOKUP(D7342,'Data Outlet'!$A$2:$D$17,4,FALSE)</f>
        <v>Hadi Nugroho</v>
      </c>
      <c r="L7342" t="str">
        <f>VLOOKUP(D7342,'Data Outlet'!$A$2:$D$17,2,FALSE)</f>
        <v>MALL KELAPA GADING</v>
      </c>
    </row>
    <row r="7343" spans="1:12" x14ac:dyDescent="0.25">
      <c r="A7343" t="str">
        <f t="shared" si="230"/>
        <v>T-7342</v>
      </c>
      <c r="B7343" s="3" t="s">
        <v>2584</v>
      </c>
      <c r="C7343" s="5">
        <v>45359</v>
      </c>
      <c r="D7343" s="3" t="s">
        <v>42</v>
      </c>
      <c r="E7343" s="4" t="s">
        <v>1129</v>
      </c>
      <c r="F7343" s="9">
        <v>2</v>
      </c>
      <c r="G7343">
        <f>VLOOKUP(E7343,'Data Produk'!$A$2:$E$2517,5,FALSE)</f>
        <v>44100</v>
      </c>
      <c r="H7343">
        <f t="shared" si="229"/>
        <v>88200</v>
      </c>
      <c r="I7343" t="str">
        <f>VLOOKUP(E7343,'Data Produk'!$A$2:$E$2517,3,FALSE)</f>
        <v>BHINNEKA POWER PURE 18W 1-PORT TYPE-A USB CHARGER (QC) WHITE</v>
      </c>
      <c r="J7343" t="str">
        <f>VLOOKUP(E7343,'Data Produk'!$A$2:$E$2517,4,FALSE)</f>
        <v>CHARGER</v>
      </c>
      <c r="K7343" t="str">
        <f>VLOOKUP(D7343,'Data Outlet'!$A$2:$D$17,4,FALSE)</f>
        <v>Hadi Nugroho</v>
      </c>
      <c r="L7343" t="str">
        <f>VLOOKUP(D7343,'Data Outlet'!$A$2:$D$17,2,FALSE)</f>
        <v>MALL KELAPA GADING</v>
      </c>
    </row>
    <row r="7344" spans="1:12" x14ac:dyDescent="0.25">
      <c r="A7344" t="str">
        <f t="shared" si="230"/>
        <v>T-7343</v>
      </c>
      <c r="B7344" s="3" t="s">
        <v>2584</v>
      </c>
      <c r="C7344" s="5">
        <v>45364</v>
      </c>
      <c r="D7344" s="3" t="s">
        <v>35</v>
      </c>
      <c r="E7344" s="4" t="s">
        <v>1540</v>
      </c>
      <c r="F7344" s="9">
        <v>1</v>
      </c>
      <c r="G7344">
        <f>VLOOKUP(E7344,'Data Produk'!$A$2:$E$2517,5,FALSE)</f>
        <v>125100</v>
      </c>
      <c r="H7344">
        <f t="shared" si="229"/>
        <v>125100</v>
      </c>
      <c r="I7344" t="str">
        <f>VLOOKUP(E7344,'Data Produk'!$A$2:$E$2517,3,FALSE)</f>
        <v>BHINNEKA THOR II X16 GAMING MOUSE BLACK</v>
      </c>
      <c r="J7344" t="str">
        <f>VLOOKUP(E7344,'Data Produk'!$A$2:$E$2517,4,FALSE)</f>
        <v>MOUSE GAMING</v>
      </c>
      <c r="K7344" t="str">
        <f>VLOOKUP(D7344,'Data Outlet'!$A$2:$D$17,4,FALSE)</f>
        <v>Budi Santoso</v>
      </c>
      <c r="L7344" t="str">
        <f>VLOOKUP(D7344,'Data Outlet'!$A$2:$D$17,2,FALSE)</f>
        <v>BINTARO EXCHANGE</v>
      </c>
    </row>
    <row r="7345" spans="1:12" x14ac:dyDescent="0.25">
      <c r="A7345" t="str">
        <f t="shared" si="230"/>
        <v>T-7344</v>
      </c>
      <c r="B7345" s="3" t="s">
        <v>2584</v>
      </c>
      <c r="C7345" s="5">
        <v>45367</v>
      </c>
      <c r="D7345" s="3" t="s">
        <v>35</v>
      </c>
      <c r="E7345" s="4" t="s">
        <v>1878</v>
      </c>
      <c r="F7345" s="9">
        <v>1</v>
      </c>
      <c r="G7345">
        <f>VLOOKUP(E7345,'Data Produk'!$A$2:$E$2517,5,FALSE)</f>
        <v>26100</v>
      </c>
      <c r="H7345">
        <f t="shared" si="229"/>
        <v>26100</v>
      </c>
      <c r="I7345" t="str">
        <f>VLOOKUP(E7345,'Data Produk'!$A$2:$E$2517,3,FALSE)</f>
        <v>KM102 BHINNEKA USB CABLE MICRO</v>
      </c>
      <c r="J7345" t="str">
        <f>VLOOKUP(E7345,'Data Produk'!$A$2:$E$2517,4,FALSE)</f>
        <v>CABLE</v>
      </c>
      <c r="K7345" t="str">
        <f>VLOOKUP(D7345,'Data Outlet'!$A$2:$D$17,4,FALSE)</f>
        <v>Budi Santoso</v>
      </c>
      <c r="L7345" t="str">
        <f>VLOOKUP(D7345,'Data Outlet'!$A$2:$D$17,2,FALSE)</f>
        <v>BINTARO EXCHANGE</v>
      </c>
    </row>
    <row r="7346" spans="1:12" x14ac:dyDescent="0.25">
      <c r="A7346" t="str">
        <f t="shared" si="230"/>
        <v>T-7345</v>
      </c>
      <c r="B7346" s="3" t="s">
        <v>2584</v>
      </c>
      <c r="C7346" s="5">
        <v>45366</v>
      </c>
      <c r="D7346" s="3" t="s">
        <v>35</v>
      </c>
      <c r="E7346" s="4" t="s">
        <v>1954</v>
      </c>
      <c r="F7346" s="9">
        <v>2</v>
      </c>
      <c r="G7346">
        <f>VLOOKUP(E7346,'Data Produk'!$A$2:$E$2517,5,FALSE)</f>
        <v>40500</v>
      </c>
      <c r="H7346">
        <f t="shared" si="229"/>
        <v>81000</v>
      </c>
      <c r="I7346" t="str">
        <f>VLOOKUP(E7346,'Data Produk'!$A$2:$E$2517,3,FALSE)</f>
        <v>BHINNEKA Mouse Wireless W188 WHITE</v>
      </c>
      <c r="J7346" t="str">
        <f>VLOOKUP(E7346,'Data Produk'!$A$2:$E$2517,4,FALSE)</f>
        <v>OFFICE MOUSE</v>
      </c>
      <c r="K7346" t="str">
        <f>VLOOKUP(D7346,'Data Outlet'!$A$2:$D$17,4,FALSE)</f>
        <v>Budi Santoso</v>
      </c>
      <c r="L7346" t="str">
        <f>VLOOKUP(D7346,'Data Outlet'!$A$2:$D$17,2,FALSE)</f>
        <v>BINTARO EXCHANGE</v>
      </c>
    </row>
    <row r="7347" spans="1:12" x14ac:dyDescent="0.25">
      <c r="A7347" t="str">
        <f t="shared" si="230"/>
        <v>T-7346</v>
      </c>
      <c r="B7347" s="3" t="s">
        <v>2584</v>
      </c>
      <c r="C7347" s="5">
        <v>45378</v>
      </c>
      <c r="D7347" s="3" t="s">
        <v>37</v>
      </c>
      <c r="E7347" s="4" t="s">
        <v>1226</v>
      </c>
      <c r="F7347" s="9">
        <v>3</v>
      </c>
      <c r="G7347">
        <f>VLOOKUP(E7347,'Data Produk'!$A$2:$E$2517,5,FALSE)</f>
        <v>32000</v>
      </c>
      <c r="H7347">
        <f t="shared" si="229"/>
        <v>96000</v>
      </c>
      <c r="I7347" t="str">
        <f>VLOOKUP(E7347,'Data Produk'!$A$2:$E$2517,3,FALSE)</f>
        <v>KL104 BHINNEKA USB CABLE LIGHTNING</v>
      </c>
      <c r="J7347" t="str">
        <f>VLOOKUP(E7347,'Data Produk'!$A$2:$E$2517,4,FALSE)</f>
        <v>CABLE</v>
      </c>
      <c r="K7347" t="str">
        <f>VLOOKUP(D7347,'Data Outlet'!$A$2:$D$17,4,FALSE)</f>
        <v>Dewi Lestari</v>
      </c>
      <c r="L7347" t="str">
        <f>VLOOKUP(D7347,'Data Outlet'!$A$2:$D$17,2,FALSE)</f>
        <v>CIBUBUR JUNCTION</v>
      </c>
    </row>
    <row r="7348" spans="1:12" x14ac:dyDescent="0.25">
      <c r="A7348" t="str">
        <f t="shared" si="230"/>
        <v>T-7347</v>
      </c>
      <c r="B7348" s="3" t="s">
        <v>2584</v>
      </c>
      <c r="C7348" s="5">
        <v>45373</v>
      </c>
      <c r="D7348" s="3" t="s">
        <v>42</v>
      </c>
      <c r="E7348" s="4" t="s">
        <v>1006</v>
      </c>
      <c r="F7348" s="9">
        <v>1</v>
      </c>
      <c r="G7348">
        <f>VLOOKUP(E7348,'Data Produk'!$A$2:$E$2517,5,FALSE)</f>
        <v>80100</v>
      </c>
      <c r="H7348">
        <f t="shared" si="229"/>
        <v>80100</v>
      </c>
      <c r="I7348" t="str">
        <f>VLOOKUP(E7348,'Data Produk'!$A$2:$E$2517,3,FALSE)</f>
        <v>BHINNEKA AGILE MP903 GAMING MOUSEPAD BLACK</v>
      </c>
      <c r="J7348" t="str">
        <f>VLOOKUP(E7348,'Data Produk'!$A$2:$E$2517,4,FALSE)</f>
        <v>GAMING MOUSEPAD</v>
      </c>
      <c r="K7348" t="str">
        <f>VLOOKUP(D7348,'Data Outlet'!$A$2:$D$17,4,FALSE)</f>
        <v>Hadi Nugroho</v>
      </c>
      <c r="L7348" t="str">
        <f>VLOOKUP(D7348,'Data Outlet'!$A$2:$D$17,2,FALSE)</f>
        <v>MALL KELAPA GADING</v>
      </c>
    </row>
    <row r="7349" spans="1:12" x14ac:dyDescent="0.25">
      <c r="A7349" t="str">
        <f t="shared" si="230"/>
        <v>T-7348</v>
      </c>
      <c r="B7349" s="3" t="s">
        <v>2584</v>
      </c>
      <c r="C7349" s="5">
        <v>45381</v>
      </c>
      <c r="D7349" s="3" t="s">
        <v>37</v>
      </c>
      <c r="E7349" s="4" t="s">
        <v>1053</v>
      </c>
      <c r="F7349" s="9">
        <v>1</v>
      </c>
      <c r="G7349">
        <f>VLOOKUP(E7349,'Data Produk'!$A$2:$E$2517,5,FALSE)</f>
        <v>207000</v>
      </c>
      <c r="H7349">
        <f t="shared" si="229"/>
        <v>207000</v>
      </c>
      <c r="I7349" t="str">
        <f>VLOOKUP(E7349,'Data Produk'!$A$2:$E$2517,3,FALSE)</f>
        <v>BHINNEKA Gaming Headset MH86 WHITE</v>
      </c>
      <c r="J7349" t="str">
        <f>VLOOKUP(E7349,'Data Produk'!$A$2:$E$2517,4,FALSE)</f>
        <v>GAMING HEADSET</v>
      </c>
      <c r="K7349" t="str">
        <f>VLOOKUP(D7349,'Data Outlet'!$A$2:$D$17,4,FALSE)</f>
        <v>Dewi Lestari</v>
      </c>
      <c r="L7349" t="str">
        <f>VLOOKUP(D7349,'Data Outlet'!$A$2:$D$17,2,FALSE)</f>
        <v>CIBUBUR JUNCTION</v>
      </c>
    </row>
    <row r="7350" spans="1:12" x14ac:dyDescent="0.25">
      <c r="A7350" t="str">
        <f t="shared" si="230"/>
        <v>T-7349</v>
      </c>
      <c r="B7350" s="3" t="s">
        <v>2584</v>
      </c>
      <c r="C7350" s="5">
        <v>45365</v>
      </c>
      <c r="D7350" s="3" t="s">
        <v>42</v>
      </c>
      <c r="E7350" s="4" t="s">
        <v>1552</v>
      </c>
      <c r="F7350" s="9">
        <v>1</v>
      </c>
      <c r="G7350">
        <f>VLOOKUP(E7350,'Data Produk'!$A$2:$E$2517,5,FALSE)</f>
        <v>38700</v>
      </c>
      <c r="H7350">
        <f t="shared" si="229"/>
        <v>38700</v>
      </c>
      <c r="I7350" t="str">
        <f>VLOOKUP(E7350,'Data Produk'!$A$2:$E$2517,3,FALSE)</f>
        <v>BHINNEKA EG3 WIRED EARBUDS WHITE</v>
      </c>
      <c r="J7350" t="str">
        <f>VLOOKUP(E7350,'Data Produk'!$A$2:$E$2517,4,FALSE)</f>
        <v>EARPHONE</v>
      </c>
      <c r="K7350" t="str">
        <f>VLOOKUP(D7350,'Data Outlet'!$A$2:$D$17,4,FALSE)</f>
        <v>Hadi Nugroho</v>
      </c>
      <c r="L7350" t="str">
        <f>VLOOKUP(D7350,'Data Outlet'!$A$2:$D$17,2,FALSE)</f>
        <v>MALL KELAPA GADING</v>
      </c>
    </row>
    <row r="7351" spans="1:12" x14ac:dyDescent="0.25">
      <c r="A7351" t="str">
        <f t="shared" si="230"/>
        <v>T-7350</v>
      </c>
      <c r="B7351" s="3" t="s">
        <v>2584</v>
      </c>
      <c r="C7351" s="5">
        <v>45363</v>
      </c>
      <c r="D7351" s="3" t="s">
        <v>37</v>
      </c>
      <c r="E7351" s="4" t="s">
        <v>1881</v>
      </c>
      <c r="F7351" s="9">
        <v>1</v>
      </c>
      <c r="G7351">
        <f>VLOOKUP(E7351,'Data Produk'!$A$2:$E$2517,5,FALSE)</f>
        <v>98100</v>
      </c>
      <c r="H7351">
        <f t="shared" si="229"/>
        <v>98100</v>
      </c>
      <c r="I7351" t="str">
        <f>VLOOKUP(E7351,'Data Produk'!$A$2:$E$2517,3,FALSE)</f>
        <v>BHINNEKA POWER PURE 38W 2-PORTS USB CHARGER (PD+QC) WHITE</v>
      </c>
      <c r="J7351" t="str">
        <f>VLOOKUP(E7351,'Data Produk'!$A$2:$E$2517,4,FALSE)</f>
        <v>CHARGER</v>
      </c>
      <c r="K7351" t="str">
        <f>VLOOKUP(D7351,'Data Outlet'!$A$2:$D$17,4,FALSE)</f>
        <v>Dewi Lestari</v>
      </c>
      <c r="L7351" t="str">
        <f>VLOOKUP(D7351,'Data Outlet'!$A$2:$D$17,2,FALSE)</f>
        <v>CIBUBUR JUNCTION</v>
      </c>
    </row>
    <row r="7352" spans="1:12" x14ac:dyDescent="0.25">
      <c r="A7352" t="str">
        <f t="shared" si="230"/>
        <v>T-7351</v>
      </c>
      <c r="B7352" s="3" t="s">
        <v>2584</v>
      </c>
      <c r="C7352" s="5">
        <v>45380</v>
      </c>
      <c r="D7352" s="3" t="s">
        <v>37</v>
      </c>
      <c r="E7352" s="4" t="s">
        <v>301</v>
      </c>
      <c r="F7352" s="9">
        <v>2</v>
      </c>
      <c r="G7352">
        <f>VLOOKUP(E7352,'Data Produk'!$A$2:$E$2517,5,FALSE)</f>
        <v>64350</v>
      </c>
      <c r="H7352">
        <f t="shared" si="229"/>
        <v>128700</v>
      </c>
      <c r="I7352" t="str">
        <f>VLOOKUP(E7352,'Data Produk'!$A$2:$E$2517,3,FALSE)</f>
        <v>BHINNEKA RAIGOR II WG10 GAMING MOUSE RED</v>
      </c>
      <c r="J7352" t="str">
        <f>VLOOKUP(E7352,'Data Produk'!$A$2:$E$2517,4,FALSE)</f>
        <v>MOUSE GAMING</v>
      </c>
      <c r="K7352" t="str">
        <f>VLOOKUP(D7352,'Data Outlet'!$A$2:$D$17,4,FALSE)</f>
        <v>Dewi Lestari</v>
      </c>
      <c r="L7352" t="str">
        <f>VLOOKUP(D7352,'Data Outlet'!$A$2:$D$17,2,FALSE)</f>
        <v>CIBUBUR JUNCTION</v>
      </c>
    </row>
    <row r="7353" spans="1:12" x14ac:dyDescent="0.25">
      <c r="A7353" t="str">
        <f t="shared" si="230"/>
        <v>T-7352</v>
      </c>
      <c r="B7353" s="3" t="s">
        <v>2584</v>
      </c>
      <c r="C7353" s="5">
        <v>45356</v>
      </c>
      <c r="D7353" s="3" t="s">
        <v>42</v>
      </c>
      <c r="E7353" s="4" t="s">
        <v>1198</v>
      </c>
      <c r="F7353" s="9">
        <v>1</v>
      </c>
      <c r="G7353">
        <f>VLOOKUP(E7353,'Data Produk'!$A$2:$E$2517,5,FALSE)</f>
        <v>73800</v>
      </c>
      <c r="H7353">
        <f t="shared" si="229"/>
        <v>73800</v>
      </c>
      <c r="I7353" t="str">
        <f>VLOOKUP(E7353,'Data Produk'!$A$2:$E$2517,3,FALSE)</f>
        <v>BHINNEKA SMART LIGHT BUB 9W SLB101</v>
      </c>
      <c r="J7353" t="str">
        <f>VLOOKUP(E7353,'Data Produk'!$A$2:$E$2517,4,FALSE)</f>
        <v>SMART LIFE</v>
      </c>
      <c r="K7353" t="str">
        <f>VLOOKUP(D7353,'Data Outlet'!$A$2:$D$17,4,FALSE)</f>
        <v>Hadi Nugroho</v>
      </c>
      <c r="L7353" t="str">
        <f>VLOOKUP(D7353,'Data Outlet'!$A$2:$D$17,2,FALSE)</f>
        <v>MALL KELAPA GADING</v>
      </c>
    </row>
    <row r="7354" spans="1:12" x14ac:dyDescent="0.25">
      <c r="A7354" t="str">
        <f t="shared" si="230"/>
        <v>T-7353</v>
      </c>
      <c r="B7354" s="3" t="s">
        <v>2584</v>
      </c>
      <c r="C7354" s="5">
        <v>45353</v>
      </c>
      <c r="D7354" s="3" t="s">
        <v>37</v>
      </c>
      <c r="E7354" s="4" t="s">
        <v>1063</v>
      </c>
      <c r="F7354" s="9">
        <v>1</v>
      </c>
      <c r="G7354">
        <f>VLOOKUP(E7354,'Data Produk'!$A$2:$E$2517,5,FALSE)</f>
        <v>138500</v>
      </c>
      <c r="H7354">
        <f t="shared" si="229"/>
        <v>138500</v>
      </c>
      <c r="I7354" t="str">
        <f>VLOOKUP(E7354,'Data Produk'!$A$2:$E$2517,3,FALSE)</f>
        <v>BHINNEKA REVOLVER GP12 GAMEPAD BLACK</v>
      </c>
      <c r="J7354" t="str">
        <f>VLOOKUP(E7354,'Data Produk'!$A$2:$E$2517,4,FALSE)</f>
        <v>GAMEPAD</v>
      </c>
      <c r="K7354" t="str">
        <f>VLOOKUP(D7354,'Data Outlet'!$A$2:$D$17,4,FALSE)</f>
        <v>Dewi Lestari</v>
      </c>
      <c r="L7354" t="str">
        <f>VLOOKUP(D7354,'Data Outlet'!$A$2:$D$17,2,FALSE)</f>
        <v>CIBUBUR JUNCTION</v>
      </c>
    </row>
    <row r="7355" spans="1:12" x14ac:dyDescent="0.25">
      <c r="A7355" t="str">
        <f t="shared" si="230"/>
        <v>T-7354</v>
      </c>
      <c r="B7355" s="3" t="s">
        <v>2584</v>
      </c>
      <c r="C7355" s="5">
        <v>45355</v>
      </c>
      <c r="D7355" s="3" t="s">
        <v>35</v>
      </c>
      <c r="E7355" s="4" t="s">
        <v>1699</v>
      </c>
      <c r="F7355" s="9">
        <v>1</v>
      </c>
      <c r="G7355">
        <f>VLOOKUP(E7355,'Data Produk'!$A$2:$E$2517,5,FALSE)</f>
        <v>65700</v>
      </c>
      <c r="H7355">
        <f t="shared" si="229"/>
        <v>65700</v>
      </c>
      <c r="I7355" t="str">
        <f>VLOOKUP(E7355,'Data Produk'!$A$2:$E$2517,3,FALSE)</f>
        <v>BHINNEKA AGILE MP453 GAMING MOUSEPAD BLACK</v>
      </c>
      <c r="J7355" t="str">
        <f>VLOOKUP(E7355,'Data Produk'!$A$2:$E$2517,4,FALSE)</f>
        <v>GAMING MOUSEPAD</v>
      </c>
      <c r="K7355" t="str">
        <f>VLOOKUP(D7355,'Data Outlet'!$A$2:$D$17,4,FALSE)</f>
        <v>Budi Santoso</v>
      </c>
      <c r="L7355" t="str">
        <f>VLOOKUP(D7355,'Data Outlet'!$A$2:$D$17,2,FALSE)</f>
        <v>BINTARO EXCHANGE</v>
      </c>
    </row>
    <row r="7356" spans="1:12" x14ac:dyDescent="0.25">
      <c r="A7356" t="str">
        <f t="shared" si="230"/>
        <v>T-7355</v>
      </c>
      <c r="B7356" s="3" t="s">
        <v>2584</v>
      </c>
      <c r="C7356" s="5">
        <v>45364</v>
      </c>
      <c r="D7356" s="3" t="s">
        <v>42</v>
      </c>
      <c r="E7356" s="4" t="s">
        <v>1841</v>
      </c>
      <c r="F7356" s="9">
        <v>2</v>
      </c>
      <c r="G7356">
        <f>VLOOKUP(E7356,'Data Produk'!$A$2:$E$2517,5,FALSE)</f>
        <v>503100</v>
      </c>
      <c r="H7356">
        <f t="shared" si="229"/>
        <v>1006200</v>
      </c>
      <c r="I7356" t="str">
        <f>VLOOKUP(E7356,'Data Produk'!$A$2:$E$2517,3,FALSE)</f>
        <v>BHINNEKA Gaming Mouse Wireless XD3 BLACK</v>
      </c>
      <c r="J7356" t="str">
        <f>VLOOKUP(E7356,'Data Produk'!$A$2:$E$2517,4,FALSE)</f>
        <v>MOUSE GAMING</v>
      </c>
      <c r="K7356" t="str">
        <f>VLOOKUP(D7356,'Data Outlet'!$A$2:$D$17,4,FALSE)</f>
        <v>Hadi Nugroho</v>
      </c>
      <c r="L7356" t="str">
        <f>VLOOKUP(D7356,'Data Outlet'!$A$2:$D$17,2,FALSE)</f>
        <v>MALL KELAPA GADING</v>
      </c>
    </row>
    <row r="7357" spans="1:12" x14ac:dyDescent="0.25">
      <c r="A7357" t="str">
        <f t="shared" si="230"/>
        <v>T-7356</v>
      </c>
      <c r="B7357" s="3" t="s">
        <v>2584</v>
      </c>
      <c r="C7357" s="5">
        <v>45379</v>
      </c>
      <c r="D7357" s="3" t="s">
        <v>37</v>
      </c>
      <c r="E7357" s="4" t="s">
        <v>1359</v>
      </c>
      <c r="F7357" s="9">
        <v>1</v>
      </c>
      <c r="G7357">
        <f>VLOOKUP(E7357,'Data Produk'!$A$2:$E$2517,5,FALSE)</f>
        <v>73800</v>
      </c>
      <c r="H7357">
        <f t="shared" si="229"/>
        <v>73800</v>
      </c>
      <c r="I7357" t="str">
        <f>VLOOKUP(E7357,'Data Produk'!$A$2:$E$2517,3,FALSE)</f>
        <v>BHINNEKA SMART LIGHT BUB 9W SLB101</v>
      </c>
      <c r="J7357" t="str">
        <f>VLOOKUP(E7357,'Data Produk'!$A$2:$E$2517,4,FALSE)</f>
        <v>SMART LIFE</v>
      </c>
      <c r="K7357" t="str">
        <f>VLOOKUP(D7357,'Data Outlet'!$A$2:$D$17,4,FALSE)</f>
        <v>Dewi Lestari</v>
      </c>
      <c r="L7357" t="str">
        <f>VLOOKUP(D7357,'Data Outlet'!$A$2:$D$17,2,FALSE)</f>
        <v>CIBUBUR JUNCTION</v>
      </c>
    </row>
    <row r="7358" spans="1:12" x14ac:dyDescent="0.25">
      <c r="A7358" t="str">
        <f t="shared" si="230"/>
        <v>T-7357</v>
      </c>
      <c r="B7358" s="3" t="s">
        <v>2584</v>
      </c>
      <c r="C7358" s="5">
        <v>45375</v>
      </c>
      <c r="D7358" s="3" t="s">
        <v>37</v>
      </c>
      <c r="E7358" s="4" t="s">
        <v>1065</v>
      </c>
      <c r="F7358" s="9">
        <v>1</v>
      </c>
      <c r="G7358">
        <f>VLOOKUP(E7358,'Data Produk'!$A$2:$E$2517,5,FALSE)</f>
        <v>34200</v>
      </c>
      <c r="H7358">
        <f t="shared" si="229"/>
        <v>34200</v>
      </c>
      <c r="I7358" t="str">
        <f>VLOOKUP(E7358,'Data Produk'!$A$2:$E$2517,3,FALSE)</f>
        <v>KM106 BHINNEKA USB CABLE MICRO</v>
      </c>
      <c r="J7358" t="str">
        <f>VLOOKUP(E7358,'Data Produk'!$A$2:$E$2517,4,FALSE)</f>
        <v>CABLE</v>
      </c>
      <c r="K7358" t="str">
        <f>VLOOKUP(D7358,'Data Outlet'!$A$2:$D$17,4,FALSE)</f>
        <v>Dewi Lestari</v>
      </c>
      <c r="L7358" t="str">
        <f>VLOOKUP(D7358,'Data Outlet'!$A$2:$D$17,2,FALSE)</f>
        <v>CIBUBUR JUNCTION</v>
      </c>
    </row>
    <row r="7359" spans="1:12" x14ac:dyDescent="0.25">
      <c r="A7359" t="str">
        <f t="shared" si="230"/>
        <v>T-7358</v>
      </c>
      <c r="B7359" s="3" t="s">
        <v>2584</v>
      </c>
      <c r="C7359" s="5">
        <v>45373</v>
      </c>
      <c r="D7359" s="3" t="s">
        <v>35</v>
      </c>
      <c r="E7359" s="4" t="s">
        <v>1357</v>
      </c>
      <c r="F7359" s="9">
        <v>1</v>
      </c>
      <c r="G7359">
        <f>VLOOKUP(E7359,'Data Produk'!$A$2:$E$2517,5,FALSE)</f>
        <v>32000</v>
      </c>
      <c r="H7359">
        <f t="shared" si="229"/>
        <v>32000</v>
      </c>
      <c r="I7359" t="str">
        <f>VLOOKUP(E7359,'Data Produk'!$A$2:$E$2517,3,FALSE)</f>
        <v>KL104 BHINNEKA USB CABLE LIGHTNING</v>
      </c>
      <c r="J7359" t="str">
        <f>VLOOKUP(E7359,'Data Produk'!$A$2:$E$2517,4,FALSE)</f>
        <v>CABLE</v>
      </c>
      <c r="K7359" t="str">
        <f>VLOOKUP(D7359,'Data Outlet'!$A$2:$D$17,4,FALSE)</f>
        <v>Budi Santoso</v>
      </c>
      <c r="L7359" t="str">
        <f>VLOOKUP(D7359,'Data Outlet'!$A$2:$D$17,2,FALSE)</f>
        <v>BINTARO EXCHANGE</v>
      </c>
    </row>
    <row r="7360" spans="1:12" x14ac:dyDescent="0.25">
      <c r="A7360" t="str">
        <f t="shared" si="230"/>
        <v>T-7359</v>
      </c>
      <c r="B7360" s="3" t="s">
        <v>2584</v>
      </c>
      <c r="C7360" s="5">
        <v>45371</v>
      </c>
      <c r="D7360" s="3" t="s">
        <v>42</v>
      </c>
      <c r="E7360" s="4" t="s">
        <v>759</v>
      </c>
      <c r="F7360" s="9">
        <v>1</v>
      </c>
      <c r="G7360">
        <f>VLOOKUP(E7360,'Data Produk'!$A$2:$E$2517,5,FALSE)</f>
        <v>40500</v>
      </c>
      <c r="H7360">
        <f t="shared" si="229"/>
        <v>40500</v>
      </c>
      <c r="I7360" t="str">
        <f>VLOOKUP(E7360,'Data Produk'!$A$2:$E$2517,3,FALSE)</f>
        <v>BHINNEKA MEOW AC5001 HEADSET ACCESSORIES PINK</v>
      </c>
      <c r="J7360" t="str">
        <f>VLOOKUP(E7360,'Data Produk'!$A$2:$E$2517,4,FALSE)</f>
        <v>OTHER ACCESSORIES</v>
      </c>
      <c r="K7360" t="str">
        <f>VLOOKUP(D7360,'Data Outlet'!$A$2:$D$17,4,FALSE)</f>
        <v>Hadi Nugroho</v>
      </c>
      <c r="L7360" t="str">
        <f>VLOOKUP(D7360,'Data Outlet'!$A$2:$D$17,2,FALSE)</f>
        <v>MALL KELAPA GADING</v>
      </c>
    </row>
    <row r="7361" spans="1:12" x14ac:dyDescent="0.25">
      <c r="A7361" t="str">
        <f t="shared" si="230"/>
        <v>T-7360</v>
      </c>
      <c r="B7361" s="3" t="s">
        <v>2584</v>
      </c>
      <c r="C7361" s="5">
        <v>45372</v>
      </c>
      <c r="D7361" s="3" t="s">
        <v>42</v>
      </c>
      <c r="E7361" s="4" t="s">
        <v>210</v>
      </c>
      <c r="F7361" s="9">
        <v>1</v>
      </c>
      <c r="G7361">
        <f>VLOOKUP(E7361,'Data Produk'!$A$2:$E$2517,5,FALSE)</f>
        <v>60750</v>
      </c>
      <c r="H7361">
        <f t="shared" si="229"/>
        <v>60750</v>
      </c>
      <c r="I7361" t="str">
        <f>VLOOKUP(E7361,'Data Produk'!$A$2:$E$2517,3,FALSE)</f>
        <v>BHINNEKA RAIGOR II WG10 GAMING MOUSE BLACK</v>
      </c>
      <c r="J7361" t="str">
        <f>VLOOKUP(E7361,'Data Produk'!$A$2:$E$2517,4,FALSE)</f>
        <v>MOUSE GAMING</v>
      </c>
      <c r="K7361" t="str">
        <f>VLOOKUP(D7361,'Data Outlet'!$A$2:$D$17,4,FALSE)</f>
        <v>Hadi Nugroho</v>
      </c>
      <c r="L7361" t="str">
        <f>VLOOKUP(D7361,'Data Outlet'!$A$2:$D$17,2,FALSE)</f>
        <v>MALL KELAPA GADING</v>
      </c>
    </row>
    <row r="7362" spans="1:12" x14ac:dyDescent="0.25">
      <c r="A7362" t="str">
        <f t="shared" si="230"/>
        <v>T-7361</v>
      </c>
      <c r="B7362" s="3" t="s">
        <v>2584</v>
      </c>
      <c r="C7362" s="5">
        <v>45353</v>
      </c>
      <c r="D7362" s="3" t="s">
        <v>35</v>
      </c>
      <c r="E7362" s="4" t="s">
        <v>2083</v>
      </c>
      <c r="F7362" s="9">
        <v>7</v>
      </c>
      <c r="G7362">
        <f>VLOOKUP(E7362,'Data Produk'!$A$2:$E$2517,5,FALSE)</f>
        <v>9300</v>
      </c>
      <c r="H7362">
        <f t="shared" si="229"/>
        <v>65100</v>
      </c>
      <c r="I7362" t="str">
        <f>VLOOKUP(E7362,'Data Produk'!$A$2:$E$2517,3,FALSE)</f>
        <v>BHINNEKA Gaming Mousepad MP25</v>
      </c>
      <c r="J7362" t="str">
        <f>VLOOKUP(E7362,'Data Produk'!$A$2:$E$2517,4,FALSE)</f>
        <v>BASIC MOUSEPAD</v>
      </c>
      <c r="K7362" t="str">
        <f>VLOOKUP(D7362,'Data Outlet'!$A$2:$D$17,4,FALSE)</f>
        <v>Budi Santoso</v>
      </c>
      <c r="L7362" t="str">
        <f>VLOOKUP(D7362,'Data Outlet'!$A$2:$D$17,2,FALSE)</f>
        <v>BINTARO EXCHANGE</v>
      </c>
    </row>
    <row r="7363" spans="1:12" x14ac:dyDescent="0.25">
      <c r="A7363" t="str">
        <f t="shared" si="230"/>
        <v>T-7362</v>
      </c>
      <c r="B7363" s="3" t="s">
        <v>2584</v>
      </c>
      <c r="C7363" s="5">
        <v>45377</v>
      </c>
      <c r="D7363" s="3" t="s">
        <v>37</v>
      </c>
      <c r="E7363" s="4" t="s">
        <v>2233</v>
      </c>
      <c r="F7363" s="9">
        <v>1</v>
      </c>
      <c r="G7363">
        <f>VLOOKUP(E7363,'Data Produk'!$A$2:$E$2517,5,FALSE)</f>
        <v>71100</v>
      </c>
      <c r="H7363">
        <f t="shared" ref="H7363:H7426" si="231">G7363*F7363</f>
        <v>71100</v>
      </c>
      <c r="I7363" t="str">
        <f>VLOOKUP(E7363,'Data Produk'!$A$2:$E$2517,3,FALSE)</f>
        <v>BHINNEKA AGILE MP453 GAMING MOUSEPAD BLACK</v>
      </c>
      <c r="J7363" t="str">
        <f>VLOOKUP(E7363,'Data Produk'!$A$2:$E$2517,4,FALSE)</f>
        <v>GAMING MOUSEPAD</v>
      </c>
      <c r="K7363" t="str">
        <f>VLOOKUP(D7363,'Data Outlet'!$A$2:$D$17,4,FALSE)</f>
        <v>Dewi Lestari</v>
      </c>
      <c r="L7363" t="str">
        <f>VLOOKUP(D7363,'Data Outlet'!$A$2:$D$17,2,FALSE)</f>
        <v>CIBUBUR JUNCTION</v>
      </c>
    </row>
    <row r="7364" spans="1:12" x14ac:dyDescent="0.25">
      <c r="A7364" t="str">
        <f t="shared" si="230"/>
        <v>T-7363</v>
      </c>
      <c r="B7364" s="3" t="s">
        <v>2584</v>
      </c>
      <c r="C7364" s="5">
        <v>45356</v>
      </c>
      <c r="D7364" s="3" t="s">
        <v>35</v>
      </c>
      <c r="E7364" s="4" t="s">
        <v>2082</v>
      </c>
      <c r="F7364" s="9">
        <v>1</v>
      </c>
      <c r="G7364">
        <f>VLOOKUP(E7364,'Data Produk'!$A$2:$E$2517,5,FALSE)</f>
        <v>41000</v>
      </c>
      <c r="H7364">
        <f t="shared" si="231"/>
        <v>41000</v>
      </c>
      <c r="I7364" t="str">
        <f>VLOOKUP(E7364,'Data Produk'!$A$2:$E$2517,3,FALSE)</f>
        <v>BHINNEKA Gaming Mousepad MP44</v>
      </c>
      <c r="J7364" t="str">
        <f>VLOOKUP(E7364,'Data Produk'!$A$2:$E$2517,4,FALSE)</f>
        <v>BASIC MOUSEPAD</v>
      </c>
      <c r="K7364" t="str">
        <f>VLOOKUP(D7364,'Data Outlet'!$A$2:$D$17,4,FALSE)</f>
        <v>Budi Santoso</v>
      </c>
      <c r="L7364" t="str">
        <f>VLOOKUP(D7364,'Data Outlet'!$A$2:$D$17,2,FALSE)</f>
        <v>BINTARO EXCHANGE</v>
      </c>
    </row>
    <row r="7365" spans="1:12" x14ac:dyDescent="0.25">
      <c r="A7365" t="str">
        <f t="shared" si="230"/>
        <v>T-7364</v>
      </c>
      <c r="B7365" s="3" t="s">
        <v>2584</v>
      </c>
      <c r="C7365" s="5">
        <v>45357</v>
      </c>
      <c r="D7365" s="3" t="s">
        <v>35</v>
      </c>
      <c r="E7365" s="4" t="s">
        <v>937</v>
      </c>
      <c r="F7365" s="9">
        <v>1</v>
      </c>
      <c r="G7365">
        <f>VLOOKUP(E7365,'Data Produk'!$A$2:$E$2517,5,FALSE)</f>
        <v>65700</v>
      </c>
      <c r="H7365">
        <f t="shared" si="231"/>
        <v>65700</v>
      </c>
      <c r="I7365" t="str">
        <f>VLOOKUP(E7365,'Data Produk'!$A$2:$E$2517,3,FALSE)</f>
        <v>BHINNEKA POWER GO 20W 1-PORT TYPE-C USB CHARGER (PD) WHITE</v>
      </c>
      <c r="J7365" t="str">
        <f>VLOOKUP(E7365,'Data Produk'!$A$2:$E$2517,4,FALSE)</f>
        <v>CHARGER</v>
      </c>
      <c r="K7365" t="str">
        <f>VLOOKUP(D7365,'Data Outlet'!$A$2:$D$17,4,FALSE)</f>
        <v>Budi Santoso</v>
      </c>
      <c r="L7365" t="str">
        <f>VLOOKUP(D7365,'Data Outlet'!$A$2:$D$17,2,FALSE)</f>
        <v>BINTARO EXCHANGE</v>
      </c>
    </row>
    <row r="7366" spans="1:12" x14ac:dyDescent="0.25">
      <c r="A7366" t="str">
        <f t="shared" si="230"/>
        <v>T-7365</v>
      </c>
      <c r="B7366" s="3" t="s">
        <v>2584</v>
      </c>
      <c r="C7366" s="5">
        <v>45362</v>
      </c>
      <c r="D7366" s="3" t="s">
        <v>42</v>
      </c>
      <c r="E7366" s="4" t="s">
        <v>1120</v>
      </c>
      <c r="F7366" s="9">
        <v>4</v>
      </c>
      <c r="G7366">
        <f>VLOOKUP(E7366,'Data Produk'!$A$2:$E$2517,5,FALSE)</f>
        <v>98100</v>
      </c>
      <c r="H7366">
        <f t="shared" si="231"/>
        <v>392400</v>
      </c>
      <c r="I7366" t="str">
        <f>VLOOKUP(E7366,'Data Produk'!$A$2:$E$2517,3,FALSE)</f>
        <v>BHINNEKA POWER PURE 30W 2-PORTS USB CHARGER (PD+QC) WHITE</v>
      </c>
      <c r="J7366" t="str">
        <f>VLOOKUP(E7366,'Data Produk'!$A$2:$E$2517,4,FALSE)</f>
        <v>CHARGER</v>
      </c>
      <c r="K7366" t="str">
        <f>VLOOKUP(D7366,'Data Outlet'!$A$2:$D$17,4,FALSE)</f>
        <v>Hadi Nugroho</v>
      </c>
      <c r="L7366" t="str">
        <f>VLOOKUP(D7366,'Data Outlet'!$A$2:$D$17,2,FALSE)</f>
        <v>MALL KELAPA GADING</v>
      </c>
    </row>
    <row r="7367" spans="1:12" x14ac:dyDescent="0.25">
      <c r="A7367" t="str">
        <f t="shared" si="230"/>
        <v>T-7366</v>
      </c>
      <c r="B7367" s="3" t="s">
        <v>2584</v>
      </c>
      <c r="C7367" s="5">
        <v>45357</v>
      </c>
      <c r="D7367" s="3" t="s">
        <v>37</v>
      </c>
      <c r="E7367" s="4" t="s">
        <v>2234</v>
      </c>
      <c r="F7367" s="9">
        <v>1</v>
      </c>
      <c r="G7367">
        <f>VLOOKUP(E7367,'Data Produk'!$A$2:$E$2517,5,FALSE)</f>
        <v>224100</v>
      </c>
      <c r="H7367">
        <f t="shared" si="231"/>
        <v>224100</v>
      </c>
      <c r="I7367" t="str">
        <f>VLOOKUP(E7367,'Data Produk'!$A$2:$E$2517,3,FALSE)</f>
        <v>BHINNEKA Gaming Headset MH86 MINT</v>
      </c>
      <c r="J7367" t="str">
        <f>VLOOKUP(E7367,'Data Produk'!$A$2:$E$2517,4,FALSE)</f>
        <v>GAMING HEADSET</v>
      </c>
      <c r="K7367" t="str">
        <f>VLOOKUP(D7367,'Data Outlet'!$A$2:$D$17,4,FALSE)</f>
        <v>Dewi Lestari</v>
      </c>
      <c r="L7367" t="str">
        <f>VLOOKUP(D7367,'Data Outlet'!$A$2:$D$17,2,FALSE)</f>
        <v>CIBUBUR JUNCTION</v>
      </c>
    </row>
    <row r="7368" spans="1:12" x14ac:dyDescent="0.25">
      <c r="A7368" t="str">
        <f t="shared" si="230"/>
        <v>T-7367</v>
      </c>
      <c r="B7368" s="3" t="s">
        <v>2584</v>
      </c>
      <c r="C7368" s="5">
        <v>45358</v>
      </c>
      <c r="D7368" s="3" t="s">
        <v>35</v>
      </c>
      <c r="E7368" s="4" t="s">
        <v>2235</v>
      </c>
      <c r="F7368" s="9">
        <v>1</v>
      </c>
      <c r="G7368">
        <f>VLOOKUP(E7368,'Data Produk'!$A$2:$E$2517,5,FALSE)</f>
        <v>152100</v>
      </c>
      <c r="H7368">
        <f t="shared" si="231"/>
        <v>152100</v>
      </c>
      <c r="I7368" t="str">
        <f>VLOOKUP(E7368,'Data Produk'!$A$2:$E$2517,3,FALSE)</f>
        <v>BHINNEKA SMART ADAPTOR LA1A01</v>
      </c>
      <c r="J7368" t="str">
        <f>VLOOKUP(E7368,'Data Produk'!$A$2:$E$2517,4,FALSE)</f>
        <v>SMART LIFE</v>
      </c>
      <c r="K7368" t="str">
        <f>VLOOKUP(D7368,'Data Outlet'!$A$2:$D$17,4,FALSE)</f>
        <v>Budi Santoso</v>
      </c>
      <c r="L7368" t="str">
        <f>VLOOKUP(D7368,'Data Outlet'!$A$2:$D$17,2,FALSE)</f>
        <v>BINTARO EXCHANGE</v>
      </c>
    </row>
    <row r="7369" spans="1:12" x14ac:dyDescent="0.25">
      <c r="A7369" t="str">
        <f t="shared" si="230"/>
        <v>T-7368</v>
      </c>
      <c r="B7369" s="3" t="s">
        <v>2584</v>
      </c>
      <c r="C7369" s="5">
        <v>45382</v>
      </c>
      <c r="D7369" s="3" t="s">
        <v>42</v>
      </c>
      <c r="E7369" s="4" t="s">
        <v>110</v>
      </c>
      <c r="F7369" s="9">
        <v>2</v>
      </c>
      <c r="G7369">
        <f>VLOOKUP(E7369,'Data Produk'!$A$2:$E$2517,5,FALSE)</f>
        <v>81000</v>
      </c>
      <c r="H7369">
        <f t="shared" si="231"/>
        <v>162000</v>
      </c>
      <c r="I7369" t="str">
        <f>VLOOKUP(E7369,'Data Produk'!$A$2:$E$2517,3,FALSE)</f>
        <v>BHINNEKA THOR X9 GAMING MOUSE BLACK</v>
      </c>
      <c r="J7369" t="str">
        <f>VLOOKUP(E7369,'Data Produk'!$A$2:$E$2517,4,FALSE)</f>
        <v>MOUSE GAMING</v>
      </c>
      <c r="K7369" t="str">
        <f>VLOOKUP(D7369,'Data Outlet'!$A$2:$D$17,4,FALSE)</f>
        <v>Hadi Nugroho</v>
      </c>
      <c r="L7369" t="str">
        <f>VLOOKUP(D7369,'Data Outlet'!$A$2:$D$17,2,FALSE)</f>
        <v>MALL KELAPA GADING</v>
      </c>
    </row>
    <row r="7370" spans="1:12" x14ac:dyDescent="0.25">
      <c r="A7370" t="str">
        <f t="shared" si="230"/>
        <v>T-7369</v>
      </c>
      <c r="B7370" s="3" t="s">
        <v>2584</v>
      </c>
      <c r="C7370" s="5">
        <v>45367</v>
      </c>
      <c r="D7370" s="3" t="s">
        <v>42</v>
      </c>
      <c r="E7370" s="4" t="s">
        <v>979</v>
      </c>
      <c r="F7370" s="9">
        <v>3</v>
      </c>
      <c r="G7370">
        <f>VLOOKUP(E7370,'Data Produk'!$A$2:$E$2517,5,FALSE)</f>
        <v>10000</v>
      </c>
      <c r="H7370">
        <f t="shared" si="231"/>
        <v>30000</v>
      </c>
      <c r="I7370" t="str">
        <f>VLOOKUP(E7370,'Data Produk'!$A$2:$E$2517,3,FALSE)</f>
        <v>KM102 BHINNEKA USB CABLE MICRO</v>
      </c>
      <c r="J7370" t="str">
        <f>VLOOKUP(E7370,'Data Produk'!$A$2:$E$2517,4,FALSE)</f>
        <v>CABLE</v>
      </c>
      <c r="K7370" t="str">
        <f>VLOOKUP(D7370,'Data Outlet'!$A$2:$D$17,4,FALSE)</f>
        <v>Hadi Nugroho</v>
      </c>
      <c r="L7370" t="str">
        <f>VLOOKUP(D7370,'Data Outlet'!$A$2:$D$17,2,FALSE)</f>
        <v>MALL KELAPA GADING</v>
      </c>
    </row>
    <row r="7371" spans="1:12" x14ac:dyDescent="0.25">
      <c r="A7371" t="str">
        <f t="shared" si="230"/>
        <v>T-7370</v>
      </c>
      <c r="B7371" s="3" t="s">
        <v>2584</v>
      </c>
      <c r="C7371" s="5">
        <v>45369</v>
      </c>
      <c r="D7371" s="3" t="s">
        <v>37</v>
      </c>
      <c r="E7371" s="4" t="s">
        <v>2236</v>
      </c>
      <c r="F7371" s="9">
        <v>1</v>
      </c>
      <c r="G7371">
        <f>VLOOKUP(E7371,'Data Produk'!$A$2:$E$2517,5,FALSE)</f>
        <v>272000</v>
      </c>
      <c r="H7371">
        <f t="shared" si="231"/>
        <v>272000</v>
      </c>
      <c r="I7371" t="str">
        <f>VLOOKUP(E7371,'Data Produk'!$A$2:$E$2517,3,FALSE)</f>
        <v>BHINNEKA Gaming Headset HG23 7.1</v>
      </c>
      <c r="J7371" t="str">
        <f>VLOOKUP(E7371,'Data Produk'!$A$2:$E$2517,4,FALSE)</f>
        <v>GAMING HEADSET</v>
      </c>
      <c r="K7371" t="str">
        <f>VLOOKUP(D7371,'Data Outlet'!$A$2:$D$17,4,FALSE)</f>
        <v>Dewi Lestari</v>
      </c>
      <c r="L7371" t="str">
        <f>VLOOKUP(D7371,'Data Outlet'!$A$2:$D$17,2,FALSE)</f>
        <v>CIBUBUR JUNCTION</v>
      </c>
    </row>
    <row r="7372" spans="1:12" x14ac:dyDescent="0.25">
      <c r="A7372" t="str">
        <f t="shared" ref="A7372:A7435" si="232">"T-"&amp;ROW()-1</f>
        <v>T-7371</v>
      </c>
      <c r="B7372" s="3" t="s">
        <v>2584</v>
      </c>
      <c r="C7372" s="5">
        <v>45361</v>
      </c>
      <c r="D7372" s="3" t="s">
        <v>42</v>
      </c>
      <c r="E7372" s="4" t="s">
        <v>1159</v>
      </c>
      <c r="F7372" s="9">
        <v>1</v>
      </c>
      <c r="G7372">
        <f>VLOOKUP(E7372,'Data Produk'!$A$2:$E$2517,5,FALSE)</f>
        <v>40500</v>
      </c>
      <c r="H7372">
        <f t="shared" si="231"/>
        <v>40500</v>
      </c>
      <c r="I7372" t="str">
        <f>VLOOKUP(E7372,'Data Produk'!$A$2:$E$2517,3,FALSE)</f>
        <v>BHINNEKA Mouse Wireless W188 WHITE</v>
      </c>
      <c r="J7372" t="str">
        <f>VLOOKUP(E7372,'Data Produk'!$A$2:$E$2517,4,FALSE)</f>
        <v>OFFICE MOUSE</v>
      </c>
      <c r="K7372" t="str">
        <f>VLOOKUP(D7372,'Data Outlet'!$A$2:$D$17,4,FALSE)</f>
        <v>Hadi Nugroho</v>
      </c>
      <c r="L7372" t="str">
        <f>VLOOKUP(D7372,'Data Outlet'!$A$2:$D$17,2,FALSE)</f>
        <v>MALL KELAPA GADING</v>
      </c>
    </row>
    <row r="7373" spans="1:12" x14ac:dyDescent="0.25">
      <c r="A7373" t="str">
        <f t="shared" si="232"/>
        <v>T-7372</v>
      </c>
      <c r="B7373" s="3" t="s">
        <v>2584</v>
      </c>
      <c r="C7373" s="5">
        <v>45340</v>
      </c>
      <c r="D7373" s="3" t="s">
        <v>45</v>
      </c>
      <c r="E7373" s="4" t="s">
        <v>1037</v>
      </c>
      <c r="F7373" s="9">
        <v>11</v>
      </c>
      <c r="G7373">
        <f>VLOOKUP(E7373,'Data Produk'!$A$2:$E$2517,5,FALSE)</f>
        <v>25200</v>
      </c>
      <c r="H7373">
        <f t="shared" si="231"/>
        <v>277200</v>
      </c>
      <c r="I7373" t="str">
        <f>VLOOKUP(E7373,'Data Produk'!$A$2:$E$2517,3,FALSE)</f>
        <v>KDC105 BHINNEKA USB CABLE TYPE C</v>
      </c>
      <c r="J7373" t="str">
        <f>VLOOKUP(E7373,'Data Produk'!$A$2:$E$2517,4,FALSE)</f>
        <v>CABLE</v>
      </c>
      <c r="K7373" t="str">
        <f>VLOOKUP(D7373,'Data Outlet'!$A$2:$D$17,4,FALSE)</f>
        <v>Indah Putri</v>
      </c>
      <c r="L7373" t="str">
        <f>VLOOKUP(D7373,'Data Outlet'!$A$2:$D$17,2,FALSE)</f>
        <v>PIK AVENUE</v>
      </c>
    </row>
    <row r="7374" spans="1:12" x14ac:dyDescent="0.25">
      <c r="A7374" t="str">
        <f t="shared" si="232"/>
        <v>T-7373</v>
      </c>
      <c r="B7374" s="3" t="s">
        <v>2584</v>
      </c>
      <c r="C7374" s="5">
        <v>45326</v>
      </c>
      <c r="D7374" s="3" t="s">
        <v>45</v>
      </c>
      <c r="E7374" s="4" t="s">
        <v>1265</v>
      </c>
      <c r="F7374" s="9">
        <v>1</v>
      </c>
      <c r="G7374">
        <f>VLOOKUP(E7374,'Data Produk'!$A$2:$E$2517,5,FALSE)</f>
        <v>98100</v>
      </c>
      <c r="H7374">
        <f t="shared" si="231"/>
        <v>98100</v>
      </c>
      <c r="I7374" t="str">
        <f>VLOOKUP(E7374,'Data Produk'!$A$2:$E$2517,3,FALSE)</f>
        <v>BHINNEKA POWER PURE 30W 2-PORTS USB CHARGER (PD+QC) WHITE</v>
      </c>
      <c r="J7374" t="str">
        <f>VLOOKUP(E7374,'Data Produk'!$A$2:$E$2517,4,FALSE)</f>
        <v>CHARGER</v>
      </c>
      <c r="K7374" t="str">
        <f>VLOOKUP(D7374,'Data Outlet'!$A$2:$D$17,4,FALSE)</f>
        <v>Indah Putri</v>
      </c>
      <c r="L7374" t="str">
        <f>VLOOKUP(D7374,'Data Outlet'!$A$2:$D$17,2,FALSE)</f>
        <v>PIK AVENUE</v>
      </c>
    </row>
    <row r="7375" spans="1:12" x14ac:dyDescent="0.25">
      <c r="A7375" t="str">
        <f t="shared" si="232"/>
        <v>T-7374</v>
      </c>
      <c r="B7375" s="3" t="s">
        <v>2584</v>
      </c>
      <c r="C7375" s="5">
        <v>45324</v>
      </c>
      <c r="D7375" s="3" t="s">
        <v>45</v>
      </c>
      <c r="E7375" s="4" t="s">
        <v>1111</v>
      </c>
      <c r="F7375" s="9">
        <v>10</v>
      </c>
      <c r="G7375">
        <f>VLOOKUP(E7375,'Data Produk'!$A$2:$E$2517,5,FALSE)</f>
        <v>29700</v>
      </c>
      <c r="H7375">
        <f t="shared" si="231"/>
        <v>297000</v>
      </c>
      <c r="I7375" t="str">
        <f>VLOOKUP(E7375,'Data Produk'!$A$2:$E$2517,3,FALSE)</f>
        <v>KC201 BHINNEKA USB CABLE TYPE C</v>
      </c>
      <c r="J7375" t="str">
        <f>VLOOKUP(E7375,'Data Produk'!$A$2:$E$2517,4,FALSE)</f>
        <v>CABLE</v>
      </c>
      <c r="K7375" t="str">
        <f>VLOOKUP(D7375,'Data Outlet'!$A$2:$D$17,4,FALSE)</f>
        <v>Indah Putri</v>
      </c>
      <c r="L7375" t="str">
        <f>VLOOKUP(D7375,'Data Outlet'!$A$2:$D$17,2,FALSE)</f>
        <v>PIK AVENUE</v>
      </c>
    </row>
    <row r="7376" spans="1:12" x14ac:dyDescent="0.25">
      <c r="A7376" t="str">
        <f t="shared" si="232"/>
        <v>T-7375</v>
      </c>
      <c r="B7376" s="3" t="s">
        <v>2584</v>
      </c>
      <c r="C7376" s="5">
        <v>45351</v>
      </c>
      <c r="D7376" s="3" t="s">
        <v>45</v>
      </c>
      <c r="E7376" s="4" t="s">
        <v>992</v>
      </c>
      <c r="F7376" s="9">
        <v>1</v>
      </c>
      <c r="G7376">
        <f>VLOOKUP(E7376,'Data Produk'!$A$2:$E$2517,5,FALSE)</f>
        <v>29700</v>
      </c>
      <c r="H7376">
        <f t="shared" si="231"/>
        <v>29700</v>
      </c>
      <c r="I7376" t="str">
        <f>VLOOKUP(E7376,'Data Produk'!$A$2:$E$2517,3,FALSE)</f>
        <v>KM104 BHINNEKA USB CABLE MICRO</v>
      </c>
      <c r="J7376" t="str">
        <f>VLOOKUP(E7376,'Data Produk'!$A$2:$E$2517,4,FALSE)</f>
        <v>CABLE</v>
      </c>
      <c r="K7376" t="str">
        <f>VLOOKUP(D7376,'Data Outlet'!$A$2:$D$17,4,FALSE)</f>
        <v>Indah Putri</v>
      </c>
      <c r="L7376" t="str">
        <f>VLOOKUP(D7376,'Data Outlet'!$A$2:$D$17,2,FALSE)</f>
        <v>PIK AVENUE</v>
      </c>
    </row>
    <row r="7377" spans="1:12" x14ac:dyDescent="0.25">
      <c r="A7377" t="str">
        <f t="shared" si="232"/>
        <v>T-7376</v>
      </c>
      <c r="B7377" s="3" t="s">
        <v>2584</v>
      </c>
      <c r="C7377" s="5">
        <v>45324</v>
      </c>
      <c r="D7377" s="3" t="s">
        <v>45</v>
      </c>
      <c r="E7377" s="4" t="s">
        <v>2237</v>
      </c>
      <c r="F7377" s="9">
        <v>1</v>
      </c>
      <c r="G7377">
        <f>VLOOKUP(E7377,'Data Produk'!$A$2:$E$2517,5,FALSE)</f>
        <v>116100</v>
      </c>
      <c r="H7377">
        <f t="shared" si="231"/>
        <v>116100</v>
      </c>
      <c r="I7377" t="str">
        <f>VLOOKUP(E7377,'Data Produk'!$A$2:$E$2517,3,FALSE)</f>
        <v>BHINNEKA SMART PLUG SP01</v>
      </c>
      <c r="J7377" t="str">
        <f>VLOOKUP(E7377,'Data Produk'!$A$2:$E$2517,4,FALSE)</f>
        <v>SMART LIFE</v>
      </c>
      <c r="K7377" t="str">
        <f>VLOOKUP(D7377,'Data Outlet'!$A$2:$D$17,4,FALSE)</f>
        <v>Indah Putri</v>
      </c>
      <c r="L7377" t="str">
        <f>VLOOKUP(D7377,'Data Outlet'!$A$2:$D$17,2,FALSE)</f>
        <v>PIK AVENUE</v>
      </c>
    </row>
    <row r="7378" spans="1:12" x14ac:dyDescent="0.25">
      <c r="A7378" t="str">
        <f t="shared" si="232"/>
        <v>T-7377</v>
      </c>
      <c r="B7378" s="3" t="s">
        <v>2584</v>
      </c>
      <c r="C7378" s="5">
        <v>45340</v>
      </c>
      <c r="D7378" s="3" t="s">
        <v>45</v>
      </c>
      <c r="E7378" s="4" t="s">
        <v>1093</v>
      </c>
      <c r="F7378" s="9">
        <v>1</v>
      </c>
      <c r="G7378">
        <f>VLOOKUP(E7378,'Data Produk'!$A$2:$E$2517,5,FALSE)</f>
        <v>37350</v>
      </c>
      <c r="H7378">
        <f t="shared" si="231"/>
        <v>37350</v>
      </c>
      <c r="I7378" t="str">
        <f>VLOOKUP(E7378,'Data Produk'!$A$2:$E$2517,3,FALSE)</f>
        <v>BHINNEKA LAVALIER MV01 MICROPHONE BLACK</v>
      </c>
      <c r="J7378" t="str">
        <f>VLOOKUP(E7378,'Data Produk'!$A$2:$E$2517,4,FALSE)</f>
        <v>STREAMING DEVICES</v>
      </c>
      <c r="K7378" t="str">
        <f>VLOOKUP(D7378,'Data Outlet'!$A$2:$D$17,4,FALSE)</f>
        <v>Indah Putri</v>
      </c>
      <c r="L7378" t="str">
        <f>VLOOKUP(D7378,'Data Outlet'!$A$2:$D$17,2,FALSE)</f>
        <v>PIK AVENUE</v>
      </c>
    </row>
    <row r="7379" spans="1:12" x14ac:dyDescent="0.25">
      <c r="A7379" t="str">
        <f t="shared" si="232"/>
        <v>T-7378</v>
      </c>
      <c r="B7379" s="3" t="s">
        <v>2584</v>
      </c>
      <c r="C7379" s="5">
        <v>45340</v>
      </c>
      <c r="D7379" s="3" t="s">
        <v>45</v>
      </c>
      <c r="E7379" s="4" t="s">
        <v>230</v>
      </c>
      <c r="F7379" s="9">
        <v>1</v>
      </c>
      <c r="G7379">
        <f>VLOOKUP(E7379,'Data Produk'!$A$2:$E$2517,5,FALSE)</f>
        <v>144000</v>
      </c>
      <c r="H7379">
        <f t="shared" si="231"/>
        <v>144000</v>
      </c>
      <c r="I7379" t="str">
        <f>VLOOKUP(E7379,'Data Produk'!$A$2:$E$2517,3,FALSE)</f>
        <v>BHINNEKA CHIEF II HG20 GAMING HEADSET BLACK</v>
      </c>
      <c r="J7379" t="str">
        <f>VLOOKUP(E7379,'Data Produk'!$A$2:$E$2517,4,FALSE)</f>
        <v>GAMING HEADSET</v>
      </c>
      <c r="K7379" t="str">
        <f>VLOOKUP(D7379,'Data Outlet'!$A$2:$D$17,4,FALSE)</f>
        <v>Indah Putri</v>
      </c>
      <c r="L7379" t="str">
        <f>VLOOKUP(D7379,'Data Outlet'!$A$2:$D$17,2,FALSE)</f>
        <v>PIK AVENUE</v>
      </c>
    </row>
    <row r="7380" spans="1:12" x14ac:dyDescent="0.25">
      <c r="A7380" t="str">
        <f t="shared" si="232"/>
        <v>T-7379</v>
      </c>
      <c r="B7380" s="3" t="s">
        <v>2584</v>
      </c>
      <c r="C7380" s="5">
        <v>45346</v>
      </c>
      <c r="D7380" s="3" t="s">
        <v>45</v>
      </c>
      <c r="E7380" s="4" t="s">
        <v>2145</v>
      </c>
      <c r="F7380" s="9">
        <v>4</v>
      </c>
      <c r="G7380">
        <f>VLOOKUP(E7380,'Data Produk'!$A$2:$E$2517,5,FALSE)</f>
        <v>98100</v>
      </c>
      <c r="H7380">
        <f t="shared" si="231"/>
        <v>392400</v>
      </c>
      <c r="I7380" t="str">
        <f>VLOOKUP(E7380,'Data Produk'!$A$2:$E$2517,3,FALSE)</f>
        <v>BHINNEKA POWER PURE 38W 2-PORTS USB CHARGER (PD+QC) WHITE</v>
      </c>
      <c r="J7380" t="str">
        <f>VLOOKUP(E7380,'Data Produk'!$A$2:$E$2517,4,FALSE)</f>
        <v>CHARGER</v>
      </c>
      <c r="K7380" t="str">
        <f>VLOOKUP(D7380,'Data Outlet'!$A$2:$D$17,4,FALSE)</f>
        <v>Indah Putri</v>
      </c>
      <c r="L7380" t="str">
        <f>VLOOKUP(D7380,'Data Outlet'!$A$2:$D$17,2,FALSE)</f>
        <v>PIK AVENUE</v>
      </c>
    </row>
    <row r="7381" spans="1:12" x14ac:dyDescent="0.25">
      <c r="A7381" t="str">
        <f t="shared" si="232"/>
        <v>T-7380</v>
      </c>
      <c r="B7381" s="3" t="s">
        <v>2584</v>
      </c>
      <c r="C7381" s="5">
        <v>45337</v>
      </c>
      <c r="D7381" s="3" t="s">
        <v>45</v>
      </c>
      <c r="E7381" s="4" t="s">
        <v>838</v>
      </c>
      <c r="F7381" s="9">
        <v>3</v>
      </c>
      <c r="G7381">
        <f>VLOOKUP(E7381,'Data Produk'!$A$2:$E$2517,5,FALSE)</f>
        <v>57150</v>
      </c>
      <c r="H7381">
        <f t="shared" si="231"/>
        <v>171450</v>
      </c>
      <c r="I7381" t="str">
        <f>VLOOKUP(E7381,'Data Produk'!$A$2:$E$2517,3,FALSE)</f>
        <v>BHINNEKA AGILE MP353 GAMING MOUSEPAD BLACK</v>
      </c>
      <c r="J7381" t="str">
        <f>VLOOKUP(E7381,'Data Produk'!$A$2:$E$2517,4,FALSE)</f>
        <v>GAMING MOUSEPAD</v>
      </c>
      <c r="K7381" t="str">
        <f>VLOOKUP(D7381,'Data Outlet'!$A$2:$D$17,4,FALSE)</f>
        <v>Indah Putri</v>
      </c>
      <c r="L7381" t="str">
        <f>VLOOKUP(D7381,'Data Outlet'!$A$2:$D$17,2,FALSE)</f>
        <v>PIK AVENUE</v>
      </c>
    </row>
    <row r="7382" spans="1:12" x14ac:dyDescent="0.25">
      <c r="A7382" t="str">
        <f t="shared" si="232"/>
        <v>T-7381</v>
      </c>
      <c r="B7382" s="3" t="s">
        <v>2584</v>
      </c>
      <c r="C7382" s="5">
        <v>45343</v>
      </c>
      <c r="D7382" s="3" t="s">
        <v>45</v>
      </c>
      <c r="E7382" s="4" t="s">
        <v>1180</v>
      </c>
      <c r="F7382" s="9">
        <v>4</v>
      </c>
      <c r="G7382">
        <f>VLOOKUP(E7382,'Data Produk'!$A$2:$E$2517,5,FALSE)</f>
        <v>65700</v>
      </c>
      <c r="H7382">
        <f t="shared" si="231"/>
        <v>262800</v>
      </c>
      <c r="I7382" t="str">
        <f>VLOOKUP(E7382,'Data Produk'!$A$2:$E$2517,3,FALSE)</f>
        <v>BHINNEKA POWER GO 20W 1-PORT TYPE-C USB CHARGER (PD) WHITE</v>
      </c>
      <c r="J7382" t="str">
        <f>VLOOKUP(E7382,'Data Produk'!$A$2:$E$2517,4,FALSE)</f>
        <v>CHARGER</v>
      </c>
      <c r="K7382" t="str">
        <f>VLOOKUP(D7382,'Data Outlet'!$A$2:$D$17,4,FALSE)</f>
        <v>Indah Putri</v>
      </c>
      <c r="L7382" t="str">
        <f>VLOOKUP(D7382,'Data Outlet'!$A$2:$D$17,2,FALSE)</f>
        <v>PIK AVENUE</v>
      </c>
    </row>
    <row r="7383" spans="1:12" x14ac:dyDescent="0.25">
      <c r="A7383" t="str">
        <f t="shared" si="232"/>
        <v>T-7382</v>
      </c>
      <c r="B7383" s="3" t="s">
        <v>2584</v>
      </c>
      <c r="C7383" s="5">
        <v>45329</v>
      </c>
      <c r="D7383" s="3" t="s">
        <v>45</v>
      </c>
      <c r="E7383" s="4" t="s">
        <v>2144</v>
      </c>
      <c r="F7383" s="9">
        <v>2</v>
      </c>
      <c r="G7383">
        <f>VLOOKUP(E7383,'Data Produk'!$A$2:$E$2517,5,FALSE)</f>
        <v>27000</v>
      </c>
      <c r="H7383">
        <f t="shared" si="231"/>
        <v>54000</v>
      </c>
      <c r="I7383" t="str">
        <f>VLOOKUP(E7383,'Data Produk'!$A$2:$E$2517,3,FALSE)</f>
        <v>KM201 BHINNEKA USB CABLE MICRO</v>
      </c>
      <c r="J7383" t="str">
        <f>VLOOKUP(E7383,'Data Produk'!$A$2:$E$2517,4,FALSE)</f>
        <v>CABLE</v>
      </c>
      <c r="K7383" t="str">
        <f>VLOOKUP(D7383,'Data Outlet'!$A$2:$D$17,4,FALSE)</f>
        <v>Indah Putri</v>
      </c>
      <c r="L7383" t="str">
        <f>VLOOKUP(D7383,'Data Outlet'!$A$2:$D$17,2,FALSE)</f>
        <v>PIK AVENUE</v>
      </c>
    </row>
    <row r="7384" spans="1:12" x14ac:dyDescent="0.25">
      <c r="A7384" t="str">
        <f t="shared" si="232"/>
        <v>T-7383</v>
      </c>
      <c r="B7384" s="3" t="s">
        <v>2584</v>
      </c>
      <c r="C7384" s="5">
        <v>45329</v>
      </c>
      <c r="D7384" s="3" t="s">
        <v>45</v>
      </c>
      <c r="E7384" s="4" t="s">
        <v>777</v>
      </c>
      <c r="F7384" s="9">
        <v>11</v>
      </c>
      <c r="G7384">
        <f>VLOOKUP(E7384,'Data Produk'!$A$2:$E$2517,5,FALSE)</f>
        <v>35100</v>
      </c>
      <c r="H7384">
        <f t="shared" si="231"/>
        <v>386100</v>
      </c>
      <c r="I7384" t="str">
        <f>VLOOKUP(E7384,'Data Produk'!$A$2:$E$2517,3,FALSE)</f>
        <v>KL104 BHINNEKA USB CABLE LIGHTNING</v>
      </c>
      <c r="J7384" t="str">
        <f>VLOOKUP(E7384,'Data Produk'!$A$2:$E$2517,4,FALSE)</f>
        <v>CABLE</v>
      </c>
      <c r="K7384" t="str">
        <f>VLOOKUP(D7384,'Data Outlet'!$A$2:$D$17,4,FALSE)</f>
        <v>Indah Putri</v>
      </c>
      <c r="L7384" t="str">
        <f>VLOOKUP(D7384,'Data Outlet'!$A$2:$D$17,2,FALSE)</f>
        <v>PIK AVENUE</v>
      </c>
    </row>
    <row r="7385" spans="1:12" x14ac:dyDescent="0.25">
      <c r="A7385" t="str">
        <f t="shared" si="232"/>
        <v>T-7384</v>
      </c>
      <c r="B7385" s="3" t="s">
        <v>2584</v>
      </c>
      <c r="C7385" s="5">
        <v>45350</v>
      </c>
      <c r="D7385" s="3" t="s">
        <v>45</v>
      </c>
      <c r="E7385" s="4" t="s">
        <v>2238</v>
      </c>
      <c r="F7385" s="9">
        <v>1</v>
      </c>
      <c r="G7385">
        <f>VLOOKUP(E7385,'Data Produk'!$A$2:$E$2517,5,FALSE)</f>
        <v>503100</v>
      </c>
      <c r="H7385">
        <f t="shared" si="231"/>
        <v>503100</v>
      </c>
      <c r="I7385" t="str">
        <f>VLOOKUP(E7385,'Data Produk'!$A$2:$E$2517,3,FALSE)</f>
        <v>BHINNEKA Gaming Mouse Wireless XD3 WHITE</v>
      </c>
      <c r="J7385" t="str">
        <f>VLOOKUP(E7385,'Data Produk'!$A$2:$E$2517,4,FALSE)</f>
        <v>MOUSE GAMING</v>
      </c>
      <c r="K7385" t="str">
        <f>VLOOKUP(D7385,'Data Outlet'!$A$2:$D$17,4,FALSE)</f>
        <v>Indah Putri</v>
      </c>
      <c r="L7385" t="str">
        <f>VLOOKUP(D7385,'Data Outlet'!$A$2:$D$17,2,FALSE)</f>
        <v>PIK AVENUE</v>
      </c>
    </row>
    <row r="7386" spans="1:12" x14ac:dyDescent="0.25">
      <c r="A7386" t="str">
        <f t="shared" si="232"/>
        <v>T-7385</v>
      </c>
      <c r="B7386" s="3" t="s">
        <v>2584</v>
      </c>
      <c r="C7386" s="5">
        <v>45349</v>
      </c>
      <c r="D7386" s="3" t="s">
        <v>45</v>
      </c>
      <c r="E7386" s="4" t="s">
        <v>2239</v>
      </c>
      <c r="F7386" s="9">
        <v>12</v>
      </c>
      <c r="G7386">
        <f>VLOOKUP(E7386,'Data Produk'!$A$2:$E$2517,5,FALSE)</f>
        <v>17100</v>
      </c>
      <c r="H7386">
        <f t="shared" si="231"/>
        <v>205200</v>
      </c>
      <c r="I7386" t="str">
        <f>VLOOKUP(E7386,'Data Produk'!$A$2:$E$2517,3,FALSE)</f>
        <v>KL103 BHINNEKA USB CABLE LIGHTNING</v>
      </c>
      <c r="J7386" t="str">
        <f>VLOOKUP(E7386,'Data Produk'!$A$2:$E$2517,4,FALSE)</f>
        <v>CABLE</v>
      </c>
      <c r="K7386" t="str">
        <f>VLOOKUP(D7386,'Data Outlet'!$A$2:$D$17,4,FALSE)</f>
        <v>Indah Putri</v>
      </c>
      <c r="L7386" t="str">
        <f>VLOOKUP(D7386,'Data Outlet'!$A$2:$D$17,2,FALSE)</f>
        <v>PIK AVENUE</v>
      </c>
    </row>
    <row r="7387" spans="1:12" x14ac:dyDescent="0.25">
      <c r="A7387" t="str">
        <f t="shared" si="232"/>
        <v>T-7386</v>
      </c>
      <c r="B7387" s="3" t="s">
        <v>2584</v>
      </c>
      <c r="C7387" s="5">
        <v>45327</v>
      </c>
      <c r="D7387" s="3" t="s">
        <v>45</v>
      </c>
      <c r="E7387" s="4" t="s">
        <v>2148</v>
      </c>
      <c r="F7387" s="9">
        <v>1</v>
      </c>
      <c r="G7387">
        <f>VLOOKUP(E7387,'Data Produk'!$A$2:$E$2517,5,FALSE)</f>
        <v>247500</v>
      </c>
      <c r="H7387">
        <f t="shared" si="231"/>
        <v>247500</v>
      </c>
      <c r="I7387" t="str">
        <f>VLOOKUP(E7387,'Data Produk'!$A$2:$E$2517,3,FALSE)</f>
        <v>BHINNEKA SHOOTER II WGP13 GAMEPAD BLUE</v>
      </c>
      <c r="J7387" t="str">
        <f>VLOOKUP(E7387,'Data Produk'!$A$2:$E$2517,4,FALSE)</f>
        <v>GAMEPAD</v>
      </c>
      <c r="K7387" t="str">
        <f>VLOOKUP(D7387,'Data Outlet'!$A$2:$D$17,4,FALSE)</f>
        <v>Indah Putri</v>
      </c>
      <c r="L7387" t="str">
        <f>VLOOKUP(D7387,'Data Outlet'!$A$2:$D$17,2,FALSE)</f>
        <v>PIK AVENUE</v>
      </c>
    </row>
    <row r="7388" spans="1:12" x14ac:dyDescent="0.25">
      <c r="A7388" t="str">
        <f t="shared" si="232"/>
        <v>T-7387</v>
      </c>
      <c r="B7388" s="3" t="s">
        <v>2584</v>
      </c>
      <c r="C7388" s="5">
        <v>45341</v>
      </c>
      <c r="D7388" s="3" t="s">
        <v>45</v>
      </c>
      <c r="E7388" s="4" t="s">
        <v>1123</v>
      </c>
      <c r="F7388" s="9">
        <v>6</v>
      </c>
      <c r="G7388">
        <f>VLOOKUP(E7388,'Data Produk'!$A$2:$E$2517,5,FALSE)</f>
        <v>34200</v>
      </c>
      <c r="H7388">
        <f t="shared" si="231"/>
        <v>205200</v>
      </c>
      <c r="I7388" t="str">
        <f>VLOOKUP(E7388,'Data Produk'!$A$2:$E$2517,3,FALSE)</f>
        <v>KDL105 BHINNEKA USB CABLE LIGHTNING</v>
      </c>
      <c r="J7388" t="str">
        <f>VLOOKUP(E7388,'Data Produk'!$A$2:$E$2517,4,FALSE)</f>
        <v>CABLE</v>
      </c>
      <c r="K7388" t="str">
        <f>VLOOKUP(D7388,'Data Outlet'!$A$2:$D$17,4,FALSE)</f>
        <v>Indah Putri</v>
      </c>
      <c r="L7388" t="str">
        <f>VLOOKUP(D7388,'Data Outlet'!$A$2:$D$17,2,FALSE)</f>
        <v>PIK AVENUE</v>
      </c>
    </row>
    <row r="7389" spans="1:12" x14ac:dyDescent="0.25">
      <c r="A7389" t="str">
        <f t="shared" si="232"/>
        <v>T-7388</v>
      </c>
      <c r="B7389" s="3" t="s">
        <v>2584</v>
      </c>
      <c r="C7389" s="5">
        <v>45343</v>
      </c>
      <c r="D7389" s="3" t="s">
        <v>45</v>
      </c>
      <c r="E7389" s="4" t="s">
        <v>1023</v>
      </c>
      <c r="F7389" s="9">
        <v>2</v>
      </c>
      <c r="G7389">
        <f>VLOOKUP(E7389,'Data Produk'!$A$2:$E$2517,5,FALSE)</f>
        <v>144000</v>
      </c>
      <c r="H7389">
        <f t="shared" si="231"/>
        <v>288000</v>
      </c>
      <c r="I7389" t="str">
        <f>VLOOKUP(E7389,'Data Produk'!$A$2:$E$2517,3,FALSE)</f>
        <v>BHINNEKA CHIEF II HG20 GAMING HEADSET PINK</v>
      </c>
      <c r="J7389" t="str">
        <f>VLOOKUP(E7389,'Data Produk'!$A$2:$E$2517,4,FALSE)</f>
        <v>GAMING HEADSET</v>
      </c>
      <c r="K7389" t="str">
        <f>VLOOKUP(D7389,'Data Outlet'!$A$2:$D$17,4,FALSE)</f>
        <v>Indah Putri</v>
      </c>
      <c r="L7389" t="str">
        <f>VLOOKUP(D7389,'Data Outlet'!$A$2:$D$17,2,FALSE)</f>
        <v>PIK AVENUE</v>
      </c>
    </row>
    <row r="7390" spans="1:12" x14ac:dyDescent="0.25">
      <c r="A7390" t="str">
        <f t="shared" si="232"/>
        <v>T-7389</v>
      </c>
      <c r="B7390" s="3" t="s">
        <v>2584</v>
      </c>
      <c r="C7390" s="5">
        <v>45347</v>
      </c>
      <c r="D7390" s="3" t="s">
        <v>45</v>
      </c>
      <c r="E7390" s="4" t="s">
        <v>2240</v>
      </c>
      <c r="F7390" s="9">
        <v>1</v>
      </c>
      <c r="G7390">
        <f>VLOOKUP(E7390,'Data Produk'!$A$2:$E$2517,5,FALSE)</f>
        <v>43200</v>
      </c>
      <c r="H7390">
        <f t="shared" si="231"/>
        <v>43200</v>
      </c>
      <c r="I7390" t="str">
        <f>VLOOKUP(E7390,'Data Produk'!$A$2:$E$2517,3,FALSE)</f>
        <v>BHINNEKA Mouse Wireless W188 WHITE</v>
      </c>
      <c r="J7390" t="str">
        <f>VLOOKUP(E7390,'Data Produk'!$A$2:$E$2517,4,FALSE)</f>
        <v>OFFICE MOUSE</v>
      </c>
      <c r="K7390" t="str">
        <f>VLOOKUP(D7390,'Data Outlet'!$A$2:$D$17,4,FALSE)</f>
        <v>Indah Putri</v>
      </c>
      <c r="L7390" t="str">
        <f>VLOOKUP(D7390,'Data Outlet'!$A$2:$D$17,2,FALSE)</f>
        <v>PIK AVENUE</v>
      </c>
    </row>
    <row r="7391" spans="1:12" x14ac:dyDescent="0.25">
      <c r="A7391" t="str">
        <f t="shared" si="232"/>
        <v>T-7390</v>
      </c>
      <c r="B7391" s="3" t="s">
        <v>2584</v>
      </c>
      <c r="C7391" s="5">
        <v>45323</v>
      </c>
      <c r="D7391" s="3" t="s">
        <v>45</v>
      </c>
      <c r="E7391" s="4" t="s">
        <v>584</v>
      </c>
      <c r="F7391" s="9">
        <v>2</v>
      </c>
      <c r="G7391">
        <f>VLOOKUP(E7391,'Data Produk'!$A$2:$E$2517,5,FALSE)</f>
        <v>78750</v>
      </c>
      <c r="H7391">
        <f t="shared" si="231"/>
        <v>157500</v>
      </c>
      <c r="I7391" t="str">
        <f>VLOOKUP(E7391,'Data Produk'!$A$2:$E$2517,3,FALSE)</f>
        <v>BHINNEKA CRYTO VX7 GAMING MOUSE PINK</v>
      </c>
      <c r="J7391" t="str">
        <f>VLOOKUP(E7391,'Data Produk'!$A$2:$E$2517,4,FALSE)</f>
        <v>MOUSE GAMING</v>
      </c>
      <c r="K7391" t="str">
        <f>VLOOKUP(D7391,'Data Outlet'!$A$2:$D$17,4,FALSE)</f>
        <v>Indah Putri</v>
      </c>
      <c r="L7391" t="str">
        <f>VLOOKUP(D7391,'Data Outlet'!$A$2:$D$17,2,FALSE)</f>
        <v>PIK AVENUE</v>
      </c>
    </row>
    <row r="7392" spans="1:12" x14ac:dyDescent="0.25">
      <c r="A7392" t="str">
        <f t="shared" si="232"/>
        <v>T-7391</v>
      </c>
      <c r="B7392" s="3" t="s">
        <v>2584</v>
      </c>
      <c r="C7392" s="5">
        <v>45345</v>
      </c>
      <c r="D7392" s="3" t="s">
        <v>45</v>
      </c>
      <c r="E7392" s="4" t="s">
        <v>988</v>
      </c>
      <c r="F7392" s="9">
        <v>1</v>
      </c>
      <c r="G7392">
        <f>VLOOKUP(E7392,'Data Produk'!$A$2:$E$2517,5,FALSE)</f>
        <v>41400</v>
      </c>
      <c r="H7392">
        <f t="shared" si="231"/>
        <v>41400</v>
      </c>
      <c r="I7392" t="str">
        <f>VLOOKUP(E7392,'Data Produk'!$A$2:$E$2517,3,FALSE)</f>
        <v>BHINNEKA CW1-Q03 18W 1-PORTS CHARGER (QC) WHITE</v>
      </c>
      <c r="J7392" t="str">
        <f>VLOOKUP(E7392,'Data Produk'!$A$2:$E$2517,4,FALSE)</f>
        <v>CHARGER</v>
      </c>
      <c r="K7392" t="str">
        <f>VLOOKUP(D7392,'Data Outlet'!$A$2:$D$17,4,FALSE)</f>
        <v>Indah Putri</v>
      </c>
      <c r="L7392" t="str">
        <f>VLOOKUP(D7392,'Data Outlet'!$A$2:$D$17,2,FALSE)</f>
        <v>PIK AVENUE</v>
      </c>
    </row>
    <row r="7393" spans="1:12" x14ac:dyDescent="0.25">
      <c r="A7393" t="str">
        <f t="shared" si="232"/>
        <v>T-7392</v>
      </c>
      <c r="B7393" s="3" t="s">
        <v>2584</v>
      </c>
      <c r="C7393" s="5">
        <v>45346</v>
      </c>
      <c r="D7393" s="3" t="s">
        <v>45</v>
      </c>
      <c r="E7393" s="4" t="s">
        <v>2241</v>
      </c>
      <c r="F7393" s="9">
        <v>1</v>
      </c>
      <c r="G7393">
        <f>VLOOKUP(E7393,'Data Produk'!$A$2:$E$2517,5,FALSE)</f>
        <v>65700</v>
      </c>
      <c r="H7393">
        <f t="shared" si="231"/>
        <v>65700</v>
      </c>
      <c r="I7393" t="str">
        <f>VLOOKUP(E7393,'Data Produk'!$A$2:$E$2517,3,FALSE)</f>
        <v>BHINNEKA RAIGOR II WG10 GAMING MOUSE RED</v>
      </c>
      <c r="J7393" t="str">
        <f>VLOOKUP(E7393,'Data Produk'!$A$2:$E$2517,4,FALSE)</f>
        <v>MOUSE GAMING</v>
      </c>
      <c r="K7393" t="str">
        <f>VLOOKUP(D7393,'Data Outlet'!$A$2:$D$17,4,FALSE)</f>
        <v>Indah Putri</v>
      </c>
      <c r="L7393" t="str">
        <f>VLOOKUP(D7393,'Data Outlet'!$A$2:$D$17,2,FALSE)</f>
        <v>PIK AVENUE</v>
      </c>
    </row>
    <row r="7394" spans="1:12" x14ac:dyDescent="0.25">
      <c r="A7394" t="str">
        <f t="shared" si="232"/>
        <v>T-7393</v>
      </c>
      <c r="B7394" s="3" t="s">
        <v>2584</v>
      </c>
      <c r="C7394" s="5">
        <v>45340</v>
      </c>
      <c r="D7394" s="3" t="s">
        <v>45</v>
      </c>
      <c r="E7394" s="4" t="s">
        <v>558</v>
      </c>
      <c r="F7394" s="9">
        <v>2</v>
      </c>
      <c r="G7394">
        <f>VLOOKUP(E7394,'Data Produk'!$A$2:$E$2517,5,FALSE)</f>
        <v>107100</v>
      </c>
      <c r="H7394">
        <f t="shared" si="231"/>
        <v>214200</v>
      </c>
      <c r="I7394" t="str">
        <f>VLOOKUP(E7394,'Data Produk'!$A$2:$E$2517,3,FALSE)</f>
        <v>BHINNEKA CW2-Q02 38W 2-PORTS CHARGER (QC) WHITE</v>
      </c>
      <c r="J7394" t="str">
        <f>VLOOKUP(E7394,'Data Produk'!$A$2:$E$2517,4,FALSE)</f>
        <v>CHARGER</v>
      </c>
      <c r="K7394" t="str">
        <f>VLOOKUP(D7394,'Data Outlet'!$A$2:$D$17,4,FALSE)</f>
        <v>Indah Putri</v>
      </c>
      <c r="L7394" t="str">
        <f>VLOOKUP(D7394,'Data Outlet'!$A$2:$D$17,2,FALSE)</f>
        <v>PIK AVENUE</v>
      </c>
    </row>
    <row r="7395" spans="1:12" x14ac:dyDescent="0.25">
      <c r="A7395" t="str">
        <f t="shared" si="232"/>
        <v>T-7394</v>
      </c>
      <c r="B7395" s="3" t="s">
        <v>2584</v>
      </c>
      <c r="C7395" s="5">
        <v>45329</v>
      </c>
      <c r="D7395" s="3" t="s">
        <v>45</v>
      </c>
      <c r="E7395" s="4" t="s">
        <v>2242</v>
      </c>
      <c r="F7395" s="9">
        <v>2</v>
      </c>
      <c r="G7395">
        <f>VLOOKUP(E7395,'Data Produk'!$A$2:$E$2517,5,FALSE)</f>
        <v>62100</v>
      </c>
      <c r="H7395">
        <f t="shared" si="231"/>
        <v>124200</v>
      </c>
      <c r="I7395" t="str">
        <f>VLOOKUP(E7395,'Data Produk'!$A$2:$E$2517,3,FALSE)</f>
        <v>BHINNEKA EG3 WIRED EARBUDS WHITE</v>
      </c>
      <c r="J7395" t="str">
        <f>VLOOKUP(E7395,'Data Produk'!$A$2:$E$2517,4,FALSE)</f>
        <v>EARPHONE</v>
      </c>
      <c r="K7395" t="str">
        <f>VLOOKUP(D7395,'Data Outlet'!$A$2:$D$17,4,FALSE)</f>
        <v>Indah Putri</v>
      </c>
      <c r="L7395" t="str">
        <f>VLOOKUP(D7395,'Data Outlet'!$A$2:$D$17,2,FALSE)</f>
        <v>PIK AVENUE</v>
      </c>
    </row>
    <row r="7396" spans="1:12" x14ac:dyDescent="0.25">
      <c r="A7396" t="str">
        <f t="shared" si="232"/>
        <v>T-7395</v>
      </c>
      <c r="B7396" s="3" t="s">
        <v>2584</v>
      </c>
      <c r="C7396" s="5">
        <v>45341</v>
      </c>
      <c r="D7396" s="3" t="s">
        <v>45</v>
      </c>
      <c r="E7396" s="4" t="s">
        <v>2243</v>
      </c>
      <c r="F7396" s="9">
        <v>5</v>
      </c>
      <c r="G7396">
        <f>VLOOKUP(E7396,'Data Produk'!$A$2:$E$2517,5,FALSE)</f>
        <v>53100</v>
      </c>
      <c r="H7396">
        <f t="shared" si="231"/>
        <v>265500</v>
      </c>
      <c r="I7396" t="str">
        <f>VLOOKUP(E7396,'Data Produk'!$A$2:$E$2517,3,FALSE)</f>
        <v>BHINNEKA POWER PURE 18W 1-PORT TYPE-A USB CHARGER (QC) WHITE</v>
      </c>
      <c r="J7396" t="str">
        <f>VLOOKUP(E7396,'Data Produk'!$A$2:$E$2517,4,FALSE)</f>
        <v>CHARGER</v>
      </c>
      <c r="K7396" t="str">
        <f>VLOOKUP(D7396,'Data Outlet'!$A$2:$D$17,4,FALSE)</f>
        <v>Indah Putri</v>
      </c>
      <c r="L7396" t="str">
        <f>VLOOKUP(D7396,'Data Outlet'!$A$2:$D$17,2,FALSE)</f>
        <v>PIK AVENUE</v>
      </c>
    </row>
    <row r="7397" spans="1:12" x14ac:dyDescent="0.25">
      <c r="A7397" t="str">
        <f t="shared" si="232"/>
        <v>T-7396</v>
      </c>
      <c r="B7397" s="3" t="s">
        <v>2584</v>
      </c>
      <c r="C7397" s="5">
        <v>45328</v>
      </c>
      <c r="D7397" s="3" t="s">
        <v>45</v>
      </c>
      <c r="E7397" s="4" t="s">
        <v>151</v>
      </c>
      <c r="F7397" s="9">
        <v>1</v>
      </c>
      <c r="G7397">
        <f>VLOOKUP(E7397,'Data Produk'!$A$2:$E$2517,5,FALSE)</f>
        <v>65700</v>
      </c>
      <c r="H7397">
        <f t="shared" si="231"/>
        <v>65700</v>
      </c>
      <c r="I7397" t="str">
        <f>VLOOKUP(E7397,'Data Produk'!$A$2:$E$2517,3,FALSE)</f>
        <v>BHINNEKA AGILE MP453 GAMING MOUSEPAD BLACK</v>
      </c>
      <c r="J7397" t="str">
        <f>VLOOKUP(E7397,'Data Produk'!$A$2:$E$2517,4,FALSE)</f>
        <v>GAMING MOUSEPAD</v>
      </c>
      <c r="K7397" t="str">
        <f>VLOOKUP(D7397,'Data Outlet'!$A$2:$D$17,4,FALSE)</f>
        <v>Indah Putri</v>
      </c>
      <c r="L7397" t="str">
        <f>VLOOKUP(D7397,'Data Outlet'!$A$2:$D$17,2,FALSE)</f>
        <v>PIK AVENUE</v>
      </c>
    </row>
    <row r="7398" spans="1:12" x14ac:dyDescent="0.25">
      <c r="A7398" t="str">
        <f t="shared" si="232"/>
        <v>T-7397</v>
      </c>
      <c r="B7398" s="3" t="s">
        <v>2584</v>
      </c>
      <c r="C7398" s="5">
        <v>45332</v>
      </c>
      <c r="D7398" s="3" t="s">
        <v>45</v>
      </c>
      <c r="E7398" s="4" t="s">
        <v>2244</v>
      </c>
      <c r="F7398" s="9">
        <v>1</v>
      </c>
      <c r="G7398">
        <f>VLOOKUP(E7398,'Data Produk'!$A$2:$E$2517,5,FALSE)</f>
        <v>179100</v>
      </c>
      <c r="H7398">
        <f t="shared" si="231"/>
        <v>179100</v>
      </c>
      <c r="I7398" t="str">
        <f>VLOOKUP(E7398,'Data Produk'!$A$2:$E$2517,3,FALSE)</f>
        <v>BHINNEKA Gaming Mousepad MPC900</v>
      </c>
      <c r="J7398" t="str">
        <f>VLOOKUP(E7398,'Data Produk'!$A$2:$E$2517,4,FALSE)</f>
        <v>GAMING MOUSEPAD</v>
      </c>
      <c r="K7398" t="str">
        <f>VLOOKUP(D7398,'Data Outlet'!$A$2:$D$17,4,FALSE)</f>
        <v>Indah Putri</v>
      </c>
      <c r="L7398" t="str">
        <f>VLOOKUP(D7398,'Data Outlet'!$A$2:$D$17,2,FALSE)</f>
        <v>PIK AVENUE</v>
      </c>
    </row>
    <row r="7399" spans="1:12" x14ac:dyDescent="0.25">
      <c r="A7399" t="str">
        <f t="shared" si="232"/>
        <v>T-7398</v>
      </c>
      <c r="B7399" s="3" t="s">
        <v>2584</v>
      </c>
      <c r="C7399" s="5">
        <v>45339</v>
      </c>
      <c r="D7399" s="3" t="s">
        <v>45</v>
      </c>
      <c r="E7399" s="4" t="s">
        <v>795</v>
      </c>
      <c r="F7399" s="9">
        <v>1</v>
      </c>
      <c r="G7399">
        <f>VLOOKUP(E7399,'Data Produk'!$A$2:$E$2517,5,FALSE)</f>
        <v>94500</v>
      </c>
      <c r="H7399">
        <f t="shared" si="231"/>
        <v>94500</v>
      </c>
      <c r="I7399" t="str">
        <f>VLOOKUP(E7399,'Data Produk'!$A$2:$E$2517,3,FALSE)</f>
        <v>BHINNEKA POWER GO 25W 1-PORT TYPE-C USB CHARGER (PD/PPS) WHITE</v>
      </c>
      <c r="J7399" t="str">
        <f>VLOOKUP(E7399,'Data Produk'!$A$2:$E$2517,4,FALSE)</f>
        <v>CHARGER</v>
      </c>
      <c r="K7399" t="str">
        <f>VLOOKUP(D7399,'Data Outlet'!$A$2:$D$17,4,FALSE)</f>
        <v>Indah Putri</v>
      </c>
      <c r="L7399" t="str">
        <f>VLOOKUP(D7399,'Data Outlet'!$A$2:$D$17,2,FALSE)</f>
        <v>PIK AVENUE</v>
      </c>
    </row>
    <row r="7400" spans="1:12" x14ac:dyDescent="0.25">
      <c r="A7400" t="str">
        <f t="shared" si="232"/>
        <v>T-7399</v>
      </c>
      <c r="B7400" s="3" t="s">
        <v>2584</v>
      </c>
      <c r="C7400" s="5">
        <v>45346</v>
      </c>
      <c r="D7400" s="3" t="s">
        <v>45</v>
      </c>
      <c r="E7400" s="4" t="s">
        <v>1007</v>
      </c>
      <c r="F7400" s="9">
        <v>1</v>
      </c>
      <c r="G7400">
        <f>VLOOKUP(E7400,'Data Produk'!$A$2:$E$2517,5,FALSE)</f>
        <v>125100</v>
      </c>
      <c r="H7400">
        <f t="shared" si="231"/>
        <v>125100</v>
      </c>
      <c r="I7400" t="str">
        <f>VLOOKUP(E7400,'Data Produk'!$A$2:$E$2517,3,FALSE)</f>
        <v>BHINNEKA THOR II X16 GAMING MOUSE BLACK</v>
      </c>
      <c r="J7400" t="str">
        <f>VLOOKUP(E7400,'Data Produk'!$A$2:$E$2517,4,FALSE)</f>
        <v>MOUSE GAMING</v>
      </c>
      <c r="K7400" t="str">
        <f>VLOOKUP(D7400,'Data Outlet'!$A$2:$D$17,4,FALSE)</f>
        <v>Indah Putri</v>
      </c>
      <c r="L7400" t="str">
        <f>VLOOKUP(D7400,'Data Outlet'!$A$2:$D$17,2,FALSE)</f>
        <v>PIK AVENUE</v>
      </c>
    </row>
    <row r="7401" spans="1:12" x14ac:dyDescent="0.25">
      <c r="A7401" t="str">
        <f t="shared" si="232"/>
        <v>T-7400</v>
      </c>
      <c r="B7401" s="3" t="s">
        <v>2584</v>
      </c>
      <c r="C7401" s="5">
        <v>45349</v>
      </c>
      <c r="D7401" s="3" t="s">
        <v>45</v>
      </c>
      <c r="E7401" s="4" t="s">
        <v>796</v>
      </c>
      <c r="F7401" s="9">
        <v>1</v>
      </c>
      <c r="G7401">
        <f>VLOOKUP(E7401,'Data Produk'!$A$2:$E$2517,5,FALSE)</f>
        <v>81000</v>
      </c>
      <c r="H7401">
        <f t="shared" si="231"/>
        <v>81000</v>
      </c>
      <c r="I7401" t="str">
        <f>VLOOKUP(E7401,'Data Produk'!$A$2:$E$2517,3,FALSE)</f>
        <v>BHINNEKA THOR X9 GAMING MOUSE BLACK</v>
      </c>
      <c r="J7401" t="str">
        <f>VLOOKUP(E7401,'Data Produk'!$A$2:$E$2517,4,FALSE)</f>
        <v>MOUSE GAMING</v>
      </c>
      <c r="K7401" t="str">
        <f>VLOOKUP(D7401,'Data Outlet'!$A$2:$D$17,4,FALSE)</f>
        <v>Indah Putri</v>
      </c>
      <c r="L7401" t="str">
        <f>VLOOKUP(D7401,'Data Outlet'!$A$2:$D$17,2,FALSE)</f>
        <v>PIK AVENUE</v>
      </c>
    </row>
    <row r="7402" spans="1:12" x14ac:dyDescent="0.25">
      <c r="A7402" t="str">
        <f t="shared" si="232"/>
        <v>T-7401</v>
      </c>
      <c r="B7402" s="3" t="s">
        <v>2584</v>
      </c>
      <c r="C7402" s="5">
        <v>45337</v>
      </c>
      <c r="D7402" s="3" t="s">
        <v>45</v>
      </c>
      <c r="E7402" s="4" t="s">
        <v>67</v>
      </c>
      <c r="F7402" s="9">
        <v>5</v>
      </c>
      <c r="G7402">
        <f>VLOOKUP(E7402,'Data Produk'!$A$2:$E$2517,5,FALSE)</f>
        <v>17100</v>
      </c>
      <c r="H7402">
        <f t="shared" si="231"/>
        <v>85500</v>
      </c>
      <c r="I7402" t="str">
        <f>VLOOKUP(E7402,'Data Produk'!$A$2:$E$2517,3,FALSE)</f>
        <v>KC103 BHINNEKA USB CABLE TYPE C</v>
      </c>
      <c r="J7402" t="str">
        <f>VLOOKUP(E7402,'Data Produk'!$A$2:$E$2517,4,FALSE)</f>
        <v>CABLE</v>
      </c>
      <c r="K7402" t="str">
        <f>VLOOKUP(D7402,'Data Outlet'!$A$2:$D$17,4,FALSE)</f>
        <v>Indah Putri</v>
      </c>
      <c r="L7402" t="str">
        <f>VLOOKUP(D7402,'Data Outlet'!$A$2:$D$17,2,FALSE)</f>
        <v>PIK AVENUE</v>
      </c>
    </row>
    <row r="7403" spans="1:12" x14ac:dyDescent="0.25">
      <c r="A7403" t="str">
        <f t="shared" si="232"/>
        <v>T-7402</v>
      </c>
      <c r="B7403" s="3" t="s">
        <v>2584</v>
      </c>
      <c r="C7403" s="5">
        <v>45347</v>
      </c>
      <c r="D7403" s="3" t="s">
        <v>45</v>
      </c>
      <c r="E7403" s="4" t="s">
        <v>164</v>
      </c>
      <c r="F7403" s="9">
        <v>1</v>
      </c>
      <c r="G7403">
        <f>VLOOKUP(E7403,'Data Produk'!$A$2:$E$2517,5,FALSE)</f>
        <v>98100</v>
      </c>
      <c r="H7403">
        <f t="shared" si="231"/>
        <v>98100</v>
      </c>
      <c r="I7403" t="str">
        <f>VLOOKUP(E7403,'Data Produk'!$A$2:$E$2517,3,FALSE)</f>
        <v>BHINNEKA CW2-Q01 30W 2-PORTS CHARGER (QC) WHITE</v>
      </c>
      <c r="J7403" t="str">
        <f>VLOOKUP(E7403,'Data Produk'!$A$2:$E$2517,4,FALSE)</f>
        <v>CHARGER</v>
      </c>
      <c r="K7403" t="str">
        <f>VLOOKUP(D7403,'Data Outlet'!$A$2:$D$17,4,FALSE)</f>
        <v>Indah Putri</v>
      </c>
      <c r="L7403" t="str">
        <f>VLOOKUP(D7403,'Data Outlet'!$A$2:$D$17,2,FALSE)</f>
        <v>PIK AVENUE</v>
      </c>
    </row>
    <row r="7404" spans="1:12" x14ac:dyDescent="0.25">
      <c r="A7404" t="str">
        <f t="shared" si="232"/>
        <v>T-7403</v>
      </c>
      <c r="B7404" s="3" t="s">
        <v>2584</v>
      </c>
      <c r="C7404" s="5">
        <v>45325</v>
      </c>
      <c r="D7404" s="3" t="s">
        <v>45</v>
      </c>
      <c r="E7404" s="4" t="s">
        <v>1069</v>
      </c>
      <c r="F7404" s="9">
        <v>1</v>
      </c>
      <c r="G7404">
        <f>VLOOKUP(E7404,'Data Produk'!$A$2:$E$2517,5,FALSE)</f>
        <v>80100</v>
      </c>
      <c r="H7404">
        <f t="shared" si="231"/>
        <v>80100</v>
      </c>
      <c r="I7404" t="str">
        <f>VLOOKUP(E7404,'Data Produk'!$A$2:$E$2517,3,FALSE)</f>
        <v>BHINNEKA AGILE MP903 GAMING MOUSEPAD BLACK</v>
      </c>
      <c r="J7404" t="str">
        <f>VLOOKUP(E7404,'Data Produk'!$A$2:$E$2517,4,FALSE)</f>
        <v>GAMING MOUSEPAD</v>
      </c>
      <c r="K7404" t="str">
        <f>VLOOKUP(D7404,'Data Outlet'!$A$2:$D$17,4,FALSE)</f>
        <v>Indah Putri</v>
      </c>
      <c r="L7404" t="str">
        <f>VLOOKUP(D7404,'Data Outlet'!$A$2:$D$17,2,FALSE)</f>
        <v>PIK AVENUE</v>
      </c>
    </row>
    <row r="7405" spans="1:12" x14ac:dyDescent="0.25">
      <c r="A7405" t="str">
        <f t="shared" si="232"/>
        <v>T-7404</v>
      </c>
      <c r="B7405" s="3" t="s">
        <v>2584</v>
      </c>
      <c r="C7405" s="5">
        <v>45347</v>
      </c>
      <c r="D7405" s="3" t="s">
        <v>45</v>
      </c>
      <c r="E7405" s="4" t="s">
        <v>2150</v>
      </c>
      <c r="F7405" s="9">
        <v>7</v>
      </c>
      <c r="G7405">
        <f>VLOOKUP(E7405,'Data Produk'!$A$2:$E$2517,5,FALSE)</f>
        <v>34200</v>
      </c>
      <c r="H7405">
        <f t="shared" si="231"/>
        <v>239400</v>
      </c>
      <c r="I7405" t="str">
        <f>VLOOKUP(E7405,'Data Produk'!$A$2:$E$2517,3,FALSE)</f>
        <v>KC104 BHINNEKA USB CABLE TYPE C</v>
      </c>
      <c r="J7405" t="str">
        <f>VLOOKUP(E7405,'Data Produk'!$A$2:$E$2517,4,FALSE)</f>
        <v>CABLE</v>
      </c>
      <c r="K7405" t="str">
        <f>VLOOKUP(D7405,'Data Outlet'!$A$2:$D$17,4,FALSE)</f>
        <v>Indah Putri</v>
      </c>
      <c r="L7405" t="str">
        <f>VLOOKUP(D7405,'Data Outlet'!$A$2:$D$17,2,FALSE)</f>
        <v>PIK AVENUE</v>
      </c>
    </row>
    <row r="7406" spans="1:12" x14ac:dyDescent="0.25">
      <c r="A7406" t="str">
        <f t="shared" si="232"/>
        <v>T-7405</v>
      </c>
      <c r="B7406" s="3" t="s">
        <v>2584</v>
      </c>
      <c r="C7406" s="5">
        <v>45332</v>
      </c>
      <c r="D7406" s="3" t="s">
        <v>45</v>
      </c>
      <c r="E7406" s="4" t="s">
        <v>1126</v>
      </c>
      <c r="F7406" s="9">
        <v>11</v>
      </c>
      <c r="G7406">
        <f>VLOOKUP(E7406,'Data Produk'!$A$2:$E$2517,5,FALSE)</f>
        <v>36900</v>
      </c>
      <c r="H7406">
        <f t="shared" si="231"/>
        <v>405900</v>
      </c>
      <c r="I7406" t="str">
        <f>VLOOKUP(E7406,'Data Produk'!$A$2:$E$2517,3,FALSE)</f>
        <v>KL106 BHINNEKA USB CABLE LIGHTNING</v>
      </c>
      <c r="J7406" t="str">
        <f>VLOOKUP(E7406,'Data Produk'!$A$2:$E$2517,4,FALSE)</f>
        <v>CABLE</v>
      </c>
      <c r="K7406" t="str">
        <f>VLOOKUP(D7406,'Data Outlet'!$A$2:$D$17,4,FALSE)</f>
        <v>Indah Putri</v>
      </c>
      <c r="L7406" t="str">
        <f>VLOOKUP(D7406,'Data Outlet'!$A$2:$D$17,2,FALSE)</f>
        <v>PIK AVENUE</v>
      </c>
    </row>
    <row r="7407" spans="1:12" x14ac:dyDescent="0.25">
      <c r="A7407" t="str">
        <f t="shared" si="232"/>
        <v>T-7406</v>
      </c>
      <c r="B7407" s="3" t="s">
        <v>2584</v>
      </c>
      <c r="C7407" s="5">
        <v>45337</v>
      </c>
      <c r="D7407" s="3" t="s">
        <v>45</v>
      </c>
      <c r="E7407" s="4" t="s">
        <v>1197</v>
      </c>
      <c r="F7407" s="9">
        <v>9</v>
      </c>
      <c r="G7407">
        <f>VLOOKUP(E7407,'Data Produk'!$A$2:$E$2517,5,FALSE)</f>
        <v>29700</v>
      </c>
      <c r="H7407">
        <f t="shared" si="231"/>
        <v>267300</v>
      </c>
      <c r="I7407" t="str">
        <f>VLOOKUP(E7407,'Data Produk'!$A$2:$E$2517,3,FALSE)</f>
        <v>KL201 BHINNEKA USB CABLE LIGHTNING</v>
      </c>
      <c r="J7407" t="str">
        <f>VLOOKUP(E7407,'Data Produk'!$A$2:$E$2517,4,FALSE)</f>
        <v>CABLE</v>
      </c>
      <c r="K7407" t="str">
        <f>VLOOKUP(D7407,'Data Outlet'!$A$2:$D$17,4,FALSE)</f>
        <v>Indah Putri</v>
      </c>
      <c r="L7407" t="str">
        <f>VLOOKUP(D7407,'Data Outlet'!$A$2:$D$17,2,FALSE)</f>
        <v>PIK AVENUE</v>
      </c>
    </row>
    <row r="7408" spans="1:12" x14ac:dyDescent="0.25">
      <c r="A7408" t="str">
        <f t="shared" si="232"/>
        <v>T-7407</v>
      </c>
      <c r="B7408" s="3" t="s">
        <v>2584</v>
      </c>
      <c r="C7408" s="5">
        <v>45330</v>
      </c>
      <c r="D7408" s="3" t="s">
        <v>45</v>
      </c>
      <c r="E7408" s="4" t="s">
        <v>125</v>
      </c>
      <c r="F7408" s="9">
        <v>1</v>
      </c>
      <c r="G7408">
        <f>VLOOKUP(E7408,'Data Produk'!$A$2:$E$2517,5,FALSE)</f>
        <v>74700</v>
      </c>
      <c r="H7408">
        <f t="shared" si="231"/>
        <v>74700</v>
      </c>
      <c r="I7408" t="str">
        <f>VLOOKUP(E7408,'Data Produk'!$A$2:$E$2517,3,FALSE)</f>
        <v>BHINNEKA KM100 OFFICE COMBO BLACK</v>
      </c>
      <c r="J7408" t="str">
        <f>VLOOKUP(E7408,'Data Produk'!$A$2:$E$2517,4,FALSE)</f>
        <v>OFFICE COMBO</v>
      </c>
      <c r="K7408" t="str">
        <f>VLOOKUP(D7408,'Data Outlet'!$A$2:$D$17,4,FALSE)</f>
        <v>Indah Putri</v>
      </c>
      <c r="L7408" t="str">
        <f>VLOOKUP(D7408,'Data Outlet'!$A$2:$D$17,2,FALSE)</f>
        <v>PIK AVENUE</v>
      </c>
    </row>
    <row r="7409" spans="1:12" x14ac:dyDescent="0.25">
      <c r="A7409" t="str">
        <f t="shared" si="232"/>
        <v>T-7408</v>
      </c>
      <c r="B7409" s="3" t="s">
        <v>2584</v>
      </c>
      <c r="C7409" s="5">
        <v>45334</v>
      </c>
      <c r="D7409" s="3" t="s">
        <v>40</v>
      </c>
      <c r="E7409" s="4" t="s">
        <v>854</v>
      </c>
      <c r="F7409" s="9">
        <v>2</v>
      </c>
      <c r="G7409">
        <f>VLOOKUP(E7409,'Data Produk'!$A$2:$E$2517,5,FALSE)</f>
        <v>57150</v>
      </c>
      <c r="H7409">
        <f t="shared" si="231"/>
        <v>114300</v>
      </c>
      <c r="I7409" t="str">
        <f>VLOOKUP(E7409,'Data Produk'!$A$2:$E$2517,3,FALSE)</f>
        <v>BHINNEKA AGILE MP353 GAMING MOUSEPAD BLACK</v>
      </c>
      <c r="J7409" t="str">
        <f>VLOOKUP(E7409,'Data Produk'!$A$2:$E$2517,4,FALSE)</f>
        <v>GAMING MOUSEPAD</v>
      </c>
      <c r="K7409" t="str">
        <f>VLOOKUP(D7409,'Data Outlet'!$A$2:$D$17,4,FALSE)</f>
        <v>Fani Sari</v>
      </c>
      <c r="L7409" t="str">
        <f>VLOOKUP(D7409,'Data Outlet'!$A$2:$D$17,2,FALSE)</f>
        <v>LIPPO MALL KEMANG</v>
      </c>
    </row>
    <row r="7410" spans="1:12" x14ac:dyDescent="0.25">
      <c r="A7410" t="str">
        <f t="shared" si="232"/>
        <v>T-7409</v>
      </c>
      <c r="B7410" s="3" t="s">
        <v>2584</v>
      </c>
      <c r="C7410" s="5">
        <v>45327</v>
      </c>
      <c r="D7410" s="3" t="s">
        <v>40</v>
      </c>
      <c r="E7410" s="4" t="s">
        <v>1953</v>
      </c>
      <c r="F7410" s="9">
        <v>1</v>
      </c>
      <c r="G7410">
        <f>VLOOKUP(E7410,'Data Produk'!$A$2:$E$2517,5,FALSE)</f>
        <v>112500</v>
      </c>
      <c r="H7410">
        <f t="shared" si="231"/>
        <v>112500</v>
      </c>
      <c r="I7410" t="str">
        <f>VLOOKUP(E7410,'Data Produk'!$A$2:$E$2517,3,FALSE)</f>
        <v>BHINNEKA Gaming Headset Stand Tower AC3001s RGB</v>
      </c>
      <c r="J7410" t="str">
        <f>VLOOKUP(E7410,'Data Produk'!$A$2:$E$2517,4,FALSE)</f>
        <v>OTHER ACCESSORIES</v>
      </c>
      <c r="K7410" t="str">
        <f>VLOOKUP(D7410,'Data Outlet'!$A$2:$D$17,4,FALSE)</f>
        <v>Fani Sari</v>
      </c>
      <c r="L7410" t="str">
        <f>VLOOKUP(D7410,'Data Outlet'!$A$2:$D$17,2,FALSE)</f>
        <v>LIPPO MALL KEMANG</v>
      </c>
    </row>
    <row r="7411" spans="1:12" x14ac:dyDescent="0.25">
      <c r="A7411" t="str">
        <f t="shared" si="232"/>
        <v>T-7410</v>
      </c>
      <c r="B7411" s="3" t="s">
        <v>2584</v>
      </c>
      <c r="C7411" s="5">
        <v>45327</v>
      </c>
      <c r="D7411" s="3" t="s">
        <v>39</v>
      </c>
      <c r="E7411" s="4" t="s">
        <v>852</v>
      </c>
      <c r="F7411" s="9">
        <v>1</v>
      </c>
      <c r="G7411">
        <f>VLOOKUP(E7411,'Data Produk'!$A$2:$E$2517,5,FALSE)</f>
        <v>330300</v>
      </c>
      <c r="H7411">
        <f t="shared" si="231"/>
        <v>330300</v>
      </c>
      <c r="I7411" t="str">
        <f>VLOOKUP(E7411,'Data Produk'!$A$2:$E$2517,3,FALSE)</f>
        <v>BHINNEKA SMART POWER STRIP SPS01</v>
      </c>
      <c r="J7411" t="str">
        <f>VLOOKUP(E7411,'Data Produk'!$A$2:$E$2517,4,FALSE)</f>
        <v>SMART LIFE</v>
      </c>
      <c r="K7411" t="str">
        <f>VLOOKUP(D7411,'Data Outlet'!$A$2:$D$17,4,FALSE)</f>
        <v>Eko Wijaya</v>
      </c>
      <c r="L7411" t="str">
        <f>VLOOKUP(D7411,'Data Outlet'!$A$2:$D$17,2,FALSE)</f>
        <v>KOTA KASABLANKA</v>
      </c>
    </row>
    <row r="7412" spans="1:12" x14ac:dyDescent="0.25">
      <c r="A7412" t="str">
        <f t="shared" si="232"/>
        <v>T-7411</v>
      </c>
      <c r="B7412" s="3" t="s">
        <v>2584</v>
      </c>
      <c r="C7412" s="5">
        <v>45337</v>
      </c>
      <c r="D7412" s="3" t="s">
        <v>40</v>
      </c>
      <c r="E7412" s="4" t="s">
        <v>868</v>
      </c>
      <c r="F7412" s="9">
        <v>1</v>
      </c>
      <c r="G7412">
        <f>VLOOKUP(E7412,'Data Produk'!$A$2:$E$2517,5,FALSE)</f>
        <v>73800</v>
      </c>
      <c r="H7412">
        <f t="shared" si="231"/>
        <v>73800</v>
      </c>
      <c r="I7412" t="str">
        <f>VLOOKUP(E7412,'Data Produk'!$A$2:$E$2517,3,FALSE)</f>
        <v>BHINNEKA SMART LIGHT BUB 9W SLB101</v>
      </c>
      <c r="J7412" t="str">
        <f>VLOOKUP(E7412,'Data Produk'!$A$2:$E$2517,4,FALSE)</f>
        <v>SMART LIFE</v>
      </c>
      <c r="K7412" t="str">
        <f>VLOOKUP(D7412,'Data Outlet'!$A$2:$D$17,4,FALSE)</f>
        <v>Fani Sari</v>
      </c>
      <c r="L7412" t="str">
        <f>VLOOKUP(D7412,'Data Outlet'!$A$2:$D$17,2,FALSE)</f>
        <v>LIPPO MALL KEMANG</v>
      </c>
    </row>
    <row r="7413" spans="1:12" x14ac:dyDescent="0.25">
      <c r="A7413" t="str">
        <f t="shared" si="232"/>
        <v>T-7412</v>
      </c>
      <c r="B7413" s="3" t="s">
        <v>2584</v>
      </c>
      <c r="C7413" s="5">
        <v>45346</v>
      </c>
      <c r="D7413" s="3" t="s">
        <v>40</v>
      </c>
      <c r="E7413" s="4" t="s">
        <v>895</v>
      </c>
      <c r="F7413" s="9">
        <v>2</v>
      </c>
      <c r="G7413">
        <f>VLOOKUP(E7413,'Data Produk'!$A$2:$E$2517,5,FALSE)</f>
        <v>116100</v>
      </c>
      <c r="H7413">
        <f t="shared" si="231"/>
        <v>232200</v>
      </c>
      <c r="I7413" t="str">
        <f>VLOOKUP(E7413,'Data Produk'!$A$2:$E$2517,3,FALSE)</f>
        <v>BHINNEKA SMART LED STRIP SL0103</v>
      </c>
      <c r="J7413" t="str">
        <f>VLOOKUP(E7413,'Data Produk'!$A$2:$E$2517,4,FALSE)</f>
        <v>SMART LIFE</v>
      </c>
      <c r="K7413" t="str">
        <f>VLOOKUP(D7413,'Data Outlet'!$A$2:$D$17,4,FALSE)</f>
        <v>Fani Sari</v>
      </c>
      <c r="L7413" t="str">
        <f>VLOOKUP(D7413,'Data Outlet'!$A$2:$D$17,2,FALSE)</f>
        <v>LIPPO MALL KEMANG</v>
      </c>
    </row>
    <row r="7414" spans="1:12" x14ac:dyDescent="0.25">
      <c r="A7414" t="str">
        <f t="shared" si="232"/>
        <v>T-7413</v>
      </c>
      <c r="B7414" s="3" t="s">
        <v>2584</v>
      </c>
      <c r="C7414" s="5">
        <v>45346</v>
      </c>
      <c r="D7414" s="3" t="s">
        <v>40</v>
      </c>
      <c r="E7414" s="4" t="s">
        <v>476</v>
      </c>
      <c r="F7414" s="9">
        <v>1</v>
      </c>
      <c r="G7414">
        <f>VLOOKUP(E7414,'Data Produk'!$A$2:$E$2517,5,FALSE)</f>
        <v>81000</v>
      </c>
      <c r="H7414">
        <f t="shared" si="231"/>
        <v>81000</v>
      </c>
      <c r="I7414" t="str">
        <f>VLOOKUP(E7414,'Data Produk'!$A$2:$E$2517,3,FALSE)</f>
        <v>BHINNEKA CRYTO VX7 GAMING MOUSE PINK</v>
      </c>
      <c r="J7414" t="str">
        <f>VLOOKUP(E7414,'Data Produk'!$A$2:$E$2517,4,FALSE)</f>
        <v>MOUSE GAMING</v>
      </c>
      <c r="K7414" t="str">
        <f>VLOOKUP(D7414,'Data Outlet'!$A$2:$D$17,4,FALSE)</f>
        <v>Fani Sari</v>
      </c>
      <c r="L7414" t="str">
        <f>VLOOKUP(D7414,'Data Outlet'!$A$2:$D$17,2,FALSE)</f>
        <v>LIPPO MALL KEMANG</v>
      </c>
    </row>
    <row r="7415" spans="1:12" x14ac:dyDescent="0.25">
      <c r="A7415" t="str">
        <f t="shared" si="232"/>
        <v>T-7414</v>
      </c>
      <c r="B7415" s="3" t="s">
        <v>2584</v>
      </c>
      <c r="C7415" s="5">
        <v>45347</v>
      </c>
      <c r="D7415" s="3" t="s">
        <v>39</v>
      </c>
      <c r="E7415" s="4" t="s">
        <v>436</v>
      </c>
      <c r="F7415" s="9">
        <v>1</v>
      </c>
      <c r="G7415">
        <f>VLOOKUP(E7415,'Data Produk'!$A$2:$E$2517,5,FALSE)</f>
        <v>80100</v>
      </c>
      <c r="H7415">
        <f t="shared" si="231"/>
        <v>80100</v>
      </c>
      <c r="I7415" t="str">
        <f>VLOOKUP(E7415,'Data Produk'!$A$2:$E$2517,3,FALSE)</f>
        <v>BHINNEKA AGILE MP903 GAMING MOUSEPAD BLACK</v>
      </c>
      <c r="J7415" t="str">
        <f>VLOOKUP(E7415,'Data Produk'!$A$2:$E$2517,4,FALSE)</f>
        <v>GAMING MOUSEPAD</v>
      </c>
      <c r="K7415" t="str">
        <f>VLOOKUP(D7415,'Data Outlet'!$A$2:$D$17,4,FALSE)</f>
        <v>Eko Wijaya</v>
      </c>
      <c r="L7415" t="str">
        <f>VLOOKUP(D7415,'Data Outlet'!$A$2:$D$17,2,FALSE)</f>
        <v>KOTA KASABLANKA</v>
      </c>
    </row>
    <row r="7416" spans="1:12" x14ac:dyDescent="0.25">
      <c r="A7416" t="str">
        <f t="shared" si="232"/>
        <v>T-7415</v>
      </c>
      <c r="B7416" s="3" t="s">
        <v>2584</v>
      </c>
      <c r="C7416" s="5">
        <v>45338</v>
      </c>
      <c r="D7416" s="3" t="s">
        <v>40</v>
      </c>
      <c r="E7416" s="4" t="s">
        <v>750</v>
      </c>
      <c r="F7416" s="9">
        <v>3</v>
      </c>
      <c r="G7416">
        <f>VLOOKUP(E7416,'Data Produk'!$A$2:$E$2517,5,FALSE)</f>
        <v>29700</v>
      </c>
      <c r="H7416">
        <f t="shared" si="231"/>
        <v>89100</v>
      </c>
      <c r="I7416" t="str">
        <f>VLOOKUP(E7416,'Data Produk'!$A$2:$E$2517,3,FALSE)</f>
        <v>KL201 BHINNEKA USB CABLE LIGHTNING</v>
      </c>
      <c r="J7416" t="str">
        <f>VLOOKUP(E7416,'Data Produk'!$A$2:$E$2517,4,FALSE)</f>
        <v>CABLE</v>
      </c>
      <c r="K7416" t="str">
        <f>VLOOKUP(D7416,'Data Outlet'!$A$2:$D$17,4,FALSE)</f>
        <v>Fani Sari</v>
      </c>
      <c r="L7416" t="str">
        <f>VLOOKUP(D7416,'Data Outlet'!$A$2:$D$17,2,FALSE)</f>
        <v>LIPPO MALL KEMANG</v>
      </c>
    </row>
    <row r="7417" spans="1:12" x14ac:dyDescent="0.25">
      <c r="A7417" t="str">
        <f t="shared" si="232"/>
        <v>T-7416</v>
      </c>
      <c r="B7417" s="3" t="s">
        <v>2584</v>
      </c>
      <c r="C7417" s="5">
        <v>45336</v>
      </c>
      <c r="D7417" s="3" t="s">
        <v>39</v>
      </c>
      <c r="E7417" s="4" t="s">
        <v>1169</v>
      </c>
      <c r="F7417" s="9">
        <v>6</v>
      </c>
      <c r="G7417">
        <f>VLOOKUP(E7417,'Data Produk'!$A$2:$E$2517,5,FALSE)</f>
        <v>29700</v>
      </c>
      <c r="H7417">
        <f t="shared" si="231"/>
        <v>178200</v>
      </c>
      <c r="I7417" t="str">
        <f>VLOOKUP(E7417,'Data Produk'!$A$2:$E$2517,3,FALSE)</f>
        <v>KL201 BHINNEKA USB CABLE LIGHTNING</v>
      </c>
      <c r="J7417" t="str">
        <f>VLOOKUP(E7417,'Data Produk'!$A$2:$E$2517,4,FALSE)</f>
        <v>CABLE</v>
      </c>
      <c r="K7417" t="str">
        <f>VLOOKUP(D7417,'Data Outlet'!$A$2:$D$17,4,FALSE)</f>
        <v>Eko Wijaya</v>
      </c>
      <c r="L7417" t="str">
        <f>VLOOKUP(D7417,'Data Outlet'!$A$2:$D$17,2,FALSE)</f>
        <v>KOTA KASABLANKA</v>
      </c>
    </row>
    <row r="7418" spans="1:12" x14ac:dyDescent="0.25">
      <c r="A7418" t="str">
        <f t="shared" si="232"/>
        <v>T-7417</v>
      </c>
      <c r="B7418" s="3" t="s">
        <v>2584</v>
      </c>
      <c r="C7418" s="5">
        <v>45349</v>
      </c>
      <c r="D7418" s="3" t="s">
        <v>39</v>
      </c>
      <c r="E7418" s="4" t="s">
        <v>1207</v>
      </c>
      <c r="F7418" s="9">
        <v>2</v>
      </c>
      <c r="G7418">
        <f>VLOOKUP(E7418,'Data Produk'!$A$2:$E$2517,5,FALSE)</f>
        <v>125100</v>
      </c>
      <c r="H7418">
        <f t="shared" si="231"/>
        <v>250200</v>
      </c>
      <c r="I7418" t="str">
        <f>VLOOKUP(E7418,'Data Produk'!$A$2:$E$2517,3,FALSE)</f>
        <v>BHINNEKA Gaming Mousepad MPC450</v>
      </c>
      <c r="J7418" t="str">
        <f>VLOOKUP(E7418,'Data Produk'!$A$2:$E$2517,4,FALSE)</f>
        <v>GAMING MOUSEPAD</v>
      </c>
      <c r="K7418" t="str">
        <f>VLOOKUP(D7418,'Data Outlet'!$A$2:$D$17,4,FALSE)</f>
        <v>Eko Wijaya</v>
      </c>
      <c r="L7418" t="str">
        <f>VLOOKUP(D7418,'Data Outlet'!$A$2:$D$17,2,FALSE)</f>
        <v>KOTA KASABLANKA</v>
      </c>
    </row>
    <row r="7419" spans="1:12" x14ac:dyDescent="0.25">
      <c r="A7419" t="str">
        <f t="shared" si="232"/>
        <v>T-7418</v>
      </c>
      <c r="B7419" s="3" t="s">
        <v>2584</v>
      </c>
      <c r="C7419" s="5">
        <v>45337</v>
      </c>
      <c r="D7419" s="3" t="s">
        <v>39</v>
      </c>
      <c r="E7419" s="4" t="s">
        <v>438</v>
      </c>
      <c r="F7419" s="9">
        <v>2</v>
      </c>
      <c r="G7419">
        <f>VLOOKUP(E7419,'Data Produk'!$A$2:$E$2517,5,FALSE)</f>
        <v>37350</v>
      </c>
      <c r="H7419">
        <f t="shared" si="231"/>
        <v>74700</v>
      </c>
      <c r="I7419" t="str">
        <f>VLOOKUP(E7419,'Data Produk'!$A$2:$E$2517,3,FALSE)</f>
        <v>BHINNEKA LAVALIER MV01 MICROPHONE BLACK</v>
      </c>
      <c r="J7419" t="str">
        <f>VLOOKUP(E7419,'Data Produk'!$A$2:$E$2517,4,FALSE)</f>
        <v>STREAMING DEVICES</v>
      </c>
      <c r="K7419" t="str">
        <f>VLOOKUP(D7419,'Data Outlet'!$A$2:$D$17,4,FALSE)</f>
        <v>Eko Wijaya</v>
      </c>
      <c r="L7419" t="str">
        <f>VLOOKUP(D7419,'Data Outlet'!$A$2:$D$17,2,FALSE)</f>
        <v>KOTA KASABLANKA</v>
      </c>
    </row>
    <row r="7420" spans="1:12" x14ac:dyDescent="0.25">
      <c r="A7420" t="str">
        <f t="shared" si="232"/>
        <v>T-7419</v>
      </c>
      <c r="B7420" s="3" t="s">
        <v>2584</v>
      </c>
      <c r="C7420" s="5">
        <v>45328</v>
      </c>
      <c r="D7420" s="3" t="s">
        <v>39</v>
      </c>
      <c r="E7420" s="4" t="s">
        <v>904</v>
      </c>
      <c r="F7420" s="9">
        <v>2</v>
      </c>
      <c r="G7420">
        <f>VLOOKUP(E7420,'Data Produk'!$A$2:$E$2517,5,FALSE)</f>
        <v>98100</v>
      </c>
      <c r="H7420">
        <f t="shared" si="231"/>
        <v>196200</v>
      </c>
      <c r="I7420" t="str">
        <f>VLOOKUP(E7420,'Data Produk'!$A$2:$E$2517,3,FALSE)</f>
        <v>BHINNEKA CW2-Q01 30W 2-PORTS CHARGER (QC) WHITE</v>
      </c>
      <c r="J7420" t="str">
        <f>VLOOKUP(E7420,'Data Produk'!$A$2:$E$2517,4,FALSE)</f>
        <v>CHARGER</v>
      </c>
      <c r="K7420" t="str">
        <f>VLOOKUP(D7420,'Data Outlet'!$A$2:$D$17,4,FALSE)</f>
        <v>Eko Wijaya</v>
      </c>
      <c r="L7420" t="str">
        <f>VLOOKUP(D7420,'Data Outlet'!$A$2:$D$17,2,FALSE)</f>
        <v>KOTA KASABLANKA</v>
      </c>
    </row>
    <row r="7421" spans="1:12" x14ac:dyDescent="0.25">
      <c r="A7421" t="str">
        <f t="shared" si="232"/>
        <v>T-7420</v>
      </c>
      <c r="B7421" s="3" t="s">
        <v>2584</v>
      </c>
      <c r="C7421" s="5">
        <v>45332</v>
      </c>
      <c r="D7421" s="3" t="s">
        <v>40</v>
      </c>
      <c r="E7421" s="4" t="s">
        <v>1364</v>
      </c>
      <c r="F7421" s="9">
        <v>4</v>
      </c>
      <c r="G7421">
        <f>VLOOKUP(E7421,'Data Produk'!$A$2:$E$2517,5,FALSE)</f>
        <v>32000</v>
      </c>
      <c r="H7421">
        <f t="shared" si="231"/>
        <v>128000</v>
      </c>
      <c r="I7421" t="str">
        <f>VLOOKUP(E7421,'Data Produk'!$A$2:$E$2517,3,FALSE)</f>
        <v>KC104 BHINNEKA USB CABLE TYPE C</v>
      </c>
      <c r="J7421" t="str">
        <f>VLOOKUP(E7421,'Data Produk'!$A$2:$E$2517,4,FALSE)</f>
        <v>CABLE</v>
      </c>
      <c r="K7421" t="str">
        <f>VLOOKUP(D7421,'Data Outlet'!$A$2:$D$17,4,FALSE)</f>
        <v>Fani Sari</v>
      </c>
      <c r="L7421" t="str">
        <f>VLOOKUP(D7421,'Data Outlet'!$A$2:$D$17,2,FALSE)</f>
        <v>LIPPO MALL KEMANG</v>
      </c>
    </row>
    <row r="7422" spans="1:12" x14ac:dyDescent="0.25">
      <c r="A7422" t="str">
        <f t="shared" si="232"/>
        <v>T-7421</v>
      </c>
      <c r="B7422" s="3" t="s">
        <v>2584</v>
      </c>
      <c r="C7422" s="5">
        <v>45349</v>
      </c>
      <c r="D7422" s="3" t="s">
        <v>39</v>
      </c>
      <c r="E7422" s="4" t="s">
        <v>720</v>
      </c>
      <c r="F7422" s="9">
        <v>4</v>
      </c>
      <c r="G7422">
        <f>VLOOKUP(E7422,'Data Produk'!$A$2:$E$2517,5,FALSE)</f>
        <v>60750</v>
      </c>
      <c r="H7422">
        <f t="shared" si="231"/>
        <v>243000</v>
      </c>
      <c r="I7422" t="str">
        <f>VLOOKUP(E7422,'Data Produk'!$A$2:$E$2517,3,FALSE)</f>
        <v>BHINNEKA RAIGOR II WG10 GAMING MOUSE BLACK</v>
      </c>
      <c r="J7422" t="str">
        <f>VLOOKUP(E7422,'Data Produk'!$A$2:$E$2517,4,FALSE)</f>
        <v>MOUSE GAMING</v>
      </c>
      <c r="K7422" t="str">
        <f>VLOOKUP(D7422,'Data Outlet'!$A$2:$D$17,4,FALSE)</f>
        <v>Eko Wijaya</v>
      </c>
      <c r="L7422" t="str">
        <f>VLOOKUP(D7422,'Data Outlet'!$A$2:$D$17,2,FALSE)</f>
        <v>KOTA KASABLANKA</v>
      </c>
    </row>
    <row r="7423" spans="1:12" x14ac:dyDescent="0.25">
      <c r="A7423" t="str">
        <f t="shared" si="232"/>
        <v>T-7422</v>
      </c>
      <c r="B7423" s="3" t="s">
        <v>2584</v>
      </c>
      <c r="C7423" s="5">
        <v>45349</v>
      </c>
      <c r="D7423" s="3" t="s">
        <v>40</v>
      </c>
      <c r="E7423" s="4" t="s">
        <v>1330</v>
      </c>
      <c r="F7423" s="9">
        <v>1</v>
      </c>
      <c r="G7423">
        <f>VLOOKUP(E7423,'Data Produk'!$A$2:$E$2517,5,FALSE)</f>
        <v>15000</v>
      </c>
      <c r="H7423">
        <f t="shared" si="231"/>
        <v>15000</v>
      </c>
      <c r="I7423" t="str">
        <f>VLOOKUP(E7423,'Data Produk'!$A$2:$E$2517,3,FALSE)</f>
        <v>KL103 BHINNEKA USB CABLE LIGHTNING</v>
      </c>
      <c r="J7423" t="str">
        <f>VLOOKUP(E7423,'Data Produk'!$A$2:$E$2517,4,FALSE)</f>
        <v>CABLE</v>
      </c>
      <c r="K7423" t="str">
        <f>VLOOKUP(D7423,'Data Outlet'!$A$2:$D$17,4,FALSE)</f>
        <v>Fani Sari</v>
      </c>
      <c r="L7423" t="str">
        <f>VLOOKUP(D7423,'Data Outlet'!$A$2:$D$17,2,FALSE)</f>
        <v>LIPPO MALL KEMANG</v>
      </c>
    </row>
    <row r="7424" spans="1:12" x14ac:dyDescent="0.25">
      <c r="A7424" t="str">
        <f t="shared" si="232"/>
        <v>T-7423</v>
      </c>
      <c r="B7424" s="3" t="s">
        <v>2584</v>
      </c>
      <c r="C7424" s="5">
        <v>45351</v>
      </c>
      <c r="D7424" s="3" t="s">
        <v>40</v>
      </c>
      <c r="E7424" s="4" t="s">
        <v>493</v>
      </c>
      <c r="F7424" s="9">
        <v>1</v>
      </c>
      <c r="G7424">
        <f>VLOOKUP(E7424,'Data Produk'!$A$2:$E$2517,5,FALSE)</f>
        <v>243000</v>
      </c>
      <c r="H7424">
        <f t="shared" si="231"/>
        <v>243000</v>
      </c>
      <c r="I7424" t="str">
        <f>VLOOKUP(E7424,'Data Produk'!$A$2:$E$2517,3,FALSE)</f>
        <v>BHINNEKA LUMINOUS C30 WEBCAM BLACK</v>
      </c>
      <c r="J7424" t="str">
        <f>VLOOKUP(E7424,'Data Produk'!$A$2:$E$2517,4,FALSE)</f>
        <v>STREAMING DEVICES</v>
      </c>
      <c r="K7424" t="str">
        <f>VLOOKUP(D7424,'Data Outlet'!$A$2:$D$17,4,FALSE)</f>
        <v>Fani Sari</v>
      </c>
      <c r="L7424" t="str">
        <f>VLOOKUP(D7424,'Data Outlet'!$A$2:$D$17,2,FALSE)</f>
        <v>LIPPO MALL KEMANG</v>
      </c>
    </row>
    <row r="7425" spans="1:12" x14ac:dyDescent="0.25">
      <c r="A7425" t="str">
        <f t="shared" si="232"/>
        <v>T-7424</v>
      </c>
      <c r="B7425" s="3" t="s">
        <v>2584</v>
      </c>
      <c r="C7425" s="5">
        <v>45349</v>
      </c>
      <c r="D7425" s="3" t="s">
        <v>39</v>
      </c>
      <c r="E7425" s="4" t="s">
        <v>1099</v>
      </c>
      <c r="F7425" s="9">
        <v>6</v>
      </c>
      <c r="G7425">
        <f>VLOOKUP(E7425,'Data Produk'!$A$2:$E$2517,5,FALSE)</f>
        <v>32000</v>
      </c>
      <c r="H7425">
        <f t="shared" si="231"/>
        <v>192000</v>
      </c>
      <c r="I7425" t="str">
        <f>VLOOKUP(E7425,'Data Produk'!$A$2:$E$2517,3,FALSE)</f>
        <v>KC104 BHINNEKA USB CABLE TYPE C</v>
      </c>
      <c r="J7425" t="str">
        <f>VLOOKUP(E7425,'Data Produk'!$A$2:$E$2517,4,FALSE)</f>
        <v>CABLE</v>
      </c>
      <c r="K7425" t="str">
        <f>VLOOKUP(D7425,'Data Outlet'!$A$2:$D$17,4,FALSE)</f>
        <v>Eko Wijaya</v>
      </c>
      <c r="L7425" t="str">
        <f>VLOOKUP(D7425,'Data Outlet'!$A$2:$D$17,2,FALSE)</f>
        <v>KOTA KASABLANKA</v>
      </c>
    </row>
    <row r="7426" spans="1:12" x14ac:dyDescent="0.25">
      <c r="A7426" t="str">
        <f t="shared" si="232"/>
        <v>T-7425</v>
      </c>
      <c r="B7426" s="3" t="s">
        <v>2584</v>
      </c>
      <c r="C7426" s="5">
        <v>45345</v>
      </c>
      <c r="D7426" s="3" t="s">
        <v>40</v>
      </c>
      <c r="E7426" s="4" t="s">
        <v>502</v>
      </c>
      <c r="F7426" s="9">
        <v>1</v>
      </c>
      <c r="G7426">
        <f>VLOOKUP(E7426,'Data Produk'!$A$2:$E$2517,5,FALSE)</f>
        <v>60750</v>
      </c>
      <c r="H7426">
        <f t="shared" si="231"/>
        <v>60750</v>
      </c>
      <c r="I7426" t="str">
        <f>VLOOKUP(E7426,'Data Produk'!$A$2:$E$2517,3,FALSE)</f>
        <v>BHINNEKA RAIGOR II WG10 GAMING MOUSE BLACK</v>
      </c>
      <c r="J7426" t="str">
        <f>VLOOKUP(E7426,'Data Produk'!$A$2:$E$2517,4,FALSE)</f>
        <v>MOUSE GAMING</v>
      </c>
      <c r="K7426" t="str">
        <f>VLOOKUP(D7426,'Data Outlet'!$A$2:$D$17,4,FALSE)</f>
        <v>Fani Sari</v>
      </c>
      <c r="L7426" t="str">
        <f>VLOOKUP(D7426,'Data Outlet'!$A$2:$D$17,2,FALSE)</f>
        <v>LIPPO MALL KEMANG</v>
      </c>
    </row>
    <row r="7427" spans="1:12" x14ac:dyDescent="0.25">
      <c r="A7427" t="str">
        <f t="shared" si="232"/>
        <v>T-7426</v>
      </c>
      <c r="B7427" s="3" t="s">
        <v>2584</v>
      </c>
      <c r="C7427" s="5">
        <v>45345</v>
      </c>
      <c r="D7427" s="3" t="s">
        <v>40</v>
      </c>
      <c r="E7427" s="4" t="s">
        <v>2245</v>
      </c>
      <c r="F7427" s="9">
        <v>1</v>
      </c>
      <c r="G7427">
        <f>VLOOKUP(E7427,'Data Produk'!$A$2:$E$2517,5,FALSE)</f>
        <v>413100</v>
      </c>
      <c r="H7427">
        <f t="shared" ref="H7427:H7490" si="233">G7427*F7427</f>
        <v>413100</v>
      </c>
      <c r="I7427" t="str">
        <f>VLOOKUP(E7427,'Data Produk'!$A$2:$E$2517,3,FALSE)</f>
        <v>BHINNEKA Gaming Mouse UX3 WHITE</v>
      </c>
      <c r="J7427" t="str">
        <f>VLOOKUP(E7427,'Data Produk'!$A$2:$E$2517,4,FALSE)</f>
        <v>MOUSE GAMING</v>
      </c>
      <c r="K7427" t="str">
        <f>VLOOKUP(D7427,'Data Outlet'!$A$2:$D$17,4,FALSE)</f>
        <v>Fani Sari</v>
      </c>
      <c r="L7427" t="str">
        <f>VLOOKUP(D7427,'Data Outlet'!$A$2:$D$17,2,FALSE)</f>
        <v>LIPPO MALL KEMANG</v>
      </c>
    </row>
    <row r="7428" spans="1:12" x14ac:dyDescent="0.25">
      <c r="A7428" t="str">
        <f t="shared" si="232"/>
        <v>T-7427</v>
      </c>
      <c r="B7428" s="3" t="s">
        <v>2584</v>
      </c>
      <c r="C7428" s="5">
        <v>45328</v>
      </c>
      <c r="D7428" s="3" t="s">
        <v>39</v>
      </c>
      <c r="E7428" s="4" t="s">
        <v>996</v>
      </c>
      <c r="F7428" s="9">
        <v>1</v>
      </c>
      <c r="G7428">
        <f>VLOOKUP(E7428,'Data Produk'!$A$2:$E$2517,5,FALSE)</f>
        <v>372000</v>
      </c>
      <c r="H7428">
        <f t="shared" si="233"/>
        <v>372000</v>
      </c>
      <c r="I7428" t="str">
        <f>VLOOKUP(E7428,'Data Produk'!$A$2:$E$2517,3,FALSE)</f>
        <v>BHINNEKA Gaming Keyboard MK-853 RGB BLUE SWITCH (PINK)</v>
      </c>
      <c r="J7428" t="str">
        <f>VLOOKUP(E7428,'Data Produk'!$A$2:$E$2517,4,FALSE)</f>
        <v>KEYBOARD GAMING</v>
      </c>
      <c r="K7428" t="str">
        <f>VLOOKUP(D7428,'Data Outlet'!$A$2:$D$17,4,FALSE)</f>
        <v>Eko Wijaya</v>
      </c>
      <c r="L7428" t="str">
        <f>VLOOKUP(D7428,'Data Outlet'!$A$2:$D$17,2,FALSE)</f>
        <v>KOTA KASABLANKA</v>
      </c>
    </row>
    <row r="7429" spans="1:12" x14ac:dyDescent="0.25">
      <c r="A7429" t="str">
        <f t="shared" si="232"/>
        <v>T-7428</v>
      </c>
      <c r="B7429" s="3" t="s">
        <v>2584</v>
      </c>
      <c r="C7429" s="5">
        <v>45340</v>
      </c>
      <c r="D7429" s="3" t="s">
        <v>40</v>
      </c>
      <c r="E7429" s="4" t="s">
        <v>802</v>
      </c>
      <c r="F7429" s="9">
        <v>2</v>
      </c>
      <c r="G7429">
        <f>VLOOKUP(E7429,'Data Produk'!$A$2:$E$2517,5,FALSE)</f>
        <v>36900</v>
      </c>
      <c r="H7429">
        <f t="shared" si="233"/>
        <v>73800</v>
      </c>
      <c r="I7429" t="str">
        <f>VLOOKUP(E7429,'Data Produk'!$A$2:$E$2517,3,FALSE)</f>
        <v>KL106 BHINNEKA USB CABLE LIGHTNING</v>
      </c>
      <c r="J7429" t="str">
        <f>VLOOKUP(E7429,'Data Produk'!$A$2:$E$2517,4,FALSE)</f>
        <v>CABLE</v>
      </c>
      <c r="K7429" t="str">
        <f>VLOOKUP(D7429,'Data Outlet'!$A$2:$D$17,4,FALSE)</f>
        <v>Fani Sari</v>
      </c>
      <c r="L7429" t="str">
        <f>VLOOKUP(D7429,'Data Outlet'!$A$2:$D$17,2,FALSE)</f>
        <v>LIPPO MALL KEMANG</v>
      </c>
    </row>
    <row r="7430" spans="1:12" x14ac:dyDescent="0.25">
      <c r="A7430" t="str">
        <f t="shared" si="232"/>
        <v>T-7429</v>
      </c>
      <c r="B7430" s="3" t="s">
        <v>2584</v>
      </c>
      <c r="C7430" s="5">
        <v>45333</v>
      </c>
      <c r="D7430" s="3" t="s">
        <v>40</v>
      </c>
      <c r="E7430" s="4" t="s">
        <v>1124</v>
      </c>
      <c r="F7430" s="9">
        <v>1</v>
      </c>
      <c r="G7430">
        <f>VLOOKUP(E7430,'Data Produk'!$A$2:$E$2517,5,FALSE)</f>
        <v>13500</v>
      </c>
      <c r="H7430">
        <f t="shared" si="233"/>
        <v>13500</v>
      </c>
      <c r="I7430" t="str">
        <f>VLOOKUP(E7430,'Data Produk'!$A$2:$E$2517,3,FALSE)</f>
        <v>BHINNEKA BASIC XL MP64 BASIC MOUSEPAD BLACK</v>
      </c>
      <c r="J7430" t="str">
        <f>VLOOKUP(E7430,'Data Produk'!$A$2:$E$2517,4,FALSE)</f>
        <v>BASIC MOUSEPAD</v>
      </c>
      <c r="K7430" t="str">
        <f>VLOOKUP(D7430,'Data Outlet'!$A$2:$D$17,4,FALSE)</f>
        <v>Fani Sari</v>
      </c>
      <c r="L7430" t="str">
        <f>VLOOKUP(D7430,'Data Outlet'!$A$2:$D$17,2,FALSE)</f>
        <v>LIPPO MALL KEMANG</v>
      </c>
    </row>
    <row r="7431" spans="1:12" x14ac:dyDescent="0.25">
      <c r="A7431" t="str">
        <f t="shared" si="232"/>
        <v>T-7430</v>
      </c>
      <c r="B7431" s="3" t="s">
        <v>2584</v>
      </c>
      <c r="C7431" s="5">
        <v>45325</v>
      </c>
      <c r="D7431" s="3" t="s">
        <v>40</v>
      </c>
      <c r="E7431" s="4" t="s">
        <v>473</v>
      </c>
      <c r="F7431" s="9">
        <v>4</v>
      </c>
      <c r="G7431">
        <f>VLOOKUP(E7431,'Data Produk'!$A$2:$E$2517,5,FALSE)</f>
        <v>94500</v>
      </c>
      <c r="H7431">
        <f t="shared" si="233"/>
        <v>378000</v>
      </c>
      <c r="I7431" t="str">
        <f>VLOOKUP(E7431,'Data Produk'!$A$2:$E$2517,3,FALSE)</f>
        <v>BHINNEKA SMART LIGHT BUB 12W SLB102</v>
      </c>
      <c r="J7431" t="str">
        <f>VLOOKUP(E7431,'Data Produk'!$A$2:$E$2517,4,FALSE)</f>
        <v>SMART LIFE</v>
      </c>
      <c r="K7431" t="str">
        <f>VLOOKUP(D7431,'Data Outlet'!$A$2:$D$17,4,FALSE)</f>
        <v>Fani Sari</v>
      </c>
      <c r="L7431" t="str">
        <f>VLOOKUP(D7431,'Data Outlet'!$A$2:$D$17,2,FALSE)</f>
        <v>LIPPO MALL KEMANG</v>
      </c>
    </row>
    <row r="7432" spans="1:12" x14ac:dyDescent="0.25">
      <c r="A7432" t="str">
        <f t="shared" si="232"/>
        <v>T-7431</v>
      </c>
      <c r="B7432" s="3" t="s">
        <v>2584</v>
      </c>
      <c r="C7432" s="5">
        <v>45345</v>
      </c>
      <c r="D7432" s="3" t="s">
        <v>39</v>
      </c>
      <c r="E7432" s="4" t="s">
        <v>1137</v>
      </c>
      <c r="F7432" s="9">
        <v>1</v>
      </c>
      <c r="G7432">
        <f>VLOOKUP(E7432,'Data Produk'!$A$2:$E$2517,5,FALSE)</f>
        <v>113000</v>
      </c>
      <c r="H7432">
        <f t="shared" si="233"/>
        <v>113000</v>
      </c>
      <c r="I7432" t="str">
        <f>VLOOKUP(E7432,'Data Produk'!$A$2:$E$2517,3,FALSE)</f>
        <v>BHINNEKA Gaming Keyboard K-511.</v>
      </c>
      <c r="J7432" t="str">
        <f>VLOOKUP(E7432,'Data Produk'!$A$2:$E$2517,4,FALSE)</f>
        <v>KEYBOARD GAMING</v>
      </c>
      <c r="K7432" t="str">
        <f>VLOOKUP(D7432,'Data Outlet'!$A$2:$D$17,4,FALSE)</f>
        <v>Eko Wijaya</v>
      </c>
      <c r="L7432" t="str">
        <f>VLOOKUP(D7432,'Data Outlet'!$A$2:$D$17,2,FALSE)</f>
        <v>KOTA KASABLANKA</v>
      </c>
    </row>
    <row r="7433" spans="1:12" x14ac:dyDescent="0.25">
      <c r="A7433" t="str">
        <f t="shared" si="232"/>
        <v>T-7432</v>
      </c>
      <c r="B7433" s="3" t="s">
        <v>2584</v>
      </c>
      <c r="C7433" s="5">
        <v>45344</v>
      </c>
      <c r="D7433" s="3" t="s">
        <v>39</v>
      </c>
      <c r="E7433" s="4" t="s">
        <v>997</v>
      </c>
      <c r="F7433" s="9">
        <v>1</v>
      </c>
      <c r="G7433">
        <f>VLOOKUP(E7433,'Data Produk'!$A$2:$E$2517,5,FALSE)</f>
        <v>74700</v>
      </c>
      <c r="H7433">
        <f t="shared" si="233"/>
        <v>74700</v>
      </c>
      <c r="I7433" t="str">
        <f>VLOOKUP(E7433,'Data Produk'!$A$2:$E$2517,3,FALSE)</f>
        <v>BHINNEKA KM100 OFFICE COMBO BLACK</v>
      </c>
      <c r="J7433" t="str">
        <f>VLOOKUP(E7433,'Data Produk'!$A$2:$E$2517,4,FALSE)</f>
        <v>OFFICE COMBO</v>
      </c>
      <c r="K7433" t="str">
        <f>VLOOKUP(D7433,'Data Outlet'!$A$2:$D$17,4,FALSE)</f>
        <v>Eko Wijaya</v>
      </c>
      <c r="L7433" t="str">
        <f>VLOOKUP(D7433,'Data Outlet'!$A$2:$D$17,2,FALSE)</f>
        <v>KOTA KASABLANKA</v>
      </c>
    </row>
    <row r="7434" spans="1:12" x14ac:dyDescent="0.25">
      <c r="A7434" t="str">
        <f t="shared" si="232"/>
        <v>T-7433</v>
      </c>
      <c r="B7434" s="3" t="s">
        <v>2584</v>
      </c>
      <c r="C7434" s="5">
        <v>45351</v>
      </c>
      <c r="D7434" s="3" t="s">
        <v>40</v>
      </c>
      <c r="E7434" s="4" t="s">
        <v>681</v>
      </c>
      <c r="F7434" s="9">
        <v>3</v>
      </c>
      <c r="G7434">
        <f>VLOOKUP(E7434,'Data Produk'!$A$2:$E$2517,5,FALSE)</f>
        <v>29700</v>
      </c>
      <c r="H7434">
        <f t="shared" si="233"/>
        <v>89100</v>
      </c>
      <c r="I7434" t="str">
        <f>VLOOKUP(E7434,'Data Produk'!$A$2:$E$2517,3,FALSE)</f>
        <v>KC201 BHINNEKA USB CABLE TYPE C</v>
      </c>
      <c r="J7434" t="str">
        <f>VLOOKUP(E7434,'Data Produk'!$A$2:$E$2517,4,FALSE)</f>
        <v>CABLE</v>
      </c>
      <c r="K7434" t="str">
        <f>VLOOKUP(D7434,'Data Outlet'!$A$2:$D$17,4,FALSE)</f>
        <v>Fani Sari</v>
      </c>
      <c r="L7434" t="str">
        <f>VLOOKUP(D7434,'Data Outlet'!$A$2:$D$17,2,FALSE)</f>
        <v>LIPPO MALL KEMANG</v>
      </c>
    </row>
    <row r="7435" spans="1:12" x14ac:dyDescent="0.25">
      <c r="A7435" t="str">
        <f t="shared" si="232"/>
        <v>T-7434</v>
      </c>
      <c r="B7435" s="3" t="s">
        <v>2584</v>
      </c>
      <c r="C7435" s="5">
        <v>45327</v>
      </c>
      <c r="D7435" s="3" t="s">
        <v>40</v>
      </c>
      <c r="E7435" s="4" t="s">
        <v>1252</v>
      </c>
      <c r="F7435" s="9">
        <v>1</v>
      </c>
      <c r="G7435">
        <f>VLOOKUP(E7435,'Data Produk'!$A$2:$E$2517,5,FALSE)</f>
        <v>81000</v>
      </c>
      <c r="H7435">
        <f t="shared" si="233"/>
        <v>81000</v>
      </c>
      <c r="I7435" t="str">
        <f>VLOOKUP(E7435,'Data Produk'!$A$2:$E$2517,3,FALSE)</f>
        <v>BHINNEKA CRYTO VX7 GAMING MOUSE WHITE</v>
      </c>
      <c r="J7435" t="str">
        <f>VLOOKUP(E7435,'Data Produk'!$A$2:$E$2517,4,FALSE)</f>
        <v>MOUSE GAMING</v>
      </c>
      <c r="K7435" t="str">
        <f>VLOOKUP(D7435,'Data Outlet'!$A$2:$D$17,4,FALSE)</f>
        <v>Fani Sari</v>
      </c>
      <c r="L7435" t="str">
        <f>VLOOKUP(D7435,'Data Outlet'!$A$2:$D$17,2,FALSE)</f>
        <v>LIPPO MALL KEMANG</v>
      </c>
    </row>
    <row r="7436" spans="1:12" x14ac:dyDescent="0.25">
      <c r="A7436" t="str">
        <f t="shared" ref="A7436:A7499" si="234">"T-"&amp;ROW()-1</f>
        <v>T-7435</v>
      </c>
      <c r="B7436" s="3" t="s">
        <v>2584</v>
      </c>
      <c r="C7436" s="5">
        <v>45339</v>
      </c>
      <c r="D7436" s="3" t="s">
        <v>40</v>
      </c>
      <c r="E7436" s="4" t="s">
        <v>596</v>
      </c>
      <c r="F7436" s="9">
        <v>2</v>
      </c>
      <c r="G7436">
        <f>VLOOKUP(E7436,'Data Produk'!$A$2:$E$2517,5,FALSE)</f>
        <v>15000</v>
      </c>
      <c r="H7436">
        <f t="shared" si="233"/>
        <v>30000</v>
      </c>
      <c r="I7436" t="str">
        <f>VLOOKUP(E7436,'Data Produk'!$A$2:$E$2517,3,FALSE)</f>
        <v>KC103 BHINNEKA USB CABLE TYPE C</v>
      </c>
      <c r="J7436" t="str">
        <f>VLOOKUP(E7436,'Data Produk'!$A$2:$E$2517,4,FALSE)</f>
        <v>CABLE</v>
      </c>
      <c r="K7436" t="str">
        <f>VLOOKUP(D7436,'Data Outlet'!$A$2:$D$17,4,FALSE)</f>
        <v>Fani Sari</v>
      </c>
      <c r="L7436" t="str">
        <f>VLOOKUP(D7436,'Data Outlet'!$A$2:$D$17,2,FALSE)</f>
        <v>LIPPO MALL KEMANG</v>
      </c>
    </row>
    <row r="7437" spans="1:12" x14ac:dyDescent="0.25">
      <c r="A7437" t="str">
        <f t="shared" si="234"/>
        <v>T-7436</v>
      </c>
      <c r="B7437" s="3" t="s">
        <v>2584</v>
      </c>
      <c r="C7437" s="5">
        <v>45341</v>
      </c>
      <c r="D7437" s="3" t="s">
        <v>40</v>
      </c>
      <c r="E7437" s="4" t="s">
        <v>472</v>
      </c>
      <c r="F7437" s="9">
        <v>1</v>
      </c>
      <c r="G7437">
        <f>VLOOKUP(E7437,'Data Produk'!$A$2:$E$2517,5,FALSE)</f>
        <v>144000</v>
      </c>
      <c r="H7437">
        <f t="shared" si="233"/>
        <v>144000</v>
      </c>
      <c r="I7437" t="str">
        <f>VLOOKUP(E7437,'Data Produk'!$A$2:$E$2517,3,FALSE)</f>
        <v>BHINNEKA CHIEF II HG20 GAMING HEADSET BLACK</v>
      </c>
      <c r="J7437" t="str">
        <f>VLOOKUP(E7437,'Data Produk'!$A$2:$E$2517,4,FALSE)</f>
        <v>GAMING HEADSET</v>
      </c>
      <c r="K7437" t="str">
        <f>VLOOKUP(D7437,'Data Outlet'!$A$2:$D$17,4,FALSE)</f>
        <v>Fani Sari</v>
      </c>
      <c r="L7437" t="str">
        <f>VLOOKUP(D7437,'Data Outlet'!$A$2:$D$17,2,FALSE)</f>
        <v>LIPPO MALL KEMANG</v>
      </c>
    </row>
    <row r="7438" spans="1:12" x14ac:dyDescent="0.25">
      <c r="A7438" t="str">
        <f t="shared" si="234"/>
        <v>T-7437</v>
      </c>
      <c r="B7438" s="3" t="s">
        <v>2584</v>
      </c>
      <c r="C7438" s="5">
        <v>45346</v>
      </c>
      <c r="D7438" s="3" t="s">
        <v>39</v>
      </c>
      <c r="E7438" s="4" t="s">
        <v>397</v>
      </c>
      <c r="F7438" s="9">
        <v>3</v>
      </c>
      <c r="G7438">
        <f>VLOOKUP(E7438,'Data Produk'!$A$2:$E$2517,5,FALSE)</f>
        <v>36900</v>
      </c>
      <c r="H7438">
        <f t="shared" si="233"/>
        <v>110700</v>
      </c>
      <c r="I7438" t="str">
        <f>VLOOKUP(E7438,'Data Produk'!$A$2:$E$2517,3,FALSE)</f>
        <v>KL106 BHINNEKA USB CABLE LIGHTNING</v>
      </c>
      <c r="J7438" t="str">
        <f>VLOOKUP(E7438,'Data Produk'!$A$2:$E$2517,4,FALSE)</f>
        <v>CABLE</v>
      </c>
      <c r="K7438" t="str">
        <f>VLOOKUP(D7438,'Data Outlet'!$A$2:$D$17,4,FALSE)</f>
        <v>Eko Wijaya</v>
      </c>
      <c r="L7438" t="str">
        <f>VLOOKUP(D7438,'Data Outlet'!$A$2:$D$17,2,FALSE)</f>
        <v>KOTA KASABLANKA</v>
      </c>
    </row>
    <row r="7439" spans="1:12" x14ac:dyDescent="0.25">
      <c r="A7439" t="str">
        <f t="shared" si="234"/>
        <v>T-7438</v>
      </c>
      <c r="B7439" s="3" t="s">
        <v>2584</v>
      </c>
      <c r="C7439" s="5">
        <v>45344</v>
      </c>
      <c r="D7439" s="3" t="s">
        <v>39</v>
      </c>
      <c r="E7439" s="4" t="s">
        <v>1039</v>
      </c>
      <c r="F7439" s="9">
        <v>4</v>
      </c>
      <c r="G7439">
        <f>VLOOKUP(E7439,'Data Produk'!$A$2:$E$2517,5,FALSE)</f>
        <v>98100</v>
      </c>
      <c r="H7439">
        <f t="shared" si="233"/>
        <v>392400</v>
      </c>
      <c r="I7439" t="str">
        <f>VLOOKUP(E7439,'Data Produk'!$A$2:$E$2517,3,FALSE)</f>
        <v>BHINNEKA POWER PURE 30W 2-PORTS USB CHARGER (PD+QC) WHITE</v>
      </c>
      <c r="J7439" t="str">
        <f>VLOOKUP(E7439,'Data Produk'!$A$2:$E$2517,4,FALSE)</f>
        <v>CHARGER</v>
      </c>
      <c r="K7439" t="str">
        <f>VLOOKUP(D7439,'Data Outlet'!$A$2:$D$17,4,FALSE)</f>
        <v>Eko Wijaya</v>
      </c>
      <c r="L7439" t="str">
        <f>VLOOKUP(D7439,'Data Outlet'!$A$2:$D$17,2,FALSE)</f>
        <v>KOTA KASABLANKA</v>
      </c>
    </row>
    <row r="7440" spans="1:12" x14ac:dyDescent="0.25">
      <c r="A7440" t="str">
        <f t="shared" si="234"/>
        <v>T-7439</v>
      </c>
      <c r="B7440" s="3" t="s">
        <v>2584</v>
      </c>
      <c r="C7440" s="5">
        <v>45338</v>
      </c>
      <c r="D7440" s="3" t="s">
        <v>39</v>
      </c>
      <c r="E7440" s="4" t="s">
        <v>1116</v>
      </c>
      <c r="F7440" s="9">
        <v>2</v>
      </c>
      <c r="G7440">
        <f>VLOOKUP(E7440,'Data Produk'!$A$2:$E$2517,5,FALSE)</f>
        <v>44100</v>
      </c>
      <c r="H7440">
        <f t="shared" si="233"/>
        <v>88200</v>
      </c>
      <c r="I7440" t="str">
        <f>VLOOKUP(E7440,'Data Produk'!$A$2:$E$2517,3,FALSE)</f>
        <v>BHINNEKA RHASTA II G13 GAMING MOUSE BLACK</v>
      </c>
      <c r="J7440" t="str">
        <f>VLOOKUP(E7440,'Data Produk'!$A$2:$E$2517,4,FALSE)</f>
        <v>MOUSE GAMING</v>
      </c>
      <c r="K7440" t="str">
        <f>VLOOKUP(D7440,'Data Outlet'!$A$2:$D$17,4,FALSE)</f>
        <v>Eko Wijaya</v>
      </c>
      <c r="L7440" t="str">
        <f>VLOOKUP(D7440,'Data Outlet'!$A$2:$D$17,2,FALSE)</f>
        <v>KOTA KASABLANKA</v>
      </c>
    </row>
    <row r="7441" spans="1:12" x14ac:dyDescent="0.25">
      <c r="A7441" t="str">
        <f t="shared" si="234"/>
        <v>T-7440</v>
      </c>
      <c r="B7441" s="3" t="s">
        <v>2584</v>
      </c>
      <c r="C7441" s="5">
        <v>45343</v>
      </c>
      <c r="D7441" s="3" t="s">
        <v>39</v>
      </c>
      <c r="E7441" s="4" t="s">
        <v>423</v>
      </c>
      <c r="F7441" s="9">
        <v>2</v>
      </c>
      <c r="G7441">
        <f>VLOOKUP(E7441,'Data Produk'!$A$2:$E$2517,5,FALSE)</f>
        <v>78750</v>
      </c>
      <c r="H7441">
        <f t="shared" si="233"/>
        <v>157500</v>
      </c>
      <c r="I7441" t="str">
        <f>VLOOKUP(E7441,'Data Produk'!$A$2:$E$2517,3,FALSE)</f>
        <v>BHINNEKA CRYTO VX7 GAMING MOUSE PINK</v>
      </c>
      <c r="J7441" t="str">
        <f>VLOOKUP(E7441,'Data Produk'!$A$2:$E$2517,4,FALSE)</f>
        <v>MOUSE GAMING</v>
      </c>
      <c r="K7441" t="str">
        <f>VLOOKUP(D7441,'Data Outlet'!$A$2:$D$17,4,FALSE)</f>
        <v>Eko Wijaya</v>
      </c>
      <c r="L7441" t="str">
        <f>VLOOKUP(D7441,'Data Outlet'!$A$2:$D$17,2,FALSE)</f>
        <v>KOTA KASABLANKA</v>
      </c>
    </row>
    <row r="7442" spans="1:12" x14ac:dyDescent="0.25">
      <c r="A7442" t="str">
        <f t="shared" si="234"/>
        <v>T-7441</v>
      </c>
      <c r="B7442" s="3" t="s">
        <v>2584</v>
      </c>
      <c r="C7442" s="5">
        <v>45335</v>
      </c>
      <c r="D7442" s="3" t="s">
        <v>39</v>
      </c>
      <c r="E7442" s="4" t="s">
        <v>1027</v>
      </c>
      <c r="F7442" s="9">
        <v>4</v>
      </c>
      <c r="G7442">
        <f>VLOOKUP(E7442,'Data Produk'!$A$2:$E$2517,5,FALSE)</f>
        <v>112500</v>
      </c>
      <c r="H7442">
        <f t="shared" si="233"/>
        <v>450000</v>
      </c>
      <c r="I7442" t="str">
        <f>VLOOKUP(E7442,'Data Produk'!$A$2:$E$2517,3,FALSE)</f>
        <v>BHINNEKA POWER PURE 38W 2-PORTS USB CHARGER (PD+QC) WHITE</v>
      </c>
      <c r="J7442" t="str">
        <f>VLOOKUP(E7442,'Data Produk'!$A$2:$E$2517,4,FALSE)</f>
        <v>CHARGER</v>
      </c>
      <c r="K7442" t="str">
        <f>VLOOKUP(D7442,'Data Outlet'!$A$2:$D$17,4,FALSE)</f>
        <v>Eko Wijaya</v>
      </c>
      <c r="L7442" t="str">
        <f>VLOOKUP(D7442,'Data Outlet'!$A$2:$D$17,2,FALSE)</f>
        <v>KOTA KASABLANKA</v>
      </c>
    </row>
    <row r="7443" spans="1:12" x14ac:dyDescent="0.25">
      <c r="A7443" t="str">
        <f t="shared" si="234"/>
        <v>T-7442</v>
      </c>
      <c r="B7443" s="3" t="s">
        <v>2584</v>
      </c>
      <c r="C7443" s="5">
        <v>45341</v>
      </c>
      <c r="D7443" s="3" t="s">
        <v>39</v>
      </c>
      <c r="E7443" s="4" t="s">
        <v>388</v>
      </c>
      <c r="F7443" s="9">
        <v>1</v>
      </c>
      <c r="G7443">
        <f>VLOOKUP(E7443,'Data Produk'!$A$2:$E$2517,5,FALSE)</f>
        <v>82800</v>
      </c>
      <c r="H7443">
        <f t="shared" si="233"/>
        <v>82800</v>
      </c>
      <c r="I7443" t="str">
        <f>VLOOKUP(E7443,'Data Produk'!$A$2:$E$2517,3,FALSE)</f>
        <v>BHINNEKA W190 OFFICE MOUSE MINT</v>
      </c>
      <c r="J7443" t="str">
        <f>VLOOKUP(E7443,'Data Produk'!$A$2:$E$2517,4,FALSE)</f>
        <v>OFFICE MOUSE</v>
      </c>
      <c r="K7443" t="str">
        <f>VLOOKUP(D7443,'Data Outlet'!$A$2:$D$17,4,FALSE)</f>
        <v>Eko Wijaya</v>
      </c>
      <c r="L7443" t="str">
        <f>VLOOKUP(D7443,'Data Outlet'!$A$2:$D$17,2,FALSE)</f>
        <v>KOTA KASABLANKA</v>
      </c>
    </row>
    <row r="7444" spans="1:12" x14ac:dyDescent="0.25">
      <c r="A7444" t="str">
        <f t="shared" si="234"/>
        <v>T-7443</v>
      </c>
      <c r="B7444" s="3" t="s">
        <v>2584</v>
      </c>
      <c r="C7444" s="5">
        <v>45342</v>
      </c>
      <c r="D7444" s="3" t="s">
        <v>39</v>
      </c>
      <c r="E7444" s="4" t="s">
        <v>1214</v>
      </c>
      <c r="F7444" s="9">
        <v>2</v>
      </c>
      <c r="G7444">
        <f>VLOOKUP(E7444,'Data Produk'!$A$2:$E$2517,5,FALSE)</f>
        <v>65700</v>
      </c>
      <c r="H7444">
        <f t="shared" si="233"/>
        <v>131400</v>
      </c>
      <c r="I7444" t="str">
        <f>VLOOKUP(E7444,'Data Produk'!$A$2:$E$2517,3,FALSE)</f>
        <v>BHINNEKA POWER GO 20W 1-PORT TYPE-C USB CHARGER (PD) WHITE</v>
      </c>
      <c r="J7444" t="str">
        <f>VLOOKUP(E7444,'Data Produk'!$A$2:$E$2517,4,FALSE)</f>
        <v>CHARGER</v>
      </c>
      <c r="K7444" t="str">
        <f>VLOOKUP(D7444,'Data Outlet'!$A$2:$D$17,4,FALSE)</f>
        <v>Eko Wijaya</v>
      </c>
      <c r="L7444" t="str">
        <f>VLOOKUP(D7444,'Data Outlet'!$A$2:$D$17,2,FALSE)</f>
        <v>KOTA KASABLANKA</v>
      </c>
    </row>
    <row r="7445" spans="1:12" x14ac:dyDescent="0.25">
      <c r="A7445" t="str">
        <f t="shared" si="234"/>
        <v>T-7444</v>
      </c>
      <c r="B7445" s="3" t="s">
        <v>2584</v>
      </c>
      <c r="C7445" s="5">
        <v>45323</v>
      </c>
      <c r="D7445" s="3" t="s">
        <v>39</v>
      </c>
      <c r="E7445" s="4" t="s">
        <v>1080</v>
      </c>
      <c r="F7445" s="9">
        <v>1</v>
      </c>
      <c r="G7445">
        <f>VLOOKUP(E7445,'Data Produk'!$A$2:$E$2517,5,FALSE)</f>
        <v>170100</v>
      </c>
      <c r="H7445">
        <f t="shared" si="233"/>
        <v>170100</v>
      </c>
      <c r="I7445" t="str">
        <f>VLOOKUP(E7445,'Data Produk'!$A$2:$E$2517,3,FALSE)</f>
        <v>BHINNEKA Gaming Deskmat ATO MP905 PLUM</v>
      </c>
      <c r="J7445" t="str">
        <f>VLOOKUP(E7445,'Data Produk'!$A$2:$E$2517,4,FALSE)</f>
        <v>DESKMAT</v>
      </c>
      <c r="K7445" t="str">
        <f>VLOOKUP(D7445,'Data Outlet'!$A$2:$D$17,4,FALSE)</f>
        <v>Eko Wijaya</v>
      </c>
      <c r="L7445" t="str">
        <f>VLOOKUP(D7445,'Data Outlet'!$A$2:$D$17,2,FALSE)</f>
        <v>KOTA KASABLANKA</v>
      </c>
    </row>
    <row r="7446" spans="1:12" x14ac:dyDescent="0.25">
      <c r="A7446" t="str">
        <f t="shared" si="234"/>
        <v>T-7445</v>
      </c>
      <c r="B7446" s="3" t="s">
        <v>2584</v>
      </c>
      <c r="C7446" s="5">
        <v>45323</v>
      </c>
      <c r="D7446" s="3" t="s">
        <v>39</v>
      </c>
      <c r="E7446" s="4" t="s">
        <v>391</v>
      </c>
      <c r="F7446" s="9">
        <v>3</v>
      </c>
      <c r="G7446">
        <f>VLOOKUP(E7446,'Data Produk'!$A$2:$E$2517,5,FALSE)</f>
        <v>57150</v>
      </c>
      <c r="H7446">
        <f t="shared" si="233"/>
        <v>171450</v>
      </c>
      <c r="I7446" t="str">
        <f>VLOOKUP(E7446,'Data Produk'!$A$2:$E$2517,3,FALSE)</f>
        <v>BHINNEKA AGILE MP353 GAMING MOUSEPAD BLACK</v>
      </c>
      <c r="J7446" t="str">
        <f>VLOOKUP(E7446,'Data Produk'!$A$2:$E$2517,4,FALSE)</f>
        <v>GAMING MOUSEPAD</v>
      </c>
      <c r="K7446" t="str">
        <f>VLOOKUP(D7446,'Data Outlet'!$A$2:$D$17,4,FALSE)</f>
        <v>Eko Wijaya</v>
      </c>
      <c r="L7446" t="str">
        <f>VLOOKUP(D7446,'Data Outlet'!$A$2:$D$17,2,FALSE)</f>
        <v>KOTA KASABLANKA</v>
      </c>
    </row>
    <row r="7447" spans="1:12" x14ac:dyDescent="0.25">
      <c r="A7447" t="str">
        <f t="shared" si="234"/>
        <v>T-7446</v>
      </c>
      <c r="B7447" s="3" t="s">
        <v>2584</v>
      </c>
      <c r="C7447" s="5">
        <v>45333</v>
      </c>
      <c r="D7447" s="3" t="s">
        <v>39</v>
      </c>
      <c r="E7447" s="4" t="s">
        <v>1177</v>
      </c>
      <c r="F7447" s="9">
        <v>1</v>
      </c>
      <c r="G7447">
        <f>VLOOKUP(E7447,'Data Produk'!$A$2:$E$2517,5,FALSE)</f>
        <v>40500</v>
      </c>
      <c r="H7447">
        <f t="shared" si="233"/>
        <v>40500</v>
      </c>
      <c r="I7447" t="str">
        <f>VLOOKUP(E7447,'Data Produk'!$A$2:$E$2517,3,FALSE)</f>
        <v>KC106 BHINNEKA USB CABLE TYPE C</v>
      </c>
      <c r="J7447" t="str">
        <f>VLOOKUP(E7447,'Data Produk'!$A$2:$E$2517,4,FALSE)</f>
        <v>CABLE</v>
      </c>
      <c r="K7447" t="str">
        <f>VLOOKUP(D7447,'Data Outlet'!$A$2:$D$17,4,FALSE)</f>
        <v>Eko Wijaya</v>
      </c>
      <c r="L7447" t="str">
        <f>VLOOKUP(D7447,'Data Outlet'!$A$2:$D$17,2,FALSE)</f>
        <v>KOTA KASABLANKA</v>
      </c>
    </row>
    <row r="7448" spans="1:12" x14ac:dyDescent="0.25">
      <c r="A7448" t="str">
        <f t="shared" si="234"/>
        <v>T-7447</v>
      </c>
      <c r="B7448" s="3" t="s">
        <v>2584</v>
      </c>
      <c r="C7448" s="5">
        <v>45344</v>
      </c>
      <c r="D7448" s="3" t="s">
        <v>40</v>
      </c>
      <c r="E7448" s="4" t="s">
        <v>874</v>
      </c>
      <c r="F7448" s="9">
        <v>1</v>
      </c>
      <c r="G7448">
        <f>VLOOKUP(E7448,'Data Produk'!$A$2:$E$2517,5,FALSE)</f>
        <v>34200</v>
      </c>
      <c r="H7448">
        <f t="shared" si="233"/>
        <v>34200</v>
      </c>
      <c r="I7448" t="str">
        <f>VLOOKUP(E7448,'Data Produk'!$A$2:$E$2517,3,FALSE)</f>
        <v>KM106 BHINNEKA USB CABLE MICRO</v>
      </c>
      <c r="J7448" t="str">
        <f>VLOOKUP(E7448,'Data Produk'!$A$2:$E$2517,4,FALSE)</f>
        <v>CABLE</v>
      </c>
      <c r="K7448" t="str">
        <f>VLOOKUP(D7448,'Data Outlet'!$A$2:$D$17,4,FALSE)</f>
        <v>Fani Sari</v>
      </c>
      <c r="L7448" t="str">
        <f>VLOOKUP(D7448,'Data Outlet'!$A$2:$D$17,2,FALSE)</f>
        <v>LIPPO MALL KEMANG</v>
      </c>
    </row>
    <row r="7449" spans="1:12" x14ac:dyDescent="0.25">
      <c r="A7449" t="str">
        <f t="shared" si="234"/>
        <v>T-7448</v>
      </c>
      <c r="B7449" s="3" t="s">
        <v>2584</v>
      </c>
      <c r="C7449" s="5">
        <v>45332</v>
      </c>
      <c r="D7449" s="3" t="s">
        <v>40</v>
      </c>
      <c r="E7449" s="4" t="s">
        <v>667</v>
      </c>
      <c r="F7449" s="9">
        <v>3</v>
      </c>
      <c r="G7449">
        <f>VLOOKUP(E7449,'Data Produk'!$A$2:$E$2517,5,FALSE)</f>
        <v>34200</v>
      </c>
      <c r="H7449">
        <f t="shared" si="233"/>
        <v>102600</v>
      </c>
      <c r="I7449" t="str">
        <f>VLOOKUP(E7449,'Data Produk'!$A$2:$E$2517,3,FALSE)</f>
        <v>KDL105 BHINNEKA USB CABLE LIGHTNING</v>
      </c>
      <c r="J7449" t="str">
        <f>VLOOKUP(E7449,'Data Produk'!$A$2:$E$2517,4,FALSE)</f>
        <v>CABLE</v>
      </c>
      <c r="K7449" t="str">
        <f>VLOOKUP(D7449,'Data Outlet'!$A$2:$D$17,4,FALSE)</f>
        <v>Fani Sari</v>
      </c>
      <c r="L7449" t="str">
        <f>VLOOKUP(D7449,'Data Outlet'!$A$2:$D$17,2,FALSE)</f>
        <v>LIPPO MALL KEMANG</v>
      </c>
    </row>
    <row r="7450" spans="1:12" x14ac:dyDescent="0.25">
      <c r="A7450" t="str">
        <f t="shared" si="234"/>
        <v>T-7449</v>
      </c>
      <c r="B7450" s="3" t="s">
        <v>2584</v>
      </c>
      <c r="C7450" s="5">
        <v>45327</v>
      </c>
      <c r="D7450" s="3" t="s">
        <v>40</v>
      </c>
      <c r="E7450" s="4" t="s">
        <v>1374</v>
      </c>
      <c r="F7450" s="9">
        <v>4</v>
      </c>
      <c r="G7450">
        <f>VLOOKUP(E7450,'Data Produk'!$A$2:$E$2517,5,FALSE)</f>
        <v>53100</v>
      </c>
      <c r="H7450">
        <f t="shared" si="233"/>
        <v>212400</v>
      </c>
      <c r="I7450" t="str">
        <f>VLOOKUP(E7450,'Data Produk'!$A$2:$E$2517,3,FALSE)</f>
        <v>BHINNEKA POWER PURE 18W 1-PORT TYPE-A USB CHARGER (QC) WHITE</v>
      </c>
      <c r="J7450" t="str">
        <f>VLOOKUP(E7450,'Data Produk'!$A$2:$E$2517,4,FALSE)</f>
        <v>CHARGER</v>
      </c>
      <c r="K7450" t="str">
        <f>VLOOKUP(D7450,'Data Outlet'!$A$2:$D$17,4,FALSE)</f>
        <v>Fani Sari</v>
      </c>
      <c r="L7450" t="str">
        <f>VLOOKUP(D7450,'Data Outlet'!$A$2:$D$17,2,FALSE)</f>
        <v>LIPPO MALL KEMANG</v>
      </c>
    </row>
    <row r="7451" spans="1:12" x14ac:dyDescent="0.25">
      <c r="A7451" t="str">
        <f t="shared" si="234"/>
        <v>T-7450</v>
      </c>
      <c r="B7451" s="3" t="s">
        <v>2584</v>
      </c>
      <c r="C7451" s="5">
        <v>45339</v>
      </c>
      <c r="D7451" s="3" t="s">
        <v>40</v>
      </c>
      <c r="E7451" s="4" t="s">
        <v>1372</v>
      </c>
      <c r="F7451" s="9">
        <v>7</v>
      </c>
      <c r="G7451">
        <f>VLOOKUP(E7451,'Data Produk'!$A$2:$E$2517,5,FALSE)</f>
        <v>25200</v>
      </c>
      <c r="H7451">
        <f t="shared" si="233"/>
        <v>176400</v>
      </c>
      <c r="I7451" t="str">
        <f>VLOOKUP(E7451,'Data Produk'!$A$2:$E$2517,3,FALSE)</f>
        <v>KDC105 BHINNEKA USB CABLE TYPE C</v>
      </c>
      <c r="J7451" t="str">
        <f>VLOOKUP(E7451,'Data Produk'!$A$2:$E$2517,4,FALSE)</f>
        <v>CABLE</v>
      </c>
      <c r="K7451" t="str">
        <f>VLOOKUP(D7451,'Data Outlet'!$A$2:$D$17,4,FALSE)</f>
        <v>Fani Sari</v>
      </c>
      <c r="L7451" t="str">
        <f>VLOOKUP(D7451,'Data Outlet'!$A$2:$D$17,2,FALSE)</f>
        <v>LIPPO MALL KEMANG</v>
      </c>
    </row>
    <row r="7452" spans="1:12" x14ac:dyDescent="0.25">
      <c r="A7452" t="str">
        <f t="shared" si="234"/>
        <v>T-7451</v>
      </c>
      <c r="B7452" s="3" t="s">
        <v>2584</v>
      </c>
      <c r="C7452" s="5">
        <v>45326</v>
      </c>
      <c r="D7452" s="3" t="s">
        <v>39</v>
      </c>
      <c r="E7452" s="4" t="s">
        <v>725</v>
      </c>
      <c r="F7452" s="9">
        <v>1</v>
      </c>
      <c r="G7452">
        <f>VLOOKUP(E7452,'Data Produk'!$A$2:$E$2517,5,FALSE)</f>
        <v>81000</v>
      </c>
      <c r="H7452">
        <f t="shared" si="233"/>
        <v>81000</v>
      </c>
      <c r="I7452" t="str">
        <f>VLOOKUP(E7452,'Data Produk'!$A$2:$E$2517,3,FALSE)</f>
        <v>BHINNEKA THOR X9 GAMING MOUSE BLACK</v>
      </c>
      <c r="J7452" t="str">
        <f>VLOOKUP(E7452,'Data Produk'!$A$2:$E$2517,4,FALSE)</f>
        <v>MOUSE GAMING</v>
      </c>
      <c r="K7452" t="str">
        <f>VLOOKUP(D7452,'Data Outlet'!$A$2:$D$17,4,FALSE)</f>
        <v>Eko Wijaya</v>
      </c>
      <c r="L7452" t="str">
        <f>VLOOKUP(D7452,'Data Outlet'!$A$2:$D$17,2,FALSE)</f>
        <v>KOTA KASABLANKA</v>
      </c>
    </row>
    <row r="7453" spans="1:12" x14ac:dyDescent="0.25">
      <c r="A7453" t="str">
        <f t="shared" si="234"/>
        <v>T-7452</v>
      </c>
      <c r="B7453" s="3" t="s">
        <v>2584</v>
      </c>
      <c r="C7453" s="5">
        <v>45333</v>
      </c>
      <c r="D7453" s="3" t="s">
        <v>39</v>
      </c>
      <c r="E7453" s="4" t="s">
        <v>1050</v>
      </c>
      <c r="F7453" s="9">
        <v>8</v>
      </c>
      <c r="G7453">
        <f>VLOOKUP(E7453,'Data Produk'!$A$2:$E$2517,5,FALSE)</f>
        <v>25200</v>
      </c>
      <c r="H7453">
        <f t="shared" si="233"/>
        <v>201600</v>
      </c>
      <c r="I7453" t="str">
        <f>VLOOKUP(E7453,'Data Produk'!$A$2:$E$2517,3,FALSE)</f>
        <v>KDC105 BHINNEKA USB CABLE TYPE C</v>
      </c>
      <c r="J7453" t="str">
        <f>VLOOKUP(E7453,'Data Produk'!$A$2:$E$2517,4,FALSE)</f>
        <v>CABLE</v>
      </c>
      <c r="K7453" t="str">
        <f>VLOOKUP(D7453,'Data Outlet'!$A$2:$D$17,4,FALSE)</f>
        <v>Eko Wijaya</v>
      </c>
      <c r="L7453" t="str">
        <f>VLOOKUP(D7453,'Data Outlet'!$A$2:$D$17,2,FALSE)</f>
        <v>KOTA KASABLANKA</v>
      </c>
    </row>
    <row r="7454" spans="1:12" x14ac:dyDescent="0.25">
      <c r="A7454" t="str">
        <f t="shared" si="234"/>
        <v>T-7453</v>
      </c>
      <c r="B7454" s="3" t="s">
        <v>2584</v>
      </c>
      <c r="C7454" s="5">
        <v>45337</v>
      </c>
      <c r="D7454" s="3" t="s">
        <v>39</v>
      </c>
      <c r="E7454" s="4" t="s">
        <v>1276</v>
      </c>
      <c r="F7454" s="9">
        <v>4</v>
      </c>
      <c r="G7454">
        <f>VLOOKUP(E7454,'Data Produk'!$A$2:$E$2517,5,FALSE)</f>
        <v>13071.428571428571</v>
      </c>
      <c r="H7454">
        <f t="shared" si="233"/>
        <v>52285.714285714283</v>
      </c>
      <c r="I7454" t="str">
        <f>VLOOKUP(E7454,'Data Produk'!$A$2:$E$2517,3,FALSE)</f>
        <v>KM201 BHINNEKA USB CABLE MICRO</v>
      </c>
      <c r="J7454" t="str">
        <f>VLOOKUP(E7454,'Data Produk'!$A$2:$E$2517,4,FALSE)</f>
        <v>CABLE</v>
      </c>
      <c r="K7454" t="str">
        <f>VLOOKUP(D7454,'Data Outlet'!$A$2:$D$17,4,FALSE)</f>
        <v>Eko Wijaya</v>
      </c>
      <c r="L7454" t="str">
        <f>VLOOKUP(D7454,'Data Outlet'!$A$2:$D$17,2,FALSE)</f>
        <v>KOTA KASABLANKA</v>
      </c>
    </row>
    <row r="7455" spans="1:12" x14ac:dyDescent="0.25">
      <c r="A7455" t="str">
        <f t="shared" si="234"/>
        <v>T-7454</v>
      </c>
      <c r="B7455" s="3" t="s">
        <v>2584</v>
      </c>
      <c r="C7455" s="5">
        <v>45341</v>
      </c>
      <c r="D7455" s="3" t="s">
        <v>39</v>
      </c>
      <c r="E7455" s="4" t="s">
        <v>1041</v>
      </c>
      <c r="F7455" s="9">
        <v>5</v>
      </c>
      <c r="G7455">
        <f>VLOOKUP(E7455,'Data Produk'!$A$2:$E$2517,5,FALSE)</f>
        <v>29700</v>
      </c>
      <c r="H7455">
        <f t="shared" si="233"/>
        <v>148500</v>
      </c>
      <c r="I7455" t="str">
        <f>VLOOKUP(E7455,'Data Produk'!$A$2:$E$2517,3,FALSE)</f>
        <v>KC201 BHINNEKA USB CABLE TYPE C</v>
      </c>
      <c r="J7455" t="str">
        <f>VLOOKUP(E7455,'Data Produk'!$A$2:$E$2517,4,FALSE)</f>
        <v>CABLE</v>
      </c>
      <c r="K7455" t="str">
        <f>VLOOKUP(D7455,'Data Outlet'!$A$2:$D$17,4,FALSE)</f>
        <v>Eko Wijaya</v>
      </c>
      <c r="L7455" t="str">
        <f>VLOOKUP(D7455,'Data Outlet'!$A$2:$D$17,2,FALSE)</f>
        <v>KOTA KASABLANKA</v>
      </c>
    </row>
    <row r="7456" spans="1:12" x14ac:dyDescent="0.25">
      <c r="A7456" t="str">
        <f t="shared" si="234"/>
        <v>T-7455</v>
      </c>
      <c r="B7456" s="3" t="s">
        <v>2584</v>
      </c>
      <c r="C7456" s="5">
        <v>45330</v>
      </c>
      <c r="D7456" s="3" t="s">
        <v>40</v>
      </c>
      <c r="E7456" s="4" t="s">
        <v>590</v>
      </c>
      <c r="F7456" s="9">
        <v>1</v>
      </c>
      <c r="G7456">
        <f>VLOOKUP(E7456,'Data Produk'!$A$2:$E$2517,5,FALSE)</f>
        <v>89100</v>
      </c>
      <c r="H7456">
        <f t="shared" si="233"/>
        <v>89100</v>
      </c>
      <c r="I7456" t="str">
        <f>VLOOKUP(E7456,'Data Produk'!$A$2:$E$2517,3,FALSE)</f>
        <v>BHINNEKA Gaming Headset Stand Tower AC3004 MINT</v>
      </c>
      <c r="J7456" t="str">
        <f>VLOOKUP(E7456,'Data Produk'!$A$2:$E$2517,4,FALSE)</f>
        <v>OTHER ACCESSORIES</v>
      </c>
      <c r="K7456" t="str">
        <f>VLOOKUP(D7456,'Data Outlet'!$A$2:$D$17,4,FALSE)</f>
        <v>Fani Sari</v>
      </c>
      <c r="L7456" t="str">
        <f>VLOOKUP(D7456,'Data Outlet'!$A$2:$D$17,2,FALSE)</f>
        <v>LIPPO MALL KEMANG</v>
      </c>
    </row>
    <row r="7457" spans="1:12" x14ac:dyDescent="0.25">
      <c r="A7457" t="str">
        <f t="shared" si="234"/>
        <v>T-7456</v>
      </c>
      <c r="B7457" s="3" t="s">
        <v>2584</v>
      </c>
      <c r="C7457" s="5">
        <v>45325</v>
      </c>
      <c r="D7457" s="3" t="s">
        <v>40</v>
      </c>
      <c r="E7457" s="4" t="s">
        <v>2246</v>
      </c>
      <c r="F7457" s="9">
        <v>2</v>
      </c>
      <c r="G7457">
        <f>VLOOKUP(E7457,'Data Produk'!$A$2:$E$2517,5,FALSE)</f>
        <v>43200</v>
      </c>
      <c r="H7457">
        <f t="shared" si="233"/>
        <v>86400</v>
      </c>
      <c r="I7457" t="str">
        <f>VLOOKUP(E7457,'Data Produk'!$A$2:$E$2517,3,FALSE)</f>
        <v>BHINNEKA Mouse Wireless W188 WHITE</v>
      </c>
      <c r="J7457" t="str">
        <f>VLOOKUP(E7457,'Data Produk'!$A$2:$E$2517,4,FALSE)</f>
        <v>OFFICE MOUSE</v>
      </c>
      <c r="K7457" t="str">
        <f>VLOOKUP(D7457,'Data Outlet'!$A$2:$D$17,4,FALSE)</f>
        <v>Fani Sari</v>
      </c>
      <c r="L7457" t="str">
        <f>VLOOKUP(D7457,'Data Outlet'!$A$2:$D$17,2,FALSE)</f>
        <v>LIPPO MALL KEMANG</v>
      </c>
    </row>
    <row r="7458" spans="1:12" x14ac:dyDescent="0.25">
      <c r="A7458" t="str">
        <f t="shared" si="234"/>
        <v>T-7457</v>
      </c>
      <c r="B7458" s="3" t="s">
        <v>2584</v>
      </c>
      <c r="C7458" s="5">
        <v>45327</v>
      </c>
      <c r="D7458" s="3" t="s">
        <v>40</v>
      </c>
      <c r="E7458" s="4" t="s">
        <v>2247</v>
      </c>
      <c r="F7458" s="9">
        <v>1</v>
      </c>
      <c r="G7458">
        <f>VLOOKUP(E7458,'Data Produk'!$A$2:$E$2517,5,FALSE)</f>
        <v>62100</v>
      </c>
      <c r="H7458">
        <f t="shared" si="233"/>
        <v>62100</v>
      </c>
      <c r="I7458" t="str">
        <f>VLOOKUP(E7458,'Data Produk'!$A$2:$E$2517,3,FALSE)</f>
        <v>BHINNEKA Numeric Keyboard Office K801</v>
      </c>
      <c r="J7458" t="str">
        <f>VLOOKUP(E7458,'Data Produk'!$A$2:$E$2517,4,FALSE)</f>
        <v>OFFICE COMBO</v>
      </c>
      <c r="K7458" t="str">
        <f>VLOOKUP(D7458,'Data Outlet'!$A$2:$D$17,4,FALSE)</f>
        <v>Fani Sari</v>
      </c>
      <c r="L7458" t="str">
        <f>VLOOKUP(D7458,'Data Outlet'!$A$2:$D$17,2,FALSE)</f>
        <v>LIPPO MALL KEMANG</v>
      </c>
    </row>
    <row r="7459" spans="1:12" x14ac:dyDescent="0.25">
      <c r="A7459" t="str">
        <f t="shared" si="234"/>
        <v>T-7458</v>
      </c>
      <c r="B7459" s="3" t="s">
        <v>2584</v>
      </c>
      <c r="C7459" s="5">
        <v>45346</v>
      </c>
      <c r="D7459" s="3" t="s">
        <v>40</v>
      </c>
      <c r="E7459" s="4" t="s">
        <v>2248</v>
      </c>
      <c r="F7459" s="9">
        <v>1</v>
      </c>
      <c r="G7459">
        <f>VLOOKUP(E7459,'Data Produk'!$A$2:$E$2517,5,FALSE)</f>
        <v>386100</v>
      </c>
      <c r="H7459">
        <f t="shared" si="233"/>
        <v>386100</v>
      </c>
      <c r="I7459" t="str">
        <f>VLOOKUP(E7459,'Data Produk'!$A$2:$E$2517,3,FALSE)</f>
        <v>BHINNEKA Gaming Keyboard MK-853 V2 BLUE SWITCH (BLACK)</v>
      </c>
      <c r="J7459" t="str">
        <f>VLOOKUP(E7459,'Data Produk'!$A$2:$E$2517,4,FALSE)</f>
        <v>KEYBOARD GAMING</v>
      </c>
      <c r="K7459" t="str">
        <f>VLOOKUP(D7459,'Data Outlet'!$A$2:$D$17,4,FALSE)</f>
        <v>Fani Sari</v>
      </c>
      <c r="L7459" t="str">
        <f>VLOOKUP(D7459,'Data Outlet'!$A$2:$D$17,2,FALSE)</f>
        <v>LIPPO MALL KEMANG</v>
      </c>
    </row>
    <row r="7460" spans="1:12" x14ac:dyDescent="0.25">
      <c r="A7460" t="str">
        <f t="shared" si="234"/>
        <v>T-7459</v>
      </c>
      <c r="B7460" s="3" t="s">
        <v>2584</v>
      </c>
      <c r="C7460" s="5">
        <v>45349</v>
      </c>
      <c r="D7460" s="3" t="s">
        <v>40</v>
      </c>
      <c r="E7460" s="4" t="s">
        <v>1325</v>
      </c>
      <c r="F7460" s="9">
        <v>3</v>
      </c>
      <c r="G7460">
        <f>VLOOKUP(E7460,'Data Produk'!$A$2:$E$2517,5,FALSE)</f>
        <v>32000</v>
      </c>
      <c r="H7460">
        <f t="shared" si="233"/>
        <v>96000</v>
      </c>
      <c r="I7460" t="str">
        <f>VLOOKUP(E7460,'Data Produk'!$A$2:$E$2517,3,FALSE)</f>
        <v>KL104 BHINNEKA USB CABLE LIGHTNING</v>
      </c>
      <c r="J7460" t="str">
        <f>VLOOKUP(E7460,'Data Produk'!$A$2:$E$2517,4,FALSE)</f>
        <v>CABLE</v>
      </c>
      <c r="K7460" t="str">
        <f>VLOOKUP(D7460,'Data Outlet'!$A$2:$D$17,4,FALSE)</f>
        <v>Fani Sari</v>
      </c>
      <c r="L7460" t="str">
        <f>VLOOKUP(D7460,'Data Outlet'!$A$2:$D$17,2,FALSE)</f>
        <v>LIPPO MALL KEMANG</v>
      </c>
    </row>
    <row r="7461" spans="1:12" x14ac:dyDescent="0.25">
      <c r="A7461" t="str">
        <f t="shared" si="234"/>
        <v>T-7460</v>
      </c>
      <c r="B7461" s="3" t="s">
        <v>2584</v>
      </c>
      <c r="C7461" s="5">
        <v>45334</v>
      </c>
      <c r="D7461" s="3" t="s">
        <v>40</v>
      </c>
      <c r="E7461" s="4" t="s">
        <v>483</v>
      </c>
      <c r="F7461" s="9">
        <v>1</v>
      </c>
      <c r="G7461">
        <f>VLOOKUP(E7461,'Data Produk'!$A$2:$E$2517,5,FALSE)</f>
        <v>29700</v>
      </c>
      <c r="H7461">
        <f t="shared" si="233"/>
        <v>29700</v>
      </c>
      <c r="I7461" t="str">
        <f>VLOOKUP(E7461,'Data Produk'!$A$2:$E$2517,3,FALSE)</f>
        <v>KM104 BHINNEKA USB CABLE MICRO</v>
      </c>
      <c r="J7461" t="str">
        <f>VLOOKUP(E7461,'Data Produk'!$A$2:$E$2517,4,FALSE)</f>
        <v>CABLE</v>
      </c>
      <c r="K7461" t="str">
        <f>VLOOKUP(D7461,'Data Outlet'!$A$2:$D$17,4,FALSE)</f>
        <v>Fani Sari</v>
      </c>
      <c r="L7461" t="str">
        <f>VLOOKUP(D7461,'Data Outlet'!$A$2:$D$17,2,FALSE)</f>
        <v>LIPPO MALL KEMANG</v>
      </c>
    </row>
    <row r="7462" spans="1:12" x14ac:dyDescent="0.25">
      <c r="A7462" t="str">
        <f t="shared" si="234"/>
        <v>T-7461</v>
      </c>
      <c r="B7462" s="3" t="s">
        <v>2584</v>
      </c>
      <c r="C7462" s="5">
        <v>45324</v>
      </c>
      <c r="D7462" s="3" t="s">
        <v>39</v>
      </c>
      <c r="E7462" s="4" t="s">
        <v>1592</v>
      </c>
      <c r="F7462" s="9">
        <v>2</v>
      </c>
      <c r="G7462">
        <f>VLOOKUP(E7462,'Data Produk'!$A$2:$E$2517,5,FALSE)</f>
        <v>65700</v>
      </c>
      <c r="H7462">
        <f t="shared" si="233"/>
        <v>131400</v>
      </c>
      <c r="I7462" t="str">
        <f>VLOOKUP(E7462,'Data Produk'!$A$2:$E$2517,3,FALSE)</f>
        <v>BHINNEKA AGILE MP453 GAMING MOUSEPAD BLACK</v>
      </c>
      <c r="J7462" t="str">
        <f>VLOOKUP(E7462,'Data Produk'!$A$2:$E$2517,4,FALSE)</f>
        <v>GAMING MOUSEPAD</v>
      </c>
      <c r="K7462" t="str">
        <f>VLOOKUP(D7462,'Data Outlet'!$A$2:$D$17,4,FALSE)</f>
        <v>Eko Wijaya</v>
      </c>
      <c r="L7462" t="str">
        <f>VLOOKUP(D7462,'Data Outlet'!$A$2:$D$17,2,FALSE)</f>
        <v>KOTA KASABLANKA</v>
      </c>
    </row>
    <row r="7463" spans="1:12" x14ac:dyDescent="0.25">
      <c r="A7463" t="str">
        <f t="shared" si="234"/>
        <v>T-7462</v>
      </c>
      <c r="B7463" s="3" t="s">
        <v>2584</v>
      </c>
      <c r="C7463" s="5">
        <v>45334</v>
      </c>
      <c r="D7463" s="3" t="s">
        <v>40</v>
      </c>
      <c r="E7463" s="4" t="s">
        <v>2182</v>
      </c>
      <c r="F7463" s="9">
        <v>1</v>
      </c>
      <c r="G7463">
        <f>VLOOKUP(E7463,'Data Produk'!$A$2:$E$2517,5,FALSE)</f>
        <v>11700</v>
      </c>
      <c r="H7463">
        <f t="shared" si="233"/>
        <v>11700</v>
      </c>
      <c r="I7463" t="str">
        <f>VLOOKUP(E7463,'Data Produk'!$A$2:$E$2517,3,FALSE)</f>
        <v>BHINNEKA Gaming Mousepad MP25</v>
      </c>
      <c r="J7463" t="str">
        <f>VLOOKUP(E7463,'Data Produk'!$A$2:$E$2517,4,FALSE)</f>
        <v>BASIC MOUSEPAD</v>
      </c>
      <c r="K7463" t="str">
        <f>VLOOKUP(D7463,'Data Outlet'!$A$2:$D$17,4,FALSE)</f>
        <v>Fani Sari</v>
      </c>
      <c r="L7463" t="str">
        <f>VLOOKUP(D7463,'Data Outlet'!$A$2:$D$17,2,FALSE)</f>
        <v>LIPPO MALL KEMANG</v>
      </c>
    </row>
    <row r="7464" spans="1:12" x14ac:dyDescent="0.25">
      <c r="A7464" t="str">
        <f t="shared" si="234"/>
        <v>T-7463</v>
      </c>
      <c r="B7464" s="3" t="s">
        <v>2584</v>
      </c>
      <c r="C7464" s="5">
        <v>45329</v>
      </c>
      <c r="D7464" s="3" t="s">
        <v>40</v>
      </c>
      <c r="E7464" s="4" t="s">
        <v>898</v>
      </c>
      <c r="F7464" s="9">
        <v>1</v>
      </c>
      <c r="G7464">
        <f>VLOOKUP(E7464,'Data Produk'!$A$2:$E$2517,5,FALSE)</f>
        <v>144000</v>
      </c>
      <c r="H7464">
        <f t="shared" si="233"/>
        <v>144000</v>
      </c>
      <c r="I7464" t="str">
        <f>VLOOKUP(E7464,'Data Produk'!$A$2:$E$2517,3,FALSE)</f>
        <v>BHINNEKA CHIEF II HG20 GAMING HEADSET PINK</v>
      </c>
      <c r="J7464" t="str">
        <f>VLOOKUP(E7464,'Data Produk'!$A$2:$E$2517,4,FALSE)</f>
        <v>GAMING HEADSET</v>
      </c>
      <c r="K7464" t="str">
        <f>VLOOKUP(D7464,'Data Outlet'!$A$2:$D$17,4,FALSE)</f>
        <v>Fani Sari</v>
      </c>
      <c r="L7464" t="str">
        <f>VLOOKUP(D7464,'Data Outlet'!$A$2:$D$17,2,FALSE)</f>
        <v>LIPPO MALL KEMANG</v>
      </c>
    </row>
    <row r="7465" spans="1:12" x14ac:dyDescent="0.25">
      <c r="A7465" t="str">
        <f t="shared" si="234"/>
        <v>T-7464</v>
      </c>
      <c r="B7465" s="3" t="s">
        <v>2584</v>
      </c>
      <c r="C7465" s="5">
        <v>45330</v>
      </c>
      <c r="D7465" s="3" t="s">
        <v>39</v>
      </c>
      <c r="E7465" s="4" t="s">
        <v>1230</v>
      </c>
      <c r="F7465" s="9">
        <v>8</v>
      </c>
      <c r="G7465">
        <f>VLOOKUP(E7465,'Data Produk'!$A$2:$E$2517,5,FALSE)</f>
        <v>34200</v>
      </c>
      <c r="H7465">
        <f t="shared" si="233"/>
        <v>273600</v>
      </c>
      <c r="I7465" t="str">
        <f>VLOOKUP(E7465,'Data Produk'!$A$2:$E$2517,3,FALSE)</f>
        <v>KDL105 BHINNEKA USB CABLE LIGHTNING</v>
      </c>
      <c r="J7465" t="str">
        <f>VLOOKUP(E7465,'Data Produk'!$A$2:$E$2517,4,FALSE)</f>
        <v>CABLE</v>
      </c>
      <c r="K7465" t="str">
        <f>VLOOKUP(D7465,'Data Outlet'!$A$2:$D$17,4,FALSE)</f>
        <v>Eko Wijaya</v>
      </c>
      <c r="L7465" t="str">
        <f>VLOOKUP(D7465,'Data Outlet'!$A$2:$D$17,2,FALSE)</f>
        <v>KOTA KASABLANKA</v>
      </c>
    </row>
    <row r="7466" spans="1:12" x14ac:dyDescent="0.25">
      <c r="A7466" t="str">
        <f t="shared" si="234"/>
        <v>T-7465</v>
      </c>
      <c r="B7466" s="3" t="s">
        <v>2584</v>
      </c>
      <c r="C7466" s="5">
        <v>45351</v>
      </c>
      <c r="D7466" s="3" t="s">
        <v>40</v>
      </c>
      <c r="E7466" s="4" t="s">
        <v>2056</v>
      </c>
      <c r="F7466" s="9">
        <v>3</v>
      </c>
      <c r="G7466">
        <f>VLOOKUP(E7466,'Data Produk'!$A$2:$E$2517,5,FALSE)</f>
        <v>112500</v>
      </c>
      <c r="H7466">
        <f t="shared" si="233"/>
        <v>337500</v>
      </c>
      <c r="I7466" t="str">
        <f>VLOOKUP(E7466,'Data Produk'!$A$2:$E$2517,3,FALSE)</f>
        <v>BHINNEKA POWER PURE 38W 2-PORTS USB CHARGER (PD+QC) WHITE</v>
      </c>
      <c r="J7466" t="str">
        <f>VLOOKUP(E7466,'Data Produk'!$A$2:$E$2517,4,FALSE)</f>
        <v>CHARGER</v>
      </c>
      <c r="K7466" t="str">
        <f>VLOOKUP(D7466,'Data Outlet'!$A$2:$D$17,4,FALSE)</f>
        <v>Fani Sari</v>
      </c>
      <c r="L7466" t="str">
        <f>VLOOKUP(D7466,'Data Outlet'!$A$2:$D$17,2,FALSE)</f>
        <v>LIPPO MALL KEMANG</v>
      </c>
    </row>
    <row r="7467" spans="1:12" x14ac:dyDescent="0.25">
      <c r="A7467" t="str">
        <f t="shared" si="234"/>
        <v>T-7466</v>
      </c>
      <c r="B7467" s="3" t="s">
        <v>2584</v>
      </c>
      <c r="C7467" s="5">
        <v>45324</v>
      </c>
      <c r="D7467" s="3" t="s">
        <v>39</v>
      </c>
      <c r="E7467" s="4" t="s">
        <v>420</v>
      </c>
      <c r="F7467" s="9">
        <v>3</v>
      </c>
      <c r="G7467">
        <f>VLOOKUP(E7467,'Data Produk'!$A$2:$E$2517,5,FALSE)</f>
        <v>82800</v>
      </c>
      <c r="H7467">
        <f t="shared" si="233"/>
        <v>248400</v>
      </c>
      <c r="I7467" t="str">
        <f>VLOOKUP(E7467,'Data Produk'!$A$2:$E$2517,3,FALSE)</f>
        <v>BHINNEKA W190 OFFICE MOUSE BLACK</v>
      </c>
      <c r="J7467" t="str">
        <f>VLOOKUP(E7467,'Data Produk'!$A$2:$E$2517,4,FALSE)</f>
        <v>OFFICE MOUSE</v>
      </c>
      <c r="K7467" t="str">
        <f>VLOOKUP(D7467,'Data Outlet'!$A$2:$D$17,4,FALSE)</f>
        <v>Eko Wijaya</v>
      </c>
      <c r="L7467" t="str">
        <f>VLOOKUP(D7467,'Data Outlet'!$A$2:$D$17,2,FALSE)</f>
        <v>KOTA KASABLANKA</v>
      </c>
    </row>
    <row r="7468" spans="1:12" x14ac:dyDescent="0.25">
      <c r="A7468" t="str">
        <f t="shared" si="234"/>
        <v>T-7467</v>
      </c>
      <c r="B7468" s="3" t="s">
        <v>2584</v>
      </c>
      <c r="C7468" s="5">
        <v>45332</v>
      </c>
      <c r="D7468" s="3" t="s">
        <v>40</v>
      </c>
      <c r="E7468" s="4" t="s">
        <v>2249</v>
      </c>
      <c r="F7468" s="9">
        <v>1</v>
      </c>
      <c r="G7468">
        <f>VLOOKUP(E7468,'Data Produk'!$A$2:$E$2517,5,FALSE)</f>
        <v>584100</v>
      </c>
      <c r="H7468">
        <f t="shared" si="233"/>
        <v>584100</v>
      </c>
      <c r="I7468" t="str">
        <f>VLOOKUP(E7468,'Data Produk'!$A$2:$E$2517,3,FALSE)</f>
        <v>BHINNEKA HELIOS GO XD5 GAMING MOUSE BLACK</v>
      </c>
      <c r="J7468" t="str">
        <f>VLOOKUP(E7468,'Data Produk'!$A$2:$E$2517,4,FALSE)</f>
        <v>MOUSE GAMING</v>
      </c>
      <c r="K7468" t="str">
        <f>VLOOKUP(D7468,'Data Outlet'!$A$2:$D$17,4,FALSE)</f>
        <v>Fani Sari</v>
      </c>
      <c r="L7468" t="str">
        <f>VLOOKUP(D7468,'Data Outlet'!$A$2:$D$17,2,FALSE)</f>
        <v>LIPPO MALL KEMANG</v>
      </c>
    </row>
    <row r="7469" spans="1:12" x14ac:dyDescent="0.25">
      <c r="A7469" t="str">
        <f t="shared" si="234"/>
        <v>T-7468</v>
      </c>
      <c r="B7469" s="3" t="s">
        <v>2584</v>
      </c>
      <c r="C7469" s="5">
        <v>45324</v>
      </c>
      <c r="D7469" s="3" t="s">
        <v>40</v>
      </c>
      <c r="E7469" s="4" t="s">
        <v>2058</v>
      </c>
      <c r="F7469" s="9">
        <v>1</v>
      </c>
      <c r="G7469">
        <f>VLOOKUP(E7469,'Data Produk'!$A$2:$E$2517,5,FALSE)</f>
        <v>1169100</v>
      </c>
      <c r="H7469">
        <f t="shared" si="233"/>
        <v>1169100</v>
      </c>
      <c r="I7469" t="str">
        <f>VLOOKUP(E7469,'Data Produk'!$A$2:$E$2517,3,FALSE)</f>
        <v>BHINNEKA Gaming Keyboard MAXFIT 67 MK-858 White WHITE SWITCH</v>
      </c>
      <c r="J7469" t="str">
        <f>VLOOKUP(E7469,'Data Produk'!$A$2:$E$2517,4,FALSE)</f>
        <v>KEYBOARD GAMING</v>
      </c>
      <c r="K7469" t="str">
        <f>VLOOKUP(D7469,'Data Outlet'!$A$2:$D$17,4,FALSE)</f>
        <v>Fani Sari</v>
      </c>
      <c r="L7469" t="str">
        <f>VLOOKUP(D7469,'Data Outlet'!$A$2:$D$17,2,FALSE)</f>
        <v>LIPPO MALL KEMANG</v>
      </c>
    </row>
    <row r="7470" spans="1:12" x14ac:dyDescent="0.25">
      <c r="A7470" t="str">
        <f t="shared" si="234"/>
        <v>T-7469</v>
      </c>
      <c r="B7470" s="3" t="s">
        <v>2584</v>
      </c>
      <c r="C7470" s="5">
        <v>45347</v>
      </c>
      <c r="D7470" s="3" t="s">
        <v>40</v>
      </c>
      <c r="E7470" s="4" t="s">
        <v>1298</v>
      </c>
      <c r="F7470" s="9">
        <v>1</v>
      </c>
      <c r="G7470">
        <f>VLOOKUP(E7470,'Data Produk'!$A$2:$E$2517,5,FALSE)</f>
        <v>41400</v>
      </c>
      <c r="H7470">
        <f t="shared" si="233"/>
        <v>41400</v>
      </c>
      <c r="I7470" t="str">
        <f>VLOOKUP(E7470,'Data Produk'!$A$2:$E$2517,3,FALSE)</f>
        <v>BHINNEKA CW1-Q03 18W 1-PORTS CHARGER (QC) WHITE</v>
      </c>
      <c r="J7470" t="str">
        <f>VLOOKUP(E7470,'Data Produk'!$A$2:$E$2517,4,FALSE)</f>
        <v>CHARGER</v>
      </c>
      <c r="K7470" t="str">
        <f>VLOOKUP(D7470,'Data Outlet'!$A$2:$D$17,4,FALSE)</f>
        <v>Fani Sari</v>
      </c>
      <c r="L7470" t="str">
        <f>VLOOKUP(D7470,'Data Outlet'!$A$2:$D$17,2,FALSE)</f>
        <v>LIPPO MALL KEMANG</v>
      </c>
    </row>
    <row r="7471" spans="1:12" x14ac:dyDescent="0.25">
      <c r="A7471" t="str">
        <f t="shared" si="234"/>
        <v>T-7470</v>
      </c>
      <c r="B7471" s="3" t="s">
        <v>2584</v>
      </c>
      <c r="C7471" s="5">
        <v>45326</v>
      </c>
      <c r="D7471" s="3" t="s">
        <v>39</v>
      </c>
      <c r="E7471" s="4" t="s">
        <v>1035</v>
      </c>
      <c r="F7471" s="9">
        <v>1</v>
      </c>
      <c r="G7471">
        <f>VLOOKUP(E7471,'Data Produk'!$A$2:$E$2517,5,FALSE)</f>
        <v>78750</v>
      </c>
      <c r="H7471">
        <f t="shared" si="233"/>
        <v>78750</v>
      </c>
      <c r="I7471" t="str">
        <f>VLOOKUP(E7471,'Data Produk'!$A$2:$E$2517,3,FALSE)</f>
        <v>BHINNEKA CRYTO VX7 GAMING MOUSE WHITE</v>
      </c>
      <c r="J7471" t="str">
        <f>VLOOKUP(E7471,'Data Produk'!$A$2:$E$2517,4,FALSE)</f>
        <v>MOUSE GAMING</v>
      </c>
      <c r="K7471" t="str">
        <f>VLOOKUP(D7471,'Data Outlet'!$A$2:$D$17,4,FALSE)</f>
        <v>Eko Wijaya</v>
      </c>
      <c r="L7471" t="str">
        <f>VLOOKUP(D7471,'Data Outlet'!$A$2:$D$17,2,FALSE)</f>
        <v>KOTA KASABLANKA</v>
      </c>
    </row>
    <row r="7472" spans="1:12" x14ac:dyDescent="0.25">
      <c r="A7472" t="str">
        <f t="shared" si="234"/>
        <v>T-7471</v>
      </c>
      <c r="B7472" s="3" t="s">
        <v>2584</v>
      </c>
      <c r="C7472" s="5">
        <v>45328</v>
      </c>
      <c r="D7472" s="3" t="s">
        <v>39</v>
      </c>
      <c r="E7472" s="4" t="s">
        <v>1243</v>
      </c>
      <c r="F7472" s="9">
        <v>3</v>
      </c>
      <c r="G7472">
        <f>VLOOKUP(E7472,'Data Produk'!$A$2:$E$2517,5,FALSE)</f>
        <v>18050</v>
      </c>
      <c r="H7472">
        <f t="shared" si="233"/>
        <v>54150</v>
      </c>
      <c r="I7472" t="str">
        <f>VLOOKUP(E7472,'Data Produk'!$A$2:$E$2517,3,FALSE)</f>
        <v>KM102 BHINNEKA USB CABLE MICRO</v>
      </c>
      <c r="J7472" t="str">
        <f>VLOOKUP(E7472,'Data Produk'!$A$2:$E$2517,4,FALSE)</f>
        <v>CABLE</v>
      </c>
      <c r="K7472" t="str">
        <f>VLOOKUP(D7472,'Data Outlet'!$A$2:$D$17,4,FALSE)</f>
        <v>Eko Wijaya</v>
      </c>
      <c r="L7472" t="str">
        <f>VLOOKUP(D7472,'Data Outlet'!$A$2:$D$17,2,FALSE)</f>
        <v>KOTA KASABLANKA</v>
      </c>
    </row>
    <row r="7473" spans="1:12" x14ac:dyDescent="0.25">
      <c r="A7473" t="str">
        <f t="shared" si="234"/>
        <v>T-7472</v>
      </c>
      <c r="B7473" s="3" t="s">
        <v>2584</v>
      </c>
      <c r="C7473" s="5">
        <v>45331</v>
      </c>
      <c r="D7473" s="3" t="s">
        <v>40</v>
      </c>
      <c r="E7473" s="4" t="s">
        <v>830</v>
      </c>
      <c r="F7473" s="9">
        <v>1</v>
      </c>
      <c r="G7473">
        <f>VLOOKUP(E7473,'Data Produk'!$A$2:$E$2517,5,FALSE)</f>
        <v>143100</v>
      </c>
      <c r="H7473">
        <f t="shared" si="233"/>
        <v>143100</v>
      </c>
      <c r="I7473" t="str">
        <f>VLOOKUP(E7473,'Data Produk'!$A$2:$E$2517,3,FALSE)</f>
        <v>BHINNEKA VENOM II WGC2 GAMING MOUSE MINT</v>
      </c>
      <c r="J7473" t="str">
        <f>VLOOKUP(E7473,'Data Produk'!$A$2:$E$2517,4,FALSE)</f>
        <v>MOUSE GAMING</v>
      </c>
      <c r="K7473" t="str">
        <f>VLOOKUP(D7473,'Data Outlet'!$A$2:$D$17,4,FALSE)</f>
        <v>Fani Sari</v>
      </c>
      <c r="L7473" t="str">
        <f>VLOOKUP(D7473,'Data Outlet'!$A$2:$D$17,2,FALSE)</f>
        <v>LIPPO MALL KEMANG</v>
      </c>
    </row>
    <row r="7474" spans="1:12" x14ac:dyDescent="0.25">
      <c r="A7474" t="str">
        <f t="shared" si="234"/>
        <v>T-7473</v>
      </c>
      <c r="B7474" s="3" t="s">
        <v>2584</v>
      </c>
      <c r="C7474" s="5">
        <v>45351</v>
      </c>
      <c r="D7474" s="3" t="s">
        <v>39</v>
      </c>
      <c r="E7474" s="4" t="s">
        <v>605</v>
      </c>
      <c r="F7474" s="9">
        <v>1</v>
      </c>
      <c r="G7474">
        <f>VLOOKUP(E7474,'Data Produk'!$A$2:$E$2517,5,FALSE)</f>
        <v>207000</v>
      </c>
      <c r="H7474">
        <f t="shared" si="233"/>
        <v>207000</v>
      </c>
      <c r="I7474" t="str">
        <f>VLOOKUP(E7474,'Data Produk'!$A$2:$E$2517,3,FALSE)</f>
        <v>WN01 BHINNEKA EARPHONE WIRELESS</v>
      </c>
      <c r="J7474" t="str">
        <f>VLOOKUP(E7474,'Data Produk'!$A$2:$E$2517,4,FALSE)</f>
        <v>EARPHONE</v>
      </c>
      <c r="K7474" t="str">
        <f>VLOOKUP(D7474,'Data Outlet'!$A$2:$D$17,4,FALSE)</f>
        <v>Eko Wijaya</v>
      </c>
      <c r="L7474" t="str">
        <f>VLOOKUP(D7474,'Data Outlet'!$A$2:$D$17,2,FALSE)</f>
        <v>KOTA KASABLANKA</v>
      </c>
    </row>
    <row r="7475" spans="1:12" x14ac:dyDescent="0.25">
      <c r="A7475" t="str">
        <f t="shared" si="234"/>
        <v>T-7474</v>
      </c>
      <c r="B7475" s="3" t="s">
        <v>2584</v>
      </c>
      <c r="C7475" s="5">
        <v>45331</v>
      </c>
      <c r="D7475" s="3" t="s">
        <v>39</v>
      </c>
      <c r="E7475" s="4" t="s">
        <v>998</v>
      </c>
      <c r="F7475" s="9">
        <v>3</v>
      </c>
      <c r="G7475">
        <f>VLOOKUP(E7475,'Data Produk'!$A$2:$E$2517,5,FALSE)</f>
        <v>41400</v>
      </c>
      <c r="H7475">
        <f t="shared" si="233"/>
        <v>124200</v>
      </c>
      <c r="I7475" t="str">
        <f>VLOOKUP(E7475,'Data Produk'!$A$2:$E$2517,3,FALSE)</f>
        <v>BHINNEKA CW1-Q03 18W 1-PORTS CHARGER (QC) WHITE</v>
      </c>
      <c r="J7475" t="str">
        <f>VLOOKUP(E7475,'Data Produk'!$A$2:$E$2517,4,FALSE)</f>
        <v>CHARGER</v>
      </c>
      <c r="K7475" t="str">
        <f>VLOOKUP(D7475,'Data Outlet'!$A$2:$D$17,4,FALSE)</f>
        <v>Eko Wijaya</v>
      </c>
      <c r="L7475" t="str">
        <f>VLOOKUP(D7475,'Data Outlet'!$A$2:$D$17,2,FALSE)</f>
        <v>KOTA KASABLANKA</v>
      </c>
    </row>
    <row r="7476" spans="1:12" x14ac:dyDescent="0.25">
      <c r="A7476" t="str">
        <f t="shared" si="234"/>
        <v>T-7475</v>
      </c>
      <c r="B7476" s="3" t="s">
        <v>2584</v>
      </c>
      <c r="C7476" s="5">
        <v>45340</v>
      </c>
      <c r="D7476" s="3" t="s">
        <v>40</v>
      </c>
      <c r="E7476" s="4" t="s">
        <v>1014</v>
      </c>
      <c r="F7476" s="9">
        <v>3</v>
      </c>
      <c r="G7476">
        <f>VLOOKUP(E7476,'Data Produk'!$A$2:$E$2517,5,FALSE)</f>
        <v>65700</v>
      </c>
      <c r="H7476">
        <f t="shared" si="233"/>
        <v>197100</v>
      </c>
      <c r="I7476" t="str">
        <f>VLOOKUP(E7476,'Data Produk'!$A$2:$E$2517,3,FALSE)</f>
        <v>BHINNEKA POWER GO 20W 1-PORT TYPE-C USB CHARGER (PD) WHITE</v>
      </c>
      <c r="J7476" t="str">
        <f>VLOOKUP(E7476,'Data Produk'!$A$2:$E$2517,4,FALSE)</f>
        <v>CHARGER</v>
      </c>
      <c r="K7476" t="str">
        <f>VLOOKUP(D7476,'Data Outlet'!$A$2:$D$17,4,FALSE)</f>
        <v>Fani Sari</v>
      </c>
      <c r="L7476" t="str">
        <f>VLOOKUP(D7476,'Data Outlet'!$A$2:$D$17,2,FALSE)</f>
        <v>LIPPO MALL KEMANG</v>
      </c>
    </row>
    <row r="7477" spans="1:12" x14ac:dyDescent="0.25">
      <c r="A7477" t="str">
        <f t="shared" si="234"/>
        <v>T-7476</v>
      </c>
      <c r="B7477" s="3" t="s">
        <v>2584</v>
      </c>
      <c r="C7477" s="5">
        <v>45346</v>
      </c>
      <c r="D7477" s="3" t="s">
        <v>47</v>
      </c>
      <c r="E7477" s="4" t="s">
        <v>627</v>
      </c>
      <c r="F7477" s="9">
        <v>1</v>
      </c>
      <c r="G7477">
        <f>VLOOKUP(E7477,'Data Produk'!$A$2:$E$2517,5,FALSE)</f>
        <v>12600</v>
      </c>
      <c r="H7477">
        <f t="shared" si="233"/>
        <v>12600</v>
      </c>
      <c r="I7477" t="str">
        <f>VLOOKUP(E7477,'Data Produk'!$A$2:$E$2517,3,FALSE)</f>
        <v>BHINNEKA BASIC XL MP64 BASIC MOUSEPAD BLACK</v>
      </c>
      <c r="J7477" t="str">
        <f>VLOOKUP(E7477,'Data Produk'!$A$2:$E$2517,4,FALSE)</f>
        <v>BASIC MOUSEPAD</v>
      </c>
      <c r="K7477" t="str">
        <f>VLOOKUP(D7477,'Data Outlet'!$A$2:$D$17,4,FALSE)</f>
        <v>Joko Susilo</v>
      </c>
      <c r="L7477" t="str">
        <f>VLOOKUP(D7477,'Data Outlet'!$A$2:$D$17,2,FALSE)</f>
        <v>SUMARECON MALL BEKASI</v>
      </c>
    </row>
    <row r="7478" spans="1:12" x14ac:dyDescent="0.25">
      <c r="A7478" t="str">
        <f t="shared" si="234"/>
        <v>T-7477</v>
      </c>
      <c r="B7478" s="3" t="s">
        <v>2584</v>
      </c>
      <c r="C7478" s="5">
        <v>45329</v>
      </c>
      <c r="D7478" s="3" t="s">
        <v>36</v>
      </c>
      <c r="E7478" s="4" t="s">
        <v>165</v>
      </c>
      <c r="F7478" s="9">
        <v>2</v>
      </c>
      <c r="G7478">
        <f>VLOOKUP(E7478,'Data Produk'!$A$2:$E$2517,5,FALSE)</f>
        <v>12600</v>
      </c>
      <c r="H7478">
        <f t="shared" si="233"/>
        <v>25200</v>
      </c>
      <c r="I7478" t="str">
        <f>VLOOKUP(E7478,'Data Produk'!$A$2:$E$2517,3,FALSE)</f>
        <v>BHINNEKA BASIC XL MP64 BASIC MOUSEPAD BLACK</v>
      </c>
      <c r="J7478" t="str">
        <f>VLOOKUP(E7478,'Data Produk'!$A$2:$E$2517,4,FALSE)</f>
        <v>BASIC MOUSEPAD</v>
      </c>
      <c r="K7478" t="str">
        <f>VLOOKUP(D7478,'Data Outlet'!$A$2:$D$17,4,FALSE)</f>
        <v>Citra Dewi</v>
      </c>
      <c r="L7478" t="str">
        <f>VLOOKUP(D7478,'Data Outlet'!$A$2:$D$17,2,FALSE)</f>
        <v>CENTER POINT MEDAN</v>
      </c>
    </row>
    <row r="7479" spans="1:12" x14ac:dyDescent="0.25">
      <c r="A7479" t="str">
        <f t="shared" si="234"/>
        <v>T-7478</v>
      </c>
      <c r="B7479" s="3" t="s">
        <v>2584</v>
      </c>
      <c r="C7479" s="5">
        <v>45332</v>
      </c>
      <c r="D7479" s="3" t="s">
        <v>47</v>
      </c>
      <c r="E7479" s="4" t="s">
        <v>1948</v>
      </c>
      <c r="F7479" s="9">
        <v>1</v>
      </c>
      <c r="G7479">
        <f>VLOOKUP(E7479,'Data Produk'!$A$2:$E$2517,5,FALSE)</f>
        <v>38700</v>
      </c>
      <c r="H7479">
        <f t="shared" si="233"/>
        <v>38700</v>
      </c>
      <c r="I7479" t="str">
        <f>VLOOKUP(E7479,'Data Produk'!$A$2:$E$2517,3,FALSE)</f>
        <v>BHINNEKA EG3 WIRED EARBUDS WHITE</v>
      </c>
      <c r="J7479" t="str">
        <f>VLOOKUP(E7479,'Data Produk'!$A$2:$E$2517,4,FALSE)</f>
        <v>EARPHONE</v>
      </c>
      <c r="K7479" t="str">
        <f>VLOOKUP(D7479,'Data Outlet'!$A$2:$D$17,4,FALSE)</f>
        <v>Joko Susilo</v>
      </c>
      <c r="L7479" t="str">
        <f>VLOOKUP(D7479,'Data Outlet'!$A$2:$D$17,2,FALSE)</f>
        <v>SUMARECON MALL BEKASI</v>
      </c>
    </row>
    <row r="7480" spans="1:12" x14ac:dyDescent="0.25">
      <c r="A7480" t="str">
        <f t="shared" si="234"/>
        <v>T-7479</v>
      </c>
      <c r="B7480" s="3" t="s">
        <v>2584</v>
      </c>
      <c r="C7480" s="5">
        <v>45336</v>
      </c>
      <c r="D7480" s="3" t="s">
        <v>47</v>
      </c>
      <c r="E7480" s="4" t="s">
        <v>1726</v>
      </c>
      <c r="F7480" s="9">
        <v>1</v>
      </c>
      <c r="G7480">
        <f>VLOOKUP(E7480,'Data Produk'!$A$2:$E$2517,5,FALSE)</f>
        <v>94500</v>
      </c>
      <c r="H7480">
        <f t="shared" si="233"/>
        <v>94500</v>
      </c>
      <c r="I7480" t="str">
        <f>VLOOKUP(E7480,'Data Produk'!$A$2:$E$2517,3,FALSE)</f>
        <v>BHINNEKA SMART LIGHT BUB 12W SLB102</v>
      </c>
      <c r="J7480" t="str">
        <f>VLOOKUP(E7480,'Data Produk'!$A$2:$E$2517,4,FALSE)</f>
        <v>SMART LIFE</v>
      </c>
      <c r="K7480" t="str">
        <f>VLOOKUP(D7480,'Data Outlet'!$A$2:$D$17,4,FALSE)</f>
        <v>Joko Susilo</v>
      </c>
      <c r="L7480" t="str">
        <f>VLOOKUP(D7480,'Data Outlet'!$A$2:$D$17,2,FALSE)</f>
        <v>SUMARECON MALL BEKASI</v>
      </c>
    </row>
    <row r="7481" spans="1:12" x14ac:dyDescent="0.25">
      <c r="A7481" t="str">
        <f t="shared" si="234"/>
        <v>T-7480</v>
      </c>
      <c r="B7481" s="3" t="s">
        <v>2584</v>
      </c>
      <c r="C7481" s="5">
        <v>45330</v>
      </c>
      <c r="D7481" s="3" t="s">
        <v>47</v>
      </c>
      <c r="E7481" s="4" t="s">
        <v>1033</v>
      </c>
      <c r="F7481" s="9">
        <v>1</v>
      </c>
      <c r="G7481">
        <f>VLOOKUP(E7481,'Data Produk'!$A$2:$E$2517,5,FALSE)</f>
        <v>35100</v>
      </c>
      <c r="H7481">
        <f t="shared" si="233"/>
        <v>35100</v>
      </c>
      <c r="I7481" t="str">
        <f>VLOOKUP(E7481,'Data Produk'!$A$2:$E$2517,3,FALSE)</f>
        <v>KL104 BHINNEKA USB CABLE LIGHTNING</v>
      </c>
      <c r="J7481" t="str">
        <f>VLOOKUP(E7481,'Data Produk'!$A$2:$E$2517,4,FALSE)</f>
        <v>CABLE</v>
      </c>
      <c r="K7481" t="str">
        <f>VLOOKUP(D7481,'Data Outlet'!$A$2:$D$17,4,FALSE)</f>
        <v>Joko Susilo</v>
      </c>
      <c r="L7481" t="str">
        <f>VLOOKUP(D7481,'Data Outlet'!$A$2:$D$17,2,FALSE)</f>
        <v>SUMARECON MALL BEKASI</v>
      </c>
    </row>
    <row r="7482" spans="1:12" x14ac:dyDescent="0.25">
      <c r="A7482" t="str">
        <f t="shared" si="234"/>
        <v>T-7481</v>
      </c>
      <c r="B7482" s="3" t="s">
        <v>2584</v>
      </c>
      <c r="C7482" s="5">
        <v>45330</v>
      </c>
      <c r="D7482" s="3" t="s">
        <v>47</v>
      </c>
      <c r="E7482" s="4" t="s">
        <v>1078</v>
      </c>
      <c r="F7482" s="9">
        <v>2</v>
      </c>
      <c r="G7482">
        <f>VLOOKUP(E7482,'Data Produk'!$A$2:$E$2517,5,FALSE)</f>
        <v>81000</v>
      </c>
      <c r="H7482">
        <f t="shared" si="233"/>
        <v>162000</v>
      </c>
      <c r="I7482" t="str">
        <f>VLOOKUP(E7482,'Data Produk'!$A$2:$E$2517,3,FALSE)</f>
        <v>BHINNEKA THOR X9 GAMING MOUSE BLACK</v>
      </c>
      <c r="J7482" t="str">
        <f>VLOOKUP(E7482,'Data Produk'!$A$2:$E$2517,4,FALSE)</f>
        <v>MOUSE GAMING</v>
      </c>
      <c r="K7482" t="str">
        <f>VLOOKUP(D7482,'Data Outlet'!$A$2:$D$17,4,FALSE)</f>
        <v>Joko Susilo</v>
      </c>
      <c r="L7482" t="str">
        <f>VLOOKUP(D7482,'Data Outlet'!$A$2:$D$17,2,FALSE)</f>
        <v>SUMARECON MALL BEKASI</v>
      </c>
    </row>
    <row r="7483" spans="1:12" x14ac:dyDescent="0.25">
      <c r="A7483" t="str">
        <f t="shared" si="234"/>
        <v>T-7482</v>
      </c>
      <c r="B7483" s="3" t="s">
        <v>2584</v>
      </c>
      <c r="C7483" s="5">
        <v>45332</v>
      </c>
      <c r="D7483" s="3" t="s">
        <v>36</v>
      </c>
      <c r="E7483" s="4" t="s">
        <v>1392</v>
      </c>
      <c r="F7483" s="9">
        <v>2</v>
      </c>
      <c r="G7483">
        <f>VLOOKUP(E7483,'Data Produk'!$A$2:$E$2517,5,FALSE)</f>
        <v>65700</v>
      </c>
      <c r="H7483">
        <f t="shared" si="233"/>
        <v>131400</v>
      </c>
      <c r="I7483" t="str">
        <f>VLOOKUP(E7483,'Data Produk'!$A$2:$E$2517,3,FALSE)</f>
        <v>BHINNEKA POWER GO 20W 1-PORT TYPE-C USB CHARGER (PD) WHITE</v>
      </c>
      <c r="J7483" t="str">
        <f>VLOOKUP(E7483,'Data Produk'!$A$2:$E$2517,4,FALSE)</f>
        <v>CHARGER</v>
      </c>
      <c r="K7483" t="str">
        <f>VLOOKUP(D7483,'Data Outlet'!$A$2:$D$17,4,FALSE)</f>
        <v>Citra Dewi</v>
      </c>
      <c r="L7483" t="str">
        <f>VLOOKUP(D7483,'Data Outlet'!$A$2:$D$17,2,FALSE)</f>
        <v>CENTER POINT MEDAN</v>
      </c>
    </row>
    <row r="7484" spans="1:12" x14ac:dyDescent="0.25">
      <c r="A7484" t="str">
        <f t="shared" si="234"/>
        <v>T-7483</v>
      </c>
      <c r="B7484" s="3" t="s">
        <v>2584</v>
      </c>
      <c r="C7484" s="5">
        <v>45325</v>
      </c>
      <c r="D7484" s="3" t="s">
        <v>36</v>
      </c>
      <c r="E7484" s="4" t="s">
        <v>1636</v>
      </c>
      <c r="F7484" s="9">
        <v>1</v>
      </c>
      <c r="G7484">
        <f>VLOOKUP(E7484,'Data Produk'!$A$2:$E$2517,5,FALSE)</f>
        <v>25200</v>
      </c>
      <c r="H7484">
        <f t="shared" si="233"/>
        <v>25200</v>
      </c>
      <c r="I7484" t="str">
        <f>VLOOKUP(E7484,'Data Produk'!$A$2:$E$2517,3,FALSE)</f>
        <v>KDC105 BHINNEKA USB CABLE TYPE C</v>
      </c>
      <c r="J7484" t="str">
        <f>VLOOKUP(E7484,'Data Produk'!$A$2:$E$2517,4,FALSE)</f>
        <v>CABLE</v>
      </c>
      <c r="K7484" t="str">
        <f>VLOOKUP(D7484,'Data Outlet'!$A$2:$D$17,4,FALSE)</f>
        <v>Citra Dewi</v>
      </c>
      <c r="L7484" t="str">
        <f>VLOOKUP(D7484,'Data Outlet'!$A$2:$D$17,2,FALSE)</f>
        <v>CENTER POINT MEDAN</v>
      </c>
    </row>
    <row r="7485" spans="1:12" x14ac:dyDescent="0.25">
      <c r="A7485" t="str">
        <f t="shared" si="234"/>
        <v>T-7484</v>
      </c>
      <c r="B7485" s="3" t="s">
        <v>2584</v>
      </c>
      <c r="C7485" s="5">
        <v>45323</v>
      </c>
      <c r="D7485" s="3" t="s">
        <v>36</v>
      </c>
      <c r="E7485" s="4" t="s">
        <v>121</v>
      </c>
      <c r="F7485" s="9">
        <v>2</v>
      </c>
      <c r="G7485">
        <f>VLOOKUP(E7485,'Data Produk'!$A$2:$E$2517,5,FALSE)</f>
        <v>82800</v>
      </c>
      <c r="H7485">
        <f t="shared" si="233"/>
        <v>165600</v>
      </c>
      <c r="I7485" t="str">
        <f>VLOOKUP(E7485,'Data Produk'!$A$2:$E$2517,3,FALSE)</f>
        <v>BHINNEKA W190 OFFICE MOUSE MINT</v>
      </c>
      <c r="J7485" t="str">
        <f>VLOOKUP(E7485,'Data Produk'!$A$2:$E$2517,4,FALSE)</f>
        <v>OFFICE MOUSE</v>
      </c>
      <c r="K7485" t="str">
        <f>VLOOKUP(D7485,'Data Outlet'!$A$2:$D$17,4,FALSE)</f>
        <v>Citra Dewi</v>
      </c>
      <c r="L7485" t="str">
        <f>VLOOKUP(D7485,'Data Outlet'!$A$2:$D$17,2,FALSE)</f>
        <v>CENTER POINT MEDAN</v>
      </c>
    </row>
    <row r="7486" spans="1:12" x14ac:dyDescent="0.25">
      <c r="A7486" t="str">
        <f t="shared" si="234"/>
        <v>T-7485</v>
      </c>
      <c r="B7486" s="3" t="s">
        <v>2584</v>
      </c>
      <c r="C7486" s="5">
        <v>45343</v>
      </c>
      <c r="D7486" s="3" t="s">
        <v>36</v>
      </c>
      <c r="E7486" s="4" t="s">
        <v>954</v>
      </c>
      <c r="F7486" s="9">
        <v>1</v>
      </c>
      <c r="G7486">
        <f>VLOOKUP(E7486,'Data Produk'!$A$2:$E$2517,5,FALSE)</f>
        <v>314100</v>
      </c>
      <c r="H7486">
        <f t="shared" si="233"/>
        <v>314100</v>
      </c>
      <c r="I7486" t="str">
        <f>VLOOKUP(E7486,'Data Produk'!$A$2:$E$2517,3,FALSE)</f>
        <v>BHINNEKA NC20 NOTEBOOK COOLER BLACK</v>
      </c>
      <c r="J7486" t="str">
        <f>VLOOKUP(E7486,'Data Produk'!$A$2:$E$2517,4,FALSE)</f>
        <v>CN COOLER/ PC FAN ACC/ STAND LAPTOP</v>
      </c>
      <c r="K7486" t="str">
        <f>VLOOKUP(D7486,'Data Outlet'!$A$2:$D$17,4,FALSE)</f>
        <v>Citra Dewi</v>
      </c>
      <c r="L7486" t="str">
        <f>VLOOKUP(D7486,'Data Outlet'!$A$2:$D$17,2,FALSE)</f>
        <v>CENTER POINT MEDAN</v>
      </c>
    </row>
    <row r="7487" spans="1:12" x14ac:dyDescent="0.25">
      <c r="A7487" t="str">
        <f t="shared" si="234"/>
        <v>T-7486</v>
      </c>
      <c r="B7487" s="3" t="s">
        <v>2584</v>
      </c>
      <c r="C7487" s="5">
        <v>45342</v>
      </c>
      <c r="D7487" s="3" t="s">
        <v>47</v>
      </c>
      <c r="E7487" s="4" t="s">
        <v>1578</v>
      </c>
      <c r="F7487" s="9">
        <v>1</v>
      </c>
      <c r="G7487">
        <f>VLOOKUP(E7487,'Data Produk'!$A$2:$E$2517,5,FALSE)</f>
        <v>44100</v>
      </c>
      <c r="H7487">
        <f t="shared" si="233"/>
        <v>44100</v>
      </c>
      <c r="I7487" t="str">
        <f>VLOOKUP(E7487,'Data Produk'!$A$2:$E$2517,3,FALSE)</f>
        <v>BHINNEKA POWER PURE 18W 1-PORT TYPE-A USB CHARGER (QC) WHITE</v>
      </c>
      <c r="J7487" t="str">
        <f>VLOOKUP(E7487,'Data Produk'!$A$2:$E$2517,4,FALSE)</f>
        <v>CHARGER</v>
      </c>
      <c r="K7487" t="str">
        <f>VLOOKUP(D7487,'Data Outlet'!$A$2:$D$17,4,FALSE)</f>
        <v>Joko Susilo</v>
      </c>
      <c r="L7487" t="str">
        <f>VLOOKUP(D7487,'Data Outlet'!$A$2:$D$17,2,FALSE)</f>
        <v>SUMARECON MALL BEKASI</v>
      </c>
    </row>
    <row r="7488" spans="1:12" x14ac:dyDescent="0.25">
      <c r="A7488" t="str">
        <f t="shared" si="234"/>
        <v>T-7487</v>
      </c>
      <c r="B7488" s="3" t="s">
        <v>2584</v>
      </c>
      <c r="C7488" s="5">
        <v>45326</v>
      </c>
      <c r="D7488" s="3" t="s">
        <v>36</v>
      </c>
      <c r="E7488" s="4" t="s">
        <v>1897</v>
      </c>
      <c r="F7488" s="9">
        <v>2</v>
      </c>
      <c r="G7488">
        <f>VLOOKUP(E7488,'Data Produk'!$A$2:$E$2517,5,FALSE)</f>
        <v>36900</v>
      </c>
      <c r="H7488">
        <f t="shared" si="233"/>
        <v>73800</v>
      </c>
      <c r="I7488" t="str">
        <f>VLOOKUP(E7488,'Data Produk'!$A$2:$E$2517,3,FALSE)</f>
        <v>KC106 BHINNEKA USB CABLE TYPE C</v>
      </c>
      <c r="J7488" t="str">
        <f>VLOOKUP(E7488,'Data Produk'!$A$2:$E$2517,4,FALSE)</f>
        <v>CABLE</v>
      </c>
      <c r="K7488" t="str">
        <f>VLOOKUP(D7488,'Data Outlet'!$A$2:$D$17,4,FALSE)</f>
        <v>Citra Dewi</v>
      </c>
      <c r="L7488" t="str">
        <f>VLOOKUP(D7488,'Data Outlet'!$A$2:$D$17,2,FALSE)</f>
        <v>CENTER POINT MEDAN</v>
      </c>
    </row>
    <row r="7489" spans="1:12" x14ac:dyDescent="0.25">
      <c r="A7489" t="str">
        <f t="shared" si="234"/>
        <v>T-7488</v>
      </c>
      <c r="B7489" s="3" t="s">
        <v>2584</v>
      </c>
      <c r="C7489" s="5">
        <v>45330</v>
      </c>
      <c r="D7489" s="3" t="s">
        <v>36</v>
      </c>
      <c r="E7489" s="4" t="s">
        <v>1862</v>
      </c>
      <c r="F7489" s="9">
        <v>1</v>
      </c>
      <c r="G7489">
        <f>VLOOKUP(E7489,'Data Produk'!$A$2:$E$2517,5,FALSE)</f>
        <v>76500</v>
      </c>
      <c r="H7489">
        <f t="shared" si="233"/>
        <v>76500</v>
      </c>
      <c r="I7489" t="str">
        <f>VLOOKUP(E7489,'Data Produk'!$A$2:$E$2517,3,FALSE)</f>
        <v>BHINNEKA Gaming Keyboard K-511.</v>
      </c>
      <c r="J7489" t="str">
        <f>VLOOKUP(E7489,'Data Produk'!$A$2:$E$2517,4,FALSE)</f>
        <v>KEYBOARD GAMING</v>
      </c>
      <c r="K7489" t="str">
        <f>VLOOKUP(D7489,'Data Outlet'!$A$2:$D$17,4,FALSE)</f>
        <v>Citra Dewi</v>
      </c>
      <c r="L7489" t="str">
        <f>VLOOKUP(D7489,'Data Outlet'!$A$2:$D$17,2,FALSE)</f>
        <v>CENTER POINT MEDAN</v>
      </c>
    </row>
    <row r="7490" spans="1:12" x14ac:dyDescent="0.25">
      <c r="A7490" t="str">
        <f t="shared" si="234"/>
        <v>T-7489</v>
      </c>
      <c r="B7490" s="3" t="s">
        <v>2584</v>
      </c>
      <c r="C7490" s="5">
        <v>45338</v>
      </c>
      <c r="D7490" s="3" t="s">
        <v>47</v>
      </c>
      <c r="E7490" s="4" t="s">
        <v>1234</v>
      </c>
      <c r="F7490" s="9">
        <v>1</v>
      </c>
      <c r="G7490">
        <f>VLOOKUP(E7490,'Data Produk'!$A$2:$E$2517,5,FALSE)</f>
        <v>36900</v>
      </c>
      <c r="H7490">
        <f t="shared" si="233"/>
        <v>36900</v>
      </c>
      <c r="I7490" t="str">
        <f>VLOOKUP(E7490,'Data Produk'!$A$2:$E$2517,3,FALSE)</f>
        <v>KC106 BHINNEKA USB CABLE TYPE C</v>
      </c>
      <c r="J7490" t="str">
        <f>VLOOKUP(E7490,'Data Produk'!$A$2:$E$2517,4,FALSE)</f>
        <v>CABLE</v>
      </c>
      <c r="K7490" t="str">
        <f>VLOOKUP(D7490,'Data Outlet'!$A$2:$D$17,4,FALSE)</f>
        <v>Joko Susilo</v>
      </c>
      <c r="L7490" t="str">
        <f>VLOOKUP(D7490,'Data Outlet'!$A$2:$D$17,2,FALSE)</f>
        <v>SUMARECON MALL BEKASI</v>
      </c>
    </row>
    <row r="7491" spans="1:12" x14ac:dyDescent="0.25">
      <c r="A7491" t="str">
        <f t="shared" si="234"/>
        <v>T-7490</v>
      </c>
      <c r="B7491" s="3" t="s">
        <v>2584</v>
      </c>
      <c r="C7491" s="5">
        <v>45328</v>
      </c>
      <c r="D7491" s="3" t="s">
        <v>47</v>
      </c>
      <c r="E7491" s="4" t="s">
        <v>800</v>
      </c>
      <c r="F7491" s="9">
        <v>1</v>
      </c>
      <c r="G7491">
        <f>VLOOKUP(E7491,'Data Produk'!$A$2:$E$2517,5,FALSE)</f>
        <v>34200</v>
      </c>
      <c r="H7491">
        <f t="shared" ref="H7491:H7554" si="235">G7491*F7491</f>
        <v>34200</v>
      </c>
      <c r="I7491" t="str">
        <f>VLOOKUP(E7491,'Data Produk'!$A$2:$E$2517,3,FALSE)</f>
        <v>KC104 BHINNEKA USB CABLE TYPE C</v>
      </c>
      <c r="J7491" t="str">
        <f>VLOOKUP(E7491,'Data Produk'!$A$2:$E$2517,4,FALSE)</f>
        <v>CABLE</v>
      </c>
      <c r="K7491" t="str">
        <f>VLOOKUP(D7491,'Data Outlet'!$A$2:$D$17,4,FALSE)</f>
        <v>Joko Susilo</v>
      </c>
      <c r="L7491" t="str">
        <f>VLOOKUP(D7491,'Data Outlet'!$A$2:$D$17,2,FALSE)</f>
        <v>SUMARECON MALL BEKASI</v>
      </c>
    </row>
    <row r="7492" spans="1:12" x14ac:dyDescent="0.25">
      <c r="A7492" t="str">
        <f t="shared" si="234"/>
        <v>T-7491</v>
      </c>
      <c r="B7492" s="3" t="s">
        <v>2584</v>
      </c>
      <c r="C7492" s="5">
        <v>45324</v>
      </c>
      <c r="D7492" s="3" t="s">
        <v>36</v>
      </c>
      <c r="E7492" s="4" t="s">
        <v>1863</v>
      </c>
      <c r="F7492" s="9">
        <v>1</v>
      </c>
      <c r="G7492">
        <f>VLOOKUP(E7492,'Data Produk'!$A$2:$E$2517,5,FALSE)</f>
        <v>41400</v>
      </c>
      <c r="H7492">
        <f t="shared" si="235"/>
        <v>41400</v>
      </c>
      <c r="I7492" t="str">
        <f>VLOOKUP(E7492,'Data Produk'!$A$2:$E$2517,3,FALSE)</f>
        <v>BHINNEKA CW1-Q03 18W 1-PORTS CHARGER (QC) WHITE</v>
      </c>
      <c r="J7492" t="str">
        <f>VLOOKUP(E7492,'Data Produk'!$A$2:$E$2517,4,FALSE)</f>
        <v>CHARGER</v>
      </c>
      <c r="K7492" t="str">
        <f>VLOOKUP(D7492,'Data Outlet'!$A$2:$D$17,4,FALSE)</f>
        <v>Citra Dewi</v>
      </c>
      <c r="L7492" t="str">
        <f>VLOOKUP(D7492,'Data Outlet'!$A$2:$D$17,2,FALSE)</f>
        <v>CENTER POINT MEDAN</v>
      </c>
    </row>
    <row r="7493" spans="1:12" x14ac:dyDescent="0.25">
      <c r="A7493" t="str">
        <f t="shared" si="234"/>
        <v>T-7492</v>
      </c>
      <c r="B7493" s="3" t="s">
        <v>2584</v>
      </c>
      <c r="C7493" s="5">
        <v>45324</v>
      </c>
      <c r="D7493" s="3" t="s">
        <v>36</v>
      </c>
      <c r="E7493" s="4" t="s">
        <v>1790</v>
      </c>
      <c r="F7493" s="9">
        <v>1</v>
      </c>
      <c r="G7493">
        <f>VLOOKUP(E7493,'Data Produk'!$A$2:$E$2517,5,FALSE)</f>
        <v>38700</v>
      </c>
      <c r="H7493">
        <f t="shared" si="235"/>
        <v>38700</v>
      </c>
      <c r="I7493" t="str">
        <f>VLOOKUP(E7493,'Data Produk'!$A$2:$E$2517,3,FALSE)</f>
        <v>BHINNEKA EG3 WIRED EARBUDS BLACK</v>
      </c>
      <c r="J7493" t="str">
        <f>VLOOKUP(E7493,'Data Produk'!$A$2:$E$2517,4,FALSE)</f>
        <v>EARPHONE</v>
      </c>
      <c r="K7493" t="str">
        <f>VLOOKUP(D7493,'Data Outlet'!$A$2:$D$17,4,FALSE)</f>
        <v>Citra Dewi</v>
      </c>
      <c r="L7493" t="str">
        <f>VLOOKUP(D7493,'Data Outlet'!$A$2:$D$17,2,FALSE)</f>
        <v>CENTER POINT MEDAN</v>
      </c>
    </row>
    <row r="7494" spans="1:12" x14ac:dyDescent="0.25">
      <c r="A7494" t="str">
        <f t="shared" si="234"/>
        <v>T-7493</v>
      </c>
      <c r="B7494" s="3" t="s">
        <v>2584</v>
      </c>
      <c r="C7494" s="5">
        <v>45335</v>
      </c>
      <c r="D7494" s="3" t="s">
        <v>47</v>
      </c>
      <c r="E7494" s="4" t="s">
        <v>1003</v>
      </c>
      <c r="F7494" s="9">
        <v>1</v>
      </c>
      <c r="G7494">
        <f>VLOOKUP(E7494,'Data Produk'!$A$2:$E$2517,5,FALSE)</f>
        <v>29700</v>
      </c>
      <c r="H7494">
        <f t="shared" si="235"/>
        <v>29700</v>
      </c>
      <c r="I7494" t="str">
        <f>VLOOKUP(E7494,'Data Produk'!$A$2:$E$2517,3,FALSE)</f>
        <v>KL201 BHINNEKA USB CABLE LIGHTNING</v>
      </c>
      <c r="J7494" t="str">
        <f>VLOOKUP(E7494,'Data Produk'!$A$2:$E$2517,4,FALSE)</f>
        <v>CABLE</v>
      </c>
      <c r="K7494" t="str">
        <f>VLOOKUP(D7494,'Data Outlet'!$A$2:$D$17,4,FALSE)</f>
        <v>Joko Susilo</v>
      </c>
      <c r="L7494" t="str">
        <f>VLOOKUP(D7494,'Data Outlet'!$A$2:$D$17,2,FALSE)</f>
        <v>SUMARECON MALL BEKASI</v>
      </c>
    </row>
    <row r="7495" spans="1:12" x14ac:dyDescent="0.25">
      <c r="A7495" t="str">
        <f t="shared" si="234"/>
        <v>T-7494</v>
      </c>
      <c r="B7495" s="3" t="s">
        <v>2584</v>
      </c>
      <c r="C7495" s="5">
        <v>45324</v>
      </c>
      <c r="D7495" s="3" t="s">
        <v>36</v>
      </c>
      <c r="E7495" s="4" t="s">
        <v>705</v>
      </c>
      <c r="F7495" s="9">
        <v>1</v>
      </c>
      <c r="G7495">
        <f>VLOOKUP(E7495,'Data Produk'!$A$2:$E$2517,5,FALSE)</f>
        <v>81000</v>
      </c>
      <c r="H7495">
        <f t="shared" si="235"/>
        <v>81000</v>
      </c>
      <c r="I7495" t="str">
        <f>VLOOKUP(E7495,'Data Produk'!$A$2:$E$2517,3,FALSE)</f>
        <v>BHINNEKA THOR X9 GAMING MOUSE BLACK</v>
      </c>
      <c r="J7495" t="str">
        <f>VLOOKUP(E7495,'Data Produk'!$A$2:$E$2517,4,FALSE)</f>
        <v>MOUSE GAMING</v>
      </c>
      <c r="K7495" t="str">
        <f>VLOOKUP(D7495,'Data Outlet'!$A$2:$D$17,4,FALSE)</f>
        <v>Citra Dewi</v>
      </c>
      <c r="L7495" t="str">
        <f>VLOOKUP(D7495,'Data Outlet'!$A$2:$D$17,2,FALSE)</f>
        <v>CENTER POINT MEDAN</v>
      </c>
    </row>
    <row r="7496" spans="1:12" x14ac:dyDescent="0.25">
      <c r="A7496" t="str">
        <f t="shared" si="234"/>
        <v>T-7495</v>
      </c>
      <c r="B7496" s="3" t="s">
        <v>2584</v>
      </c>
      <c r="C7496" s="5">
        <v>45335</v>
      </c>
      <c r="D7496" s="3" t="s">
        <v>47</v>
      </c>
      <c r="E7496" s="4" t="s">
        <v>1969</v>
      </c>
      <c r="F7496" s="9">
        <v>1</v>
      </c>
      <c r="G7496">
        <f>VLOOKUP(E7496,'Data Produk'!$A$2:$E$2517,5,FALSE)</f>
        <v>76500</v>
      </c>
      <c r="H7496">
        <f t="shared" si="235"/>
        <v>76500</v>
      </c>
      <c r="I7496" t="str">
        <f>VLOOKUP(E7496,'Data Produk'!$A$2:$E$2517,3,FALSE)</f>
        <v>BHINNEKA Gaming Keyboard K-511.</v>
      </c>
      <c r="J7496" t="str">
        <f>VLOOKUP(E7496,'Data Produk'!$A$2:$E$2517,4,FALSE)</f>
        <v>KEYBOARD GAMING</v>
      </c>
      <c r="K7496" t="str">
        <f>VLOOKUP(D7496,'Data Outlet'!$A$2:$D$17,4,FALSE)</f>
        <v>Joko Susilo</v>
      </c>
      <c r="L7496" t="str">
        <f>VLOOKUP(D7496,'Data Outlet'!$A$2:$D$17,2,FALSE)</f>
        <v>SUMARECON MALL BEKASI</v>
      </c>
    </row>
    <row r="7497" spans="1:12" x14ac:dyDescent="0.25">
      <c r="A7497" t="str">
        <f t="shared" si="234"/>
        <v>T-7496</v>
      </c>
      <c r="B7497" s="3" t="s">
        <v>2584</v>
      </c>
      <c r="C7497" s="5">
        <v>45346</v>
      </c>
      <c r="D7497" s="3" t="s">
        <v>36</v>
      </c>
      <c r="E7497" s="4" t="s">
        <v>1860</v>
      </c>
      <c r="F7497" s="9">
        <v>2</v>
      </c>
      <c r="G7497">
        <f>VLOOKUP(E7497,'Data Produk'!$A$2:$E$2517,5,FALSE)</f>
        <v>125100</v>
      </c>
      <c r="H7497">
        <f t="shared" si="235"/>
        <v>250200</v>
      </c>
      <c r="I7497" t="str">
        <f>VLOOKUP(E7497,'Data Produk'!$A$2:$E$2517,3,FALSE)</f>
        <v>BHINNEKA THOR II X16 GAMING MOUSE BLACK</v>
      </c>
      <c r="J7497" t="str">
        <f>VLOOKUP(E7497,'Data Produk'!$A$2:$E$2517,4,FALSE)</f>
        <v>MOUSE GAMING</v>
      </c>
      <c r="K7497" t="str">
        <f>VLOOKUP(D7497,'Data Outlet'!$A$2:$D$17,4,FALSE)</f>
        <v>Citra Dewi</v>
      </c>
      <c r="L7497" t="str">
        <f>VLOOKUP(D7497,'Data Outlet'!$A$2:$D$17,2,FALSE)</f>
        <v>CENTER POINT MEDAN</v>
      </c>
    </row>
    <row r="7498" spans="1:12" x14ac:dyDescent="0.25">
      <c r="A7498" t="str">
        <f t="shared" si="234"/>
        <v>T-7497</v>
      </c>
      <c r="B7498" s="3" t="s">
        <v>2584</v>
      </c>
      <c r="C7498" s="5">
        <v>45345</v>
      </c>
      <c r="D7498" s="3" t="s">
        <v>47</v>
      </c>
      <c r="E7498" s="4" t="s">
        <v>1904</v>
      </c>
      <c r="F7498" s="9">
        <v>1</v>
      </c>
      <c r="G7498">
        <f>VLOOKUP(E7498,'Data Produk'!$A$2:$E$2517,5,FALSE)</f>
        <v>125100</v>
      </c>
      <c r="H7498">
        <f t="shared" si="235"/>
        <v>125100</v>
      </c>
      <c r="I7498" t="str">
        <f>VLOOKUP(E7498,'Data Produk'!$A$2:$E$2517,3,FALSE)</f>
        <v>BHINNEKA THOR II X16 GAMING MOUSE BLACK</v>
      </c>
      <c r="J7498" t="str">
        <f>VLOOKUP(E7498,'Data Produk'!$A$2:$E$2517,4,FALSE)</f>
        <v>MOUSE GAMING</v>
      </c>
      <c r="K7498" t="str">
        <f>VLOOKUP(D7498,'Data Outlet'!$A$2:$D$17,4,FALSE)</f>
        <v>Joko Susilo</v>
      </c>
      <c r="L7498" t="str">
        <f>VLOOKUP(D7498,'Data Outlet'!$A$2:$D$17,2,FALSE)</f>
        <v>SUMARECON MALL BEKASI</v>
      </c>
    </row>
    <row r="7499" spans="1:12" x14ac:dyDescent="0.25">
      <c r="A7499" t="str">
        <f t="shared" si="234"/>
        <v>T-7498</v>
      </c>
      <c r="B7499" s="3" t="s">
        <v>2584</v>
      </c>
      <c r="C7499" s="5">
        <v>45342</v>
      </c>
      <c r="D7499" s="3" t="s">
        <v>36</v>
      </c>
      <c r="E7499" s="4" t="s">
        <v>971</v>
      </c>
      <c r="F7499" s="9">
        <v>2</v>
      </c>
      <c r="G7499">
        <f>VLOOKUP(E7499,'Data Produk'!$A$2:$E$2517,5,FALSE)</f>
        <v>98100</v>
      </c>
      <c r="H7499">
        <f t="shared" si="235"/>
        <v>196200</v>
      </c>
      <c r="I7499" t="str">
        <f>VLOOKUP(E7499,'Data Produk'!$A$2:$E$2517,3,FALSE)</f>
        <v>BHINNEKA POWER PURE 30W 2-PORTS USB CHARGER (PD+QC) WHITE</v>
      </c>
      <c r="J7499" t="str">
        <f>VLOOKUP(E7499,'Data Produk'!$A$2:$E$2517,4,FALSE)</f>
        <v>CHARGER</v>
      </c>
      <c r="K7499" t="str">
        <f>VLOOKUP(D7499,'Data Outlet'!$A$2:$D$17,4,FALSE)</f>
        <v>Citra Dewi</v>
      </c>
      <c r="L7499" t="str">
        <f>VLOOKUP(D7499,'Data Outlet'!$A$2:$D$17,2,FALSE)</f>
        <v>CENTER POINT MEDAN</v>
      </c>
    </row>
    <row r="7500" spans="1:12" x14ac:dyDescent="0.25">
      <c r="A7500" t="str">
        <f t="shared" ref="A7500:A7563" si="236">"T-"&amp;ROW()-1</f>
        <v>T-7499</v>
      </c>
      <c r="B7500" s="3" t="s">
        <v>2584</v>
      </c>
      <c r="C7500" s="5">
        <v>45348</v>
      </c>
      <c r="D7500" s="3" t="s">
        <v>47</v>
      </c>
      <c r="E7500" s="4" t="s">
        <v>1451</v>
      </c>
      <c r="F7500" s="9">
        <v>1</v>
      </c>
      <c r="G7500">
        <f>VLOOKUP(E7500,'Data Produk'!$A$2:$E$2517,5,FALSE)</f>
        <v>93150</v>
      </c>
      <c r="H7500">
        <f t="shared" si="235"/>
        <v>93150</v>
      </c>
      <c r="I7500" t="str">
        <f>VLOOKUP(E7500,'Data Produk'!$A$2:$E$2517,3,FALSE)</f>
        <v>BHINNEKA POWER GO 25W 1-PORT TYPE-C USB CHARGER (PD/PPS) WHITE</v>
      </c>
      <c r="J7500" t="str">
        <f>VLOOKUP(E7500,'Data Produk'!$A$2:$E$2517,4,FALSE)</f>
        <v>CHARGER</v>
      </c>
      <c r="K7500" t="str">
        <f>VLOOKUP(D7500,'Data Outlet'!$A$2:$D$17,4,FALSE)</f>
        <v>Joko Susilo</v>
      </c>
      <c r="L7500" t="str">
        <f>VLOOKUP(D7500,'Data Outlet'!$A$2:$D$17,2,FALSE)</f>
        <v>SUMARECON MALL BEKASI</v>
      </c>
    </row>
    <row r="7501" spans="1:12" x14ac:dyDescent="0.25">
      <c r="A7501" t="str">
        <f t="shared" si="236"/>
        <v>T-7500</v>
      </c>
      <c r="B7501" s="3" t="s">
        <v>2584</v>
      </c>
      <c r="C7501" s="5">
        <v>45346</v>
      </c>
      <c r="D7501" s="3" t="s">
        <v>36</v>
      </c>
      <c r="E7501" s="4" t="s">
        <v>139</v>
      </c>
      <c r="F7501" s="9">
        <v>1</v>
      </c>
      <c r="G7501">
        <f>VLOOKUP(E7501,'Data Produk'!$A$2:$E$2517,5,FALSE)</f>
        <v>36900</v>
      </c>
      <c r="H7501">
        <f t="shared" si="235"/>
        <v>36900</v>
      </c>
      <c r="I7501" t="str">
        <f>VLOOKUP(E7501,'Data Produk'!$A$2:$E$2517,3,FALSE)</f>
        <v>KL106 BHINNEKA USB CABLE LIGHTNING</v>
      </c>
      <c r="J7501" t="str">
        <f>VLOOKUP(E7501,'Data Produk'!$A$2:$E$2517,4,FALSE)</f>
        <v>CABLE</v>
      </c>
      <c r="K7501" t="str">
        <f>VLOOKUP(D7501,'Data Outlet'!$A$2:$D$17,4,FALSE)</f>
        <v>Citra Dewi</v>
      </c>
      <c r="L7501" t="str">
        <f>VLOOKUP(D7501,'Data Outlet'!$A$2:$D$17,2,FALSE)</f>
        <v>CENTER POINT MEDAN</v>
      </c>
    </row>
    <row r="7502" spans="1:12" x14ac:dyDescent="0.25">
      <c r="A7502" t="str">
        <f t="shared" si="236"/>
        <v>T-7501</v>
      </c>
      <c r="B7502" s="3" t="s">
        <v>2584</v>
      </c>
      <c r="C7502" s="5">
        <v>45348</v>
      </c>
      <c r="D7502" s="3" t="s">
        <v>47</v>
      </c>
      <c r="E7502" s="4" t="s">
        <v>1717</v>
      </c>
      <c r="F7502" s="9">
        <v>1</v>
      </c>
      <c r="G7502">
        <f>VLOOKUP(E7502,'Data Produk'!$A$2:$E$2517,5,FALSE)</f>
        <v>29700</v>
      </c>
      <c r="H7502">
        <f t="shared" si="235"/>
        <v>29700</v>
      </c>
      <c r="I7502" t="str">
        <f>VLOOKUP(E7502,'Data Produk'!$A$2:$E$2517,3,FALSE)</f>
        <v>KC201 BHINNEKA USB CABLE TYPE C</v>
      </c>
      <c r="J7502" t="str">
        <f>VLOOKUP(E7502,'Data Produk'!$A$2:$E$2517,4,FALSE)</f>
        <v>CABLE</v>
      </c>
      <c r="K7502" t="str">
        <f>VLOOKUP(D7502,'Data Outlet'!$A$2:$D$17,4,FALSE)</f>
        <v>Joko Susilo</v>
      </c>
      <c r="L7502" t="str">
        <f>VLOOKUP(D7502,'Data Outlet'!$A$2:$D$17,2,FALSE)</f>
        <v>SUMARECON MALL BEKASI</v>
      </c>
    </row>
    <row r="7503" spans="1:12" x14ac:dyDescent="0.25">
      <c r="A7503" t="str">
        <f t="shared" si="236"/>
        <v>T-7502</v>
      </c>
      <c r="B7503" s="3" t="s">
        <v>2584</v>
      </c>
      <c r="C7503" s="5">
        <v>45327</v>
      </c>
      <c r="D7503" s="3" t="s">
        <v>36</v>
      </c>
      <c r="E7503" s="4" t="s">
        <v>2250</v>
      </c>
      <c r="F7503" s="9">
        <v>2</v>
      </c>
      <c r="G7503">
        <f>VLOOKUP(E7503,'Data Produk'!$A$2:$E$2517,5,FALSE)</f>
        <v>143100</v>
      </c>
      <c r="H7503">
        <f t="shared" si="235"/>
        <v>286200</v>
      </c>
      <c r="I7503" t="str">
        <f>VLOOKUP(E7503,'Data Produk'!$A$2:$E$2517,3,FALSE)</f>
        <v>BHINNEKA CW2-Q02 38W 2-PORTS CHARGER (QC) WHITE</v>
      </c>
      <c r="J7503" t="str">
        <f>VLOOKUP(E7503,'Data Produk'!$A$2:$E$2517,4,FALSE)</f>
        <v>CHARGER</v>
      </c>
      <c r="K7503" t="str">
        <f>VLOOKUP(D7503,'Data Outlet'!$A$2:$D$17,4,FALSE)</f>
        <v>Citra Dewi</v>
      </c>
      <c r="L7503" t="str">
        <f>VLOOKUP(D7503,'Data Outlet'!$A$2:$D$17,2,FALSE)</f>
        <v>CENTER POINT MEDAN</v>
      </c>
    </row>
    <row r="7504" spans="1:12" x14ac:dyDescent="0.25">
      <c r="A7504" t="str">
        <f t="shared" si="236"/>
        <v>T-7503</v>
      </c>
      <c r="B7504" s="3" t="s">
        <v>2584</v>
      </c>
      <c r="C7504" s="5">
        <v>45323</v>
      </c>
      <c r="D7504" s="3" t="s">
        <v>47</v>
      </c>
      <c r="E7504" s="4" t="s">
        <v>1013</v>
      </c>
      <c r="F7504" s="9">
        <v>1</v>
      </c>
      <c r="G7504">
        <f>VLOOKUP(E7504,'Data Produk'!$A$2:$E$2517,5,FALSE)</f>
        <v>82800</v>
      </c>
      <c r="H7504">
        <f t="shared" si="235"/>
        <v>82800</v>
      </c>
      <c r="I7504" t="str">
        <f>VLOOKUP(E7504,'Data Produk'!$A$2:$E$2517,3,FALSE)</f>
        <v>BHINNEKA W190 OFFICE MOUSE BLACK</v>
      </c>
      <c r="J7504" t="str">
        <f>VLOOKUP(E7504,'Data Produk'!$A$2:$E$2517,4,FALSE)</f>
        <v>OFFICE MOUSE</v>
      </c>
      <c r="K7504" t="str">
        <f>VLOOKUP(D7504,'Data Outlet'!$A$2:$D$17,4,FALSE)</f>
        <v>Joko Susilo</v>
      </c>
      <c r="L7504" t="str">
        <f>VLOOKUP(D7504,'Data Outlet'!$A$2:$D$17,2,FALSE)</f>
        <v>SUMARECON MALL BEKASI</v>
      </c>
    </row>
    <row r="7505" spans="1:12" x14ac:dyDescent="0.25">
      <c r="A7505" t="str">
        <f t="shared" si="236"/>
        <v>T-7504</v>
      </c>
      <c r="B7505" s="3" t="s">
        <v>2584</v>
      </c>
      <c r="C7505" s="5">
        <v>45328</v>
      </c>
      <c r="D7505" s="3" t="s">
        <v>36</v>
      </c>
      <c r="E7505" s="4" t="s">
        <v>965</v>
      </c>
      <c r="F7505" s="9">
        <v>2</v>
      </c>
      <c r="G7505">
        <f>VLOOKUP(E7505,'Data Produk'!$A$2:$E$2517,5,FALSE)</f>
        <v>60750</v>
      </c>
      <c r="H7505">
        <f t="shared" si="235"/>
        <v>121500</v>
      </c>
      <c r="I7505" t="str">
        <f>VLOOKUP(E7505,'Data Produk'!$A$2:$E$2517,3,FALSE)</f>
        <v>BHINNEKA RAIGOR II WG10 GAMING MOUSE RED</v>
      </c>
      <c r="J7505" t="str">
        <f>VLOOKUP(E7505,'Data Produk'!$A$2:$E$2517,4,FALSE)</f>
        <v>MOUSE GAMING</v>
      </c>
      <c r="K7505" t="str">
        <f>VLOOKUP(D7505,'Data Outlet'!$A$2:$D$17,4,FALSE)</f>
        <v>Citra Dewi</v>
      </c>
      <c r="L7505" t="str">
        <f>VLOOKUP(D7505,'Data Outlet'!$A$2:$D$17,2,FALSE)</f>
        <v>CENTER POINT MEDAN</v>
      </c>
    </row>
    <row r="7506" spans="1:12" x14ac:dyDescent="0.25">
      <c r="A7506" t="str">
        <f t="shared" si="236"/>
        <v>T-7505</v>
      </c>
      <c r="B7506" s="3" t="s">
        <v>2584</v>
      </c>
      <c r="C7506" s="5">
        <v>45333</v>
      </c>
      <c r="D7506" s="3" t="s">
        <v>36</v>
      </c>
      <c r="E7506" s="4" t="s">
        <v>2251</v>
      </c>
      <c r="F7506" s="9">
        <v>1</v>
      </c>
      <c r="G7506">
        <f>VLOOKUP(E7506,'Data Produk'!$A$2:$E$2517,5,FALSE)</f>
        <v>170100</v>
      </c>
      <c r="H7506">
        <f t="shared" si="235"/>
        <v>170100</v>
      </c>
      <c r="I7506" t="str">
        <f>VLOOKUP(E7506,'Data Produk'!$A$2:$E$2517,3,FALSE)</f>
        <v>BHINNEKA Gaming Keyboard K-613L FULL SIZE</v>
      </c>
      <c r="J7506" t="str">
        <f>VLOOKUP(E7506,'Data Produk'!$A$2:$E$2517,4,FALSE)</f>
        <v>KEYBOARD GAMING</v>
      </c>
      <c r="K7506" t="str">
        <f>VLOOKUP(D7506,'Data Outlet'!$A$2:$D$17,4,FALSE)</f>
        <v>Citra Dewi</v>
      </c>
      <c r="L7506" t="str">
        <f>VLOOKUP(D7506,'Data Outlet'!$A$2:$D$17,2,FALSE)</f>
        <v>CENTER POINT MEDAN</v>
      </c>
    </row>
    <row r="7507" spans="1:12" x14ac:dyDescent="0.25">
      <c r="A7507" t="str">
        <f t="shared" si="236"/>
        <v>T-7506</v>
      </c>
      <c r="B7507" s="3" t="s">
        <v>2584</v>
      </c>
      <c r="C7507" s="5">
        <v>45336</v>
      </c>
      <c r="D7507" s="3" t="s">
        <v>36</v>
      </c>
      <c r="E7507" s="4" t="s">
        <v>2165</v>
      </c>
      <c r="F7507" s="9">
        <v>2</v>
      </c>
      <c r="G7507">
        <f>VLOOKUP(E7507,'Data Produk'!$A$2:$E$2517,5,FALSE)</f>
        <v>98100</v>
      </c>
      <c r="H7507">
        <f t="shared" si="235"/>
        <v>196200</v>
      </c>
      <c r="I7507" t="str">
        <f>VLOOKUP(E7507,'Data Produk'!$A$2:$E$2517,3,FALSE)</f>
        <v>BHINNEKA POWER PURE 38W 2-PORTS USB CHARGER (PD+QC) WHITE</v>
      </c>
      <c r="J7507" t="str">
        <f>VLOOKUP(E7507,'Data Produk'!$A$2:$E$2517,4,FALSE)</f>
        <v>CHARGER</v>
      </c>
      <c r="K7507" t="str">
        <f>VLOOKUP(D7507,'Data Outlet'!$A$2:$D$17,4,FALSE)</f>
        <v>Citra Dewi</v>
      </c>
      <c r="L7507" t="str">
        <f>VLOOKUP(D7507,'Data Outlet'!$A$2:$D$17,2,FALSE)</f>
        <v>CENTER POINT MEDAN</v>
      </c>
    </row>
    <row r="7508" spans="1:12" x14ac:dyDescent="0.25">
      <c r="A7508" t="str">
        <f t="shared" si="236"/>
        <v>T-7507</v>
      </c>
      <c r="B7508" s="3" t="s">
        <v>2584</v>
      </c>
      <c r="C7508" s="5">
        <v>45350</v>
      </c>
      <c r="D7508" s="3" t="s">
        <v>47</v>
      </c>
      <c r="E7508" s="4" t="s">
        <v>2252</v>
      </c>
      <c r="F7508" s="9">
        <v>1</v>
      </c>
      <c r="G7508">
        <f>VLOOKUP(E7508,'Data Produk'!$A$2:$E$2517,5,FALSE)</f>
        <v>272000</v>
      </c>
      <c r="H7508">
        <f t="shared" si="235"/>
        <v>272000</v>
      </c>
      <c r="I7508" t="str">
        <f>VLOOKUP(E7508,'Data Produk'!$A$2:$E$2517,3,FALSE)</f>
        <v>BHINNEKA Gaming Headset HG23 7.1</v>
      </c>
      <c r="J7508" t="str">
        <f>VLOOKUP(E7508,'Data Produk'!$A$2:$E$2517,4,FALSE)</f>
        <v>GAMING HEADSET</v>
      </c>
      <c r="K7508" t="str">
        <f>VLOOKUP(D7508,'Data Outlet'!$A$2:$D$17,4,FALSE)</f>
        <v>Joko Susilo</v>
      </c>
      <c r="L7508" t="str">
        <f>VLOOKUP(D7508,'Data Outlet'!$A$2:$D$17,2,FALSE)</f>
        <v>SUMARECON MALL BEKASI</v>
      </c>
    </row>
    <row r="7509" spans="1:12" x14ac:dyDescent="0.25">
      <c r="A7509" t="str">
        <f t="shared" si="236"/>
        <v>T-7508</v>
      </c>
      <c r="B7509" s="3" t="s">
        <v>2584</v>
      </c>
      <c r="C7509" s="5">
        <v>45339</v>
      </c>
      <c r="D7509" s="3" t="s">
        <v>47</v>
      </c>
      <c r="E7509" s="4" t="s">
        <v>1443</v>
      </c>
      <c r="F7509" s="9">
        <v>1</v>
      </c>
      <c r="G7509">
        <f>VLOOKUP(E7509,'Data Produk'!$A$2:$E$2517,5,FALSE)</f>
        <v>34200</v>
      </c>
      <c r="H7509">
        <f t="shared" si="235"/>
        <v>34200</v>
      </c>
      <c r="I7509" t="str">
        <f>VLOOKUP(E7509,'Data Produk'!$A$2:$E$2517,3,FALSE)</f>
        <v>KDL105 BHINNEKA USB CABLE LIGHTNING</v>
      </c>
      <c r="J7509" t="str">
        <f>VLOOKUP(E7509,'Data Produk'!$A$2:$E$2517,4,FALSE)</f>
        <v>CABLE</v>
      </c>
      <c r="K7509" t="str">
        <f>VLOOKUP(D7509,'Data Outlet'!$A$2:$D$17,4,FALSE)</f>
        <v>Joko Susilo</v>
      </c>
      <c r="L7509" t="str">
        <f>VLOOKUP(D7509,'Data Outlet'!$A$2:$D$17,2,FALSE)</f>
        <v>SUMARECON MALL BEKASI</v>
      </c>
    </row>
    <row r="7510" spans="1:12" x14ac:dyDescent="0.25">
      <c r="A7510" t="str">
        <f t="shared" si="236"/>
        <v>T-7509</v>
      </c>
      <c r="B7510" s="3" t="s">
        <v>2584</v>
      </c>
      <c r="C7510" s="5">
        <v>45350</v>
      </c>
      <c r="D7510" s="3" t="s">
        <v>36</v>
      </c>
      <c r="E7510" s="4" t="s">
        <v>2158</v>
      </c>
      <c r="F7510" s="9">
        <v>3</v>
      </c>
      <c r="G7510">
        <f>VLOOKUP(E7510,'Data Produk'!$A$2:$E$2517,5,FALSE)</f>
        <v>11700</v>
      </c>
      <c r="H7510">
        <f t="shared" si="235"/>
        <v>35100</v>
      </c>
      <c r="I7510" t="str">
        <f>VLOOKUP(E7510,'Data Produk'!$A$2:$E$2517,3,FALSE)</f>
        <v>BHINNEKA Gaming Mousepad MP25</v>
      </c>
      <c r="J7510" t="str">
        <f>VLOOKUP(E7510,'Data Produk'!$A$2:$E$2517,4,FALSE)</f>
        <v>BASIC MOUSEPAD</v>
      </c>
      <c r="K7510" t="str">
        <f>VLOOKUP(D7510,'Data Outlet'!$A$2:$D$17,4,FALSE)</f>
        <v>Citra Dewi</v>
      </c>
      <c r="L7510" t="str">
        <f>VLOOKUP(D7510,'Data Outlet'!$A$2:$D$17,2,FALSE)</f>
        <v>CENTER POINT MEDAN</v>
      </c>
    </row>
    <row r="7511" spans="1:12" x14ac:dyDescent="0.25">
      <c r="A7511" t="str">
        <f t="shared" si="236"/>
        <v>T-7510</v>
      </c>
      <c r="B7511" s="3" t="s">
        <v>2584</v>
      </c>
      <c r="C7511" s="5">
        <v>45344</v>
      </c>
      <c r="D7511" s="3" t="s">
        <v>47</v>
      </c>
      <c r="E7511" s="4" t="s">
        <v>2187</v>
      </c>
      <c r="F7511" s="9">
        <v>1</v>
      </c>
      <c r="G7511">
        <f>VLOOKUP(E7511,'Data Produk'!$A$2:$E$2517,5,FALSE)</f>
        <v>98100</v>
      </c>
      <c r="H7511">
        <f t="shared" si="235"/>
        <v>98100</v>
      </c>
      <c r="I7511" t="str">
        <f>VLOOKUP(E7511,'Data Produk'!$A$2:$E$2517,3,FALSE)</f>
        <v>BHINNEKA POWER PURE 38W 2-PORTS USB CHARGER (PD+QC) WHITE</v>
      </c>
      <c r="J7511" t="str">
        <f>VLOOKUP(E7511,'Data Produk'!$A$2:$E$2517,4,FALSE)</f>
        <v>CHARGER</v>
      </c>
      <c r="K7511" t="str">
        <f>VLOOKUP(D7511,'Data Outlet'!$A$2:$D$17,4,FALSE)</f>
        <v>Joko Susilo</v>
      </c>
      <c r="L7511" t="str">
        <f>VLOOKUP(D7511,'Data Outlet'!$A$2:$D$17,2,FALSE)</f>
        <v>SUMARECON MALL BEKASI</v>
      </c>
    </row>
    <row r="7512" spans="1:12" x14ac:dyDescent="0.25">
      <c r="A7512" t="str">
        <f t="shared" si="236"/>
        <v>T-7511</v>
      </c>
      <c r="B7512" s="3" t="s">
        <v>2584</v>
      </c>
      <c r="C7512" s="5">
        <v>45332</v>
      </c>
      <c r="D7512" s="3" t="s">
        <v>36</v>
      </c>
      <c r="E7512" s="4" t="s">
        <v>1400</v>
      </c>
      <c r="F7512" s="9">
        <v>2</v>
      </c>
      <c r="G7512">
        <f>VLOOKUP(E7512,'Data Produk'!$A$2:$E$2517,5,FALSE)</f>
        <v>29700</v>
      </c>
      <c r="H7512">
        <f t="shared" si="235"/>
        <v>59400</v>
      </c>
      <c r="I7512" t="str">
        <f>VLOOKUP(E7512,'Data Produk'!$A$2:$E$2517,3,FALSE)</f>
        <v>KC201 BHINNEKA USB CABLE TYPE C</v>
      </c>
      <c r="J7512">
        <f>VLOOKUP(E7512,'Data Produk'!$A$2:$E$2517,4,FALSE)</f>
        <v>0</v>
      </c>
      <c r="K7512" t="str">
        <f>VLOOKUP(D7512,'Data Outlet'!$A$2:$D$17,4,FALSE)</f>
        <v>Citra Dewi</v>
      </c>
      <c r="L7512" t="str">
        <f>VLOOKUP(D7512,'Data Outlet'!$A$2:$D$17,2,FALSE)</f>
        <v>CENTER POINT MEDAN</v>
      </c>
    </row>
    <row r="7513" spans="1:12" x14ac:dyDescent="0.25">
      <c r="A7513" t="str">
        <f t="shared" si="236"/>
        <v>T-7512</v>
      </c>
      <c r="B7513" s="3" t="s">
        <v>2584</v>
      </c>
      <c r="C7513" s="5">
        <v>45334</v>
      </c>
      <c r="D7513" s="3" t="s">
        <v>47</v>
      </c>
      <c r="E7513" s="4" t="s">
        <v>1834</v>
      </c>
      <c r="F7513" s="9">
        <v>1</v>
      </c>
      <c r="G7513">
        <f>VLOOKUP(E7513,'Data Produk'!$A$2:$E$2517,5,FALSE)</f>
        <v>131850</v>
      </c>
      <c r="H7513">
        <f t="shared" si="235"/>
        <v>131850</v>
      </c>
      <c r="I7513" t="str">
        <f>VLOOKUP(E7513,'Data Produk'!$A$2:$E$2517,3,FALSE)</f>
        <v>BHINNEKA VENOM II WGC2 GAMING MOUSE MINT</v>
      </c>
      <c r="J7513" t="str">
        <f>VLOOKUP(E7513,'Data Produk'!$A$2:$E$2517,4,FALSE)</f>
        <v>MOUSE GAMING</v>
      </c>
      <c r="K7513" t="str">
        <f>VLOOKUP(D7513,'Data Outlet'!$A$2:$D$17,4,FALSE)</f>
        <v>Joko Susilo</v>
      </c>
      <c r="L7513" t="str">
        <f>VLOOKUP(D7513,'Data Outlet'!$A$2:$D$17,2,FALSE)</f>
        <v>SUMARECON MALL BEKASI</v>
      </c>
    </row>
    <row r="7514" spans="1:12" x14ac:dyDescent="0.25">
      <c r="A7514" t="str">
        <f t="shared" si="236"/>
        <v>T-7513</v>
      </c>
      <c r="B7514" s="3" t="s">
        <v>2584</v>
      </c>
      <c r="C7514" s="5">
        <v>45346</v>
      </c>
      <c r="D7514" s="3" t="s">
        <v>36</v>
      </c>
      <c r="E7514" s="4" t="s">
        <v>1744</v>
      </c>
      <c r="F7514" s="9">
        <v>1</v>
      </c>
      <c r="G7514">
        <f>VLOOKUP(E7514,'Data Produk'!$A$2:$E$2517,5,FALSE)</f>
        <v>116100</v>
      </c>
      <c r="H7514">
        <f t="shared" si="235"/>
        <v>116100</v>
      </c>
      <c r="I7514" t="str">
        <f>VLOOKUP(E7514,'Data Produk'!$A$2:$E$2517,3,FALSE)</f>
        <v>BHINNEKA SMART LED STRIP SL0103</v>
      </c>
      <c r="J7514" t="str">
        <f>VLOOKUP(E7514,'Data Produk'!$A$2:$E$2517,4,FALSE)</f>
        <v>SMART LIFE</v>
      </c>
      <c r="K7514" t="str">
        <f>VLOOKUP(D7514,'Data Outlet'!$A$2:$D$17,4,FALSE)</f>
        <v>Citra Dewi</v>
      </c>
      <c r="L7514" t="str">
        <f>VLOOKUP(D7514,'Data Outlet'!$A$2:$D$17,2,FALSE)</f>
        <v>CENTER POINT MEDAN</v>
      </c>
    </row>
    <row r="7515" spans="1:12" x14ac:dyDescent="0.25">
      <c r="A7515" t="str">
        <f t="shared" si="236"/>
        <v>T-7514</v>
      </c>
      <c r="B7515" s="3" t="s">
        <v>2584</v>
      </c>
      <c r="C7515" s="5">
        <v>45323</v>
      </c>
      <c r="D7515" s="3" t="s">
        <v>47</v>
      </c>
      <c r="E7515" s="4" t="s">
        <v>1442</v>
      </c>
      <c r="F7515" s="9">
        <v>1</v>
      </c>
      <c r="G7515">
        <f>VLOOKUP(E7515,'Data Produk'!$A$2:$E$2517,5,FALSE)</f>
        <v>27000</v>
      </c>
      <c r="H7515">
        <f t="shared" si="235"/>
        <v>27000</v>
      </c>
      <c r="I7515" t="str">
        <f>VLOOKUP(E7515,'Data Produk'!$A$2:$E$2517,3,FALSE)</f>
        <v>KM201 BHINNEKA USB CABLE MICRO</v>
      </c>
      <c r="J7515" t="str">
        <f>VLOOKUP(E7515,'Data Produk'!$A$2:$E$2517,4,FALSE)</f>
        <v>CABLE</v>
      </c>
      <c r="K7515" t="str">
        <f>VLOOKUP(D7515,'Data Outlet'!$A$2:$D$17,4,FALSE)</f>
        <v>Joko Susilo</v>
      </c>
      <c r="L7515" t="str">
        <f>VLOOKUP(D7515,'Data Outlet'!$A$2:$D$17,2,FALSE)</f>
        <v>SUMARECON MALL BEKASI</v>
      </c>
    </row>
    <row r="7516" spans="1:12" x14ac:dyDescent="0.25">
      <c r="A7516" t="str">
        <f t="shared" si="236"/>
        <v>T-7515</v>
      </c>
      <c r="B7516" s="3" t="s">
        <v>2584</v>
      </c>
      <c r="C7516" s="5">
        <v>45350</v>
      </c>
      <c r="D7516" s="3" t="s">
        <v>47</v>
      </c>
      <c r="E7516" s="4" t="s">
        <v>1582</v>
      </c>
      <c r="F7516" s="9">
        <v>2</v>
      </c>
      <c r="G7516">
        <f>VLOOKUP(E7516,'Data Produk'!$A$2:$E$2517,5,FALSE)</f>
        <v>25200</v>
      </c>
      <c r="H7516">
        <f t="shared" si="235"/>
        <v>50400</v>
      </c>
      <c r="I7516" t="str">
        <f>VLOOKUP(E7516,'Data Produk'!$A$2:$E$2517,3,FALSE)</f>
        <v>KDC105 BHINNEKA USB CABLE TYPE C</v>
      </c>
      <c r="J7516" t="str">
        <f>VLOOKUP(E7516,'Data Produk'!$A$2:$E$2517,4,FALSE)</f>
        <v>CABLE</v>
      </c>
      <c r="K7516" t="str">
        <f>VLOOKUP(D7516,'Data Outlet'!$A$2:$D$17,4,FALSE)</f>
        <v>Joko Susilo</v>
      </c>
      <c r="L7516" t="str">
        <f>VLOOKUP(D7516,'Data Outlet'!$A$2:$D$17,2,FALSE)</f>
        <v>SUMARECON MALL BEKASI</v>
      </c>
    </row>
    <row r="7517" spans="1:12" x14ac:dyDescent="0.25">
      <c r="A7517" t="str">
        <f t="shared" si="236"/>
        <v>T-7516</v>
      </c>
      <c r="B7517" s="3" t="s">
        <v>2584</v>
      </c>
      <c r="C7517" s="5">
        <v>45326</v>
      </c>
      <c r="D7517" s="3" t="s">
        <v>47</v>
      </c>
      <c r="E7517" s="4" t="s">
        <v>1439</v>
      </c>
      <c r="F7517" s="9">
        <v>1</v>
      </c>
      <c r="G7517">
        <f>VLOOKUP(E7517,'Data Produk'!$A$2:$E$2517,5,FALSE)</f>
        <v>60750</v>
      </c>
      <c r="H7517">
        <f t="shared" si="235"/>
        <v>60750</v>
      </c>
      <c r="I7517" t="str">
        <f>VLOOKUP(E7517,'Data Produk'!$A$2:$E$2517,3,FALSE)</f>
        <v>BHINNEKA RAIGOR II WG10 GAMING MOUSE BLACK</v>
      </c>
      <c r="J7517" t="str">
        <f>VLOOKUP(E7517,'Data Produk'!$A$2:$E$2517,4,FALSE)</f>
        <v>MOUSE GAMING</v>
      </c>
      <c r="K7517" t="str">
        <f>VLOOKUP(D7517,'Data Outlet'!$A$2:$D$17,4,FALSE)</f>
        <v>Joko Susilo</v>
      </c>
      <c r="L7517" t="str">
        <f>VLOOKUP(D7517,'Data Outlet'!$A$2:$D$17,2,FALSE)</f>
        <v>SUMARECON MALL BEKASI</v>
      </c>
    </row>
    <row r="7518" spans="1:12" x14ac:dyDescent="0.25">
      <c r="A7518" t="str">
        <f t="shared" si="236"/>
        <v>T-7517</v>
      </c>
      <c r="B7518" s="3" t="s">
        <v>2584</v>
      </c>
      <c r="C7518" s="5">
        <v>45332</v>
      </c>
      <c r="D7518" s="3" t="s">
        <v>47</v>
      </c>
      <c r="E7518" s="4" t="s">
        <v>1585</v>
      </c>
      <c r="F7518" s="9">
        <v>1</v>
      </c>
      <c r="G7518">
        <f>VLOOKUP(E7518,'Data Produk'!$A$2:$E$2517,5,FALSE)</f>
        <v>243000</v>
      </c>
      <c r="H7518">
        <f t="shared" si="235"/>
        <v>243000</v>
      </c>
      <c r="I7518" t="str">
        <f>VLOOKUP(E7518,'Data Produk'!$A$2:$E$2517,3,FALSE)</f>
        <v>BHINNEKA LUMINOUS C30 WEBCAM BLACK</v>
      </c>
      <c r="J7518" t="str">
        <f>VLOOKUP(E7518,'Data Produk'!$A$2:$E$2517,4,FALSE)</f>
        <v>STREAMING DEVICES</v>
      </c>
      <c r="K7518" t="str">
        <f>VLOOKUP(D7518,'Data Outlet'!$A$2:$D$17,4,FALSE)</f>
        <v>Joko Susilo</v>
      </c>
      <c r="L7518" t="str">
        <f>VLOOKUP(D7518,'Data Outlet'!$A$2:$D$17,2,FALSE)</f>
        <v>SUMARECON MALL BEKASI</v>
      </c>
    </row>
    <row r="7519" spans="1:12" x14ac:dyDescent="0.25">
      <c r="A7519" t="str">
        <f t="shared" si="236"/>
        <v>T-7518</v>
      </c>
      <c r="B7519" s="3" t="s">
        <v>2584</v>
      </c>
      <c r="C7519" s="5">
        <v>45349</v>
      </c>
      <c r="D7519" s="3" t="s">
        <v>47</v>
      </c>
      <c r="E7519" s="4" t="s">
        <v>2253</v>
      </c>
      <c r="F7519" s="9">
        <v>1</v>
      </c>
      <c r="G7519">
        <f>VLOOKUP(E7519,'Data Produk'!$A$2:$E$2517,5,FALSE)</f>
        <v>503100</v>
      </c>
      <c r="H7519">
        <f t="shared" si="235"/>
        <v>503100</v>
      </c>
      <c r="I7519" t="str">
        <f>VLOOKUP(E7519,'Data Produk'!$A$2:$E$2517,3,FALSE)</f>
        <v>BHINNEKA Gaming Mouse Wireless XD3 PINK</v>
      </c>
      <c r="J7519" t="str">
        <f>VLOOKUP(E7519,'Data Produk'!$A$2:$E$2517,4,FALSE)</f>
        <v>MOUSE GAMING</v>
      </c>
      <c r="K7519" t="str">
        <f>VLOOKUP(D7519,'Data Outlet'!$A$2:$D$17,4,FALSE)</f>
        <v>Joko Susilo</v>
      </c>
      <c r="L7519" t="str">
        <f>VLOOKUP(D7519,'Data Outlet'!$A$2:$D$17,2,FALSE)</f>
        <v>SUMARECON MALL BEKASI</v>
      </c>
    </row>
    <row r="7520" spans="1:12" x14ac:dyDescent="0.25">
      <c r="A7520" t="str">
        <f t="shared" si="236"/>
        <v>T-7519</v>
      </c>
      <c r="B7520" s="3" t="s">
        <v>2584</v>
      </c>
      <c r="C7520" s="5">
        <v>45335</v>
      </c>
      <c r="D7520" s="3" t="s">
        <v>36</v>
      </c>
      <c r="E7520" s="4" t="s">
        <v>1639</v>
      </c>
      <c r="F7520" s="9">
        <v>1</v>
      </c>
      <c r="G7520">
        <f>VLOOKUP(E7520,'Data Produk'!$A$2:$E$2517,5,FALSE)</f>
        <v>145800</v>
      </c>
      <c r="H7520">
        <f t="shared" si="235"/>
        <v>145800</v>
      </c>
      <c r="I7520" t="str">
        <f>VLOOKUP(E7520,'Data Produk'!$A$2:$E$2517,3,FALSE)</f>
        <v>BHINNEKA REVOLVER GP12 GAMEPAD BLACK</v>
      </c>
      <c r="J7520" t="str">
        <f>VLOOKUP(E7520,'Data Produk'!$A$2:$E$2517,4,FALSE)</f>
        <v>GAMEPAD</v>
      </c>
      <c r="K7520" t="str">
        <f>VLOOKUP(D7520,'Data Outlet'!$A$2:$D$17,4,FALSE)</f>
        <v>Citra Dewi</v>
      </c>
      <c r="L7520" t="str">
        <f>VLOOKUP(D7520,'Data Outlet'!$A$2:$D$17,2,FALSE)</f>
        <v>CENTER POINT MEDAN</v>
      </c>
    </row>
    <row r="7521" spans="1:12" x14ac:dyDescent="0.25">
      <c r="A7521" t="str">
        <f t="shared" si="236"/>
        <v>T-7520</v>
      </c>
      <c r="B7521" s="3" t="s">
        <v>2584</v>
      </c>
      <c r="C7521" s="5">
        <v>45324</v>
      </c>
      <c r="D7521" s="3" t="s">
        <v>36</v>
      </c>
      <c r="E7521" s="4" t="s">
        <v>1627</v>
      </c>
      <c r="F7521" s="9">
        <v>2</v>
      </c>
      <c r="G7521">
        <f>VLOOKUP(E7521,'Data Produk'!$A$2:$E$2517,5,FALSE)</f>
        <v>144000</v>
      </c>
      <c r="H7521">
        <f t="shared" si="235"/>
        <v>288000</v>
      </c>
      <c r="I7521" t="str">
        <f>VLOOKUP(E7521,'Data Produk'!$A$2:$E$2517,3,FALSE)</f>
        <v>BHINNEKA CHIEF II HG20 GAMING HEADSET PINK</v>
      </c>
      <c r="J7521" t="str">
        <f>VLOOKUP(E7521,'Data Produk'!$A$2:$E$2517,4,FALSE)</f>
        <v>GAMING HEADSET</v>
      </c>
      <c r="K7521" t="str">
        <f>VLOOKUP(D7521,'Data Outlet'!$A$2:$D$17,4,FALSE)</f>
        <v>Citra Dewi</v>
      </c>
      <c r="L7521" t="str">
        <f>VLOOKUP(D7521,'Data Outlet'!$A$2:$D$17,2,FALSE)</f>
        <v>CENTER POINT MEDAN</v>
      </c>
    </row>
    <row r="7522" spans="1:12" x14ac:dyDescent="0.25">
      <c r="A7522" t="str">
        <f t="shared" si="236"/>
        <v>T-7521</v>
      </c>
      <c r="B7522" s="3" t="s">
        <v>2584</v>
      </c>
      <c r="C7522" s="5">
        <v>45343</v>
      </c>
      <c r="D7522" s="3" t="s">
        <v>47</v>
      </c>
      <c r="E7522" s="4" t="s">
        <v>1250</v>
      </c>
      <c r="F7522" s="9">
        <v>1</v>
      </c>
      <c r="G7522">
        <f>VLOOKUP(E7522,'Data Produk'!$A$2:$E$2517,5,FALSE)</f>
        <v>73800</v>
      </c>
      <c r="H7522">
        <f t="shared" si="235"/>
        <v>73800</v>
      </c>
      <c r="I7522" t="str">
        <f>VLOOKUP(E7522,'Data Produk'!$A$2:$E$2517,3,FALSE)</f>
        <v>BHINNEKA SMART LIGHT BUB 9W SLB101</v>
      </c>
      <c r="J7522" t="str">
        <f>VLOOKUP(E7522,'Data Produk'!$A$2:$E$2517,4,FALSE)</f>
        <v>SMART LIFE</v>
      </c>
      <c r="K7522" t="str">
        <f>VLOOKUP(D7522,'Data Outlet'!$A$2:$D$17,4,FALSE)</f>
        <v>Joko Susilo</v>
      </c>
      <c r="L7522" t="str">
        <f>VLOOKUP(D7522,'Data Outlet'!$A$2:$D$17,2,FALSE)</f>
        <v>SUMARECON MALL BEKASI</v>
      </c>
    </row>
    <row r="7523" spans="1:12" x14ac:dyDescent="0.25">
      <c r="A7523" t="str">
        <f t="shared" si="236"/>
        <v>T-7522</v>
      </c>
      <c r="B7523" s="3" t="s">
        <v>2584</v>
      </c>
      <c r="C7523" s="5">
        <v>45331</v>
      </c>
      <c r="D7523" s="3" t="s">
        <v>36</v>
      </c>
      <c r="E7523" s="4" t="s">
        <v>938</v>
      </c>
      <c r="F7523" s="9">
        <v>3</v>
      </c>
      <c r="G7523">
        <f>VLOOKUP(E7523,'Data Produk'!$A$2:$E$2517,5,FALSE)</f>
        <v>35100</v>
      </c>
      <c r="H7523">
        <f t="shared" si="235"/>
        <v>105300</v>
      </c>
      <c r="I7523" t="str">
        <f>VLOOKUP(E7523,'Data Produk'!$A$2:$E$2517,3,FALSE)</f>
        <v>BHINNEKA Mouse T533</v>
      </c>
      <c r="J7523" t="str">
        <f>VLOOKUP(E7523,'Data Produk'!$A$2:$E$2517,4,FALSE)</f>
        <v>OFFICE MOUSE</v>
      </c>
      <c r="K7523" t="str">
        <f>VLOOKUP(D7523,'Data Outlet'!$A$2:$D$17,4,FALSE)</f>
        <v>Citra Dewi</v>
      </c>
      <c r="L7523" t="str">
        <f>VLOOKUP(D7523,'Data Outlet'!$A$2:$D$17,2,FALSE)</f>
        <v>CENTER POINT MEDAN</v>
      </c>
    </row>
    <row r="7524" spans="1:12" x14ac:dyDescent="0.25">
      <c r="A7524" t="str">
        <f t="shared" si="236"/>
        <v>T-7523</v>
      </c>
      <c r="B7524" s="3" t="s">
        <v>2584</v>
      </c>
      <c r="C7524" s="5">
        <v>45333</v>
      </c>
      <c r="D7524" s="3" t="s">
        <v>36</v>
      </c>
      <c r="E7524" s="4" t="s">
        <v>2160</v>
      </c>
      <c r="F7524" s="9">
        <v>1</v>
      </c>
      <c r="G7524">
        <f>VLOOKUP(E7524,'Data Produk'!$A$2:$E$2517,5,FALSE)</f>
        <v>40500</v>
      </c>
      <c r="H7524">
        <f t="shared" si="235"/>
        <v>40500</v>
      </c>
      <c r="I7524" t="str">
        <f>VLOOKUP(E7524,'Data Produk'!$A$2:$E$2517,3,FALSE)</f>
        <v>BHINNEKA Mouse Wireless W188 WHITE</v>
      </c>
      <c r="J7524" t="str">
        <f>VLOOKUP(E7524,'Data Produk'!$A$2:$E$2517,4,FALSE)</f>
        <v>OFFICE MOUSE</v>
      </c>
      <c r="K7524" t="str">
        <f>VLOOKUP(D7524,'Data Outlet'!$A$2:$D$17,4,FALSE)</f>
        <v>Citra Dewi</v>
      </c>
      <c r="L7524" t="str">
        <f>VLOOKUP(D7524,'Data Outlet'!$A$2:$D$17,2,FALSE)</f>
        <v>CENTER POINT MEDAN</v>
      </c>
    </row>
    <row r="7525" spans="1:12" x14ac:dyDescent="0.25">
      <c r="A7525" t="str">
        <f t="shared" si="236"/>
        <v>T-7524</v>
      </c>
      <c r="B7525" s="3" t="s">
        <v>2584</v>
      </c>
      <c r="C7525" s="5">
        <v>45344</v>
      </c>
      <c r="D7525" s="3" t="s">
        <v>41</v>
      </c>
      <c r="E7525" s="4" t="s">
        <v>1131</v>
      </c>
      <c r="F7525" s="9">
        <v>1</v>
      </c>
      <c r="G7525">
        <f>VLOOKUP(E7525,'Data Produk'!$A$2:$E$2517,5,FALSE)</f>
        <v>53100</v>
      </c>
      <c r="H7525">
        <f t="shared" si="235"/>
        <v>53100</v>
      </c>
      <c r="I7525" t="str">
        <f>VLOOKUP(E7525,'Data Produk'!$A$2:$E$2517,3,FALSE)</f>
        <v>BHINNEKA POWER PURE 18W 1-PORT TYPE-A USB CHARGER (QC) WHITE</v>
      </c>
      <c r="J7525" t="str">
        <f>VLOOKUP(E7525,'Data Produk'!$A$2:$E$2517,4,FALSE)</f>
        <v>CHARGER</v>
      </c>
      <c r="K7525" t="str">
        <f>VLOOKUP(D7525,'Data Outlet'!$A$2:$D$17,4,FALSE)</f>
        <v>Gita Rahma</v>
      </c>
      <c r="L7525" t="str">
        <f>VLOOKUP(D7525,'Data Outlet'!$A$2:$D$17,2,FALSE)</f>
        <v>MALL GANDARIA CITY</v>
      </c>
    </row>
    <row r="7526" spans="1:12" x14ac:dyDescent="0.25">
      <c r="A7526" t="str">
        <f t="shared" si="236"/>
        <v>T-7525</v>
      </c>
      <c r="B7526" s="3" t="s">
        <v>2584</v>
      </c>
      <c r="C7526" s="5">
        <v>45333</v>
      </c>
      <c r="D7526" s="3" t="s">
        <v>41</v>
      </c>
      <c r="E7526" s="4" t="s">
        <v>1441</v>
      </c>
      <c r="F7526" s="9">
        <v>5</v>
      </c>
      <c r="G7526">
        <f>VLOOKUP(E7526,'Data Produk'!$A$2:$E$2517,5,FALSE)</f>
        <v>35100</v>
      </c>
      <c r="H7526">
        <f t="shared" si="235"/>
        <v>175500</v>
      </c>
      <c r="I7526" t="str">
        <f>VLOOKUP(E7526,'Data Produk'!$A$2:$E$2517,3,FALSE)</f>
        <v>KL104 BHINNEKA USB CABLE LIGHTNING</v>
      </c>
      <c r="J7526" t="str">
        <f>VLOOKUP(E7526,'Data Produk'!$A$2:$E$2517,4,FALSE)</f>
        <v>CABLE</v>
      </c>
      <c r="K7526" t="str">
        <f>VLOOKUP(D7526,'Data Outlet'!$A$2:$D$17,4,FALSE)</f>
        <v>Gita Rahma</v>
      </c>
      <c r="L7526" t="str">
        <f>VLOOKUP(D7526,'Data Outlet'!$A$2:$D$17,2,FALSE)</f>
        <v>MALL GANDARIA CITY</v>
      </c>
    </row>
    <row r="7527" spans="1:12" x14ac:dyDescent="0.25">
      <c r="A7527" t="str">
        <f t="shared" si="236"/>
        <v>T-7526</v>
      </c>
      <c r="B7527" s="3" t="s">
        <v>2584</v>
      </c>
      <c r="C7527" s="5">
        <v>45331</v>
      </c>
      <c r="D7527" s="3" t="s">
        <v>41</v>
      </c>
      <c r="E7527" s="4" t="s">
        <v>1047</v>
      </c>
      <c r="F7527" s="9">
        <v>2</v>
      </c>
      <c r="G7527">
        <f>VLOOKUP(E7527,'Data Produk'!$A$2:$E$2517,5,FALSE)</f>
        <v>29700</v>
      </c>
      <c r="H7527">
        <f t="shared" si="235"/>
        <v>59400</v>
      </c>
      <c r="I7527" t="str">
        <f>VLOOKUP(E7527,'Data Produk'!$A$2:$E$2517,3,FALSE)</f>
        <v>KL201 BHINNEKA USB CABLE LIGHTNING</v>
      </c>
      <c r="J7527" t="str">
        <f>VLOOKUP(E7527,'Data Produk'!$A$2:$E$2517,4,FALSE)</f>
        <v>CABLE</v>
      </c>
      <c r="K7527" t="str">
        <f>VLOOKUP(D7527,'Data Outlet'!$A$2:$D$17,4,FALSE)</f>
        <v>Gita Rahma</v>
      </c>
      <c r="L7527" t="str">
        <f>VLOOKUP(D7527,'Data Outlet'!$A$2:$D$17,2,FALSE)</f>
        <v>MALL GANDARIA CITY</v>
      </c>
    </row>
    <row r="7528" spans="1:12" x14ac:dyDescent="0.25">
      <c r="A7528" t="str">
        <f t="shared" si="236"/>
        <v>T-7527</v>
      </c>
      <c r="B7528" s="3" t="s">
        <v>2584</v>
      </c>
      <c r="C7528" s="5">
        <v>45332</v>
      </c>
      <c r="D7528" s="3" t="s">
        <v>41</v>
      </c>
      <c r="E7528" s="4" t="s">
        <v>1066</v>
      </c>
      <c r="F7528" s="9">
        <v>1</v>
      </c>
      <c r="G7528">
        <f>VLOOKUP(E7528,'Data Produk'!$A$2:$E$2517,5,FALSE)</f>
        <v>41400</v>
      </c>
      <c r="H7528">
        <f t="shared" si="235"/>
        <v>41400</v>
      </c>
      <c r="I7528" t="str">
        <f>VLOOKUP(E7528,'Data Produk'!$A$2:$E$2517,3,FALSE)</f>
        <v>BHINNEKA CW1-Q03 18W 1-PORTS CHARGER (QC) WHITE</v>
      </c>
      <c r="J7528" t="str">
        <f>VLOOKUP(E7528,'Data Produk'!$A$2:$E$2517,4,FALSE)</f>
        <v>CHARGER</v>
      </c>
      <c r="K7528" t="str">
        <f>VLOOKUP(D7528,'Data Outlet'!$A$2:$D$17,4,FALSE)</f>
        <v>Gita Rahma</v>
      </c>
      <c r="L7528" t="str">
        <f>VLOOKUP(D7528,'Data Outlet'!$A$2:$D$17,2,FALSE)</f>
        <v>MALL GANDARIA CITY</v>
      </c>
    </row>
    <row r="7529" spans="1:12" x14ac:dyDescent="0.25">
      <c r="A7529" t="str">
        <f t="shared" si="236"/>
        <v>T-7528</v>
      </c>
      <c r="B7529" s="3" t="s">
        <v>2584</v>
      </c>
      <c r="C7529" s="5">
        <v>45333</v>
      </c>
      <c r="D7529" s="3" t="s">
        <v>41</v>
      </c>
      <c r="E7529" s="4" t="s">
        <v>1082</v>
      </c>
      <c r="F7529" s="9">
        <v>1</v>
      </c>
      <c r="G7529">
        <f>VLOOKUP(E7529,'Data Produk'!$A$2:$E$2517,5,FALSE)</f>
        <v>57150</v>
      </c>
      <c r="H7529">
        <f t="shared" si="235"/>
        <v>57150</v>
      </c>
      <c r="I7529" t="str">
        <f>VLOOKUP(E7529,'Data Produk'!$A$2:$E$2517,3,FALSE)</f>
        <v>BHINNEKA AGILE MP353 GAMING MOUSEPAD BLACK</v>
      </c>
      <c r="J7529" t="str">
        <f>VLOOKUP(E7529,'Data Produk'!$A$2:$E$2517,4,FALSE)</f>
        <v>GAMING MOUSEPAD</v>
      </c>
      <c r="K7529" t="str">
        <f>VLOOKUP(D7529,'Data Outlet'!$A$2:$D$17,4,FALSE)</f>
        <v>Gita Rahma</v>
      </c>
      <c r="L7529" t="str">
        <f>VLOOKUP(D7529,'Data Outlet'!$A$2:$D$17,2,FALSE)</f>
        <v>MALL GANDARIA CITY</v>
      </c>
    </row>
    <row r="7530" spans="1:12" x14ac:dyDescent="0.25">
      <c r="A7530" t="str">
        <f t="shared" si="236"/>
        <v>T-7529</v>
      </c>
      <c r="B7530" s="3" t="s">
        <v>2584</v>
      </c>
      <c r="C7530" s="5">
        <v>45327</v>
      </c>
      <c r="D7530" s="3" t="s">
        <v>41</v>
      </c>
      <c r="E7530" s="4" t="s">
        <v>1871</v>
      </c>
      <c r="F7530" s="9">
        <v>1</v>
      </c>
      <c r="G7530">
        <f>VLOOKUP(E7530,'Data Produk'!$A$2:$E$2517,5,FALSE)</f>
        <v>98100</v>
      </c>
      <c r="H7530">
        <f t="shared" si="235"/>
        <v>98100</v>
      </c>
      <c r="I7530" t="str">
        <f>VLOOKUP(E7530,'Data Produk'!$A$2:$E$2517,3,FALSE)</f>
        <v>BHINNEKA POWER PURE 38W 2-PORTS USB CHARGER (PD+QC) WHITE</v>
      </c>
      <c r="J7530" t="str">
        <f>VLOOKUP(E7530,'Data Produk'!$A$2:$E$2517,4,FALSE)</f>
        <v>CHARGER</v>
      </c>
      <c r="K7530" t="str">
        <f>VLOOKUP(D7530,'Data Outlet'!$A$2:$D$17,4,FALSE)</f>
        <v>Gita Rahma</v>
      </c>
      <c r="L7530" t="str">
        <f>VLOOKUP(D7530,'Data Outlet'!$A$2:$D$17,2,FALSE)</f>
        <v>MALL GANDARIA CITY</v>
      </c>
    </row>
    <row r="7531" spans="1:12" x14ac:dyDescent="0.25">
      <c r="A7531" t="str">
        <f t="shared" si="236"/>
        <v>T-7530</v>
      </c>
      <c r="B7531" s="3" t="s">
        <v>2584</v>
      </c>
      <c r="C7531" s="5">
        <v>45323</v>
      </c>
      <c r="D7531" s="3" t="s">
        <v>41</v>
      </c>
      <c r="E7531" s="4" t="s">
        <v>1753</v>
      </c>
      <c r="F7531" s="9">
        <v>4</v>
      </c>
      <c r="G7531">
        <f>VLOOKUP(E7531,'Data Produk'!$A$2:$E$2517,5,FALSE)</f>
        <v>34200</v>
      </c>
      <c r="H7531">
        <f t="shared" si="235"/>
        <v>136800</v>
      </c>
      <c r="I7531" t="str">
        <f>VLOOKUP(E7531,'Data Produk'!$A$2:$E$2517,3,FALSE)</f>
        <v>KC104 BHINNEKA USB CABLE TYPE C</v>
      </c>
      <c r="J7531" t="str">
        <f>VLOOKUP(E7531,'Data Produk'!$A$2:$E$2517,4,FALSE)</f>
        <v>CABLE</v>
      </c>
      <c r="K7531" t="str">
        <f>VLOOKUP(D7531,'Data Outlet'!$A$2:$D$17,4,FALSE)</f>
        <v>Gita Rahma</v>
      </c>
      <c r="L7531" t="str">
        <f>VLOOKUP(D7531,'Data Outlet'!$A$2:$D$17,2,FALSE)</f>
        <v>MALL GANDARIA CITY</v>
      </c>
    </row>
    <row r="7532" spans="1:12" x14ac:dyDescent="0.25">
      <c r="A7532" t="str">
        <f t="shared" si="236"/>
        <v>T-7531</v>
      </c>
      <c r="B7532" s="3" t="s">
        <v>2584</v>
      </c>
      <c r="C7532" s="5">
        <v>45338</v>
      </c>
      <c r="D7532" s="3" t="s">
        <v>41</v>
      </c>
      <c r="E7532" s="4" t="s">
        <v>691</v>
      </c>
      <c r="F7532" s="9">
        <v>1</v>
      </c>
      <c r="G7532">
        <f>VLOOKUP(E7532,'Data Produk'!$A$2:$E$2517,5,FALSE)</f>
        <v>37350</v>
      </c>
      <c r="H7532">
        <f t="shared" si="235"/>
        <v>37350</v>
      </c>
      <c r="I7532" t="str">
        <f>VLOOKUP(E7532,'Data Produk'!$A$2:$E$2517,3,FALSE)</f>
        <v>BHINNEKA LAVALIER MV01 MICROPHONE BLACK</v>
      </c>
      <c r="J7532" t="str">
        <f>VLOOKUP(E7532,'Data Produk'!$A$2:$E$2517,4,FALSE)</f>
        <v>STREAMING DEVICES</v>
      </c>
      <c r="K7532" t="str">
        <f>VLOOKUP(D7532,'Data Outlet'!$A$2:$D$17,4,FALSE)</f>
        <v>Gita Rahma</v>
      </c>
      <c r="L7532" t="str">
        <f>VLOOKUP(D7532,'Data Outlet'!$A$2:$D$17,2,FALSE)</f>
        <v>MALL GANDARIA CITY</v>
      </c>
    </row>
    <row r="7533" spans="1:12" x14ac:dyDescent="0.25">
      <c r="A7533" t="str">
        <f t="shared" si="236"/>
        <v>T-7532</v>
      </c>
      <c r="B7533" s="3" t="s">
        <v>2584</v>
      </c>
      <c r="C7533" s="5">
        <v>45331</v>
      </c>
      <c r="D7533" s="3" t="s">
        <v>41</v>
      </c>
      <c r="E7533" s="4" t="s">
        <v>1363</v>
      </c>
      <c r="F7533" s="9">
        <v>2</v>
      </c>
      <c r="G7533">
        <f>VLOOKUP(E7533,'Data Produk'!$A$2:$E$2517,5,FALSE)</f>
        <v>98100</v>
      </c>
      <c r="H7533">
        <f t="shared" si="235"/>
        <v>196200</v>
      </c>
      <c r="I7533" t="str">
        <f>VLOOKUP(E7533,'Data Produk'!$A$2:$E$2517,3,FALSE)</f>
        <v>BHINNEKA POWER PURE 30W 2-PORTS USB CHARGER (PD+QC) WHITE</v>
      </c>
      <c r="J7533" t="str">
        <f>VLOOKUP(E7533,'Data Produk'!$A$2:$E$2517,4,FALSE)</f>
        <v>CHARGER</v>
      </c>
      <c r="K7533" t="str">
        <f>VLOOKUP(D7533,'Data Outlet'!$A$2:$D$17,4,FALSE)</f>
        <v>Gita Rahma</v>
      </c>
      <c r="L7533" t="str">
        <f>VLOOKUP(D7533,'Data Outlet'!$A$2:$D$17,2,FALSE)</f>
        <v>MALL GANDARIA CITY</v>
      </c>
    </row>
    <row r="7534" spans="1:12" x14ac:dyDescent="0.25">
      <c r="A7534" t="str">
        <f t="shared" si="236"/>
        <v>T-7533</v>
      </c>
      <c r="B7534" s="3" t="s">
        <v>2584</v>
      </c>
      <c r="C7534" s="5">
        <v>45332</v>
      </c>
      <c r="D7534" s="3" t="s">
        <v>41</v>
      </c>
      <c r="E7534" s="4" t="s">
        <v>736</v>
      </c>
      <c r="F7534" s="9">
        <v>1</v>
      </c>
      <c r="G7534">
        <f>VLOOKUP(E7534,'Data Produk'!$A$2:$E$2517,5,FALSE)</f>
        <v>12600</v>
      </c>
      <c r="H7534">
        <f t="shared" si="235"/>
        <v>12600</v>
      </c>
      <c r="I7534" t="str">
        <f>VLOOKUP(E7534,'Data Produk'!$A$2:$E$2517,3,FALSE)</f>
        <v>BHINNEKA BASIC XL MP64 BASIC MOUSEPAD BLACK</v>
      </c>
      <c r="J7534" t="str">
        <f>VLOOKUP(E7534,'Data Produk'!$A$2:$E$2517,4,FALSE)</f>
        <v>BASIC MOUSEPAD</v>
      </c>
      <c r="K7534" t="str">
        <f>VLOOKUP(D7534,'Data Outlet'!$A$2:$D$17,4,FALSE)</f>
        <v>Gita Rahma</v>
      </c>
      <c r="L7534" t="str">
        <f>VLOOKUP(D7534,'Data Outlet'!$A$2:$D$17,2,FALSE)</f>
        <v>MALL GANDARIA CITY</v>
      </c>
    </row>
    <row r="7535" spans="1:12" x14ac:dyDescent="0.25">
      <c r="A7535" t="str">
        <f t="shared" si="236"/>
        <v>T-7534</v>
      </c>
      <c r="B7535" s="3" t="s">
        <v>2584</v>
      </c>
      <c r="C7535" s="5">
        <v>45341</v>
      </c>
      <c r="D7535" s="3" t="s">
        <v>41</v>
      </c>
      <c r="E7535" s="4" t="s">
        <v>1153</v>
      </c>
      <c r="F7535" s="9">
        <v>1</v>
      </c>
      <c r="G7535">
        <f>VLOOKUP(E7535,'Data Produk'!$A$2:$E$2517,5,FALSE)</f>
        <v>75000</v>
      </c>
      <c r="H7535">
        <f t="shared" si="235"/>
        <v>75000</v>
      </c>
      <c r="I7535" t="str">
        <f>VLOOKUP(E7535,'Data Produk'!$A$2:$E$2517,3,FALSE)</f>
        <v>BHINNEKA Gaming Earphone EG1</v>
      </c>
      <c r="J7535" t="str">
        <f>VLOOKUP(E7535,'Data Produk'!$A$2:$E$2517,4,FALSE)</f>
        <v>EARPHONE</v>
      </c>
      <c r="K7535" t="str">
        <f>VLOOKUP(D7535,'Data Outlet'!$A$2:$D$17,4,FALSE)</f>
        <v>Gita Rahma</v>
      </c>
      <c r="L7535" t="str">
        <f>VLOOKUP(D7535,'Data Outlet'!$A$2:$D$17,2,FALSE)</f>
        <v>MALL GANDARIA CITY</v>
      </c>
    </row>
    <row r="7536" spans="1:12" x14ac:dyDescent="0.25">
      <c r="A7536" t="str">
        <f t="shared" si="236"/>
        <v>T-7535</v>
      </c>
      <c r="B7536" s="3" t="s">
        <v>2584</v>
      </c>
      <c r="C7536" s="5">
        <v>45328</v>
      </c>
      <c r="D7536" s="3" t="s">
        <v>41</v>
      </c>
      <c r="E7536" s="4" t="s">
        <v>2192</v>
      </c>
      <c r="F7536" s="9">
        <v>3</v>
      </c>
      <c r="G7536">
        <f>VLOOKUP(E7536,'Data Produk'!$A$2:$E$2517,5,FALSE)</f>
        <v>11700</v>
      </c>
      <c r="H7536">
        <f t="shared" si="235"/>
        <v>35100</v>
      </c>
      <c r="I7536" t="str">
        <f>VLOOKUP(E7536,'Data Produk'!$A$2:$E$2517,3,FALSE)</f>
        <v>BHINNEKA Gaming Mousepad MP25</v>
      </c>
      <c r="J7536" t="str">
        <f>VLOOKUP(E7536,'Data Produk'!$A$2:$E$2517,4,FALSE)</f>
        <v>BASIC MOUSEPAD</v>
      </c>
      <c r="K7536" t="str">
        <f>VLOOKUP(D7536,'Data Outlet'!$A$2:$D$17,4,FALSE)</f>
        <v>Gita Rahma</v>
      </c>
      <c r="L7536" t="str">
        <f>VLOOKUP(D7536,'Data Outlet'!$A$2:$D$17,2,FALSE)</f>
        <v>MALL GANDARIA CITY</v>
      </c>
    </row>
    <row r="7537" spans="1:12" x14ac:dyDescent="0.25">
      <c r="A7537" t="str">
        <f t="shared" si="236"/>
        <v>T-7536</v>
      </c>
      <c r="B7537" s="3" t="s">
        <v>2584</v>
      </c>
      <c r="C7537" s="5">
        <v>45351</v>
      </c>
      <c r="D7537" s="3" t="s">
        <v>41</v>
      </c>
      <c r="E7537" s="4" t="s">
        <v>2254</v>
      </c>
      <c r="F7537" s="9">
        <v>1</v>
      </c>
      <c r="G7537">
        <f>VLOOKUP(E7537,'Data Produk'!$A$2:$E$2517,5,FALSE)</f>
        <v>31500</v>
      </c>
      <c r="H7537">
        <f t="shared" si="235"/>
        <v>31500</v>
      </c>
      <c r="I7537" t="str">
        <f>VLOOKUP(E7537,'Data Produk'!$A$2:$E$2517,3,FALSE)</f>
        <v>BHINNEKA Gaming Mousepad MP35 PINK</v>
      </c>
      <c r="J7537" t="str">
        <f>VLOOKUP(E7537,'Data Produk'!$A$2:$E$2517,4,FALSE)</f>
        <v>BASIC MOUSEPAD</v>
      </c>
      <c r="K7537" t="str">
        <f>VLOOKUP(D7537,'Data Outlet'!$A$2:$D$17,4,FALSE)</f>
        <v>Gita Rahma</v>
      </c>
      <c r="L7537" t="str">
        <f>VLOOKUP(D7537,'Data Outlet'!$A$2:$D$17,2,FALSE)</f>
        <v>MALL GANDARIA CITY</v>
      </c>
    </row>
    <row r="7538" spans="1:12" x14ac:dyDescent="0.25">
      <c r="A7538" t="str">
        <f t="shared" si="236"/>
        <v>T-7537</v>
      </c>
      <c r="B7538" s="3" t="s">
        <v>2584</v>
      </c>
      <c r="C7538" s="5">
        <v>45329</v>
      </c>
      <c r="D7538" s="3" t="s">
        <v>41</v>
      </c>
      <c r="E7538" s="4" t="s">
        <v>1450</v>
      </c>
      <c r="F7538" s="9">
        <v>2</v>
      </c>
      <c r="G7538">
        <f>VLOOKUP(E7538,'Data Produk'!$A$2:$E$2517,5,FALSE)</f>
        <v>143100</v>
      </c>
      <c r="H7538">
        <f t="shared" si="235"/>
        <v>286200</v>
      </c>
      <c r="I7538" t="str">
        <f>VLOOKUP(E7538,'Data Produk'!$A$2:$E$2517,3,FALSE)</f>
        <v>BHINNEKA VENOM II WGC2 GAMING MOUSE MINT</v>
      </c>
      <c r="J7538" t="str">
        <f>VLOOKUP(E7538,'Data Produk'!$A$2:$E$2517,4,FALSE)</f>
        <v>MOUSE GAMING</v>
      </c>
      <c r="K7538" t="str">
        <f>VLOOKUP(D7538,'Data Outlet'!$A$2:$D$17,4,FALSE)</f>
        <v>Gita Rahma</v>
      </c>
      <c r="L7538" t="str">
        <f>VLOOKUP(D7538,'Data Outlet'!$A$2:$D$17,2,FALSE)</f>
        <v>MALL GANDARIA CITY</v>
      </c>
    </row>
    <row r="7539" spans="1:12" x14ac:dyDescent="0.25">
      <c r="A7539" t="str">
        <f t="shared" si="236"/>
        <v>T-7538</v>
      </c>
      <c r="B7539" s="3" t="s">
        <v>2584</v>
      </c>
      <c r="C7539" s="5">
        <v>45332</v>
      </c>
      <c r="D7539" s="3" t="s">
        <v>41</v>
      </c>
      <c r="E7539" s="4" t="s">
        <v>697</v>
      </c>
      <c r="F7539" s="9">
        <v>1</v>
      </c>
      <c r="G7539">
        <f>VLOOKUP(E7539,'Data Produk'!$A$2:$E$2517,5,FALSE)</f>
        <v>60750</v>
      </c>
      <c r="H7539">
        <f t="shared" si="235"/>
        <v>60750</v>
      </c>
      <c r="I7539" t="str">
        <f>VLOOKUP(E7539,'Data Produk'!$A$2:$E$2517,3,FALSE)</f>
        <v>BHINNEKA RAIGOR II WG10 GAMING MOUSE BLACK</v>
      </c>
      <c r="J7539" t="str">
        <f>VLOOKUP(E7539,'Data Produk'!$A$2:$E$2517,4,FALSE)</f>
        <v>MOUSE GAMING</v>
      </c>
      <c r="K7539" t="str">
        <f>VLOOKUP(D7539,'Data Outlet'!$A$2:$D$17,4,FALSE)</f>
        <v>Gita Rahma</v>
      </c>
      <c r="L7539" t="str">
        <f>VLOOKUP(D7539,'Data Outlet'!$A$2:$D$17,2,FALSE)</f>
        <v>MALL GANDARIA CITY</v>
      </c>
    </row>
    <row r="7540" spans="1:12" x14ac:dyDescent="0.25">
      <c r="A7540" t="str">
        <f t="shared" si="236"/>
        <v>T-7539</v>
      </c>
      <c r="B7540" s="3" t="s">
        <v>2584</v>
      </c>
      <c r="C7540" s="5">
        <v>45325</v>
      </c>
      <c r="D7540" s="3" t="s">
        <v>41</v>
      </c>
      <c r="E7540" s="4" t="s">
        <v>2255</v>
      </c>
      <c r="F7540" s="9">
        <v>2</v>
      </c>
      <c r="G7540">
        <f>VLOOKUP(E7540,'Data Produk'!$A$2:$E$2517,5,FALSE)</f>
        <v>43200</v>
      </c>
      <c r="H7540">
        <f t="shared" si="235"/>
        <v>86400</v>
      </c>
      <c r="I7540" t="str">
        <f>VLOOKUP(E7540,'Data Produk'!$A$2:$E$2517,3,FALSE)</f>
        <v>BHINNEKA Mouse Wireless W188 WHITE</v>
      </c>
      <c r="J7540" t="str">
        <f>VLOOKUP(E7540,'Data Produk'!$A$2:$E$2517,4,FALSE)</f>
        <v>OFFICE MOUSE</v>
      </c>
      <c r="K7540" t="str">
        <f>VLOOKUP(D7540,'Data Outlet'!$A$2:$D$17,4,FALSE)</f>
        <v>Gita Rahma</v>
      </c>
      <c r="L7540" t="str">
        <f>VLOOKUP(D7540,'Data Outlet'!$A$2:$D$17,2,FALSE)</f>
        <v>MALL GANDARIA CITY</v>
      </c>
    </row>
    <row r="7541" spans="1:12" x14ac:dyDescent="0.25">
      <c r="A7541" t="str">
        <f t="shared" si="236"/>
        <v>T-7540</v>
      </c>
      <c r="B7541" s="3" t="s">
        <v>2584</v>
      </c>
      <c r="C7541" s="5">
        <v>45327</v>
      </c>
      <c r="D7541" s="3" t="s">
        <v>41</v>
      </c>
      <c r="E7541" s="4" t="s">
        <v>1767</v>
      </c>
      <c r="F7541" s="9">
        <v>3</v>
      </c>
      <c r="G7541">
        <f>VLOOKUP(E7541,'Data Produk'!$A$2:$E$2517,5,FALSE)</f>
        <v>25200</v>
      </c>
      <c r="H7541">
        <f t="shared" si="235"/>
        <v>75600</v>
      </c>
      <c r="I7541" t="str">
        <f>VLOOKUP(E7541,'Data Produk'!$A$2:$E$2517,3,FALSE)</f>
        <v>KDC105 BHINNEKA USB CABLE TYPE C</v>
      </c>
      <c r="J7541" t="str">
        <f>VLOOKUP(E7541,'Data Produk'!$A$2:$E$2517,4,FALSE)</f>
        <v>CABLE</v>
      </c>
      <c r="K7541" t="str">
        <f>VLOOKUP(D7541,'Data Outlet'!$A$2:$D$17,4,FALSE)</f>
        <v>Gita Rahma</v>
      </c>
      <c r="L7541" t="str">
        <f>VLOOKUP(D7541,'Data Outlet'!$A$2:$D$17,2,FALSE)</f>
        <v>MALL GANDARIA CITY</v>
      </c>
    </row>
    <row r="7542" spans="1:12" x14ac:dyDescent="0.25">
      <c r="A7542" t="str">
        <f t="shared" si="236"/>
        <v>T-7541</v>
      </c>
      <c r="B7542" s="3" t="s">
        <v>2584</v>
      </c>
      <c r="C7542" s="5">
        <v>45323</v>
      </c>
      <c r="D7542" s="3" t="s">
        <v>41</v>
      </c>
      <c r="E7542" s="4" t="s">
        <v>1026</v>
      </c>
      <c r="F7542" s="9">
        <v>5</v>
      </c>
      <c r="G7542">
        <f>VLOOKUP(E7542,'Data Produk'!$A$2:$E$2517,5,FALSE)</f>
        <v>29700</v>
      </c>
      <c r="H7542">
        <f t="shared" si="235"/>
        <v>148500</v>
      </c>
      <c r="I7542" t="str">
        <f>VLOOKUP(E7542,'Data Produk'!$A$2:$E$2517,3,FALSE)</f>
        <v>KC201 BHINNEKA USB CABLE TYPE C</v>
      </c>
      <c r="J7542" t="str">
        <f>VLOOKUP(E7542,'Data Produk'!$A$2:$E$2517,4,FALSE)</f>
        <v>CABLE</v>
      </c>
      <c r="K7542" t="str">
        <f>VLOOKUP(D7542,'Data Outlet'!$A$2:$D$17,4,FALSE)</f>
        <v>Gita Rahma</v>
      </c>
      <c r="L7542" t="str">
        <f>VLOOKUP(D7542,'Data Outlet'!$A$2:$D$17,2,FALSE)</f>
        <v>MALL GANDARIA CITY</v>
      </c>
    </row>
    <row r="7543" spans="1:12" x14ac:dyDescent="0.25">
      <c r="A7543" t="str">
        <f t="shared" si="236"/>
        <v>T-7542</v>
      </c>
      <c r="B7543" s="3" t="s">
        <v>2584</v>
      </c>
      <c r="C7543" s="5">
        <v>45341</v>
      </c>
      <c r="D7543" s="3" t="s">
        <v>41</v>
      </c>
      <c r="E7543" s="4" t="s">
        <v>1967</v>
      </c>
      <c r="F7543" s="9">
        <v>1</v>
      </c>
      <c r="G7543">
        <f>VLOOKUP(E7543,'Data Produk'!$A$2:$E$2517,5,FALSE)</f>
        <v>27000</v>
      </c>
      <c r="H7543">
        <f t="shared" si="235"/>
        <v>27000</v>
      </c>
      <c r="I7543" t="str">
        <f>VLOOKUP(E7543,'Data Produk'!$A$2:$E$2517,3,FALSE)</f>
        <v>KM201 BHINNEKA USB CABLE MICRO</v>
      </c>
      <c r="J7543" t="str">
        <f>VLOOKUP(E7543,'Data Produk'!$A$2:$E$2517,4,FALSE)</f>
        <v>CABLE</v>
      </c>
      <c r="K7543" t="str">
        <f>VLOOKUP(D7543,'Data Outlet'!$A$2:$D$17,4,FALSE)</f>
        <v>Gita Rahma</v>
      </c>
      <c r="L7543" t="str">
        <f>VLOOKUP(D7543,'Data Outlet'!$A$2:$D$17,2,FALSE)</f>
        <v>MALL GANDARIA CITY</v>
      </c>
    </row>
    <row r="7544" spans="1:12" x14ac:dyDescent="0.25">
      <c r="A7544" t="str">
        <f t="shared" si="236"/>
        <v>T-7543</v>
      </c>
      <c r="B7544" s="3" t="s">
        <v>2584</v>
      </c>
      <c r="C7544" s="5">
        <v>45343</v>
      </c>
      <c r="D7544" s="3" t="s">
        <v>41</v>
      </c>
      <c r="E7544" s="4" t="s">
        <v>588</v>
      </c>
      <c r="F7544" s="9">
        <v>1</v>
      </c>
      <c r="G7544">
        <f>VLOOKUP(E7544,'Data Produk'!$A$2:$E$2517,5,FALSE)</f>
        <v>82800</v>
      </c>
      <c r="H7544">
        <f t="shared" si="235"/>
        <v>82800</v>
      </c>
      <c r="I7544" t="str">
        <f>VLOOKUP(E7544,'Data Produk'!$A$2:$E$2517,3,FALSE)</f>
        <v>BHINNEKA W190 OFFICE MOUSE BLACK</v>
      </c>
      <c r="J7544" t="str">
        <f>VLOOKUP(E7544,'Data Produk'!$A$2:$E$2517,4,FALSE)</f>
        <v>OFFICE MOUSE</v>
      </c>
      <c r="K7544" t="str">
        <f>VLOOKUP(D7544,'Data Outlet'!$A$2:$D$17,4,FALSE)</f>
        <v>Gita Rahma</v>
      </c>
      <c r="L7544" t="str">
        <f>VLOOKUP(D7544,'Data Outlet'!$A$2:$D$17,2,FALSE)</f>
        <v>MALL GANDARIA CITY</v>
      </c>
    </row>
    <row r="7545" spans="1:12" x14ac:dyDescent="0.25">
      <c r="A7545" t="str">
        <f t="shared" si="236"/>
        <v>T-7544</v>
      </c>
      <c r="B7545" s="3" t="s">
        <v>2584</v>
      </c>
      <c r="C7545" s="5">
        <v>45341</v>
      </c>
      <c r="D7545" s="3" t="s">
        <v>41</v>
      </c>
      <c r="E7545" s="4" t="s">
        <v>1383</v>
      </c>
      <c r="F7545" s="9">
        <v>1</v>
      </c>
      <c r="G7545">
        <f>VLOOKUP(E7545,'Data Produk'!$A$2:$E$2517,5,FALSE)</f>
        <v>81000</v>
      </c>
      <c r="H7545">
        <f t="shared" si="235"/>
        <v>81000</v>
      </c>
      <c r="I7545" t="str">
        <f>VLOOKUP(E7545,'Data Produk'!$A$2:$E$2517,3,FALSE)</f>
        <v>BHINNEKA CRYTO VX7 GAMING MOUSE WHITE</v>
      </c>
      <c r="J7545" t="str">
        <f>VLOOKUP(E7545,'Data Produk'!$A$2:$E$2517,4,FALSE)</f>
        <v>MOUSE GAMING</v>
      </c>
      <c r="K7545" t="str">
        <f>VLOOKUP(D7545,'Data Outlet'!$A$2:$D$17,4,FALSE)</f>
        <v>Gita Rahma</v>
      </c>
      <c r="L7545" t="str">
        <f>VLOOKUP(D7545,'Data Outlet'!$A$2:$D$17,2,FALSE)</f>
        <v>MALL GANDARIA CITY</v>
      </c>
    </row>
    <row r="7546" spans="1:12" x14ac:dyDescent="0.25">
      <c r="A7546" t="str">
        <f t="shared" si="236"/>
        <v>T-7545</v>
      </c>
      <c r="B7546" s="3" t="s">
        <v>2584</v>
      </c>
      <c r="C7546" s="5">
        <v>45332</v>
      </c>
      <c r="D7546" s="3" t="s">
        <v>41</v>
      </c>
      <c r="E7546" s="4" t="s">
        <v>1201</v>
      </c>
      <c r="F7546" s="9">
        <v>2</v>
      </c>
      <c r="G7546">
        <f>VLOOKUP(E7546,'Data Produk'!$A$2:$E$2517,5,FALSE)</f>
        <v>34200</v>
      </c>
      <c r="H7546">
        <f t="shared" si="235"/>
        <v>68400</v>
      </c>
      <c r="I7546" t="str">
        <f>VLOOKUP(E7546,'Data Produk'!$A$2:$E$2517,3,FALSE)</f>
        <v>KDL105 BHINNEKA USB CABLE LIGHTNING</v>
      </c>
      <c r="J7546" t="str">
        <f>VLOOKUP(E7546,'Data Produk'!$A$2:$E$2517,4,FALSE)</f>
        <v>CABLE</v>
      </c>
      <c r="K7546" t="str">
        <f>VLOOKUP(D7546,'Data Outlet'!$A$2:$D$17,4,FALSE)</f>
        <v>Gita Rahma</v>
      </c>
      <c r="L7546" t="str">
        <f>VLOOKUP(D7546,'Data Outlet'!$A$2:$D$17,2,FALSE)</f>
        <v>MALL GANDARIA CITY</v>
      </c>
    </row>
    <row r="7547" spans="1:12" x14ac:dyDescent="0.25">
      <c r="A7547" t="str">
        <f t="shared" si="236"/>
        <v>T-7546</v>
      </c>
      <c r="B7547" s="3" t="s">
        <v>2584</v>
      </c>
      <c r="C7547" s="5">
        <v>45327</v>
      </c>
      <c r="D7547" s="3" t="s">
        <v>43</v>
      </c>
      <c r="E7547" s="4" t="s">
        <v>1384</v>
      </c>
      <c r="F7547" s="9">
        <v>1</v>
      </c>
      <c r="G7547">
        <f>VLOOKUP(E7547,'Data Produk'!$A$2:$E$2517,5,FALSE)</f>
        <v>36900</v>
      </c>
      <c r="H7547">
        <f t="shared" si="235"/>
        <v>36900</v>
      </c>
      <c r="I7547" t="str">
        <f>VLOOKUP(E7547,'Data Produk'!$A$2:$E$2517,3,FALSE)</f>
        <v>KL106 BHINNEKA USB CABLE LIGHTNING</v>
      </c>
      <c r="J7547" t="str">
        <f>VLOOKUP(E7547,'Data Produk'!$A$2:$E$2517,4,FALSE)</f>
        <v>CABLE</v>
      </c>
      <c r="K7547" t="str">
        <f>VLOOKUP(D7547,'Data Outlet'!$A$2:$D$17,4,FALSE)</f>
        <v>Gita Rahma</v>
      </c>
      <c r="L7547" t="str">
        <f>VLOOKUP(D7547,'Data Outlet'!$A$2:$D$17,2,FALSE)</f>
        <v>MALL OF INDONESIA</v>
      </c>
    </row>
    <row r="7548" spans="1:12" x14ac:dyDescent="0.25">
      <c r="A7548" t="str">
        <f t="shared" si="236"/>
        <v>T-7547</v>
      </c>
      <c r="B7548" s="3" t="s">
        <v>2584</v>
      </c>
      <c r="C7548" s="5">
        <v>45351</v>
      </c>
      <c r="D7548" s="3" t="s">
        <v>43</v>
      </c>
      <c r="E7548" s="4" t="s">
        <v>631</v>
      </c>
      <c r="F7548" s="9">
        <v>1</v>
      </c>
      <c r="G7548">
        <f>VLOOKUP(E7548,'Data Produk'!$A$2:$E$2517,5,FALSE)</f>
        <v>143100</v>
      </c>
      <c r="H7548">
        <f t="shared" si="235"/>
        <v>143100</v>
      </c>
      <c r="I7548" t="str">
        <f>VLOOKUP(E7548,'Data Produk'!$A$2:$E$2517,3,FALSE)</f>
        <v>BHINNEKA VENOM II WGC2 GAMING MOUSE MINT</v>
      </c>
      <c r="J7548" t="str">
        <f>VLOOKUP(E7548,'Data Produk'!$A$2:$E$2517,4,FALSE)</f>
        <v>MOUSE GAMING</v>
      </c>
      <c r="K7548" t="str">
        <f>VLOOKUP(D7548,'Data Outlet'!$A$2:$D$17,4,FALSE)</f>
        <v>Gita Rahma</v>
      </c>
      <c r="L7548" t="str">
        <f>VLOOKUP(D7548,'Data Outlet'!$A$2:$D$17,2,FALSE)</f>
        <v>MALL OF INDONESIA</v>
      </c>
    </row>
    <row r="7549" spans="1:12" x14ac:dyDescent="0.25">
      <c r="A7549" t="str">
        <f t="shared" si="236"/>
        <v>T-7548</v>
      </c>
      <c r="B7549" s="3" t="s">
        <v>2584</v>
      </c>
      <c r="C7549" s="5">
        <v>45349</v>
      </c>
      <c r="D7549" s="3" t="s">
        <v>43</v>
      </c>
      <c r="E7549" s="4" t="s">
        <v>507</v>
      </c>
      <c r="F7549" s="9">
        <v>2</v>
      </c>
      <c r="G7549">
        <f>VLOOKUP(E7549,'Data Produk'!$A$2:$E$2517,5,FALSE)</f>
        <v>82800</v>
      </c>
      <c r="H7549">
        <f t="shared" si="235"/>
        <v>165600</v>
      </c>
      <c r="I7549" t="str">
        <f>VLOOKUP(E7549,'Data Produk'!$A$2:$E$2517,3,FALSE)</f>
        <v>BHINNEKA W190 OFFICE MOUSE BLACK</v>
      </c>
      <c r="J7549" t="str">
        <f>VLOOKUP(E7549,'Data Produk'!$A$2:$E$2517,4,FALSE)</f>
        <v>OFFICE MOUSE</v>
      </c>
      <c r="K7549" t="str">
        <f>VLOOKUP(D7549,'Data Outlet'!$A$2:$D$17,4,FALSE)</f>
        <v>Gita Rahma</v>
      </c>
      <c r="L7549" t="str">
        <f>VLOOKUP(D7549,'Data Outlet'!$A$2:$D$17,2,FALSE)</f>
        <v>MALL OF INDONESIA</v>
      </c>
    </row>
    <row r="7550" spans="1:12" x14ac:dyDescent="0.25">
      <c r="A7550" t="str">
        <f t="shared" si="236"/>
        <v>T-7549</v>
      </c>
      <c r="B7550" s="3" t="s">
        <v>2584</v>
      </c>
      <c r="C7550" s="5">
        <v>45337</v>
      </c>
      <c r="D7550" s="3" t="s">
        <v>44</v>
      </c>
      <c r="E7550" s="4" t="s">
        <v>2256</v>
      </c>
      <c r="F7550" s="9">
        <v>1</v>
      </c>
      <c r="G7550">
        <f>VLOOKUP(E7550,'Data Produk'!$A$2:$E$2517,5,FALSE)</f>
        <v>378000</v>
      </c>
      <c r="H7550">
        <f t="shared" si="235"/>
        <v>378000</v>
      </c>
      <c r="I7550" t="str">
        <f>VLOOKUP(E7550,'Data Produk'!$A$2:$E$2517,3,FALSE)</f>
        <v>WH01 BHINNEKA HEADSET WIRELESS Black</v>
      </c>
      <c r="J7550" t="str">
        <f>VLOOKUP(E7550,'Data Produk'!$A$2:$E$2517,4,FALSE)</f>
        <v>WIRELESS HEADSET</v>
      </c>
      <c r="K7550" t="str">
        <f>VLOOKUP(D7550,'Data Outlet'!$A$2:$D$17,4,FALSE)</f>
        <v>Gita Rahma</v>
      </c>
      <c r="L7550" t="str">
        <f>VLOOKUP(D7550,'Data Outlet'!$A$2:$D$17,2,FALSE)</f>
        <v>PAKUWON</v>
      </c>
    </row>
    <row r="7551" spans="1:12" x14ac:dyDescent="0.25">
      <c r="A7551" t="str">
        <f t="shared" si="236"/>
        <v>T-7550</v>
      </c>
      <c r="B7551" s="3" t="s">
        <v>2584</v>
      </c>
      <c r="C7551" s="5">
        <v>45346</v>
      </c>
      <c r="D7551" s="3" t="s">
        <v>43</v>
      </c>
      <c r="E7551" s="4" t="s">
        <v>1285</v>
      </c>
      <c r="F7551" s="9">
        <v>1</v>
      </c>
      <c r="G7551">
        <f>VLOOKUP(E7551,'Data Produk'!$A$2:$E$2517,5,FALSE)</f>
        <v>34200</v>
      </c>
      <c r="H7551">
        <f t="shared" si="235"/>
        <v>34200</v>
      </c>
      <c r="I7551" t="str">
        <f>VLOOKUP(E7551,'Data Produk'!$A$2:$E$2517,3,FALSE)</f>
        <v>KC104 BHINNEKA USB CABLE TYPE C</v>
      </c>
      <c r="J7551" t="str">
        <f>VLOOKUP(E7551,'Data Produk'!$A$2:$E$2517,4,FALSE)</f>
        <v>CABLE</v>
      </c>
      <c r="K7551" t="str">
        <f>VLOOKUP(D7551,'Data Outlet'!$A$2:$D$17,4,FALSE)</f>
        <v>Gita Rahma</v>
      </c>
      <c r="L7551" t="str">
        <f>VLOOKUP(D7551,'Data Outlet'!$A$2:$D$17,2,FALSE)</f>
        <v>MALL OF INDONESIA</v>
      </c>
    </row>
    <row r="7552" spans="1:12" x14ac:dyDescent="0.25">
      <c r="A7552" t="str">
        <f t="shared" si="236"/>
        <v>T-7551</v>
      </c>
      <c r="B7552" s="3" t="s">
        <v>2584</v>
      </c>
      <c r="C7552" s="5">
        <v>45331</v>
      </c>
      <c r="D7552" s="3" t="s">
        <v>43</v>
      </c>
      <c r="E7552" s="4" t="s">
        <v>1761</v>
      </c>
      <c r="F7552" s="9">
        <v>2</v>
      </c>
      <c r="G7552">
        <f>VLOOKUP(E7552,'Data Produk'!$A$2:$E$2517,5,FALSE)</f>
        <v>26100</v>
      </c>
      <c r="H7552">
        <f t="shared" si="235"/>
        <v>52200</v>
      </c>
      <c r="I7552" t="str">
        <f>VLOOKUP(E7552,'Data Produk'!$A$2:$E$2517,3,FALSE)</f>
        <v>KM102 BHINNEKA USB CABLE MICRO</v>
      </c>
      <c r="J7552" t="str">
        <f>VLOOKUP(E7552,'Data Produk'!$A$2:$E$2517,4,FALSE)</f>
        <v>CABLE</v>
      </c>
      <c r="K7552" t="str">
        <f>VLOOKUP(D7552,'Data Outlet'!$A$2:$D$17,4,FALSE)</f>
        <v>Gita Rahma</v>
      </c>
      <c r="L7552" t="str">
        <f>VLOOKUP(D7552,'Data Outlet'!$A$2:$D$17,2,FALSE)</f>
        <v>MALL OF INDONESIA</v>
      </c>
    </row>
    <row r="7553" spans="1:12" x14ac:dyDescent="0.25">
      <c r="A7553" t="str">
        <f t="shared" si="236"/>
        <v>T-7552</v>
      </c>
      <c r="B7553" s="3" t="s">
        <v>2584</v>
      </c>
      <c r="C7553" s="5">
        <v>45333</v>
      </c>
      <c r="D7553" s="3" t="s">
        <v>43</v>
      </c>
      <c r="E7553" s="4" t="s">
        <v>1273</v>
      </c>
      <c r="F7553" s="9">
        <v>3</v>
      </c>
      <c r="G7553">
        <f>VLOOKUP(E7553,'Data Produk'!$A$2:$E$2517,5,FALSE)</f>
        <v>35100</v>
      </c>
      <c r="H7553">
        <f t="shared" si="235"/>
        <v>105300</v>
      </c>
      <c r="I7553" t="str">
        <f>VLOOKUP(E7553,'Data Produk'!$A$2:$E$2517,3,FALSE)</f>
        <v>KL104 BHINNEKA USB CABLE LIGHTNING</v>
      </c>
      <c r="J7553" t="str">
        <f>VLOOKUP(E7553,'Data Produk'!$A$2:$E$2517,4,FALSE)</f>
        <v>CABLE</v>
      </c>
      <c r="K7553" t="str">
        <f>VLOOKUP(D7553,'Data Outlet'!$A$2:$D$17,4,FALSE)</f>
        <v>Gita Rahma</v>
      </c>
      <c r="L7553" t="str">
        <f>VLOOKUP(D7553,'Data Outlet'!$A$2:$D$17,2,FALSE)</f>
        <v>MALL OF INDONESIA</v>
      </c>
    </row>
    <row r="7554" spans="1:12" x14ac:dyDescent="0.25">
      <c r="A7554" t="str">
        <f t="shared" si="236"/>
        <v>T-7553</v>
      </c>
      <c r="B7554" s="3" t="s">
        <v>2584</v>
      </c>
      <c r="C7554" s="5">
        <v>45334</v>
      </c>
      <c r="D7554" s="3" t="s">
        <v>43</v>
      </c>
      <c r="E7554" s="4" t="s">
        <v>2257</v>
      </c>
      <c r="F7554" s="9">
        <v>1</v>
      </c>
      <c r="G7554">
        <f>VLOOKUP(E7554,'Data Produk'!$A$2:$E$2517,5,FALSE)</f>
        <v>314100</v>
      </c>
      <c r="H7554">
        <f t="shared" si="235"/>
        <v>314100</v>
      </c>
      <c r="I7554" t="str">
        <f>VLOOKUP(E7554,'Data Produk'!$A$2:$E$2517,3,FALSE)</f>
        <v>BHINNEKA POWER PLUS 65W 3-PORTS GAN CHARGER (PD/PPS+QC) BLACK</v>
      </c>
      <c r="J7554" t="str">
        <f>VLOOKUP(E7554,'Data Produk'!$A$2:$E$2517,4,FALSE)</f>
        <v>CHARGER</v>
      </c>
      <c r="K7554" t="str">
        <f>VLOOKUP(D7554,'Data Outlet'!$A$2:$D$17,4,FALSE)</f>
        <v>Gita Rahma</v>
      </c>
      <c r="L7554" t="str">
        <f>VLOOKUP(D7554,'Data Outlet'!$A$2:$D$17,2,FALSE)</f>
        <v>MALL OF INDONESIA</v>
      </c>
    </row>
    <row r="7555" spans="1:12" x14ac:dyDescent="0.25">
      <c r="A7555" t="str">
        <f t="shared" si="236"/>
        <v>T-7554</v>
      </c>
      <c r="B7555" s="3" t="s">
        <v>2584</v>
      </c>
      <c r="C7555" s="5">
        <v>45331</v>
      </c>
      <c r="D7555" s="3" t="s">
        <v>44</v>
      </c>
      <c r="E7555" s="4" t="s">
        <v>2169</v>
      </c>
      <c r="F7555" s="9">
        <v>1</v>
      </c>
      <c r="G7555">
        <f>VLOOKUP(E7555,'Data Produk'!$A$2:$E$2517,5,FALSE)</f>
        <v>170100</v>
      </c>
      <c r="H7555">
        <f t="shared" ref="H7555:H7618" si="237">G7555*F7555</f>
        <v>170100</v>
      </c>
      <c r="I7555" t="str">
        <f>VLOOKUP(E7555,'Data Produk'!$A$2:$E$2517,3,FALSE)</f>
        <v>BHINNEKA Gaming Deskmat ATO MP905 KANAGAWA</v>
      </c>
      <c r="J7555" t="str">
        <f>VLOOKUP(E7555,'Data Produk'!$A$2:$E$2517,4,FALSE)</f>
        <v>DESKMAT</v>
      </c>
      <c r="K7555" t="str">
        <f>VLOOKUP(D7555,'Data Outlet'!$A$2:$D$17,4,FALSE)</f>
        <v>Gita Rahma</v>
      </c>
      <c r="L7555" t="str">
        <f>VLOOKUP(D7555,'Data Outlet'!$A$2:$D$17,2,FALSE)</f>
        <v>PAKUWON</v>
      </c>
    </row>
    <row r="7556" spans="1:12" x14ac:dyDescent="0.25">
      <c r="A7556" t="str">
        <f t="shared" si="236"/>
        <v>T-7555</v>
      </c>
      <c r="B7556" s="3" t="s">
        <v>2584</v>
      </c>
      <c r="C7556" s="5">
        <v>45345</v>
      </c>
      <c r="D7556" s="3" t="s">
        <v>43</v>
      </c>
      <c r="E7556" s="4" t="s">
        <v>592</v>
      </c>
      <c r="F7556" s="9">
        <v>1</v>
      </c>
      <c r="G7556">
        <f>VLOOKUP(E7556,'Data Produk'!$A$2:$E$2517,5,FALSE)</f>
        <v>116100</v>
      </c>
      <c r="H7556">
        <f t="shared" si="237"/>
        <v>116100</v>
      </c>
      <c r="I7556" t="str">
        <f>VLOOKUP(E7556,'Data Produk'!$A$2:$E$2517,3,FALSE)</f>
        <v>BHINNEKA SMART LED STRIP SL0103</v>
      </c>
      <c r="J7556" t="str">
        <f>VLOOKUP(E7556,'Data Produk'!$A$2:$E$2517,4,FALSE)</f>
        <v>SMART LIFE</v>
      </c>
      <c r="K7556" t="str">
        <f>VLOOKUP(D7556,'Data Outlet'!$A$2:$D$17,4,FALSE)</f>
        <v>Gita Rahma</v>
      </c>
      <c r="L7556" t="str">
        <f>VLOOKUP(D7556,'Data Outlet'!$A$2:$D$17,2,FALSE)</f>
        <v>MALL OF INDONESIA</v>
      </c>
    </row>
    <row r="7557" spans="1:12" x14ac:dyDescent="0.25">
      <c r="A7557" t="str">
        <f t="shared" si="236"/>
        <v>T-7556</v>
      </c>
      <c r="B7557" s="3" t="s">
        <v>2584</v>
      </c>
      <c r="C7557" s="5">
        <v>45325</v>
      </c>
      <c r="D7557" s="3" t="s">
        <v>43</v>
      </c>
      <c r="E7557" s="4" t="s">
        <v>578</v>
      </c>
      <c r="F7557" s="9">
        <v>1</v>
      </c>
      <c r="G7557">
        <f>VLOOKUP(E7557,'Data Produk'!$A$2:$E$2517,5,FALSE)</f>
        <v>29700</v>
      </c>
      <c r="H7557">
        <f t="shared" si="237"/>
        <v>29700</v>
      </c>
      <c r="I7557" t="str">
        <f>VLOOKUP(E7557,'Data Produk'!$A$2:$E$2517,3,FALSE)</f>
        <v>KL201 BHINNEKA USB CABLE LIGHTNING</v>
      </c>
      <c r="J7557" t="str">
        <f>VLOOKUP(E7557,'Data Produk'!$A$2:$E$2517,4,FALSE)</f>
        <v>CABLE</v>
      </c>
      <c r="K7557" t="str">
        <f>VLOOKUP(D7557,'Data Outlet'!$A$2:$D$17,4,FALSE)</f>
        <v>Gita Rahma</v>
      </c>
      <c r="L7557" t="str">
        <f>VLOOKUP(D7557,'Data Outlet'!$A$2:$D$17,2,FALSE)</f>
        <v>MALL OF INDONESIA</v>
      </c>
    </row>
    <row r="7558" spans="1:12" x14ac:dyDescent="0.25">
      <c r="A7558" t="str">
        <f t="shared" si="236"/>
        <v>T-7557</v>
      </c>
      <c r="B7558" s="3" t="s">
        <v>2584</v>
      </c>
      <c r="C7558" s="5">
        <v>45339</v>
      </c>
      <c r="D7558" s="3" t="s">
        <v>44</v>
      </c>
      <c r="E7558" s="4" t="s">
        <v>2225</v>
      </c>
      <c r="F7558" s="9">
        <v>1</v>
      </c>
      <c r="G7558">
        <f>VLOOKUP(E7558,'Data Produk'!$A$2:$E$2517,5,FALSE)</f>
        <v>116100</v>
      </c>
      <c r="H7558">
        <f t="shared" si="237"/>
        <v>116100</v>
      </c>
      <c r="I7558" t="str">
        <f>VLOOKUP(E7558,'Data Produk'!$A$2:$E$2517,3,FALSE)</f>
        <v>BHINNEKA SMART LED STRIP SL0103</v>
      </c>
      <c r="J7558" t="str">
        <f>VLOOKUP(E7558,'Data Produk'!$A$2:$E$2517,4,FALSE)</f>
        <v>SMART LIFE</v>
      </c>
      <c r="K7558" t="str">
        <f>VLOOKUP(D7558,'Data Outlet'!$A$2:$D$17,4,FALSE)</f>
        <v>Gita Rahma</v>
      </c>
      <c r="L7558" t="str">
        <f>VLOOKUP(D7558,'Data Outlet'!$A$2:$D$17,2,FALSE)</f>
        <v>PAKUWON</v>
      </c>
    </row>
    <row r="7559" spans="1:12" x14ac:dyDescent="0.25">
      <c r="A7559" t="str">
        <f t="shared" si="236"/>
        <v>T-7558</v>
      </c>
      <c r="B7559" s="3" t="s">
        <v>2584</v>
      </c>
      <c r="C7559" s="5">
        <v>45341</v>
      </c>
      <c r="D7559" s="3" t="s">
        <v>43</v>
      </c>
      <c r="E7559" s="4" t="s">
        <v>864</v>
      </c>
      <c r="F7559" s="9">
        <v>1</v>
      </c>
      <c r="G7559">
        <f>VLOOKUP(E7559,'Data Produk'!$A$2:$E$2517,5,FALSE)</f>
        <v>37350</v>
      </c>
      <c r="H7559">
        <f t="shared" si="237"/>
        <v>37350</v>
      </c>
      <c r="I7559" t="str">
        <f>VLOOKUP(E7559,'Data Produk'!$A$2:$E$2517,3,FALSE)</f>
        <v>BHINNEKA LAVALIER MV01 MICROPHONE BLACK</v>
      </c>
      <c r="J7559" t="str">
        <f>VLOOKUP(E7559,'Data Produk'!$A$2:$E$2517,4,FALSE)</f>
        <v>STREAMING DEVICES</v>
      </c>
      <c r="K7559" t="str">
        <f>VLOOKUP(D7559,'Data Outlet'!$A$2:$D$17,4,FALSE)</f>
        <v>Gita Rahma</v>
      </c>
      <c r="L7559" t="str">
        <f>VLOOKUP(D7559,'Data Outlet'!$A$2:$D$17,2,FALSE)</f>
        <v>MALL OF INDONESIA</v>
      </c>
    </row>
    <row r="7560" spans="1:12" x14ac:dyDescent="0.25">
      <c r="A7560" t="str">
        <f t="shared" si="236"/>
        <v>T-7559</v>
      </c>
      <c r="B7560" s="3" t="s">
        <v>2584</v>
      </c>
      <c r="C7560" s="5">
        <v>45340</v>
      </c>
      <c r="D7560" s="3" t="s">
        <v>43</v>
      </c>
      <c r="E7560" s="4" t="s">
        <v>2258</v>
      </c>
      <c r="F7560" s="9">
        <v>2</v>
      </c>
      <c r="G7560">
        <f>VLOOKUP(E7560,'Data Produk'!$A$2:$E$2517,5,FALSE)</f>
        <v>53100</v>
      </c>
      <c r="H7560">
        <f t="shared" si="237"/>
        <v>106200</v>
      </c>
      <c r="I7560" t="str">
        <f>VLOOKUP(E7560,'Data Produk'!$A$2:$E$2517,3,FALSE)</f>
        <v>BHINNEKA POWER PURE 18W 1-PORT TYPE-A USB CHARGER (QC) WHITE</v>
      </c>
      <c r="J7560" t="str">
        <f>VLOOKUP(E7560,'Data Produk'!$A$2:$E$2517,4,FALSE)</f>
        <v>CHARGER</v>
      </c>
      <c r="K7560" t="str">
        <f>VLOOKUP(D7560,'Data Outlet'!$A$2:$D$17,4,FALSE)</f>
        <v>Gita Rahma</v>
      </c>
      <c r="L7560" t="str">
        <f>VLOOKUP(D7560,'Data Outlet'!$A$2:$D$17,2,FALSE)</f>
        <v>MALL OF INDONESIA</v>
      </c>
    </row>
    <row r="7561" spans="1:12" x14ac:dyDescent="0.25">
      <c r="A7561" t="str">
        <f t="shared" si="236"/>
        <v>T-7560</v>
      </c>
      <c r="B7561" s="3" t="s">
        <v>2584</v>
      </c>
      <c r="C7561" s="5">
        <v>45330</v>
      </c>
      <c r="D7561" s="3" t="s">
        <v>43</v>
      </c>
      <c r="E7561" s="4" t="s">
        <v>539</v>
      </c>
      <c r="F7561" s="9">
        <v>1</v>
      </c>
      <c r="G7561">
        <f>VLOOKUP(E7561,'Data Produk'!$A$2:$E$2517,5,FALSE)</f>
        <v>57150</v>
      </c>
      <c r="H7561">
        <f t="shared" si="237"/>
        <v>57150</v>
      </c>
      <c r="I7561" t="str">
        <f>VLOOKUP(E7561,'Data Produk'!$A$2:$E$2517,3,FALSE)</f>
        <v>BHINNEKA AGILE MP353 GAMING MOUSEPAD BLACK</v>
      </c>
      <c r="J7561" t="str">
        <f>VLOOKUP(E7561,'Data Produk'!$A$2:$E$2517,4,FALSE)</f>
        <v>GAMING MOUSEPAD</v>
      </c>
      <c r="K7561" t="str">
        <f>VLOOKUP(D7561,'Data Outlet'!$A$2:$D$17,4,FALSE)</f>
        <v>Gita Rahma</v>
      </c>
      <c r="L7561" t="str">
        <f>VLOOKUP(D7561,'Data Outlet'!$A$2:$D$17,2,FALSE)</f>
        <v>MALL OF INDONESIA</v>
      </c>
    </row>
    <row r="7562" spans="1:12" x14ac:dyDescent="0.25">
      <c r="A7562" t="str">
        <f t="shared" si="236"/>
        <v>T-7561</v>
      </c>
      <c r="B7562" s="3" t="s">
        <v>2584</v>
      </c>
      <c r="C7562" s="5">
        <v>45329</v>
      </c>
      <c r="D7562" s="3" t="s">
        <v>44</v>
      </c>
      <c r="E7562" s="4" t="s">
        <v>1927</v>
      </c>
      <c r="F7562" s="9">
        <v>1</v>
      </c>
      <c r="G7562">
        <f>VLOOKUP(E7562,'Data Produk'!$A$2:$E$2517,5,FALSE)</f>
        <v>34200</v>
      </c>
      <c r="H7562">
        <f t="shared" si="237"/>
        <v>34200</v>
      </c>
      <c r="I7562" t="str">
        <f>VLOOKUP(E7562,'Data Produk'!$A$2:$E$2517,3,FALSE)</f>
        <v>KC104 BHINNEKA USB CABLE TYPE C</v>
      </c>
      <c r="J7562" t="str">
        <f>VLOOKUP(E7562,'Data Produk'!$A$2:$E$2517,4,FALSE)</f>
        <v>CABLE</v>
      </c>
      <c r="K7562" t="str">
        <f>VLOOKUP(D7562,'Data Outlet'!$A$2:$D$17,4,FALSE)</f>
        <v>Gita Rahma</v>
      </c>
      <c r="L7562" t="str">
        <f>VLOOKUP(D7562,'Data Outlet'!$A$2:$D$17,2,FALSE)</f>
        <v>PAKUWON</v>
      </c>
    </row>
    <row r="7563" spans="1:12" x14ac:dyDescent="0.25">
      <c r="A7563" t="str">
        <f t="shared" si="236"/>
        <v>T-7562</v>
      </c>
      <c r="B7563" s="3" t="s">
        <v>2584</v>
      </c>
      <c r="C7563" s="5">
        <v>45325</v>
      </c>
      <c r="D7563" s="3" t="s">
        <v>43</v>
      </c>
      <c r="E7563" s="4" t="s">
        <v>545</v>
      </c>
      <c r="F7563" s="9">
        <v>1</v>
      </c>
      <c r="G7563">
        <f>VLOOKUP(E7563,'Data Produk'!$A$2:$E$2517,5,FALSE)</f>
        <v>74700</v>
      </c>
      <c r="H7563">
        <f t="shared" si="237"/>
        <v>74700</v>
      </c>
      <c r="I7563" t="str">
        <f>VLOOKUP(E7563,'Data Produk'!$A$2:$E$2517,3,FALSE)</f>
        <v>BHINNEKA KM100 OFFICE COMBO BLACK</v>
      </c>
      <c r="J7563" t="str">
        <f>VLOOKUP(E7563,'Data Produk'!$A$2:$E$2517,4,FALSE)</f>
        <v>OFFICE COMBO</v>
      </c>
      <c r="K7563" t="str">
        <f>VLOOKUP(D7563,'Data Outlet'!$A$2:$D$17,4,FALSE)</f>
        <v>Gita Rahma</v>
      </c>
      <c r="L7563" t="str">
        <f>VLOOKUP(D7563,'Data Outlet'!$A$2:$D$17,2,FALSE)</f>
        <v>MALL OF INDONESIA</v>
      </c>
    </row>
    <row r="7564" spans="1:12" x14ac:dyDescent="0.25">
      <c r="A7564" t="str">
        <f t="shared" ref="A7564:A7627" si="238">"T-"&amp;ROW()-1</f>
        <v>T-7563</v>
      </c>
      <c r="B7564" s="3" t="s">
        <v>2584</v>
      </c>
      <c r="C7564" s="5">
        <v>45323</v>
      </c>
      <c r="D7564" s="3" t="s">
        <v>43</v>
      </c>
      <c r="E7564" s="4" t="s">
        <v>524</v>
      </c>
      <c r="F7564" s="9">
        <v>1</v>
      </c>
      <c r="G7564">
        <f>VLOOKUP(E7564,'Data Produk'!$A$2:$E$2517,5,FALSE)</f>
        <v>12600</v>
      </c>
      <c r="H7564">
        <f t="shared" si="237"/>
        <v>12600</v>
      </c>
      <c r="I7564" t="str">
        <f>VLOOKUP(E7564,'Data Produk'!$A$2:$E$2517,3,FALSE)</f>
        <v>BHINNEKA BASIC XL MP64 BASIC MOUSEPAD BLACK</v>
      </c>
      <c r="J7564" t="str">
        <f>VLOOKUP(E7564,'Data Produk'!$A$2:$E$2517,4,FALSE)</f>
        <v>BASIC MOUSEPAD</v>
      </c>
      <c r="K7564" t="str">
        <f>VLOOKUP(D7564,'Data Outlet'!$A$2:$D$17,4,FALSE)</f>
        <v>Gita Rahma</v>
      </c>
      <c r="L7564" t="str">
        <f>VLOOKUP(D7564,'Data Outlet'!$A$2:$D$17,2,FALSE)</f>
        <v>MALL OF INDONESIA</v>
      </c>
    </row>
    <row r="7565" spans="1:12" x14ac:dyDescent="0.25">
      <c r="A7565" t="str">
        <f t="shared" si="238"/>
        <v>T-7564</v>
      </c>
      <c r="B7565" s="3" t="s">
        <v>2584</v>
      </c>
      <c r="C7565" s="5">
        <v>45346</v>
      </c>
      <c r="D7565" s="3" t="s">
        <v>44</v>
      </c>
      <c r="E7565" s="4" t="s">
        <v>1821</v>
      </c>
      <c r="F7565" s="9">
        <v>4</v>
      </c>
      <c r="G7565">
        <f>VLOOKUP(E7565,'Data Produk'!$A$2:$E$2517,5,FALSE)</f>
        <v>40500</v>
      </c>
      <c r="H7565">
        <f t="shared" si="237"/>
        <v>162000</v>
      </c>
      <c r="I7565" t="str">
        <f>VLOOKUP(E7565,'Data Produk'!$A$2:$E$2517,3,FALSE)</f>
        <v>BHINNEKA Mouse Wireless W188 WHITE</v>
      </c>
      <c r="J7565" t="str">
        <f>VLOOKUP(E7565,'Data Produk'!$A$2:$E$2517,4,FALSE)</f>
        <v>OFFICE MOUSE</v>
      </c>
      <c r="K7565" t="str">
        <f>VLOOKUP(D7565,'Data Outlet'!$A$2:$D$17,4,FALSE)</f>
        <v>Gita Rahma</v>
      </c>
      <c r="L7565" t="str">
        <f>VLOOKUP(D7565,'Data Outlet'!$A$2:$D$17,2,FALSE)</f>
        <v>PAKUWON</v>
      </c>
    </row>
    <row r="7566" spans="1:12" x14ac:dyDescent="0.25">
      <c r="A7566" t="str">
        <f t="shared" si="238"/>
        <v>T-7565</v>
      </c>
      <c r="B7566" s="3" t="s">
        <v>2584</v>
      </c>
      <c r="C7566" s="5">
        <v>45326</v>
      </c>
      <c r="D7566" s="3" t="s">
        <v>44</v>
      </c>
      <c r="E7566" s="4" t="s">
        <v>1536</v>
      </c>
      <c r="F7566" s="9">
        <v>1</v>
      </c>
      <c r="G7566">
        <f>VLOOKUP(E7566,'Data Produk'!$A$2:$E$2517,5,FALSE)</f>
        <v>76500</v>
      </c>
      <c r="H7566">
        <f t="shared" si="237"/>
        <v>76500</v>
      </c>
      <c r="I7566" t="str">
        <f>VLOOKUP(E7566,'Data Produk'!$A$2:$E$2517,3,FALSE)</f>
        <v>BHINNEKA Gaming Keyboard K-511.</v>
      </c>
      <c r="J7566" t="str">
        <f>VLOOKUP(E7566,'Data Produk'!$A$2:$E$2517,4,FALSE)</f>
        <v>KEYBOARD GAMING</v>
      </c>
      <c r="K7566" t="str">
        <f>VLOOKUP(D7566,'Data Outlet'!$A$2:$D$17,4,FALSE)</f>
        <v>Gita Rahma</v>
      </c>
      <c r="L7566" t="str">
        <f>VLOOKUP(D7566,'Data Outlet'!$A$2:$D$17,2,FALSE)</f>
        <v>PAKUWON</v>
      </c>
    </row>
    <row r="7567" spans="1:12" x14ac:dyDescent="0.25">
      <c r="A7567" t="str">
        <f t="shared" si="238"/>
        <v>T-7566</v>
      </c>
      <c r="B7567" s="3" t="s">
        <v>2584</v>
      </c>
      <c r="C7567" s="5">
        <v>45343</v>
      </c>
      <c r="D7567" s="3" t="s">
        <v>44</v>
      </c>
      <c r="E7567" s="4" t="s">
        <v>1731</v>
      </c>
      <c r="F7567" s="9">
        <v>1</v>
      </c>
      <c r="G7567">
        <f>VLOOKUP(E7567,'Data Produk'!$A$2:$E$2517,5,FALSE)</f>
        <v>148500</v>
      </c>
      <c r="H7567">
        <f t="shared" si="237"/>
        <v>148500</v>
      </c>
      <c r="I7567" t="str">
        <f>VLOOKUP(E7567,'Data Produk'!$A$2:$E$2517,3,FALSE)</f>
        <v>BHINNEKA SMART ADAPTOR LA1A01</v>
      </c>
      <c r="J7567" t="str">
        <f>VLOOKUP(E7567,'Data Produk'!$A$2:$E$2517,4,FALSE)</f>
        <v>SMART LIFE</v>
      </c>
      <c r="K7567" t="str">
        <f>VLOOKUP(D7567,'Data Outlet'!$A$2:$D$17,4,FALSE)</f>
        <v>Gita Rahma</v>
      </c>
      <c r="L7567" t="str">
        <f>VLOOKUP(D7567,'Data Outlet'!$A$2:$D$17,2,FALSE)</f>
        <v>PAKUWON</v>
      </c>
    </row>
    <row r="7568" spans="1:12" x14ac:dyDescent="0.25">
      <c r="A7568" t="str">
        <f t="shared" si="238"/>
        <v>T-7567</v>
      </c>
      <c r="B7568" s="3" t="s">
        <v>2584</v>
      </c>
      <c r="C7568" s="5">
        <v>45328</v>
      </c>
      <c r="D7568" s="3" t="s">
        <v>44</v>
      </c>
      <c r="E7568" s="4" t="s">
        <v>1411</v>
      </c>
      <c r="F7568" s="9">
        <v>2</v>
      </c>
      <c r="G7568">
        <f>VLOOKUP(E7568,'Data Produk'!$A$2:$E$2517,5,FALSE)</f>
        <v>94500</v>
      </c>
      <c r="H7568">
        <f t="shared" si="237"/>
        <v>189000</v>
      </c>
      <c r="I7568" t="str">
        <f>VLOOKUP(E7568,'Data Produk'!$A$2:$E$2517,3,FALSE)</f>
        <v>BHINNEKA SMART LIGHT BUB 12W SLB102</v>
      </c>
      <c r="J7568" t="str">
        <f>VLOOKUP(E7568,'Data Produk'!$A$2:$E$2517,4,FALSE)</f>
        <v>SMART LIFE</v>
      </c>
      <c r="K7568" t="str">
        <f>VLOOKUP(D7568,'Data Outlet'!$A$2:$D$17,4,FALSE)</f>
        <v>Gita Rahma</v>
      </c>
      <c r="L7568" t="str">
        <f>VLOOKUP(D7568,'Data Outlet'!$A$2:$D$17,2,FALSE)</f>
        <v>PAKUWON</v>
      </c>
    </row>
    <row r="7569" spans="1:12" x14ac:dyDescent="0.25">
      <c r="A7569" t="str">
        <f t="shared" si="238"/>
        <v>T-7568</v>
      </c>
      <c r="B7569" s="3" t="s">
        <v>2584</v>
      </c>
      <c r="C7569" s="5">
        <v>45347</v>
      </c>
      <c r="D7569" s="3" t="s">
        <v>43</v>
      </c>
      <c r="E7569" s="4" t="s">
        <v>2173</v>
      </c>
      <c r="F7569" s="9">
        <v>4</v>
      </c>
      <c r="G7569">
        <f>VLOOKUP(E7569,'Data Produk'!$A$2:$E$2517,5,FALSE)</f>
        <v>36900</v>
      </c>
      <c r="H7569">
        <f t="shared" si="237"/>
        <v>147600</v>
      </c>
      <c r="I7569" t="str">
        <f>VLOOKUP(E7569,'Data Produk'!$A$2:$E$2517,3,FALSE)</f>
        <v>KC106 BHINNEKA USB CABLE TYPE C</v>
      </c>
      <c r="J7569" t="str">
        <f>VLOOKUP(E7569,'Data Produk'!$A$2:$E$2517,4,FALSE)</f>
        <v>CABLE</v>
      </c>
      <c r="K7569" t="str">
        <f>VLOOKUP(D7569,'Data Outlet'!$A$2:$D$17,4,FALSE)</f>
        <v>Gita Rahma</v>
      </c>
      <c r="L7569" t="str">
        <f>VLOOKUP(D7569,'Data Outlet'!$A$2:$D$17,2,FALSE)</f>
        <v>MALL OF INDONESIA</v>
      </c>
    </row>
    <row r="7570" spans="1:12" x14ac:dyDescent="0.25">
      <c r="A7570" t="str">
        <f t="shared" si="238"/>
        <v>T-7569</v>
      </c>
      <c r="B7570" s="3" t="s">
        <v>2584</v>
      </c>
      <c r="C7570" s="5">
        <v>45326</v>
      </c>
      <c r="D7570" s="3" t="s">
        <v>44</v>
      </c>
      <c r="E7570" s="4" t="s">
        <v>2259</v>
      </c>
      <c r="F7570" s="9">
        <v>3</v>
      </c>
      <c r="G7570">
        <f>VLOOKUP(E7570,'Data Produk'!$A$2:$E$2517,5,FALSE)</f>
        <v>80100</v>
      </c>
      <c r="H7570">
        <f t="shared" si="237"/>
        <v>240300</v>
      </c>
      <c r="I7570" t="str">
        <f>VLOOKUP(E7570,'Data Produk'!$A$2:$E$2517,3,FALSE)</f>
        <v>BHINNEKA POWER GO 20W 1-PORT TYPE-C USB CHARGER (PD) WHITE</v>
      </c>
      <c r="J7570" t="str">
        <f>VLOOKUP(E7570,'Data Produk'!$A$2:$E$2517,4,FALSE)</f>
        <v>CHARGER</v>
      </c>
      <c r="K7570" t="str">
        <f>VLOOKUP(D7570,'Data Outlet'!$A$2:$D$17,4,FALSE)</f>
        <v>Gita Rahma</v>
      </c>
      <c r="L7570" t="str">
        <f>VLOOKUP(D7570,'Data Outlet'!$A$2:$D$17,2,FALSE)</f>
        <v>PAKUWON</v>
      </c>
    </row>
    <row r="7571" spans="1:12" x14ac:dyDescent="0.25">
      <c r="A7571" t="str">
        <f t="shared" si="238"/>
        <v>T-7570</v>
      </c>
      <c r="B7571" s="3" t="s">
        <v>2584</v>
      </c>
      <c r="C7571" s="5">
        <v>45343</v>
      </c>
      <c r="D7571" s="3" t="s">
        <v>43</v>
      </c>
      <c r="E7571" s="4" t="s">
        <v>744</v>
      </c>
      <c r="F7571" s="9">
        <v>2</v>
      </c>
      <c r="G7571">
        <f>VLOOKUP(E7571,'Data Produk'!$A$2:$E$2517,5,FALSE)</f>
        <v>81000</v>
      </c>
      <c r="H7571">
        <f t="shared" si="237"/>
        <v>162000</v>
      </c>
      <c r="I7571" t="str">
        <f>VLOOKUP(E7571,'Data Produk'!$A$2:$E$2517,3,FALSE)</f>
        <v>BHINNEKA THOR X9 GAMING MOUSE BLACK</v>
      </c>
      <c r="J7571" t="str">
        <f>VLOOKUP(E7571,'Data Produk'!$A$2:$E$2517,4,FALSE)</f>
        <v>MOUSE GAMING</v>
      </c>
      <c r="K7571" t="str">
        <f>VLOOKUP(D7571,'Data Outlet'!$A$2:$D$17,4,FALSE)</f>
        <v>Gita Rahma</v>
      </c>
      <c r="L7571" t="str">
        <f>VLOOKUP(D7571,'Data Outlet'!$A$2:$D$17,2,FALSE)</f>
        <v>MALL OF INDONESIA</v>
      </c>
    </row>
    <row r="7572" spans="1:12" x14ac:dyDescent="0.25">
      <c r="A7572" t="str">
        <f t="shared" si="238"/>
        <v>T-7571</v>
      </c>
      <c r="B7572" s="3" t="s">
        <v>2584</v>
      </c>
      <c r="C7572" s="5">
        <v>45350</v>
      </c>
      <c r="D7572" s="3" t="s">
        <v>43</v>
      </c>
      <c r="E7572" s="4" t="s">
        <v>2260</v>
      </c>
      <c r="F7572" s="9">
        <v>1</v>
      </c>
      <c r="G7572">
        <f>VLOOKUP(E7572,'Data Produk'!$A$2:$E$2517,5,FALSE)</f>
        <v>62100</v>
      </c>
      <c r="H7572">
        <f t="shared" si="237"/>
        <v>62100</v>
      </c>
      <c r="I7572" t="str">
        <f>VLOOKUP(E7572,'Data Produk'!$A$2:$E$2517,3,FALSE)</f>
        <v>BHINNEKA EG3 WIRED EARBUDS WHITE</v>
      </c>
      <c r="J7572" t="str">
        <f>VLOOKUP(E7572,'Data Produk'!$A$2:$E$2517,4,FALSE)</f>
        <v>EARPHONE</v>
      </c>
      <c r="K7572" t="str">
        <f>VLOOKUP(D7572,'Data Outlet'!$A$2:$D$17,4,FALSE)</f>
        <v>Gita Rahma</v>
      </c>
      <c r="L7572" t="str">
        <f>VLOOKUP(D7572,'Data Outlet'!$A$2:$D$17,2,FALSE)</f>
        <v>MALL OF INDONESIA</v>
      </c>
    </row>
    <row r="7573" spans="1:12" x14ac:dyDescent="0.25">
      <c r="A7573" t="str">
        <f t="shared" si="238"/>
        <v>T-7572</v>
      </c>
      <c r="B7573" s="3" t="s">
        <v>2584</v>
      </c>
      <c r="C7573" s="5">
        <v>45334</v>
      </c>
      <c r="D7573" s="3" t="s">
        <v>44</v>
      </c>
      <c r="E7573" s="4" t="s">
        <v>1410</v>
      </c>
      <c r="F7573" s="9">
        <v>1</v>
      </c>
      <c r="G7573">
        <f>VLOOKUP(E7573,'Data Produk'!$A$2:$E$2517,5,FALSE)</f>
        <v>125100</v>
      </c>
      <c r="H7573">
        <f t="shared" si="237"/>
        <v>125100</v>
      </c>
      <c r="I7573" t="str">
        <f>VLOOKUP(E7573,'Data Produk'!$A$2:$E$2517,3,FALSE)</f>
        <v>BHINNEKA THOR II X16 GAMING MOUSE BLACK</v>
      </c>
      <c r="J7573" t="str">
        <f>VLOOKUP(E7573,'Data Produk'!$A$2:$E$2517,4,FALSE)</f>
        <v>MOUSE GAMING</v>
      </c>
      <c r="K7573" t="str">
        <f>VLOOKUP(D7573,'Data Outlet'!$A$2:$D$17,4,FALSE)</f>
        <v>Gita Rahma</v>
      </c>
      <c r="L7573" t="str">
        <f>VLOOKUP(D7573,'Data Outlet'!$A$2:$D$17,2,FALSE)</f>
        <v>PAKUWON</v>
      </c>
    </row>
    <row r="7574" spans="1:12" x14ac:dyDescent="0.25">
      <c r="A7574" t="str">
        <f t="shared" si="238"/>
        <v>T-7573</v>
      </c>
      <c r="B7574" s="3" t="s">
        <v>2584</v>
      </c>
      <c r="C7574" s="5">
        <v>45335</v>
      </c>
      <c r="D7574" s="3" t="s">
        <v>44</v>
      </c>
      <c r="E7574" s="4" t="s">
        <v>1495</v>
      </c>
      <c r="F7574" s="9">
        <v>1</v>
      </c>
      <c r="G7574">
        <f>VLOOKUP(E7574,'Data Produk'!$A$2:$E$2517,5,FALSE)</f>
        <v>27000</v>
      </c>
      <c r="H7574">
        <f t="shared" si="237"/>
        <v>27000</v>
      </c>
      <c r="I7574" t="str">
        <f>VLOOKUP(E7574,'Data Produk'!$A$2:$E$2517,3,FALSE)</f>
        <v>KM201 BHINNEKA USB CABLE MICRO</v>
      </c>
      <c r="J7574" t="str">
        <f>VLOOKUP(E7574,'Data Produk'!$A$2:$E$2517,4,FALSE)</f>
        <v>CABLE</v>
      </c>
      <c r="K7574" t="str">
        <f>VLOOKUP(D7574,'Data Outlet'!$A$2:$D$17,4,FALSE)</f>
        <v>Gita Rahma</v>
      </c>
      <c r="L7574" t="str">
        <f>VLOOKUP(D7574,'Data Outlet'!$A$2:$D$17,2,FALSE)</f>
        <v>PAKUWON</v>
      </c>
    </row>
    <row r="7575" spans="1:12" x14ac:dyDescent="0.25">
      <c r="A7575" t="str">
        <f t="shared" si="238"/>
        <v>T-7574</v>
      </c>
      <c r="B7575" s="3" t="s">
        <v>2584</v>
      </c>
      <c r="C7575" s="5">
        <v>45338</v>
      </c>
      <c r="D7575" s="3" t="s">
        <v>44</v>
      </c>
      <c r="E7575" s="4" t="s">
        <v>1722</v>
      </c>
      <c r="F7575" s="9">
        <v>1</v>
      </c>
      <c r="G7575">
        <f>VLOOKUP(E7575,'Data Produk'!$A$2:$E$2517,5,FALSE)</f>
        <v>17100</v>
      </c>
      <c r="H7575">
        <f t="shared" si="237"/>
        <v>17100</v>
      </c>
      <c r="I7575" t="str">
        <f>VLOOKUP(E7575,'Data Produk'!$A$2:$E$2517,3,FALSE)</f>
        <v>BHINNEKA BASIC XL MP64 BASIC MOUSEPAD BLACK</v>
      </c>
      <c r="J7575" t="str">
        <f>VLOOKUP(E7575,'Data Produk'!$A$2:$E$2517,4,FALSE)</f>
        <v>BASIC MOUSEPAD</v>
      </c>
      <c r="K7575" t="str">
        <f>VLOOKUP(D7575,'Data Outlet'!$A$2:$D$17,4,FALSE)</f>
        <v>Gita Rahma</v>
      </c>
      <c r="L7575" t="str">
        <f>VLOOKUP(D7575,'Data Outlet'!$A$2:$D$17,2,FALSE)</f>
        <v>PAKUWON</v>
      </c>
    </row>
    <row r="7576" spans="1:12" x14ac:dyDescent="0.25">
      <c r="A7576" t="str">
        <f t="shared" si="238"/>
        <v>T-7575</v>
      </c>
      <c r="B7576" s="3" t="s">
        <v>2584</v>
      </c>
      <c r="C7576" s="5">
        <v>45324</v>
      </c>
      <c r="D7576" s="3" t="s">
        <v>43</v>
      </c>
      <c r="E7576" s="4" t="s">
        <v>871</v>
      </c>
      <c r="F7576" s="9">
        <v>1</v>
      </c>
      <c r="G7576">
        <f>VLOOKUP(E7576,'Data Produk'!$A$2:$E$2517,5,FALSE)</f>
        <v>34200</v>
      </c>
      <c r="H7576">
        <f t="shared" si="237"/>
        <v>34200</v>
      </c>
      <c r="I7576" t="str">
        <f>VLOOKUP(E7576,'Data Produk'!$A$2:$E$2517,3,FALSE)</f>
        <v>KDL105 BHINNEKA USB CABLE LIGHTNING</v>
      </c>
      <c r="J7576" t="str">
        <f>VLOOKUP(E7576,'Data Produk'!$A$2:$E$2517,4,FALSE)</f>
        <v>CABLE</v>
      </c>
      <c r="K7576" t="str">
        <f>VLOOKUP(D7576,'Data Outlet'!$A$2:$D$17,4,FALSE)</f>
        <v>Gita Rahma</v>
      </c>
      <c r="L7576" t="str">
        <f>VLOOKUP(D7576,'Data Outlet'!$A$2:$D$17,2,FALSE)</f>
        <v>MALL OF INDONESIA</v>
      </c>
    </row>
    <row r="7577" spans="1:12" x14ac:dyDescent="0.25">
      <c r="A7577" t="str">
        <f t="shared" si="238"/>
        <v>T-7576</v>
      </c>
      <c r="B7577" s="3" t="s">
        <v>2584</v>
      </c>
      <c r="C7577" s="5">
        <v>45350</v>
      </c>
      <c r="D7577" s="3" t="s">
        <v>43</v>
      </c>
      <c r="E7577" s="4" t="s">
        <v>2261</v>
      </c>
      <c r="F7577" s="9">
        <v>2</v>
      </c>
      <c r="G7577">
        <f>VLOOKUP(E7577,'Data Produk'!$A$2:$E$2517,5,FALSE)</f>
        <v>43200</v>
      </c>
      <c r="H7577">
        <f t="shared" si="237"/>
        <v>86400</v>
      </c>
      <c r="I7577" t="str">
        <f>VLOOKUP(E7577,'Data Produk'!$A$2:$E$2517,3,FALSE)</f>
        <v>BHINNEKA Mouse Wireless W188 WHITE</v>
      </c>
      <c r="J7577" t="str">
        <f>VLOOKUP(E7577,'Data Produk'!$A$2:$E$2517,4,FALSE)</f>
        <v>OFFICE MOUSE</v>
      </c>
      <c r="K7577" t="str">
        <f>VLOOKUP(D7577,'Data Outlet'!$A$2:$D$17,4,FALSE)</f>
        <v>Gita Rahma</v>
      </c>
      <c r="L7577" t="str">
        <f>VLOOKUP(D7577,'Data Outlet'!$A$2:$D$17,2,FALSE)</f>
        <v>MALL OF INDONESIA</v>
      </c>
    </row>
    <row r="7578" spans="1:12" x14ac:dyDescent="0.25">
      <c r="A7578" t="str">
        <f t="shared" si="238"/>
        <v>T-7577</v>
      </c>
      <c r="B7578" s="3" t="s">
        <v>2584</v>
      </c>
      <c r="C7578" s="5">
        <v>45350</v>
      </c>
      <c r="D7578" s="3" t="s">
        <v>44</v>
      </c>
      <c r="E7578" s="4" t="s">
        <v>1416</v>
      </c>
      <c r="F7578" s="9">
        <v>1</v>
      </c>
      <c r="G7578">
        <f>VLOOKUP(E7578,'Data Produk'!$A$2:$E$2517,5,FALSE)</f>
        <v>107100</v>
      </c>
      <c r="H7578">
        <f t="shared" si="237"/>
        <v>107100</v>
      </c>
      <c r="I7578" t="str">
        <f>VLOOKUP(E7578,'Data Produk'!$A$2:$E$2517,3,FALSE)</f>
        <v>BHINNEKA CW2-Q02 38W 2-PORTS CHARGER (QC) WHITE</v>
      </c>
      <c r="J7578" t="str">
        <f>VLOOKUP(E7578,'Data Produk'!$A$2:$E$2517,4,FALSE)</f>
        <v>CHARGER</v>
      </c>
      <c r="K7578" t="str">
        <f>VLOOKUP(D7578,'Data Outlet'!$A$2:$D$17,4,FALSE)</f>
        <v>Gita Rahma</v>
      </c>
      <c r="L7578" t="str">
        <f>VLOOKUP(D7578,'Data Outlet'!$A$2:$D$17,2,FALSE)</f>
        <v>PAKUWON</v>
      </c>
    </row>
    <row r="7579" spans="1:12" x14ac:dyDescent="0.25">
      <c r="A7579" t="str">
        <f t="shared" si="238"/>
        <v>T-7578</v>
      </c>
      <c r="B7579" s="3" t="s">
        <v>2584</v>
      </c>
      <c r="C7579" s="5">
        <v>45333</v>
      </c>
      <c r="D7579" s="3" t="s">
        <v>44</v>
      </c>
      <c r="E7579" s="4" t="s">
        <v>1424</v>
      </c>
      <c r="F7579" s="9">
        <v>1</v>
      </c>
      <c r="G7579">
        <f>VLOOKUP(E7579,'Data Produk'!$A$2:$E$2517,5,FALSE)</f>
        <v>82800</v>
      </c>
      <c r="H7579">
        <f t="shared" si="237"/>
        <v>82800</v>
      </c>
      <c r="I7579" t="str">
        <f>VLOOKUP(E7579,'Data Produk'!$A$2:$E$2517,3,FALSE)</f>
        <v>BHINNEKA W190 OFFICE MOUSE BLACK</v>
      </c>
      <c r="J7579" t="str">
        <f>VLOOKUP(E7579,'Data Produk'!$A$2:$E$2517,4,FALSE)</f>
        <v>OFFICE MOUSE</v>
      </c>
      <c r="K7579" t="str">
        <f>VLOOKUP(D7579,'Data Outlet'!$A$2:$D$17,4,FALSE)</f>
        <v>Gita Rahma</v>
      </c>
      <c r="L7579" t="str">
        <f>VLOOKUP(D7579,'Data Outlet'!$A$2:$D$17,2,FALSE)</f>
        <v>PAKUWON</v>
      </c>
    </row>
    <row r="7580" spans="1:12" x14ac:dyDescent="0.25">
      <c r="A7580" t="str">
        <f t="shared" si="238"/>
        <v>T-7579</v>
      </c>
      <c r="B7580" s="3" t="s">
        <v>2584</v>
      </c>
      <c r="C7580" s="5">
        <v>45333</v>
      </c>
      <c r="D7580" s="3" t="s">
        <v>44</v>
      </c>
      <c r="E7580" s="4" t="s">
        <v>749</v>
      </c>
      <c r="F7580" s="9">
        <v>1</v>
      </c>
      <c r="G7580">
        <f>VLOOKUP(E7580,'Data Produk'!$A$2:$E$2517,5,FALSE)</f>
        <v>36900</v>
      </c>
      <c r="H7580">
        <f t="shared" si="237"/>
        <v>36900</v>
      </c>
      <c r="I7580" t="str">
        <f>VLOOKUP(E7580,'Data Produk'!$A$2:$E$2517,3,FALSE)</f>
        <v>KL106 BHINNEKA USB CABLE LIGHTNING</v>
      </c>
      <c r="J7580" t="str">
        <f>VLOOKUP(E7580,'Data Produk'!$A$2:$E$2517,4,FALSE)</f>
        <v>CABLE</v>
      </c>
      <c r="K7580" t="str">
        <f>VLOOKUP(D7580,'Data Outlet'!$A$2:$D$17,4,FALSE)</f>
        <v>Gita Rahma</v>
      </c>
      <c r="L7580" t="str">
        <f>VLOOKUP(D7580,'Data Outlet'!$A$2:$D$17,2,FALSE)</f>
        <v>PAKUWON</v>
      </c>
    </row>
    <row r="7581" spans="1:12" x14ac:dyDescent="0.25">
      <c r="A7581" t="str">
        <f t="shared" si="238"/>
        <v>T-7580</v>
      </c>
      <c r="B7581" s="3" t="s">
        <v>2584</v>
      </c>
      <c r="C7581" s="5">
        <v>45342</v>
      </c>
      <c r="D7581" s="3" t="s">
        <v>44</v>
      </c>
      <c r="E7581" s="4" t="s">
        <v>2262</v>
      </c>
      <c r="F7581" s="9">
        <v>1</v>
      </c>
      <c r="G7581">
        <f>VLOOKUP(E7581,'Data Produk'!$A$2:$E$2517,5,FALSE)</f>
        <v>31500</v>
      </c>
      <c r="H7581">
        <f t="shared" si="237"/>
        <v>31500</v>
      </c>
      <c r="I7581" t="str">
        <f>VLOOKUP(E7581,'Data Produk'!$A$2:$E$2517,3,FALSE)</f>
        <v>BHINNEKA Gaming Mousepad MP35 PINK</v>
      </c>
      <c r="J7581" t="str">
        <f>VLOOKUP(E7581,'Data Produk'!$A$2:$E$2517,4,FALSE)</f>
        <v>BASIC MOUSEPAD</v>
      </c>
      <c r="K7581" t="str">
        <f>VLOOKUP(D7581,'Data Outlet'!$A$2:$D$17,4,FALSE)</f>
        <v>Gita Rahma</v>
      </c>
      <c r="L7581" t="str">
        <f>VLOOKUP(D7581,'Data Outlet'!$A$2:$D$17,2,FALSE)</f>
        <v>PAKUWON</v>
      </c>
    </row>
    <row r="7582" spans="1:12" x14ac:dyDescent="0.25">
      <c r="A7582" t="str">
        <f t="shared" si="238"/>
        <v>T-7581</v>
      </c>
      <c r="B7582" s="3" t="s">
        <v>2584</v>
      </c>
      <c r="C7582" s="5">
        <v>45326</v>
      </c>
      <c r="D7582" s="3" t="s">
        <v>44</v>
      </c>
      <c r="E7582" s="4" t="s">
        <v>1728</v>
      </c>
      <c r="F7582" s="9">
        <v>1</v>
      </c>
      <c r="G7582">
        <f>VLOOKUP(E7582,'Data Produk'!$A$2:$E$2517,5,FALSE)</f>
        <v>35100</v>
      </c>
      <c r="H7582">
        <f t="shared" si="237"/>
        <v>35100</v>
      </c>
      <c r="I7582" t="str">
        <f>VLOOKUP(E7582,'Data Produk'!$A$2:$E$2517,3,FALSE)</f>
        <v>KL104 BHINNEKA USB CABLE LIGHTNING</v>
      </c>
      <c r="J7582" t="str">
        <f>VLOOKUP(E7582,'Data Produk'!$A$2:$E$2517,4,FALSE)</f>
        <v>CABLE</v>
      </c>
      <c r="K7582" t="str">
        <f>VLOOKUP(D7582,'Data Outlet'!$A$2:$D$17,4,FALSE)</f>
        <v>Gita Rahma</v>
      </c>
      <c r="L7582" t="str">
        <f>VLOOKUP(D7582,'Data Outlet'!$A$2:$D$17,2,FALSE)</f>
        <v>PAKUWON</v>
      </c>
    </row>
    <row r="7583" spans="1:12" x14ac:dyDescent="0.25">
      <c r="A7583" t="str">
        <f t="shared" si="238"/>
        <v>T-7582</v>
      </c>
      <c r="B7583" s="3" t="s">
        <v>2584</v>
      </c>
      <c r="C7583" s="5">
        <v>45334</v>
      </c>
      <c r="D7583" s="3" t="s">
        <v>44</v>
      </c>
      <c r="E7583" s="4" t="s">
        <v>1711</v>
      </c>
      <c r="F7583" s="9">
        <v>1</v>
      </c>
      <c r="G7583">
        <f>VLOOKUP(E7583,'Data Produk'!$A$2:$E$2517,5,FALSE)</f>
        <v>98100</v>
      </c>
      <c r="H7583">
        <f t="shared" si="237"/>
        <v>98100</v>
      </c>
      <c r="I7583" t="str">
        <f>VLOOKUP(E7583,'Data Produk'!$A$2:$E$2517,3,FALSE)</f>
        <v>BHINNEKA POWER PURE 38W 2-PORTS USB CHARGER (PD+QC) WHITE</v>
      </c>
      <c r="J7583" t="str">
        <f>VLOOKUP(E7583,'Data Produk'!$A$2:$E$2517,4,FALSE)</f>
        <v>CHARGER</v>
      </c>
      <c r="K7583" t="str">
        <f>VLOOKUP(D7583,'Data Outlet'!$A$2:$D$17,4,FALSE)</f>
        <v>Gita Rahma</v>
      </c>
      <c r="L7583" t="str">
        <f>VLOOKUP(D7583,'Data Outlet'!$A$2:$D$17,2,FALSE)</f>
        <v>PAKUWON</v>
      </c>
    </row>
    <row r="7584" spans="1:12" x14ac:dyDescent="0.25">
      <c r="A7584" t="str">
        <f t="shared" si="238"/>
        <v>T-7583</v>
      </c>
      <c r="B7584" s="3" t="s">
        <v>2584</v>
      </c>
      <c r="C7584" s="5">
        <v>45338</v>
      </c>
      <c r="D7584" s="3" t="s">
        <v>43</v>
      </c>
      <c r="E7584" s="4" t="s">
        <v>1763</v>
      </c>
      <c r="F7584" s="9">
        <v>2</v>
      </c>
      <c r="G7584">
        <f>VLOOKUP(E7584,'Data Produk'!$A$2:$E$2517,5,FALSE)</f>
        <v>25200</v>
      </c>
      <c r="H7584">
        <f t="shared" si="237"/>
        <v>50400</v>
      </c>
      <c r="I7584" t="str">
        <f>VLOOKUP(E7584,'Data Produk'!$A$2:$E$2517,3,FALSE)</f>
        <v>KDC105 BHINNEKA USB CABLE TYPE C</v>
      </c>
      <c r="J7584" t="str">
        <f>VLOOKUP(E7584,'Data Produk'!$A$2:$E$2517,4,FALSE)</f>
        <v>CABLE</v>
      </c>
      <c r="K7584" t="str">
        <f>VLOOKUP(D7584,'Data Outlet'!$A$2:$D$17,4,FALSE)</f>
        <v>Gita Rahma</v>
      </c>
      <c r="L7584" t="str">
        <f>VLOOKUP(D7584,'Data Outlet'!$A$2:$D$17,2,FALSE)</f>
        <v>MALL OF INDONESIA</v>
      </c>
    </row>
    <row r="7585" spans="1:12" x14ac:dyDescent="0.25">
      <c r="A7585" t="str">
        <f t="shared" si="238"/>
        <v>T-7584</v>
      </c>
      <c r="B7585" s="3" t="s">
        <v>2584</v>
      </c>
      <c r="C7585" s="5">
        <v>45339</v>
      </c>
      <c r="D7585" s="3" t="s">
        <v>44</v>
      </c>
      <c r="E7585" s="4" t="s">
        <v>1617</v>
      </c>
      <c r="F7585" s="9">
        <v>1</v>
      </c>
      <c r="G7585">
        <f>VLOOKUP(E7585,'Data Produk'!$A$2:$E$2517,5,FALSE)</f>
        <v>34200</v>
      </c>
      <c r="H7585">
        <f t="shared" si="237"/>
        <v>34200</v>
      </c>
      <c r="I7585" t="str">
        <f>VLOOKUP(E7585,'Data Produk'!$A$2:$E$2517,3,FALSE)</f>
        <v>KDL105 BHINNEKA USB CABLE LIGHTNING</v>
      </c>
      <c r="J7585" t="str">
        <f>VLOOKUP(E7585,'Data Produk'!$A$2:$E$2517,4,FALSE)</f>
        <v>CABLE</v>
      </c>
      <c r="K7585" t="str">
        <f>VLOOKUP(D7585,'Data Outlet'!$A$2:$D$17,4,FALSE)</f>
        <v>Gita Rahma</v>
      </c>
      <c r="L7585" t="str">
        <f>VLOOKUP(D7585,'Data Outlet'!$A$2:$D$17,2,FALSE)</f>
        <v>PAKUWON</v>
      </c>
    </row>
    <row r="7586" spans="1:12" x14ac:dyDescent="0.25">
      <c r="A7586" t="str">
        <f t="shared" si="238"/>
        <v>T-7585</v>
      </c>
      <c r="B7586" s="3" t="s">
        <v>2584</v>
      </c>
      <c r="C7586" s="5">
        <v>45344</v>
      </c>
      <c r="D7586" s="3" t="s">
        <v>44</v>
      </c>
      <c r="E7586" s="4" t="s">
        <v>2263</v>
      </c>
      <c r="F7586" s="9">
        <v>1</v>
      </c>
      <c r="G7586">
        <f>VLOOKUP(E7586,'Data Produk'!$A$2:$E$2517,5,FALSE)</f>
        <v>35100</v>
      </c>
      <c r="H7586">
        <f t="shared" si="237"/>
        <v>35100</v>
      </c>
      <c r="I7586" t="str">
        <f>VLOOKUP(E7586,'Data Produk'!$A$2:$E$2517,3,FALSE)</f>
        <v>BHINNEKA Mouse T533</v>
      </c>
      <c r="J7586" t="str">
        <f>VLOOKUP(E7586,'Data Produk'!$A$2:$E$2517,4,FALSE)</f>
        <v>OFFICE MOUSE</v>
      </c>
      <c r="K7586" t="str">
        <f>VLOOKUP(D7586,'Data Outlet'!$A$2:$D$17,4,FALSE)</f>
        <v>Gita Rahma</v>
      </c>
      <c r="L7586" t="str">
        <f>VLOOKUP(D7586,'Data Outlet'!$A$2:$D$17,2,FALSE)</f>
        <v>PAKUWON</v>
      </c>
    </row>
    <row r="7587" spans="1:12" x14ac:dyDescent="0.25">
      <c r="A7587" t="str">
        <f t="shared" si="238"/>
        <v>T-7586</v>
      </c>
      <c r="B7587" s="3" t="s">
        <v>2584</v>
      </c>
      <c r="C7587" s="5">
        <v>45344</v>
      </c>
      <c r="D7587" s="3" t="s">
        <v>44</v>
      </c>
      <c r="E7587" s="4" t="s">
        <v>1724</v>
      </c>
      <c r="F7587" s="9">
        <v>3</v>
      </c>
      <c r="G7587">
        <f>VLOOKUP(E7587,'Data Produk'!$A$2:$E$2517,5,FALSE)</f>
        <v>25200</v>
      </c>
      <c r="H7587">
        <f t="shared" si="237"/>
        <v>75600</v>
      </c>
      <c r="I7587" t="str">
        <f>VLOOKUP(E7587,'Data Produk'!$A$2:$E$2517,3,FALSE)</f>
        <v>KDC105 BHINNEKA USB CABLE TYPE C</v>
      </c>
      <c r="J7587" t="str">
        <f>VLOOKUP(E7587,'Data Produk'!$A$2:$E$2517,4,FALSE)</f>
        <v>CABLE</v>
      </c>
      <c r="K7587" t="str">
        <f>VLOOKUP(D7587,'Data Outlet'!$A$2:$D$17,4,FALSE)</f>
        <v>Gita Rahma</v>
      </c>
      <c r="L7587" t="str">
        <f>VLOOKUP(D7587,'Data Outlet'!$A$2:$D$17,2,FALSE)</f>
        <v>PAKUWON</v>
      </c>
    </row>
    <row r="7588" spans="1:12" x14ac:dyDescent="0.25">
      <c r="A7588" t="str">
        <f t="shared" si="238"/>
        <v>T-7587</v>
      </c>
      <c r="B7588" s="3" t="s">
        <v>2584</v>
      </c>
      <c r="C7588" s="5">
        <v>45342</v>
      </c>
      <c r="D7588" s="3" t="s">
        <v>43</v>
      </c>
      <c r="E7588" s="4" t="s">
        <v>2264</v>
      </c>
      <c r="F7588" s="9">
        <v>3</v>
      </c>
      <c r="G7588">
        <f>VLOOKUP(E7588,'Data Produk'!$A$2:$E$2517,5,FALSE)</f>
        <v>62100</v>
      </c>
      <c r="H7588">
        <f t="shared" si="237"/>
        <v>186300</v>
      </c>
      <c r="I7588" t="str">
        <f>VLOOKUP(E7588,'Data Produk'!$A$2:$E$2517,3,FALSE)</f>
        <v>BHINNEKA EG3 WIRED EARBUDS BLACK</v>
      </c>
      <c r="J7588" t="str">
        <f>VLOOKUP(E7588,'Data Produk'!$A$2:$E$2517,4,FALSE)</f>
        <v>EARPHONE</v>
      </c>
      <c r="K7588" t="str">
        <f>VLOOKUP(D7588,'Data Outlet'!$A$2:$D$17,4,FALSE)</f>
        <v>Gita Rahma</v>
      </c>
      <c r="L7588" t="str">
        <f>VLOOKUP(D7588,'Data Outlet'!$A$2:$D$17,2,FALSE)</f>
        <v>MALL OF INDONESIA</v>
      </c>
    </row>
    <row r="7589" spans="1:12" x14ac:dyDescent="0.25">
      <c r="A7589" t="str">
        <f t="shared" si="238"/>
        <v>T-7588</v>
      </c>
      <c r="B7589" s="3" t="s">
        <v>2584</v>
      </c>
      <c r="C7589" s="5">
        <v>45343</v>
      </c>
      <c r="D7589" s="3" t="s">
        <v>44</v>
      </c>
      <c r="E7589" s="4" t="s">
        <v>1483</v>
      </c>
      <c r="F7589" s="9">
        <v>2</v>
      </c>
      <c r="G7589">
        <f>VLOOKUP(E7589,'Data Produk'!$A$2:$E$2517,5,FALSE)</f>
        <v>38700</v>
      </c>
      <c r="H7589">
        <f t="shared" si="237"/>
        <v>77400</v>
      </c>
      <c r="I7589" t="str">
        <f>VLOOKUP(E7589,'Data Produk'!$A$2:$E$2517,3,FALSE)</f>
        <v>BHINNEKA EG3 WIRED EARBUDS BLACK</v>
      </c>
      <c r="J7589" t="str">
        <f>VLOOKUP(E7589,'Data Produk'!$A$2:$E$2517,4,FALSE)</f>
        <v>EARPHONE</v>
      </c>
      <c r="K7589" t="str">
        <f>VLOOKUP(D7589,'Data Outlet'!$A$2:$D$17,4,FALSE)</f>
        <v>Gita Rahma</v>
      </c>
      <c r="L7589" t="str">
        <f>VLOOKUP(D7589,'Data Outlet'!$A$2:$D$17,2,FALSE)</f>
        <v>PAKUWON</v>
      </c>
    </row>
    <row r="7590" spans="1:12" x14ac:dyDescent="0.25">
      <c r="A7590" t="str">
        <f t="shared" si="238"/>
        <v>T-7589</v>
      </c>
      <c r="B7590" s="3" t="s">
        <v>2584</v>
      </c>
      <c r="C7590" s="5">
        <v>45343</v>
      </c>
      <c r="D7590" s="3" t="s">
        <v>43</v>
      </c>
      <c r="E7590" s="4" t="s">
        <v>2265</v>
      </c>
      <c r="F7590" s="9">
        <v>1</v>
      </c>
      <c r="G7590">
        <f>VLOOKUP(E7590,'Data Produk'!$A$2:$E$2517,5,FALSE)</f>
        <v>65700</v>
      </c>
      <c r="H7590">
        <f t="shared" si="237"/>
        <v>65700</v>
      </c>
      <c r="I7590" t="str">
        <f>VLOOKUP(E7590,'Data Produk'!$A$2:$E$2517,3,FALSE)</f>
        <v>BHINNEKA RAIGOR II WG10 GAMING MOUSE RED</v>
      </c>
      <c r="J7590" t="str">
        <f>VLOOKUP(E7590,'Data Produk'!$A$2:$E$2517,4,FALSE)</f>
        <v>MOUSE GAMING</v>
      </c>
      <c r="K7590" t="str">
        <f>VLOOKUP(D7590,'Data Outlet'!$A$2:$D$17,4,FALSE)</f>
        <v>Gita Rahma</v>
      </c>
      <c r="L7590" t="str">
        <f>VLOOKUP(D7590,'Data Outlet'!$A$2:$D$17,2,FALSE)</f>
        <v>MALL OF INDONESIA</v>
      </c>
    </row>
    <row r="7591" spans="1:12" x14ac:dyDescent="0.25">
      <c r="A7591" t="str">
        <f t="shared" si="238"/>
        <v>T-7590</v>
      </c>
      <c r="B7591" s="3" t="s">
        <v>2584</v>
      </c>
      <c r="C7591" s="5">
        <v>45345</v>
      </c>
      <c r="D7591" s="3" t="s">
        <v>43</v>
      </c>
      <c r="E7591" s="4" t="s">
        <v>930</v>
      </c>
      <c r="F7591" s="9">
        <v>1</v>
      </c>
      <c r="G7591">
        <f>VLOOKUP(E7591,'Data Produk'!$A$2:$E$2517,5,FALSE)</f>
        <v>73800</v>
      </c>
      <c r="H7591">
        <f t="shared" si="237"/>
        <v>73800</v>
      </c>
      <c r="I7591" t="str">
        <f>VLOOKUP(E7591,'Data Produk'!$A$2:$E$2517,3,FALSE)</f>
        <v>BHINNEKA SMART LIGHT BUB 9W SLB101</v>
      </c>
      <c r="J7591" t="str">
        <f>VLOOKUP(E7591,'Data Produk'!$A$2:$E$2517,4,FALSE)</f>
        <v>SMART LIFE</v>
      </c>
      <c r="K7591" t="str">
        <f>VLOOKUP(D7591,'Data Outlet'!$A$2:$D$17,4,FALSE)</f>
        <v>Gita Rahma</v>
      </c>
      <c r="L7591" t="str">
        <f>VLOOKUP(D7591,'Data Outlet'!$A$2:$D$17,2,FALSE)</f>
        <v>MALL OF INDONESIA</v>
      </c>
    </row>
    <row r="7592" spans="1:12" x14ac:dyDescent="0.25">
      <c r="A7592" t="str">
        <f t="shared" si="238"/>
        <v>T-7591</v>
      </c>
      <c r="B7592" s="3" t="s">
        <v>2584</v>
      </c>
      <c r="C7592" s="5">
        <v>45338</v>
      </c>
      <c r="D7592" s="3" t="s">
        <v>43</v>
      </c>
      <c r="E7592" s="4" t="s">
        <v>2178</v>
      </c>
      <c r="F7592" s="9">
        <v>3</v>
      </c>
      <c r="G7592">
        <f>VLOOKUP(E7592,'Data Produk'!$A$2:$E$2517,5,FALSE)</f>
        <v>11700</v>
      </c>
      <c r="H7592">
        <f t="shared" si="237"/>
        <v>35100</v>
      </c>
      <c r="I7592" t="str">
        <f>VLOOKUP(E7592,'Data Produk'!$A$2:$E$2517,3,FALSE)</f>
        <v>BHINNEKA Gaming Mousepad MP25</v>
      </c>
      <c r="J7592" t="str">
        <f>VLOOKUP(E7592,'Data Produk'!$A$2:$E$2517,4,FALSE)</f>
        <v>BASIC MOUSEPAD</v>
      </c>
      <c r="K7592" t="str">
        <f>VLOOKUP(D7592,'Data Outlet'!$A$2:$D$17,4,FALSE)</f>
        <v>Gita Rahma</v>
      </c>
      <c r="L7592" t="str">
        <f>VLOOKUP(D7592,'Data Outlet'!$A$2:$D$17,2,FALSE)</f>
        <v>MALL OF INDONESIA</v>
      </c>
    </row>
    <row r="7593" spans="1:12" x14ac:dyDescent="0.25">
      <c r="A7593" t="str">
        <f t="shared" si="238"/>
        <v>T-7592</v>
      </c>
      <c r="B7593" s="3" t="s">
        <v>2584</v>
      </c>
      <c r="C7593" s="5">
        <v>45334</v>
      </c>
      <c r="D7593" s="3" t="s">
        <v>43</v>
      </c>
      <c r="E7593" s="4" t="s">
        <v>1765</v>
      </c>
      <c r="F7593" s="9">
        <v>2</v>
      </c>
      <c r="G7593">
        <f>VLOOKUP(E7593,'Data Produk'!$A$2:$E$2517,5,FALSE)</f>
        <v>148500</v>
      </c>
      <c r="H7593">
        <f t="shared" si="237"/>
        <v>297000</v>
      </c>
      <c r="I7593" t="str">
        <f>VLOOKUP(E7593,'Data Produk'!$A$2:$E$2517,3,FALSE)</f>
        <v>BHINNEKA SMART ADAPTOR LA1A01</v>
      </c>
      <c r="J7593" t="str">
        <f>VLOOKUP(E7593,'Data Produk'!$A$2:$E$2517,4,FALSE)</f>
        <v>SMART LIFE</v>
      </c>
      <c r="K7593" t="str">
        <f>VLOOKUP(D7593,'Data Outlet'!$A$2:$D$17,4,FALSE)</f>
        <v>Gita Rahma</v>
      </c>
      <c r="L7593" t="str">
        <f>VLOOKUP(D7593,'Data Outlet'!$A$2:$D$17,2,FALSE)</f>
        <v>MALL OF INDONESIA</v>
      </c>
    </row>
    <row r="7594" spans="1:12" x14ac:dyDescent="0.25">
      <c r="A7594" t="str">
        <f t="shared" si="238"/>
        <v>T-7593</v>
      </c>
      <c r="B7594" s="3" t="s">
        <v>2584</v>
      </c>
      <c r="C7594" s="5">
        <v>45315</v>
      </c>
      <c r="D7594" s="3" t="s">
        <v>47</v>
      </c>
      <c r="E7594" s="4" t="s">
        <v>575</v>
      </c>
      <c r="F7594" s="9">
        <v>2</v>
      </c>
      <c r="G7594">
        <f>VLOOKUP(E7594,'Data Produk'!$A$2:$E$2517,5,FALSE)</f>
        <v>37350</v>
      </c>
      <c r="H7594">
        <f t="shared" si="237"/>
        <v>74700</v>
      </c>
      <c r="I7594" t="str">
        <f>VLOOKUP(E7594,'Data Produk'!$A$2:$E$2517,3,FALSE)</f>
        <v>BHINNEKA LAVALIER MV01 MICROPHONE BLACK</v>
      </c>
      <c r="J7594" t="str">
        <f>VLOOKUP(E7594,'Data Produk'!$A$2:$E$2517,4,FALSE)</f>
        <v>STREAMING DEVICES</v>
      </c>
      <c r="K7594" t="str">
        <f>VLOOKUP(D7594,'Data Outlet'!$A$2:$D$17,4,FALSE)</f>
        <v>Joko Susilo</v>
      </c>
      <c r="L7594" t="str">
        <f>VLOOKUP(D7594,'Data Outlet'!$A$2:$D$17,2,FALSE)</f>
        <v>SUMARECON MALL BEKASI</v>
      </c>
    </row>
    <row r="7595" spans="1:12" x14ac:dyDescent="0.25">
      <c r="A7595" t="str">
        <f t="shared" si="238"/>
        <v>T-7594</v>
      </c>
      <c r="B7595" s="3" t="s">
        <v>2584</v>
      </c>
      <c r="C7595" s="5">
        <v>45308</v>
      </c>
      <c r="D7595" s="3" t="s">
        <v>47</v>
      </c>
      <c r="E7595" s="4" t="s">
        <v>671</v>
      </c>
      <c r="F7595" s="9">
        <v>1</v>
      </c>
      <c r="G7595">
        <f>VLOOKUP(E7595,'Data Produk'!$A$2:$E$2517,5,FALSE)</f>
        <v>82800</v>
      </c>
      <c r="H7595">
        <f t="shared" si="237"/>
        <v>82800</v>
      </c>
      <c r="I7595" t="str">
        <f>VLOOKUP(E7595,'Data Produk'!$A$2:$E$2517,3,FALSE)</f>
        <v>BHINNEKA W190 OFFICE MOUSE MINT</v>
      </c>
      <c r="J7595" t="str">
        <f>VLOOKUP(E7595,'Data Produk'!$A$2:$E$2517,4,FALSE)</f>
        <v>OFFICE MOUSE</v>
      </c>
      <c r="K7595" t="str">
        <f>VLOOKUP(D7595,'Data Outlet'!$A$2:$D$17,4,FALSE)</f>
        <v>Joko Susilo</v>
      </c>
      <c r="L7595" t="str">
        <f>VLOOKUP(D7595,'Data Outlet'!$A$2:$D$17,2,FALSE)</f>
        <v>SUMARECON MALL BEKASI</v>
      </c>
    </row>
    <row r="7596" spans="1:12" x14ac:dyDescent="0.25">
      <c r="A7596" t="str">
        <f t="shared" si="238"/>
        <v>T-7595</v>
      </c>
      <c r="B7596" s="3" t="s">
        <v>2584</v>
      </c>
      <c r="C7596" s="5">
        <v>45309</v>
      </c>
      <c r="D7596" s="3" t="s">
        <v>47</v>
      </c>
      <c r="E7596" s="4" t="s">
        <v>1904</v>
      </c>
      <c r="F7596" s="9">
        <v>1</v>
      </c>
      <c r="G7596">
        <f>VLOOKUP(E7596,'Data Produk'!$A$2:$E$2517,5,FALSE)</f>
        <v>125100</v>
      </c>
      <c r="H7596">
        <f t="shared" si="237"/>
        <v>125100</v>
      </c>
      <c r="I7596" t="str">
        <f>VLOOKUP(E7596,'Data Produk'!$A$2:$E$2517,3,FALSE)</f>
        <v>BHINNEKA THOR II X16 GAMING MOUSE BLACK</v>
      </c>
      <c r="J7596" t="str">
        <f>VLOOKUP(E7596,'Data Produk'!$A$2:$E$2517,4,FALSE)</f>
        <v>MOUSE GAMING</v>
      </c>
      <c r="K7596" t="str">
        <f>VLOOKUP(D7596,'Data Outlet'!$A$2:$D$17,4,FALSE)</f>
        <v>Joko Susilo</v>
      </c>
      <c r="L7596" t="str">
        <f>VLOOKUP(D7596,'Data Outlet'!$A$2:$D$17,2,FALSE)</f>
        <v>SUMARECON MALL BEKASI</v>
      </c>
    </row>
    <row r="7597" spans="1:12" x14ac:dyDescent="0.25">
      <c r="A7597" t="str">
        <f t="shared" si="238"/>
        <v>T-7596</v>
      </c>
      <c r="B7597" s="3" t="s">
        <v>2584</v>
      </c>
      <c r="C7597" s="5">
        <v>45301</v>
      </c>
      <c r="D7597" s="3" t="s">
        <v>47</v>
      </c>
      <c r="E7597" s="4" t="s">
        <v>2187</v>
      </c>
      <c r="F7597" s="9">
        <v>1</v>
      </c>
      <c r="G7597">
        <f>VLOOKUP(E7597,'Data Produk'!$A$2:$E$2517,5,FALSE)</f>
        <v>98100</v>
      </c>
      <c r="H7597">
        <f t="shared" si="237"/>
        <v>98100</v>
      </c>
      <c r="I7597" t="str">
        <f>VLOOKUP(E7597,'Data Produk'!$A$2:$E$2517,3,FALSE)</f>
        <v>BHINNEKA POWER PURE 38W 2-PORTS USB CHARGER (PD+QC) WHITE</v>
      </c>
      <c r="J7597" t="str">
        <f>VLOOKUP(E7597,'Data Produk'!$A$2:$E$2517,4,FALSE)</f>
        <v>CHARGER</v>
      </c>
      <c r="K7597" t="str">
        <f>VLOOKUP(D7597,'Data Outlet'!$A$2:$D$17,4,FALSE)</f>
        <v>Joko Susilo</v>
      </c>
      <c r="L7597" t="str">
        <f>VLOOKUP(D7597,'Data Outlet'!$A$2:$D$17,2,FALSE)</f>
        <v>SUMARECON MALL BEKASI</v>
      </c>
    </row>
    <row r="7598" spans="1:12" x14ac:dyDescent="0.25">
      <c r="A7598" t="str">
        <f t="shared" si="238"/>
        <v>T-7597</v>
      </c>
      <c r="B7598" s="3" t="s">
        <v>2584</v>
      </c>
      <c r="C7598" s="5">
        <v>45312</v>
      </c>
      <c r="D7598" s="3" t="s">
        <v>47</v>
      </c>
      <c r="E7598" s="4" t="s">
        <v>708</v>
      </c>
      <c r="F7598" s="9">
        <v>1</v>
      </c>
      <c r="G7598">
        <f>VLOOKUP(E7598,'Data Produk'!$A$2:$E$2517,5,FALSE)</f>
        <v>36900</v>
      </c>
      <c r="H7598">
        <f t="shared" si="237"/>
        <v>36900</v>
      </c>
      <c r="I7598" t="str">
        <f>VLOOKUP(E7598,'Data Produk'!$A$2:$E$2517,3,FALSE)</f>
        <v>KL106 BHINNEKA USB CABLE LIGHTNING</v>
      </c>
      <c r="J7598" t="str">
        <f>VLOOKUP(E7598,'Data Produk'!$A$2:$E$2517,4,FALSE)</f>
        <v>CABLE</v>
      </c>
      <c r="K7598" t="str">
        <f>VLOOKUP(D7598,'Data Outlet'!$A$2:$D$17,4,FALSE)</f>
        <v>Joko Susilo</v>
      </c>
      <c r="L7598" t="str">
        <f>VLOOKUP(D7598,'Data Outlet'!$A$2:$D$17,2,FALSE)</f>
        <v>SUMARECON MALL BEKASI</v>
      </c>
    </row>
    <row r="7599" spans="1:12" x14ac:dyDescent="0.25">
      <c r="A7599" t="str">
        <f t="shared" si="238"/>
        <v>T-7598</v>
      </c>
      <c r="B7599" s="3" t="s">
        <v>2584</v>
      </c>
      <c r="C7599" s="5">
        <v>45301</v>
      </c>
      <c r="D7599" s="3" t="s">
        <v>47</v>
      </c>
      <c r="E7599" s="4" t="s">
        <v>1234</v>
      </c>
      <c r="F7599" s="9">
        <v>3</v>
      </c>
      <c r="G7599">
        <f>VLOOKUP(E7599,'Data Produk'!$A$2:$E$2517,5,FALSE)</f>
        <v>36900</v>
      </c>
      <c r="H7599">
        <f t="shared" si="237"/>
        <v>110700</v>
      </c>
      <c r="I7599" t="str">
        <f>VLOOKUP(E7599,'Data Produk'!$A$2:$E$2517,3,FALSE)</f>
        <v>KC106 BHINNEKA USB CABLE TYPE C</v>
      </c>
      <c r="J7599" t="str">
        <f>VLOOKUP(E7599,'Data Produk'!$A$2:$E$2517,4,FALSE)</f>
        <v>CABLE</v>
      </c>
      <c r="K7599" t="str">
        <f>VLOOKUP(D7599,'Data Outlet'!$A$2:$D$17,4,FALSE)</f>
        <v>Joko Susilo</v>
      </c>
      <c r="L7599" t="str">
        <f>VLOOKUP(D7599,'Data Outlet'!$A$2:$D$17,2,FALSE)</f>
        <v>SUMARECON MALL BEKASI</v>
      </c>
    </row>
    <row r="7600" spans="1:12" x14ac:dyDescent="0.25">
      <c r="A7600" t="str">
        <f t="shared" si="238"/>
        <v>T-7599</v>
      </c>
      <c r="B7600" s="3" t="s">
        <v>2584</v>
      </c>
      <c r="C7600" s="5">
        <v>45309</v>
      </c>
      <c r="D7600" s="3" t="s">
        <v>47</v>
      </c>
      <c r="E7600" s="4" t="s">
        <v>1443</v>
      </c>
      <c r="F7600" s="9">
        <v>2</v>
      </c>
      <c r="G7600">
        <f>VLOOKUP(E7600,'Data Produk'!$A$2:$E$2517,5,FALSE)</f>
        <v>34200</v>
      </c>
      <c r="H7600">
        <f t="shared" si="237"/>
        <v>68400</v>
      </c>
      <c r="I7600" t="str">
        <f>VLOOKUP(E7600,'Data Produk'!$A$2:$E$2517,3,FALSE)</f>
        <v>KDL105 BHINNEKA USB CABLE LIGHTNING</v>
      </c>
      <c r="J7600" t="str">
        <f>VLOOKUP(E7600,'Data Produk'!$A$2:$E$2517,4,FALSE)</f>
        <v>CABLE</v>
      </c>
      <c r="K7600" t="str">
        <f>VLOOKUP(D7600,'Data Outlet'!$A$2:$D$17,4,FALSE)</f>
        <v>Joko Susilo</v>
      </c>
      <c r="L7600" t="str">
        <f>VLOOKUP(D7600,'Data Outlet'!$A$2:$D$17,2,FALSE)</f>
        <v>SUMARECON MALL BEKASI</v>
      </c>
    </row>
    <row r="7601" spans="1:12" x14ac:dyDescent="0.25">
      <c r="A7601" t="str">
        <f t="shared" si="238"/>
        <v>T-7600</v>
      </c>
      <c r="B7601" s="3" t="s">
        <v>2584</v>
      </c>
      <c r="C7601" s="5">
        <v>45309</v>
      </c>
      <c r="D7601" s="3" t="s">
        <v>47</v>
      </c>
      <c r="E7601" s="4" t="s">
        <v>1948</v>
      </c>
      <c r="F7601" s="9">
        <v>1</v>
      </c>
      <c r="G7601">
        <f>VLOOKUP(E7601,'Data Produk'!$A$2:$E$2517,5,FALSE)</f>
        <v>38700</v>
      </c>
      <c r="H7601">
        <f t="shared" si="237"/>
        <v>38700</v>
      </c>
      <c r="I7601" t="str">
        <f>VLOOKUP(E7601,'Data Produk'!$A$2:$E$2517,3,FALSE)</f>
        <v>BHINNEKA EG3 WIRED EARBUDS WHITE</v>
      </c>
      <c r="J7601" t="str">
        <f>VLOOKUP(E7601,'Data Produk'!$A$2:$E$2517,4,FALSE)</f>
        <v>EARPHONE</v>
      </c>
      <c r="K7601" t="str">
        <f>VLOOKUP(D7601,'Data Outlet'!$A$2:$D$17,4,FALSE)</f>
        <v>Joko Susilo</v>
      </c>
      <c r="L7601" t="str">
        <f>VLOOKUP(D7601,'Data Outlet'!$A$2:$D$17,2,FALSE)</f>
        <v>SUMARECON MALL BEKASI</v>
      </c>
    </row>
    <row r="7602" spans="1:12" x14ac:dyDescent="0.25">
      <c r="A7602" t="str">
        <f t="shared" si="238"/>
        <v>T-7601</v>
      </c>
      <c r="B7602" s="3" t="s">
        <v>2584</v>
      </c>
      <c r="C7602" s="5">
        <v>45307</v>
      </c>
      <c r="D7602" s="3" t="s">
        <v>47</v>
      </c>
      <c r="E7602" s="4" t="s">
        <v>1003</v>
      </c>
      <c r="F7602" s="9">
        <v>1</v>
      </c>
      <c r="G7602">
        <f>VLOOKUP(E7602,'Data Produk'!$A$2:$E$2517,5,FALSE)</f>
        <v>29700</v>
      </c>
      <c r="H7602">
        <f t="shared" si="237"/>
        <v>29700</v>
      </c>
      <c r="I7602" t="str">
        <f>VLOOKUP(E7602,'Data Produk'!$A$2:$E$2517,3,FALSE)</f>
        <v>KL201 BHINNEKA USB CABLE LIGHTNING</v>
      </c>
      <c r="J7602" t="str">
        <f>VLOOKUP(E7602,'Data Produk'!$A$2:$E$2517,4,FALSE)</f>
        <v>CABLE</v>
      </c>
      <c r="K7602" t="str">
        <f>VLOOKUP(D7602,'Data Outlet'!$A$2:$D$17,4,FALSE)</f>
        <v>Joko Susilo</v>
      </c>
      <c r="L7602" t="str">
        <f>VLOOKUP(D7602,'Data Outlet'!$A$2:$D$17,2,FALSE)</f>
        <v>SUMARECON MALL BEKASI</v>
      </c>
    </row>
    <row r="7603" spans="1:12" x14ac:dyDescent="0.25">
      <c r="A7603" t="str">
        <f t="shared" si="238"/>
        <v>T-7602</v>
      </c>
      <c r="B7603" s="3" t="s">
        <v>2584</v>
      </c>
      <c r="C7603" s="5">
        <v>45319</v>
      </c>
      <c r="D7603" s="3" t="s">
        <v>47</v>
      </c>
      <c r="E7603" s="4" t="s">
        <v>1936</v>
      </c>
      <c r="F7603" s="9">
        <v>1</v>
      </c>
      <c r="G7603">
        <f>VLOOKUP(E7603,'Data Produk'!$A$2:$E$2517,5,FALSE)</f>
        <v>38700</v>
      </c>
      <c r="H7603">
        <f t="shared" si="237"/>
        <v>38700</v>
      </c>
      <c r="I7603" t="str">
        <f>VLOOKUP(E7603,'Data Produk'!$A$2:$E$2517,3,FALSE)</f>
        <v>BHINNEKA EG3 WIRED EARBUDS BLACK</v>
      </c>
      <c r="J7603" t="str">
        <f>VLOOKUP(E7603,'Data Produk'!$A$2:$E$2517,4,FALSE)</f>
        <v>EARPHONE</v>
      </c>
      <c r="K7603" t="str">
        <f>VLOOKUP(D7603,'Data Outlet'!$A$2:$D$17,4,FALSE)</f>
        <v>Joko Susilo</v>
      </c>
      <c r="L7603" t="str">
        <f>VLOOKUP(D7603,'Data Outlet'!$A$2:$D$17,2,FALSE)</f>
        <v>SUMARECON MALL BEKASI</v>
      </c>
    </row>
    <row r="7604" spans="1:12" x14ac:dyDescent="0.25">
      <c r="A7604" t="str">
        <f t="shared" si="238"/>
        <v>T-7603</v>
      </c>
      <c r="B7604" s="3" t="s">
        <v>2584</v>
      </c>
      <c r="C7604" s="5">
        <v>45306</v>
      </c>
      <c r="D7604" s="3" t="s">
        <v>47</v>
      </c>
      <c r="E7604" s="4" t="s">
        <v>2266</v>
      </c>
      <c r="F7604" s="9">
        <v>2</v>
      </c>
      <c r="G7604">
        <f>VLOOKUP(E7604,'Data Produk'!$A$2:$E$2517,5,FALSE)</f>
        <v>314100</v>
      </c>
      <c r="H7604">
        <f t="shared" si="237"/>
        <v>628200</v>
      </c>
      <c r="I7604" t="str">
        <f>VLOOKUP(E7604,'Data Produk'!$A$2:$E$2517,3,FALSE)</f>
        <v>BHINNEKA POWER PLUS 65W 3-PORTS GAN CHARGER (PD/PPS+QC) BLACK</v>
      </c>
      <c r="J7604" t="str">
        <f>VLOOKUP(E7604,'Data Produk'!$A$2:$E$2517,4,FALSE)</f>
        <v>CHARGER</v>
      </c>
      <c r="K7604" t="str">
        <f>VLOOKUP(D7604,'Data Outlet'!$A$2:$D$17,4,FALSE)</f>
        <v>Joko Susilo</v>
      </c>
      <c r="L7604" t="str">
        <f>VLOOKUP(D7604,'Data Outlet'!$A$2:$D$17,2,FALSE)</f>
        <v>SUMARECON MALL BEKASI</v>
      </c>
    </row>
    <row r="7605" spans="1:12" x14ac:dyDescent="0.25">
      <c r="A7605" t="str">
        <f t="shared" si="238"/>
        <v>T-7604</v>
      </c>
      <c r="B7605" s="3" t="s">
        <v>2584</v>
      </c>
      <c r="C7605" s="5">
        <v>45312</v>
      </c>
      <c r="D7605" s="3" t="s">
        <v>47</v>
      </c>
      <c r="E7605" s="4" t="s">
        <v>1714</v>
      </c>
      <c r="F7605" s="9">
        <v>1</v>
      </c>
      <c r="G7605">
        <f>VLOOKUP(E7605,'Data Produk'!$A$2:$E$2517,5,FALSE)</f>
        <v>62100</v>
      </c>
      <c r="H7605">
        <f t="shared" si="237"/>
        <v>62100</v>
      </c>
      <c r="I7605" t="str">
        <f>VLOOKUP(E7605,'Data Produk'!$A$2:$E$2517,3,FALSE)</f>
        <v>BHINNEKA Numeric Keyboard Office K801</v>
      </c>
      <c r="J7605" t="str">
        <f>VLOOKUP(E7605,'Data Produk'!$A$2:$E$2517,4,FALSE)</f>
        <v>OFFICE COMBO</v>
      </c>
      <c r="K7605" t="str">
        <f>VLOOKUP(D7605,'Data Outlet'!$A$2:$D$17,4,FALSE)</f>
        <v>Joko Susilo</v>
      </c>
      <c r="L7605" t="str">
        <f>VLOOKUP(D7605,'Data Outlet'!$A$2:$D$17,2,FALSE)</f>
        <v>SUMARECON MALL BEKASI</v>
      </c>
    </row>
    <row r="7606" spans="1:12" x14ac:dyDescent="0.25">
      <c r="A7606" t="str">
        <f t="shared" si="238"/>
        <v>T-7605</v>
      </c>
      <c r="B7606" s="3" t="s">
        <v>2584</v>
      </c>
      <c r="C7606" s="5">
        <v>45297</v>
      </c>
      <c r="D7606" s="3" t="s">
        <v>47</v>
      </c>
      <c r="E7606" s="4" t="s">
        <v>2267</v>
      </c>
      <c r="F7606" s="9">
        <v>1</v>
      </c>
      <c r="G7606">
        <f>VLOOKUP(E7606,'Data Produk'!$A$2:$E$2517,5,FALSE)</f>
        <v>265300</v>
      </c>
      <c r="H7606">
        <f t="shared" si="237"/>
        <v>265300</v>
      </c>
      <c r="I7606" t="str">
        <f>VLOOKUP(E7606,'Data Produk'!$A$2:$E$2517,3,FALSE)</f>
        <v>BHINNEKA SHOOTER II WGP13 GAMEPAD BLUE</v>
      </c>
      <c r="J7606" t="str">
        <f>VLOOKUP(E7606,'Data Produk'!$A$2:$E$2517,4,FALSE)</f>
        <v>GAMEPAD</v>
      </c>
      <c r="K7606" t="str">
        <f>VLOOKUP(D7606,'Data Outlet'!$A$2:$D$17,4,FALSE)</f>
        <v>Joko Susilo</v>
      </c>
      <c r="L7606" t="str">
        <f>VLOOKUP(D7606,'Data Outlet'!$A$2:$D$17,2,FALSE)</f>
        <v>SUMARECON MALL BEKASI</v>
      </c>
    </row>
    <row r="7607" spans="1:12" x14ac:dyDescent="0.25">
      <c r="A7607" t="str">
        <f t="shared" si="238"/>
        <v>T-7606</v>
      </c>
      <c r="B7607" s="3" t="s">
        <v>2584</v>
      </c>
      <c r="C7607" s="5">
        <v>45294</v>
      </c>
      <c r="D7607" s="3" t="s">
        <v>47</v>
      </c>
      <c r="E7607" s="4" t="s">
        <v>1078</v>
      </c>
      <c r="F7607" s="9">
        <v>1</v>
      </c>
      <c r="G7607">
        <f>VLOOKUP(E7607,'Data Produk'!$A$2:$E$2517,5,FALSE)</f>
        <v>81000</v>
      </c>
      <c r="H7607">
        <f t="shared" si="237"/>
        <v>81000</v>
      </c>
      <c r="I7607" t="str">
        <f>VLOOKUP(E7607,'Data Produk'!$A$2:$E$2517,3,FALSE)</f>
        <v>BHINNEKA THOR X9 GAMING MOUSE BLACK</v>
      </c>
      <c r="J7607" t="str">
        <f>VLOOKUP(E7607,'Data Produk'!$A$2:$E$2517,4,FALSE)</f>
        <v>MOUSE GAMING</v>
      </c>
      <c r="K7607" t="str">
        <f>VLOOKUP(D7607,'Data Outlet'!$A$2:$D$17,4,FALSE)</f>
        <v>Joko Susilo</v>
      </c>
      <c r="L7607" t="str">
        <f>VLOOKUP(D7607,'Data Outlet'!$A$2:$D$17,2,FALSE)</f>
        <v>SUMARECON MALL BEKASI</v>
      </c>
    </row>
    <row r="7608" spans="1:12" x14ac:dyDescent="0.25">
      <c r="A7608" t="str">
        <f t="shared" si="238"/>
        <v>T-7607</v>
      </c>
      <c r="B7608" s="3" t="s">
        <v>2584</v>
      </c>
      <c r="C7608" s="5">
        <v>45307</v>
      </c>
      <c r="D7608" s="3" t="s">
        <v>47</v>
      </c>
      <c r="E7608" s="4" t="s">
        <v>1720</v>
      </c>
      <c r="F7608" s="9">
        <v>2</v>
      </c>
      <c r="G7608">
        <f>VLOOKUP(E7608,'Data Produk'!$A$2:$E$2517,5,FALSE)</f>
        <v>98100</v>
      </c>
      <c r="H7608">
        <f t="shared" si="237"/>
        <v>196200</v>
      </c>
      <c r="I7608" t="str">
        <f>VLOOKUP(E7608,'Data Produk'!$A$2:$E$2517,3,FALSE)</f>
        <v>BHINNEKA POWER PURE 30W 2-PORTS USB CHARGER (PD+QC) WHITE</v>
      </c>
      <c r="J7608" t="str">
        <f>VLOOKUP(E7608,'Data Produk'!$A$2:$E$2517,4,FALSE)</f>
        <v>CHARGER</v>
      </c>
      <c r="K7608" t="str">
        <f>VLOOKUP(D7608,'Data Outlet'!$A$2:$D$17,4,FALSE)</f>
        <v>Joko Susilo</v>
      </c>
      <c r="L7608" t="str">
        <f>VLOOKUP(D7608,'Data Outlet'!$A$2:$D$17,2,FALSE)</f>
        <v>SUMARECON MALL BEKASI</v>
      </c>
    </row>
    <row r="7609" spans="1:12" x14ac:dyDescent="0.25">
      <c r="A7609" t="str">
        <f t="shared" si="238"/>
        <v>T-7608</v>
      </c>
      <c r="B7609" s="3" t="s">
        <v>2584</v>
      </c>
      <c r="C7609" s="5">
        <v>45306</v>
      </c>
      <c r="D7609" s="3" t="s">
        <v>47</v>
      </c>
      <c r="E7609" s="4" t="s">
        <v>2268</v>
      </c>
      <c r="F7609" s="9">
        <v>1</v>
      </c>
      <c r="G7609">
        <f>VLOOKUP(E7609,'Data Produk'!$A$2:$E$2517,5,FALSE)</f>
        <v>26100</v>
      </c>
      <c r="H7609">
        <f t="shared" si="237"/>
        <v>26100</v>
      </c>
      <c r="I7609" t="str">
        <f>VLOOKUP(E7609,'Data Produk'!$A$2:$E$2517,3,FALSE)</f>
        <v>KC102 BHINNEKA USB CABLE TYPE C</v>
      </c>
      <c r="J7609" t="str">
        <f>VLOOKUP(E7609,'Data Produk'!$A$2:$E$2517,4,FALSE)</f>
        <v>CABLE</v>
      </c>
      <c r="K7609" t="str">
        <f>VLOOKUP(D7609,'Data Outlet'!$A$2:$D$17,4,FALSE)</f>
        <v>Joko Susilo</v>
      </c>
      <c r="L7609" t="str">
        <f>VLOOKUP(D7609,'Data Outlet'!$A$2:$D$17,2,FALSE)</f>
        <v>SUMARECON MALL BEKASI</v>
      </c>
    </row>
    <row r="7610" spans="1:12" x14ac:dyDescent="0.25">
      <c r="A7610" t="str">
        <f t="shared" si="238"/>
        <v>T-7609</v>
      </c>
      <c r="B7610" s="3" t="s">
        <v>2584</v>
      </c>
      <c r="C7610" s="5">
        <v>45297</v>
      </c>
      <c r="D7610" s="3" t="s">
        <v>47</v>
      </c>
      <c r="E7610" s="4" t="s">
        <v>2269</v>
      </c>
      <c r="F7610" s="9">
        <v>1</v>
      </c>
      <c r="G7610">
        <f>VLOOKUP(E7610,'Data Produk'!$A$2:$E$2517,5,FALSE)</f>
        <v>152100</v>
      </c>
      <c r="H7610">
        <f t="shared" si="237"/>
        <v>152100</v>
      </c>
      <c r="I7610" t="str">
        <f>VLOOKUP(E7610,'Data Produk'!$A$2:$E$2517,3,FALSE)</f>
        <v>BHINNEKA GO Keyboard Mouse Wireless Office WK893</v>
      </c>
      <c r="J7610" t="str">
        <f>VLOOKUP(E7610,'Data Produk'!$A$2:$E$2517,4,FALSE)</f>
        <v>OFFICE COMBO</v>
      </c>
      <c r="K7610" t="str">
        <f>VLOOKUP(D7610,'Data Outlet'!$A$2:$D$17,4,FALSE)</f>
        <v>Joko Susilo</v>
      </c>
      <c r="L7610" t="str">
        <f>VLOOKUP(D7610,'Data Outlet'!$A$2:$D$17,2,FALSE)</f>
        <v>SUMARECON MALL BEKASI</v>
      </c>
    </row>
    <row r="7611" spans="1:12" x14ac:dyDescent="0.25">
      <c r="A7611" t="str">
        <f t="shared" si="238"/>
        <v>T-7610</v>
      </c>
      <c r="B7611" s="3" t="s">
        <v>2584</v>
      </c>
      <c r="C7611" s="5">
        <v>45317</v>
      </c>
      <c r="D7611" s="3" t="s">
        <v>47</v>
      </c>
      <c r="E7611" s="4" t="s">
        <v>1735</v>
      </c>
      <c r="F7611" s="9">
        <v>1</v>
      </c>
      <c r="G7611">
        <f>VLOOKUP(E7611,'Data Produk'!$A$2:$E$2517,5,FALSE)</f>
        <v>65700</v>
      </c>
      <c r="H7611">
        <f t="shared" si="237"/>
        <v>65700</v>
      </c>
      <c r="I7611" t="str">
        <f>VLOOKUP(E7611,'Data Produk'!$A$2:$E$2517,3,FALSE)</f>
        <v>BHINNEKA AGILE MP453 GAMING MOUSEPAD BLACK</v>
      </c>
      <c r="J7611" t="str">
        <f>VLOOKUP(E7611,'Data Produk'!$A$2:$E$2517,4,FALSE)</f>
        <v>GAMING MOUSEPAD</v>
      </c>
      <c r="K7611" t="str">
        <f>VLOOKUP(D7611,'Data Outlet'!$A$2:$D$17,4,FALSE)</f>
        <v>Joko Susilo</v>
      </c>
      <c r="L7611" t="str">
        <f>VLOOKUP(D7611,'Data Outlet'!$A$2:$D$17,2,FALSE)</f>
        <v>SUMARECON MALL BEKASI</v>
      </c>
    </row>
    <row r="7612" spans="1:12" x14ac:dyDescent="0.25">
      <c r="A7612" t="str">
        <f t="shared" si="238"/>
        <v>T-7611</v>
      </c>
      <c r="B7612" s="3" t="s">
        <v>2584</v>
      </c>
      <c r="C7612" s="5">
        <v>45296</v>
      </c>
      <c r="D7612" s="3" t="s">
        <v>47</v>
      </c>
      <c r="E7612" s="4" t="s">
        <v>1442</v>
      </c>
      <c r="F7612" s="9">
        <v>1</v>
      </c>
      <c r="G7612">
        <f>VLOOKUP(E7612,'Data Produk'!$A$2:$E$2517,5,FALSE)</f>
        <v>27000</v>
      </c>
      <c r="H7612">
        <f t="shared" si="237"/>
        <v>27000</v>
      </c>
      <c r="I7612" t="str">
        <f>VLOOKUP(E7612,'Data Produk'!$A$2:$E$2517,3,FALSE)</f>
        <v>KM201 BHINNEKA USB CABLE MICRO</v>
      </c>
      <c r="J7612" t="str">
        <f>VLOOKUP(E7612,'Data Produk'!$A$2:$E$2517,4,FALSE)</f>
        <v>CABLE</v>
      </c>
      <c r="K7612" t="str">
        <f>VLOOKUP(D7612,'Data Outlet'!$A$2:$D$17,4,FALSE)</f>
        <v>Joko Susilo</v>
      </c>
      <c r="L7612" t="str">
        <f>VLOOKUP(D7612,'Data Outlet'!$A$2:$D$17,2,FALSE)</f>
        <v>SUMARECON MALL BEKASI</v>
      </c>
    </row>
    <row r="7613" spans="1:12" x14ac:dyDescent="0.25">
      <c r="A7613" t="str">
        <f t="shared" si="238"/>
        <v>T-7612</v>
      </c>
      <c r="B7613" s="3" t="s">
        <v>2584</v>
      </c>
      <c r="C7613" s="5">
        <v>45307</v>
      </c>
      <c r="D7613" s="3" t="s">
        <v>47</v>
      </c>
      <c r="E7613" s="4" t="s">
        <v>1717</v>
      </c>
      <c r="F7613" s="9">
        <v>6</v>
      </c>
      <c r="G7613">
        <f>VLOOKUP(E7613,'Data Produk'!$A$2:$E$2517,5,FALSE)</f>
        <v>29700</v>
      </c>
      <c r="H7613">
        <f t="shared" si="237"/>
        <v>178200</v>
      </c>
      <c r="I7613" t="str">
        <f>VLOOKUP(E7613,'Data Produk'!$A$2:$E$2517,3,FALSE)</f>
        <v>KC201 BHINNEKA USB CABLE TYPE C</v>
      </c>
      <c r="J7613" t="str">
        <f>VLOOKUP(E7613,'Data Produk'!$A$2:$E$2517,4,FALSE)</f>
        <v>CABLE</v>
      </c>
      <c r="K7613" t="str">
        <f>VLOOKUP(D7613,'Data Outlet'!$A$2:$D$17,4,FALSE)</f>
        <v>Joko Susilo</v>
      </c>
      <c r="L7613" t="str">
        <f>VLOOKUP(D7613,'Data Outlet'!$A$2:$D$17,2,FALSE)</f>
        <v>SUMARECON MALL BEKASI</v>
      </c>
    </row>
    <row r="7614" spans="1:12" x14ac:dyDescent="0.25">
      <c r="A7614" t="str">
        <f t="shared" si="238"/>
        <v>T-7613</v>
      </c>
      <c r="B7614" s="3" t="s">
        <v>2584</v>
      </c>
      <c r="C7614" s="5">
        <v>45302</v>
      </c>
      <c r="D7614" s="3" t="s">
        <v>47</v>
      </c>
      <c r="E7614" s="4" t="s">
        <v>1965</v>
      </c>
      <c r="F7614" s="9">
        <v>1</v>
      </c>
      <c r="G7614">
        <f>VLOOKUP(E7614,'Data Produk'!$A$2:$E$2517,5,FALSE)</f>
        <v>40500</v>
      </c>
      <c r="H7614">
        <f t="shared" si="237"/>
        <v>40500</v>
      </c>
      <c r="I7614" t="str">
        <f>VLOOKUP(E7614,'Data Produk'!$A$2:$E$2517,3,FALSE)</f>
        <v>BHINNEKA RHASTA II G13 GAMING MOUSE BLACK</v>
      </c>
      <c r="J7614" t="str">
        <f>VLOOKUP(E7614,'Data Produk'!$A$2:$E$2517,4,FALSE)</f>
        <v>MOUSE GAMING</v>
      </c>
      <c r="K7614" t="str">
        <f>VLOOKUP(D7614,'Data Outlet'!$A$2:$D$17,4,FALSE)</f>
        <v>Joko Susilo</v>
      </c>
      <c r="L7614" t="str">
        <f>VLOOKUP(D7614,'Data Outlet'!$A$2:$D$17,2,FALSE)</f>
        <v>SUMARECON MALL BEKASI</v>
      </c>
    </row>
    <row r="7615" spans="1:12" x14ac:dyDescent="0.25">
      <c r="A7615" t="str">
        <f t="shared" si="238"/>
        <v>T-7614</v>
      </c>
      <c r="B7615" s="3" t="s">
        <v>2584</v>
      </c>
      <c r="C7615" s="5">
        <v>45312</v>
      </c>
      <c r="D7615" s="3" t="s">
        <v>47</v>
      </c>
      <c r="E7615" s="4" t="s">
        <v>1033</v>
      </c>
      <c r="F7615" s="9">
        <v>1</v>
      </c>
      <c r="G7615">
        <f>VLOOKUP(E7615,'Data Produk'!$A$2:$E$2517,5,FALSE)</f>
        <v>35100</v>
      </c>
      <c r="H7615">
        <f t="shared" si="237"/>
        <v>35100</v>
      </c>
      <c r="I7615" t="str">
        <f>VLOOKUP(E7615,'Data Produk'!$A$2:$E$2517,3,FALSE)</f>
        <v>KL104 BHINNEKA USB CABLE LIGHTNING</v>
      </c>
      <c r="J7615" t="str">
        <f>VLOOKUP(E7615,'Data Produk'!$A$2:$E$2517,4,FALSE)</f>
        <v>CABLE</v>
      </c>
      <c r="K7615" t="str">
        <f>VLOOKUP(D7615,'Data Outlet'!$A$2:$D$17,4,FALSE)</f>
        <v>Joko Susilo</v>
      </c>
      <c r="L7615" t="str">
        <f>VLOOKUP(D7615,'Data Outlet'!$A$2:$D$17,2,FALSE)</f>
        <v>SUMARECON MALL BEKASI</v>
      </c>
    </row>
    <row r="7616" spans="1:12" x14ac:dyDescent="0.25">
      <c r="A7616" t="str">
        <f t="shared" si="238"/>
        <v>T-7615</v>
      </c>
      <c r="B7616" s="3" t="s">
        <v>2584</v>
      </c>
      <c r="C7616" s="5">
        <v>45299</v>
      </c>
      <c r="D7616" s="3" t="s">
        <v>47</v>
      </c>
      <c r="E7616" s="4" t="s">
        <v>1585</v>
      </c>
      <c r="F7616" s="9">
        <v>1</v>
      </c>
      <c r="G7616">
        <f>VLOOKUP(E7616,'Data Produk'!$A$2:$E$2517,5,FALSE)</f>
        <v>243000</v>
      </c>
      <c r="H7616">
        <f t="shared" si="237"/>
        <v>243000</v>
      </c>
      <c r="I7616" t="str">
        <f>VLOOKUP(E7616,'Data Produk'!$A$2:$E$2517,3,FALSE)</f>
        <v>BHINNEKA LUMINOUS C30 WEBCAM BLACK</v>
      </c>
      <c r="J7616" t="str">
        <f>VLOOKUP(E7616,'Data Produk'!$A$2:$E$2517,4,FALSE)</f>
        <v>STREAMING DEVICES</v>
      </c>
      <c r="K7616" t="str">
        <f>VLOOKUP(D7616,'Data Outlet'!$A$2:$D$17,4,FALSE)</f>
        <v>Joko Susilo</v>
      </c>
      <c r="L7616" t="str">
        <f>VLOOKUP(D7616,'Data Outlet'!$A$2:$D$17,2,FALSE)</f>
        <v>SUMARECON MALL BEKASI</v>
      </c>
    </row>
    <row r="7617" spans="1:12" x14ac:dyDescent="0.25">
      <c r="A7617" t="str">
        <f t="shared" si="238"/>
        <v>T-7616</v>
      </c>
      <c r="B7617" s="3" t="s">
        <v>2584</v>
      </c>
      <c r="C7617" s="5">
        <v>45292</v>
      </c>
      <c r="D7617" s="3" t="s">
        <v>47</v>
      </c>
      <c r="E7617" s="4" t="s">
        <v>1077</v>
      </c>
      <c r="F7617" s="9">
        <v>1</v>
      </c>
      <c r="G7617">
        <f>VLOOKUP(E7617,'Data Produk'!$A$2:$E$2517,5,FALSE)</f>
        <v>78750</v>
      </c>
      <c r="H7617">
        <f t="shared" si="237"/>
        <v>78750</v>
      </c>
      <c r="I7617" t="str">
        <f>VLOOKUP(E7617,'Data Produk'!$A$2:$E$2517,3,FALSE)</f>
        <v>BHINNEKA CRYTO VX7 GAMING MOUSE WHITE</v>
      </c>
      <c r="J7617" t="str">
        <f>VLOOKUP(E7617,'Data Produk'!$A$2:$E$2517,4,FALSE)</f>
        <v>MOUSE GAMING</v>
      </c>
      <c r="K7617" t="str">
        <f>VLOOKUP(D7617,'Data Outlet'!$A$2:$D$17,4,FALSE)</f>
        <v>Joko Susilo</v>
      </c>
      <c r="L7617" t="str">
        <f>VLOOKUP(D7617,'Data Outlet'!$A$2:$D$17,2,FALSE)</f>
        <v>SUMARECON MALL BEKASI</v>
      </c>
    </row>
    <row r="7618" spans="1:12" x14ac:dyDescent="0.25">
      <c r="A7618" t="str">
        <f t="shared" si="238"/>
        <v>T-7617</v>
      </c>
      <c r="B7618" s="3" t="s">
        <v>2584</v>
      </c>
      <c r="C7618" s="5">
        <v>45293</v>
      </c>
      <c r="D7618" s="3" t="s">
        <v>47</v>
      </c>
      <c r="E7618" s="4" t="s">
        <v>1578</v>
      </c>
      <c r="F7618" s="9">
        <v>1</v>
      </c>
      <c r="G7618">
        <f>VLOOKUP(E7618,'Data Produk'!$A$2:$E$2517,5,FALSE)</f>
        <v>44100</v>
      </c>
      <c r="H7618">
        <f t="shared" si="237"/>
        <v>44100</v>
      </c>
      <c r="I7618" t="str">
        <f>VLOOKUP(E7618,'Data Produk'!$A$2:$E$2517,3,FALSE)</f>
        <v>BHINNEKA POWER PURE 18W 1-PORT TYPE-A USB CHARGER (QC) WHITE</v>
      </c>
      <c r="J7618" t="str">
        <f>VLOOKUP(E7618,'Data Produk'!$A$2:$E$2517,4,FALSE)</f>
        <v>CHARGER</v>
      </c>
      <c r="K7618" t="str">
        <f>VLOOKUP(D7618,'Data Outlet'!$A$2:$D$17,4,FALSE)</f>
        <v>Joko Susilo</v>
      </c>
      <c r="L7618" t="str">
        <f>VLOOKUP(D7618,'Data Outlet'!$A$2:$D$17,2,FALSE)</f>
        <v>SUMARECON MALL BEKASI</v>
      </c>
    </row>
    <row r="7619" spans="1:12" x14ac:dyDescent="0.25">
      <c r="A7619" t="str">
        <f t="shared" si="238"/>
        <v>T-7618</v>
      </c>
      <c r="B7619" s="3" t="s">
        <v>2584</v>
      </c>
      <c r="C7619" s="5">
        <v>45293</v>
      </c>
      <c r="D7619" s="3" t="s">
        <v>47</v>
      </c>
      <c r="E7619" s="4" t="s">
        <v>1834</v>
      </c>
      <c r="F7619" s="9">
        <v>1</v>
      </c>
      <c r="G7619">
        <f>VLOOKUP(E7619,'Data Produk'!$A$2:$E$2517,5,FALSE)</f>
        <v>131850</v>
      </c>
      <c r="H7619">
        <f t="shared" ref="H7619:H7682" si="239">G7619*F7619</f>
        <v>131850</v>
      </c>
      <c r="I7619" t="str">
        <f>VLOOKUP(E7619,'Data Produk'!$A$2:$E$2517,3,FALSE)</f>
        <v>BHINNEKA VENOM II WGC2 GAMING MOUSE MINT</v>
      </c>
      <c r="J7619" t="str">
        <f>VLOOKUP(E7619,'Data Produk'!$A$2:$E$2517,4,FALSE)</f>
        <v>MOUSE GAMING</v>
      </c>
      <c r="K7619" t="str">
        <f>VLOOKUP(D7619,'Data Outlet'!$A$2:$D$17,4,FALSE)</f>
        <v>Joko Susilo</v>
      </c>
      <c r="L7619" t="str">
        <f>VLOOKUP(D7619,'Data Outlet'!$A$2:$D$17,2,FALSE)</f>
        <v>SUMARECON MALL BEKASI</v>
      </c>
    </row>
    <row r="7620" spans="1:12" x14ac:dyDescent="0.25">
      <c r="A7620" t="str">
        <f t="shared" si="238"/>
        <v>T-7619</v>
      </c>
      <c r="B7620" s="3" t="s">
        <v>2584</v>
      </c>
      <c r="C7620" s="5">
        <v>45307</v>
      </c>
      <c r="D7620" s="3" t="s">
        <v>47</v>
      </c>
      <c r="E7620" s="4" t="s">
        <v>784</v>
      </c>
      <c r="F7620" s="9">
        <v>1</v>
      </c>
      <c r="G7620">
        <f>VLOOKUP(E7620,'Data Produk'!$A$2:$E$2517,5,FALSE)</f>
        <v>29700</v>
      </c>
      <c r="H7620">
        <f t="shared" si="239"/>
        <v>29700</v>
      </c>
      <c r="I7620" t="str">
        <f>VLOOKUP(E7620,'Data Produk'!$A$2:$E$2517,3,FALSE)</f>
        <v>KM104 BHINNEKA USB CABLE MICRO</v>
      </c>
      <c r="J7620" t="str">
        <f>VLOOKUP(E7620,'Data Produk'!$A$2:$E$2517,4,FALSE)</f>
        <v>CABLE</v>
      </c>
      <c r="K7620" t="str">
        <f>VLOOKUP(D7620,'Data Outlet'!$A$2:$D$17,4,FALSE)</f>
        <v>Joko Susilo</v>
      </c>
      <c r="L7620" t="str">
        <f>VLOOKUP(D7620,'Data Outlet'!$A$2:$D$17,2,FALSE)</f>
        <v>SUMARECON MALL BEKASI</v>
      </c>
    </row>
    <row r="7621" spans="1:12" x14ac:dyDescent="0.25">
      <c r="A7621" t="str">
        <f t="shared" si="238"/>
        <v>T-7620</v>
      </c>
      <c r="B7621" s="3" t="s">
        <v>2584</v>
      </c>
      <c r="C7621" s="5">
        <v>45296</v>
      </c>
      <c r="D7621" s="3" t="s">
        <v>47</v>
      </c>
      <c r="E7621" s="4" t="s">
        <v>1719</v>
      </c>
      <c r="F7621" s="9">
        <v>1</v>
      </c>
      <c r="G7621">
        <f>VLOOKUP(E7621,'Data Produk'!$A$2:$E$2517,5,FALSE)</f>
        <v>144000</v>
      </c>
      <c r="H7621">
        <f t="shared" si="239"/>
        <v>144000</v>
      </c>
      <c r="I7621" t="str">
        <f>VLOOKUP(E7621,'Data Produk'!$A$2:$E$2517,3,FALSE)</f>
        <v>BHINNEKA CHIEF II HG20 GAMING HEADSET PINK</v>
      </c>
      <c r="J7621" t="str">
        <f>VLOOKUP(E7621,'Data Produk'!$A$2:$E$2517,4,FALSE)</f>
        <v>GAMING HEADSET</v>
      </c>
      <c r="K7621" t="str">
        <f>VLOOKUP(D7621,'Data Outlet'!$A$2:$D$17,4,FALSE)</f>
        <v>Joko Susilo</v>
      </c>
      <c r="L7621" t="str">
        <f>VLOOKUP(D7621,'Data Outlet'!$A$2:$D$17,2,FALSE)</f>
        <v>SUMARECON MALL BEKASI</v>
      </c>
    </row>
    <row r="7622" spans="1:12" x14ac:dyDescent="0.25">
      <c r="A7622" t="str">
        <f t="shared" si="238"/>
        <v>T-7621</v>
      </c>
      <c r="B7622" s="3" t="s">
        <v>2584</v>
      </c>
      <c r="C7622" s="5">
        <v>45314</v>
      </c>
      <c r="D7622" s="3" t="s">
        <v>47</v>
      </c>
      <c r="E7622" s="4" t="s">
        <v>1250</v>
      </c>
      <c r="F7622" s="9">
        <v>1</v>
      </c>
      <c r="G7622">
        <f>VLOOKUP(E7622,'Data Produk'!$A$2:$E$2517,5,FALSE)</f>
        <v>73800</v>
      </c>
      <c r="H7622">
        <f t="shared" si="239"/>
        <v>73800</v>
      </c>
      <c r="I7622" t="str">
        <f>VLOOKUP(E7622,'Data Produk'!$A$2:$E$2517,3,FALSE)</f>
        <v>BHINNEKA SMART LIGHT BUB 9W SLB101</v>
      </c>
      <c r="J7622" t="str">
        <f>VLOOKUP(E7622,'Data Produk'!$A$2:$E$2517,4,FALSE)</f>
        <v>SMART LIFE</v>
      </c>
      <c r="K7622" t="str">
        <f>VLOOKUP(D7622,'Data Outlet'!$A$2:$D$17,4,FALSE)</f>
        <v>Joko Susilo</v>
      </c>
      <c r="L7622" t="str">
        <f>VLOOKUP(D7622,'Data Outlet'!$A$2:$D$17,2,FALSE)</f>
        <v>SUMARECON MALL BEKASI</v>
      </c>
    </row>
    <row r="7623" spans="1:12" x14ac:dyDescent="0.25">
      <c r="A7623" t="str">
        <f t="shared" si="238"/>
        <v>T-7622</v>
      </c>
      <c r="B7623" s="3" t="s">
        <v>2584</v>
      </c>
      <c r="C7623" s="5">
        <v>45306</v>
      </c>
      <c r="D7623" s="3" t="s">
        <v>47</v>
      </c>
      <c r="E7623" s="4" t="s">
        <v>2190</v>
      </c>
      <c r="F7623" s="9">
        <v>1</v>
      </c>
      <c r="G7623">
        <f>VLOOKUP(E7623,'Data Produk'!$A$2:$E$2517,5,FALSE)</f>
        <v>40500</v>
      </c>
      <c r="H7623">
        <f t="shared" si="239"/>
        <v>40500</v>
      </c>
      <c r="I7623" t="str">
        <f>VLOOKUP(E7623,'Data Produk'!$A$2:$E$2517,3,FALSE)</f>
        <v>BHINNEKA Mouse Wireless W188 WHITE</v>
      </c>
      <c r="J7623" t="str">
        <f>VLOOKUP(E7623,'Data Produk'!$A$2:$E$2517,4,FALSE)</f>
        <v>OFFICE MOUSE</v>
      </c>
      <c r="K7623" t="str">
        <f>VLOOKUP(D7623,'Data Outlet'!$A$2:$D$17,4,FALSE)</f>
        <v>Joko Susilo</v>
      </c>
      <c r="L7623" t="str">
        <f>VLOOKUP(D7623,'Data Outlet'!$A$2:$D$17,2,FALSE)</f>
        <v>SUMARECON MALL BEKASI</v>
      </c>
    </row>
    <row r="7624" spans="1:12" x14ac:dyDescent="0.25">
      <c r="A7624" t="str">
        <f t="shared" si="238"/>
        <v>T-7623</v>
      </c>
      <c r="B7624" s="3" t="s">
        <v>2584</v>
      </c>
      <c r="C7624" s="5">
        <v>45312</v>
      </c>
      <c r="D7624" s="3" t="s">
        <v>47</v>
      </c>
      <c r="E7624" s="4" t="s">
        <v>1582</v>
      </c>
      <c r="F7624" s="9">
        <v>2</v>
      </c>
      <c r="G7624">
        <f>VLOOKUP(E7624,'Data Produk'!$A$2:$E$2517,5,FALSE)</f>
        <v>25200</v>
      </c>
      <c r="H7624">
        <f t="shared" si="239"/>
        <v>50400</v>
      </c>
      <c r="I7624" t="str">
        <f>VLOOKUP(E7624,'Data Produk'!$A$2:$E$2517,3,FALSE)</f>
        <v>KDC105 BHINNEKA USB CABLE TYPE C</v>
      </c>
      <c r="J7624" t="str">
        <f>VLOOKUP(E7624,'Data Produk'!$A$2:$E$2517,4,FALSE)</f>
        <v>CABLE</v>
      </c>
      <c r="K7624" t="str">
        <f>VLOOKUP(D7624,'Data Outlet'!$A$2:$D$17,4,FALSE)</f>
        <v>Joko Susilo</v>
      </c>
      <c r="L7624" t="str">
        <f>VLOOKUP(D7624,'Data Outlet'!$A$2:$D$17,2,FALSE)</f>
        <v>SUMARECON MALL BEKASI</v>
      </c>
    </row>
    <row r="7625" spans="1:12" x14ac:dyDescent="0.25">
      <c r="A7625" t="str">
        <f t="shared" si="238"/>
        <v>T-7624</v>
      </c>
      <c r="B7625" s="3" t="s">
        <v>2584</v>
      </c>
      <c r="C7625" s="5">
        <v>45318</v>
      </c>
      <c r="D7625" s="3" t="s">
        <v>42</v>
      </c>
      <c r="E7625" s="4" t="s">
        <v>1118</v>
      </c>
      <c r="F7625" s="9">
        <v>1</v>
      </c>
      <c r="G7625">
        <f>VLOOKUP(E7625,'Data Produk'!$A$2:$E$2517,5,FALSE)</f>
        <v>396000</v>
      </c>
      <c r="H7625">
        <f t="shared" si="239"/>
        <v>396000</v>
      </c>
      <c r="I7625" t="str">
        <f>VLOOKUP(E7625,'Data Produk'!$A$2:$E$2517,3,FALSE)</f>
        <v>BHINNEKA LEVIOSA MCX01 CONDENSER MICROPHONE BLACK</v>
      </c>
      <c r="J7625" t="str">
        <f>VLOOKUP(E7625,'Data Produk'!$A$2:$E$2517,4,FALSE)</f>
        <v>STREAMING DEVICES</v>
      </c>
      <c r="K7625" t="str">
        <f>VLOOKUP(D7625,'Data Outlet'!$A$2:$D$17,4,FALSE)</f>
        <v>Hadi Nugroho</v>
      </c>
      <c r="L7625" t="str">
        <f>VLOOKUP(D7625,'Data Outlet'!$A$2:$D$17,2,FALSE)</f>
        <v>MALL KELAPA GADING</v>
      </c>
    </row>
    <row r="7626" spans="1:12" x14ac:dyDescent="0.25">
      <c r="A7626" t="str">
        <f t="shared" si="238"/>
        <v>T-7625</v>
      </c>
      <c r="B7626" s="3" t="s">
        <v>2584</v>
      </c>
      <c r="C7626" s="5">
        <v>45320</v>
      </c>
      <c r="D7626" s="3" t="s">
        <v>42</v>
      </c>
      <c r="E7626" s="4" t="s">
        <v>565</v>
      </c>
      <c r="F7626" s="9">
        <v>4</v>
      </c>
      <c r="G7626">
        <f>VLOOKUP(E7626,'Data Produk'!$A$2:$E$2517,5,FALSE)</f>
        <v>144000</v>
      </c>
      <c r="H7626">
        <f t="shared" si="239"/>
        <v>576000</v>
      </c>
      <c r="I7626" t="str">
        <f>VLOOKUP(E7626,'Data Produk'!$A$2:$E$2517,3,FALSE)</f>
        <v>BHINNEKA CHIEF II HG20 GAMING HEADSET BLACK</v>
      </c>
      <c r="J7626" t="str">
        <f>VLOOKUP(E7626,'Data Produk'!$A$2:$E$2517,4,FALSE)</f>
        <v>GAMING HEADSET</v>
      </c>
      <c r="K7626" t="str">
        <f>VLOOKUP(D7626,'Data Outlet'!$A$2:$D$17,4,FALSE)</f>
        <v>Hadi Nugroho</v>
      </c>
      <c r="L7626" t="str">
        <f>VLOOKUP(D7626,'Data Outlet'!$A$2:$D$17,2,FALSE)</f>
        <v>MALL KELAPA GADING</v>
      </c>
    </row>
    <row r="7627" spans="1:12" x14ac:dyDescent="0.25">
      <c r="A7627" t="str">
        <f t="shared" si="238"/>
        <v>T-7626</v>
      </c>
      <c r="B7627" s="3" t="s">
        <v>2584</v>
      </c>
      <c r="C7627" s="5">
        <v>45298</v>
      </c>
      <c r="D7627" s="3" t="s">
        <v>42</v>
      </c>
      <c r="E7627" s="4" t="s">
        <v>1132</v>
      </c>
      <c r="F7627" s="9">
        <v>2</v>
      </c>
      <c r="G7627">
        <f>VLOOKUP(E7627,'Data Produk'!$A$2:$E$2517,5,FALSE)</f>
        <v>65700</v>
      </c>
      <c r="H7627">
        <f t="shared" si="239"/>
        <v>131400</v>
      </c>
      <c r="I7627" t="str">
        <f>VLOOKUP(E7627,'Data Produk'!$A$2:$E$2517,3,FALSE)</f>
        <v>BHINNEKA AGILE MP453 GAMING MOUSEPAD BLACK</v>
      </c>
      <c r="J7627" t="str">
        <f>VLOOKUP(E7627,'Data Produk'!$A$2:$E$2517,4,FALSE)</f>
        <v>GAMING MOUSEPAD</v>
      </c>
      <c r="K7627" t="str">
        <f>VLOOKUP(D7627,'Data Outlet'!$A$2:$D$17,4,FALSE)</f>
        <v>Hadi Nugroho</v>
      </c>
      <c r="L7627" t="str">
        <f>VLOOKUP(D7627,'Data Outlet'!$A$2:$D$17,2,FALSE)</f>
        <v>MALL KELAPA GADING</v>
      </c>
    </row>
    <row r="7628" spans="1:12" x14ac:dyDescent="0.25">
      <c r="A7628" t="str">
        <f t="shared" ref="A7628:A7691" si="240">"T-"&amp;ROW()-1</f>
        <v>T-7627</v>
      </c>
      <c r="B7628" s="3" t="s">
        <v>2584</v>
      </c>
      <c r="C7628" s="5">
        <v>45319</v>
      </c>
      <c r="D7628" s="3" t="s">
        <v>42</v>
      </c>
      <c r="E7628" s="4" t="s">
        <v>296</v>
      </c>
      <c r="F7628" s="9">
        <v>2</v>
      </c>
      <c r="G7628">
        <f>VLOOKUP(E7628,'Data Produk'!$A$2:$E$2517,5,FALSE)</f>
        <v>247500</v>
      </c>
      <c r="H7628">
        <f t="shared" si="239"/>
        <v>495000</v>
      </c>
      <c r="I7628" t="str">
        <f>VLOOKUP(E7628,'Data Produk'!$A$2:$E$2517,3,FALSE)</f>
        <v>BHINNEKA POWER PLUS 65W 3-PORTS GAN CHARGER (PD/PPS+QC) BLACK</v>
      </c>
      <c r="J7628" t="str">
        <f>VLOOKUP(E7628,'Data Produk'!$A$2:$E$2517,4,FALSE)</f>
        <v>CHARGER</v>
      </c>
      <c r="K7628" t="str">
        <f>VLOOKUP(D7628,'Data Outlet'!$A$2:$D$17,4,FALSE)</f>
        <v>Hadi Nugroho</v>
      </c>
      <c r="L7628" t="str">
        <f>VLOOKUP(D7628,'Data Outlet'!$A$2:$D$17,2,FALSE)</f>
        <v>MALL KELAPA GADING</v>
      </c>
    </row>
    <row r="7629" spans="1:12" x14ac:dyDescent="0.25">
      <c r="A7629" t="str">
        <f t="shared" si="240"/>
        <v>T-7628</v>
      </c>
      <c r="B7629" s="3" t="s">
        <v>2584</v>
      </c>
      <c r="C7629" s="5">
        <v>45301</v>
      </c>
      <c r="D7629" s="3" t="s">
        <v>42</v>
      </c>
      <c r="E7629" s="4" t="s">
        <v>1228</v>
      </c>
      <c r="F7629" s="9">
        <v>4</v>
      </c>
      <c r="G7629">
        <f>VLOOKUP(E7629,'Data Produk'!$A$2:$E$2517,5,FALSE)</f>
        <v>34200</v>
      </c>
      <c r="H7629">
        <f t="shared" si="239"/>
        <v>136800</v>
      </c>
      <c r="I7629" t="str">
        <f>VLOOKUP(E7629,'Data Produk'!$A$2:$E$2517,3,FALSE)</f>
        <v>KDL105 BHINNEKA USB CABLE LIGHTNING</v>
      </c>
      <c r="J7629" t="str">
        <f>VLOOKUP(E7629,'Data Produk'!$A$2:$E$2517,4,FALSE)</f>
        <v>CABLE</v>
      </c>
      <c r="K7629" t="str">
        <f>VLOOKUP(D7629,'Data Outlet'!$A$2:$D$17,4,FALSE)</f>
        <v>Hadi Nugroho</v>
      </c>
      <c r="L7629" t="str">
        <f>VLOOKUP(D7629,'Data Outlet'!$A$2:$D$17,2,FALSE)</f>
        <v>MALL KELAPA GADING</v>
      </c>
    </row>
    <row r="7630" spans="1:12" x14ac:dyDescent="0.25">
      <c r="A7630" t="str">
        <f t="shared" si="240"/>
        <v>T-7629</v>
      </c>
      <c r="B7630" s="3" t="s">
        <v>2584</v>
      </c>
      <c r="C7630" s="5">
        <v>45297</v>
      </c>
      <c r="D7630" s="3" t="s">
        <v>42</v>
      </c>
      <c r="E7630" s="4" t="s">
        <v>1223</v>
      </c>
      <c r="F7630" s="9">
        <v>3</v>
      </c>
      <c r="G7630">
        <f>VLOOKUP(E7630,'Data Produk'!$A$2:$E$2517,5,FALSE)</f>
        <v>116100</v>
      </c>
      <c r="H7630">
        <f t="shared" si="239"/>
        <v>348300</v>
      </c>
      <c r="I7630" t="str">
        <f>VLOOKUP(E7630,'Data Produk'!$A$2:$E$2517,3,FALSE)</f>
        <v>BHINNEKA SMART PLUG SP01</v>
      </c>
      <c r="J7630" t="str">
        <f>VLOOKUP(E7630,'Data Produk'!$A$2:$E$2517,4,FALSE)</f>
        <v>SMART LIFE</v>
      </c>
      <c r="K7630" t="str">
        <f>VLOOKUP(D7630,'Data Outlet'!$A$2:$D$17,4,FALSE)</f>
        <v>Hadi Nugroho</v>
      </c>
      <c r="L7630" t="str">
        <f>VLOOKUP(D7630,'Data Outlet'!$A$2:$D$17,2,FALSE)</f>
        <v>MALL KELAPA GADING</v>
      </c>
    </row>
    <row r="7631" spans="1:12" x14ac:dyDescent="0.25">
      <c r="A7631" t="str">
        <f t="shared" si="240"/>
        <v>T-7630</v>
      </c>
      <c r="B7631" s="3" t="s">
        <v>2584</v>
      </c>
      <c r="C7631" s="5">
        <v>45309</v>
      </c>
      <c r="D7631" s="3" t="s">
        <v>42</v>
      </c>
      <c r="E7631" s="4" t="s">
        <v>201</v>
      </c>
      <c r="F7631" s="9">
        <v>3</v>
      </c>
      <c r="G7631">
        <f>VLOOKUP(E7631,'Data Produk'!$A$2:$E$2517,5,FALSE)</f>
        <v>37350</v>
      </c>
      <c r="H7631">
        <f t="shared" si="239"/>
        <v>112050</v>
      </c>
      <c r="I7631" t="str">
        <f>VLOOKUP(E7631,'Data Produk'!$A$2:$E$2517,3,FALSE)</f>
        <v>BHINNEKA LAVALIER MV01 MICROPHONE BLACK</v>
      </c>
      <c r="J7631" t="str">
        <f>VLOOKUP(E7631,'Data Produk'!$A$2:$E$2517,4,FALSE)</f>
        <v>STREAMING DEVICES</v>
      </c>
      <c r="K7631" t="str">
        <f>VLOOKUP(D7631,'Data Outlet'!$A$2:$D$17,4,FALSE)</f>
        <v>Hadi Nugroho</v>
      </c>
      <c r="L7631" t="str">
        <f>VLOOKUP(D7631,'Data Outlet'!$A$2:$D$17,2,FALSE)</f>
        <v>MALL KELAPA GADING</v>
      </c>
    </row>
    <row r="7632" spans="1:12" x14ac:dyDescent="0.25">
      <c r="A7632" t="str">
        <f t="shared" si="240"/>
        <v>T-7631</v>
      </c>
      <c r="B7632" s="3" t="s">
        <v>2584</v>
      </c>
      <c r="C7632" s="5">
        <v>45297</v>
      </c>
      <c r="D7632" s="3" t="s">
        <v>42</v>
      </c>
      <c r="E7632" s="4" t="s">
        <v>979</v>
      </c>
      <c r="F7632" s="9">
        <v>7</v>
      </c>
      <c r="G7632">
        <f>VLOOKUP(E7632,'Data Produk'!$A$2:$E$2517,5,FALSE)</f>
        <v>10000</v>
      </c>
      <c r="H7632">
        <f t="shared" si="239"/>
        <v>70000</v>
      </c>
      <c r="I7632" t="str">
        <f>VLOOKUP(E7632,'Data Produk'!$A$2:$E$2517,3,FALSE)</f>
        <v>KM102 BHINNEKA USB CABLE MICRO</v>
      </c>
      <c r="J7632" t="str">
        <f>VLOOKUP(E7632,'Data Produk'!$A$2:$E$2517,4,FALSE)</f>
        <v>CABLE</v>
      </c>
      <c r="K7632" t="str">
        <f>VLOOKUP(D7632,'Data Outlet'!$A$2:$D$17,4,FALSE)</f>
        <v>Hadi Nugroho</v>
      </c>
      <c r="L7632" t="str">
        <f>VLOOKUP(D7632,'Data Outlet'!$A$2:$D$17,2,FALSE)</f>
        <v>MALL KELAPA GADING</v>
      </c>
    </row>
    <row r="7633" spans="1:12" x14ac:dyDescent="0.25">
      <c r="A7633" t="str">
        <f t="shared" si="240"/>
        <v>T-7632</v>
      </c>
      <c r="B7633" s="3" t="s">
        <v>2584</v>
      </c>
      <c r="C7633" s="5">
        <v>45293</v>
      </c>
      <c r="D7633" s="3" t="s">
        <v>42</v>
      </c>
      <c r="E7633" s="4" t="s">
        <v>1167</v>
      </c>
      <c r="F7633" s="9">
        <v>1</v>
      </c>
      <c r="G7633">
        <f>VLOOKUP(E7633,'Data Produk'!$A$2:$E$2517,5,FALSE)</f>
        <v>500000</v>
      </c>
      <c r="H7633">
        <f t="shared" si="239"/>
        <v>500000</v>
      </c>
      <c r="I7633" t="str">
        <f>VLOOKUP(E7633,'Data Produk'!$A$2:$E$2517,3,FALSE)</f>
        <v>BHINNEKA Gaming Mouse Wireless XD3 WHITE</v>
      </c>
      <c r="J7633" t="str">
        <f>VLOOKUP(E7633,'Data Produk'!$A$2:$E$2517,4,FALSE)</f>
        <v>MOUSE GAMING</v>
      </c>
      <c r="K7633" t="str">
        <f>VLOOKUP(D7633,'Data Outlet'!$A$2:$D$17,4,FALSE)</f>
        <v>Hadi Nugroho</v>
      </c>
      <c r="L7633" t="str">
        <f>VLOOKUP(D7633,'Data Outlet'!$A$2:$D$17,2,FALSE)</f>
        <v>MALL KELAPA GADING</v>
      </c>
    </row>
    <row r="7634" spans="1:12" x14ac:dyDescent="0.25">
      <c r="A7634" t="str">
        <f t="shared" si="240"/>
        <v>T-7633</v>
      </c>
      <c r="B7634" s="3" t="s">
        <v>2584</v>
      </c>
      <c r="C7634" s="5">
        <v>45297</v>
      </c>
      <c r="D7634" s="3" t="s">
        <v>42</v>
      </c>
      <c r="E7634" s="4" t="s">
        <v>1176</v>
      </c>
      <c r="F7634" s="9">
        <v>8</v>
      </c>
      <c r="G7634">
        <f>VLOOKUP(E7634,'Data Produk'!$A$2:$E$2517,5,FALSE)</f>
        <v>29700</v>
      </c>
      <c r="H7634">
        <f t="shared" si="239"/>
        <v>237600</v>
      </c>
      <c r="I7634" t="str">
        <f>VLOOKUP(E7634,'Data Produk'!$A$2:$E$2517,3,FALSE)</f>
        <v>KC201 BHINNEKA USB CABLE TYPE C</v>
      </c>
      <c r="J7634" t="str">
        <f>VLOOKUP(E7634,'Data Produk'!$A$2:$E$2517,4,FALSE)</f>
        <v>CABLE</v>
      </c>
      <c r="K7634" t="str">
        <f>VLOOKUP(D7634,'Data Outlet'!$A$2:$D$17,4,FALSE)</f>
        <v>Hadi Nugroho</v>
      </c>
      <c r="L7634" t="str">
        <f>VLOOKUP(D7634,'Data Outlet'!$A$2:$D$17,2,FALSE)</f>
        <v>MALL KELAPA GADING</v>
      </c>
    </row>
    <row r="7635" spans="1:12" x14ac:dyDescent="0.25">
      <c r="A7635" t="str">
        <f t="shared" si="240"/>
        <v>T-7634</v>
      </c>
      <c r="B7635" s="3" t="s">
        <v>2584</v>
      </c>
      <c r="C7635" s="5">
        <v>45318</v>
      </c>
      <c r="D7635" s="3" t="s">
        <v>42</v>
      </c>
      <c r="E7635" s="4" t="s">
        <v>1323</v>
      </c>
      <c r="F7635" s="9">
        <v>1</v>
      </c>
      <c r="G7635">
        <f>VLOOKUP(E7635,'Data Produk'!$A$2:$E$2517,5,FALSE)</f>
        <v>81000</v>
      </c>
      <c r="H7635">
        <f t="shared" si="239"/>
        <v>81000</v>
      </c>
      <c r="I7635" t="str">
        <f>VLOOKUP(E7635,'Data Produk'!$A$2:$E$2517,3,FALSE)</f>
        <v>BHINNEKA CRYTO VX7 GAMING MOUSE PINK</v>
      </c>
      <c r="J7635" t="str">
        <f>VLOOKUP(E7635,'Data Produk'!$A$2:$E$2517,4,FALSE)</f>
        <v>MOUSE GAMING</v>
      </c>
      <c r="K7635" t="str">
        <f>VLOOKUP(D7635,'Data Outlet'!$A$2:$D$17,4,FALSE)</f>
        <v>Hadi Nugroho</v>
      </c>
      <c r="L7635" t="str">
        <f>VLOOKUP(D7635,'Data Outlet'!$A$2:$D$17,2,FALSE)</f>
        <v>MALL KELAPA GADING</v>
      </c>
    </row>
    <row r="7636" spans="1:12" x14ac:dyDescent="0.25">
      <c r="A7636" t="str">
        <f t="shared" si="240"/>
        <v>T-7635</v>
      </c>
      <c r="B7636" s="3" t="s">
        <v>2584</v>
      </c>
      <c r="C7636" s="5">
        <v>45305</v>
      </c>
      <c r="D7636" s="3" t="s">
        <v>42</v>
      </c>
      <c r="E7636" s="4" t="s">
        <v>1556</v>
      </c>
      <c r="F7636" s="9">
        <v>1</v>
      </c>
      <c r="G7636">
        <f>VLOOKUP(E7636,'Data Produk'!$A$2:$E$2517,5,FALSE)</f>
        <v>98100</v>
      </c>
      <c r="H7636">
        <f t="shared" si="239"/>
        <v>98100</v>
      </c>
      <c r="I7636" t="str">
        <f>VLOOKUP(E7636,'Data Produk'!$A$2:$E$2517,3,FALSE)</f>
        <v>BHINNEKA SMART IR REMOTE SR01</v>
      </c>
      <c r="J7636" t="str">
        <f>VLOOKUP(E7636,'Data Produk'!$A$2:$E$2517,4,FALSE)</f>
        <v>SMART LIFE</v>
      </c>
      <c r="K7636" t="str">
        <f>VLOOKUP(D7636,'Data Outlet'!$A$2:$D$17,4,FALSE)</f>
        <v>Hadi Nugroho</v>
      </c>
      <c r="L7636" t="str">
        <f>VLOOKUP(D7636,'Data Outlet'!$A$2:$D$17,2,FALSE)</f>
        <v>MALL KELAPA GADING</v>
      </c>
    </row>
    <row r="7637" spans="1:12" x14ac:dyDescent="0.25">
      <c r="A7637" t="str">
        <f t="shared" si="240"/>
        <v>T-7636</v>
      </c>
      <c r="B7637" s="3" t="s">
        <v>2584</v>
      </c>
      <c r="C7637" s="5">
        <v>45314</v>
      </c>
      <c r="D7637" s="3" t="s">
        <v>42</v>
      </c>
      <c r="E7637" s="4" t="s">
        <v>811</v>
      </c>
      <c r="F7637" s="9">
        <v>1</v>
      </c>
      <c r="G7637">
        <f>VLOOKUP(E7637,'Data Produk'!$A$2:$E$2517,5,FALSE)</f>
        <v>413100</v>
      </c>
      <c r="H7637">
        <f t="shared" si="239"/>
        <v>413100</v>
      </c>
      <c r="I7637" t="str">
        <f>VLOOKUP(E7637,'Data Produk'!$A$2:$E$2517,3,FALSE)</f>
        <v>BHINNEKA Gaming Mouse UX3 BLACK</v>
      </c>
      <c r="J7637" t="str">
        <f>VLOOKUP(E7637,'Data Produk'!$A$2:$E$2517,4,FALSE)</f>
        <v>MOUSE GAMING</v>
      </c>
      <c r="K7637" t="str">
        <f>VLOOKUP(D7637,'Data Outlet'!$A$2:$D$17,4,FALSE)</f>
        <v>Hadi Nugroho</v>
      </c>
      <c r="L7637" t="str">
        <f>VLOOKUP(D7637,'Data Outlet'!$A$2:$D$17,2,FALSE)</f>
        <v>MALL KELAPA GADING</v>
      </c>
    </row>
    <row r="7638" spans="1:12" x14ac:dyDescent="0.25">
      <c r="A7638" t="str">
        <f t="shared" si="240"/>
        <v>T-7637</v>
      </c>
      <c r="B7638" s="3" t="s">
        <v>2584</v>
      </c>
      <c r="C7638" s="5">
        <v>45317</v>
      </c>
      <c r="D7638" s="3" t="s">
        <v>42</v>
      </c>
      <c r="E7638" s="4" t="s">
        <v>2134</v>
      </c>
      <c r="F7638" s="9">
        <v>2</v>
      </c>
      <c r="G7638">
        <f>VLOOKUP(E7638,'Data Produk'!$A$2:$E$2517,5,FALSE)</f>
        <v>60750</v>
      </c>
      <c r="H7638">
        <f t="shared" si="239"/>
        <v>121500</v>
      </c>
      <c r="I7638" t="str">
        <f>VLOOKUP(E7638,'Data Produk'!$A$2:$E$2517,3,FALSE)</f>
        <v>BHINNEKA RAIGOR II WG10 GAMING MOUSE RED</v>
      </c>
      <c r="J7638" t="str">
        <f>VLOOKUP(E7638,'Data Produk'!$A$2:$E$2517,4,FALSE)</f>
        <v>MOUSE GAMING</v>
      </c>
      <c r="K7638" t="str">
        <f>VLOOKUP(D7638,'Data Outlet'!$A$2:$D$17,4,FALSE)</f>
        <v>Hadi Nugroho</v>
      </c>
      <c r="L7638" t="str">
        <f>VLOOKUP(D7638,'Data Outlet'!$A$2:$D$17,2,FALSE)</f>
        <v>MALL KELAPA GADING</v>
      </c>
    </row>
    <row r="7639" spans="1:12" x14ac:dyDescent="0.25">
      <c r="A7639" t="str">
        <f t="shared" si="240"/>
        <v>T-7638</v>
      </c>
      <c r="B7639" s="3" t="s">
        <v>2584</v>
      </c>
      <c r="C7639" s="5">
        <v>45294</v>
      </c>
      <c r="D7639" s="3" t="s">
        <v>42</v>
      </c>
      <c r="E7639" s="4" t="s">
        <v>110</v>
      </c>
      <c r="F7639" s="9">
        <v>5</v>
      </c>
      <c r="G7639">
        <f>VLOOKUP(E7639,'Data Produk'!$A$2:$E$2517,5,FALSE)</f>
        <v>81000</v>
      </c>
      <c r="H7639">
        <f t="shared" si="239"/>
        <v>405000</v>
      </c>
      <c r="I7639" t="str">
        <f>VLOOKUP(E7639,'Data Produk'!$A$2:$E$2517,3,FALSE)</f>
        <v>BHINNEKA THOR X9 GAMING MOUSE BLACK</v>
      </c>
      <c r="J7639" t="str">
        <f>VLOOKUP(E7639,'Data Produk'!$A$2:$E$2517,4,FALSE)</f>
        <v>MOUSE GAMING</v>
      </c>
      <c r="K7639" t="str">
        <f>VLOOKUP(D7639,'Data Outlet'!$A$2:$D$17,4,FALSE)</f>
        <v>Hadi Nugroho</v>
      </c>
      <c r="L7639" t="str">
        <f>VLOOKUP(D7639,'Data Outlet'!$A$2:$D$17,2,FALSE)</f>
        <v>MALL KELAPA GADING</v>
      </c>
    </row>
    <row r="7640" spans="1:12" x14ac:dyDescent="0.25">
      <c r="A7640" t="str">
        <f t="shared" si="240"/>
        <v>T-7639</v>
      </c>
      <c r="B7640" s="3" t="s">
        <v>2584</v>
      </c>
      <c r="C7640" s="5">
        <v>45310</v>
      </c>
      <c r="D7640" s="3" t="s">
        <v>42</v>
      </c>
      <c r="E7640" s="4" t="s">
        <v>1006</v>
      </c>
      <c r="F7640" s="9">
        <v>2</v>
      </c>
      <c r="G7640">
        <f>VLOOKUP(E7640,'Data Produk'!$A$2:$E$2517,5,FALSE)</f>
        <v>80100</v>
      </c>
      <c r="H7640">
        <f t="shared" si="239"/>
        <v>160200</v>
      </c>
      <c r="I7640" t="str">
        <f>VLOOKUP(E7640,'Data Produk'!$A$2:$E$2517,3,FALSE)</f>
        <v>BHINNEKA AGILE MP903 GAMING MOUSEPAD BLACK</v>
      </c>
      <c r="J7640" t="str">
        <f>VLOOKUP(E7640,'Data Produk'!$A$2:$E$2517,4,FALSE)</f>
        <v>GAMING MOUSEPAD</v>
      </c>
      <c r="K7640" t="str">
        <f>VLOOKUP(D7640,'Data Outlet'!$A$2:$D$17,4,FALSE)</f>
        <v>Hadi Nugroho</v>
      </c>
      <c r="L7640" t="str">
        <f>VLOOKUP(D7640,'Data Outlet'!$A$2:$D$17,2,FALSE)</f>
        <v>MALL KELAPA GADING</v>
      </c>
    </row>
    <row r="7641" spans="1:12" x14ac:dyDescent="0.25">
      <c r="A7641" t="str">
        <f t="shared" si="240"/>
        <v>T-7640</v>
      </c>
      <c r="B7641" s="3" t="s">
        <v>2584</v>
      </c>
      <c r="C7641" s="5">
        <v>45309</v>
      </c>
      <c r="D7641" s="3" t="s">
        <v>42</v>
      </c>
      <c r="E7641" s="4" t="s">
        <v>1048</v>
      </c>
      <c r="F7641" s="9">
        <v>1</v>
      </c>
      <c r="G7641">
        <f>VLOOKUP(E7641,'Data Produk'!$A$2:$E$2517,5,FALSE)</f>
        <v>15000</v>
      </c>
      <c r="H7641">
        <f t="shared" si="239"/>
        <v>15000</v>
      </c>
      <c r="I7641" t="str">
        <f>VLOOKUP(E7641,'Data Produk'!$A$2:$E$2517,3,FALSE)</f>
        <v>KC103 BHINNEKA USB CABLE TYPE C</v>
      </c>
      <c r="J7641" t="str">
        <f>VLOOKUP(E7641,'Data Produk'!$A$2:$E$2517,4,FALSE)</f>
        <v>CABLE</v>
      </c>
      <c r="K7641" t="str">
        <f>VLOOKUP(D7641,'Data Outlet'!$A$2:$D$17,4,FALSE)</f>
        <v>Hadi Nugroho</v>
      </c>
      <c r="L7641" t="str">
        <f>VLOOKUP(D7641,'Data Outlet'!$A$2:$D$17,2,FALSE)</f>
        <v>MALL KELAPA GADING</v>
      </c>
    </row>
    <row r="7642" spans="1:12" x14ac:dyDescent="0.25">
      <c r="A7642" t="str">
        <f t="shared" si="240"/>
        <v>T-7641</v>
      </c>
      <c r="B7642" s="3" t="s">
        <v>2584</v>
      </c>
      <c r="C7642" s="5">
        <v>45303</v>
      </c>
      <c r="D7642" s="3" t="s">
        <v>42</v>
      </c>
      <c r="E7642" s="4" t="s">
        <v>1248</v>
      </c>
      <c r="F7642" s="9">
        <v>2</v>
      </c>
      <c r="G7642">
        <f>VLOOKUP(E7642,'Data Produk'!$A$2:$E$2517,5,FALSE)</f>
        <v>160000</v>
      </c>
      <c r="H7642">
        <f t="shared" si="239"/>
        <v>320000</v>
      </c>
      <c r="I7642" t="str">
        <f>VLOOKUP(E7642,'Data Produk'!$A$2:$E$2517,3,FALSE)</f>
        <v>BHINNEKA Gaming Keyboard K-613 TKL II</v>
      </c>
      <c r="J7642" t="str">
        <f>VLOOKUP(E7642,'Data Produk'!$A$2:$E$2517,4,FALSE)</f>
        <v>KEYBOARD GAMING</v>
      </c>
      <c r="K7642" t="str">
        <f>VLOOKUP(D7642,'Data Outlet'!$A$2:$D$17,4,FALSE)</f>
        <v>Hadi Nugroho</v>
      </c>
      <c r="L7642" t="str">
        <f>VLOOKUP(D7642,'Data Outlet'!$A$2:$D$17,2,FALSE)</f>
        <v>MALL KELAPA GADING</v>
      </c>
    </row>
    <row r="7643" spans="1:12" x14ac:dyDescent="0.25">
      <c r="A7643" t="str">
        <f t="shared" si="240"/>
        <v>T-7642</v>
      </c>
      <c r="B7643" s="3" t="s">
        <v>2584</v>
      </c>
      <c r="C7643" s="5">
        <v>45315</v>
      </c>
      <c r="D7643" s="3" t="s">
        <v>42</v>
      </c>
      <c r="E7643" s="4" t="s">
        <v>687</v>
      </c>
      <c r="F7643" s="9">
        <v>5</v>
      </c>
      <c r="G7643">
        <f>VLOOKUP(E7643,'Data Produk'!$A$2:$E$2517,5,FALSE)</f>
        <v>94500</v>
      </c>
      <c r="H7643">
        <f t="shared" si="239"/>
        <v>472500</v>
      </c>
      <c r="I7643" t="str">
        <f>VLOOKUP(E7643,'Data Produk'!$A$2:$E$2517,3,FALSE)</f>
        <v>BHINNEKA SMART LIGHT BUB 12W SLB102</v>
      </c>
      <c r="J7643" t="str">
        <f>VLOOKUP(E7643,'Data Produk'!$A$2:$E$2517,4,FALSE)</f>
        <v>SMART LIFE</v>
      </c>
      <c r="K7643" t="str">
        <f>VLOOKUP(D7643,'Data Outlet'!$A$2:$D$17,4,FALSE)</f>
        <v>Hadi Nugroho</v>
      </c>
      <c r="L7643" t="str">
        <f>VLOOKUP(D7643,'Data Outlet'!$A$2:$D$17,2,FALSE)</f>
        <v>MALL KELAPA GADING</v>
      </c>
    </row>
    <row r="7644" spans="1:12" x14ac:dyDescent="0.25">
      <c r="A7644" t="str">
        <f t="shared" si="240"/>
        <v>T-7643</v>
      </c>
      <c r="B7644" s="3" t="s">
        <v>2584</v>
      </c>
      <c r="C7644" s="5">
        <v>45305</v>
      </c>
      <c r="D7644" s="3" t="s">
        <v>42</v>
      </c>
      <c r="E7644" s="4" t="s">
        <v>739</v>
      </c>
      <c r="F7644" s="9">
        <v>4</v>
      </c>
      <c r="G7644">
        <f>VLOOKUP(E7644,'Data Produk'!$A$2:$E$2517,5,FALSE)</f>
        <v>65700</v>
      </c>
      <c r="H7644">
        <f t="shared" si="239"/>
        <v>262800</v>
      </c>
      <c r="I7644" t="str">
        <f>VLOOKUP(E7644,'Data Produk'!$A$2:$E$2517,3,FALSE)</f>
        <v>BHINNEKA POWER GO 20W 1-PORT TYPE-C USB CHARGER (PD) WHITE</v>
      </c>
      <c r="J7644" t="str">
        <f>VLOOKUP(E7644,'Data Produk'!$A$2:$E$2517,4,FALSE)</f>
        <v>CHARGER</v>
      </c>
      <c r="K7644" t="str">
        <f>VLOOKUP(D7644,'Data Outlet'!$A$2:$D$17,4,FALSE)</f>
        <v>Hadi Nugroho</v>
      </c>
      <c r="L7644" t="str">
        <f>VLOOKUP(D7644,'Data Outlet'!$A$2:$D$17,2,FALSE)</f>
        <v>MALL KELAPA GADING</v>
      </c>
    </row>
    <row r="7645" spans="1:12" x14ac:dyDescent="0.25">
      <c r="A7645" t="str">
        <f t="shared" si="240"/>
        <v>T-7644</v>
      </c>
      <c r="B7645" s="3" t="s">
        <v>2584</v>
      </c>
      <c r="C7645" s="5">
        <v>45299</v>
      </c>
      <c r="D7645" s="3" t="s">
        <v>42</v>
      </c>
      <c r="E7645" s="4" t="s">
        <v>1305</v>
      </c>
      <c r="F7645" s="9">
        <v>5</v>
      </c>
      <c r="G7645">
        <f>VLOOKUP(E7645,'Data Produk'!$A$2:$E$2517,5,FALSE)</f>
        <v>41400</v>
      </c>
      <c r="H7645">
        <f t="shared" si="239"/>
        <v>207000</v>
      </c>
      <c r="I7645" t="str">
        <f>VLOOKUP(E7645,'Data Produk'!$A$2:$E$2517,3,FALSE)</f>
        <v>BHINNEKA CW1-Q03 18W 1-PORTS CHARGER (QC) WHITE</v>
      </c>
      <c r="J7645" t="str">
        <f>VLOOKUP(E7645,'Data Produk'!$A$2:$E$2517,4,FALSE)</f>
        <v>CHARGER</v>
      </c>
      <c r="K7645" t="str">
        <f>VLOOKUP(D7645,'Data Outlet'!$A$2:$D$17,4,FALSE)</f>
        <v>Hadi Nugroho</v>
      </c>
      <c r="L7645" t="str">
        <f>VLOOKUP(D7645,'Data Outlet'!$A$2:$D$17,2,FALSE)</f>
        <v>MALL KELAPA GADING</v>
      </c>
    </row>
    <row r="7646" spans="1:12" x14ac:dyDescent="0.25">
      <c r="A7646" t="str">
        <f t="shared" si="240"/>
        <v>T-7645</v>
      </c>
      <c r="B7646" s="3" t="s">
        <v>2584</v>
      </c>
      <c r="C7646" s="5">
        <v>45308</v>
      </c>
      <c r="D7646" s="3" t="s">
        <v>42</v>
      </c>
      <c r="E7646" s="4" t="s">
        <v>1147</v>
      </c>
      <c r="F7646" s="9">
        <v>14</v>
      </c>
      <c r="G7646">
        <f>VLOOKUP(E7646,'Data Produk'!$A$2:$E$2517,5,FALSE)</f>
        <v>32000</v>
      </c>
      <c r="H7646">
        <f t="shared" si="239"/>
        <v>448000</v>
      </c>
      <c r="I7646" t="str">
        <f>VLOOKUP(E7646,'Data Produk'!$A$2:$E$2517,3,FALSE)</f>
        <v>KC104 BHINNEKA USB CABLE TYPE C</v>
      </c>
      <c r="J7646" t="str">
        <f>VLOOKUP(E7646,'Data Produk'!$A$2:$E$2517,4,FALSE)</f>
        <v>CABLE</v>
      </c>
      <c r="K7646" t="str">
        <f>VLOOKUP(D7646,'Data Outlet'!$A$2:$D$17,4,FALSE)</f>
        <v>Hadi Nugroho</v>
      </c>
      <c r="L7646" t="str">
        <f>VLOOKUP(D7646,'Data Outlet'!$A$2:$D$17,2,FALSE)</f>
        <v>MALL KELAPA GADING</v>
      </c>
    </row>
    <row r="7647" spans="1:12" x14ac:dyDescent="0.25">
      <c r="A7647" t="str">
        <f t="shared" si="240"/>
        <v>T-7646</v>
      </c>
      <c r="B7647" s="3" t="s">
        <v>2584</v>
      </c>
      <c r="C7647" s="5">
        <v>45306</v>
      </c>
      <c r="D7647" s="3" t="s">
        <v>42</v>
      </c>
      <c r="E7647" s="4" t="s">
        <v>2101</v>
      </c>
      <c r="F7647" s="9">
        <v>2</v>
      </c>
      <c r="G7647">
        <f>VLOOKUP(E7647,'Data Produk'!$A$2:$E$2517,5,FALSE)</f>
        <v>125100</v>
      </c>
      <c r="H7647">
        <f t="shared" si="239"/>
        <v>250200</v>
      </c>
      <c r="I7647" t="str">
        <f>VLOOKUP(E7647,'Data Produk'!$A$2:$E$2517,3,FALSE)</f>
        <v>BHINNEKA THOR II X16 GAMING MOUSE BLACK</v>
      </c>
      <c r="J7647" t="str">
        <f>VLOOKUP(E7647,'Data Produk'!$A$2:$E$2517,4,FALSE)</f>
        <v>MOUSE GAMING</v>
      </c>
      <c r="K7647" t="str">
        <f>VLOOKUP(D7647,'Data Outlet'!$A$2:$D$17,4,FALSE)</f>
        <v>Hadi Nugroho</v>
      </c>
      <c r="L7647" t="str">
        <f>VLOOKUP(D7647,'Data Outlet'!$A$2:$D$17,2,FALSE)</f>
        <v>MALL KELAPA GADING</v>
      </c>
    </row>
    <row r="7648" spans="1:12" x14ac:dyDescent="0.25">
      <c r="A7648" t="str">
        <f t="shared" si="240"/>
        <v>T-7647</v>
      </c>
      <c r="B7648" s="3" t="s">
        <v>2584</v>
      </c>
      <c r="C7648" s="5">
        <v>45297</v>
      </c>
      <c r="D7648" s="3" t="s">
        <v>42</v>
      </c>
      <c r="E7648" s="4" t="s">
        <v>282</v>
      </c>
      <c r="F7648" s="9">
        <v>3</v>
      </c>
      <c r="G7648">
        <f>VLOOKUP(E7648,'Data Produk'!$A$2:$E$2517,5,FALSE)</f>
        <v>107100</v>
      </c>
      <c r="H7648">
        <f t="shared" si="239"/>
        <v>321300</v>
      </c>
      <c r="I7648" t="str">
        <f>VLOOKUP(E7648,'Data Produk'!$A$2:$E$2517,3,FALSE)</f>
        <v>BHINNEKA CW2-Q02 38W 2-PORTS CHARGER (QC) WHITE</v>
      </c>
      <c r="J7648" t="str">
        <f>VLOOKUP(E7648,'Data Produk'!$A$2:$E$2517,4,FALSE)</f>
        <v>CHARGER</v>
      </c>
      <c r="K7648" t="str">
        <f>VLOOKUP(D7648,'Data Outlet'!$A$2:$D$17,4,FALSE)</f>
        <v>Hadi Nugroho</v>
      </c>
      <c r="L7648" t="str">
        <f>VLOOKUP(D7648,'Data Outlet'!$A$2:$D$17,2,FALSE)</f>
        <v>MALL KELAPA GADING</v>
      </c>
    </row>
    <row r="7649" spans="1:12" x14ac:dyDescent="0.25">
      <c r="A7649" t="str">
        <f t="shared" si="240"/>
        <v>T-7648</v>
      </c>
      <c r="B7649" s="3" t="s">
        <v>2584</v>
      </c>
      <c r="C7649" s="5">
        <v>45303</v>
      </c>
      <c r="D7649" s="3" t="s">
        <v>42</v>
      </c>
      <c r="E7649" s="4" t="s">
        <v>1199</v>
      </c>
      <c r="F7649" s="9">
        <v>16</v>
      </c>
      <c r="G7649">
        <f>VLOOKUP(E7649,'Data Produk'!$A$2:$E$2517,5,FALSE)</f>
        <v>29700</v>
      </c>
      <c r="H7649">
        <f t="shared" si="239"/>
        <v>475200</v>
      </c>
      <c r="I7649" t="str">
        <f>VLOOKUP(E7649,'Data Produk'!$A$2:$E$2517,3,FALSE)</f>
        <v>KL201 BHINNEKA USB CABLE LIGHTNING</v>
      </c>
      <c r="J7649" t="str">
        <f>VLOOKUP(E7649,'Data Produk'!$A$2:$E$2517,4,FALSE)</f>
        <v>CABLE</v>
      </c>
      <c r="K7649" t="str">
        <f>VLOOKUP(D7649,'Data Outlet'!$A$2:$D$17,4,FALSE)</f>
        <v>Hadi Nugroho</v>
      </c>
      <c r="L7649" t="str">
        <f>VLOOKUP(D7649,'Data Outlet'!$A$2:$D$17,2,FALSE)</f>
        <v>MALL KELAPA GADING</v>
      </c>
    </row>
    <row r="7650" spans="1:12" x14ac:dyDescent="0.25">
      <c r="A7650" t="str">
        <f t="shared" si="240"/>
        <v>T-7649</v>
      </c>
      <c r="B7650" s="3" t="s">
        <v>2584</v>
      </c>
      <c r="C7650" s="5">
        <v>45319</v>
      </c>
      <c r="D7650" s="3" t="s">
        <v>42</v>
      </c>
      <c r="E7650" s="4" t="s">
        <v>995</v>
      </c>
      <c r="F7650" s="9">
        <v>1</v>
      </c>
      <c r="G7650">
        <f>VLOOKUP(E7650,'Data Produk'!$A$2:$E$2517,5,FALSE)</f>
        <v>134100</v>
      </c>
      <c r="H7650">
        <f t="shared" si="239"/>
        <v>134100</v>
      </c>
      <c r="I7650" t="str">
        <f>VLOOKUP(E7650,'Data Produk'!$A$2:$E$2517,3,FALSE)</f>
        <v>BHINNEKA Gaming Mousepad MP904 MINT</v>
      </c>
      <c r="J7650" t="str">
        <f>VLOOKUP(E7650,'Data Produk'!$A$2:$E$2517,4,FALSE)</f>
        <v>DESKMAT</v>
      </c>
      <c r="K7650" t="str">
        <f>VLOOKUP(D7650,'Data Outlet'!$A$2:$D$17,4,FALSE)</f>
        <v>Hadi Nugroho</v>
      </c>
      <c r="L7650" t="str">
        <f>VLOOKUP(D7650,'Data Outlet'!$A$2:$D$17,2,FALSE)</f>
        <v>MALL KELAPA GADING</v>
      </c>
    </row>
    <row r="7651" spans="1:12" x14ac:dyDescent="0.25">
      <c r="A7651" t="str">
        <f t="shared" si="240"/>
        <v>T-7650</v>
      </c>
      <c r="B7651" s="3" t="s">
        <v>2584</v>
      </c>
      <c r="C7651" s="5">
        <v>45321</v>
      </c>
      <c r="D7651" s="3" t="s">
        <v>42</v>
      </c>
      <c r="E7651" s="4" t="s">
        <v>2270</v>
      </c>
      <c r="F7651" s="9">
        <v>1</v>
      </c>
      <c r="G7651">
        <f>VLOOKUP(E7651,'Data Produk'!$A$2:$E$2517,5,FALSE)</f>
        <v>207000</v>
      </c>
      <c r="H7651">
        <f t="shared" si="239"/>
        <v>207000</v>
      </c>
      <c r="I7651" t="str">
        <f>VLOOKUP(E7651,'Data Produk'!$A$2:$E$2517,3,FALSE)</f>
        <v>BHINNEKA Gaming Headset MH84</v>
      </c>
      <c r="J7651" t="str">
        <f>VLOOKUP(E7651,'Data Produk'!$A$2:$E$2517,4,FALSE)</f>
        <v>GAMING HEADSET</v>
      </c>
      <c r="K7651" t="str">
        <f>VLOOKUP(D7651,'Data Outlet'!$A$2:$D$17,4,FALSE)</f>
        <v>Hadi Nugroho</v>
      </c>
      <c r="L7651" t="str">
        <f>VLOOKUP(D7651,'Data Outlet'!$A$2:$D$17,2,FALSE)</f>
        <v>MALL KELAPA GADING</v>
      </c>
    </row>
    <row r="7652" spans="1:12" x14ac:dyDescent="0.25">
      <c r="A7652" t="str">
        <f t="shared" si="240"/>
        <v>T-7651</v>
      </c>
      <c r="B7652" s="3" t="s">
        <v>2584</v>
      </c>
      <c r="C7652" s="5">
        <v>45305</v>
      </c>
      <c r="D7652" s="3" t="s">
        <v>42</v>
      </c>
      <c r="E7652" s="4" t="s">
        <v>1135</v>
      </c>
      <c r="F7652" s="9">
        <v>1</v>
      </c>
      <c r="G7652">
        <f>VLOOKUP(E7652,'Data Produk'!$A$2:$E$2517,5,FALSE)</f>
        <v>89100</v>
      </c>
      <c r="H7652">
        <f t="shared" si="239"/>
        <v>89100</v>
      </c>
      <c r="I7652" t="str">
        <f>VLOOKUP(E7652,'Data Produk'!$A$2:$E$2517,3,FALSE)</f>
        <v>BHINNEKA Gaming Headset Stand Tower AC3004 MINT</v>
      </c>
      <c r="J7652" t="str">
        <f>VLOOKUP(E7652,'Data Produk'!$A$2:$E$2517,4,FALSE)</f>
        <v>OTHER ACCESSORIES</v>
      </c>
      <c r="K7652" t="str">
        <f>VLOOKUP(D7652,'Data Outlet'!$A$2:$D$17,4,FALSE)</f>
        <v>Hadi Nugroho</v>
      </c>
      <c r="L7652" t="str">
        <f>VLOOKUP(D7652,'Data Outlet'!$A$2:$D$17,2,FALSE)</f>
        <v>MALL KELAPA GADING</v>
      </c>
    </row>
    <row r="7653" spans="1:12" x14ac:dyDescent="0.25">
      <c r="A7653" t="str">
        <f t="shared" si="240"/>
        <v>T-7652</v>
      </c>
      <c r="B7653" s="3" t="s">
        <v>2584</v>
      </c>
      <c r="C7653" s="5">
        <v>45301</v>
      </c>
      <c r="D7653" s="3" t="s">
        <v>42</v>
      </c>
      <c r="E7653" s="4" t="s">
        <v>210</v>
      </c>
      <c r="F7653" s="9">
        <v>4</v>
      </c>
      <c r="G7653">
        <f>VLOOKUP(E7653,'Data Produk'!$A$2:$E$2517,5,FALSE)</f>
        <v>60750</v>
      </c>
      <c r="H7653">
        <f t="shared" si="239"/>
        <v>243000</v>
      </c>
      <c r="I7653" t="str">
        <f>VLOOKUP(E7653,'Data Produk'!$A$2:$E$2517,3,FALSE)</f>
        <v>BHINNEKA RAIGOR II WG10 GAMING MOUSE BLACK</v>
      </c>
      <c r="J7653" t="str">
        <f>VLOOKUP(E7653,'Data Produk'!$A$2:$E$2517,4,FALSE)</f>
        <v>MOUSE GAMING</v>
      </c>
      <c r="K7653" t="str">
        <f>VLOOKUP(D7653,'Data Outlet'!$A$2:$D$17,4,FALSE)</f>
        <v>Hadi Nugroho</v>
      </c>
      <c r="L7653" t="str">
        <f>VLOOKUP(D7653,'Data Outlet'!$A$2:$D$17,2,FALSE)</f>
        <v>MALL KELAPA GADING</v>
      </c>
    </row>
    <row r="7654" spans="1:12" x14ac:dyDescent="0.25">
      <c r="A7654" t="str">
        <f t="shared" si="240"/>
        <v>T-7653</v>
      </c>
      <c r="B7654" s="3" t="s">
        <v>2584</v>
      </c>
      <c r="C7654" s="5">
        <v>45308</v>
      </c>
      <c r="D7654" s="3" t="s">
        <v>42</v>
      </c>
      <c r="E7654" s="4" t="s">
        <v>274</v>
      </c>
      <c r="F7654" s="9">
        <v>5</v>
      </c>
      <c r="G7654">
        <f>VLOOKUP(E7654,'Data Produk'!$A$2:$E$2517,5,FALSE)</f>
        <v>78750</v>
      </c>
      <c r="H7654">
        <f t="shared" si="239"/>
        <v>393750</v>
      </c>
      <c r="I7654" t="str">
        <f>VLOOKUP(E7654,'Data Produk'!$A$2:$E$2517,3,FALSE)</f>
        <v>BHINNEKA CRYTO VX7 GAMING MOUSE WHITE</v>
      </c>
      <c r="J7654" t="str">
        <f>VLOOKUP(E7654,'Data Produk'!$A$2:$E$2517,4,FALSE)</f>
        <v>MOUSE GAMING</v>
      </c>
      <c r="K7654" t="str">
        <f>VLOOKUP(D7654,'Data Outlet'!$A$2:$D$17,4,FALSE)</f>
        <v>Hadi Nugroho</v>
      </c>
      <c r="L7654" t="str">
        <f>VLOOKUP(D7654,'Data Outlet'!$A$2:$D$17,2,FALSE)</f>
        <v>MALL KELAPA GADING</v>
      </c>
    </row>
    <row r="7655" spans="1:12" x14ac:dyDescent="0.25">
      <c r="A7655" t="str">
        <f t="shared" si="240"/>
        <v>T-7654</v>
      </c>
      <c r="B7655" s="3" t="s">
        <v>2584</v>
      </c>
      <c r="C7655" s="5">
        <v>45318</v>
      </c>
      <c r="D7655" s="3" t="s">
        <v>42</v>
      </c>
      <c r="E7655" s="4" t="s">
        <v>822</v>
      </c>
      <c r="F7655" s="9">
        <v>2</v>
      </c>
      <c r="G7655">
        <f>VLOOKUP(E7655,'Data Produk'!$A$2:$E$2517,5,FALSE)</f>
        <v>0</v>
      </c>
      <c r="H7655">
        <f t="shared" si="239"/>
        <v>0</v>
      </c>
      <c r="I7655" t="str">
        <f>VLOOKUP(E7655,'Data Produk'!$A$2:$E$2517,3,FALSE)</f>
        <v>BHINNEKA SMART ADAPTOR LA1A01</v>
      </c>
      <c r="J7655" t="str">
        <f>VLOOKUP(E7655,'Data Produk'!$A$2:$E$2517,4,FALSE)</f>
        <v>SMART LIFE</v>
      </c>
      <c r="K7655" t="str">
        <f>VLOOKUP(D7655,'Data Outlet'!$A$2:$D$17,4,FALSE)</f>
        <v>Hadi Nugroho</v>
      </c>
      <c r="L7655" t="str">
        <f>VLOOKUP(D7655,'Data Outlet'!$A$2:$D$17,2,FALSE)</f>
        <v>MALL KELAPA GADING</v>
      </c>
    </row>
    <row r="7656" spans="1:12" x14ac:dyDescent="0.25">
      <c r="A7656" t="str">
        <f t="shared" si="240"/>
        <v>T-7655</v>
      </c>
      <c r="B7656" s="3" t="s">
        <v>2584</v>
      </c>
      <c r="C7656" s="5">
        <v>45309</v>
      </c>
      <c r="D7656" s="3" t="s">
        <v>42</v>
      </c>
      <c r="E7656" s="4" t="s">
        <v>1550</v>
      </c>
      <c r="F7656" s="9">
        <v>1</v>
      </c>
      <c r="G7656">
        <f>VLOOKUP(E7656,'Data Produk'!$A$2:$E$2517,5,FALSE)</f>
        <v>57150</v>
      </c>
      <c r="H7656">
        <f t="shared" si="239"/>
        <v>57150</v>
      </c>
      <c r="I7656" t="str">
        <f>VLOOKUP(E7656,'Data Produk'!$A$2:$E$2517,3,FALSE)</f>
        <v>BHINNEKA AGILE MP353 GAMING MOUSEPAD BLACK</v>
      </c>
      <c r="J7656" t="str">
        <f>VLOOKUP(E7656,'Data Produk'!$A$2:$E$2517,4,FALSE)</f>
        <v>GAMING MOUSEPAD</v>
      </c>
      <c r="K7656" t="str">
        <f>VLOOKUP(D7656,'Data Outlet'!$A$2:$D$17,4,FALSE)</f>
        <v>Hadi Nugroho</v>
      </c>
      <c r="L7656" t="str">
        <f>VLOOKUP(D7656,'Data Outlet'!$A$2:$D$17,2,FALSE)</f>
        <v>MALL KELAPA GADING</v>
      </c>
    </row>
    <row r="7657" spans="1:12" x14ac:dyDescent="0.25">
      <c r="A7657" t="str">
        <f t="shared" si="240"/>
        <v>T-7656</v>
      </c>
      <c r="B7657" s="3" t="s">
        <v>2584</v>
      </c>
      <c r="C7657" s="5">
        <v>45322</v>
      </c>
      <c r="D7657" s="3" t="s">
        <v>42</v>
      </c>
      <c r="E7657" s="4" t="s">
        <v>977</v>
      </c>
      <c r="F7657" s="9">
        <v>2</v>
      </c>
      <c r="G7657">
        <f>VLOOKUP(E7657,'Data Produk'!$A$2:$E$2517,5,FALSE)</f>
        <v>10000</v>
      </c>
      <c r="H7657">
        <f t="shared" si="239"/>
        <v>20000</v>
      </c>
      <c r="I7657" t="str">
        <f>VLOOKUP(E7657,'Data Produk'!$A$2:$E$2517,3,FALSE)</f>
        <v>KM201 BHINNEKA USB CABLE MICRO</v>
      </c>
      <c r="J7657" t="str">
        <f>VLOOKUP(E7657,'Data Produk'!$A$2:$E$2517,4,FALSE)</f>
        <v>CABLE</v>
      </c>
      <c r="K7657" t="str">
        <f>VLOOKUP(D7657,'Data Outlet'!$A$2:$D$17,4,FALSE)</f>
        <v>Hadi Nugroho</v>
      </c>
      <c r="L7657" t="str">
        <f>VLOOKUP(D7657,'Data Outlet'!$A$2:$D$17,2,FALSE)</f>
        <v>MALL KELAPA GADING</v>
      </c>
    </row>
    <row r="7658" spans="1:12" x14ac:dyDescent="0.25">
      <c r="A7658" t="str">
        <f t="shared" si="240"/>
        <v>T-7657</v>
      </c>
      <c r="B7658" s="3" t="s">
        <v>2584</v>
      </c>
      <c r="C7658" s="5">
        <v>45297</v>
      </c>
      <c r="D7658" s="3" t="s">
        <v>42</v>
      </c>
      <c r="E7658" s="4" t="s">
        <v>1046</v>
      </c>
      <c r="F7658" s="9">
        <v>2</v>
      </c>
      <c r="G7658">
        <f>VLOOKUP(E7658,'Data Produk'!$A$2:$E$2517,5,FALSE)</f>
        <v>138500</v>
      </c>
      <c r="H7658">
        <f t="shared" si="239"/>
        <v>277000</v>
      </c>
      <c r="I7658" t="str">
        <f>VLOOKUP(E7658,'Data Produk'!$A$2:$E$2517,3,FALSE)</f>
        <v>BHINNEKA REVOLVER GP12 GAMEPAD BLACK</v>
      </c>
      <c r="J7658" t="str">
        <f>VLOOKUP(E7658,'Data Produk'!$A$2:$E$2517,4,FALSE)</f>
        <v>GAMEPAD</v>
      </c>
      <c r="K7658" t="str">
        <f>VLOOKUP(D7658,'Data Outlet'!$A$2:$D$17,4,FALSE)</f>
        <v>Hadi Nugroho</v>
      </c>
      <c r="L7658" t="str">
        <f>VLOOKUP(D7658,'Data Outlet'!$A$2:$D$17,2,FALSE)</f>
        <v>MALL KELAPA GADING</v>
      </c>
    </row>
    <row r="7659" spans="1:12" x14ac:dyDescent="0.25">
      <c r="A7659" t="str">
        <f t="shared" si="240"/>
        <v>T-7658</v>
      </c>
      <c r="B7659" s="3" t="s">
        <v>2584</v>
      </c>
      <c r="C7659" s="5">
        <v>45319</v>
      </c>
      <c r="D7659" s="3" t="s">
        <v>42</v>
      </c>
      <c r="E7659" s="4" t="s">
        <v>1149</v>
      </c>
      <c r="F7659" s="9">
        <v>5</v>
      </c>
      <c r="G7659">
        <f>VLOOKUP(E7659,'Data Produk'!$A$2:$E$2517,5,FALSE)</f>
        <v>40500</v>
      </c>
      <c r="H7659">
        <f t="shared" si="239"/>
        <v>202500</v>
      </c>
      <c r="I7659" t="str">
        <f>VLOOKUP(E7659,'Data Produk'!$A$2:$E$2517,3,FALSE)</f>
        <v>KC106 BHINNEKA USB CABLE TYPE C</v>
      </c>
      <c r="J7659" t="str">
        <f>VLOOKUP(E7659,'Data Produk'!$A$2:$E$2517,4,FALSE)</f>
        <v>CABLE</v>
      </c>
      <c r="K7659" t="str">
        <f>VLOOKUP(D7659,'Data Outlet'!$A$2:$D$17,4,FALSE)</f>
        <v>Hadi Nugroho</v>
      </c>
      <c r="L7659" t="str">
        <f>VLOOKUP(D7659,'Data Outlet'!$A$2:$D$17,2,FALSE)</f>
        <v>MALL KELAPA GADING</v>
      </c>
    </row>
    <row r="7660" spans="1:12" x14ac:dyDescent="0.25">
      <c r="A7660" t="str">
        <f t="shared" si="240"/>
        <v>T-7659</v>
      </c>
      <c r="B7660" s="3" t="s">
        <v>2584</v>
      </c>
      <c r="C7660" s="5">
        <v>45321</v>
      </c>
      <c r="D7660" s="3" t="s">
        <v>42</v>
      </c>
      <c r="E7660" s="4" t="s">
        <v>768</v>
      </c>
      <c r="F7660" s="9">
        <v>1</v>
      </c>
      <c r="G7660">
        <f>VLOOKUP(E7660,'Data Produk'!$A$2:$E$2517,5,FALSE)</f>
        <v>94500</v>
      </c>
      <c r="H7660">
        <f t="shared" si="239"/>
        <v>94500</v>
      </c>
      <c r="I7660" t="str">
        <f>VLOOKUP(E7660,'Data Produk'!$A$2:$E$2517,3,FALSE)</f>
        <v>BHINNEKA POWER GO 25W 1-PORT TYPE-C USB CHARGER (PD/PPS) WHITE</v>
      </c>
      <c r="J7660" t="str">
        <f>VLOOKUP(E7660,'Data Produk'!$A$2:$E$2517,4,FALSE)</f>
        <v>CHARGER</v>
      </c>
      <c r="K7660" t="str">
        <f>VLOOKUP(D7660,'Data Outlet'!$A$2:$D$17,4,FALSE)</f>
        <v>Hadi Nugroho</v>
      </c>
      <c r="L7660" t="str">
        <f>VLOOKUP(D7660,'Data Outlet'!$A$2:$D$17,2,FALSE)</f>
        <v>MALL KELAPA GADING</v>
      </c>
    </row>
    <row r="7661" spans="1:12" x14ac:dyDescent="0.25">
      <c r="A7661" t="str">
        <f t="shared" si="240"/>
        <v>T-7660</v>
      </c>
      <c r="B7661" s="3" t="s">
        <v>2584</v>
      </c>
      <c r="C7661" s="5">
        <v>45297</v>
      </c>
      <c r="D7661" s="3" t="s">
        <v>42</v>
      </c>
      <c r="E7661" s="4" t="s">
        <v>892</v>
      </c>
      <c r="F7661" s="9">
        <v>6</v>
      </c>
      <c r="G7661">
        <f>VLOOKUP(E7661,'Data Produk'!$A$2:$E$2517,5,FALSE)</f>
        <v>36900</v>
      </c>
      <c r="H7661">
        <f t="shared" si="239"/>
        <v>221400</v>
      </c>
      <c r="I7661" t="str">
        <f>VLOOKUP(E7661,'Data Produk'!$A$2:$E$2517,3,FALSE)</f>
        <v>KL106 BHINNEKA USB CABLE LIGHTNING</v>
      </c>
      <c r="J7661" t="str">
        <f>VLOOKUP(E7661,'Data Produk'!$A$2:$E$2517,4,FALSE)</f>
        <v>CABLE</v>
      </c>
      <c r="K7661" t="str">
        <f>VLOOKUP(D7661,'Data Outlet'!$A$2:$D$17,4,FALSE)</f>
        <v>Hadi Nugroho</v>
      </c>
      <c r="L7661" t="str">
        <f>VLOOKUP(D7661,'Data Outlet'!$A$2:$D$17,2,FALSE)</f>
        <v>MALL KELAPA GADING</v>
      </c>
    </row>
    <row r="7662" spans="1:12" x14ac:dyDescent="0.25">
      <c r="A7662" t="str">
        <f t="shared" si="240"/>
        <v>T-7661</v>
      </c>
      <c r="B7662" s="3" t="s">
        <v>2584</v>
      </c>
      <c r="C7662" s="5">
        <v>45317</v>
      </c>
      <c r="D7662" s="3" t="s">
        <v>42</v>
      </c>
      <c r="E7662" s="4" t="s">
        <v>2046</v>
      </c>
      <c r="F7662" s="9">
        <v>1</v>
      </c>
      <c r="G7662">
        <f>VLOOKUP(E7662,'Data Produk'!$A$2:$E$2517,5,FALSE)</f>
        <v>170100</v>
      </c>
      <c r="H7662">
        <f t="shared" si="239"/>
        <v>170100</v>
      </c>
      <c r="I7662" t="str">
        <f>VLOOKUP(E7662,'Data Produk'!$A$2:$E$2517,3,FALSE)</f>
        <v>BHINNEKA Gaming Deskmat ATO MP905 PLUM</v>
      </c>
      <c r="J7662" t="str">
        <f>VLOOKUP(E7662,'Data Produk'!$A$2:$E$2517,4,FALSE)</f>
        <v>DESKMAT</v>
      </c>
      <c r="K7662" t="str">
        <f>VLOOKUP(D7662,'Data Outlet'!$A$2:$D$17,4,FALSE)</f>
        <v>Hadi Nugroho</v>
      </c>
      <c r="L7662" t="str">
        <f>VLOOKUP(D7662,'Data Outlet'!$A$2:$D$17,2,FALSE)</f>
        <v>MALL KELAPA GADING</v>
      </c>
    </row>
    <row r="7663" spans="1:12" x14ac:dyDescent="0.25">
      <c r="A7663" t="str">
        <f t="shared" si="240"/>
        <v>T-7662</v>
      </c>
      <c r="B7663" s="3" t="s">
        <v>2584</v>
      </c>
      <c r="C7663" s="5">
        <v>45317</v>
      </c>
      <c r="D7663" s="3" t="s">
        <v>42</v>
      </c>
      <c r="E7663" s="4" t="s">
        <v>1198</v>
      </c>
      <c r="F7663" s="9">
        <v>7</v>
      </c>
      <c r="G7663">
        <f>VLOOKUP(E7663,'Data Produk'!$A$2:$E$2517,5,FALSE)</f>
        <v>73800</v>
      </c>
      <c r="H7663">
        <f t="shared" si="239"/>
        <v>516600</v>
      </c>
      <c r="I7663" t="str">
        <f>VLOOKUP(E7663,'Data Produk'!$A$2:$E$2517,3,FALSE)</f>
        <v>BHINNEKA SMART LIGHT BUB 9W SLB101</v>
      </c>
      <c r="J7663" t="str">
        <f>VLOOKUP(E7663,'Data Produk'!$A$2:$E$2517,4,FALSE)</f>
        <v>SMART LIFE</v>
      </c>
      <c r="K7663" t="str">
        <f>VLOOKUP(D7663,'Data Outlet'!$A$2:$D$17,4,FALSE)</f>
        <v>Hadi Nugroho</v>
      </c>
      <c r="L7663" t="str">
        <f>VLOOKUP(D7663,'Data Outlet'!$A$2:$D$17,2,FALSE)</f>
        <v>MALL KELAPA GADING</v>
      </c>
    </row>
    <row r="7664" spans="1:12" x14ac:dyDescent="0.25">
      <c r="A7664" t="str">
        <f t="shared" si="240"/>
        <v>T-7663</v>
      </c>
      <c r="B7664" s="3" t="s">
        <v>2584</v>
      </c>
      <c r="C7664" s="5">
        <v>45321</v>
      </c>
      <c r="D7664" s="3" t="s">
        <v>42</v>
      </c>
      <c r="E7664" s="4" t="s">
        <v>216</v>
      </c>
      <c r="F7664" s="9">
        <v>1</v>
      </c>
      <c r="G7664">
        <f>VLOOKUP(E7664,'Data Produk'!$A$2:$E$2517,5,FALSE)</f>
        <v>153000</v>
      </c>
      <c r="H7664">
        <f t="shared" si="239"/>
        <v>153000</v>
      </c>
      <c r="I7664" t="str">
        <f>VLOOKUP(E7664,'Data Produk'!$A$2:$E$2517,3,FALSE)</f>
        <v>BHINNEKA ATO MP905 DESKMAT GEO1</v>
      </c>
      <c r="J7664" t="str">
        <f>VLOOKUP(E7664,'Data Produk'!$A$2:$E$2517,4,FALSE)</f>
        <v>DESKMAT</v>
      </c>
      <c r="K7664" t="str">
        <f>VLOOKUP(D7664,'Data Outlet'!$A$2:$D$17,4,FALSE)</f>
        <v>Hadi Nugroho</v>
      </c>
      <c r="L7664" t="str">
        <f>VLOOKUP(D7664,'Data Outlet'!$A$2:$D$17,2,FALSE)</f>
        <v>MALL KELAPA GADING</v>
      </c>
    </row>
    <row r="7665" spans="1:12" x14ac:dyDescent="0.25">
      <c r="A7665" t="str">
        <f t="shared" si="240"/>
        <v>T-7664</v>
      </c>
      <c r="B7665" s="3" t="s">
        <v>2584</v>
      </c>
      <c r="C7665" s="5">
        <v>45310</v>
      </c>
      <c r="D7665" s="3" t="s">
        <v>42</v>
      </c>
      <c r="E7665" s="4" t="s">
        <v>1157</v>
      </c>
      <c r="F7665" s="9">
        <v>1</v>
      </c>
      <c r="G7665">
        <f>VLOOKUP(E7665,'Data Produk'!$A$2:$E$2517,5,FALSE)</f>
        <v>75000</v>
      </c>
      <c r="H7665">
        <f t="shared" si="239"/>
        <v>75000</v>
      </c>
      <c r="I7665" t="str">
        <f>VLOOKUP(E7665,'Data Produk'!$A$2:$E$2517,3,FALSE)</f>
        <v>BHINNEKA Gaming Earphone EG1</v>
      </c>
      <c r="J7665" t="str">
        <f>VLOOKUP(E7665,'Data Produk'!$A$2:$E$2517,4,FALSE)</f>
        <v>EARPHONE</v>
      </c>
      <c r="K7665" t="str">
        <f>VLOOKUP(D7665,'Data Outlet'!$A$2:$D$17,4,FALSE)</f>
        <v>Hadi Nugroho</v>
      </c>
      <c r="L7665" t="str">
        <f>VLOOKUP(D7665,'Data Outlet'!$A$2:$D$17,2,FALSE)</f>
        <v>MALL KELAPA GADING</v>
      </c>
    </row>
    <row r="7666" spans="1:12" x14ac:dyDescent="0.25">
      <c r="A7666" t="str">
        <f t="shared" si="240"/>
        <v>T-7665</v>
      </c>
      <c r="B7666" s="3" t="s">
        <v>2584</v>
      </c>
      <c r="C7666" s="5">
        <v>45314</v>
      </c>
      <c r="D7666" s="3" t="s">
        <v>42</v>
      </c>
      <c r="E7666" s="4" t="s">
        <v>76</v>
      </c>
      <c r="F7666" s="9">
        <v>1</v>
      </c>
      <c r="G7666">
        <f>VLOOKUP(E7666,'Data Produk'!$A$2:$E$2517,5,FALSE)</f>
        <v>40500</v>
      </c>
      <c r="H7666">
        <f t="shared" si="239"/>
        <v>40500</v>
      </c>
      <c r="I7666" t="str">
        <f>VLOOKUP(E7666,'Data Produk'!$A$2:$E$2517,3,FALSE)</f>
        <v>BHINNEKA MEOW AC5001 HEADSET ACCESSORIES WHITE</v>
      </c>
      <c r="J7666" t="str">
        <f>VLOOKUP(E7666,'Data Produk'!$A$2:$E$2517,4,FALSE)</f>
        <v>OTHER ACCESSORIES</v>
      </c>
      <c r="K7666" t="str">
        <f>VLOOKUP(D7666,'Data Outlet'!$A$2:$D$17,4,FALSE)</f>
        <v>Hadi Nugroho</v>
      </c>
      <c r="L7666" t="str">
        <f>VLOOKUP(D7666,'Data Outlet'!$A$2:$D$17,2,FALSE)</f>
        <v>MALL KELAPA GADING</v>
      </c>
    </row>
    <row r="7667" spans="1:12" x14ac:dyDescent="0.25">
      <c r="A7667" t="str">
        <f t="shared" si="240"/>
        <v>T-7666</v>
      </c>
      <c r="B7667" s="3" t="s">
        <v>2584</v>
      </c>
      <c r="C7667" s="5">
        <v>45299</v>
      </c>
      <c r="D7667" s="3" t="s">
        <v>42</v>
      </c>
      <c r="E7667" s="4" t="s">
        <v>1042</v>
      </c>
      <c r="F7667" s="9">
        <v>1</v>
      </c>
      <c r="G7667">
        <f>VLOOKUP(E7667,'Data Produk'!$A$2:$E$2517,5,FALSE)</f>
        <v>170100</v>
      </c>
      <c r="H7667">
        <f t="shared" si="239"/>
        <v>170100</v>
      </c>
      <c r="I7667" t="str">
        <f>VLOOKUP(E7667,'Data Produk'!$A$2:$E$2517,3,FALSE)</f>
        <v>BHINNEKA Gaming Keyboard K-613L FULL SIZE</v>
      </c>
      <c r="J7667" t="str">
        <f>VLOOKUP(E7667,'Data Produk'!$A$2:$E$2517,4,FALSE)</f>
        <v>KEYBOARD GAMING</v>
      </c>
      <c r="K7667" t="str">
        <f>VLOOKUP(D7667,'Data Outlet'!$A$2:$D$17,4,FALSE)</f>
        <v>Hadi Nugroho</v>
      </c>
      <c r="L7667" t="str">
        <f>VLOOKUP(D7667,'Data Outlet'!$A$2:$D$17,2,FALSE)</f>
        <v>MALL KELAPA GADING</v>
      </c>
    </row>
    <row r="7668" spans="1:12" x14ac:dyDescent="0.25">
      <c r="A7668" t="str">
        <f t="shared" si="240"/>
        <v>T-7667</v>
      </c>
      <c r="B7668" s="3" t="s">
        <v>2584</v>
      </c>
      <c r="C7668" s="5">
        <v>45303</v>
      </c>
      <c r="D7668" s="3" t="s">
        <v>42</v>
      </c>
      <c r="E7668" s="4" t="s">
        <v>1204</v>
      </c>
      <c r="F7668" s="9">
        <v>2</v>
      </c>
      <c r="G7668">
        <f>VLOOKUP(E7668,'Data Produk'!$A$2:$E$2517,5,FALSE)</f>
        <v>98100</v>
      </c>
      <c r="H7668">
        <f t="shared" si="239"/>
        <v>196200</v>
      </c>
      <c r="I7668" t="str">
        <f>VLOOKUP(E7668,'Data Produk'!$A$2:$E$2517,3,FALSE)</f>
        <v>BHINNEKA POWER PURE 38W 2-PORTS USB CHARGER (PD+QC) WHITE</v>
      </c>
      <c r="J7668" t="str">
        <f>VLOOKUP(E7668,'Data Produk'!$A$2:$E$2517,4,FALSE)</f>
        <v>CHARGER</v>
      </c>
      <c r="K7668" t="str">
        <f>VLOOKUP(D7668,'Data Outlet'!$A$2:$D$17,4,FALSE)</f>
        <v>Hadi Nugroho</v>
      </c>
      <c r="L7668" t="str">
        <f>VLOOKUP(D7668,'Data Outlet'!$A$2:$D$17,2,FALSE)</f>
        <v>MALL KELAPA GADING</v>
      </c>
    </row>
    <row r="7669" spans="1:12" x14ac:dyDescent="0.25">
      <c r="A7669" t="str">
        <f t="shared" si="240"/>
        <v>T-7668</v>
      </c>
      <c r="B7669" s="3" t="s">
        <v>2584</v>
      </c>
      <c r="C7669" s="5">
        <v>45319</v>
      </c>
      <c r="D7669" s="3" t="s">
        <v>42</v>
      </c>
      <c r="E7669" s="4" t="s">
        <v>1040</v>
      </c>
      <c r="F7669" s="9">
        <v>1</v>
      </c>
      <c r="G7669">
        <f>VLOOKUP(E7669,'Data Produk'!$A$2:$E$2517,5,FALSE)</f>
        <v>76500</v>
      </c>
      <c r="H7669">
        <f t="shared" si="239"/>
        <v>76500</v>
      </c>
      <c r="I7669" t="str">
        <f>VLOOKUP(E7669,'Data Produk'!$A$2:$E$2517,3,FALSE)</f>
        <v>BHINNEKA Gaming Keyboard K-511.</v>
      </c>
      <c r="J7669" t="str">
        <f>VLOOKUP(E7669,'Data Produk'!$A$2:$E$2517,4,FALSE)</f>
        <v>KEYBOARD GAMING</v>
      </c>
      <c r="K7669" t="str">
        <f>VLOOKUP(D7669,'Data Outlet'!$A$2:$D$17,4,FALSE)</f>
        <v>Hadi Nugroho</v>
      </c>
      <c r="L7669" t="str">
        <f>VLOOKUP(D7669,'Data Outlet'!$A$2:$D$17,2,FALSE)</f>
        <v>MALL KELAPA GADING</v>
      </c>
    </row>
    <row r="7670" spans="1:12" x14ac:dyDescent="0.25">
      <c r="A7670" t="str">
        <f t="shared" si="240"/>
        <v>T-7669</v>
      </c>
      <c r="B7670" s="3" t="s">
        <v>2584</v>
      </c>
      <c r="C7670" s="5">
        <v>45309</v>
      </c>
      <c r="D7670" s="3" t="s">
        <v>42</v>
      </c>
      <c r="E7670" s="4" t="s">
        <v>1024</v>
      </c>
      <c r="F7670" s="9">
        <v>11</v>
      </c>
      <c r="G7670">
        <f>VLOOKUP(E7670,'Data Produk'!$A$2:$E$2517,5,FALSE)</f>
        <v>32000</v>
      </c>
      <c r="H7670">
        <f t="shared" si="239"/>
        <v>352000</v>
      </c>
      <c r="I7670" t="str">
        <f>VLOOKUP(E7670,'Data Produk'!$A$2:$E$2517,3,FALSE)</f>
        <v>KL104 BHINNEKA USB CABLE LIGHTNING</v>
      </c>
      <c r="J7670" t="str">
        <f>VLOOKUP(E7670,'Data Produk'!$A$2:$E$2517,4,FALSE)</f>
        <v>CABLE</v>
      </c>
      <c r="K7670" t="str">
        <f>VLOOKUP(D7670,'Data Outlet'!$A$2:$D$17,4,FALSE)</f>
        <v>Hadi Nugroho</v>
      </c>
      <c r="L7670" t="str">
        <f>VLOOKUP(D7670,'Data Outlet'!$A$2:$D$17,2,FALSE)</f>
        <v>MALL KELAPA GADING</v>
      </c>
    </row>
    <row r="7671" spans="1:12" x14ac:dyDescent="0.25">
      <c r="A7671" t="str">
        <f t="shared" si="240"/>
        <v>T-7670</v>
      </c>
      <c r="B7671" s="3" t="s">
        <v>2584</v>
      </c>
      <c r="C7671" s="5">
        <v>45301</v>
      </c>
      <c r="D7671" s="3" t="s">
        <v>42</v>
      </c>
      <c r="E7671" s="4" t="s">
        <v>115</v>
      </c>
      <c r="F7671" s="9">
        <v>1</v>
      </c>
      <c r="G7671">
        <f>VLOOKUP(E7671,'Data Produk'!$A$2:$E$2517,5,FALSE)</f>
        <v>74700</v>
      </c>
      <c r="H7671">
        <f t="shared" si="239"/>
        <v>74700</v>
      </c>
      <c r="I7671" t="str">
        <f>VLOOKUP(E7671,'Data Produk'!$A$2:$E$2517,3,FALSE)</f>
        <v>BHINNEKA KM100 OFFICE COMBO BLACK</v>
      </c>
      <c r="J7671" t="str">
        <f>VLOOKUP(E7671,'Data Produk'!$A$2:$E$2517,4,FALSE)</f>
        <v>OFFICE COMBO</v>
      </c>
      <c r="K7671" t="str">
        <f>VLOOKUP(D7671,'Data Outlet'!$A$2:$D$17,4,FALSE)</f>
        <v>Hadi Nugroho</v>
      </c>
      <c r="L7671" t="str">
        <f>VLOOKUP(D7671,'Data Outlet'!$A$2:$D$17,2,FALSE)</f>
        <v>MALL KELAPA GADING</v>
      </c>
    </row>
    <row r="7672" spans="1:12" x14ac:dyDescent="0.25">
      <c r="A7672" t="str">
        <f t="shared" si="240"/>
        <v>T-7671</v>
      </c>
      <c r="B7672" s="3" t="s">
        <v>2584</v>
      </c>
      <c r="C7672" s="5">
        <v>45304</v>
      </c>
      <c r="D7672" s="3" t="s">
        <v>42</v>
      </c>
      <c r="E7672" s="4" t="s">
        <v>292</v>
      </c>
      <c r="F7672" s="9">
        <v>1</v>
      </c>
      <c r="G7672">
        <f>VLOOKUP(E7672,'Data Produk'!$A$2:$E$2517,5,FALSE)</f>
        <v>240000</v>
      </c>
      <c r="H7672">
        <f t="shared" si="239"/>
        <v>240000</v>
      </c>
      <c r="I7672" t="str">
        <f>VLOOKUP(E7672,'Data Produk'!$A$2:$E$2517,3,FALSE)</f>
        <v>BHINNEKA LUMINOUS C30 WEBCAM BLACK</v>
      </c>
      <c r="J7672" t="str">
        <f>VLOOKUP(E7672,'Data Produk'!$A$2:$E$2517,4,FALSE)</f>
        <v>STREAMING DEVICES</v>
      </c>
      <c r="K7672" t="str">
        <f>VLOOKUP(D7672,'Data Outlet'!$A$2:$D$17,4,FALSE)</f>
        <v>Hadi Nugroho</v>
      </c>
      <c r="L7672" t="str">
        <f>VLOOKUP(D7672,'Data Outlet'!$A$2:$D$17,2,FALSE)</f>
        <v>MALL KELAPA GADING</v>
      </c>
    </row>
    <row r="7673" spans="1:12" x14ac:dyDescent="0.25">
      <c r="A7673" t="str">
        <f t="shared" si="240"/>
        <v>T-7672</v>
      </c>
      <c r="B7673" s="3" t="s">
        <v>2584</v>
      </c>
      <c r="C7673" s="5">
        <v>45315</v>
      </c>
      <c r="D7673" s="3" t="s">
        <v>42</v>
      </c>
      <c r="E7673" s="4" t="s">
        <v>1976</v>
      </c>
      <c r="F7673" s="9">
        <v>2</v>
      </c>
      <c r="G7673">
        <f>VLOOKUP(E7673,'Data Produk'!$A$2:$E$2517,5,FALSE)</f>
        <v>247500</v>
      </c>
      <c r="H7673">
        <f t="shared" si="239"/>
        <v>495000</v>
      </c>
      <c r="I7673" t="str">
        <f>VLOOKUP(E7673,'Data Produk'!$A$2:$E$2517,3,FALSE)</f>
        <v>BHINNEKA SHOOTER II WGP13 GAMEPAD WHITE</v>
      </c>
      <c r="J7673" t="str">
        <f>VLOOKUP(E7673,'Data Produk'!$A$2:$E$2517,4,FALSE)</f>
        <v>GAMEPAD</v>
      </c>
      <c r="K7673" t="str">
        <f>VLOOKUP(D7673,'Data Outlet'!$A$2:$D$17,4,FALSE)</f>
        <v>Hadi Nugroho</v>
      </c>
      <c r="L7673" t="str">
        <f>VLOOKUP(D7673,'Data Outlet'!$A$2:$D$17,2,FALSE)</f>
        <v>MALL KELAPA GADING</v>
      </c>
    </row>
    <row r="7674" spans="1:12" x14ac:dyDescent="0.25">
      <c r="A7674" t="str">
        <f t="shared" si="240"/>
        <v>T-7673</v>
      </c>
      <c r="B7674" s="3" t="s">
        <v>2584</v>
      </c>
      <c r="C7674" s="5">
        <v>45316</v>
      </c>
      <c r="D7674" s="3" t="s">
        <v>42</v>
      </c>
      <c r="E7674" s="4" t="s">
        <v>86</v>
      </c>
      <c r="F7674" s="9">
        <v>3</v>
      </c>
      <c r="G7674">
        <f>VLOOKUP(E7674,'Data Produk'!$A$2:$E$2517,5,FALSE)</f>
        <v>12600</v>
      </c>
      <c r="H7674">
        <f t="shared" si="239"/>
        <v>37800</v>
      </c>
      <c r="I7674" t="str">
        <f>VLOOKUP(E7674,'Data Produk'!$A$2:$E$2517,3,FALSE)</f>
        <v>BHINNEKA BASIC XL MP64 BASIC MOUSEPAD BLACK</v>
      </c>
      <c r="J7674" t="str">
        <f>VLOOKUP(E7674,'Data Produk'!$A$2:$E$2517,4,FALSE)</f>
        <v>BASIC MOUSEPAD</v>
      </c>
      <c r="K7674" t="str">
        <f>VLOOKUP(D7674,'Data Outlet'!$A$2:$D$17,4,FALSE)</f>
        <v>Hadi Nugroho</v>
      </c>
      <c r="L7674" t="str">
        <f>VLOOKUP(D7674,'Data Outlet'!$A$2:$D$17,2,FALSE)</f>
        <v>MALL KELAPA GADING</v>
      </c>
    </row>
    <row r="7675" spans="1:12" x14ac:dyDescent="0.25">
      <c r="A7675" t="str">
        <f t="shared" si="240"/>
        <v>T-7674</v>
      </c>
      <c r="B7675" s="3" t="s">
        <v>2584</v>
      </c>
      <c r="C7675" s="5">
        <v>45296</v>
      </c>
      <c r="D7675" s="3" t="s">
        <v>42</v>
      </c>
      <c r="E7675" s="4" t="s">
        <v>1235</v>
      </c>
      <c r="F7675" s="9">
        <v>2</v>
      </c>
      <c r="G7675">
        <f>VLOOKUP(E7675,'Data Produk'!$A$2:$E$2517,5,FALSE)</f>
        <v>15000</v>
      </c>
      <c r="H7675">
        <f t="shared" si="239"/>
        <v>30000</v>
      </c>
      <c r="I7675" t="str">
        <f>VLOOKUP(E7675,'Data Produk'!$A$2:$E$2517,3,FALSE)</f>
        <v>KL103 BHINNEKA USB CABLE LIGHTNING</v>
      </c>
      <c r="J7675" t="str">
        <f>VLOOKUP(E7675,'Data Produk'!$A$2:$E$2517,4,FALSE)</f>
        <v>CABLE</v>
      </c>
      <c r="K7675" t="str">
        <f>VLOOKUP(D7675,'Data Outlet'!$A$2:$D$17,4,FALSE)</f>
        <v>Hadi Nugroho</v>
      </c>
      <c r="L7675" t="str">
        <f>VLOOKUP(D7675,'Data Outlet'!$A$2:$D$17,2,FALSE)</f>
        <v>MALL KELAPA GADING</v>
      </c>
    </row>
    <row r="7676" spans="1:12" x14ac:dyDescent="0.25">
      <c r="A7676" t="str">
        <f t="shared" si="240"/>
        <v>T-7675</v>
      </c>
      <c r="B7676" s="3" t="s">
        <v>2584</v>
      </c>
      <c r="C7676" s="5">
        <v>45315</v>
      </c>
      <c r="D7676" s="3" t="s">
        <v>42</v>
      </c>
      <c r="E7676" s="4" t="s">
        <v>810</v>
      </c>
      <c r="F7676" s="9">
        <v>4</v>
      </c>
      <c r="G7676">
        <f>VLOOKUP(E7676,'Data Produk'!$A$2:$E$2517,5,FALSE)</f>
        <v>116100</v>
      </c>
      <c r="H7676">
        <f t="shared" si="239"/>
        <v>464400</v>
      </c>
      <c r="I7676" t="str">
        <f>VLOOKUP(E7676,'Data Produk'!$A$2:$E$2517,3,FALSE)</f>
        <v>BHINNEKA SMART LED STRIP SL0103</v>
      </c>
      <c r="J7676" t="str">
        <f>VLOOKUP(E7676,'Data Produk'!$A$2:$E$2517,4,FALSE)</f>
        <v>SMART LIFE</v>
      </c>
      <c r="K7676" t="str">
        <f>VLOOKUP(D7676,'Data Outlet'!$A$2:$D$17,4,FALSE)</f>
        <v>Hadi Nugroho</v>
      </c>
      <c r="L7676" t="str">
        <f>VLOOKUP(D7676,'Data Outlet'!$A$2:$D$17,2,FALSE)</f>
        <v>MALL KELAPA GADING</v>
      </c>
    </row>
    <row r="7677" spans="1:12" x14ac:dyDescent="0.25">
      <c r="A7677" t="str">
        <f t="shared" si="240"/>
        <v>T-7676</v>
      </c>
      <c r="B7677" s="3" t="s">
        <v>2584</v>
      </c>
      <c r="C7677" s="5">
        <v>45316</v>
      </c>
      <c r="D7677" s="3" t="s">
        <v>42</v>
      </c>
      <c r="E7677" s="4" t="s">
        <v>133</v>
      </c>
      <c r="F7677" s="9">
        <v>2</v>
      </c>
      <c r="G7677">
        <f>VLOOKUP(E7677,'Data Produk'!$A$2:$E$2517,5,FALSE)</f>
        <v>10000</v>
      </c>
      <c r="H7677">
        <f t="shared" si="239"/>
        <v>20000</v>
      </c>
      <c r="I7677" t="str">
        <f>VLOOKUP(E7677,'Data Produk'!$A$2:$E$2517,3,FALSE)</f>
        <v>KM106 BHINNEKA USB CABLE MICRO</v>
      </c>
      <c r="J7677" t="str">
        <f>VLOOKUP(E7677,'Data Produk'!$A$2:$E$2517,4,FALSE)</f>
        <v>CABLE</v>
      </c>
      <c r="K7677" t="str">
        <f>VLOOKUP(D7677,'Data Outlet'!$A$2:$D$17,4,FALSE)</f>
        <v>Hadi Nugroho</v>
      </c>
      <c r="L7677" t="str">
        <f>VLOOKUP(D7677,'Data Outlet'!$A$2:$D$17,2,FALSE)</f>
        <v>MALL KELAPA GADING</v>
      </c>
    </row>
    <row r="7678" spans="1:12" x14ac:dyDescent="0.25">
      <c r="A7678" t="str">
        <f t="shared" si="240"/>
        <v>T-7677</v>
      </c>
      <c r="B7678" s="3" t="s">
        <v>2584</v>
      </c>
      <c r="C7678" s="5">
        <v>45318</v>
      </c>
      <c r="D7678" s="3" t="s">
        <v>42</v>
      </c>
      <c r="E7678" s="4" t="s">
        <v>1009</v>
      </c>
      <c r="F7678" s="9">
        <v>2</v>
      </c>
      <c r="G7678">
        <f>VLOOKUP(E7678,'Data Produk'!$A$2:$E$2517,5,FALSE)</f>
        <v>417000</v>
      </c>
      <c r="H7678">
        <f t="shared" si="239"/>
        <v>834000</v>
      </c>
      <c r="I7678" t="str">
        <f>VLOOKUP(E7678,'Data Produk'!$A$2:$E$2517,3,FALSE)</f>
        <v>BHINNEKA Gaming Keyboard MAXFIT 61 MK-857 Black RED SWITCH</v>
      </c>
      <c r="J7678" t="str">
        <f>VLOOKUP(E7678,'Data Produk'!$A$2:$E$2517,4,FALSE)</f>
        <v>KEYBOARD GAMING</v>
      </c>
      <c r="K7678" t="str">
        <f>VLOOKUP(D7678,'Data Outlet'!$A$2:$D$17,4,FALSE)</f>
        <v>Hadi Nugroho</v>
      </c>
      <c r="L7678" t="str">
        <f>VLOOKUP(D7678,'Data Outlet'!$A$2:$D$17,2,FALSE)</f>
        <v>MALL KELAPA GADING</v>
      </c>
    </row>
    <row r="7679" spans="1:12" x14ac:dyDescent="0.25">
      <c r="A7679" t="str">
        <f t="shared" si="240"/>
        <v>T-7678</v>
      </c>
      <c r="B7679" s="3" t="s">
        <v>2584</v>
      </c>
      <c r="C7679" s="5">
        <v>45296</v>
      </c>
      <c r="D7679" s="3" t="s">
        <v>42</v>
      </c>
      <c r="E7679" s="4" t="s">
        <v>2232</v>
      </c>
      <c r="F7679" s="9">
        <v>4</v>
      </c>
      <c r="G7679">
        <f>VLOOKUP(E7679,'Data Produk'!$A$2:$E$2517,5,FALSE)</f>
        <v>11700</v>
      </c>
      <c r="H7679">
        <f t="shared" si="239"/>
        <v>46800</v>
      </c>
      <c r="I7679" t="str">
        <f>VLOOKUP(E7679,'Data Produk'!$A$2:$E$2517,3,FALSE)</f>
        <v>BHINNEKA Gaming Mousepad MP25</v>
      </c>
      <c r="J7679" t="str">
        <f>VLOOKUP(E7679,'Data Produk'!$A$2:$E$2517,4,FALSE)</f>
        <v>BASIC MOUSEPAD</v>
      </c>
      <c r="K7679" t="str">
        <f>VLOOKUP(D7679,'Data Outlet'!$A$2:$D$17,4,FALSE)</f>
        <v>Hadi Nugroho</v>
      </c>
      <c r="L7679" t="str">
        <f>VLOOKUP(D7679,'Data Outlet'!$A$2:$D$17,2,FALSE)</f>
        <v>MALL KELAPA GADING</v>
      </c>
    </row>
    <row r="7680" spans="1:12" x14ac:dyDescent="0.25">
      <c r="A7680" t="str">
        <f t="shared" si="240"/>
        <v>T-7679</v>
      </c>
      <c r="B7680" s="3" t="s">
        <v>2584</v>
      </c>
      <c r="C7680" s="5">
        <v>45307</v>
      </c>
      <c r="D7680" s="3" t="s">
        <v>42</v>
      </c>
      <c r="E7680" s="4" t="s">
        <v>1120</v>
      </c>
      <c r="F7680" s="9">
        <v>5</v>
      </c>
      <c r="G7680">
        <f>VLOOKUP(E7680,'Data Produk'!$A$2:$E$2517,5,FALSE)</f>
        <v>98100</v>
      </c>
      <c r="H7680">
        <f t="shared" si="239"/>
        <v>490500</v>
      </c>
      <c r="I7680" t="str">
        <f>VLOOKUP(E7680,'Data Produk'!$A$2:$E$2517,3,FALSE)</f>
        <v>BHINNEKA POWER PURE 30W 2-PORTS USB CHARGER (PD+QC) WHITE</v>
      </c>
      <c r="J7680" t="str">
        <f>VLOOKUP(E7680,'Data Produk'!$A$2:$E$2517,4,FALSE)</f>
        <v>CHARGER</v>
      </c>
      <c r="K7680" t="str">
        <f>VLOOKUP(D7680,'Data Outlet'!$A$2:$D$17,4,FALSE)</f>
        <v>Hadi Nugroho</v>
      </c>
      <c r="L7680" t="str">
        <f>VLOOKUP(D7680,'Data Outlet'!$A$2:$D$17,2,FALSE)</f>
        <v>MALL KELAPA GADING</v>
      </c>
    </row>
    <row r="7681" spans="1:12" x14ac:dyDescent="0.25">
      <c r="A7681" t="str">
        <f t="shared" si="240"/>
        <v>T-7680</v>
      </c>
      <c r="B7681" s="3" t="s">
        <v>2584</v>
      </c>
      <c r="C7681" s="5">
        <v>45307</v>
      </c>
      <c r="D7681" s="3" t="s">
        <v>42</v>
      </c>
      <c r="E7681" s="4" t="s">
        <v>1287</v>
      </c>
      <c r="F7681" s="9">
        <v>9</v>
      </c>
      <c r="G7681">
        <f>VLOOKUP(E7681,'Data Produk'!$A$2:$E$2517,5,FALSE)</f>
        <v>25200</v>
      </c>
      <c r="H7681">
        <f t="shared" si="239"/>
        <v>226800</v>
      </c>
      <c r="I7681" t="str">
        <f>VLOOKUP(E7681,'Data Produk'!$A$2:$E$2517,3,FALSE)</f>
        <v>KDC105 BHINNEKA USB CABLE TYPE C</v>
      </c>
      <c r="J7681" t="str">
        <f>VLOOKUP(E7681,'Data Produk'!$A$2:$E$2517,4,FALSE)</f>
        <v>CABLE</v>
      </c>
      <c r="K7681" t="str">
        <f>VLOOKUP(D7681,'Data Outlet'!$A$2:$D$17,4,FALSE)</f>
        <v>Hadi Nugroho</v>
      </c>
      <c r="L7681" t="str">
        <f>VLOOKUP(D7681,'Data Outlet'!$A$2:$D$17,2,FALSE)</f>
        <v>MALL KELAPA GADING</v>
      </c>
    </row>
    <row r="7682" spans="1:12" x14ac:dyDescent="0.25">
      <c r="A7682" t="str">
        <f t="shared" si="240"/>
        <v>T-7681</v>
      </c>
      <c r="B7682" s="3" t="s">
        <v>2584</v>
      </c>
      <c r="C7682" s="5">
        <v>45309</v>
      </c>
      <c r="D7682" s="3" t="s">
        <v>42</v>
      </c>
      <c r="E7682" s="4" t="s">
        <v>166</v>
      </c>
      <c r="F7682" s="9">
        <v>5</v>
      </c>
      <c r="G7682">
        <f>VLOOKUP(E7682,'Data Produk'!$A$2:$E$2517,5,FALSE)</f>
        <v>98100</v>
      </c>
      <c r="H7682">
        <f t="shared" si="239"/>
        <v>490500</v>
      </c>
      <c r="I7682" t="str">
        <f>VLOOKUP(E7682,'Data Produk'!$A$2:$E$2517,3,FALSE)</f>
        <v>BHINNEKA CW2-Q01 30W 2-PORTS CHARGER (QC) WHITE</v>
      </c>
      <c r="J7682" t="str">
        <f>VLOOKUP(E7682,'Data Produk'!$A$2:$E$2517,4,FALSE)</f>
        <v>CHARGER</v>
      </c>
      <c r="K7682" t="str">
        <f>VLOOKUP(D7682,'Data Outlet'!$A$2:$D$17,4,FALSE)</f>
        <v>Hadi Nugroho</v>
      </c>
      <c r="L7682" t="str">
        <f>VLOOKUP(D7682,'Data Outlet'!$A$2:$D$17,2,FALSE)</f>
        <v>MALL KELAPA GADING</v>
      </c>
    </row>
    <row r="7683" spans="1:12" x14ac:dyDescent="0.25">
      <c r="A7683" t="str">
        <f t="shared" si="240"/>
        <v>T-7682</v>
      </c>
      <c r="B7683" s="3" t="s">
        <v>2584</v>
      </c>
      <c r="C7683" s="5">
        <v>45322</v>
      </c>
      <c r="D7683" s="3" t="s">
        <v>42</v>
      </c>
      <c r="E7683" s="4" t="s">
        <v>2229</v>
      </c>
      <c r="F7683" s="9">
        <v>2</v>
      </c>
      <c r="G7683">
        <f>VLOOKUP(E7683,'Data Produk'!$A$2:$E$2517,5,FALSE)</f>
        <v>62100</v>
      </c>
      <c r="H7683">
        <f t="shared" ref="H7683:H7746" si="241">G7683*F7683</f>
        <v>124200</v>
      </c>
      <c r="I7683" t="str">
        <f>VLOOKUP(E7683,'Data Produk'!$A$2:$E$2517,3,FALSE)</f>
        <v>BHINNEKA EG3 WIRED EARBUDS BLACK</v>
      </c>
      <c r="J7683" t="str">
        <f>VLOOKUP(E7683,'Data Produk'!$A$2:$E$2517,4,FALSE)</f>
        <v>EARPHONE</v>
      </c>
      <c r="K7683" t="str">
        <f>VLOOKUP(D7683,'Data Outlet'!$A$2:$D$17,4,FALSE)</f>
        <v>Hadi Nugroho</v>
      </c>
      <c r="L7683" t="str">
        <f>VLOOKUP(D7683,'Data Outlet'!$A$2:$D$17,2,FALSE)</f>
        <v>MALL KELAPA GADING</v>
      </c>
    </row>
    <row r="7684" spans="1:12" x14ac:dyDescent="0.25">
      <c r="A7684" t="str">
        <f t="shared" si="240"/>
        <v>T-7683</v>
      </c>
      <c r="B7684" s="3" t="s">
        <v>2584</v>
      </c>
      <c r="C7684" s="5">
        <v>45295</v>
      </c>
      <c r="D7684" s="3" t="s">
        <v>42</v>
      </c>
      <c r="E7684" s="4" t="s">
        <v>1159</v>
      </c>
      <c r="F7684" s="9">
        <v>4</v>
      </c>
      <c r="G7684">
        <f>VLOOKUP(E7684,'Data Produk'!$A$2:$E$2517,5,FALSE)</f>
        <v>40500</v>
      </c>
      <c r="H7684">
        <f t="shared" si="241"/>
        <v>162000</v>
      </c>
      <c r="I7684" t="str">
        <f>VLOOKUP(E7684,'Data Produk'!$A$2:$E$2517,3,FALSE)</f>
        <v>BHINNEKA Mouse Wireless W188 WHITE</v>
      </c>
      <c r="J7684" t="str">
        <f>VLOOKUP(E7684,'Data Produk'!$A$2:$E$2517,4,FALSE)</f>
        <v>OFFICE MOUSE</v>
      </c>
      <c r="K7684" t="str">
        <f>VLOOKUP(D7684,'Data Outlet'!$A$2:$D$17,4,FALSE)</f>
        <v>Hadi Nugroho</v>
      </c>
      <c r="L7684" t="str">
        <f>VLOOKUP(D7684,'Data Outlet'!$A$2:$D$17,2,FALSE)</f>
        <v>MALL KELAPA GADING</v>
      </c>
    </row>
    <row r="7685" spans="1:12" x14ac:dyDescent="0.25">
      <c r="A7685" t="str">
        <f t="shared" si="240"/>
        <v>T-7684</v>
      </c>
      <c r="B7685" s="3" t="s">
        <v>2584</v>
      </c>
      <c r="C7685" s="5">
        <v>45294</v>
      </c>
      <c r="D7685" s="3" t="s">
        <v>45</v>
      </c>
      <c r="E7685" s="4" t="s">
        <v>2239</v>
      </c>
      <c r="F7685" s="9">
        <v>10</v>
      </c>
      <c r="G7685">
        <f>VLOOKUP(E7685,'Data Produk'!$A$2:$E$2517,5,FALSE)</f>
        <v>17100</v>
      </c>
      <c r="H7685">
        <f t="shared" si="241"/>
        <v>171000</v>
      </c>
      <c r="I7685" t="str">
        <f>VLOOKUP(E7685,'Data Produk'!$A$2:$E$2517,3,FALSE)</f>
        <v>KL103 BHINNEKA USB CABLE LIGHTNING</v>
      </c>
      <c r="J7685" t="str">
        <f>VLOOKUP(E7685,'Data Produk'!$A$2:$E$2517,4,FALSE)</f>
        <v>CABLE</v>
      </c>
      <c r="K7685" t="str">
        <f>VLOOKUP(D7685,'Data Outlet'!$A$2:$D$17,4,FALSE)</f>
        <v>Indah Putri</v>
      </c>
      <c r="L7685" t="str">
        <f>VLOOKUP(D7685,'Data Outlet'!$A$2:$D$17,2,FALSE)</f>
        <v>PIK AVENUE</v>
      </c>
    </row>
    <row r="7686" spans="1:12" x14ac:dyDescent="0.25">
      <c r="A7686" t="str">
        <f t="shared" si="240"/>
        <v>T-7685</v>
      </c>
      <c r="B7686" s="3" t="s">
        <v>2584</v>
      </c>
      <c r="C7686" s="5">
        <v>45303</v>
      </c>
      <c r="D7686" s="3" t="s">
        <v>45</v>
      </c>
      <c r="E7686" s="4" t="s">
        <v>2149</v>
      </c>
      <c r="F7686" s="9">
        <v>3</v>
      </c>
      <c r="G7686">
        <f>VLOOKUP(E7686,'Data Produk'!$A$2:$E$2517,5,FALSE)</f>
        <v>26100</v>
      </c>
      <c r="H7686">
        <f t="shared" si="241"/>
        <v>78300</v>
      </c>
      <c r="I7686" t="str">
        <f>VLOOKUP(E7686,'Data Produk'!$A$2:$E$2517,3,FALSE)</f>
        <v>KM102 BHINNEKA USB CABLE MICRO</v>
      </c>
      <c r="J7686" t="str">
        <f>VLOOKUP(E7686,'Data Produk'!$A$2:$E$2517,4,FALSE)</f>
        <v>CABLE</v>
      </c>
      <c r="K7686" t="str">
        <f>VLOOKUP(D7686,'Data Outlet'!$A$2:$D$17,4,FALSE)</f>
        <v>Indah Putri</v>
      </c>
      <c r="L7686" t="str">
        <f>VLOOKUP(D7686,'Data Outlet'!$A$2:$D$17,2,FALSE)</f>
        <v>PIK AVENUE</v>
      </c>
    </row>
    <row r="7687" spans="1:12" x14ac:dyDescent="0.25">
      <c r="A7687" t="str">
        <f t="shared" si="240"/>
        <v>T-7686</v>
      </c>
      <c r="B7687" s="3" t="s">
        <v>2584</v>
      </c>
      <c r="C7687" s="5">
        <v>45301</v>
      </c>
      <c r="D7687" s="3" t="s">
        <v>41</v>
      </c>
      <c r="E7687" s="4" t="s">
        <v>1311</v>
      </c>
      <c r="F7687" s="9">
        <v>2</v>
      </c>
      <c r="G7687">
        <f>VLOOKUP(E7687,'Data Produk'!$A$2:$E$2517,5,FALSE)</f>
        <v>107100</v>
      </c>
      <c r="H7687">
        <f t="shared" si="241"/>
        <v>214200</v>
      </c>
      <c r="I7687" t="str">
        <f>VLOOKUP(E7687,'Data Produk'!$A$2:$E$2517,3,FALSE)</f>
        <v>BHINNEKA CW2-Q02 38W 2-PORTS CHARGER (QC) WHITE</v>
      </c>
      <c r="J7687" t="str">
        <f>VLOOKUP(E7687,'Data Produk'!$A$2:$E$2517,4,FALSE)</f>
        <v>CHARGER</v>
      </c>
      <c r="K7687" t="str">
        <f>VLOOKUP(D7687,'Data Outlet'!$A$2:$D$17,4,FALSE)</f>
        <v>Gita Rahma</v>
      </c>
      <c r="L7687" t="str">
        <f>VLOOKUP(D7687,'Data Outlet'!$A$2:$D$17,2,FALSE)</f>
        <v>MALL GANDARIA CITY</v>
      </c>
    </row>
    <row r="7688" spans="1:12" x14ac:dyDescent="0.25">
      <c r="A7688" t="str">
        <f t="shared" si="240"/>
        <v>T-7687</v>
      </c>
      <c r="B7688" s="3" t="s">
        <v>2584</v>
      </c>
      <c r="C7688" s="5">
        <v>45296</v>
      </c>
      <c r="D7688" s="3" t="s">
        <v>39</v>
      </c>
      <c r="E7688" s="4" t="s">
        <v>1099</v>
      </c>
      <c r="F7688" s="9">
        <v>4</v>
      </c>
      <c r="G7688">
        <f>VLOOKUP(E7688,'Data Produk'!$A$2:$E$2517,5,FALSE)</f>
        <v>32000</v>
      </c>
      <c r="H7688">
        <f t="shared" si="241"/>
        <v>128000</v>
      </c>
      <c r="I7688" t="str">
        <f>VLOOKUP(E7688,'Data Produk'!$A$2:$E$2517,3,FALSE)</f>
        <v>KC104 BHINNEKA USB CABLE TYPE C</v>
      </c>
      <c r="J7688" t="str">
        <f>VLOOKUP(E7688,'Data Produk'!$A$2:$E$2517,4,FALSE)</f>
        <v>CABLE</v>
      </c>
      <c r="K7688" t="str">
        <f>VLOOKUP(D7688,'Data Outlet'!$A$2:$D$17,4,FALSE)</f>
        <v>Eko Wijaya</v>
      </c>
      <c r="L7688" t="str">
        <f>VLOOKUP(D7688,'Data Outlet'!$A$2:$D$17,2,FALSE)</f>
        <v>KOTA KASABLANKA</v>
      </c>
    </row>
    <row r="7689" spans="1:12" x14ac:dyDescent="0.25">
      <c r="A7689" t="str">
        <f t="shared" si="240"/>
        <v>T-7688</v>
      </c>
      <c r="B7689" s="3" t="s">
        <v>2584</v>
      </c>
      <c r="C7689" s="5">
        <v>45302</v>
      </c>
      <c r="D7689" s="3" t="s">
        <v>45</v>
      </c>
      <c r="E7689" s="4" t="s">
        <v>1779</v>
      </c>
      <c r="F7689" s="9">
        <v>5</v>
      </c>
      <c r="G7689">
        <f>VLOOKUP(E7689,'Data Produk'!$A$2:$E$2517,5,FALSE)</f>
        <v>17100</v>
      </c>
      <c r="H7689">
        <f t="shared" si="241"/>
        <v>85500</v>
      </c>
      <c r="I7689" t="str">
        <f>VLOOKUP(E7689,'Data Produk'!$A$2:$E$2517,3,FALSE)</f>
        <v>BHINNEKA BASIC XL MP64 BASIC MOUSEPAD BLACK</v>
      </c>
      <c r="J7689" t="str">
        <f>VLOOKUP(E7689,'Data Produk'!$A$2:$E$2517,4,FALSE)</f>
        <v>BASIC MOUSEPAD</v>
      </c>
      <c r="K7689" t="str">
        <f>VLOOKUP(D7689,'Data Outlet'!$A$2:$D$17,4,FALSE)</f>
        <v>Indah Putri</v>
      </c>
      <c r="L7689" t="str">
        <f>VLOOKUP(D7689,'Data Outlet'!$A$2:$D$17,2,FALSE)</f>
        <v>PIK AVENUE</v>
      </c>
    </row>
    <row r="7690" spans="1:12" x14ac:dyDescent="0.25">
      <c r="A7690" t="str">
        <f t="shared" si="240"/>
        <v>T-7689</v>
      </c>
      <c r="B7690" s="3" t="s">
        <v>2584</v>
      </c>
      <c r="C7690" s="5">
        <v>45322</v>
      </c>
      <c r="D7690" s="3" t="s">
        <v>39</v>
      </c>
      <c r="E7690" s="4" t="s">
        <v>1466</v>
      </c>
      <c r="F7690" s="9">
        <v>3</v>
      </c>
      <c r="G7690">
        <f>VLOOKUP(E7690,'Data Produk'!$A$2:$E$2517,5,FALSE)</f>
        <v>125100</v>
      </c>
      <c r="H7690">
        <f t="shared" si="241"/>
        <v>375300</v>
      </c>
      <c r="I7690" t="str">
        <f>VLOOKUP(E7690,'Data Produk'!$A$2:$E$2517,3,FALSE)</f>
        <v>BHINNEKA THOR II X16 GAMING MOUSE BLACK</v>
      </c>
      <c r="J7690" t="str">
        <f>VLOOKUP(E7690,'Data Produk'!$A$2:$E$2517,4,FALSE)</f>
        <v>MOUSE GAMING</v>
      </c>
      <c r="K7690" t="str">
        <f>VLOOKUP(D7690,'Data Outlet'!$A$2:$D$17,4,FALSE)</f>
        <v>Eko Wijaya</v>
      </c>
      <c r="L7690" t="str">
        <f>VLOOKUP(D7690,'Data Outlet'!$A$2:$D$17,2,FALSE)</f>
        <v>KOTA KASABLANKA</v>
      </c>
    </row>
    <row r="7691" spans="1:12" x14ac:dyDescent="0.25">
      <c r="A7691" t="str">
        <f t="shared" si="240"/>
        <v>T-7690</v>
      </c>
      <c r="B7691" s="3" t="s">
        <v>2584</v>
      </c>
      <c r="C7691" s="5">
        <v>45314</v>
      </c>
      <c r="D7691" s="3" t="s">
        <v>45</v>
      </c>
      <c r="E7691" s="4" t="s">
        <v>2150</v>
      </c>
      <c r="F7691" s="9">
        <v>8</v>
      </c>
      <c r="G7691">
        <f>VLOOKUP(E7691,'Data Produk'!$A$2:$E$2517,5,FALSE)</f>
        <v>34200</v>
      </c>
      <c r="H7691">
        <f t="shared" si="241"/>
        <v>273600</v>
      </c>
      <c r="I7691" t="str">
        <f>VLOOKUP(E7691,'Data Produk'!$A$2:$E$2517,3,FALSE)</f>
        <v>KC104 BHINNEKA USB CABLE TYPE C</v>
      </c>
      <c r="J7691" t="str">
        <f>VLOOKUP(E7691,'Data Produk'!$A$2:$E$2517,4,FALSE)</f>
        <v>CABLE</v>
      </c>
      <c r="K7691" t="str">
        <f>VLOOKUP(D7691,'Data Outlet'!$A$2:$D$17,4,FALSE)</f>
        <v>Indah Putri</v>
      </c>
      <c r="L7691" t="str">
        <f>VLOOKUP(D7691,'Data Outlet'!$A$2:$D$17,2,FALSE)</f>
        <v>PIK AVENUE</v>
      </c>
    </row>
    <row r="7692" spans="1:12" x14ac:dyDescent="0.25">
      <c r="A7692" t="str">
        <f t="shared" ref="A7692:A7755" si="242">"T-"&amp;ROW()-1</f>
        <v>T-7691</v>
      </c>
      <c r="B7692" s="3" t="s">
        <v>2584</v>
      </c>
      <c r="C7692" s="5">
        <v>45319</v>
      </c>
      <c r="D7692" s="3" t="s">
        <v>45</v>
      </c>
      <c r="E7692" s="4" t="s">
        <v>1180</v>
      </c>
      <c r="F7692" s="9">
        <v>3</v>
      </c>
      <c r="G7692">
        <f>VLOOKUP(E7692,'Data Produk'!$A$2:$E$2517,5,FALSE)</f>
        <v>65700</v>
      </c>
      <c r="H7692">
        <f t="shared" si="241"/>
        <v>197100</v>
      </c>
      <c r="I7692" t="str">
        <f>VLOOKUP(E7692,'Data Produk'!$A$2:$E$2517,3,FALSE)</f>
        <v>BHINNEKA POWER GO 20W 1-PORT TYPE-C USB CHARGER (PD) WHITE</v>
      </c>
      <c r="J7692" t="str">
        <f>VLOOKUP(E7692,'Data Produk'!$A$2:$E$2517,4,FALSE)</f>
        <v>CHARGER</v>
      </c>
      <c r="K7692" t="str">
        <f>VLOOKUP(D7692,'Data Outlet'!$A$2:$D$17,4,FALSE)</f>
        <v>Indah Putri</v>
      </c>
      <c r="L7692" t="str">
        <f>VLOOKUP(D7692,'Data Outlet'!$A$2:$D$17,2,FALSE)</f>
        <v>PIK AVENUE</v>
      </c>
    </row>
    <row r="7693" spans="1:12" x14ac:dyDescent="0.25">
      <c r="A7693" t="str">
        <f t="shared" si="242"/>
        <v>T-7692</v>
      </c>
      <c r="B7693" s="3" t="s">
        <v>2584</v>
      </c>
      <c r="C7693" s="5">
        <v>45303</v>
      </c>
      <c r="D7693" s="3" t="s">
        <v>45</v>
      </c>
      <c r="E7693" s="4" t="s">
        <v>1123</v>
      </c>
      <c r="F7693" s="9">
        <v>8</v>
      </c>
      <c r="G7693">
        <f>VLOOKUP(E7693,'Data Produk'!$A$2:$E$2517,5,FALSE)</f>
        <v>34200</v>
      </c>
      <c r="H7693">
        <f t="shared" si="241"/>
        <v>273600</v>
      </c>
      <c r="I7693" t="str">
        <f>VLOOKUP(E7693,'Data Produk'!$A$2:$E$2517,3,FALSE)</f>
        <v>KDL105 BHINNEKA USB CABLE LIGHTNING</v>
      </c>
      <c r="J7693" t="str">
        <f>VLOOKUP(E7693,'Data Produk'!$A$2:$E$2517,4,FALSE)</f>
        <v>CABLE</v>
      </c>
      <c r="K7693" t="str">
        <f>VLOOKUP(D7693,'Data Outlet'!$A$2:$D$17,4,FALSE)</f>
        <v>Indah Putri</v>
      </c>
      <c r="L7693" t="str">
        <f>VLOOKUP(D7693,'Data Outlet'!$A$2:$D$17,2,FALSE)</f>
        <v>PIK AVENUE</v>
      </c>
    </row>
    <row r="7694" spans="1:12" x14ac:dyDescent="0.25">
      <c r="A7694" t="str">
        <f t="shared" si="242"/>
        <v>T-7693</v>
      </c>
      <c r="B7694" s="3" t="s">
        <v>2584</v>
      </c>
      <c r="C7694" s="5">
        <v>45292</v>
      </c>
      <c r="D7694" s="3" t="s">
        <v>41</v>
      </c>
      <c r="E7694" s="4" t="s">
        <v>2271</v>
      </c>
      <c r="F7694" s="9">
        <v>1</v>
      </c>
      <c r="G7694">
        <f>VLOOKUP(E7694,'Data Produk'!$A$2:$E$2517,5,FALSE)</f>
        <v>224100</v>
      </c>
      <c r="H7694">
        <f t="shared" si="241"/>
        <v>224100</v>
      </c>
      <c r="I7694" t="str">
        <f>VLOOKUP(E7694,'Data Produk'!$A$2:$E$2517,3,FALSE)</f>
        <v>BHINNEKA Gaming Headset MH86 MINT</v>
      </c>
      <c r="J7694" t="str">
        <f>VLOOKUP(E7694,'Data Produk'!$A$2:$E$2517,4,FALSE)</f>
        <v>GAMING HEADSET</v>
      </c>
      <c r="K7694" t="str">
        <f>VLOOKUP(D7694,'Data Outlet'!$A$2:$D$17,4,FALSE)</f>
        <v>Gita Rahma</v>
      </c>
      <c r="L7694" t="str">
        <f>VLOOKUP(D7694,'Data Outlet'!$A$2:$D$17,2,FALSE)</f>
        <v>MALL GANDARIA CITY</v>
      </c>
    </row>
    <row r="7695" spans="1:12" x14ac:dyDescent="0.25">
      <c r="A7695" t="str">
        <f t="shared" si="242"/>
        <v>T-7694</v>
      </c>
      <c r="B7695" s="3" t="s">
        <v>2584</v>
      </c>
      <c r="C7695" s="5">
        <v>45305</v>
      </c>
      <c r="D7695" s="3" t="s">
        <v>39</v>
      </c>
      <c r="E7695" s="4" t="s">
        <v>1039</v>
      </c>
      <c r="F7695" s="9">
        <v>4</v>
      </c>
      <c r="G7695">
        <f>VLOOKUP(E7695,'Data Produk'!$A$2:$E$2517,5,FALSE)</f>
        <v>98100</v>
      </c>
      <c r="H7695">
        <f t="shared" si="241"/>
        <v>392400</v>
      </c>
      <c r="I7695" t="str">
        <f>VLOOKUP(E7695,'Data Produk'!$A$2:$E$2517,3,FALSE)</f>
        <v>BHINNEKA POWER PURE 30W 2-PORTS USB CHARGER (PD+QC) WHITE</v>
      </c>
      <c r="J7695" t="str">
        <f>VLOOKUP(E7695,'Data Produk'!$A$2:$E$2517,4,FALSE)</f>
        <v>CHARGER</v>
      </c>
      <c r="K7695" t="str">
        <f>VLOOKUP(D7695,'Data Outlet'!$A$2:$D$17,4,FALSE)</f>
        <v>Eko Wijaya</v>
      </c>
      <c r="L7695" t="str">
        <f>VLOOKUP(D7695,'Data Outlet'!$A$2:$D$17,2,FALSE)</f>
        <v>KOTA KASABLANKA</v>
      </c>
    </row>
    <row r="7696" spans="1:12" x14ac:dyDescent="0.25">
      <c r="A7696" t="str">
        <f t="shared" si="242"/>
        <v>T-7695</v>
      </c>
      <c r="B7696" s="3" t="s">
        <v>2584</v>
      </c>
      <c r="C7696" s="5">
        <v>45308</v>
      </c>
      <c r="D7696" s="3" t="s">
        <v>45</v>
      </c>
      <c r="E7696" s="4" t="s">
        <v>164</v>
      </c>
      <c r="F7696" s="9">
        <v>3</v>
      </c>
      <c r="G7696">
        <f>VLOOKUP(E7696,'Data Produk'!$A$2:$E$2517,5,FALSE)</f>
        <v>98100</v>
      </c>
      <c r="H7696">
        <f t="shared" si="241"/>
        <v>294300</v>
      </c>
      <c r="I7696" t="str">
        <f>VLOOKUP(E7696,'Data Produk'!$A$2:$E$2517,3,FALSE)</f>
        <v>BHINNEKA CW2-Q01 30W 2-PORTS CHARGER (QC) WHITE</v>
      </c>
      <c r="J7696" t="str">
        <f>VLOOKUP(E7696,'Data Produk'!$A$2:$E$2517,4,FALSE)</f>
        <v>CHARGER</v>
      </c>
      <c r="K7696" t="str">
        <f>VLOOKUP(D7696,'Data Outlet'!$A$2:$D$17,4,FALSE)</f>
        <v>Indah Putri</v>
      </c>
      <c r="L7696" t="str">
        <f>VLOOKUP(D7696,'Data Outlet'!$A$2:$D$17,2,FALSE)</f>
        <v>PIK AVENUE</v>
      </c>
    </row>
    <row r="7697" spans="1:12" x14ac:dyDescent="0.25">
      <c r="A7697" t="str">
        <f t="shared" si="242"/>
        <v>T-7696</v>
      </c>
      <c r="B7697" s="3" t="s">
        <v>2584</v>
      </c>
      <c r="C7697" s="5">
        <v>45305</v>
      </c>
      <c r="D7697" s="3" t="s">
        <v>45</v>
      </c>
      <c r="E7697" s="4" t="s">
        <v>992</v>
      </c>
      <c r="F7697" s="9">
        <v>3</v>
      </c>
      <c r="G7697">
        <f>VLOOKUP(E7697,'Data Produk'!$A$2:$E$2517,5,FALSE)</f>
        <v>29700</v>
      </c>
      <c r="H7697">
        <f t="shared" si="241"/>
        <v>89100</v>
      </c>
      <c r="I7697" t="str">
        <f>VLOOKUP(E7697,'Data Produk'!$A$2:$E$2517,3,FALSE)</f>
        <v>KM104 BHINNEKA USB CABLE MICRO</v>
      </c>
      <c r="J7697" t="str">
        <f>VLOOKUP(E7697,'Data Produk'!$A$2:$E$2517,4,FALSE)</f>
        <v>CABLE</v>
      </c>
      <c r="K7697" t="str">
        <f>VLOOKUP(D7697,'Data Outlet'!$A$2:$D$17,4,FALSE)</f>
        <v>Indah Putri</v>
      </c>
      <c r="L7697" t="str">
        <f>VLOOKUP(D7697,'Data Outlet'!$A$2:$D$17,2,FALSE)</f>
        <v>PIK AVENUE</v>
      </c>
    </row>
    <row r="7698" spans="1:12" x14ac:dyDescent="0.25">
      <c r="A7698" t="str">
        <f t="shared" si="242"/>
        <v>T-7697</v>
      </c>
      <c r="B7698" s="3" t="s">
        <v>2584</v>
      </c>
      <c r="C7698" s="5">
        <v>45312</v>
      </c>
      <c r="D7698" s="3" t="s">
        <v>41</v>
      </c>
      <c r="E7698" s="4" t="s">
        <v>2255</v>
      </c>
      <c r="F7698" s="9">
        <v>2</v>
      </c>
      <c r="G7698">
        <f>VLOOKUP(E7698,'Data Produk'!$A$2:$E$2517,5,FALSE)</f>
        <v>43200</v>
      </c>
      <c r="H7698">
        <f t="shared" si="241"/>
        <v>86400</v>
      </c>
      <c r="I7698" t="str">
        <f>VLOOKUP(E7698,'Data Produk'!$A$2:$E$2517,3,FALSE)</f>
        <v>BHINNEKA Mouse Wireless W188 WHITE</v>
      </c>
      <c r="J7698" t="str">
        <f>VLOOKUP(E7698,'Data Produk'!$A$2:$E$2517,4,FALSE)</f>
        <v>OFFICE MOUSE</v>
      </c>
      <c r="K7698" t="str">
        <f>VLOOKUP(D7698,'Data Outlet'!$A$2:$D$17,4,FALSE)</f>
        <v>Gita Rahma</v>
      </c>
      <c r="L7698" t="str">
        <f>VLOOKUP(D7698,'Data Outlet'!$A$2:$D$17,2,FALSE)</f>
        <v>MALL GANDARIA CITY</v>
      </c>
    </row>
    <row r="7699" spans="1:12" x14ac:dyDescent="0.25">
      <c r="A7699" t="str">
        <f t="shared" si="242"/>
        <v>T-7698</v>
      </c>
      <c r="B7699" s="3" t="s">
        <v>2584</v>
      </c>
      <c r="C7699" s="5">
        <v>45312</v>
      </c>
      <c r="D7699" s="3" t="s">
        <v>39</v>
      </c>
      <c r="E7699" s="4" t="s">
        <v>381</v>
      </c>
      <c r="F7699" s="9">
        <v>1</v>
      </c>
      <c r="G7699">
        <f>VLOOKUP(E7699,'Data Produk'!$A$2:$E$2517,5,FALSE)</f>
        <v>12600</v>
      </c>
      <c r="H7699">
        <f t="shared" si="241"/>
        <v>12600</v>
      </c>
      <c r="I7699" t="str">
        <f>VLOOKUP(E7699,'Data Produk'!$A$2:$E$2517,3,FALSE)</f>
        <v>BHINNEKA BASIC XL MP64 BASIC MOUSEPAD BLACK</v>
      </c>
      <c r="J7699" t="str">
        <f>VLOOKUP(E7699,'Data Produk'!$A$2:$E$2517,4,FALSE)</f>
        <v>BASIC MOUSEPAD</v>
      </c>
      <c r="K7699" t="str">
        <f>VLOOKUP(D7699,'Data Outlet'!$A$2:$D$17,4,FALSE)</f>
        <v>Eko Wijaya</v>
      </c>
      <c r="L7699" t="str">
        <f>VLOOKUP(D7699,'Data Outlet'!$A$2:$D$17,2,FALSE)</f>
        <v>KOTA KASABLANKA</v>
      </c>
    </row>
    <row r="7700" spans="1:12" x14ac:dyDescent="0.25">
      <c r="A7700" t="str">
        <f t="shared" si="242"/>
        <v>T-7699</v>
      </c>
      <c r="B7700" s="3" t="s">
        <v>2584</v>
      </c>
      <c r="C7700" s="5">
        <v>45303</v>
      </c>
      <c r="D7700" s="3" t="s">
        <v>39</v>
      </c>
      <c r="E7700" s="4" t="s">
        <v>1175</v>
      </c>
      <c r="F7700" s="9">
        <v>2</v>
      </c>
      <c r="G7700">
        <f>VLOOKUP(E7700,'Data Produk'!$A$2:$E$2517,5,FALSE)</f>
        <v>62100</v>
      </c>
      <c r="H7700">
        <f t="shared" si="241"/>
        <v>124200</v>
      </c>
      <c r="I7700" t="str">
        <f>VLOOKUP(E7700,'Data Produk'!$A$2:$E$2517,3,FALSE)</f>
        <v>BHINNEKA Numeric Keyboard Office K801</v>
      </c>
      <c r="J7700" t="str">
        <f>VLOOKUP(E7700,'Data Produk'!$A$2:$E$2517,4,FALSE)</f>
        <v>OFFICE COMBO</v>
      </c>
      <c r="K7700" t="str">
        <f>VLOOKUP(D7700,'Data Outlet'!$A$2:$D$17,4,FALSE)</f>
        <v>Eko Wijaya</v>
      </c>
      <c r="L7700" t="str">
        <f>VLOOKUP(D7700,'Data Outlet'!$A$2:$D$17,2,FALSE)</f>
        <v>KOTA KASABLANKA</v>
      </c>
    </row>
    <row r="7701" spans="1:12" x14ac:dyDescent="0.25">
      <c r="A7701" t="str">
        <f t="shared" si="242"/>
        <v>T-7700</v>
      </c>
      <c r="B7701" s="3" t="s">
        <v>2584</v>
      </c>
      <c r="C7701" s="5">
        <v>45319</v>
      </c>
      <c r="D7701" s="3" t="s">
        <v>45</v>
      </c>
      <c r="E7701" s="4" t="s">
        <v>2243</v>
      </c>
      <c r="F7701" s="9">
        <v>5</v>
      </c>
      <c r="G7701">
        <f>VLOOKUP(E7701,'Data Produk'!$A$2:$E$2517,5,FALSE)</f>
        <v>53100</v>
      </c>
      <c r="H7701">
        <f t="shared" si="241"/>
        <v>265500</v>
      </c>
      <c r="I7701" t="str">
        <f>VLOOKUP(E7701,'Data Produk'!$A$2:$E$2517,3,FALSE)</f>
        <v>BHINNEKA POWER PURE 18W 1-PORT TYPE-A USB CHARGER (QC) WHITE</v>
      </c>
      <c r="J7701" t="str">
        <f>VLOOKUP(E7701,'Data Produk'!$A$2:$E$2517,4,FALSE)</f>
        <v>CHARGER</v>
      </c>
      <c r="K7701" t="str">
        <f>VLOOKUP(D7701,'Data Outlet'!$A$2:$D$17,4,FALSE)</f>
        <v>Indah Putri</v>
      </c>
      <c r="L7701" t="str">
        <f>VLOOKUP(D7701,'Data Outlet'!$A$2:$D$17,2,FALSE)</f>
        <v>PIK AVENUE</v>
      </c>
    </row>
    <row r="7702" spans="1:12" x14ac:dyDescent="0.25">
      <c r="A7702" t="str">
        <f t="shared" si="242"/>
        <v>T-7701</v>
      </c>
      <c r="B7702" s="3" t="s">
        <v>2584</v>
      </c>
      <c r="C7702" s="5">
        <v>45299</v>
      </c>
      <c r="D7702" s="3" t="s">
        <v>41</v>
      </c>
      <c r="E7702" s="4" t="s">
        <v>2272</v>
      </c>
      <c r="F7702" s="9">
        <v>1</v>
      </c>
      <c r="G7702">
        <f>VLOOKUP(E7702,'Data Produk'!$A$2:$E$2517,5,FALSE)</f>
        <v>80000</v>
      </c>
      <c r="H7702">
        <f t="shared" si="241"/>
        <v>80000</v>
      </c>
      <c r="I7702" t="str">
        <f>VLOOKUP(E7702,'Data Produk'!$A$2:$E$2517,3,FALSE)</f>
        <v>BHINNEKA Gaming Headset Stand Tower AC3001 PINK</v>
      </c>
      <c r="J7702" t="str">
        <f>VLOOKUP(E7702,'Data Produk'!$A$2:$E$2517,4,FALSE)</f>
        <v>OTHER ACCESSORIES</v>
      </c>
      <c r="K7702" t="str">
        <f>VLOOKUP(D7702,'Data Outlet'!$A$2:$D$17,4,FALSE)</f>
        <v>Gita Rahma</v>
      </c>
      <c r="L7702" t="str">
        <f>VLOOKUP(D7702,'Data Outlet'!$A$2:$D$17,2,FALSE)</f>
        <v>MALL GANDARIA CITY</v>
      </c>
    </row>
    <row r="7703" spans="1:12" x14ac:dyDescent="0.25">
      <c r="A7703" t="str">
        <f t="shared" si="242"/>
        <v>T-7702</v>
      </c>
      <c r="B7703" s="3" t="s">
        <v>2584</v>
      </c>
      <c r="C7703" s="5">
        <v>45321</v>
      </c>
      <c r="D7703" s="3" t="s">
        <v>45</v>
      </c>
      <c r="E7703" s="4" t="s">
        <v>2273</v>
      </c>
      <c r="F7703" s="9">
        <v>1</v>
      </c>
      <c r="G7703">
        <f>VLOOKUP(E7703,'Data Produk'!$A$2:$E$2517,5,FALSE)</f>
        <v>79200</v>
      </c>
      <c r="H7703">
        <f t="shared" si="241"/>
        <v>79200</v>
      </c>
      <c r="I7703" t="str">
        <f>VLOOKUP(E7703,'Data Produk'!$A$2:$E$2517,3,FALSE)</f>
        <v>BHINNEKA MEOW AC5001 HEADSET ACCESSORIES PINK</v>
      </c>
      <c r="J7703" t="str">
        <f>VLOOKUP(E7703,'Data Produk'!$A$2:$E$2517,4,FALSE)</f>
        <v>OTHER ACCESSORIES</v>
      </c>
      <c r="K7703" t="str">
        <f>VLOOKUP(D7703,'Data Outlet'!$A$2:$D$17,4,FALSE)</f>
        <v>Indah Putri</v>
      </c>
      <c r="L7703" t="str">
        <f>VLOOKUP(D7703,'Data Outlet'!$A$2:$D$17,2,FALSE)</f>
        <v>PIK AVENUE</v>
      </c>
    </row>
    <row r="7704" spans="1:12" x14ac:dyDescent="0.25">
      <c r="A7704" t="str">
        <f t="shared" si="242"/>
        <v>T-7703</v>
      </c>
      <c r="B7704" s="3" t="s">
        <v>2584</v>
      </c>
      <c r="C7704" s="5">
        <v>45293</v>
      </c>
      <c r="D7704" s="3" t="s">
        <v>39</v>
      </c>
      <c r="E7704" s="4" t="s">
        <v>1173</v>
      </c>
      <c r="F7704" s="9">
        <v>1</v>
      </c>
      <c r="G7704">
        <f>VLOOKUP(E7704,'Data Produk'!$A$2:$E$2517,5,FALSE)</f>
        <v>134100</v>
      </c>
      <c r="H7704">
        <f t="shared" si="241"/>
        <v>134100</v>
      </c>
      <c r="I7704" t="str">
        <f>VLOOKUP(E7704,'Data Produk'!$A$2:$E$2517,3,FALSE)</f>
        <v>BHINNEKA Gaming Mousepad MP904 MINT</v>
      </c>
      <c r="J7704" t="str">
        <f>VLOOKUP(E7704,'Data Produk'!$A$2:$E$2517,4,FALSE)</f>
        <v>DESKMAT</v>
      </c>
      <c r="K7704" t="str">
        <f>VLOOKUP(D7704,'Data Outlet'!$A$2:$D$17,4,FALSE)</f>
        <v>Eko Wijaya</v>
      </c>
      <c r="L7704" t="str">
        <f>VLOOKUP(D7704,'Data Outlet'!$A$2:$D$17,2,FALSE)</f>
        <v>KOTA KASABLANKA</v>
      </c>
    </row>
    <row r="7705" spans="1:12" x14ac:dyDescent="0.25">
      <c r="A7705" t="str">
        <f t="shared" si="242"/>
        <v>T-7704</v>
      </c>
      <c r="B7705" s="3" t="s">
        <v>2584</v>
      </c>
      <c r="C7705" s="5">
        <v>45297</v>
      </c>
      <c r="D7705" s="3" t="s">
        <v>41</v>
      </c>
      <c r="E7705" s="4" t="s">
        <v>2274</v>
      </c>
      <c r="F7705" s="9">
        <v>1</v>
      </c>
      <c r="G7705">
        <f>VLOOKUP(E7705,'Data Produk'!$A$2:$E$2517,5,FALSE)</f>
        <v>179100</v>
      </c>
      <c r="H7705">
        <f t="shared" si="241"/>
        <v>179100</v>
      </c>
      <c r="I7705" t="str">
        <f>VLOOKUP(E7705,'Data Produk'!$A$2:$E$2517,3,FALSE)</f>
        <v>BHINNEKA Gaming Mousepad MPC900</v>
      </c>
      <c r="J7705" t="str">
        <f>VLOOKUP(E7705,'Data Produk'!$A$2:$E$2517,4,FALSE)</f>
        <v>GAMING MOUSEPAD</v>
      </c>
      <c r="K7705" t="str">
        <f>VLOOKUP(D7705,'Data Outlet'!$A$2:$D$17,4,FALSE)</f>
        <v>Gita Rahma</v>
      </c>
      <c r="L7705" t="str">
        <f>VLOOKUP(D7705,'Data Outlet'!$A$2:$D$17,2,FALSE)</f>
        <v>MALL GANDARIA CITY</v>
      </c>
    </row>
    <row r="7706" spans="1:12" x14ac:dyDescent="0.25">
      <c r="A7706" t="str">
        <f t="shared" si="242"/>
        <v>T-7705</v>
      </c>
      <c r="B7706" s="3" t="s">
        <v>2584</v>
      </c>
      <c r="C7706" s="5">
        <v>45320</v>
      </c>
      <c r="D7706" s="3" t="s">
        <v>45</v>
      </c>
      <c r="E7706" s="4" t="s">
        <v>2275</v>
      </c>
      <c r="F7706" s="9">
        <v>1</v>
      </c>
      <c r="G7706">
        <f>VLOOKUP(E7706,'Data Produk'!$A$2:$E$2517,5,FALSE)</f>
        <v>1169100</v>
      </c>
      <c r="H7706">
        <f t="shared" si="241"/>
        <v>1169100</v>
      </c>
      <c r="I7706" t="str">
        <f>VLOOKUP(E7706,'Data Produk'!$A$2:$E$2517,3,FALSE)</f>
        <v>BHINNEKA Gaming Keyboard MAXFIT 67 MK-858 White WHITE SWITCH</v>
      </c>
      <c r="J7706" t="str">
        <f>VLOOKUP(E7706,'Data Produk'!$A$2:$E$2517,4,FALSE)</f>
        <v>KEYBOARD GAMING</v>
      </c>
      <c r="K7706" t="str">
        <f>VLOOKUP(D7706,'Data Outlet'!$A$2:$D$17,4,FALSE)</f>
        <v>Indah Putri</v>
      </c>
      <c r="L7706" t="str">
        <f>VLOOKUP(D7706,'Data Outlet'!$A$2:$D$17,2,FALSE)</f>
        <v>PIK AVENUE</v>
      </c>
    </row>
    <row r="7707" spans="1:12" x14ac:dyDescent="0.25">
      <c r="A7707" t="str">
        <f t="shared" si="242"/>
        <v>T-7706</v>
      </c>
      <c r="B7707" s="3" t="s">
        <v>2584</v>
      </c>
      <c r="C7707" s="5">
        <v>45316</v>
      </c>
      <c r="D7707" s="3" t="s">
        <v>41</v>
      </c>
      <c r="E7707" s="4" t="s">
        <v>1085</v>
      </c>
      <c r="F7707" s="9">
        <v>1</v>
      </c>
      <c r="G7707">
        <f>VLOOKUP(E7707,'Data Produk'!$A$2:$E$2517,5,FALSE)</f>
        <v>26100</v>
      </c>
      <c r="H7707">
        <f t="shared" si="241"/>
        <v>26100</v>
      </c>
      <c r="I7707" t="str">
        <f>VLOOKUP(E7707,'Data Produk'!$A$2:$E$2517,3,FALSE)</f>
        <v>KC102 BHINNEKA USB CABLE TYPE C</v>
      </c>
      <c r="J7707" t="str">
        <f>VLOOKUP(E7707,'Data Produk'!$A$2:$E$2517,4,FALSE)</f>
        <v>CABLE</v>
      </c>
      <c r="K7707" t="str">
        <f>VLOOKUP(D7707,'Data Outlet'!$A$2:$D$17,4,FALSE)</f>
        <v>Gita Rahma</v>
      </c>
      <c r="L7707" t="str">
        <f>VLOOKUP(D7707,'Data Outlet'!$A$2:$D$17,2,FALSE)</f>
        <v>MALL GANDARIA CITY</v>
      </c>
    </row>
    <row r="7708" spans="1:12" x14ac:dyDescent="0.25">
      <c r="A7708" t="str">
        <f t="shared" si="242"/>
        <v>T-7707</v>
      </c>
      <c r="B7708" s="3" t="s">
        <v>2584</v>
      </c>
      <c r="C7708" s="5">
        <v>45306</v>
      </c>
      <c r="D7708" s="3" t="s">
        <v>45</v>
      </c>
      <c r="E7708" s="4" t="s">
        <v>777</v>
      </c>
      <c r="F7708" s="9">
        <v>5</v>
      </c>
      <c r="G7708">
        <f>VLOOKUP(E7708,'Data Produk'!$A$2:$E$2517,5,FALSE)</f>
        <v>35100</v>
      </c>
      <c r="H7708">
        <f t="shared" si="241"/>
        <v>175500</v>
      </c>
      <c r="I7708" t="str">
        <f>VLOOKUP(E7708,'Data Produk'!$A$2:$E$2517,3,FALSE)</f>
        <v>KL104 BHINNEKA USB CABLE LIGHTNING</v>
      </c>
      <c r="J7708" t="str">
        <f>VLOOKUP(E7708,'Data Produk'!$A$2:$E$2517,4,FALSE)</f>
        <v>CABLE</v>
      </c>
      <c r="K7708" t="str">
        <f>VLOOKUP(D7708,'Data Outlet'!$A$2:$D$17,4,FALSE)</f>
        <v>Indah Putri</v>
      </c>
      <c r="L7708" t="str">
        <f>VLOOKUP(D7708,'Data Outlet'!$A$2:$D$17,2,FALSE)</f>
        <v>PIK AVENUE</v>
      </c>
    </row>
    <row r="7709" spans="1:12" x14ac:dyDescent="0.25">
      <c r="A7709" t="str">
        <f t="shared" si="242"/>
        <v>T-7708</v>
      </c>
      <c r="B7709" s="3" t="s">
        <v>2584</v>
      </c>
      <c r="C7709" s="5">
        <v>45295</v>
      </c>
      <c r="D7709" s="3" t="s">
        <v>39</v>
      </c>
      <c r="E7709" s="4" t="s">
        <v>1177</v>
      </c>
      <c r="F7709" s="9">
        <v>7</v>
      </c>
      <c r="G7709">
        <f>VLOOKUP(E7709,'Data Produk'!$A$2:$E$2517,5,FALSE)</f>
        <v>40500</v>
      </c>
      <c r="H7709">
        <f t="shared" si="241"/>
        <v>283500</v>
      </c>
      <c r="I7709" t="str">
        <f>VLOOKUP(E7709,'Data Produk'!$A$2:$E$2517,3,FALSE)</f>
        <v>KC106 BHINNEKA USB CABLE TYPE C</v>
      </c>
      <c r="J7709" t="str">
        <f>VLOOKUP(E7709,'Data Produk'!$A$2:$E$2517,4,FALSE)</f>
        <v>CABLE</v>
      </c>
      <c r="K7709" t="str">
        <f>VLOOKUP(D7709,'Data Outlet'!$A$2:$D$17,4,FALSE)</f>
        <v>Eko Wijaya</v>
      </c>
      <c r="L7709" t="str">
        <f>VLOOKUP(D7709,'Data Outlet'!$A$2:$D$17,2,FALSE)</f>
        <v>KOTA KASABLANKA</v>
      </c>
    </row>
    <row r="7710" spans="1:12" x14ac:dyDescent="0.25">
      <c r="A7710" t="str">
        <f t="shared" si="242"/>
        <v>T-7709</v>
      </c>
      <c r="B7710" s="3" t="s">
        <v>2584</v>
      </c>
      <c r="C7710" s="5">
        <v>45321</v>
      </c>
      <c r="D7710" s="3" t="s">
        <v>39</v>
      </c>
      <c r="E7710" s="4" t="s">
        <v>1092</v>
      </c>
      <c r="F7710" s="9">
        <v>1</v>
      </c>
      <c r="G7710">
        <f>VLOOKUP(E7710,'Data Produk'!$A$2:$E$2517,5,FALSE)</f>
        <v>172000</v>
      </c>
      <c r="H7710">
        <f t="shared" si="241"/>
        <v>172000</v>
      </c>
      <c r="I7710" t="str">
        <f>VLOOKUP(E7710,'Data Produk'!$A$2:$E$2517,3,FALSE)</f>
        <v>BHINNEKA Gaming Headset HG24</v>
      </c>
      <c r="J7710" t="str">
        <f>VLOOKUP(E7710,'Data Produk'!$A$2:$E$2517,4,FALSE)</f>
        <v>GAMING HEADSET</v>
      </c>
      <c r="K7710" t="str">
        <f>VLOOKUP(D7710,'Data Outlet'!$A$2:$D$17,4,FALSE)</f>
        <v>Eko Wijaya</v>
      </c>
      <c r="L7710" t="str">
        <f>VLOOKUP(D7710,'Data Outlet'!$A$2:$D$17,2,FALSE)</f>
        <v>KOTA KASABLANKA</v>
      </c>
    </row>
    <row r="7711" spans="1:12" x14ac:dyDescent="0.25">
      <c r="A7711" t="str">
        <f t="shared" si="242"/>
        <v>T-7710</v>
      </c>
      <c r="B7711" s="3" t="s">
        <v>2584</v>
      </c>
      <c r="C7711" s="5">
        <v>45306</v>
      </c>
      <c r="D7711" s="3" t="s">
        <v>39</v>
      </c>
      <c r="E7711" s="4" t="s">
        <v>438</v>
      </c>
      <c r="F7711" s="9">
        <v>1</v>
      </c>
      <c r="G7711">
        <f>VLOOKUP(E7711,'Data Produk'!$A$2:$E$2517,5,FALSE)</f>
        <v>37350</v>
      </c>
      <c r="H7711">
        <f t="shared" si="241"/>
        <v>37350</v>
      </c>
      <c r="I7711" t="str">
        <f>VLOOKUP(E7711,'Data Produk'!$A$2:$E$2517,3,FALSE)</f>
        <v>BHINNEKA LAVALIER MV01 MICROPHONE BLACK</v>
      </c>
      <c r="J7711" t="str">
        <f>VLOOKUP(E7711,'Data Produk'!$A$2:$E$2517,4,FALSE)</f>
        <v>STREAMING DEVICES</v>
      </c>
      <c r="K7711" t="str">
        <f>VLOOKUP(D7711,'Data Outlet'!$A$2:$D$17,4,FALSE)</f>
        <v>Eko Wijaya</v>
      </c>
      <c r="L7711" t="str">
        <f>VLOOKUP(D7711,'Data Outlet'!$A$2:$D$17,2,FALSE)</f>
        <v>KOTA KASABLANKA</v>
      </c>
    </row>
    <row r="7712" spans="1:12" x14ac:dyDescent="0.25">
      <c r="A7712" t="str">
        <f t="shared" si="242"/>
        <v>T-7711</v>
      </c>
      <c r="B7712" s="3" t="s">
        <v>2584</v>
      </c>
      <c r="C7712" s="5">
        <v>45306</v>
      </c>
      <c r="D7712" s="3" t="s">
        <v>39</v>
      </c>
      <c r="E7712" s="4" t="s">
        <v>1028</v>
      </c>
      <c r="F7712" s="9">
        <v>1</v>
      </c>
      <c r="G7712">
        <f>VLOOKUP(E7712,'Data Produk'!$A$2:$E$2517,5,FALSE)</f>
        <v>148500</v>
      </c>
      <c r="H7712">
        <f t="shared" si="241"/>
        <v>148500</v>
      </c>
      <c r="I7712" t="str">
        <f>VLOOKUP(E7712,'Data Produk'!$A$2:$E$2517,3,FALSE)</f>
        <v>BHINNEKA SMART ADAPTOR LA1A01</v>
      </c>
      <c r="J7712" t="str">
        <f>VLOOKUP(E7712,'Data Produk'!$A$2:$E$2517,4,FALSE)</f>
        <v>SMART LIFE</v>
      </c>
      <c r="K7712" t="str">
        <f>VLOOKUP(D7712,'Data Outlet'!$A$2:$D$17,4,FALSE)</f>
        <v>Eko Wijaya</v>
      </c>
      <c r="L7712" t="str">
        <f>VLOOKUP(D7712,'Data Outlet'!$A$2:$D$17,2,FALSE)</f>
        <v>KOTA KASABLANKA</v>
      </c>
    </row>
    <row r="7713" spans="1:12" x14ac:dyDescent="0.25">
      <c r="A7713" t="str">
        <f t="shared" si="242"/>
        <v>T-7712</v>
      </c>
      <c r="B7713" s="3" t="s">
        <v>2584</v>
      </c>
      <c r="C7713" s="5">
        <v>45310</v>
      </c>
      <c r="D7713" s="3" t="s">
        <v>41</v>
      </c>
      <c r="E7713" s="4" t="s">
        <v>1606</v>
      </c>
      <c r="F7713" s="9">
        <v>1</v>
      </c>
      <c r="G7713">
        <f>VLOOKUP(E7713,'Data Produk'!$A$2:$E$2517,5,FALSE)</f>
        <v>112500</v>
      </c>
      <c r="H7713">
        <f t="shared" si="241"/>
        <v>112500</v>
      </c>
      <c r="I7713" t="str">
        <f>VLOOKUP(E7713,'Data Produk'!$A$2:$E$2517,3,FALSE)</f>
        <v>BHINNEKA Gaming Headset Stand Tower AC3001s RGB</v>
      </c>
      <c r="J7713" t="str">
        <f>VLOOKUP(E7713,'Data Produk'!$A$2:$E$2517,4,FALSE)</f>
        <v>OTHER ACCESSORIES</v>
      </c>
      <c r="K7713" t="str">
        <f>VLOOKUP(D7713,'Data Outlet'!$A$2:$D$17,4,FALSE)</f>
        <v>Gita Rahma</v>
      </c>
      <c r="L7713" t="str">
        <f>VLOOKUP(D7713,'Data Outlet'!$A$2:$D$17,2,FALSE)</f>
        <v>MALL GANDARIA CITY</v>
      </c>
    </row>
    <row r="7714" spans="1:12" x14ac:dyDescent="0.25">
      <c r="A7714" t="str">
        <f t="shared" si="242"/>
        <v>T-7713</v>
      </c>
      <c r="B7714" s="3" t="s">
        <v>2584</v>
      </c>
      <c r="C7714" s="5">
        <v>45302</v>
      </c>
      <c r="D7714" s="3" t="s">
        <v>39</v>
      </c>
      <c r="E7714" s="4" t="s">
        <v>1592</v>
      </c>
      <c r="F7714" s="9">
        <v>1</v>
      </c>
      <c r="G7714">
        <f>VLOOKUP(E7714,'Data Produk'!$A$2:$E$2517,5,FALSE)</f>
        <v>65700</v>
      </c>
      <c r="H7714">
        <f t="shared" si="241"/>
        <v>65700</v>
      </c>
      <c r="I7714" t="str">
        <f>VLOOKUP(E7714,'Data Produk'!$A$2:$E$2517,3,FALSE)</f>
        <v>BHINNEKA AGILE MP453 GAMING MOUSEPAD BLACK</v>
      </c>
      <c r="J7714" t="str">
        <f>VLOOKUP(E7714,'Data Produk'!$A$2:$E$2517,4,FALSE)</f>
        <v>GAMING MOUSEPAD</v>
      </c>
      <c r="K7714" t="str">
        <f>VLOOKUP(D7714,'Data Outlet'!$A$2:$D$17,4,FALSE)</f>
        <v>Eko Wijaya</v>
      </c>
      <c r="L7714" t="str">
        <f>VLOOKUP(D7714,'Data Outlet'!$A$2:$D$17,2,FALSE)</f>
        <v>KOTA KASABLANKA</v>
      </c>
    </row>
    <row r="7715" spans="1:12" x14ac:dyDescent="0.25">
      <c r="A7715" t="str">
        <f t="shared" si="242"/>
        <v>T-7714</v>
      </c>
      <c r="B7715" s="3" t="s">
        <v>2584</v>
      </c>
      <c r="C7715" s="5">
        <v>45292</v>
      </c>
      <c r="D7715" s="3" t="s">
        <v>45</v>
      </c>
      <c r="E7715" s="4" t="s">
        <v>230</v>
      </c>
      <c r="F7715" s="9">
        <v>2</v>
      </c>
      <c r="G7715">
        <f>VLOOKUP(E7715,'Data Produk'!$A$2:$E$2517,5,FALSE)</f>
        <v>144000</v>
      </c>
      <c r="H7715">
        <f t="shared" si="241"/>
        <v>288000</v>
      </c>
      <c r="I7715" t="str">
        <f>VLOOKUP(E7715,'Data Produk'!$A$2:$E$2517,3,FALSE)</f>
        <v>BHINNEKA CHIEF II HG20 GAMING HEADSET BLACK</v>
      </c>
      <c r="J7715" t="str">
        <f>VLOOKUP(E7715,'Data Produk'!$A$2:$E$2517,4,FALSE)</f>
        <v>GAMING HEADSET</v>
      </c>
      <c r="K7715" t="str">
        <f>VLOOKUP(D7715,'Data Outlet'!$A$2:$D$17,4,FALSE)</f>
        <v>Indah Putri</v>
      </c>
      <c r="L7715" t="str">
        <f>VLOOKUP(D7715,'Data Outlet'!$A$2:$D$17,2,FALSE)</f>
        <v>PIK AVENUE</v>
      </c>
    </row>
    <row r="7716" spans="1:12" x14ac:dyDescent="0.25">
      <c r="A7716" t="str">
        <f t="shared" si="242"/>
        <v>T-7715</v>
      </c>
      <c r="B7716" s="3" t="s">
        <v>2584</v>
      </c>
      <c r="C7716" s="5">
        <v>45299</v>
      </c>
      <c r="D7716" s="3" t="s">
        <v>45</v>
      </c>
      <c r="E7716" s="4" t="s">
        <v>2018</v>
      </c>
      <c r="F7716" s="9">
        <v>2</v>
      </c>
      <c r="G7716">
        <f>VLOOKUP(E7716,'Data Produk'!$A$2:$E$2517,5,FALSE)</f>
        <v>76500</v>
      </c>
      <c r="H7716">
        <f t="shared" si="241"/>
        <v>153000</v>
      </c>
      <c r="I7716" t="str">
        <f>VLOOKUP(E7716,'Data Produk'!$A$2:$E$2517,3,FALSE)</f>
        <v>BHINNEKA Gaming Keyboard K-511.</v>
      </c>
      <c r="J7716" t="str">
        <f>VLOOKUP(E7716,'Data Produk'!$A$2:$E$2517,4,FALSE)</f>
        <v>KEYBOARD GAMING</v>
      </c>
      <c r="K7716" t="str">
        <f>VLOOKUP(D7716,'Data Outlet'!$A$2:$D$17,4,FALSE)</f>
        <v>Indah Putri</v>
      </c>
      <c r="L7716" t="str">
        <f>VLOOKUP(D7716,'Data Outlet'!$A$2:$D$17,2,FALSE)</f>
        <v>PIK AVENUE</v>
      </c>
    </row>
    <row r="7717" spans="1:12" x14ac:dyDescent="0.25">
      <c r="A7717" t="str">
        <f t="shared" si="242"/>
        <v>T-7716</v>
      </c>
      <c r="B7717" s="3" t="s">
        <v>2584</v>
      </c>
      <c r="C7717" s="5">
        <v>45308</v>
      </c>
      <c r="D7717" s="3" t="s">
        <v>45</v>
      </c>
      <c r="E7717" s="4" t="s">
        <v>1126</v>
      </c>
      <c r="F7717" s="9">
        <v>11</v>
      </c>
      <c r="G7717">
        <f>VLOOKUP(E7717,'Data Produk'!$A$2:$E$2517,5,FALSE)</f>
        <v>36900</v>
      </c>
      <c r="H7717">
        <f t="shared" si="241"/>
        <v>405900</v>
      </c>
      <c r="I7717" t="str">
        <f>VLOOKUP(E7717,'Data Produk'!$A$2:$E$2517,3,FALSE)</f>
        <v>KL106 BHINNEKA USB CABLE LIGHTNING</v>
      </c>
      <c r="J7717" t="str">
        <f>VLOOKUP(E7717,'Data Produk'!$A$2:$E$2517,4,FALSE)</f>
        <v>CABLE</v>
      </c>
      <c r="K7717" t="str">
        <f>VLOOKUP(D7717,'Data Outlet'!$A$2:$D$17,4,FALSE)</f>
        <v>Indah Putri</v>
      </c>
      <c r="L7717" t="str">
        <f>VLOOKUP(D7717,'Data Outlet'!$A$2:$D$17,2,FALSE)</f>
        <v>PIK AVENUE</v>
      </c>
    </row>
    <row r="7718" spans="1:12" x14ac:dyDescent="0.25">
      <c r="A7718" t="str">
        <f t="shared" si="242"/>
        <v>T-7717</v>
      </c>
      <c r="B7718" s="3" t="s">
        <v>2584</v>
      </c>
      <c r="C7718" s="5">
        <v>45299</v>
      </c>
      <c r="D7718" s="3" t="s">
        <v>41</v>
      </c>
      <c r="E7718" s="4" t="s">
        <v>2276</v>
      </c>
      <c r="F7718" s="9">
        <v>1</v>
      </c>
      <c r="G7718">
        <f>VLOOKUP(E7718,'Data Produk'!$A$2:$E$2517,5,FALSE)</f>
        <v>40500</v>
      </c>
      <c r="H7718">
        <f t="shared" si="241"/>
        <v>40500</v>
      </c>
      <c r="I7718" t="str">
        <f>VLOOKUP(E7718,'Data Produk'!$A$2:$E$2517,3,FALSE)</f>
        <v>KC106 BHINNEKA USB CABLE TYPE C</v>
      </c>
      <c r="J7718" t="str">
        <f>VLOOKUP(E7718,'Data Produk'!$A$2:$E$2517,4,FALSE)</f>
        <v>CABLE</v>
      </c>
      <c r="K7718" t="str">
        <f>VLOOKUP(D7718,'Data Outlet'!$A$2:$D$17,4,FALSE)</f>
        <v>Gita Rahma</v>
      </c>
      <c r="L7718" t="str">
        <f>VLOOKUP(D7718,'Data Outlet'!$A$2:$D$17,2,FALSE)</f>
        <v>MALL GANDARIA CITY</v>
      </c>
    </row>
    <row r="7719" spans="1:12" x14ac:dyDescent="0.25">
      <c r="A7719" t="str">
        <f t="shared" si="242"/>
        <v>T-7718</v>
      </c>
      <c r="B7719" s="3" t="s">
        <v>2584</v>
      </c>
      <c r="C7719" s="5">
        <v>45315</v>
      </c>
      <c r="D7719" s="3" t="s">
        <v>39</v>
      </c>
      <c r="E7719" s="4" t="s">
        <v>420</v>
      </c>
      <c r="F7719" s="9">
        <v>1</v>
      </c>
      <c r="G7719">
        <f>VLOOKUP(E7719,'Data Produk'!$A$2:$E$2517,5,FALSE)</f>
        <v>82800</v>
      </c>
      <c r="H7719">
        <f t="shared" si="241"/>
        <v>82800</v>
      </c>
      <c r="I7719" t="str">
        <f>VLOOKUP(E7719,'Data Produk'!$A$2:$E$2517,3,FALSE)</f>
        <v>BHINNEKA W190 OFFICE MOUSE BLACK</v>
      </c>
      <c r="J7719" t="str">
        <f>VLOOKUP(E7719,'Data Produk'!$A$2:$E$2517,4,FALSE)</f>
        <v>OFFICE MOUSE</v>
      </c>
      <c r="K7719" t="str">
        <f>VLOOKUP(D7719,'Data Outlet'!$A$2:$D$17,4,FALSE)</f>
        <v>Eko Wijaya</v>
      </c>
      <c r="L7719" t="str">
        <f>VLOOKUP(D7719,'Data Outlet'!$A$2:$D$17,2,FALSE)</f>
        <v>KOTA KASABLANKA</v>
      </c>
    </row>
    <row r="7720" spans="1:12" x14ac:dyDescent="0.25">
      <c r="A7720" t="str">
        <f t="shared" si="242"/>
        <v>T-7719</v>
      </c>
      <c r="B7720" s="3" t="s">
        <v>2584</v>
      </c>
      <c r="C7720" s="5">
        <v>45302</v>
      </c>
      <c r="D7720" s="3" t="s">
        <v>39</v>
      </c>
      <c r="E7720" s="4" t="s">
        <v>791</v>
      </c>
      <c r="F7720" s="9">
        <v>2</v>
      </c>
      <c r="G7720">
        <f>VLOOKUP(E7720,'Data Produk'!$A$2:$E$2517,5,FALSE)</f>
        <v>144000</v>
      </c>
      <c r="H7720">
        <f t="shared" si="241"/>
        <v>288000</v>
      </c>
      <c r="I7720" t="str">
        <f>VLOOKUP(E7720,'Data Produk'!$A$2:$E$2517,3,FALSE)</f>
        <v>BHINNEKA CHIEF II HG20 GAMING HEADSET BLACK</v>
      </c>
      <c r="J7720" t="str">
        <f>VLOOKUP(E7720,'Data Produk'!$A$2:$E$2517,4,FALSE)</f>
        <v>GAMING HEADSET</v>
      </c>
      <c r="K7720" t="str">
        <f>VLOOKUP(D7720,'Data Outlet'!$A$2:$D$17,4,FALSE)</f>
        <v>Eko Wijaya</v>
      </c>
      <c r="L7720" t="str">
        <f>VLOOKUP(D7720,'Data Outlet'!$A$2:$D$17,2,FALSE)</f>
        <v>KOTA KASABLANKA</v>
      </c>
    </row>
    <row r="7721" spans="1:12" x14ac:dyDescent="0.25">
      <c r="A7721" t="str">
        <f t="shared" si="242"/>
        <v>T-7720</v>
      </c>
      <c r="B7721" s="3" t="s">
        <v>2584</v>
      </c>
      <c r="C7721" s="5">
        <v>45311</v>
      </c>
      <c r="D7721" s="3" t="s">
        <v>39</v>
      </c>
      <c r="E7721" s="4" t="s">
        <v>560</v>
      </c>
      <c r="F7721" s="9">
        <v>1</v>
      </c>
      <c r="G7721">
        <f>VLOOKUP(E7721,'Data Produk'!$A$2:$E$2517,5,FALSE)</f>
        <v>93150</v>
      </c>
      <c r="H7721">
        <f t="shared" si="241"/>
        <v>93150</v>
      </c>
      <c r="I7721" t="str">
        <f>VLOOKUP(E7721,'Data Produk'!$A$2:$E$2517,3,FALSE)</f>
        <v>BHINNEKA POWER GO 25W 1-PORT TYPE-C USB CHARGER (PD/PPS) WHITE</v>
      </c>
      <c r="J7721" t="str">
        <f>VLOOKUP(E7721,'Data Produk'!$A$2:$E$2517,4,FALSE)</f>
        <v>CHARGER</v>
      </c>
      <c r="K7721" t="str">
        <f>VLOOKUP(D7721,'Data Outlet'!$A$2:$D$17,4,FALSE)</f>
        <v>Eko Wijaya</v>
      </c>
      <c r="L7721" t="str">
        <f>VLOOKUP(D7721,'Data Outlet'!$A$2:$D$17,2,FALSE)</f>
        <v>KOTA KASABLANKA</v>
      </c>
    </row>
    <row r="7722" spans="1:12" x14ac:dyDescent="0.25">
      <c r="A7722" t="str">
        <f t="shared" si="242"/>
        <v>T-7721</v>
      </c>
      <c r="B7722" s="3" t="s">
        <v>2584</v>
      </c>
      <c r="C7722" s="5">
        <v>45293</v>
      </c>
      <c r="D7722" s="3" t="s">
        <v>39</v>
      </c>
      <c r="E7722" s="4" t="s">
        <v>1276</v>
      </c>
      <c r="F7722" s="9">
        <v>1</v>
      </c>
      <c r="G7722">
        <f>VLOOKUP(E7722,'Data Produk'!$A$2:$E$2517,5,FALSE)</f>
        <v>13071.428571428571</v>
      </c>
      <c r="H7722">
        <f t="shared" si="241"/>
        <v>13071.428571428571</v>
      </c>
      <c r="I7722" t="str">
        <f>VLOOKUP(E7722,'Data Produk'!$A$2:$E$2517,3,FALSE)</f>
        <v>KM201 BHINNEKA USB CABLE MICRO</v>
      </c>
      <c r="J7722" t="str">
        <f>VLOOKUP(E7722,'Data Produk'!$A$2:$E$2517,4,FALSE)</f>
        <v>CABLE</v>
      </c>
      <c r="K7722" t="str">
        <f>VLOOKUP(D7722,'Data Outlet'!$A$2:$D$17,4,FALSE)</f>
        <v>Eko Wijaya</v>
      </c>
      <c r="L7722" t="str">
        <f>VLOOKUP(D7722,'Data Outlet'!$A$2:$D$17,2,FALSE)</f>
        <v>KOTA KASABLANKA</v>
      </c>
    </row>
    <row r="7723" spans="1:12" x14ac:dyDescent="0.25">
      <c r="A7723" t="str">
        <f t="shared" si="242"/>
        <v>T-7722</v>
      </c>
      <c r="B7723" s="3" t="s">
        <v>2584</v>
      </c>
      <c r="C7723" s="5">
        <v>45296</v>
      </c>
      <c r="D7723" s="3" t="s">
        <v>45</v>
      </c>
      <c r="E7723" s="4" t="s">
        <v>1265</v>
      </c>
      <c r="F7723" s="9">
        <v>1</v>
      </c>
      <c r="G7723">
        <f>VLOOKUP(E7723,'Data Produk'!$A$2:$E$2517,5,FALSE)</f>
        <v>98100</v>
      </c>
      <c r="H7723">
        <f t="shared" si="241"/>
        <v>98100</v>
      </c>
      <c r="I7723" t="str">
        <f>VLOOKUP(E7723,'Data Produk'!$A$2:$E$2517,3,FALSE)</f>
        <v>BHINNEKA POWER PURE 30W 2-PORTS USB CHARGER (PD+QC) WHITE</v>
      </c>
      <c r="J7723" t="str">
        <f>VLOOKUP(E7723,'Data Produk'!$A$2:$E$2517,4,FALSE)</f>
        <v>CHARGER</v>
      </c>
      <c r="K7723" t="str">
        <f>VLOOKUP(D7723,'Data Outlet'!$A$2:$D$17,4,FALSE)</f>
        <v>Indah Putri</v>
      </c>
      <c r="L7723" t="str">
        <f>VLOOKUP(D7723,'Data Outlet'!$A$2:$D$17,2,FALSE)</f>
        <v>PIK AVENUE</v>
      </c>
    </row>
    <row r="7724" spans="1:12" x14ac:dyDescent="0.25">
      <c r="A7724" t="str">
        <f t="shared" si="242"/>
        <v>T-7723</v>
      </c>
      <c r="B7724" s="3" t="s">
        <v>2584</v>
      </c>
      <c r="C7724" s="5">
        <v>45314</v>
      </c>
      <c r="D7724" s="3" t="s">
        <v>41</v>
      </c>
      <c r="E7724" s="4" t="s">
        <v>1441</v>
      </c>
      <c r="F7724" s="9">
        <v>3</v>
      </c>
      <c r="G7724">
        <f>VLOOKUP(E7724,'Data Produk'!$A$2:$E$2517,5,FALSE)</f>
        <v>35100</v>
      </c>
      <c r="H7724">
        <f t="shared" si="241"/>
        <v>105300</v>
      </c>
      <c r="I7724" t="str">
        <f>VLOOKUP(E7724,'Data Produk'!$A$2:$E$2517,3,FALSE)</f>
        <v>KL104 BHINNEKA USB CABLE LIGHTNING</v>
      </c>
      <c r="J7724" t="str">
        <f>VLOOKUP(E7724,'Data Produk'!$A$2:$E$2517,4,FALSE)</f>
        <v>CABLE</v>
      </c>
      <c r="K7724" t="str">
        <f>VLOOKUP(D7724,'Data Outlet'!$A$2:$D$17,4,FALSE)</f>
        <v>Gita Rahma</v>
      </c>
      <c r="L7724" t="str">
        <f>VLOOKUP(D7724,'Data Outlet'!$A$2:$D$17,2,FALSE)</f>
        <v>MALL GANDARIA CITY</v>
      </c>
    </row>
    <row r="7725" spans="1:12" x14ac:dyDescent="0.25">
      <c r="A7725" t="str">
        <f t="shared" si="242"/>
        <v>T-7724</v>
      </c>
      <c r="B7725" s="3" t="s">
        <v>2584</v>
      </c>
      <c r="C7725" s="5">
        <v>45294</v>
      </c>
      <c r="D7725" s="3" t="s">
        <v>39</v>
      </c>
      <c r="E7725" s="4" t="s">
        <v>391</v>
      </c>
      <c r="F7725" s="9">
        <v>3</v>
      </c>
      <c r="G7725">
        <f>VLOOKUP(E7725,'Data Produk'!$A$2:$E$2517,5,FALSE)</f>
        <v>57150</v>
      </c>
      <c r="H7725">
        <f t="shared" si="241"/>
        <v>171450</v>
      </c>
      <c r="I7725" t="str">
        <f>VLOOKUP(E7725,'Data Produk'!$A$2:$E$2517,3,FALSE)</f>
        <v>BHINNEKA AGILE MP353 GAMING MOUSEPAD BLACK</v>
      </c>
      <c r="J7725" t="str">
        <f>VLOOKUP(E7725,'Data Produk'!$A$2:$E$2517,4,FALSE)</f>
        <v>GAMING MOUSEPAD</v>
      </c>
      <c r="K7725" t="str">
        <f>VLOOKUP(D7725,'Data Outlet'!$A$2:$D$17,4,FALSE)</f>
        <v>Eko Wijaya</v>
      </c>
      <c r="L7725" t="str">
        <f>VLOOKUP(D7725,'Data Outlet'!$A$2:$D$17,2,FALSE)</f>
        <v>KOTA KASABLANKA</v>
      </c>
    </row>
    <row r="7726" spans="1:12" x14ac:dyDescent="0.25">
      <c r="A7726" t="str">
        <f t="shared" si="242"/>
        <v>T-7725</v>
      </c>
      <c r="B7726" s="3" t="s">
        <v>2584</v>
      </c>
      <c r="C7726" s="5">
        <v>45295</v>
      </c>
      <c r="D7726" s="3" t="s">
        <v>41</v>
      </c>
      <c r="E7726" s="4" t="s">
        <v>697</v>
      </c>
      <c r="F7726" s="9">
        <v>1</v>
      </c>
      <c r="G7726">
        <f>VLOOKUP(E7726,'Data Produk'!$A$2:$E$2517,5,FALSE)</f>
        <v>60750</v>
      </c>
      <c r="H7726">
        <f t="shared" si="241"/>
        <v>60750</v>
      </c>
      <c r="I7726" t="str">
        <f>VLOOKUP(E7726,'Data Produk'!$A$2:$E$2517,3,FALSE)</f>
        <v>BHINNEKA RAIGOR II WG10 GAMING MOUSE BLACK</v>
      </c>
      <c r="J7726" t="str">
        <f>VLOOKUP(E7726,'Data Produk'!$A$2:$E$2517,4,FALSE)</f>
        <v>MOUSE GAMING</v>
      </c>
      <c r="K7726" t="str">
        <f>VLOOKUP(D7726,'Data Outlet'!$A$2:$D$17,4,FALSE)</f>
        <v>Gita Rahma</v>
      </c>
      <c r="L7726" t="str">
        <f>VLOOKUP(D7726,'Data Outlet'!$A$2:$D$17,2,FALSE)</f>
        <v>MALL GANDARIA CITY</v>
      </c>
    </row>
    <row r="7727" spans="1:12" x14ac:dyDescent="0.25">
      <c r="A7727" t="str">
        <f t="shared" si="242"/>
        <v>T-7726</v>
      </c>
      <c r="B7727" s="3" t="s">
        <v>2584</v>
      </c>
      <c r="C7727" s="5">
        <v>45316</v>
      </c>
      <c r="D7727" s="3" t="s">
        <v>45</v>
      </c>
      <c r="E7727" s="4" t="s">
        <v>2144</v>
      </c>
      <c r="F7727" s="9">
        <v>3</v>
      </c>
      <c r="G7727">
        <f>VLOOKUP(E7727,'Data Produk'!$A$2:$E$2517,5,FALSE)</f>
        <v>27000</v>
      </c>
      <c r="H7727">
        <f t="shared" si="241"/>
        <v>81000</v>
      </c>
      <c r="I7727" t="str">
        <f>VLOOKUP(E7727,'Data Produk'!$A$2:$E$2517,3,FALSE)</f>
        <v>KM201 BHINNEKA USB CABLE MICRO</v>
      </c>
      <c r="J7727" t="str">
        <f>VLOOKUP(E7727,'Data Produk'!$A$2:$E$2517,4,FALSE)</f>
        <v>CABLE</v>
      </c>
      <c r="K7727" t="str">
        <f>VLOOKUP(D7727,'Data Outlet'!$A$2:$D$17,4,FALSE)</f>
        <v>Indah Putri</v>
      </c>
      <c r="L7727" t="str">
        <f>VLOOKUP(D7727,'Data Outlet'!$A$2:$D$17,2,FALSE)</f>
        <v>PIK AVENUE</v>
      </c>
    </row>
    <row r="7728" spans="1:12" x14ac:dyDescent="0.25">
      <c r="A7728" t="str">
        <f t="shared" si="242"/>
        <v>T-7727</v>
      </c>
      <c r="B7728" s="3" t="s">
        <v>2584</v>
      </c>
      <c r="C7728" s="5">
        <v>45302</v>
      </c>
      <c r="D7728" s="3" t="s">
        <v>45</v>
      </c>
      <c r="E7728" s="4" t="s">
        <v>2242</v>
      </c>
      <c r="F7728" s="9">
        <v>2</v>
      </c>
      <c r="G7728">
        <f>VLOOKUP(E7728,'Data Produk'!$A$2:$E$2517,5,FALSE)</f>
        <v>62100</v>
      </c>
      <c r="H7728">
        <f t="shared" si="241"/>
        <v>124200</v>
      </c>
      <c r="I7728" t="str">
        <f>VLOOKUP(E7728,'Data Produk'!$A$2:$E$2517,3,FALSE)</f>
        <v>BHINNEKA EG3 WIRED EARBUDS WHITE</v>
      </c>
      <c r="J7728" t="str">
        <f>VLOOKUP(E7728,'Data Produk'!$A$2:$E$2517,4,FALSE)</f>
        <v>EARPHONE</v>
      </c>
      <c r="K7728" t="str">
        <f>VLOOKUP(D7728,'Data Outlet'!$A$2:$D$17,4,FALSE)</f>
        <v>Indah Putri</v>
      </c>
      <c r="L7728" t="str">
        <f>VLOOKUP(D7728,'Data Outlet'!$A$2:$D$17,2,FALSE)</f>
        <v>PIK AVENUE</v>
      </c>
    </row>
    <row r="7729" spans="1:12" x14ac:dyDescent="0.25">
      <c r="A7729" t="str">
        <f t="shared" si="242"/>
        <v>T-7728</v>
      </c>
      <c r="B7729" s="3" t="s">
        <v>2584</v>
      </c>
      <c r="C7729" s="5">
        <v>45321</v>
      </c>
      <c r="D7729" s="3" t="s">
        <v>39</v>
      </c>
      <c r="E7729" s="4" t="s">
        <v>1214</v>
      </c>
      <c r="F7729" s="9">
        <v>1</v>
      </c>
      <c r="G7729">
        <f>VLOOKUP(E7729,'Data Produk'!$A$2:$E$2517,5,FALSE)</f>
        <v>65700</v>
      </c>
      <c r="H7729">
        <f t="shared" si="241"/>
        <v>65700</v>
      </c>
      <c r="I7729" t="str">
        <f>VLOOKUP(E7729,'Data Produk'!$A$2:$E$2517,3,FALSE)</f>
        <v>BHINNEKA POWER GO 20W 1-PORT TYPE-C USB CHARGER (PD) WHITE</v>
      </c>
      <c r="J7729" t="str">
        <f>VLOOKUP(E7729,'Data Produk'!$A$2:$E$2517,4,FALSE)</f>
        <v>CHARGER</v>
      </c>
      <c r="K7729" t="str">
        <f>VLOOKUP(D7729,'Data Outlet'!$A$2:$D$17,4,FALSE)</f>
        <v>Eko Wijaya</v>
      </c>
      <c r="L7729" t="str">
        <f>VLOOKUP(D7729,'Data Outlet'!$A$2:$D$17,2,FALSE)</f>
        <v>KOTA KASABLANKA</v>
      </c>
    </row>
    <row r="7730" spans="1:12" x14ac:dyDescent="0.25">
      <c r="A7730" t="str">
        <f t="shared" si="242"/>
        <v>T-7729</v>
      </c>
      <c r="B7730" s="3" t="s">
        <v>2584</v>
      </c>
      <c r="C7730" s="5">
        <v>45299</v>
      </c>
      <c r="D7730" s="3" t="s">
        <v>41</v>
      </c>
      <c r="E7730" s="4" t="s">
        <v>1328</v>
      </c>
      <c r="F7730" s="9">
        <v>1</v>
      </c>
      <c r="G7730">
        <f>VLOOKUP(E7730,'Data Produk'!$A$2:$E$2517,5,FALSE)</f>
        <v>29700</v>
      </c>
      <c r="H7730">
        <f t="shared" si="241"/>
        <v>29700</v>
      </c>
      <c r="I7730" t="str">
        <f>VLOOKUP(E7730,'Data Produk'!$A$2:$E$2517,3,FALSE)</f>
        <v>KM104 BHINNEKA USB CABLE MICRO</v>
      </c>
      <c r="J7730" t="str">
        <f>VLOOKUP(E7730,'Data Produk'!$A$2:$E$2517,4,FALSE)</f>
        <v>CABLE</v>
      </c>
      <c r="K7730" t="str">
        <f>VLOOKUP(D7730,'Data Outlet'!$A$2:$D$17,4,FALSE)</f>
        <v>Gita Rahma</v>
      </c>
      <c r="L7730" t="str">
        <f>VLOOKUP(D7730,'Data Outlet'!$A$2:$D$17,2,FALSE)</f>
        <v>MALL GANDARIA CITY</v>
      </c>
    </row>
    <row r="7731" spans="1:12" x14ac:dyDescent="0.25">
      <c r="A7731" t="str">
        <f t="shared" si="242"/>
        <v>T-7730</v>
      </c>
      <c r="B7731" s="3" t="s">
        <v>2584</v>
      </c>
      <c r="C7731" s="5">
        <v>45319</v>
      </c>
      <c r="D7731" s="3" t="s">
        <v>39</v>
      </c>
      <c r="E7731" s="4" t="s">
        <v>1243</v>
      </c>
      <c r="F7731" s="9">
        <v>2</v>
      </c>
      <c r="G7731">
        <f>VLOOKUP(E7731,'Data Produk'!$A$2:$E$2517,5,FALSE)</f>
        <v>18050</v>
      </c>
      <c r="H7731">
        <f t="shared" si="241"/>
        <v>36100</v>
      </c>
      <c r="I7731" t="str">
        <f>VLOOKUP(E7731,'Data Produk'!$A$2:$E$2517,3,FALSE)</f>
        <v>KM102 BHINNEKA USB CABLE MICRO</v>
      </c>
      <c r="J7731" t="str">
        <f>VLOOKUP(E7731,'Data Produk'!$A$2:$E$2517,4,FALSE)</f>
        <v>CABLE</v>
      </c>
      <c r="K7731" t="str">
        <f>VLOOKUP(D7731,'Data Outlet'!$A$2:$D$17,4,FALSE)</f>
        <v>Eko Wijaya</v>
      </c>
      <c r="L7731" t="str">
        <f>VLOOKUP(D7731,'Data Outlet'!$A$2:$D$17,2,FALSE)</f>
        <v>KOTA KASABLANKA</v>
      </c>
    </row>
    <row r="7732" spans="1:12" x14ac:dyDescent="0.25">
      <c r="A7732" t="str">
        <f t="shared" si="242"/>
        <v>T-7731</v>
      </c>
      <c r="B7732" s="3" t="s">
        <v>2584</v>
      </c>
      <c r="C7732" s="5">
        <v>45307</v>
      </c>
      <c r="D7732" s="3" t="s">
        <v>45</v>
      </c>
      <c r="E7732" s="4" t="s">
        <v>2145</v>
      </c>
      <c r="F7732" s="9">
        <v>2</v>
      </c>
      <c r="G7732">
        <f>VLOOKUP(E7732,'Data Produk'!$A$2:$E$2517,5,FALSE)</f>
        <v>98100</v>
      </c>
      <c r="H7732">
        <f t="shared" si="241"/>
        <v>196200</v>
      </c>
      <c r="I7732" t="str">
        <f>VLOOKUP(E7732,'Data Produk'!$A$2:$E$2517,3,FALSE)</f>
        <v>BHINNEKA POWER PURE 38W 2-PORTS USB CHARGER (PD+QC) WHITE</v>
      </c>
      <c r="J7732" t="str">
        <f>VLOOKUP(E7732,'Data Produk'!$A$2:$E$2517,4,FALSE)</f>
        <v>CHARGER</v>
      </c>
      <c r="K7732" t="str">
        <f>VLOOKUP(D7732,'Data Outlet'!$A$2:$D$17,4,FALSE)</f>
        <v>Indah Putri</v>
      </c>
      <c r="L7732" t="str">
        <f>VLOOKUP(D7732,'Data Outlet'!$A$2:$D$17,2,FALSE)</f>
        <v>PIK AVENUE</v>
      </c>
    </row>
    <row r="7733" spans="1:12" x14ac:dyDescent="0.25">
      <c r="A7733" t="str">
        <f t="shared" si="242"/>
        <v>T-7732</v>
      </c>
      <c r="B7733" s="3" t="s">
        <v>2584</v>
      </c>
      <c r="C7733" s="5">
        <v>45292</v>
      </c>
      <c r="D7733" s="3" t="s">
        <v>39</v>
      </c>
      <c r="E7733" s="4" t="s">
        <v>725</v>
      </c>
      <c r="F7733" s="9">
        <v>3</v>
      </c>
      <c r="G7733">
        <f>VLOOKUP(E7733,'Data Produk'!$A$2:$E$2517,5,FALSE)</f>
        <v>81000</v>
      </c>
      <c r="H7733">
        <f t="shared" si="241"/>
        <v>243000</v>
      </c>
      <c r="I7733" t="str">
        <f>VLOOKUP(E7733,'Data Produk'!$A$2:$E$2517,3,FALSE)</f>
        <v>BHINNEKA THOR X9 GAMING MOUSE BLACK</v>
      </c>
      <c r="J7733" t="str">
        <f>VLOOKUP(E7733,'Data Produk'!$A$2:$E$2517,4,FALSE)</f>
        <v>MOUSE GAMING</v>
      </c>
      <c r="K7733" t="str">
        <f>VLOOKUP(D7733,'Data Outlet'!$A$2:$D$17,4,FALSE)</f>
        <v>Eko Wijaya</v>
      </c>
      <c r="L7733" t="str">
        <f>VLOOKUP(D7733,'Data Outlet'!$A$2:$D$17,2,FALSE)</f>
        <v>KOTA KASABLANKA</v>
      </c>
    </row>
    <row r="7734" spans="1:12" x14ac:dyDescent="0.25">
      <c r="A7734" t="str">
        <f t="shared" si="242"/>
        <v>T-7733</v>
      </c>
      <c r="B7734" s="3" t="s">
        <v>2584</v>
      </c>
      <c r="C7734" s="5">
        <v>45318</v>
      </c>
      <c r="D7734" s="3" t="s">
        <v>39</v>
      </c>
      <c r="E7734" s="4" t="s">
        <v>1137</v>
      </c>
      <c r="F7734" s="9">
        <v>1</v>
      </c>
      <c r="G7734">
        <f>VLOOKUP(E7734,'Data Produk'!$A$2:$E$2517,5,FALSE)</f>
        <v>113000</v>
      </c>
      <c r="H7734">
        <f t="shared" si="241"/>
        <v>113000</v>
      </c>
      <c r="I7734" t="str">
        <f>VLOOKUP(E7734,'Data Produk'!$A$2:$E$2517,3,FALSE)</f>
        <v>BHINNEKA Gaming Keyboard K-511.</v>
      </c>
      <c r="J7734" t="str">
        <f>VLOOKUP(E7734,'Data Produk'!$A$2:$E$2517,4,FALSE)</f>
        <v>KEYBOARD GAMING</v>
      </c>
      <c r="K7734" t="str">
        <f>VLOOKUP(D7734,'Data Outlet'!$A$2:$D$17,4,FALSE)</f>
        <v>Eko Wijaya</v>
      </c>
      <c r="L7734" t="str">
        <f>VLOOKUP(D7734,'Data Outlet'!$A$2:$D$17,2,FALSE)</f>
        <v>KOTA KASABLANKA</v>
      </c>
    </row>
    <row r="7735" spans="1:12" x14ac:dyDescent="0.25">
      <c r="A7735" t="str">
        <f t="shared" si="242"/>
        <v>T-7734</v>
      </c>
      <c r="B7735" s="3" t="s">
        <v>2584</v>
      </c>
      <c r="C7735" s="5">
        <v>45307</v>
      </c>
      <c r="D7735" s="3" t="s">
        <v>41</v>
      </c>
      <c r="E7735" s="4" t="s">
        <v>1440</v>
      </c>
      <c r="F7735" s="9">
        <v>1</v>
      </c>
      <c r="G7735">
        <f>VLOOKUP(E7735,'Data Produk'!$A$2:$E$2517,5,FALSE)</f>
        <v>98100</v>
      </c>
      <c r="H7735">
        <f t="shared" si="241"/>
        <v>98100</v>
      </c>
      <c r="I7735" t="str">
        <f>VLOOKUP(E7735,'Data Produk'!$A$2:$E$2517,3,FALSE)</f>
        <v>BHINNEKA CW2-Q01 30W 2-PORTS CHARGER (QC) WHITE</v>
      </c>
      <c r="J7735" t="str">
        <f>VLOOKUP(E7735,'Data Produk'!$A$2:$E$2517,4,FALSE)</f>
        <v>CHARGER</v>
      </c>
      <c r="K7735" t="str">
        <f>VLOOKUP(D7735,'Data Outlet'!$A$2:$D$17,4,FALSE)</f>
        <v>Gita Rahma</v>
      </c>
      <c r="L7735" t="str">
        <f>VLOOKUP(D7735,'Data Outlet'!$A$2:$D$17,2,FALSE)</f>
        <v>MALL GANDARIA CITY</v>
      </c>
    </row>
    <row r="7736" spans="1:12" x14ac:dyDescent="0.25">
      <c r="A7736" t="str">
        <f t="shared" si="242"/>
        <v>T-7735</v>
      </c>
      <c r="B7736" s="3" t="s">
        <v>2584</v>
      </c>
      <c r="C7736" s="5">
        <v>45306</v>
      </c>
      <c r="D7736" s="3" t="s">
        <v>39</v>
      </c>
      <c r="E7736" s="4" t="s">
        <v>1075</v>
      </c>
      <c r="F7736" s="9">
        <v>1</v>
      </c>
      <c r="G7736">
        <f>VLOOKUP(E7736,'Data Produk'!$A$2:$E$2517,5,FALSE)</f>
        <v>116100</v>
      </c>
      <c r="H7736">
        <f t="shared" si="241"/>
        <v>116100</v>
      </c>
      <c r="I7736" t="str">
        <f>VLOOKUP(E7736,'Data Produk'!$A$2:$E$2517,3,FALSE)</f>
        <v>BHINNEKA SMART LED STRIP SL0103</v>
      </c>
      <c r="J7736" t="str">
        <f>VLOOKUP(E7736,'Data Produk'!$A$2:$E$2517,4,FALSE)</f>
        <v>SMART LIFE</v>
      </c>
      <c r="K7736" t="str">
        <f>VLOOKUP(D7736,'Data Outlet'!$A$2:$D$17,4,FALSE)</f>
        <v>Eko Wijaya</v>
      </c>
      <c r="L7736" t="str">
        <f>VLOOKUP(D7736,'Data Outlet'!$A$2:$D$17,2,FALSE)</f>
        <v>KOTA KASABLANKA</v>
      </c>
    </row>
    <row r="7737" spans="1:12" x14ac:dyDescent="0.25">
      <c r="A7737" t="str">
        <f t="shared" si="242"/>
        <v>T-7736</v>
      </c>
      <c r="B7737" s="3" t="s">
        <v>2584</v>
      </c>
      <c r="C7737" s="5">
        <v>45321</v>
      </c>
      <c r="D7737" s="3" t="s">
        <v>39</v>
      </c>
      <c r="E7737" s="4" t="s">
        <v>911</v>
      </c>
      <c r="F7737" s="9">
        <v>1</v>
      </c>
      <c r="G7737">
        <f>VLOOKUP(E7737,'Data Produk'!$A$2:$E$2517,5,FALSE)</f>
        <v>107100</v>
      </c>
      <c r="H7737">
        <f t="shared" si="241"/>
        <v>107100</v>
      </c>
      <c r="I7737" t="str">
        <f>VLOOKUP(E7737,'Data Produk'!$A$2:$E$2517,3,FALSE)</f>
        <v>BHINNEKA CW2-Q02 38W 2-PORTS CHARGER (QC) WHITE</v>
      </c>
      <c r="J7737" t="str">
        <f>VLOOKUP(E7737,'Data Produk'!$A$2:$E$2517,4,FALSE)</f>
        <v>CHARGER</v>
      </c>
      <c r="K7737" t="str">
        <f>VLOOKUP(D7737,'Data Outlet'!$A$2:$D$17,4,FALSE)</f>
        <v>Eko Wijaya</v>
      </c>
      <c r="L7737" t="str">
        <f>VLOOKUP(D7737,'Data Outlet'!$A$2:$D$17,2,FALSE)</f>
        <v>KOTA KASABLANKA</v>
      </c>
    </row>
    <row r="7738" spans="1:12" x14ac:dyDescent="0.25">
      <c r="A7738" t="str">
        <f t="shared" si="242"/>
        <v>T-7737</v>
      </c>
      <c r="B7738" s="3" t="s">
        <v>2584</v>
      </c>
      <c r="C7738" s="5">
        <v>45300</v>
      </c>
      <c r="D7738" s="3" t="s">
        <v>41</v>
      </c>
      <c r="E7738" s="4" t="s">
        <v>1208</v>
      </c>
      <c r="F7738" s="9">
        <v>2</v>
      </c>
      <c r="G7738">
        <f>VLOOKUP(E7738,'Data Produk'!$A$2:$E$2517,5,FALSE)</f>
        <v>15000</v>
      </c>
      <c r="H7738">
        <f t="shared" si="241"/>
        <v>30000</v>
      </c>
      <c r="I7738" t="str">
        <f>VLOOKUP(E7738,'Data Produk'!$A$2:$E$2517,3,FALSE)</f>
        <v>KL103 BHINNEKA USB CABLE LIGHTNING</v>
      </c>
      <c r="J7738" t="str">
        <f>VLOOKUP(E7738,'Data Produk'!$A$2:$E$2517,4,FALSE)</f>
        <v>CABLE</v>
      </c>
      <c r="K7738" t="str">
        <f>VLOOKUP(D7738,'Data Outlet'!$A$2:$D$17,4,FALSE)</f>
        <v>Gita Rahma</v>
      </c>
      <c r="L7738" t="str">
        <f>VLOOKUP(D7738,'Data Outlet'!$A$2:$D$17,2,FALSE)</f>
        <v>MALL GANDARIA CITY</v>
      </c>
    </row>
    <row r="7739" spans="1:12" x14ac:dyDescent="0.25">
      <c r="A7739" t="str">
        <f t="shared" si="242"/>
        <v>T-7738</v>
      </c>
      <c r="B7739" s="3" t="s">
        <v>2584</v>
      </c>
      <c r="C7739" s="5">
        <v>45312</v>
      </c>
      <c r="D7739" s="3" t="s">
        <v>41</v>
      </c>
      <c r="E7739" s="4" t="s">
        <v>1026</v>
      </c>
      <c r="F7739" s="9">
        <v>2</v>
      </c>
      <c r="G7739">
        <f>VLOOKUP(E7739,'Data Produk'!$A$2:$E$2517,5,FALSE)</f>
        <v>29700</v>
      </c>
      <c r="H7739">
        <f t="shared" si="241"/>
        <v>59400</v>
      </c>
      <c r="I7739" t="str">
        <f>VLOOKUP(E7739,'Data Produk'!$A$2:$E$2517,3,FALSE)</f>
        <v>KC201 BHINNEKA USB CABLE TYPE C</v>
      </c>
      <c r="J7739" t="str">
        <f>VLOOKUP(E7739,'Data Produk'!$A$2:$E$2517,4,FALSE)</f>
        <v>CABLE</v>
      </c>
      <c r="K7739" t="str">
        <f>VLOOKUP(D7739,'Data Outlet'!$A$2:$D$17,4,FALSE)</f>
        <v>Gita Rahma</v>
      </c>
      <c r="L7739" t="str">
        <f>VLOOKUP(D7739,'Data Outlet'!$A$2:$D$17,2,FALSE)</f>
        <v>MALL GANDARIA CITY</v>
      </c>
    </row>
    <row r="7740" spans="1:12" x14ac:dyDescent="0.25">
      <c r="A7740" t="str">
        <f t="shared" si="242"/>
        <v>T-7739</v>
      </c>
      <c r="B7740" s="3" t="s">
        <v>2584</v>
      </c>
      <c r="C7740" s="5">
        <v>45318</v>
      </c>
      <c r="D7740" s="3" t="s">
        <v>41</v>
      </c>
      <c r="E7740" s="4" t="s">
        <v>2277</v>
      </c>
      <c r="F7740" s="9">
        <v>1</v>
      </c>
      <c r="G7740">
        <f>VLOOKUP(E7740,'Data Produk'!$A$2:$E$2517,5,FALSE)</f>
        <v>65700</v>
      </c>
      <c r="H7740">
        <f t="shared" si="241"/>
        <v>65700</v>
      </c>
      <c r="I7740" t="str">
        <f>VLOOKUP(E7740,'Data Produk'!$A$2:$E$2517,3,FALSE)</f>
        <v>BHINNEKA RAIGOR II WG10 GAMING MOUSE RED</v>
      </c>
      <c r="J7740" t="str">
        <f>VLOOKUP(E7740,'Data Produk'!$A$2:$E$2517,4,FALSE)</f>
        <v>MOUSE GAMING</v>
      </c>
      <c r="K7740" t="str">
        <f>VLOOKUP(D7740,'Data Outlet'!$A$2:$D$17,4,FALSE)</f>
        <v>Gita Rahma</v>
      </c>
      <c r="L7740" t="str">
        <f>VLOOKUP(D7740,'Data Outlet'!$A$2:$D$17,2,FALSE)</f>
        <v>MALL GANDARIA CITY</v>
      </c>
    </row>
    <row r="7741" spans="1:12" x14ac:dyDescent="0.25">
      <c r="A7741" t="str">
        <f t="shared" si="242"/>
        <v>T-7740</v>
      </c>
      <c r="B7741" s="3" t="s">
        <v>2584</v>
      </c>
      <c r="C7741" s="5">
        <v>45294</v>
      </c>
      <c r="D7741" s="3" t="s">
        <v>41</v>
      </c>
      <c r="E7741" s="4" t="s">
        <v>2278</v>
      </c>
      <c r="F7741" s="9">
        <v>1</v>
      </c>
      <c r="G7741">
        <f>VLOOKUP(E7741,'Data Produk'!$A$2:$E$2517,5,FALSE)</f>
        <v>161000</v>
      </c>
      <c r="H7741">
        <f t="shared" si="241"/>
        <v>161000</v>
      </c>
      <c r="I7741" t="str">
        <f>VLOOKUP(E7741,'Data Produk'!$A$2:$E$2517,3,FALSE)</f>
        <v>BHINNEKA Gaming Keyboard K-613 TKL II</v>
      </c>
      <c r="J7741" t="str">
        <f>VLOOKUP(E7741,'Data Produk'!$A$2:$E$2517,4,FALSE)</f>
        <v>KEYBOARD GAMING</v>
      </c>
      <c r="K7741" t="str">
        <f>VLOOKUP(D7741,'Data Outlet'!$A$2:$D$17,4,FALSE)</f>
        <v>Gita Rahma</v>
      </c>
      <c r="L7741" t="str">
        <f>VLOOKUP(D7741,'Data Outlet'!$A$2:$D$17,2,FALSE)</f>
        <v>MALL GANDARIA CITY</v>
      </c>
    </row>
    <row r="7742" spans="1:12" x14ac:dyDescent="0.25">
      <c r="A7742" t="str">
        <f t="shared" si="242"/>
        <v>T-7741</v>
      </c>
      <c r="B7742" s="3" t="s">
        <v>2584</v>
      </c>
      <c r="C7742" s="5">
        <v>45316</v>
      </c>
      <c r="D7742" s="3" t="s">
        <v>39</v>
      </c>
      <c r="E7742" s="4" t="s">
        <v>1185</v>
      </c>
      <c r="F7742" s="9">
        <v>1</v>
      </c>
      <c r="G7742">
        <f>VLOOKUP(E7742,'Data Produk'!$A$2:$E$2517,5,FALSE)</f>
        <v>224100</v>
      </c>
      <c r="H7742">
        <f t="shared" si="241"/>
        <v>224100</v>
      </c>
      <c r="I7742" t="str">
        <f>VLOOKUP(E7742,'Data Produk'!$A$2:$E$2517,3,FALSE)</f>
        <v>BHINNEKA Gaming Headset MH86 MINT</v>
      </c>
      <c r="J7742" t="str">
        <f>VLOOKUP(E7742,'Data Produk'!$A$2:$E$2517,4,FALSE)</f>
        <v>GAMING HEADSET</v>
      </c>
      <c r="K7742" t="str">
        <f>VLOOKUP(D7742,'Data Outlet'!$A$2:$D$17,4,FALSE)</f>
        <v>Eko Wijaya</v>
      </c>
      <c r="L7742" t="str">
        <f>VLOOKUP(D7742,'Data Outlet'!$A$2:$D$17,2,FALSE)</f>
        <v>KOTA KASABLANKA</v>
      </c>
    </row>
    <row r="7743" spans="1:12" x14ac:dyDescent="0.25">
      <c r="A7743" t="str">
        <f t="shared" si="242"/>
        <v>T-7742</v>
      </c>
      <c r="B7743" s="3" t="s">
        <v>2584</v>
      </c>
      <c r="C7743" s="5">
        <v>45296</v>
      </c>
      <c r="D7743" s="3" t="s">
        <v>45</v>
      </c>
      <c r="E7743" s="4" t="s">
        <v>102</v>
      </c>
      <c r="F7743" s="9">
        <v>1</v>
      </c>
      <c r="G7743">
        <f>VLOOKUP(E7743,'Data Produk'!$A$2:$E$2517,5,FALSE)</f>
        <v>247500</v>
      </c>
      <c r="H7743">
        <f t="shared" si="241"/>
        <v>247500</v>
      </c>
      <c r="I7743" t="str">
        <f>VLOOKUP(E7743,'Data Produk'!$A$2:$E$2517,3,FALSE)</f>
        <v>BHINNEKA POWER PLUS 65W 3-PORTS GAN CHARGER (PD/PPS+QC) BLACK</v>
      </c>
      <c r="J7743" t="str">
        <f>VLOOKUP(E7743,'Data Produk'!$A$2:$E$2517,4,FALSE)</f>
        <v>CHARGER</v>
      </c>
      <c r="K7743" t="str">
        <f>VLOOKUP(D7743,'Data Outlet'!$A$2:$D$17,4,FALSE)</f>
        <v>Indah Putri</v>
      </c>
      <c r="L7743" t="str">
        <f>VLOOKUP(D7743,'Data Outlet'!$A$2:$D$17,2,FALSE)</f>
        <v>PIK AVENUE</v>
      </c>
    </row>
    <row r="7744" spans="1:12" x14ac:dyDescent="0.25">
      <c r="A7744" t="str">
        <f t="shared" si="242"/>
        <v>T-7743</v>
      </c>
      <c r="B7744" s="3" t="s">
        <v>2584</v>
      </c>
      <c r="C7744" s="5">
        <v>45292</v>
      </c>
      <c r="D7744" s="3" t="s">
        <v>41</v>
      </c>
      <c r="E7744" s="4" t="s">
        <v>1956</v>
      </c>
      <c r="F7744" s="9">
        <v>1</v>
      </c>
      <c r="G7744">
        <f>VLOOKUP(E7744,'Data Produk'!$A$2:$E$2517,5,FALSE)</f>
        <v>116100</v>
      </c>
      <c r="H7744">
        <f t="shared" si="241"/>
        <v>116100</v>
      </c>
      <c r="I7744" t="str">
        <f>VLOOKUP(E7744,'Data Produk'!$A$2:$E$2517,3,FALSE)</f>
        <v>BHINNEKA SMART LED STRIP SL0103</v>
      </c>
      <c r="J7744" t="str">
        <f>VLOOKUP(E7744,'Data Produk'!$A$2:$E$2517,4,FALSE)</f>
        <v>SMART LIFE</v>
      </c>
      <c r="K7744" t="str">
        <f>VLOOKUP(D7744,'Data Outlet'!$A$2:$D$17,4,FALSE)</f>
        <v>Gita Rahma</v>
      </c>
      <c r="L7744" t="str">
        <f>VLOOKUP(D7744,'Data Outlet'!$A$2:$D$17,2,FALSE)</f>
        <v>MALL GANDARIA CITY</v>
      </c>
    </row>
    <row r="7745" spans="1:12" x14ac:dyDescent="0.25">
      <c r="A7745" t="str">
        <f t="shared" si="242"/>
        <v>T-7744</v>
      </c>
      <c r="B7745" s="3" t="s">
        <v>2584</v>
      </c>
      <c r="C7745" s="5">
        <v>45319</v>
      </c>
      <c r="D7745" s="3" t="s">
        <v>45</v>
      </c>
      <c r="E7745" s="4" t="s">
        <v>1093</v>
      </c>
      <c r="F7745" s="9">
        <v>1</v>
      </c>
      <c r="G7745">
        <f>VLOOKUP(E7745,'Data Produk'!$A$2:$E$2517,5,FALSE)</f>
        <v>37350</v>
      </c>
      <c r="H7745">
        <f t="shared" si="241"/>
        <v>37350</v>
      </c>
      <c r="I7745" t="str">
        <f>VLOOKUP(E7745,'Data Produk'!$A$2:$E$2517,3,FALSE)</f>
        <v>BHINNEKA LAVALIER MV01 MICROPHONE BLACK</v>
      </c>
      <c r="J7745" t="str">
        <f>VLOOKUP(E7745,'Data Produk'!$A$2:$E$2517,4,FALSE)</f>
        <v>STREAMING DEVICES</v>
      </c>
      <c r="K7745" t="str">
        <f>VLOOKUP(D7745,'Data Outlet'!$A$2:$D$17,4,FALSE)</f>
        <v>Indah Putri</v>
      </c>
      <c r="L7745" t="str">
        <f>VLOOKUP(D7745,'Data Outlet'!$A$2:$D$17,2,FALSE)</f>
        <v>PIK AVENUE</v>
      </c>
    </row>
    <row r="7746" spans="1:12" x14ac:dyDescent="0.25">
      <c r="A7746" t="str">
        <f t="shared" si="242"/>
        <v>T-7745</v>
      </c>
      <c r="B7746" s="3" t="s">
        <v>2584</v>
      </c>
      <c r="C7746" s="5">
        <v>45317</v>
      </c>
      <c r="D7746" s="3" t="s">
        <v>45</v>
      </c>
      <c r="E7746" s="4" t="s">
        <v>1037</v>
      </c>
      <c r="F7746" s="9">
        <v>6</v>
      </c>
      <c r="G7746">
        <f>VLOOKUP(E7746,'Data Produk'!$A$2:$E$2517,5,FALSE)</f>
        <v>25200</v>
      </c>
      <c r="H7746">
        <f t="shared" si="241"/>
        <v>151200</v>
      </c>
      <c r="I7746" t="str">
        <f>VLOOKUP(E7746,'Data Produk'!$A$2:$E$2517,3,FALSE)</f>
        <v>KDC105 BHINNEKA USB CABLE TYPE C</v>
      </c>
      <c r="J7746" t="str">
        <f>VLOOKUP(E7746,'Data Produk'!$A$2:$E$2517,4,FALSE)</f>
        <v>CABLE</v>
      </c>
      <c r="K7746" t="str">
        <f>VLOOKUP(D7746,'Data Outlet'!$A$2:$D$17,4,FALSE)</f>
        <v>Indah Putri</v>
      </c>
      <c r="L7746" t="str">
        <f>VLOOKUP(D7746,'Data Outlet'!$A$2:$D$17,2,FALSE)</f>
        <v>PIK AVENUE</v>
      </c>
    </row>
    <row r="7747" spans="1:12" x14ac:dyDescent="0.25">
      <c r="A7747" t="str">
        <f t="shared" si="242"/>
        <v>T-7746</v>
      </c>
      <c r="B7747" s="3" t="s">
        <v>2584</v>
      </c>
      <c r="C7747" s="5">
        <v>45292</v>
      </c>
      <c r="D7747" s="3" t="s">
        <v>41</v>
      </c>
      <c r="E7747" s="4" t="s">
        <v>1871</v>
      </c>
      <c r="F7747" s="9">
        <v>2</v>
      </c>
      <c r="G7747">
        <f>VLOOKUP(E7747,'Data Produk'!$A$2:$E$2517,5,FALSE)</f>
        <v>98100</v>
      </c>
      <c r="H7747">
        <f t="shared" ref="H7747:H7810" si="243">G7747*F7747</f>
        <v>196200</v>
      </c>
      <c r="I7747" t="str">
        <f>VLOOKUP(E7747,'Data Produk'!$A$2:$E$2517,3,FALSE)</f>
        <v>BHINNEKA POWER PURE 38W 2-PORTS USB CHARGER (PD+QC) WHITE</v>
      </c>
      <c r="J7747" t="str">
        <f>VLOOKUP(E7747,'Data Produk'!$A$2:$E$2517,4,FALSE)</f>
        <v>CHARGER</v>
      </c>
      <c r="K7747" t="str">
        <f>VLOOKUP(D7747,'Data Outlet'!$A$2:$D$17,4,FALSE)</f>
        <v>Gita Rahma</v>
      </c>
      <c r="L7747" t="str">
        <f>VLOOKUP(D7747,'Data Outlet'!$A$2:$D$17,2,FALSE)</f>
        <v>MALL GANDARIA CITY</v>
      </c>
    </row>
    <row r="7748" spans="1:12" x14ac:dyDescent="0.25">
      <c r="A7748" t="str">
        <f t="shared" si="242"/>
        <v>T-7747</v>
      </c>
      <c r="B7748" s="3" t="s">
        <v>2584</v>
      </c>
      <c r="C7748" s="5">
        <v>45315</v>
      </c>
      <c r="D7748" s="3" t="s">
        <v>41</v>
      </c>
      <c r="E7748" s="4" t="s">
        <v>1047</v>
      </c>
      <c r="F7748" s="9">
        <v>1</v>
      </c>
      <c r="G7748">
        <f>VLOOKUP(E7748,'Data Produk'!$A$2:$E$2517,5,FALSE)</f>
        <v>29700</v>
      </c>
      <c r="H7748">
        <f t="shared" si="243"/>
        <v>29700</v>
      </c>
      <c r="I7748" t="str">
        <f>VLOOKUP(E7748,'Data Produk'!$A$2:$E$2517,3,FALSE)</f>
        <v>KL201 BHINNEKA USB CABLE LIGHTNING</v>
      </c>
      <c r="J7748" t="str">
        <f>VLOOKUP(E7748,'Data Produk'!$A$2:$E$2517,4,FALSE)</f>
        <v>CABLE</v>
      </c>
      <c r="K7748" t="str">
        <f>VLOOKUP(D7748,'Data Outlet'!$A$2:$D$17,4,FALSE)</f>
        <v>Gita Rahma</v>
      </c>
      <c r="L7748" t="str">
        <f>VLOOKUP(D7748,'Data Outlet'!$A$2:$D$17,2,FALSE)</f>
        <v>MALL GANDARIA CITY</v>
      </c>
    </row>
    <row r="7749" spans="1:12" x14ac:dyDescent="0.25">
      <c r="A7749" t="str">
        <f t="shared" si="242"/>
        <v>T-7748</v>
      </c>
      <c r="B7749" s="3" t="s">
        <v>2584</v>
      </c>
      <c r="C7749" s="5">
        <v>45307</v>
      </c>
      <c r="D7749" s="3" t="s">
        <v>41</v>
      </c>
      <c r="E7749" s="4" t="s">
        <v>1767</v>
      </c>
      <c r="F7749" s="9">
        <v>2</v>
      </c>
      <c r="G7749">
        <f>VLOOKUP(E7749,'Data Produk'!$A$2:$E$2517,5,FALSE)</f>
        <v>25200</v>
      </c>
      <c r="H7749">
        <f t="shared" si="243"/>
        <v>50400</v>
      </c>
      <c r="I7749" t="str">
        <f>VLOOKUP(E7749,'Data Produk'!$A$2:$E$2517,3,FALSE)</f>
        <v>KDC105 BHINNEKA USB CABLE TYPE C</v>
      </c>
      <c r="J7749" t="str">
        <f>VLOOKUP(E7749,'Data Produk'!$A$2:$E$2517,4,FALSE)</f>
        <v>CABLE</v>
      </c>
      <c r="K7749" t="str">
        <f>VLOOKUP(D7749,'Data Outlet'!$A$2:$D$17,4,FALSE)</f>
        <v>Gita Rahma</v>
      </c>
      <c r="L7749" t="str">
        <f>VLOOKUP(D7749,'Data Outlet'!$A$2:$D$17,2,FALSE)</f>
        <v>MALL GANDARIA CITY</v>
      </c>
    </row>
    <row r="7750" spans="1:12" x14ac:dyDescent="0.25">
      <c r="A7750" t="str">
        <f t="shared" si="242"/>
        <v>T-7749</v>
      </c>
      <c r="B7750" s="3" t="s">
        <v>2584</v>
      </c>
      <c r="C7750" s="5">
        <v>45296</v>
      </c>
      <c r="D7750" s="3" t="s">
        <v>45</v>
      </c>
      <c r="E7750" s="4" t="s">
        <v>988</v>
      </c>
      <c r="F7750" s="9">
        <v>3</v>
      </c>
      <c r="G7750">
        <f>VLOOKUP(E7750,'Data Produk'!$A$2:$E$2517,5,FALSE)</f>
        <v>41400</v>
      </c>
      <c r="H7750">
        <f t="shared" si="243"/>
        <v>124200</v>
      </c>
      <c r="I7750" t="str">
        <f>VLOOKUP(E7750,'Data Produk'!$A$2:$E$2517,3,FALSE)</f>
        <v>BHINNEKA CW1-Q03 18W 1-PORTS CHARGER (QC) WHITE</v>
      </c>
      <c r="J7750" t="str">
        <f>VLOOKUP(E7750,'Data Produk'!$A$2:$E$2517,4,FALSE)</f>
        <v>CHARGER</v>
      </c>
      <c r="K7750" t="str">
        <f>VLOOKUP(D7750,'Data Outlet'!$A$2:$D$17,4,FALSE)</f>
        <v>Indah Putri</v>
      </c>
      <c r="L7750" t="str">
        <f>VLOOKUP(D7750,'Data Outlet'!$A$2:$D$17,2,FALSE)</f>
        <v>PIK AVENUE</v>
      </c>
    </row>
    <row r="7751" spans="1:12" x14ac:dyDescent="0.25">
      <c r="A7751" t="str">
        <f t="shared" si="242"/>
        <v>T-7750</v>
      </c>
      <c r="B7751" s="3" t="s">
        <v>2584</v>
      </c>
      <c r="C7751" s="5">
        <v>45306</v>
      </c>
      <c r="D7751" s="3" t="s">
        <v>45</v>
      </c>
      <c r="E7751" s="4" t="s">
        <v>2240</v>
      </c>
      <c r="F7751" s="9">
        <v>5</v>
      </c>
      <c r="G7751">
        <f>VLOOKUP(E7751,'Data Produk'!$A$2:$E$2517,5,FALSE)</f>
        <v>43200</v>
      </c>
      <c r="H7751">
        <f t="shared" si="243"/>
        <v>216000</v>
      </c>
      <c r="I7751" t="str">
        <f>VLOOKUP(E7751,'Data Produk'!$A$2:$E$2517,3,FALSE)</f>
        <v>BHINNEKA Mouse Wireless W188 WHITE</v>
      </c>
      <c r="J7751" t="str">
        <f>VLOOKUP(E7751,'Data Produk'!$A$2:$E$2517,4,FALSE)</f>
        <v>OFFICE MOUSE</v>
      </c>
      <c r="K7751" t="str">
        <f>VLOOKUP(D7751,'Data Outlet'!$A$2:$D$17,4,FALSE)</f>
        <v>Indah Putri</v>
      </c>
      <c r="L7751" t="str">
        <f>VLOOKUP(D7751,'Data Outlet'!$A$2:$D$17,2,FALSE)</f>
        <v>PIK AVENUE</v>
      </c>
    </row>
    <row r="7752" spans="1:12" x14ac:dyDescent="0.25">
      <c r="A7752" t="str">
        <f t="shared" si="242"/>
        <v>T-7751</v>
      </c>
      <c r="B7752" s="3" t="s">
        <v>2584</v>
      </c>
      <c r="C7752" s="5">
        <v>45311</v>
      </c>
      <c r="D7752" s="3" t="s">
        <v>45</v>
      </c>
      <c r="E7752" s="4" t="s">
        <v>2279</v>
      </c>
      <c r="F7752" s="9">
        <v>2</v>
      </c>
      <c r="G7752">
        <f>VLOOKUP(E7752,'Data Produk'!$A$2:$E$2517,5,FALSE)</f>
        <v>35100</v>
      </c>
      <c r="H7752">
        <f t="shared" si="243"/>
        <v>70200</v>
      </c>
      <c r="I7752" t="str">
        <f>VLOOKUP(E7752,'Data Produk'!$A$2:$E$2517,3,FALSE)</f>
        <v>BHINNEKA Mouse T533</v>
      </c>
      <c r="J7752" t="str">
        <f>VLOOKUP(E7752,'Data Produk'!$A$2:$E$2517,4,FALSE)</f>
        <v>OFFICE MOUSE</v>
      </c>
      <c r="K7752" t="str">
        <f>VLOOKUP(D7752,'Data Outlet'!$A$2:$D$17,4,FALSE)</f>
        <v>Indah Putri</v>
      </c>
      <c r="L7752" t="str">
        <f>VLOOKUP(D7752,'Data Outlet'!$A$2:$D$17,2,FALSE)</f>
        <v>PIK AVENUE</v>
      </c>
    </row>
    <row r="7753" spans="1:12" x14ac:dyDescent="0.25">
      <c r="A7753" t="str">
        <f t="shared" si="242"/>
        <v>T-7752</v>
      </c>
      <c r="B7753" s="3" t="s">
        <v>2584</v>
      </c>
      <c r="C7753" s="5">
        <v>45293</v>
      </c>
      <c r="D7753" s="3" t="s">
        <v>41</v>
      </c>
      <c r="E7753" s="4" t="s">
        <v>1967</v>
      </c>
      <c r="F7753" s="9">
        <v>1</v>
      </c>
      <c r="G7753">
        <f>VLOOKUP(E7753,'Data Produk'!$A$2:$E$2517,5,FALSE)</f>
        <v>27000</v>
      </c>
      <c r="H7753">
        <f t="shared" si="243"/>
        <v>27000</v>
      </c>
      <c r="I7753" t="str">
        <f>VLOOKUP(E7753,'Data Produk'!$A$2:$E$2517,3,FALSE)</f>
        <v>KM201 BHINNEKA USB CABLE MICRO</v>
      </c>
      <c r="J7753" t="str">
        <f>VLOOKUP(E7753,'Data Produk'!$A$2:$E$2517,4,FALSE)</f>
        <v>CABLE</v>
      </c>
      <c r="K7753" t="str">
        <f>VLOOKUP(D7753,'Data Outlet'!$A$2:$D$17,4,FALSE)</f>
        <v>Gita Rahma</v>
      </c>
      <c r="L7753" t="str">
        <f>VLOOKUP(D7753,'Data Outlet'!$A$2:$D$17,2,FALSE)</f>
        <v>MALL GANDARIA CITY</v>
      </c>
    </row>
    <row r="7754" spans="1:12" x14ac:dyDescent="0.25">
      <c r="A7754" t="str">
        <f t="shared" si="242"/>
        <v>T-7753</v>
      </c>
      <c r="B7754" s="3" t="s">
        <v>2584</v>
      </c>
      <c r="C7754" s="5">
        <v>45293</v>
      </c>
      <c r="D7754" s="3" t="s">
        <v>45</v>
      </c>
      <c r="E7754" s="4" t="s">
        <v>1111</v>
      </c>
      <c r="F7754" s="9">
        <v>9</v>
      </c>
      <c r="G7754">
        <f>VLOOKUP(E7754,'Data Produk'!$A$2:$E$2517,5,FALSE)</f>
        <v>29700</v>
      </c>
      <c r="H7754">
        <f t="shared" si="243"/>
        <v>267300</v>
      </c>
      <c r="I7754" t="str">
        <f>VLOOKUP(E7754,'Data Produk'!$A$2:$E$2517,3,FALSE)</f>
        <v>KC201 BHINNEKA USB CABLE TYPE C</v>
      </c>
      <c r="J7754" t="str">
        <f>VLOOKUP(E7754,'Data Produk'!$A$2:$E$2517,4,FALSE)</f>
        <v>CABLE</v>
      </c>
      <c r="K7754" t="str">
        <f>VLOOKUP(D7754,'Data Outlet'!$A$2:$D$17,4,FALSE)</f>
        <v>Indah Putri</v>
      </c>
      <c r="L7754" t="str">
        <f>VLOOKUP(D7754,'Data Outlet'!$A$2:$D$17,2,FALSE)</f>
        <v>PIK AVENUE</v>
      </c>
    </row>
    <row r="7755" spans="1:12" x14ac:dyDescent="0.25">
      <c r="A7755" t="str">
        <f t="shared" si="242"/>
        <v>T-7754</v>
      </c>
      <c r="B7755" s="3" t="s">
        <v>2584</v>
      </c>
      <c r="C7755" s="5">
        <v>45294</v>
      </c>
      <c r="D7755" s="3" t="s">
        <v>39</v>
      </c>
      <c r="E7755" s="4" t="s">
        <v>402</v>
      </c>
      <c r="F7755" s="9">
        <v>2</v>
      </c>
      <c r="G7755">
        <f>VLOOKUP(E7755,'Data Produk'!$A$2:$E$2517,5,FALSE)</f>
        <v>396000</v>
      </c>
      <c r="H7755">
        <f t="shared" si="243"/>
        <v>792000</v>
      </c>
      <c r="I7755" t="str">
        <f>VLOOKUP(E7755,'Data Produk'!$A$2:$E$2517,3,FALSE)</f>
        <v>BHINNEKA LEVIOSA MCX01 CONDENSER MICROPHONE BLACK</v>
      </c>
      <c r="J7755" t="str">
        <f>VLOOKUP(E7755,'Data Produk'!$A$2:$E$2517,4,FALSE)</f>
        <v>STREAMING DEVICES</v>
      </c>
      <c r="K7755" t="str">
        <f>VLOOKUP(D7755,'Data Outlet'!$A$2:$D$17,4,FALSE)</f>
        <v>Eko Wijaya</v>
      </c>
      <c r="L7755" t="str">
        <f>VLOOKUP(D7755,'Data Outlet'!$A$2:$D$17,2,FALSE)</f>
        <v>KOTA KASABLANKA</v>
      </c>
    </row>
    <row r="7756" spans="1:12" x14ac:dyDescent="0.25">
      <c r="A7756" t="str">
        <f t="shared" ref="A7756:A7819" si="244">"T-"&amp;ROW()-1</f>
        <v>T-7755</v>
      </c>
      <c r="B7756" s="3" t="s">
        <v>2584</v>
      </c>
      <c r="C7756" s="5">
        <v>45294</v>
      </c>
      <c r="D7756" s="3" t="s">
        <v>39</v>
      </c>
      <c r="E7756" s="4" t="s">
        <v>605</v>
      </c>
      <c r="F7756" s="9">
        <v>1</v>
      </c>
      <c r="G7756">
        <f>VLOOKUP(E7756,'Data Produk'!$A$2:$E$2517,5,FALSE)</f>
        <v>207000</v>
      </c>
      <c r="H7756">
        <f t="shared" si="243"/>
        <v>207000</v>
      </c>
      <c r="I7756" t="str">
        <f>VLOOKUP(E7756,'Data Produk'!$A$2:$E$2517,3,FALSE)</f>
        <v>WN01 BHINNEKA EARPHONE WIRELESS</v>
      </c>
      <c r="J7756" t="str">
        <f>VLOOKUP(E7756,'Data Produk'!$A$2:$E$2517,4,FALSE)</f>
        <v>EARPHONE</v>
      </c>
      <c r="K7756" t="str">
        <f>VLOOKUP(D7756,'Data Outlet'!$A$2:$D$17,4,FALSE)</f>
        <v>Eko Wijaya</v>
      </c>
      <c r="L7756" t="str">
        <f>VLOOKUP(D7756,'Data Outlet'!$A$2:$D$17,2,FALSE)</f>
        <v>KOTA KASABLANKA</v>
      </c>
    </row>
    <row r="7757" spans="1:12" x14ac:dyDescent="0.25">
      <c r="A7757" t="str">
        <f t="shared" si="244"/>
        <v>T-7756</v>
      </c>
      <c r="B7757" s="3" t="s">
        <v>2584</v>
      </c>
      <c r="C7757" s="5">
        <v>45304</v>
      </c>
      <c r="D7757" s="3" t="s">
        <v>45</v>
      </c>
      <c r="E7757" s="4" t="s">
        <v>838</v>
      </c>
      <c r="F7757" s="9">
        <v>1</v>
      </c>
      <c r="G7757">
        <f>VLOOKUP(E7757,'Data Produk'!$A$2:$E$2517,5,FALSE)</f>
        <v>57150</v>
      </c>
      <c r="H7757">
        <f t="shared" si="243"/>
        <v>57150</v>
      </c>
      <c r="I7757" t="str">
        <f>VLOOKUP(E7757,'Data Produk'!$A$2:$E$2517,3,FALSE)</f>
        <v>BHINNEKA AGILE MP353 GAMING MOUSEPAD BLACK</v>
      </c>
      <c r="J7757" t="str">
        <f>VLOOKUP(E7757,'Data Produk'!$A$2:$E$2517,4,FALSE)</f>
        <v>GAMING MOUSEPAD</v>
      </c>
      <c r="K7757" t="str">
        <f>VLOOKUP(D7757,'Data Outlet'!$A$2:$D$17,4,FALSE)</f>
        <v>Indah Putri</v>
      </c>
      <c r="L7757" t="str">
        <f>VLOOKUP(D7757,'Data Outlet'!$A$2:$D$17,2,FALSE)</f>
        <v>PIK AVENUE</v>
      </c>
    </row>
    <row r="7758" spans="1:12" x14ac:dyDescent="0.25">
      <c r="A7758" t="str">
        <f t="shared" si="244"/>
        <v>T-7757</v>
      </c>
      <c r="B7758" s="3" t="s">
        <v>2584</v>
      </c>
      <c r="C7758" s="5">
        <v>45300</v>
      </c>
      <c r="D7758" s="3" t="s">
        <v>41</v>
      </c>
      <c r="E7758" s="4" t="s">
        <v>1086</v>
      </c>
      <c r="F7758" s="9">
        <v>1</v>
      </c>
      <c r="G7758">
        <f>VLOOKUP(E7758,'Data Produk'!$A$2:$E$2517,5,FALSE)</f>
        <v>80100</v>
      </c>
      <c r="H7758">
        <f t="shared" si="243"/>
        <v>80100</v>
      </c>
      <c r="I7758" t="str">
        <f>VLOOKUP(E7758,'Data Produk'!$A$2:$E$2517,3,FALSE)</f>
        <v>BHINNEKA AGILE MP903 GAMING MOUSEPAD BLACK</v>
      </c>
      <c r="J7758" t="str">
        <f>VLOOKUP(E7758,'Data Produk'!$A$2:$E$2517,4,FALSE)</f>
        <v>GAMING MOUSEPAD</v>
      </c>
      <c r="K7758" t="str">
        <f>VLOOKUP(D7758,'Data Outlet'!$A$2:$D$17,4,FALSE)</f>
        <v>Gita Rahma</v>
      </c>
      <c r="L7758" t="str">
        <f>VLOOKUP(D7758,'Data Outlet'!$A$2:$D$17,2,FALSE)</f>
        <v>MALL GANDARIA CITY</v>
      </c>
    </row>
    <row r="7759" spans="1:12" x14ac:dyDescent="0.25">
      <c r="A7759" t="str">
        <f t="shared" si="244"/>
        <v>T-7758</v>
      </c>
      <c r="B7759" s="3" t="s">
        <v>2584</v>
      </c>
      <c r="C7759" s="5">
        <v>45303</v>
      </c>
      <c r="D7759" s="3" t="s">
        <v>41</v>
      </c>
      <c r="E7759" s="4" t="s">
        <v>1201</v>
      </c>
      <c r="F7759" s="9">
        <v>1</v>
      </c>
      <c r="G7759">
        <f>VLOOKUP(E7759,'Data Produk'!$A$2:$E$2517,5,FALSE)</f>
        <v>34200</v>
      </c>
      <c r="H7759">
        <f t="shared" si="243"/>
        <v>34200</v>
      </c>
      <c r="I7759" t="str">
        <f>VLOOKUP(E7759,'Data Produk'!$A$2:$E$2517,3,FALSE)</f>
        <v>KDL105 BHINNEKA USB CABLE LIGHTNING</v>
      </c>
      <c r="J7759" t="str">
        <f>VLOOKUP(E7759,'Data Produk'!$A$2:$E$2517,4,FALSE)</f>
        <v>CABLE</v>
      </c>
      <c r="K7759" t="str">
        <f>VLOOKUP(D7759,'Data Outlet'!$A$2:$D$17,4,FALSE)</f>
        <v>Gita Rahma</v>
      </c>
      <c r="L7759" t="str">
        <f>VLOOKUP(D7759,'Data Outlet'!$A$2:$D$17,2,FALSE)</f>
        <v>MALL GANDARIA CITY</v>
      </c>
    </row>
    <row r="7760" spans="1:12" x14ac:dyDescent="0.25">
      <c r="A7760" t="str">
        <f t="shared" si="244"/>
        <v>T-7759</v>
      </c>
      <c r="B7760" s="3" t="s">
        <v>2584</v>
      </c>
      <c r="C7760" s="5">
        <v>45295</v>
      </c>
      <c r="D7760" s="3" t="s">
        <v>45</v>
      </c>
      <c r="E7760" s="4" t="s">
        <v>151</v>
      </c>
      <c r="F7760" s="9">
        <v>2</v>
      </c>
      <c r="G7760">
        <f>VLOOKUP(E7760,'Data Produk'!$A$2:$E$2517,5,FALSE)</f>
        <v>65700</v>
      </c>
      <c r="H7760">
        <f t="shared" si="243"/>
        <v>131400</v>
      </c>
      <c r="I7760" t="str">
        <f>VLOOKUP(E7760,'Data Produk'!$A$2:$E$2517,3,FALSE)</f>
        <v>BHINNEKA AGILE MP453 GAMING MOUSEPAD BLACK</v>
      </c>
      <c r="J7760" t="str">
        <f>VLOOKUP(E7760,'Data Produk'!$A$2:$E$2517,4,FALSE)</f>
        <v>GAMING MOUSEPAD</v>
      </c>
      <c r="K7760" t="str">
        <f>VLOOKUP(D7760,'Data Outlet'!$A$2:$D$17,4,FALSE)</f>
        <v>Indah Putri</v>
      </c>
      <c r="L7760" t="str">
        <f>VLOOKUP(D7760,'Data Outlet'!$A$2:$D$17,2,FALSE)</f>
        <v>PIK AVENUE</v>
      </c>
    </row>
    <row r="7761" spans="1:12" x14ac:dyDescent="0.25">
      <c r="A7761" t="str">
        <f t="shared" si="244"/>
        <v>T-7760</v>
      </c>
      <c r="B7761" s="3" t="s">
        <v>2584</v>
      </c>
      <c r="C7761" s="5">
        <v>45311</v>
      </c>
      <c r="D7761" s="3" t="s">
        <v>39</v>
      </c>
      <c r="E7761" s="4" t="s">
        <v>410</v>
      </c>
      <c r="F7761" s="9">
        <v>1</v>
      </c>
      <c r="G7761">
        <f>VLOOKUP(E7761,'Data Produk'!$A$2:$E$2517,5,FALSE)</f>
        <v>10000</v>
      </c>
      <c r="H7761">
        <f t="shared" si="243"/>
        <v>10000</v>
      </c>
      <c r="I7761" t="str">
        <f>VLOOKUP(E7761,'Data Produk'!$A$2:$E$2517,3,FALSE)</f>
        <v>KM104 BHINNEKA USB CABLE MICRO</v>
      </c>
      <c r="J7761" t="str">
        <f>VLOOKUP(E7761,'Data Produk'!$A$2:$E$2517,4,FALSE)</f>
        <v>CABLE</v>
      </c>
      <c r="K7761" t="str">
        <f>VLOOKUP(D7761,'Data Outlet'!$A$2:$D$17,4,FALSE)</f>
        <v>Eko Wijaya</v>
      </c>
      <c r="L7761" t="str">
        <f>VLOOKUP(D7761,'Data Outlet'!$A$2:$D$17,2,FALSE)</f>
        <v>KOTA KASABLANKA</v>
      </c>
    </row>
    <row r="7762" spans="1:12" x14ac:dyDescent="0.25">
      <c r="A7762" t="str">
        <f t="shared" si="244"/>
        <v>T-7761</v>
      </c>
      <c r="B7762" s="3" t="s">
        <v>2584</v>
      </c>
      <c r="C7762" s="5">
        <v>45307</v>
      </c>
      <c r="D7762" s="3" t="s">
        <v>41</v>
      </c>
      <c r="E7762" s="4" t="s">
        <v>1753</v>
      </c>
      <c r="F7762" s="9">
        <v>1</v>
      </c>
      <c r="G7762">
        <f>VLOOKUP(E7762,'Data Produk'!$A$2:$E$2517,5,FALSE)</f>
        <v>34200</v>
      </c>
      <c r="H7762">
        <f t="shared" si="243"/>
        <v>34200</v>
      </c>
      <c r="I7762" t="str">
        <f>VLOOKUP(E7762,'Data Produk'!$A$2:$E$2517,3,FALSE)</f>
        <v>KC104 BHINNEKA USB CABLE TYPE C</v>
      </c>
      <c r="J7762" t="str">
        <f>VLOOKUP(E7762,'Data Produk'!$A$2:$E$2517,4,FALSE)</f>
        <v>CABLE</v>
      </c>
      <c r="K7762" t="str">
        <f>VLOOKUP(D7762,'Data Outlet'!$A$2:$D$17,4,FALSE)</f>
        <v>Gita Rahma</v>
      </c>
      <c r="L7762" t="str">
        <f>VLOOKUP(D7762,'Data Outlet'!$A$2:$D$17,2,FALSE)</f>
        <v>MALL GANDARIA CITY</v>
      </c>
    </row>
    <row r="7763" spans="1:12" x14ac:dyDescent="0.25">
      <c r="A7763" t="str">
        <f t="shared" si="244"/>
        <v>T-7762</v>
      </c>
      <c r="B7763" s="3" t="s">
        <v>2584</v>
      </c>
      <c r="C7763" s="5">
        <v>45311</v>
      </c>
      <c r="D7763" s="3" t="s">
        <v>39</v>
      </c>
      <c r="E7763" s="4" t="s">
        <v>904</v>
      </c>
      <c r="F7763" s="9">
        <v>4</v>
      </c>
      <c r="G7763">
        <f>VLOOKUP(E7763,'Data Produk'!$A$2:$E$2517,5,FALSE)</f>
        <v>98100</v>
      </c>
      <c r="H7763">
        <f t="shared" si="243"/>
        <v>392400</v>
      </c>
      <c r="I7763" t="str">
        <f>VLOOKUP(E7763,'Data Produk'!$A$2:$E$2517,3,FALSE)</f>
        <v>BHINNEKA CW2-Q01 30W 2-PORTS CHARGER (QC) WHITE</v>
      </c>
      <c r="J7763" t="str">
        <f>VLOOKUP(E7763,'Data Produk'!$A$2:$E$2517,4,FALSE)</f>
        <v>CHARGER</v>
      </c>
      <c r="K7763" t="str">
        <f>VLOOKUP(D7763,'Data Outlet'!$A$2:$D$17,4,FALSE)</f>
        <v>Eko Wijaya</v>
      </c>
      <c r="L7763" t="str">
        <f>VLOOKUP(D7763,'Data Outlet'!$A$2:$D$17,2,FALSE)</f>
        <v>KOTA KASABLANKA</v>
      </c>
    </row>
    <row r="7764" spans="1:12" x14ac:dyDescent="0.25">
      <c r="A7764" t="str">
        <f t="shared" si="244"/>
        <v>T-7763</v>
      </c>
      <c r="B7764" s="3" t="s">
        <v>2584</v>
      </c>
      <c r="C7764" s="5">
        <v>45321</v>
      </c>
      <c r="D7764" s="3" t="s">
        <v>45</v>
      </c>
      <c r="E7764" s="4" t="s">
        <v>1872</v>
      </c>
      <c r="F7764" s="9">
        <v>1</v>
      </c>
      <c r="G7764">
        <f>VLOOKUP(E7764,'Data Produk'!$A$2:$E$2517,5,FALSE)</f>
        <v>40500</v>
      </c>
      <c r="H7764">
        <f t="shared" si="243"/>
        <v>40500</v>
      </c>
      <c r="I7764" t="str">
        <f>VLOOKUP(E7764,'Data Produk'!$A$2:$E$2517,3,FALSE)</f>
        <v>BHINNEKA RHASTA II G13 GAMING MOUSE BLACK</v>
      </c>
      <c r="J7764" t="str">
        <f>VLOOKUP(E7764,'Data Produk'!$A$2:$E$2517,4,FALSE)</f>
        <v>MOUSE GAMING</v>
      </c>
      <c r="K7764" t="str">
        <f>VLOOKUP(D7764,'Data Outlet'!$A$2:$D$17,4,FALSE)</f>
        <v>Indah Putri</v>
      </c>
      <c r="L7764" t="str">
        <f>VLOOKUP(D7764,'Data Outlet'!$A$2:$D$17,2,FALSE)</f>
        <v>PIK AVENUE</v>
      </c>
    </row>
    <row r="7765" spans="1:12" x14ac:dyDescent="0.25">
      <c r="A7765" t="str">
        <f t="shared" si="244"/>
        <v>T-7764</v>
      </c>
      <c r="B7765" s="3" t="s">
        <v>2584</v>
      </c>
      <c r="C7765" s="5">
        <v>45315</v>
      </c>
      <c r="D7765" s="3" t="s">
        <v>45</v>
      </c>
      <c r="E7765" s="4" t="s">
        <v>2280</v>
      </c>
      <c r="F7765" s="9">
        <v>2</v>
      </c>
      <c r="G7765">
        <f>VLOOKUP(E7765,'Data Produk'!$A$2:$E$2517,5,FALSE)</f>
        <v>62100</v>
      </c>
      <c r="H7765">
        <f t="shared" si="243"/>
        <v>124200</v>
      </c>
      <c r="I7765" t="str">
        <f>VLOOKUP(E7765,'Data Produk'!$A$2:$E$2517,3,FALSE)</f>
        <v>BHINNEKA EG3 WIRED EARBUDS BLACK</v>
      </c>
      <c r="J7765" t="str">
        <f>VLOOKUP(E7765,'Data Produk'!$A$2:$E$2517,4,FALSE)</f>
        <v>EARPHONE</v>
      </c>
      <c r="K7765" t="str">
        <f>VLOOKUP(D7765,'Data Outlet'!$A$2:$D$17,4,FALSE)</f>
        <v>Indah Putri</v>
      </c>
      <c r="L7765" t="str">
        <f>VLOOKUP(D7765,'Data Outlet'!$A$2:$D$17,2,FALSE)</f>
        <v>PIK AVENUE</v>
      </c>
    </row>
    <row r="7766" spans="1:12" x14ac:dyDescent="0.25">
      <c r="A7766" t="str">
        <f t="shared" si="244"/>
        <v>T-7765</v>
      </c>
      <c r="B7766" s="3" t="s">
        <v>2584</v>
      </c>
      <c r="C7766" s="5">
        <v>45310</v>
      </c>
      <c r="D7766" s="3" t="s">
        <v>41</v>
      </c>
      <c r="E7766" s="4" t="s">
        <v>1153</v>
      </c>
      <c r="F7766" s="9">
        <v>2</v>
      </c>
      <c r="G7766">
        <f>VLOOKUP(E7766,'Data Produk'!$A$2:$E$2517,5,FALSE)</f>
        <v>75000</v>
      </c>
      <c r="H7766">
        <f t="shared" si="243"/>
        <v>150000</v>
      </c>
      <c r="I7766" t="str">
        <f>VLOOKUP(E7766,'Data Produk'!$A$2:$E$2517,3,FALSE)</f>
        <v>BHINNEKA Gaming Earphone EG1</v>
      </c>
      <c r="J7766" t="str">
        <f>VLOOKUP(E7766,'Data Produk'!$A$2:$E$2517,4,FALSE)</f>
        <v>EARPHONE</v>
      </c>
      <c r="K7766" t="str">
        <f>VLOOKUP(D7766,'Data Outlet'!$A$2:$D$17,4,FALSE)</f>
        <v>Gita Rahma</v>
      </c>
      <c r="L7766" t="str">
        <f>VLOOKUP(D7766,'Data Outlet'!$A$2:$D$17,2,FALSE)</f>
        <v>MALL GANDARIA CITY</v>
      </c>
    </row>
    <row r="7767" spans="1:12" x14ac:dyDescent="0.25">
      <c r="A7767" t="str">
        <f t="shared" si="244"/>
        <v>T-7766</v>
      </c>
      <c r="B7767" s="3" t="s">
        <v>2584</v>
      </c>
      <c r="C7767" s="5">
        <v>45322</v>
      </c>
      <c r="D7767" s="3" t="s">
        <v>41</v>
      </c>
      <c r="E7767" s="4" t="s">
        <v>1363</v>
      </c>
      <c r="F7767" s="9">
        <v>2</v>
      </c>
      <c r="G7767">
        <f>VLOOKUP(E7767,'Data Produk'!$A$2:$E$2517,5,FALSE)</f>
        <v>98100</v>
      </c>
      <c r="H7767">
        <f t="shared" si="243"/>
        <v>196200</v>
      </c>
      <c r="I7767" t="str">
        <f>VLOOKUP(E7767,'Data Produk'!$A$2:$E$2517,3,FALSE)</f>
        <v>BHINNEKA POWER PURE 30W 2-PORTS USB CHARGER (PD+QC) WHITE</v>
      </c>
      <c r="J7767" t="str">
        <f>VLOOKUP(E7767,'Data Produk'!$A$2:$E$2517,4,FALSE)</f>
        <v>CHARGER</v>
      </c>
      <c r="K7767" t="str">
        <f>VLOOKUP(D7767,'Data Outlet'!$A$2:$D$17,4,FALSE)</f>
        <v>Gita Rahma</v>
      </c>
      <c r="L7767" t="str">
        <f>VLOOKUP(D7767,'Data Outlet'!$A$2:$D$17,2,FALSE)</f>
        <v>MALL GANDARIA CITY</v>
      </c>
    </row>
    <row r="7768" spans="1:12" x14ac:dyDescent="0.25">
      <c r="A7768" t="str">
        <f t="shared" si="244"/>
        <v>T-7767</v>
      </c>
      <c r="B7768" s="3" t="s">
        <v>2584</v>
      </c>
      <c r="C7768" s="5">
        <v>45306</v>
      </c>
      <c r="D7768" s="3" t="s">
        <v>41</v>
      </c>
      <c r="E7768" s="4" t="s">
        <v>2188</v>
      </c>
      <c r="F7768" s="9">
        <v>1</v>
      </c>
      <c r="G7768">
        <f>VLOOKUP(E7768,'Data Produk'!$A$2:$E$2517,5,FALSE)</f>
        <v>40500</v>
      </c>
      <c r="H7768">
        <f t="shared" si="243"/>
        <v>40500</v>
      </c>
      <c r="I7768" t="str">
        <f>VLOOKUP(E7768,'Data Produk'!$A$2:$E$2517,3,FALSE)</f>
        <v>BHINNEKA RHASTA II G13 GAMING MOUSE BLACK</v>
      </c>
      <c r="J7768" t="str">
        <f>VLOOKUP(E7768,'Data Produk'!$A$2:$E$2517,4,FALSE)</f>
        <v>MOUSE GAMING</v>
      </c>
      <c r="K7768" t="str">
        <f>VLOOKUP(D7768,'Data Outlet'!$A$2:$D$17,4,FALSE)</f>
        <v>Gita Rahma</v>
      </c>
      <c r="L7768" t="str">
        <f>VLOOKUP(D7768,'Data Outlet'!$A$2:$D$17,2,FALSE)</f>
        <v>MALL GANDARIA CITY</v>
      </c>
    </row>
    <row r="7769" spans="1:12" x14ac:dyDescent="0.25">
      <c r="A7769" t="str">
        <f t="shared" si="244"/>
        <v>T-7768</v>
      </c>
      <c r="B7769" s="3" t="s">
        <v>2584</v>
      </c>
      <c r="C7769" s="5">
        <v>45318</v>
      </c>
      <c r="D7769" s="3" t="s">
        <v>45</v>
      </c>
      <c r="E7769" s="4" t="s">
        <v>2241</v>
      </c>
      <c r="F7769" s="9">
        <v>2</v>
      </c>
      <c r="G7769">
        <f>VLOOKUP(E7769,'Data Produk'!$A$2:$E$2517,5,FALSE)</f>
        <v>65700</v>
      </c>
      <c r="H7769">
        <f t="shared" si="243"/>
        <v>131400</v>
      </c>
      <c r="I7769" t="str">
        <f>VLOOKUP(E7769,'Data Produk'!$A$2:$E$2517,3,FALSE)</f>
        <v>BHINNEKA RAIGOR II WG10 GAMING MOUSE RED</v>
      </c>
      <c r="J7769" t="str">
        <f>VLOOKUP(E7769,'Data Produk'!$A$2:$E$2517,4,FALSE)</f>
        <v>MOUSE GAMING</v>
      </c>
      <c r="K7769" t="str">
        <f>VLOOKUP(D7769,'Data Outlet'!$A$2:$D$17,4,FALSE)</f>
        <v>Indah Putri</v>
      </c>
      <c r="L7769" t="str">
        <f>VLOOKUP(D7769,'Data Outlet'!$A$2:$D$17,2,FALSE)</f>
        <v>PIK AVENUE</v>
      </c>
    </row>
    <row r="7770" spans="1:12" x14ac:dyDescent="0.25">
      <c r="A7770" t="str">
        <f t="shared" si="244"/>
        <v>T-7769</v>
      </c>
      <c r="B7770" s="3" t="s">
        <v>2584</v>
      </c>
      <c r="C7770" s="5">
        <v>45296</v>
      </c>
      <c r="D7770" s="3" t="s">
        <v>39</v>
      </c>
      <c r="E7770" s="4" t="s">
        <v>1217</v>
      </c>
      <c r="F7770" s="9">
        <v>1</v>
      </c>
      <c r="G7770">
        <f>VLOOKUP(E7770,'Data Produk'!$A$2:$E$2517,5,FALSE)</f>
        <v>15000</v>
      </c>
      <c r="H7770">
        <f t="shared" si="243"/>
        <v>15000</v>
      </c>
      <c r="I7770" t="str">
        <f>VLOOKUP(E7770,'Data Produk'!$A$2:$E$2517,3,FALSE)</f>
        <v>KM103 BHINNEKA USB CABLE MICRO</v>
      </c>
      <c r="J7770" t="str">
        <f>VLOOKUP(E7770,'Data Produk'!$A$2:$E$2517,4,FALSE)</f>
        <v>CABLE</v>
      </c>
      <c r="K7770" t="str">
        <f>VLOOKUP(D7770,'Data Outlet'!$A$2:$D$17,4,FALSE)</f>
        <v>Eko Wijaya</v>
      </c>
      <c r="L7770" t="str">
        <f>VLOOKUP(D7770,'Data Outlet'!$A$2:$D$17,2,FALSE)</f>
        <v>KOTA KASABLANKA</v>
      </c>
    </row>
    <row r="7771" spans="1:12" x14ac:dyDescent="0.25">
      <c r="A7771" t="str">
        <f t="shared" si="244"/>
        <v>T-7770</v>
      </c>
      <c r="B7771" s="3" t="s">
        <v>2584</v>
      </c>
      <c r="C7771" s="5">
        <v>45306</v>
      </c>
      <c r="D7771" s="3" t="s">
        <v>45</v>
      </c>
      <c r="E7771" s="4" t="s">
        <v>257</v>
      </c>
      <c r="F7771" s="9">
        <v>1</v>
      </c>
      <c r="G7771">
        <f>VLOOKUP(E7771,'Data Produk'!$A$2:$E$2517,5,FALSE)</f>
        <v>40500</v>
      </c>
      <c r="H7771">
        <f t="shared" si="243"/>
        <v>40500</v>
      </c>
      <c r="I7771" t="str">
        <f>VLOOKUP(E7771,'Data Produk'!$A$2:$E$2517,3,FALSE)</f>
        <v>BHINNEKA MEOW AC5001 HEADSET ACCESSORIES BLACK</v>
      </c>
      <c r="J7771" t="str">
        <f>VLOOKUP(E7771,'Data Produk'!$A$2:$E$2517,4,FALSE)</f>
        <v>OTHER ACCESSORIES</v>
      </c>
      <c r="K7771" t="str">
        <f>VLOOKUP(D7771,'Data Outlet'!$A$2:$D$17,4,FALSE)</f>
        <v>Indah Putri</v>
      </c>
      <c r="L7771" t="str">
        <f>VLOOKUP(D7771,'Data Outlet'!$A$2:$D$17,2,FALSE)</f>
        <v>PIK AVENUE</v>
      </c>
    </row>
    <row r="7772" spans="1:12" x14ac:dyDescent="0.25">
      <c r="A7772" t="str">
        <f t="shared" si="244"/>
        <v>T-7771</v>
      </c>
      <c r="B7772" s="3" t="s">
        <v>2584</v>
      </c>
      <c r="C7772" s="5">
        <v>45300</v>
      </c>
      <c r="D7772" s="3" t="s">
        <v>39</v>
      </c>
      <c r="E7772" s="4" t="s">
        <v>1215</v>
      </c>
      <c r="F7772" s="9">
        <v>1</v>
      </c>
      <c r="G7772">
        <f>VLOOKUP(E7772,'Data Produk'!$A$2:$E$2517,5,FALSE)</f>
        <v>108125</v>
      </c>
      <c r="H7772">
        <f t="shared" si="243"/>
        <v>108125</v>
      </c>
      <c r="I7772" t="str">
        <f>VLOOKUP(E7772,'Data Produk'!$A$2:$E$2517,3,FALSE)</f>
        <v>BHINNEKA Gaming Mousepad RGB MPR800s WHITE</v>
      </c>
      <c r="J7772" t="str">
        <f>VLOOKUP(E7772,'Data Produk'!$A$2:$E$2517,4,FALSE)</f>
        <v>GAMING MOUSEPAD</v>
      </c>
      <c r="K7772" t="str">
        <f>VLOOKUP(D7772,'Data Outlet'!$A$2:$D$17,4,FALSE)</f>
        <v>Eko Wijaya</v>
      </c>
      <c r="L7772" t="str">
        <f>VLOOKUP(D7772,'Data Outlet'!$A$2:$D$17,2,FALSE)</f>
        <v>KOTA KASABLANKA</v>
      </c>
    </row>
    <row r="7773" spans="1:12" x14ac:dyDescent="0.25">
      <c r="A7773" t="str">
        <f t="shared" si="244"/>
        <v>T-7772</v>
      </c>
      <c r="B7773" s="3" t="s">
        <v>2584</v>
      </c>
      <c r="C7773" s="5">
        <v>45320</v>
      </c>
      <c r="D7773" s="3" t="s">
        <v>39</v>
      </c>
      <c r="E7773" s="4" t="s">
        <v>720</v>
      </c>
      <c r="F7773" s="9">
        <v>1</v>
      </c>
      <c r="G7773">
        <f>VLOOKUP(E7773,'Data Produk'!$A$2:$E$2517,5,FALSE)</f>
        <v>60750</v>
      </c>
      <c r="H7773">
        <f t="shared" si="243"/>
        <v>60750</v>
      </c>
      <c r="I7773" t="str">
        <f>VLOOKUP(E7773,'Data Produk'!$A$2:$E$2517,3,FALSE)</f>
        <v>BHINNEKA RAIGOR II WG10 GAMING MOUSE BLACK</v>
      </c>
      <c r="J7773" t="str">
        <f>VLOOKUP(E7773,'Data Produk'!$A$2:$E$2517,4,FALSE)</f>
        <v>MOUSE GAMING</v>
      </c>
      <c r="K7773" t="str">
        <f>VLOOKUP(D7773,'Data Outlet'!$A$2:$D$17,4,FALSE)</f>
        <v>Eko Wijaya</v>
      </c>
      <c r="L7773" t="str">
        <f>VLOOKUP(D7773,'Data Outlet'!$A$2:$D$17,2,FALSE)</f>
        <v>KOTA KASABLANKA</v>
      </c>
    </row>
    <row r="7774" spans="1:12" x14ac:dyDescent="0.25">
      <c r="A7774" t="str">
        <f t="shared" si="244"/>
        <v>T-7773</v>
      </c>
      <c r="B7774" s="3" t="s">
        <v>2584</v>
      </c>
      <c r="C7774" s="5">
        <v>45309</v>
      </c>
      <c r="D7774" s="3" t="s">
        <v>39</v>
      </c>
      <c r="E7774" s="4" t="s">
        <v>1282</v>
      </c>
      <c r="F7774" s="9">
        <v>2</v>
      </c>
      <c r="G7774">
        <f>VLOOKUP(E7774,'Data Produk'!$A$2:$E$2517,5,FALSE)</f>
        <v>32000</v>
      </c>
      <c r="H7774">
        <f t="shared" si="243"/>
        <v>64000</v>
      </c>
      <c r="I7774" t="str">
        <f>VLOOKUP(E7774,'Data Produk'!$A$2:$E$2517,3,FALSE)</f>
        <v>KL104 BHINNEKA USB CABLE LIGHTNING</v>
      </c>
      <c r="J7774" t="str">
        <f>VLOOKUP(E7774,'Data Produk'!$A$2:$E$2517,4,FALSE)</f>
        <v>CABLE</v>
      </c>
      <c r="K7774" t="str">
        <f>VLOOKUP(D7774,'Data Outlet'!$A$2:$D$17,4,FALSE)</f>
        <v>Eko Wijaya</v>
      </c>
      <c r="L7774" t="str">
        <f>VLOOKUP(D7774,'Data Outlet'!$A$2:$D$17,2,FALSE)</f>
        <v>KOTA KASABLANKA</v>
      </c>
    </row>
    <row r="7775" spans="1:12" x14ac:dyDescent="0.25">
      <c r="A7775" t="str">
        <f t="shared" si="244"/>
        <v>T-7774</v>
      </c>
      <c r="B7775" s="3" t="s">
        <v>2584</v>
      </c>
      <c r="C7775" s="5">
        <v>45308</v>
      </c>
      <c r="D7775" s="3" t="s">
        <v>45</v>
      </c>
      <c r="E7775" s="4" t="s">
        <v>795</v>
      </c>
      <c r="F7775" s="9">
        <v>1</v>
      </c>
      <c r="G7775">
        <f>VLOOKUP(E7775,'Data Produk'!$A$2:$E$2517,5,FALSE)</f>
        <v>94500</v>
      </c>
      <c r="H7775">
        <f t="shared" si="243"/>
        <v>94500</v>
      </c>
      <c r="I7775" t="str">
        <f>VLOOKUP(E7775,'Data Produk'!$A$2:$E$2517,3,FALSE)</f>
        <v>BHINNEKA POWER GO 25W 1-PORT TYPE-C USB CHARGER (PD/PPS) WHITE</v>
      </c>
      <c r="J7775" t="str">
        <f>VLOOKUP(E7775,'Data Produk'!$A$2:$E$2517,4,FALSE)</f>
        <v>CHARGER</v>
      </c>
      <c r="K7775" t="str">
        <f>VLOOKUP(D7775,'Data Outlet'!$A$2:$D$17,4,FALSE)</f>
        <v>Indah Putri</v>
      </c>
      <c r="L7775" t="str">
        <f>VLOOKUP(D7775,'Data Outlet'!$A$2:$D$17,2,FALSE)</f>
        <v>PIK AVENUE</v>
      </c>
    </row>
    <row r="7776" spans="1:12" x14ac:dyDescent="0.25">
      <c r="A7776" t="str">
        <f t="shared" si="244"/>
        <v>T-7775</v>
      </c>
      <c r="B7776" s="3" t="s">
        <v>2584</v>
      </c>
      <c r="C7776" s="5">
        <v>45292</v>
      </c>
      <c r="D7776" s="3" t="s">
        <v>39</v>
      </c>
      <c r="E7776" s="4" t="s">
        <v>379</v>
      </c>
      <c r="F7776" s="9">
        <v>1</v>
      </c>
      <c r="G7776">
        <f>VLOOKUP(E7776,'Data Produk'!$A$2:$E$2517,5,FALSE)</f>
        <v>94500</v>
      </c>
      <c r="H7776">
        <f t="shared" si="243"/>
        <v>94500</v>
      </c>
      <c r="I7776" t="str">
        <f>VLOOKUP(E7776,'Data Produk'!$A$2:$E$2517,3,FALSE)</f>
        <v>BHINNEKA SMART LIGHT BUB 12W SLB102</v>
      </c>
      <c r="J7776" t="str">
        <f>VLOOKUP(E7776,'Data Produk'!$A$2:$E$2517,4,FALSE)</f>
        <v>SMART LIFE</v>
      </c>
      <c r="K7776" t="str">
        <f>VLOOKUP(D7776,'Data Outlet'!$A$2:$D$17,4,FALSE)</f>
        <v>Eko Wijaya</v>
      </c>
      <c r="L7776" t="str">
        <f>VLOOKUP(D7776,'Data Outlet'!$A$2:$D$17,2,FALSE)</f>
        <v>KOTA KASABLANKA</v>
      </c>
    </row>
    <row r="7777" spans="1:12" x14ac:dyDescent="0.25">
      <c r="A7777" t="str">
        <f t="shared" si="244"/>
        <v>T-7776</v>
      </c>
      <c r="B7777" s="3" t="s">
        <v>2584</v>
      </c>
      <c r="C7777" s="5">
        <v>45303</v>
      </c>
      <c r="D7777" s="3" t="s">
        <v>41</v>
      </c>
      <c r="E7777" s="4" t="s">
        <v>1066</v>
      </c>
      <c r="F7777" s="9">
        <v>1</v>
      </c>
      <c r="G7777">
        <f>VLOOKUP(E7777,'Data Produk'!$A$2:$E$2517,5,FALSE)</f>
        <v>41400</v>
      </c>
      <c r="H7777">
        <f t="shared" si="243"/>
        <v>41400</v>
      </c>
      <c r="I7777" t="str">
        <f>VLOOKUP(E7777,'Data Produk'!$A$2:$E$2517,3,FALSE)</f>
        <v>BHINNEKA CW1-Q03 18W 1-PORTS CHARGER (QC) WHITE</v>
      </c>
      <c r="J7777" t="str">
        <f>VLOOKUP(E7777,'Data Produk'!$A$2:$E$2517,4,FALSE)</f>
        <v>CHARGER</v>
      </c>
      <c r="K7777" t="str">
        <f>VLOOKUP(D7777,'Data Outlet'!$A$2:$D$17,4,FALSE)</f>
        <v>Gita Rahma</v>
      </c>
      <c r="L7777" t="str">
        <f>VLOOKUP(D7777,'Data Outlet'!$A$2:$D$17,2,FALSE)</f>
        <v>MALL GANDARIA CITY</v>
      </c>
    </row>
    <row r="7778" spans="1:12" x14ac:dyDescent="0.25">
      <c r="A7778" t="str">
        <f t="shared" si="244"/>
        <v>T-7777</v>
      </c>
      <c r="B7778" s="3" t="s">
        <v>2584</v>
      </c>
      <c r="C7778" s="5">
        <v>45317</v>
      </c>
      <c r="D7778" s="3" t="s">
        <v>39</v>
      </c>
      <c r="E7778" s="4" t="s">
        <v>1041</v>
      </c>
      <c r="F7778" s="9">
        <v>5</v>
      </c>
      <c r="G7778">
        <f>VLOOKUP(E7778,'Data Produk'!$A$2:$E$2517,5,FALSE)</f>
        <v>29700</v>
      </c>
      <c r="H7778">
        <f t="shared" si="243"/>
        <v>148500</v>
      </c>
      <c r="I7778" t="str">
        <f>VLOOKUP(E7778,'Data Produk'!$A$2:$E$2517,3,FALSE)</f>
        <v>KC201 BHINNEKA USB CABLE TYPE C</v>
      </c>
      <c r="J7778" t="str">
        <f>VLOOKUP(E7778,'Data Produk'!$A$2:$E$2517,4,FALSE)</f>
        <v>CABLE</v>
      </c>
      <c r="K7778" t="str">
        <f>VLOOKUP(D7778,'Data Outlet'!$A$2:$D$17,4,FALSE)</f>
        <v>Eko Wijaya</v>
      </c>
      <c r="L7778" t="str">
        <f>VLOOKUP(D7778,'Data Outlet'!$A$2:$D$17,2,FALSE)</f>
        <v>KOTA KASABLANKA</v>
      </c>
    </row>
    <row r="7779" spans="1:12" x14ac:dyDescent="0.25">
      <c r="A7779" t="str">
        <f t="shared" si="244"/>
        <v>T-7778</v>
      </c>
      <c r="B7779" s="3" t="s">
        <v>2584</v>
      </c>
      <c r="C7779" s="5">
        <v>45311</v>
      </c>
      <c r="D7779" s="3" t="s">
        <v>45</v>
      </c>
      <c r="E7779" s="4" t="s">
        <v>1197</v>
      </c>
      <c r="F7779" s="9">
        <v>6</v>
      </c>
      <c r="G7779">
        <f>VLOOKUP(E7779,'Data Produk'!$A$2:$E$2517,5,FALSE)</f>
        <v>29700</v>
      </c>
      <c r="H7779">
        <f t="shared" si="243"/>
        <v>178200</v>
      </c>
      <c r="I7779" t="str">
        <f>VLOOKUP(E7779,'Data Produk'!$A$2:$E$2517,3,FALSE)</f>
        <v>KL201 BHINNEKA USB CABLE LIGHTNING</v>
      </c>
      <c r="J7779" t="str">
        <f>VLOOKUP(E7779,'Data Produk'!$A$2:$E$2517,4,FALSE)</f>
        <v>CABLE</v>
      </c>
      <c r="K7779" t="str">
        <f>VLOOKUP(D7779,'Data Outlet'!$A$2:$D$17,4,FALSE)</f>
        <v>Indah Putri</v>
      </c>
      <c r="L7779" t="str">
        <f>VLOOKUP(D7779,'Data Outlet'!$A$2:$D$17,2,FALSE)</f>
        <v>PIK AVENUE</v>
      </c>
    </row>
    <row r="7780" spans="1:12" x14ac:dyDescent="0.25">
      <c r="A7780" t="str">
        <f t="shared" si="244"/>
        <v>T-7779</v>
      </c>
      <c r="B7780" s="3" t="s">
        <v>2584</v>
      </c>
      <c r="C7780" s="5">
        <v>45297</v>
      </c>
      <c r="D7780" s="3" t="s">
        <v>39</v>
      </c>
      <c r="E7780" s="4" t="s">
        <v>998</v>
      </c>
      <c r="F7780" s="9">
        <v>6</v>
      </c>
      <c r="G7780">
        <f>VLOOKUP(E7780,'Data Produk'!$A$2:$E$2517,5,FALSE)</f>
        <v>41400</v>
      </c>
      <c r="H7780">
        <f t="shared" si="243"/>
        <v>248400</v>
      </c>
      <c r="I7780" t="str">
        <f>VLOOKUP(E7780,'Data Produk'!$A$2:$E$2517,3,FALSE)</f>
        <v>BHINNEKA CW1-Q03 18W 1-PORTS CHARGER (QC) WHITE</v>
      </c>
      <c r="J7780" t="str">
        <f>VLOOKUP(E7780,'Data Produk'!$A$2:$E$2517,4,FALSE)</f>
        <v>CHARGER</v>
      </c>
      <c r="K7780" t="str">
        <f>VLOOKUP(D7780,'Data Outlet'!$A$2:$D$17,4,FALSE)</f>
        <v>Eko Wijaya</v>
      </c>
      <c r="L7780" t="str">
        <f>VLOOKUP(D7780,'Data Outlet'!$A$2:$D$17,2,FALSE)</f>
        <v>KOTA KASABLANKA</v>
      </c>
    </row>
    <row r="7781" spans="1:12" x14ac:dyDescent="0.25">
      <c r="A7781" t="str">
        <f t="shared" si="244"/>
        <v>T-7780</v>
      </c>
      <c r="B7781" s="3" t="s">
        <v>2584</v>
      </c>
      <c r="C7781" s="5">
        <v>45304</v>
      </c>
      <c r="D7781" s="3" t="s">
        <v>39</v>
      </c>
      <c r="E7781" s="4" t="s">
        <v>1144</v>
      </c>
      <c r="F7781" s="9">
        <v>1</v>
      </c>
      <c r="G7781">
        <f>VLOOKUP(E7781,'Data Produk'!$A$2:$E$2517,5,FALSE)</f>
        <v>112500</v>
      </c>
      <c r="H7781">
        <f t="shared" si="243"/>
        <v>112500</v>
      </c>
      <c r="I7781" t="str">
        <f>VLOOKUP(E7781,'Data Produk'!$A$2:$E$2517,3,FALSE)</f>
        <v>BHINNEKA Gaming Headset Stand Tower AC3001s RGB</v>
      </c>
      <c r="J7781" t="str">
        <f>VLOOKUP(E7781,'Data Produk'!$A$2:$E$2517,4,FALSE)</f>
        <v>OTHER ACCESSORIES</v>
      </c>
      <c r="K7781" t="str">
        <f>VLOOKUP(D7781,'Data Outlet'!$A$2:$D$17,4,FALSE)</f>
        <v>Eko Wijaya</v>
      </c>
      <c r="L7781" t="str">
        <f>VLOOKUP(D7781,'Data Outlet'!$A$2:$D$17,2,FALSE)</f>
        <v>KOTA KASABLANKA</v>
      </c>
    </row>
    <row r="7782" spans="1:12" x14ac:dyDescent="0.25">
      <c r="A7782" t="str">
        <f t="shared" si="244"/>
        <v>T-7781</v>
      </c>
      <c r="B7782" s="3" t="s">
        <v>2584</v>
      </c>
      <c r="C7782" s="5">
        <v>45310</v>
      </c>
      <c r="D7782" s="3" t="s">
        <v>39</v>
      </c>
      <c r="E7782" s="4" t="s">
        <v>996</v>
      </c>
      <c r="F7782" s="9">
        <v>1</v>
      </c>
      <c r="G7782">
        <f>VLOOKUP(E7782,'Data Produk'!$A$2:$E$2517,5,FALSE)</f>
        <v>372000</v>
      </c>
      <c r="H7782">
        <f t="shared" si="243"/>
        <v>372000</v>
      </c>
      <c r="I7782" t="str">
        <f>VLOOKUP(E7782,'Data Produk'!$A$2:$E$2517,3,FALSE)</f>
        <v>BHINNEKA Gaming Keyboard MK-853 RGB BLUE SWITCH (PINK)</v>
      </c>
      <c r="J7782" t="str">
        <f>VLOOKUP(E7782,'Data Produk'!$A$2:$E$2517,4,FALSE)</f>
        <v>KEYBOARD GAMING</v>
      </c>
      <c r="K7782" t="str">
        <f>VLOOKUP(D7782,'Data Outlet'!$A$2:$D$17,4,FALSE)</f>
        <v>Eko Wijaya</v>
      </c>
      <c r="L7782" t="str">
        <f>VLOOKUP(D7782,'Data Outlet'!$A$2:$D$17,2,FALSE)</f>
        <v>KOTA KASABLANKA</v>
      </c>
    </row>
    <row r="7783" spans="1:12" x14ac:dyDescent="0.25">
      <c r="A7783" t="str">
        <f t="shared" si="244"/>
        <v>T-7782</v>
      </c>
      <c r="B7783" s="3" t="s">
        <v>2584</v>
      </c>
      <c r="C7783" s="5">
        <v>45307</v>
      </c>
      <c r="D7783" s="3" t="s">
        <v>45</v>
      </c>
      <c r="E7783" s="4" t="s">
        <v>1661</v>
      </c>
      <c r="F7783" s="9">
        <v>1</v>
      </c>
      <c r="G7783">
        <f>VLOOKUP(E7783,'Data Produk'!$A$2:$E$2517,5,FALSE)</f>
        <v>143100</v>
      </c>
      <c r="H7783">
        <f t="shared" si="243"/>
        <v>143100</v>
      </c>
      <c r="I7783" t="str">
        <f>VLOOKUP(E7783,'Data Produk'!$A$2:$E$2517,3,FALSE)</f>
        <v>BHINNEKA VENOM II WGC2 GAMING MOUSE MINT</v>
      </c>
      <c r="J7783" t="str">
        <f>VLOOKUP(E7783,'Data Produk'!$A$2:$E$2517,4,FALSE)</f>
        <v>MOUSE GAMING</v>
      </c>
      <c r="K7783" t="str">
        <f>VLOOKUP(D7783,'Data Outlet'!$A$2:$D$17,4,FALSE)</f>
        <v>Indah Putri</v>
      </c>
      <c r="L7783" t="str">
        <f>VLOOKUP(D7783,'Data Outlet'!$A$2:$D$17,2,FALSE)</f>
        <v>PIK AVENUE</v>
      </c>
    </row>
    <row r="7784" spans="1:12" x14ac:dyDescent="0.25">
      <c r="A7784" t="str">
        <f t="shared" si="244"/>
        <v>T-7783</v>
      </c>
      <c r="B7784" s="3" t="s">
        <v>2585</v>
      </c>
      <c r="C7784" s="6">
        <v>45627</v>
      </c>
      <c r="D7784" s="3" t="s">
        <v>47</v>
      </c>
      <c r="E7784" s="3" t="s">
        <v>2281</v>
      </c>
      <c r="F7784" s="10">
        <v>1</v>
      </c>
      <c r="G7784">
        <f>VLOOKUP(E7784,'Data Produk'!$A$2:$E$2517,5,FALSE)</f>
        <v>349300</v>
      </c>
      <c r="H7784">
        <f t="shared" si="243"/>
        <v>349300</v>
      </c>
      <c r="I7784" t="str">
        <f>VLOOKUP(E7784,'Data Produk'!$A$2:$E$2517,3,FALSE)</f>
        <v>BHINNEKA POWER BUNDLE 5 IN 1 GAMING COMBO BLACK</v>
      </c>
      <c r="J7784" t="str">
        <f>VLOOKUP(E7784,'Data Produk'!$A$2:$E$2517,4,FALSE)</f>
        <v>GAMING COMBO</v>
      </c>
      <c r="K7784" t="str">
        <f>VLOOKUP(D7784,'Data Outlet'!$A$2:$D$17,4,FALSE)</f>
        <v>Joko Susilo</v>
      </c>
      <c r="L7784" t="str">
        <f>VLOOKUP(D7784,'Data Outlet'!$A$2:$D$17,2,FALSE)</f>
        <v>SUMARECON MALL BEKASI</v>
      </c>
    </row>
    <row r="7785" spans="1:12" x14ac:dyDescent="0.25">
      <c r="A7785" t="str">
        <f t="shared" si="244"/>
        <v>T-7784</v>
      </c>
      <c r="B7785" s="3" t="s">
        <v>2585</v>
      </c>
      <c r="C7785" s="6">
        <v>45647</v>
      </c>
      <c r="D7785" s="3" t="s">
        <v>47</v>
      </c>
      <c r="E7785" s="3" t="s">
        <v>670</v>
      </c>
      <c r="F7785" s="10">
        <v>1</v>
      </c>
      <c r="G7785">
        <f>VLOOKUP(E7785,'Data Produk'!$A$2:$E$2517,5,FALSE)</f>
        <v>82800</v>
      </c>
      <c r="H7785">
        <f t="shared" si="243"/>
        <v>82800</v>
      </c>
      <c r="I7785" t="str">
        <f>VLOOKUP(E7785,'Data Produk'!$A$2:$E$2517,3,FALSE)</f>
        <v>BHINNEKA GO W193 OFFICE MOUSE PINK</v>
      </c>
      <c r="J7785" t="str">
        <f>VLOOKUP(E7785,'Data Produk'!$A$2:$E$2517,4,FALSE)</f>
        <v>OFFICE MOUSE</v>
      </c>
      <c r="K7785" t="str">
        <f>VLOOKUP(D7785,'Data Outlet'!$A$2:$D$17,4,FALSE)</f>
        <v>Joko Susilo</v>
      </c>
      <c r="L7785" t="str">
        <f>VLOOKUP(D7785,'Data Outlet'!$A$2:$D$17,2,FALSE)</f>
        <v>SUMARECON MALL BEKASI</v>
      </c>
    </row>
    <row r="7786" spans="1:12" x14ac:dyDescent="0.25">
      <c r="A7786" t="str">
        <f t="shared" si="244"/>
        <v>T-7785</v>
      </c>
      <c r="B7786" s="3" t="s">
        <v>2585</v>
      </c>
      <c r="C7786" s="6">
        <v>45639</v>
      </c>
      <c r="D7786" s="3" t="s">
        <v>47</v>
      </c>
      <c r="E7786" s="3" t="s">
        <v>2282</v>
      </c>
      <c r="F7786" s="10">
        <v>2</v>
      </c>
      <c r="G7786">
        <f>VLOOKUP(E7786,'Data Produk'!$A$2:$E$2517,5,FALSE)</f>
        <v>55300</v>
      </c>
      <c r="H7786">
        <f t="shared" si="243"/>
        <v>110600</v>
      </c>
      <c r="I7786" t="str">
        <f>VLOOKUP(E7786,'Data Produk'!$A$2:$E$2517,3,FALSE)</f>
        <v>BHINNEKA TOWER II AC304 HEADSET ACCESSORIES BLACK</v>
      </c>
      <c r="J7786" t="str">
        <f>VLOOKUP(E7786,'Data Produk'!$A$2:$E$2517,4,FALSE)</f>
        <v>OTHER ACCESSORIES</v>
      </c>
      <c r="K7786" t="str">
        <f>VLOOKUP(D7786,'Data Outlet'!$A$2:$D$17,4,FALSE)</f>
        <v>Joko Susilo</v>
      </c>
      <c r="L7786" t="str">
        <f>VLOOKUP(D7786,'Data Outlet'!$A$2:$D$17,2,FALSE)</f>
        <v>SUMARECON MALL BEKASI</v>
      </c>
    </row>
    <row r="7787" spans="1:12" x14ac:dyDescent="0.25">
      <c r="A7787" t="str">
        <f t="shared" si="244"/>
        <v>T-7786</v>
      </c>
      <c r="B7787" s="3" t="s">
        <v>2585</v>
      </c>
      <c r="C7787" s="6">
        <v>45640</v>
      </c>
      <c r="D7787" s="3" t="s">
        <v>47</v>
      </c>
      <c r="E7787" s="3" t="s">
        <v>2283</v>
      </c>
      <c r="F7787" s="10">
        <v>1</v>
      </c>
      <c r="G7787">
        <f>VLOOKUP(E7787,'Data Produk'!$A$2:$E$2517,5,FALSE)</f>
        <v>90300</v>
      </c>
      <c r="H7787">
        <f t="shared" si="243"/>
        <v>90300</v>
      </c>
      <c r="I7787" t="str">
        <f>VLOOKUP(E7787,'Data Produk'!$A$2:$E$2517,3,FALSE)</f>
        <v>BHINNEKA KANATA S VX9S GAMING MOUSE BLACK</v>
      </c>
      <c r="J7787" t="str">
        <f>VLOOKUP(E7787,'Data Produk'!$A$2:$E$2517,4,FALSE)</f>
        <v>MOUSE GAMING</v>
      </c>
      <c r="K7787" t="str">
        <f>VLOOKUP(D7787,'Data Outlet'!$A$2:$D$17,4,FALSE)</f>
        <v>Joko Susilo</v>
      </c>
      <c r="L7787" t="str">
        <f>VLOOKUP(D7787,'Data Outlet'!$A$2:$D$17,2,FALSE)</f>
        <v>SUMARECON MALL BEKASI</v>
      </c>
    </row>
    <row r="7788" spans="1:12" x14ac:dyDescent="0.25">
      <c r="A7788" t="str">
        <f t="shared" si="244"/>
        <v>T-7787</v>
      </c>
      <c r="B7788" s="3" t="s">
        <v>2585</v>
      </c>
      <c r="C7788" s="6">
        <v>45642</v>
      </c>
      <c r="D7788" s="3" t="s">
        <v>47</v>
      </c>
      <c r="E7788" s="3" t="s">
        <v>2284</v>
      </c>
      <c r="F7788" s="10">
        <v>1</v>
      </c>
      <c r="G7788">
        <f>VLOOKUP(E7788,'Data Produk'!$A$2:$E$2517,5,FALSE)</f>
        <v>139300</v>
      </c>
      <c r="H7788">
        <f t="shared" si="243"/>
        <v>139300</v>
      </c>
      <c r="I7788" t="str">
        <f>VLOOKUP(E7788,'Data Produk'!$A$2:$E$2517,3,FALSE)</f>
        <v>BHINNEKA VENOM II WGC2 GAMING MOUSE WHITE</v>
      </c>
      <c r="J7788" t="str">
        <f>VLOOKUP(E7788,'Data Produk'!$A$2:$E$2517,4,FALSE)</f>
        <v>MOUSE GAMING</v>
      </c>
      <c r="K7788" t="str">
        <f>VLOOKUP(D7788,'Data Outlet'!$A$2:$D$17,4,FALSE)</f>
        <v>Joko Susilo</v>
      </c>
      <c r="L7788" t="str">
        <f>VLOOKUP(D7788,'Data Outlet'!$A$2:$D$17,2,FALSE)</f>
        <v>SUMARECON MALL BEKASI</v>
      </c>
    </row>
    <row r="7789" spans="1:12" x14ac:dyDescent="0.25">
      <c r="A7789" t="str">
        <f t="shared" si="244"/>
        <v>T-7788</v>
      </c>
      <c r="B7789" s="3" t="s">
        <v>2585</v>
      </c>
      <c r="C7789" s="6">
        <v>45642</v>
      </c>
      <c r="D7789" s="3" t="s">
        <v>47</v>
      </c>
      <c r="E7789" s="3" t="s">
        <v>2285</v>
      </c>
      <c r="F7789" s="10">
        <v>1</v>
      </c>
      <c r="G7789">
        <f>VLOOKUP(E7789,'Data Produk'!$A$2:$E$2517,5,FALSE)</f>
        <v>97300</v>
      </c>
      <c r="H7789">
        <f t="shared" si="243"/>
        <v>97300</v>
      </c>
      <c r="I7789" t="str">
        <f>VLOOKUP(E7789,'Data Produk'!$A$2:$E$2517,3,FALSE)</f>
        <v>BHINNEKA NC11 NOTEBOOK COOLER BLACK</v>
      </c>
      <c r="J7789" t="str">
        <f>VLOOKUP(E7789,'Data Produk'!$A$2:$E$2517,4,FALSE)</f>
        <v>CN COOLER/ PC FAN ACC/ STAND LAPTOP</v>
      </c>
      <c r="K7789" t="str">
        <f>VLOOKUP(D7789,'Data Outlet'!$A$2:$D$17,4,FALSE)</f>
        <v>Joko Susilo</v>
      </c>
      <c r="L7789" t="str">
        <f>VLOOKUP(D7789,'Data Outlet'!$A$2:$D$17,2,FALSE)</f>
        <v>SUMARECON MALL BEKASI</v>
      </c>
    </row>
    <row r="7790" spans="1:12" x14ac:dyDescent="0.25">
      <c r="A7790" t="str">
        <f t="shared" si="244"/>
        <v>T-7789</v>
      </c>
      <c r="B7790" s="3" t="s">
        <v>2585</v>
      </c>
      <c r="C7790" s="6">
        <v>45656</v>
      </c>
      <c r="D7790" s="3" t="s">
        <v>47</v>
      </c>
      <c r="E7790" s="3" t="s">
        <v>2286</v>
      </c>
      <c r="F7790" s="10">
        <v>1</v>
      </c>
      <c r="G7790">
        <f>VLOOKUP(E7790,'Data Produk'!$A$2:$E$2517,5,FALSE)</f>
        <v>139300</v>
      </c>
      <c r="H7790">
        <f t="shared" si="243"/>
        <v>139300</v>
      </c>
      <c r="I7790" t="str">
        <f>VLOOKUP(E7790,'Data Produk'!$A$2:$E$2517,3,FALSE)</f>
        <v>BHINNEKA TOWER II AC304 PRO HEADSET ACCESSORIES BLACK</v>
      </c>
      <c r="J7790" t="str">
        <f>VLOOKUP(E7790,'Data Produk'!$A$2:$E$2517,4,FALSE)</f>
        <v>OTHER ACCESSORIES</v>
      </c>
      <c r="K7790" t="str">
        <f>VLOOKUP(D7790,'Data Outlet'!$A$2:$D$17,4,FALSE)</f>
        <v>Joko Susilo</v>
      </c>
      <c r="L7790" t="str">
        <f>VLOOKUP(D7790,'Data Outlet'!$A$2:$D$17,2,FALSE)</f>
        <v>SUMARECON MALL BEKASI</v>
      </c>
    </row>
    <row r="7791" spans="1:12" x14ac:dyDescent="0.25">
      <c r="A7791" t="str">
        <f t="shared" si="244"/>
        <v>T-7790</v>
      </c>
      <c r="B7791" s="3" t="s">
        <v>2585</v>
      </c>
      <c r="C7791" s="6">
        <v>45646</v>
      </c>
      <c r="D7791" s="3" t="s">
        <v>47</v>
      </c>
      <c r="E7791" s="3" t="s">
        <v>2287</v>
      </c>
      <c r="F7791" s="10">
        <v>4</v>
      </c>
      <c r="G7791">
        <f>VLOOKUP(E7791,'Data Produk'!$A$2:$E$2517,5,FALSE)</f>
        <v>230300</v>
      </c>
      <c r="H7791">
        <f t="shared" si="243"/>
        <v>921200</v>
      </c>
      <c r="I7791" t="str">
        <f>VLOOKUP(E7791,'Data Produk'!$A$2:$E$2517,3,FALSE)</f>
        <v>BHINNEKA ATOM81 75% MECHANICAL KEYBOARD NAVY BLUE RED SWITCH</v>
      </c>
      <c r="J7791" t="str">
        <f>VLOOKUP(E7791,'Data Produk'!$A$2:$E$2517,4,FALSE)</f>
        <v>KEYBOARD GAMING</v>
      </c>
      <c r="K7791" t="str">
        <f>VLOOKUP(D7791,'Data Outlet'!$A$2:$D$17,4,FALSE)</f>
        <v>Joko Susilo</v>
      </c>
      <c r="L7791" t="str">
        <f>VLOOKUP(D7791,'Data Outlet'!$A$2:$D$17,2,FALSE)</f>
        <v>SUMARECON MALL BEKASI</v>
      </c>
    </row>
    <row r="7792" spans="1:12" x14ac:dyDescent="0.25">
      <c r="A7792" t="str">
        <f t="shared" si="244"/>
        <v>T-7791</v>
      </c>
      <c r="B7792" s="3" t="s">
        <v>2585</v>
      </c>
      <c r="C7792" s="6">
        <v>45636</v>
      </c>
      <c r="D7792" s="3" t="s">
        <v>47</v>
      </c>
      <c r="E7792" s="3" t="s">
        <v>2288</v>
      </c>
      <c r="F7792" s="10">
        <v>1</v>
      </c>
      <c r="G7792">
        <f>VLOOKUP(E7792,'Data Produk'!$A$2:$E$2517,5,FALSE)</f>
        <v>174300</v>
      </c>
      <c r="H7792">
        <f t="shared" si="243"/>
        <v>174300</v>
      </c>
      <c r="I7792" t="str">
        <f>VLOOKUP(E7792,'Data Produk'!$A$2:$E$2517,3,FALSE)</f>
        <v>BHINNEKA GO TUNE WH06 WIRELESS HEADSET GUN (BLACK)</v>
      </c>
      <c r="J7792" t="str">
        <f>VLOOKUP(E7792,'Data Produk'!$A$2:$E$2517,4,FALSE)</f>
        <v>WIRELESS HEADSET</v>
      </c>
      <c r="K7792" t="str">
        <f>VLOOKUP(D7792,'Data Outlet'!$A$2:$D$17,4,FALSE)</f>
        <v>Joko Susilo</v>
      </c>
      <c r="L7792" t="str">
        <f>VLOOKUP(D7792,'Data Outlet'!$A$2:$D$17,2,FALSE)</f>
        <v>SUMARECON MALL BEKASI</v>
      </c>
    </row>
    <row r="7793" spans="1:12" x14ac:dyDescent="0.25">
      <c r="A7793" t="str">
        <f t="shared" si="244"/>
        <v>T-7792</v>
      </c>
      <c r="B7793" s="3" t="s">
        <v>2585</v>
      </c>
      <c r="C7793" s="6">
        <v>45638</v>
      </c>
      <c r="D7793" s="3" t="s">
        <v>47</v>
      </c>
      <c r="E7793" s="3" t="s">
        <v>2289</v>
      </c>
      <c r="F7793" s="10">
        <v>3</v>
      </c>
      <c r="G7793">
        <f>VLOOKUP(E7793,'Data Produk'!$A$2:$E$2517,5,FALSE)</f>
        <v>83300</v>
      </c>
      <c r="H7793">
        <f t="shared" si="243"/>
        <v>249900</v>
      </c>
      <c r="I7793" t="str">
        <f>VLOOKUP(E7793,'Data Produk'!$A$2:$E$2517,3,FALSE)</f>
        <v>BHINNEKA CRYTO VX7 GAMING MOUSE BLACK</v>
      </c>
      <c r="J7793" t="str">
        <f>VLOOKUP(E7793,'Data Produk'!$A$2:$E$2517,4,FALSE)</f>
        <v>MOUSE GAMING</v>
      </c>
      <c r="K7793" t="str">
        <f>VLOOKUP(D7793,'Data Outlet'!$A$2:$D$17,4,FALSE)</f>
        <v>Joko Susilo</v>
      </c>
      <c r="L7793" t="str">
        <f>VLOOKUP(D7793,'Data Outlet'!$A$2:$D$17,2,FALSE)</f>
        <v>SUMARECON MALL BEKASI</v>
      </c>
    </row>
    <row r="7794" spans="1:12" x14ac:dyDescent="0.25">
      <c r="A7794" t="str">
        <f t="shared" si="244"/>
        <v>T-7793</v>
      </c>
      <c r="B7794" s="3" t="s">
        <v>2585</v>
      </c>
      <c r="C7794" s="6">
        <v>45631</v>
      </c>
      <c r="D7794" s="3" t="s">
        <v>47</v>
      </c>
      <c r="E7794" s="3" t="s">
        <v>1583</v>
      </c>
      <c r="F7794" s="10">
        <v>1</v>
      </c>
      <c r="G7794">
        <f>VLOOKUP(E7794,'Data Produk'!$A$2:$E$2517,5,FALSE)</f>
        <v>139300</v>
      </c>
      <c r="H7794">
        <f t="shared" si="243"/>
        <v>139300</v>
      </c>
      <c r="I7794" t="str">
        <f>VLOOKUP(E7794,'Data Produk'!$A$2:$E$2517,3,FALSE)</f>
        <v>BHINNEKA CHIEF II HG20 GAMING HEADSET BLACK</v>
      </c>
      <c r="J7794" t="str">
        <f>VLOOKUP(E7794,'Data Produk'!$A$2:$E$2517,4,FALSE)</f>
        <v>GAMING HEADSET</v>
      </c>
      <c r="K7794" t="str">
        <f>VLOOKUP(D7794,'Data Outlet'!$A$2:$D$17,4,FALSE)</f>
        <v>Joko Susilo</v>
      </c>
      <c r="L7794" t="str">
        <f>VLOOKUP(D7794,'Data Outlet'!$A$2:$D$17,2,FALSE)</f>
        <v>SUMARECON MALL BEKASI</v>
      </c>
    </row>
    <row r="7795" spans="1:12" x14ac:dyDescent="0.25">
      <c r="A7795" t="str">
        <f t="shared" si="244"/>
        <v>T-7794</v>
      </c>
      <c r="B7795" s="3" t="s">
        <v>2585</v>
      </c>
      <c r="C7795" s="6">
        <v>45649</v>
      </c>
      <c r="D7795" s="3" t="s">
        <v>47</v>
      </c>
      <c r="E7795" s="3" t="s">
        <v>2290</v>
      </c>
      <c r="F7795" s="10">
        <v>1</v>
      </c>
      <c r="G7795">
        <f>VLOOKUP(E7795,'Data Produk'!$A$2:$E$2517,5,FALSE)</f>
        <v>139300</v>
      </c>
      <c r="H7795">
        <f t="shared" si="243"/>
        <v>139300</v>
      </c>
      <c r="I7795" t="str">
        <f>VLOOKUP(E7795,'Data Produk'!$A$2:$E$2517,3,FALSE)</f>
        <v>BHINNEKA VENOM II WGC2 GAMING MOUSE YELLOW</v>
      </c>
      <c r="J7795" t="str">
        <f>VLOOKUP(E7795,'Data Produk'!$A$2:$E$2517,4,FALSE)</f>
        <v>MOUSE GAMING</v>
      </c>
      <c r="K7795" t="str">
        <f>VLOOKUP(D7795,'Data Outlet'!$A$2:$D$17,4,FALSE)</f>
        <v>Joko Susilo</v>
      </c>
      <c r="L7795" t="str">
        <f>VLOOKUP(D7795,'Data Outlet'!$A$2:$D$17,2,FALSE)</f>
        <v>SUMARECON MALL BEKASI</v>
      </c>
    </row>
    <row r="7796" spans="1:12" x14ac:dyDescent="0.25">
      <c r="A7796" t="str">
        <f t="shared" si="244"/>
        <v>T-7795</v>
      </c>
      <c r="B7796" s="3" t="s">
        <v>2585</v>
      </c>
      <c r="C7796" s="6">
        <v>45651</v>
      </c>
      <c r="D7796" s="3" t="s">
        <v>47</v>
      </c>
      <c r="E7796" s="3" t="s">
        <v>2291</v>
      </c>
      <c r="F7796" s="10">
        <v>1</v>
      </c>
      <c r="G7796">
        <f>VLOOKUP(E7796,'Data Produk'!$A$2:$E$2517,5,FALSE)</f>
        <v>244300</v>
      </c>
      <c r="H7796">
        <f t="shared" si="243"/>
        <v>244300</v>
      </c>
      <c r="I7796" t="str">
        <f>VLOOKUP(E7796,'Data Produk'!$A$2:$E$2517,3,FALSE)</f>
        <v>BHINNEKA SHOOTER III WGP13S GAMEPAD BLACK</v>
      </c>
      <c r="J7796" t="str">
        <f>VLOOKUP(E7796,'Data Produk'!$A$2:$E$2517,4,FALSE)</f>
        <v>GAMEPAD</v>
      </c>
      <c r="K7796" t="str">
        <f>VLOOKUP(D7796,'Data Outlet'!$A$2:$D$17,4,FALSE)</f>
        <v>Joko Susilo</v>
      </c>
      <c r="L7796" t="str">
        <f>VLOOKUP(D7796,'Data Outlet'!$A$2:$D$17,2,FALSE)</f>
        <v>SUMARECON MALL BEKASI</v>
      </c>
    </row>
    <row r="7797" spans="1:12" x14ac:dyDescent="0.25">
      <c r="A7797" t="str">
        <f t="shared" si="244"/>
        <v>T-7796</v>
      </c>
      <c r="B7797" s="3" t="s">
        <v>2585</v>
      </c>
      <c r="C7797" s="6">
        <v>45628</v>
      </c>
      <c r="D7797" s="3" t="s">
        <v>47</v>
      </c>
      <c r="E7797" s="3" t="s">
        <v>2292</v>
      </c>
      <c r="F7797" s="10">
        <v>1</v>
      </c>
      <c r="G7797">
        <f>VLOOKUP(E7797,'Data Produk'!$A$2:$E$2517,5,FALSE)</f>
        <v>230300</v>
      </c>
      <c r="H7797">
        <f t="shared" si="243"/>
        <v>230300</v>
      </c>
      <c r="I7797" t="str">
        <f>VLOOKUP(E7797,'Data Produk'!$A$2:$E$2517,3,FALSE)</f>
        <v>BHINNEKA ATOM87 MECHANICAL KEYBOARD BLACK BLUE SWITCH</v>
      </c>
      <c r="J7797" t="str">
        <f>VLOOKUP(E7797,'Data Produk'!$A$2:$E$2517,4,FALSE)</f>
        <v>KEYBOARD GAMING</v>
      </c>
      <c r="K7797" t="str">
        <f>VLOOKUP(D7797,'Data Outlet'!$A$2:$D$17,4,FALSE)</f>
        <v>Joko Susilo</v>
      </c>
      <c r="L7797" t="str">
        <f>VLOOKUP(D7797,'Data Outlet'!$A$2:$D$17,2,FALSE)</f>
        <v>SUMARECON MALL BEKASI</v>
      </c>
    </row>
    <row r="7798" spans="1:12" x14ac:dyDescent="0.25">
      <c r="A7798" t="str">
        <f t="shared" si="244"/>
        <v>T-7797</v>
      </c>
      <c r="B7798" s="3" t="s">
        <v>2585</v>
      </c>
      <c r="C7798" s="6">
        <v>45628</v>
      </c>
      <c r="D7798" s="3" t="s">
        <v>47</v>
      </c>
      <c r="E7798" s="3" t="s">
        <v>1839</v>
      </c>
      <c r="F7798" s="10">
        <v>3</v>
      </c>
      <c r="G7798">
        <f>VLOOKUP(E7798,'Data Produk'!$A$2:$E$2517,5,FALSE)</f>
        <v>57150</v>
      </c>
      <c r="H7798">
        <f t="shared" si="243"/>
        <v>171450</v>
      </c>
      <c r="I7798" t="str">
        <f>VLOOKUP(E7798,'Data Produk'!$A$2:$E$2517,3,FALSE)</f>
        <v>BHINNEKA AGILE MP353 GAMING MOUSEPAD BLACK</v>
      </c>
      <c r="J7798" t="str">
        <f>VLOOKUP(E7798,'Data Produk'!$A$2:$E$2517,4,FALSE)</f>
        <v>GAMING MOUSEPAD</v>
      </c>
      <c r="K7798" t="str">
        <f>VLOOKUP(D7798,'Data Outlet'!$A$2:$D$17,4,FALSE)</f>
        <v>Joko Susilo</v>
      </c>
      <c r="L7798" t="str">
        <f>VLOOKUP(D7798,'Data Outlet'!$A$2:$D$17,2,FALSE)</f>
        <v>SUMARECON MALL BEKASI</v>
      </c>
    </row>
    <row r="7799" spans="1:12" x14ac:dyDescent="0.25">
      <c r="A7799" t="str">
        <f t="shared" si="244"/>
        <v>T-7798</v>
      </c>
      <c r="B7799" s="3" t="s">
        <v>2585</v>
      </c>
      <c r="C7799" s="6">
        <v>45652</v>
      </c>
      <c r="D7799" s="3" t="s">
        <v>47</v>
      </c>
      <c r="E7799" s="3" t="s">
        <v>2293</v>
      </c>
      <c r="F7799" s="10">
        <v>1</v>
      </c>
      <c r="G7799">
        <f>VLOOKUP(E7799,'Data Produk'!$A$2:$E$2517,5,FALSE)</f>
        <v>139300</v>
      </c>
      <c r="H7799">
        <f t="shared" si="243"/>
        <v>139300</v>
      </c>
      <c r="I7799" t="str">
        <f>VLOOKUP(E7799,'Data Produk'!$A$2:$E$2517,3,FALSE)</f>
        <v>BHINNEKA VENOM II WGC2 GAMING MOUSE BLUE</v>
      </c>
      <c r="J7799" t="str">
        <f>VLOOKUP(E7799,'Data Produk'!$A$2:$E$2517,4,FALSE)</f>
        <v>MOUSE GAMING</v>
      </c>
      <c r="K7799" t="str">
        <f>VLOOKUP(D7799,'Data Outlet'!$A$2:$D$17,4,FALSE)</f>
        <v>Joko Susilo</v>
      </c>
      <c r="L7799" t="str">
        <f>VLOOKUP(D7799,'Data Outlet'!$A$2:$D$17,2,FALSE)</f>
        <v>SUMARECON MALL BEKASI</v>
      </c>
    </row>
    <row r="7800" spans="1:12" x14ac:dyDescent="0.25">
      <c r="A7800" t="str">
        <f t="shared" si="244"/>
        <v>T-7799</v>
      </c>
      <c r="B7800" s="3" t="s">
        <v>2585</v>
      </c>
      <c r="C7800" s="6">
        <v>45635</v>
      </c>
      <c r="D7800" s="3" t="s">
        <v>47</v>
      </c>
      <c r="E7800" s="3" t="s">
        <v>2294</v>
      </c>
      <c r="F7800" s="10">
        <v>1</v>
      </c>
      <c r="G7800">
        <f>VLOOKUP(E7800,'Data Produk'!$A$2:$E$2517,5,FALSE)</f>
        <v>90300</v>
      </c>
      <c r="H7800">
        <f t="shared" si="243"/>
        <v>90300</v>
      </c>
      <c r="I7800" t="str">
        <f>VLOOKUP(E7800,'Data Produk'!$A$2:$E$2517,3,FALSE)</f>
        <v>BHINNEKA KANATA S VX9S GAMING MOUSE PINK</v>
      </c>
      <c r="J7800" t="str">
        <f>VLOOKUP(E7800,'Data Produk'!$A$2:$E$2517,4,FALSE)</f>
        <v>MOUSE GAMING</v>
      </c>
      <c r="K7800" t="str">
        <f>VLOOKUP(D7800,'Data Outlet'!$A$2:$D$17,4,FALSE)</f>
        <v>Joko Susilo</v>
      </c>
      <c r="L7800" t="str">
        <f>VLOOKUP(D7800,'Data Outlet'!$A$2:$D$17,2,FALSE)</f>
        <v>SUMARECON MALL BEKASI</v>
      </c>
    </row>
    <row r="7801" spans="1:12" x14ac:dyDescent="0.25">
      <c r="A7801" t="str">
        <f t="shared" si="244"/>
        <v>T-7800</v>
      </c>
      <c r="B7801" s="3" t="s">
        <v>2585</v>
      </c>
      <c r="C7801" s="6">
        <v>45653</v>
      </c>
      <c r="D7801" s="3" t="s">
        <v>47</v>
      </c>
      <c r="E7801" s="3" t="s">
        <v>2295</v>
      </c>
      <c r="F7801" s="10">
        <v>2</v>
      </c>
      <c r="G7801">
        <f>VLOOKUP(E7801,'Data Produk'!$A$2:$E$2517,5,FALSE)</f>
        <v>230300</v>
      </c>
      <c r="H7801">
        <f t="shared" si="243"/>
        <v>460600</v>
      </c>
      <c r="I7801" t="str">
        <f>VLOOKUP(E7801,'Data Produk'!$A$2:$E$2517,3,FALSE)</f>
        <v>BHINNEKA ATOM87 MECHANICAL KEYBOARD BLACK RED SWITCH</v>
      </c>
      <c r="J7801" t="str">
        <f>VLOOKUP(E7801,'Data Produk'!$A$2:$E$2517,4,FALSE)</f>
        <v>KEYBOARD GAMING</v>
      </c>
      <c r="K7801" t="str">
        <f>VLOOKUP(D7801,'Data Outlet'!$A$2:$D$17,4,FALSE)</f>
        <v>Joko Susilo</v>
      </c>
      <c r="L7801" t="str">
        <f>VLOOKUP(D7801,'Data Outlet'!$A$2:$D$17,2,FALSE)</f>
        <v>SUMARECON MALL BEKASI</v>
      </c>
    </row>
    <row r="7802" spans="1:12" x14ac:dyDescent="0.25">
      <c r="A7802" t="str">
        <f t="shared" si="244"/>
        <v>T-7801</v>
      </c>
      <c r="B7802" s="3" t="s">
        <v>2585</v>
      </c>
      <c r="C7802" s="6">
        <v>45644</v>
      </c>
      <c r="D7802" s="3" t="s">
        <v>47</v>
      </c>
      <c r="E7802" s="3" t="s">
        <v>2296</v>
      </c>
      <c r="F7802" s="10">
        <v>1</v>
      </c>
      <c r="G7802">
        <f>VLOOKUP(E7802,'Data Produk'!$A$2:$E$2517,5,FALSE)</f>
        <v>349300</v>
      </c>
      <c r="H7802">
        <f t="shared" si="243"/>
        <v>349300</v>
      </c>
      <c r="I7802" t="str">
        <f>VLOOKUP(E7802,'Data Produk'!$A$2:$E$2517,3,FALSE)</f>
        <v>BHINNEKA ATO MP905 DESKMAT ONE PIECE SANJI</v>
      </c>
      <c r="J7802" t="str">
        <f>VLOOKUP(E7802,'Data Produk'!$A$2:$E$2517,4,FALSE)</f>
        <v>DESKMAT</v>
      </c>
      <c r="K7802" t="str">
        <f>VLOOKUP(D7802,'Data Outlet'!$A$2:$D$17,4,FALSE)</f>
        <v>Joko Susilo</v>
      </c>
      <c r="L7802" t="str">
        <f>VLOOKUP(D7802,'Data Outlet'!$A$2:$D$17,2,FALSE)</f>
        <v>SUMARECON MALL BEKASI</v>
      </c>
    </row>
    <row r="7803" spans="1:12" x14ac:dyDescent="0.25">
      <c r="A7803" t="str">
        <f t="shared" si="244"/>
        <v>T-7802</v>
      </c>
      <c r="B7803" s="3" t="s">
        <v>2585</v>
      </c>
      <c r="C7803" s="6">
        <v>45639</v>
      </c>
      <c r="D7803" s="3" t="s">
        <v>47</v>
      </c>
      <c r="E7803" s="3" t="s">
        <v>2297</v>
      </c>
      <c r="F7803" s="10">
        <v>1</v>
      </c>
      <c r="G7803">
        <f>VLOOKUP(E7803,'Data Produk'!$A$2:$E$2517,5,FALSE)</f>
        <v>139300</v>
      </c>
      <c r="H7803">
        <f t="shared" si="243"/>
        <v>139300</v>
      </c>
      <c r="I7803" t="str">
        <f>VLOOKUP(E7803,'Data Produk'!$A$2:$E$2517,3,FALSE)</f>
        <v>BHINNEKA VENOM II WGC2 GAMING MOUSE PINK</v>
      </c>
      <c r="J7803" t="str">
        <f>VLOOKUP(E7803,'Data Produk'!$A$2:$E$2517,4,FALSE)</f>
        <v>MOUSE GAMING</v>
      </c>
      <c r="K7803" t="str">
        <f>VLOOKUP(D7803,'Data Outlet'!$A$2:$D$17,4,FALSE)</f>
        <v>Joko Susilo</v>
      </c>
      <c r="L7803" t="str">
        <f>VLOOKUP(D7803,'Data Outlet'!$A$2:$D$17,2,FALSE)</f>
        <v>SUMARECON MALL BEKASI</v>
      </c>
    </row>
    <row r="7804" spans="1:12" x14ac:dyDescent="0.25">
      <c r="A7804" t="str">
        <f t="shared" si="244"/>
        <v>T-7803</v>
      </c>
      <c r="B7804" s="3" t="s">
        <v>2585</v>
      </c>
      <c r="C7804" s="6">
        <v>45648</v>
      </c>
      <c r="D7804" s="3" t="s">
        <v>47</v>
      </c>
      <c r="E7804" s="3" t="s">
        <v>2298</v>
      </c>
      <c r="F7804" s="10">
        <v>4</v>
      </c>
      <c r="G7804">
        <f>VLOOKUP(E7804,'Data Produk'!$A$2:$E$2517,5,FALSE)</f>
        <v>139300</v>
      </c>
      <c r="H7804">
        <f t="shared" si="243"/>
        <v>557200</v>
      </c>
      <c r="I7804" t="str">
        <f>VLOOKUP(E7804,'Data Produk'!$A$2:$E$2517,3,FALSE)</f>
        <v>BHINNEKA VENOM II WGC2 GAMING MOUSE BLACK</v>
      </c>
      <c r="J7804" t="str">
        <f>VLOOKUP(E7804,'Data Produk'!$A$2:$E$2517,4,FALSE)</f>
        <v>MOUSE GAMING</v>
      </c>
      <c r="K7804" t="str">
        <f>VLOOKUP(D7804,'Data Outlet'!$A$2:$D$17,4,FALSE)</f>
        <v>Joko Susilo</v>
      </c>
      <c r="L7804" t="str">
        <f>VLOOKUP(D7804,'Data Outlet'!$A$2:$D$17,2,FALSE)</f>
        <v>SUMARECON MALL BEKASI</v>
      </c>
    </row>
    <row r="7805" spans="1:12" x14ac:dyDescent="0.25">
      <c r="A7805" t="str">
        <f t="shared" si="244"/>
        <v>T-7804</v>
      </c>
      <c r="B7805" s="3" t="s">
        <v>2585</v>
      </c>
      <c r="C7805" s="6">
        <v>45645</v>
      </c>
      <c r="D7805" s="3" t="s">
        <v>47</v>
      </c>
      <c r="E7805" s="3" t="s">
        <v>2299</v>
      </c>
      <c r="F7805" s="10">
        <v>1</v>
      </c>
      <c r="G7805">
        <f>VLOOKUP(E7805,'Data Produk'!$A$2:$E$2517,5,FALSE)</f>
        <v>279300</v>
      </c>
      <c r="H7805">
        <f t="shared" si="243"/>
        <v>279300</v>
      </c>
      <c r="I7805" t="str">
        <f>VLOOKUP(E7805,'Data Produk'!$A$2:$E$2517,3,FALSE)</f>
        <v>BHINNEKA BLAKE S WGC5S GAMING MOUSE WHITE</v>
      </c>
      <c r="J7805" t="str">
        <f>VLOOKUP(E7805,'Data Produk'!$A$2:$E$2517,4,FALSE)</f>
        <v>MOUSE GAMING</v>
      </c>
      <c r="K7805" t="str">
        <f>VLOOKUP(D7805,'Data Outlet'!$A$2:$D$17,4,FALSE)</f>
        <v>Joko Susilo</v>
      </c>
      <c r="L7805" t="str">
        <f>VLOOKUP(D7805,'Data Outlet'!$A$2:$D$17,2,FALSE)</f>
        <v>SUMARECON MALL BEKASI</v>
      </c>
    </row>
    <row r="7806" spans="1:12" x14ac:dyDescent="0.25">
      <c r="A7806" t="str">
        <f t="shared" si="244"/>
        <v>T-7805</v>
      </c>
      <c r="B7806" s="3" t="s">
        <v>2585</v>
      </c>
      <c r="C7806" s="6">
        <v>45636</v>
      </c>
      <c r="D7806" s="3" t="s">
        <v>47</v>
      </c>
      <c r="E7806" s="3" t="s">
        <v>2300</v>
      </c>
      <c r="F7806" s="10">
        <v>1</v>
      </c>
      <c r="G7806">
        <f>VLOOKUP(E7806,'Data Produk'!$A$2:$E$2517,5,FALSE)</f>
        <v>160300</v>
      </c>
      <c r="H7806">
        <f t="shared" si="243"/>
        <v>160300</v>
      </c>
      <c r="I7806" t="str">
        <f>VLOOKUP(E7806,'Data Produk'!$A$2:$E$2517,3,FALSE)</f>
        <v>BHINNEKA GO VIBE WH05 WIRELESS HEADSET BLACK</v>
      </c>
      <c r="J7806" t="str">
        <f>VLOOKUP(E7806,'Data Produk'!$A$2:$E$2517,4,FALSE)</f>
        <v>WIRELESS HEADSET</v>
      </c>
      <c r="K7806" t="str">
        <f>VLOOKUP(D7806,'Data Outlet'!$A$2:$D$17,4,FALSE)</f>
        <v>Joko Susilo</v>
      </c>
      <c r="L7806" t="str">
        <f>VLOOKUP(D7806,'Data Outlet'!$A$2:$D$17,2,FALSE)</f>
        <v>SUMARECON MALL BEKASI</v>
      </c>
    </row>
    <row r="7807" spans="1:12" x14ac:dyDescent="0.25">
      <c r="A7807" t="str">
        <f t="shared" si="244"/>
        <v>T-7806</v>
      </c>
      <c r="B7807" s="3" t="s">
        <v>2585</v>
      </c>
      <c r="C7807" s="6">
        <v>45654</v>
      </c>
      <c r="D7807" s="3" t="s">
        <v>47</v>
      </c>
      <c r="E7807" s="3" t="s">
        <v>1834</v>
      </c>
      <c r="F7807" s="10">
        <v>1</v>
      </c>
      <c r="G7807">
        <f>VLOOKUP(E7807,'Data Produk'!$A$2:$E$2517,5,FALSE)</f>
        <v>131850</v>
      </c>
      <c r="H7807">
        <f t="shared" si="243"/>
        <v>131850</v>
      </c>
      <c r="I7807" t="str">
        <f>VLOOKUP(E7807,'Data Produk'!$A$2:$E$2517,3,FALSE)</f>
        <v>BHINNEKA VENOM II WGC2 GAMING MOUSE MINT</v>
      </c>
      <c r="J7807" t="str">
        <f>VLOOKUP(E7807,'Data Produk'!$A$2:$E$2517,4,FALSE)</f>
        <v>MOUSE GAMING</v>
      </c>
      <c r="K7807" t="str">
        <f>VLOOKUP(D7807,'Data Outlet'!$A$2:$D$17,4,FALSE)</f>
        <v>Joko Susilo</v>
      </c>
      <c r="L7807" t="str">
        <f>VLOOKUP(D7807,'Data Outlet'!$A$2:$D$17,2,FALSE)</f>
        <v>SUMARECON MALL BEKASI</v>
      </c>
    </row>
    <row r="7808" spans="1:12" x14ac:dyDescent="0.25">
      <c r="A7808" t="str">
        <f t="shared" si="244"/>
        <v>T-7807</v>
      </c>
      <c r="B7808" s="3" t="s">
        <v>2585</v>
      </c>
      <c r="C7808" s="6">
        <v>45634</v>
      </c>
      <c r="D7808" s="3" t="s">
        <v>47</v>
      </c>
      <c r="E7808" s="3" t="s">
        <v>2301</v>
      </c>
      <c r="F7808" s="10">
        <v>1</v>
      </c>
      <c r="G7808">
        <f>VLOOKUP(E7808,'Data Produk'!$A$2:$E$2517,5,FALSE)</f>
        <v>181300</v>
      </c>
      <c r="H7808">
        <f t="shared" si="243"/>
        <v>181300</v>
      </c>
      <c r="I7808" t="str">
        <f>VLOOKUP(E7808,'Data Produk'!$A$2:$E$2517,3,FALSE)</f>
        <v>BHINNEKA GO TUNE WH06 WIRELESS HEADSET BEIGE</v>
      </c>
      <c r="J7808" t="str">
        <f>VLOOKUP(E7808,'Data Produk'!$A$2:$E$2517,4,FALSE)</f>
        <v>WIRELESS HEADSET</v>
      </c>
      <c r="K7808" t="str">
        <f>VLOOKUP(D7808,'Data Outlet'!$A$2:$D$17,4,FALSE)</f>
        <v>Joko Susilo</v>
      </c>
      <c r="L7808" t="str">
        <f>VLOOKUP(D7808,'Data Outlet'!$A$2:$D$17,2,FALSE)</f>
        <v>SUMARECON MALL BEKASI</v>
      </c>
    </row>
    <row r="7809" spans="1:12" x14ac:dyDescent="0.25">
      <c r="A7809" t="str">
        <f t="shared" si="244"/>
        <v>T-7808</v>
      </c>
      <c r="B7809" s="3" t="s">
        <v>2585</v>
      </c>
      <c r="C7809" s="6">
        <v>45654</v>
      </c>
      <c r="D7809" s="3" t="s">
        <v>47</v>
      </c>
      <c r="E7809" s="3" t="s">
        <v>2302</v>
      </c>
      <c r="F7809" s="10">
        <v>1</v>
      </c>
      <c r="G7809">
        <f>VLOOKUP(E7809,'Data Produk'!$A$2:$E$2517,5,FALSE)</f>
        <v>588000</v>
      </c>
      <c r="H7809">
        <f t="shared" si="243"/>
        <v>588000</v>
      </c>
      <c r="I7809" t="str">
        <f>VLOOKUP(E7809,'Data Produk'!$A$2:$E$2517,3,FALSE)</f>
        <v>BHINNEKA  ATOM PRO96 95% MECHANICAL KEYBOARD SATURN (GREY) RED SWITCH</v>
      </c>
      <c r="J7809" t="str">
        <f>VLOOKUP(E7809,'Data Produk'!$A$2:$E$2517,4,FALSE)</f>
        <v>KEYBOARD GAMING</v>
      </c>
      <c r="K7809" t="str">
        <f>VLOOKUP(D7809,'Data Outlet'!$A$2:$D$17,4,FALSE)</f>
        <v>Joko Susilo</v>
      </c>
      <c r="L7809" t="str">
        <f>VLOOKUP(D7809,'Data Outlet'!$A$2:$D$17,2,FALSE)</f>
        <v>SUMARECON MALL BEKASI</v>
      </c>
    </row>
    <row r="7810" spans="1:12" x14ac:dyDescent="0.25">
      <c r="A7810" t="str">
        <f t="shared" si="244"/>
        <v>T-7809</v>
      </c>
      <c r="B7810" s="3" t="s">
        <v>2585</v>
      </c>
      <c r="C7810" s="6">
        <v>45656</v>
      </c>
      <c r="D7810" s="3" t="s">
        <v>47</v>
      </c>
      <c r="E7810" s="3" t="s">
        <v>2303</v>
      </c>
      <c r="F7810" s="10">
        <v>1</v>
      </c>
      <c r="G7810">
        <f>VLOOKUP(E7810,'Data Produk'!$A$2:$E$2517,5,FALSE)</f>
        <v>279300</v>
      </c>
      <c r="H7810">
        <f t="shared" si="243"/>
        <v>279300</v>
      </c>
      <c r="I7810" t="str">
        <f>VLOOKUP(E7810,'Data Produk'!$A$2:$E$2517,3,FALSE)</f>
        <v>BHINNEKA BLAKE S WGC5S GAMING MOUSE BLACK</v>
      </c>
      <c r="J7810" t="str">
        <f>VLOOKUP(E7810,'Data Produk'!$A$2:$E$2517,4,FALSE)</f>
        <v>MOUSE GAMING</v>
      </c>
      <c r="K7810" t="str">
        <f>VLOOKUP(D7810,'Data Outlet'!$A$2:$D$17,4,FALSE)</f>
        <v>Joko Susilo</v>
      </c>
      <c r="L7810" t="str">
        <f>VLOOKUP(D7810,'Data Outlet'!$A$2:$D$17,2,FALSE)</f>
        <v>SUMARECON MALL BEKASI</v>
      </c>
    </row>
    <row r="7811" spans="1:12" x14ac:dyDescent="0.25">
      <c r="A7811" t="str">
        <f t="shared" si="244"/>
        <v>T-7810</v>
      </c>
      <c r="B7811" s="3" t="s">
        <v>2585</v>
      </c>
      <c r="C7811" s="6">
        <v>45647</v>
      </c>
      <c r="D7811" s="3" t="s">
        <v>46</v>
      </c>
      <c r="E7811" s="3" t="s">
        <v>2304</v>
      </c>
      <c r="F7811" s="10">
        <v>2</v>
      </c>
      <c r="G7811">
        <f>VLOOKUP(E7811,'Data Produk'!$A$2:$E$2517,5,FALSE)</f>
        <v>83300</v>
      </c>
      <c r="H7811">
        <f t="shared" ref="H7811:H7874" si="245">G7811*F7811</f>
        <v>166600</v>
      </c>
      <c r="I7811" t="str">
        <f>VLOOKUP(E7811,'Data Produk'!$A$2:$E$2517,3,FALSE)</f>
        <v>BHINNEKA POWER PACK S1 10.000 mAh POWERBANK WHITE</v>
      </c>
      <c r="J7811" t="str">
        <f>VLOOKUP(E7811,'Data Produk'!$A$2:$E$2517,4,FALSE)</f>
        <v>POWERBANK</v>
      </c>
      <c r="K7811" t="str">
        <f>VLOOKUP(D7811,'Data Outlet'!$A$2:$D$17,4,FALSE)</f>
        <v>Citra Dewi</v>
      </c>
      <c r="L7811" t="str">
        <f>VLOOKUP(D7811,'Data Outlet'!$A$2:$D$17,2,FALSE)</f>
        <v>PONDOK INDAH MALL</v>
      </c>
    </row>
    <row r="7812" spans="1:12" x14ac:dyDescent="0.25">
      <c r="A7812" t="str">
        <f t="shared" si="244"/>
        <v>T-7811</v>
      </c>
      <c r="B7812" s="3" t="s">
        <v>2585</v>
      </c>
      <c r="C7812" s="6">
        <v>45637</v>
      </c>
      <c r="D7812" s="3" t="s">
        <v>46</v>
      </c>
      <c r="E7812" s="3" t="s">
        <v>2305</v>
      </c>
      <c r="F7812" s="10">
        <v>1</v>
      </c>
      <c r="G7812">
        <f>VLOOKUP(E7812,'Data Produk'!$A$2:$E$2517,5,FALSE)</f>
        <v>111300</v>
      </c>
      <c r="H7812">
        <f t="shared" si="245"/>
        <v>111300</v>
      </c>
      <c r="I7812" t="str">
        <f>VLOOKUP(E7812,'Data Produk'!$A$2:$E$2517,3,FALSE)</f>
        <v>BHINNEKA WAVE14 TW14 TRUE WIRELESS MATCHA GREEN</v>
      </c>
      <c r="J7812" t="str">
        <f>VLOOKUP(E7812,'Data Produk'!$A$2:$E$2517,4,FALSE)</f>
        <v>TWS</v>
      </c>
      <c r="K7812" t="str">
        <f>VLOOKUP(D7812,'Data Outlet'!$A$2:$D$17,4,FALSE)</f>
        <v>Citra Dewi</v>
      </c>
      <c r="L7812" t="str">
        <f>VLOOKUP(D7812,'Data Outlet'!$A$2:$D$17,2,FALSE)</f>
        <v>PONDOK INDAH MALL</v>
      </c>
    </row>
    <row r="7813" spans="1:12" x14ac:dyDescent="0.25">
      <c r="A7813" t="str">
        <f t="shared" si="244"/>
        <v>T-7812</v>
      </c>
      <c r="B7813" s="3" t="s">
        <v>2585</v>
      </c>
      <c r="C7813" s="6">
        <v>45631</v>
      </c>
      <c r="D7813" s="3" t="s">
        <v>46</v>
      </c>
      <c r="E7813" s="3" t="s">
        <v>2306</v>
      </c>
      <c r="F7813" s="10">
        <v>3</v>
      </c>
      <c r="G7813">
        <f>VLOOKUP(E7813,'Data Produk'!$A$2:$E$2517,5,FALSE)</f>
        <v>20300</v>
      </c>
      <c r="H7813">
        <f t="shared" si="245"/>
        <v>60900</v>
      </c>
      <c r="I7813" t="str">
        <f>VLOOKUP(E7813,'Data Produk'!$A$2:$E$2517,3,FALSE)</f>
        <v>BHINNEKA LINKPODS ES3 WIRED EARBUDS WHITE</v>
      </c>
      <c r="J7813" t="str">
        <f>VLOOKUP(E7813,'Data Produk'!$A$2:$E$2517,4,FALSE)</f>
        <v>EARPHONE</v>
      </c>
      <c r="K7813" t="str">
        <f>VLOOKUP(D7813,'Data Outlet'!$A$2:$D$17,4,FALSE)</f>
        <v>Citra Dewi</v>
      </c>
      <c r="L7813" t="str">
        <f>VLOOKUP(D7813,'Data Outlet'!$A$2:$D$17,2,FALSE)</f>
        <v>PONDOK INDAH MALL</v>
      </c>
    </row>
    <row r="7814" spans="1:12" x14ac:dyDescent="0.25">
      <c r="A7814" t="str">
        <f t="shared" si="244"/>
        <v>T-7813</v>
      </c>
      <c r="B7814" s="3" t="s">
        <v>2585</v>
      </c>
      <c r="C7814" s="6">
        <v>45651</v>
      </c>
      <c r="D7814" s="3" t="s">
        <v>46</v>
      </c>
      <c r="E7814" s="3" t="s">
        <v>2307</v>
      </c>
      <c r="F7814" s="10">
        <v>2</v>
      </c>
      <c r="G7814">
        <f>VLOOKUP(E7814,'Data Produk'!$A$2:$E$2517,5,FALSE)</f>
        <v>111300</v>
      </c>
      <c r="H7814">
        <f t="shared" si="245"/>
        <v>222600</v>
      </c>
      <c r="I7814" t="str">
        <f>VLOOKUP(E7814,'Data Produk'!$A$2:$E$2517,3,FALSE)</f>
        <v>BHINNEKA WAVE13 TW13 TRUE WIRELESS WHITE</v>
      </c>
      <c r="J7814" t="str">
        <f>VLOOKUP(E7814,'Data Produk'!$A$2:$E$2517,4,FALSE)</f>
        <v>TWS</v>
      </c>
      <c r="K7814" t="str">
        <f>VLOOKUP(D7814,'Data Outlet'!$A$2:$D$17,4,FALSE)</f>
        <v>Citra Dewi</v>
      </c>
      <c r="L7814" t="str">
        <f>VLOOKUP(D7814,'Data Outlet'!$A$2:$D$17,2,FALSE)</f>
        <v>PONDOK INDAH MALL</v>
      </c>
    </row>
    <row r="7815" spans="1:12" x14ac:dyDescent="0.25">
      <c r="A7815" t="str">
        <f t="shared" si="244"/>
        <v>T-7814</v>
      </c>
      <c r="B7815" s="3" t="s">
        <v>2585</v>
      </c>
      <c r="C7815" s="6">
        <v>45646</v>
      </c>
      <c r="D7815" s="3" t="s">
        <v>46</v>
      </c>
      <c r="E7815" s="3" t="s">
        <v>2308</v>
      </c>
      <c r="F7815" s="10">
        <v>2</v>
      </c>
      <c r="G7815">
        <f>VLOOKUP(E7815,'Data Produk'!$A$2:$E$2517,5,FALSE)</f>
        <v>83300</v>
      </c>
      <c r="H7815">
        <f t="shared" si="245"/>
        <v>166600</v>
      </c>
      <c r="I7815" t="str">
        <f>VLOOKUP(E7815,'Data Produk'!$A$2:$E$2517,3,FALSE)</f>
        <v>BHINNEKA WAVE11 TW11 V2 TRUE WIRELESS BLACK</v>
      </c>
      <c r="J7815" t="str">
        <f>VLOOKUP(E7815,'Data Produk'!$A$2:$E$2517,4,FALSE)</f>
        <v>TWS</v>
      </c>
      <c r="K7815" t="str">
        <f>VLOOKUP(D7815,'Data Outlet'!$A$2:$D$17,4,FALSE)</f>
        <v>Citra Dewi</v>
      </c>
      <c r="L7815" t="str">
        <f>VLOOKUP(D7815,'Data Outlet'!$A$2:$D$17,2,FALSE)</f>
        <v>PONDOK INDAH MALL</v>
      </c>
    </row>
    <row r="7816" spans="1:12" x14ac:dyDescent="0.25">
      <c r="A7816" t="str">
        <f t="shared" si="244"/>
        <v>T-7815</v>
      </c>
      <c r="B7816" s="3" t="s">
        <v>2585</v>
      </c>
      <c r="C7816" s="6">
        <v>45629</v>
      </c>
      <c r="D7816" s="3" t="s">
        <v>46</v>
      </c>
      <c r="E7816" s="3" t="s">
        <v>2309</v>
      </c>
      <c r="F7816" s="10">
        <v>3</v>
      </c>
      <c r="G7816">
        <f>VLOOKUP(E7816,'Data Produk'!$A$2:$E$2517,5,FALSE)</f>
        <v>111300</v>
      </c>
      <c r="H7816">
        <f t="shared" si="245"/>
        <v>333900</v>
      </c>
      <c r="I7816" t="str">
        <f>VLOOKUP(E7816,'Data Produk'!$A$2:$E$2517,3,FALSE)</f>
        <v>BHINNEKA WAVE13 TW13 TRUE WIRELESS BLACK</v>
      </c>
      <c r="J7816" t="str">
        <f>VLOOKUP(E7816,'Data Produk'!$A$2:$E$2517,4,FALSE)</f>
        <v>TWS</v>
      </c>
      <c r="K7816" t="str">
        <f>VLOOKUP(D7816,'Data Outlet'!$A$2:$D$17,4,FALSE)</f>
        <v>Citra Dewi</v>
      </c>
      <c r="L7816" t="str">
        <f>VLOOKUP(D7816,'Data Outlet'!$A$2:$D$17,2,FALSE)</f>
        <v>PONDOK INDAH MALL</v>
      </c>
    </row>
    <row r="7817" spans="1:12" x14ac:dyDescent="0.25">
      <c r="A7817" t="str">
        <f t="shared" si="244"/>
        <v>T-7816</v>
      </c>
      <c r="B7817" s="3" t="s">
        <v>2585</v>
      </c>
      <c r="C7817" s="6">
        <v>45657</v>
      </c>
      <c r="D7817" s="3" t="s">
        <v>46</v>
      </c>
      <c r="E7817" s="3" t="s">
        <v>2310</v>
      </c>
      <c r="F7817" s="10">
        <v>2</v>
      </c>
      <c r="G7817">
        <f>VLOOKUP(E7817,'Data Produk'!$A$2:$E$2517,5,FALSE)</f>
        <v>83300</v>
      </c>
      <c r="H7817">
        <f t="shared" si="245"/>
        <v>166600</v>
      </c>
      <c r="I7817" t="str">
        <f>VLOOKUP(E7817,'Data Produk'!$A$2:$E$2517,3,FALSE)</f>
        <v>BHINNEKA POWER PACK S1 10.000 mAh POWERBANK BLACK</v>
      </c>
      <c r="J7817" t="str">
        <f>VLOOKUP(E7817,'Data Produk'!$A$2:$E$2517,4,FALSE)</f>
        <v>POWERBANK</v>
      </c>
      <c r="K7817" t="str">
        <f>VLOOKUP(D7817,'Data Outlet'!$A$2:$D$17,4,FALSE)</f>
        <v>Citra Dewi</v>
      </c>
      <c r="L7817" t="str">
        <f>VLOOKUP(D7817,'Data Outlet'!$A$2:$D$17,2,FALSE)</f>
        <v>PONDOK INDAH MALL</v>
      </c>
    </row>
    <row r="7818" spans="1:12" x14ac:dyDescent="0.25">
      <c r="A7818" t="str">
        <f t="shared" si="244"/>
        <v>T-7817</v>
      </c>
      <c r="B7818" s="3" t="s">
        <v>2585</v>
      </c>
      <c r="C7818" s="6">
        <v>45641</v>
      </c>
      <c r="D7818" s="3" t="s">
        <v>46</v>
      </c>
      <c r="E7818" s="3" t="s">
        <v>2311</v>
      </c>
      <c r="F7818" s="10">
        <v>1</v>
      </c>
      <c r="G7818">
        <f>VLOOKUP(E7818,'Data Produk'!$A$2:$E$2517,5,FALSE)</f>
        <v>83300</v>
      </c>
      <c r="H7818">
        <f t="shared" si="245"/>
        <v>83300</v>
      </c>
      <c r="I7818" t="str">
        <f>VLOOKUP(E7818,'Data Produk'!$A$2:$E$2517,3,FALSE)</f>
        <v>BHINNEKA WAVE11 TW11 V2 TRUE WIRELESS BEIGE</v>
      </c>
      <c r="J7818" t="str">
        <f>VLOOKUP(E7818,'Data Produk'!$A$2:$E$2517,4,FALSE)</f>
        <v>TWS</v>
      </c>
      <c r="K7818" t="str">
        <f>VLOOKUP(D7818,'Data Outlet'!$A$2:$D$17,4,FALSE)</f>
        <v>Citra Dewi</v>
      </c>
      <c r="L7818" t="str">
        <f>VLOOKUP(D7818,'Data Outlet'!$A$2:$D$17,2,FALSE)</f>
        <v>PONDOK INDAH MALL</v>
      </c>
    </row>
    <row r="7819" spans="1:12" x14ac:dyDescent="0.25">
      <c r="A7819" t="str">
        <f t="shared" si="244"/>
        <v>T-7818</v>
      </c>
      <c r="B7819" s="3" t="s">
        <v>2585</v>
      </c>
      <c r="C7819" s="6">
        <v>45631</v>
      </c>
      <c r="D7819" s="3" t="s">
        <v>46</v>
      </c>
      <c r="E7819" s="3" t="s">
        <v>2312</v>
      </c>
      <c r="F7819" s="10">
        <v>4</v>
      </c>
      <c r="G7819">
        <f>VLOOKUP(E7819,'Data Produk'!$A$2:$E$2517,5,FALSE)</f>
        <v>160300</v>
      </c>
      <c r="H7819">
        <f t="shared" si="245"/>
        <v>641200</v>
      </c>
      <c r="I7819" t="str">
        <f>VLOOKUP(E7819,'Data Produk'!$A$2:$E$2517,3,FALSE)</f>
        <v>BHINNEKA POWER PACK T1 10.000 mAh 22,5W POWERBANK BLACK</v>
      </c>
      <c r="J7819" t="str">
        <f>VLOOKUP(E7819,'Data Produk'!$A$2:$E$2517,4,FALSE)</f>
        <v>POWERBANK</v>
      </c>
      <c r="K7819" t="str">
        <f>VLOOKUP(D7819,'Data Outlet'!$A$2:$D$17,4,FALSE)</f>
        <v>Citra Dewi</v>
      </c>
      <c r="L7819" t="str">
        <f>VLOOKUP(D7819,'Data Outlet'!$A$2:$D$17,2,FALSE)</f>
        <v>PONDOK INDAH MALL</v>
      </c>
    </row>
    <row r="7820" spans="1:12" x14ac:dyDescent="0.25">
      <c r="A7820" t="str">
        <f t="shared" ref="A7820:A7883" si="246">"T-"&amp;ROW()-1</f>
        <v>T-7819</v>
      </c>
      <c r="B7820" s="3" t="s">
        <v>2585</v>
      </c>
      <c r="C7820" s="6">
        <v>45654</v>
      </c>
      <c r="D7820" s="3" t="s">
        <v>46</v>
      </c>
      <c r="E7820" s="3" t="s">
        <v>2313</v>
      </c>
      <c r="F7820" s="10">
        <v>2</v>
      </c>
      <c r="G7820">
        <f>VLOOKUP(E7820,'Data Produk'!$A$2:$E$2517,5,FALSE)</f>
        <v>77000</v>
      </c>
      <c r="H7820">
        <f t="shared" si="245"/>
        <v>154000</v>
      </c>
      <c r="I7820" t="str">
        <f>VLOOKUP(E7820,'Data Produk'!$A$2:$E$2517,3,FALSE)</f>
        <v>BHINNEKA WAVE10 TW10 TRUE WIRELESS BEIGE</v>
      </c>
      <c r="J7820" t="str">
        <f>VLOOKUP(E7820,'Data Produk'!$A$2:$E$2517,4,FALSE)</f>
        <v>TWS</v>
      </c>
      <c r="K7820" t="str">
        <f>VLOOKUP(D7820,'Data Outlet'!$A$2:$D$17,4,FALSE)</f>
        <v>Citra Dewi</v>
      </c>
      <c r="L7820" t="str">
        <f>VLOOKUP(D7820,'Data Outlet'!$A$2:$D$17,2,FALSE)</f>
        <v>PONDOK INDAH MALL</v>
      </c>
    </row>
    <row r="7821" spans="1:12" x14ac:dyDescent="0.25">
      <c r="A7821" t="str">
        <f t="shared" si="246"/>
        <v>T-7820</v>
      </c>
      <c r="B7821" s="3" t="s">
        <v>2585</v>
      </c>
      <c r="C7821" s="6">
        <v>45633</v>
      </c>
      <c r="D7821" s="3" t="s">
        <v>46</v>
      </c>
      <c r="E7821" s="3" t="s">
        <v>2314</v>
      </c>
      <c r="F7821" s="10">
        <v>1</v>
      </c>
      <c r="G7821">
        <f>VLOOKUP(E7821,'Data Produk'!$A$2:$E$2517,5,FALSE)</f>
        <v>20300</v>
      </c>
      <c r="H7821">
        <f t="shared" si="245"/>
        <v>20300</v>
      </c>
      <c r="I7821" t="str">
        <f>VLOOKUP(E7821,'Data Produk'!$A$2:$E$2517,3,FALSE)</f>
        <v>BHINNEKA DURALINK KCT1201 PINK</v>
      </c>
      <c r="J7821" t="str">
        <f>VLOOKUP(E7821,'Data Produk'!$A$2:$E$2517,4,FALSE)</f>
        <v>CABLE</v>
      </c>
      <c r="K7821" t="str">
        <f>VLOOKUP(D7821,'Data Outlet'!$A$2:$D$17,4,FALSE)</f>
        <v>Citra Dewi</v>
      </c>
      <c r="L7821" t="str">
        <f>VLOOKUP(D7821,'Data Outlet'!$A$2:$D$17,2,FALSE)</f>
        <v>PONDOK INDAH MALL</v>
      </c>
    </row>
    <row r="7822" spans="1:12" x14ac:dyDescent="0.25">
      <c r="A7822" t="str">
        <f t="shared" si="246"/>
        <v>T-7821</v>
      </c>
      <c r="B7822" s="3" t="s">
        <v>2585</v>
      </c>
      <c r="C7822" s="6">
        <v>45649</v>
      </c>
      <c r="D7822" s="3" t="s">
        <v>46</v>
      </c>
      <c r="E7822" s="3" t="s">
        <v>2315</v>
      </c>
      <c r="F7822" s="10">
        <v>1</v>
      </c>
      <c r="G7822">
        <f>VLOOKUP(E7822,'Data Produk'!$A$2:$E$2517,5,FALSE)</f>
        <v>160300</v>
      </c>
      <c r="H7822">
        <f t="shared" si="245"/>
        <v>160300</v>
      </c>
      <c r="I7822" t="str">
        <f>VLOOKUP(E7822,'Data Produk'!$A$2:$E$2517,3,FALSE)</f>
        <v>BHINNEKA POWER PACK T1 10.000 mAh 22,5W POWERBANK WHITE</v>
      </c>
      <c r="J7822" t="str">
        <f>VLOOKUP(E7822,'Data Produk'!$A$2:$E$2517,4,FALSE)</f>
        <v>POWERBANK</v>
      </c>
      <c r="K7822" t="str">
        <f>VLOOKUP(D7822,'Data Outlet'!$A$2:$D$17,4,FALSE)</f>
        <v>Citra Dewi</v>
      </c>
      <c r="L7822" t="str">
        <f>VLOOKUP(D7822,'Data Outlet'!$A$2:$D$17,2,FALSE)</f>
        <v>PONDOK INDAH MALL</v>
      </c>
    </row>
    <row r="7823" spans="1:12" x14ac:dyDescent="0.25">
      <c r="A7823" t="str">
        <f t="shared" si="246"/>
        <v>T-7822</v>
      </c>
      <c r="B7823" s="3" t="s">
        <v>2585</v>
      </c>
      <c r="C7823" s="6">
        <v>45629</v>
      </c>
      <c r="D7823" s="3" t="s">
        <v>46</v>
      </c>
      <c r="E7823" s="3" t="s">
        <v>2316</v>
      </c>
      <c r="F7823" s="10">
        <v>1</v>
      </c>
      <c r="G7823">
        <f>VLOOKUP(E7823,'Data Produk'!$A$2:$E$2517,5,FALSE)</f>
        <v>111300</v>
      </c>
      <c r="H7823">
        <f t="shared" si="245"/>
        <v>111300</v>
      </c>
      <c r="I7823" t="str">
        <f>VLOOKUP(E7823,'Data Produk'!$A$2:$E$2517,3,FALSE)</f>
        <v>BHINNEKA WAVE14 TW14 TRUE WIRELESS WHITE</v>
      </c>
      <c r="J7823" t="str">
        <f>VLOOKUP(E7823,'Data Produk'!$A$2:$E$2517,4,FALSE)</f>
        <v>TWS</v>
      </c>
      <c r="K7823" t="str">
        <f>VLOOKUP(D7823,'Data Outlet'!$A$2:$D$17,4,FALSE)</f>
        <v>Citra Dewi</v>
      </c>
      <c r="L7823" t="str">
        <f>VLOOKUP(D7823,'Data Outlet'!$A$2:$D$17,2,FALSE)</f>
        <v>PONDOK INDAH MALL</v>
      </c>
    </row>
    <row r="7824" spans="1:12" x14ac:dyDescent="0.25">
      <c r="A7824" t="str">
        <f t="shared" si="246"/>
        <v>T-7823</v>
      </c>
      <c r="B7824" s="3" t="s">
        <v>2585</v>
      </c>
      <c r="C7824" s="6">
        <v>45634</v>
      </c>
      <c r="D7824" s="3" t="s">
        <v>47</v>
      </c>
      <c r="E7824" s="3" t="s">
        <v>2317</v>
      </c>
      <c r="F7824" s="10">
        <v>1</v>
      </c>
      <c r="G7824">
        <f>VLOOKUP(E7824,'Data Produk'!$A$2:$E$2517,5,FALSE)</f>
        <v>174300</v>
      </c>
      <c r="H7824">
        <f t="shared" si="245"/>
        <v>174300</v>
      </c>
      <c r="I7824" t="str">
        <f>VLOOKUP(E7824,'Data Produk'!$A$2:$E$2517,3,FALSE)</f>
        <v>BHINNEKA WAVE13 TW13 TRUE WIRELESS MYTHIA</v>
      </c>
      <c r="J7824" t="str">
        <f>VLOOKUP(E7824,'Data Produk'!$A$2:$E$2517,4,FALSE)</f>
        <v>TWS</v>
      </c>
      <c r="K7824" t="str">
        <f>VLOOKUP(D7824,'Data Outlet'!$A$2:$D$17,4,FALSE)</f>
        <v>Joko Susilo</v>
      </c>
      <c r="L7824" t="str">
        <f>VLOOKUP(D7824,'Data Outlet'!$A$2:$D$17,2,FALSE)</f>
        <v>SUMARECON MALL BEKASI</v>
      </c>
    </row>
    <row r="7825" spans="1:12" x14ac:dyDescent="0.25">
      <c r="A7825" t="str">
        <f t="shared" si="246"/>
        <v>T-7824</v>
      </c>
      <c r="B7825" s="3" t="s">
        <v>2585</v>
      </c>
      <c r="C7825" s="6">
        <v>45644</v>
      </c>
      <c r="D7825" s="3" t="s">
        <v>47</v>
      </c>
      <c r="E7825" s="3" t="s">
        <v>2318</v>
      </c>
      <c r="F7825" s="10">
        <v>1</v>
      </c>
      <c r="G7825">
        <f>VLOOKUP(E7825,'Data Produk'!$A$2:$E$2517,5,FALSE)</f>
        <v>48300</v>
      </c>
      <c r="H7825">
        <f t="shared" si="245"/>
        <v>48300</v>
      </c>
      <c r="I7825" t="str">
        <f>VLOOKUP(E7825,'Data Produk'!$A$2:$E$2517,3,FALSE)</f>
        <v>BHINNEKA POWER GO 20W 1-PORT TYPE-C USB CHARGER (PD+QC) WHITE</v>
      </c>
      <c r="J7825" t="str">
        <f>VLOOKUP(E7825,'Data Produk'!$A$2:$E$2517,4,FALSE)</f>
        <v>CHARGER</v>
      </c>
      <c r="K7825" t="str">
        <f>VLOOKUP(D7825,'Data Outlet'!$A$2:$D$17,4,FALSE)</f>
        <v>Joko Susilo</v>
      </c>
      <c r="L7825" t="str">
        <f>VLOOKUP(D7825,'Data Outlet'!$A$2:$D$17,2,FALSE)</f>
        <v>SUMARECON MALL BEKASI</v>
      </c>
    </row>
    <row r="7826" spans="1:12" x14ac:dyDescent="0.25">
      <c r="A7826" t="str">
        <f t="shared" si="246"/>
        <v>T-7825</v>
      </c>
      <c r="B7826" s="3" t="s">
        <v>2585</v>
      </c>
      <c r="C7826" s="6">
        <v>45628</v>
      </c>
      <c r="D7826" s="3" t="s">
        <v>47</v>
      </c>
      <c r="E7826" s="3" t="s">
        <v>570</v>
      </c>
      <c r="F7826" s="10">
        <v>1</v>
      </c>
      <c r="G7826">
        <f>VLOOKUP(E7826,'Data Produk'!$A$2:$E$2517,5,FALSE)</f>
        <v>108000</v>
      </c>
      <c r="H7826">
        <f t="shared" si="245"/>
        <v>108000</v>
      </c>
      <c r="I7826" t="str">
        <f>VLOOKUP(E7826,'Data Produk'!$A$2:$E$2517,3,FALSE)</f>
        <v>BHINNEKA WAVE13 TW13 TRUE WIRELESS WHITE</v>
      </c>
      <c r="J7826" t="str">
        <f>VLOOKUP(E7826,'Data Produk'!$A$2:$E$2517,4,FALSE)</f>
        <v>TWS</v>
      </c>
      <c r="K7826" t="str">
        <f>VLOOKUP(D7826,'Data Outlet'!$A$2:$D$17,4,FALSE)</f>
        <v>Joko Susilo</v>
      </c>
      <c r="L7826" t="str">
        <f>VLOOKUP(D7826,'Data Outlet'!$A$2:$D$17,2,FALSE)</f>
        <v>SUMARECON MALL BEKASI</v>
      </c>
    </row>
    <row r="7827" spans="1:12" x14ac:dyDescent="0.25">
      <c r="A7827" t="str">
        <f t="shared" si="246"/>
        <v>T-7826</v>
      </c>
      <c r="B7827" s="3" t="s">
        <v>2585</v>
      </c>
      <c r="C7827" s="6">
        <v>45646</v>
      </c>
      <c r="D7827" s="3" t="s">
        <v>47</v>
      </c>
      <c r="E7827" s="3" t="s">
        <v>2319</v>
      </c>
      <c r="F7827" s="10">
        <v>1</v>
      </c>
      <c r="G7827">
        <f>VLOOKUP(E7827,'Data Produk'!$A$2:$E$2517,5,FALSE)</f>
        <v>24500</v>
      </c>
      <c r="H7827">
        <f t="shared" si="245"/>
        <v>24500</v>
      </c>
      <c r="I7827" t="str">
        <f>VLOOKUP(E7827,'Data Produk'!$A$2:$E$2517,3,FALSE)</f>
        <v>BHINNEKA DURALINK KLT1201 CABLE PINK</v>
      </c>
      <c r="J7827" t="str">
        <f>VLOOKUP(E7827,'Data Produk'!$A$2:$E$2517,4,FALSE)</f>
        <v>CABLE</v>
      </c>
      <c r="K7827" t="str">
        <f>VLOOKUP(D7827,'Data Outlet'!$A$2:$D$17,4,FALSE)</f>
        <v>Joko Susilo</v>
      </c>
      <c r="L7827" t="str">
        <f>VLOOKUP(D7827,'Data Outlet'!$A$2:$D$17,2,FALSE)</f>
        <v>SUMARECON MALL BEKASI</v>
      </c>
    </row>
    <row r="7828" spans="1:12" x14ac:dyDescent="0.25">
      <c r="A7828" t="str">
        <f t="shared" si="246"/>
        <v>T-7827</v>
      </c>
      <c r="B7828" s="3" t="s">
        <v>2585</v>
      </c>
      <c r="C7828" s="6">
        <v>45652</v>
      </c>
      <c r="D7828" s="3" t="s">
        <v>47</v>
      </c>
      <c r="E7828" s="3" t="s">
        <v>836</v>
      </c>
      <c r="F7828" s="10">
        <v>1</v>
      </c>
      <c r="G7828">
        <f>VLOOKUP(E7828,'Data Produk'!$A$2:$E$2517,5,FALSE)</f>
        <v>76500</v>
      </c>
      <c r="H7828">
        <f t="shared" si="245"/>
        <v>76500</v>
      </c>
      <c r="I7828" t="str">
        <f>VLOOKUP(E7828,'Data Produk'!$A$2:$E$2517,3,FALSE)</f>
        <v>BHINNEKA WAVE10 TW10 TRUE WIRELESS BLACK</v>
      </c>
      <c r="J7828" t="str">
        <f>VLOOKUP(E7828,'Data Produk'!$A$2:$E$2517,4,FALSE)</f>
        <v>TWS</v>
      </c>
      <c r="K7828" t="str">
        <f>VLOOKUP(D7828,'Data Outlet'!$A$2:$D$17,4,FALSE)</f>
        <v>Joko Susilo</v>
      </c>
      <c r="L7828" t="str">
        <f>VLOOKUP(D7828,'Data Outlet'!$A$2:$D$17,2,FALSE)</f>
        <v>SUMARECON MALL BEKASI</v>
      </c>
    </row>
    <row r="7829" spans="1:12" x14ac:dyDescent="0.25">
      <c r="A7829" t="str">
        <f t="shared" si="246"/>
        <v>T-7828</v>
      </c>
      <c r="B7829" s="3" t="s">
        <v>2585</v>
      </c>
      <c r="C7829" s="6">
        <v>45654</v>
      </c>
      <c r="D7829" s="3" t="s">
        <v>47</v>
      </c>
      <c r="E7829" s="3" t="s">
        <v>709</v>
      </c>
      <c r="F7829" s="10">
        <v>1</v>
      </c>
      <c r="G7829">
        <f>VLOOKUP(E7829,'Data Produk'!$A$2:$E$2517,5,FALSE)</f>
        <v>31500</v>
      </c>
      <c r="H7829">
        <f t="shared" si="245"/>
        <v>31500</v>
      </c>
      <c r="I7829" t="str">
        <f>VLOOKUP(E7829,'Data Produk'!$A$2:$E$2517,3,FALSE)</f>
        <v>BHINNEKA HYPERLINK KD60L1501 BLACK</v>
      </c>
      <c r="J7829" t="str">
        <f>VLOOKUP(E7829,'Data Produk'!$A$2:$E$2517,4,FALSE)</f>
        <v>CABLE</v>
      </c>
      <c r="K7829" t="str">
        <f>VLOOKUP(D7829,'Data Outlet'!$A$2:$D$17,4,FALSE)</f>
        <v>Joko Susilo</v>
      </c>
      <c r="L7829" t="str">
        <f>VLOOKUP(D7829,'Data Outlet'!$A$2:$D$17,2,FALSE)</f>
        <v>SUMARECON MALL BEKASI</v>
      </c>
    </row>
    <row r="7830" spans="1:12" x14ac:dyDescent="0.25">
      <c r="A7830" t="str">
        <f t="shared" si="246"/>
        <v>T-7829</v>
      </c>
      <c r="B7830" s="3" t="s">
        <v>2585</v>
      </c>
      <c r="C7830" s="6">
        <v>45656</v>
      </c>
      <c r="D7830" s="3" t="s">
        <v>47</v>
      </c>
      <c r="E7830" s="3" t="s">
        <v>2320</v>
      </c>
      <c r="F7830" s="10">
        <v>1</v>
      </c>
      <c r="G7830">
        <f>VLOOKUP(E7830,'Data Produk'!$A$2:$E$2517,5,FALSE)</f>
        <v>2030000</v>
      </c>
      <c r="H7830">
        <f t="shared" si="245"/>
        <v>2030000</v>
      </c>
      <c r="I7830" t="str">
        <f>VLOOKUP(E7830,'Data Produk'!$A$2:$E$2517,3,FALSE)</f>
        <v>BHINNEKA OCA259 PRO OFFICE CHAIR BLACK</v>
      </c>
      <c r="J7830" t="str">
        <f>VLOOKUP(E7830,'Data Produk'!$A$2:$E$2517,4,FALSE)</f>
        <v>OFFICE CHAIR</v>
      </c>
      <c r="K7830" t="str">
        <f>VLOOKUP(D7830,'Data Outlet'!$A$2:$D$17,4,FALSE)</f>
        <v>Joko Susilo</v>
      </c>
      <c r="L7830" t="str">
        <f>VLOOKUP(D7830,'Data Outlet'!$A$2:$D$17,2,FALSE)</f>
        <v>SUMARECON MALL BEKASI</v>
      </c>
    </row>
    <row r="7831" spans="1:12" x14ac:dyDescent="0.25">
      <c r="A7831" t="str">
        <f t="shared" si="246"/>
        <v>T-7830</v>
      </c>
      <c r="B7831" s="3" t="s">
        <v>2585</v>
      </c>
      <c r="C7831" s="6">
        <v>45642</v>
      </c>
      <c r="D7831" s="3" t="s">
        <v>47</v>
      </c>
      <c r="E7831" s="3" t="s">
        <v>2321</v>
      </c>
      <c r="F7831" s="10">
        <v>1</v>
      </c>
      <c r="G7831">
        <f>VLOOKUP(E7831,'Data Produk'!$A$2:$E$2517,5,FALSE)</f>
        <v>48300</v>
      </c>
      <c r="H7831">
        <f t="shared" si="245"/>
        <v>48300</v>
      </c>
      <c r="I7831" t="str">
        <f>VLOOKUP(E7831,'Data Produk'!$A$2:$E$2517,3,FALSE)</f>
        <v>BHINNEKA POWER PURE 20W 1-PORT TYPE-A USB CHARGER (QC) WHITE</v>
      </c>
      <c r="J7831" t="str">
        <f>VLOOKUP(E7831,'Data Produk'!$A$2:$E$2517,4,FALSE)</f>
        <v>CHARGER</v>
      </c>
      <c r="K7831" t="str">
        <f>VLOOKUP(D7831,'Data Outlet'!$A$2:$D$17,4,FALSE)</f>
        <v>Joko Susilo</v>
      </c>
      <c r="L7831" t="str">
        <f>VLOOKUP(D7831,'Data Outlet'!$A$2:$D$17,2,FALSE)</f>
        <v>SUMARECON MALL BEKASI</v>
      </c>
    </row>
    <row r="7832" spans="1:12" x14ac:dyDescent="0.25">
      <c r="A7832" t="str">
        <f t="shared" si="246"/>
        <v>T-7831</v>
      </c>
      <c r="B7832" s="3" t="s">
        <v>2585</v>
      </c>
      <c r="C7832" s="6">
        <v>45643</v>
      </c>
      <c r="D7832" s="3" t="s">
        <v>47</v>
      </c>
      <c r="E7832" s="3" t="s">
        <v>2322</v>
      </c>
      <c r="F7832" s="10">
        <v>1</v>
      </c>
      <c r="G7832">
        <f>VLOOKUP(E7832,'Data Produk'!$A$2:$E$2517,5,FALSE)</f>
        <v>1749300</v>
      </c>
      <c r="H7832">
        <f t="shared" si="245"/>
        <v>1749300</v>
      </c>
      <c r="I7832" t="str">
        <f>VLOOKUP(E7832,'Data Produk'!$A$2:$E$2517,3,FALSE)</f>
        <v>BHINNEKA WS311 ADJUSTABLE RISING DESK BLACK</v>
      </c>
      <c r="J7832" t="str">
        <f>VLOOKUP(E7832,'Data Produk'!$A$2:$E$2517,4,FALSE)</f>
        <v>DESK</v>
      </c>
      <c r="K7832" t="str">
        <f>VLOOKUP(D7832,'Data Outlet'!$A$2:$D$17,4,FALSE)</f>
        <v>Joko Susilo</v>
      </c>
      <c r="L7832" t="str">
        <f>VLOOKUP(D7832,'Data Outlet'!$A$2:$D$17,2,FALSE)</f>
        <v>SUMARECON MALL BEKASI</v>
      </c>
    </row>
    <row r="7833" spans="1:12" x14ac:dyDescent="0.25">
      <c r="A7833" t="str">
        <f t="shared" si="246"/>
        <v>T-7832</v>
      </c>
      <c r="B7833" s="3" t="s">
        <v>2585</v>
      </c>
      <c r="C7833" s="6">
        <v>45636</v>
      </c>
      <c r="D7833" s="3" t="s">
        <v>33</v>
      </c>
      <c r="E7833" s="3" t="s">
        <v>2323</v>
      </c>
      <c r="F7833" s="10">
        <v>1</v>
      </c>
      <c r="G7833">
        <f>VLOOKUP(E7833,'Data Produk'!$A$2:$E$2517,5,FALSE)</f>
        <v>241500</v>
      </c>
      <c r="H7833">
        <f t="shared" si="245"/>
        <v>241500</v>
      </c>
      <c r="I7833" t="str">
        <f>VLOOKUP(E7833,'Data Produk'!$A$2:$E$2517,3,FALSE)</f>
        <v>BHINNEKA ATOM104 MECHANICAL KEYBOARD BLACK RED SWITCH</v>
      </c>
      <c r="J7833" t="str">
        <f>VLOOKUP(E7833,'Data Produk'!$A$2:$E$2517,4,FALSE)</f>
        <v>KEYBOARD GAMING</v>
      </c>
      <c r="K7833" t="str">
        <f>VLOOKUP(D7833,'Data Outlet'!$A$2:$D$17,4,FALSE)</f>
        <v>Andi Pratama</v>
      </c>
      <c r="L7833" t="str">
        <f>VLOOKUP(D7833,'Data Outlet'!$A$2:$D$17,2,FALSE)</f>
        <v>AEON DELTAMAS CIKARANG</v>
      </c>
    </row>
    <row r="7834" spans="1:12" x14ac:dyDescent="0.25">
      <c r="A7834" t="str">
        <f t="shared" si="246"/>
        <v>T-7833</v>
      </c>
      <c r="B7834" s="3" t="s">
        <v>2585</v>
      </c>
      <c r="C7834" s="6">
        <v>45657</v>
      </c>
      <c r="D7834" s="3" t="s">
        <v>46</v>
      </c>
      <c r="E7834" s="3" t="s">
        <v>2324</v>
      </c>
      <c r="F7834" s="10">
        <v>1</v>
      </c>
      <c r="G7834">
        <f>VLOOKUP(E7834,'Data Produk'!$A$2:$E$2517,5,FALSE)</f>
        <v>349300</v>
      </c>
      <c r="H7834">
        <f t="shared" si="245"/>
        <v>349300</v>
      </c>
      <c r="I7834" t="str">
        <f>VLOOKUP(E7834,'Data Produk'!$A$2:$E$2517,3,FALSE)</f>
        <v>BHINNEKA NC20 NOTEBOOK COOLER BLACK</v>
      </c>
      <c r="J7834" t="str">
        <f>VLOOKUP(E7834,'Data Produk'!$A$2:$E$2517,4,FALSE)</f>
        <v>CN COOLER/ PC FAN ACC/ STAND LAPTOP</v>
      </c>
      <c r="K7834" t="str">
        <f>VLOOKUP(D7834,'Data Outlet'!$A$2:$D$17,4,FALSE)</f>
        <v>Citra Dewi</v>
      </c>
      <c r="L7834" t="str">
        <f>VLOOKUP(D7834,'Data Outlet'!$A$2:$D$17,2,FALSE)</f>
        <v>PONDOK INDAH MALL</v>
      </c>
    </row>
    <row r="7835" spans="1:12" x14ac:dyDescent="0.25">
      <c r="A7835" t="str">
        <f t="shared" si="246"/>
        <v>T-7834</v>
      </c>
      <c r="B7835" s="3" t="s">
        <v>2585</v>
      </c>
      <c r="C7835" s="6">
        <v>45645</v>
      </c>
      <c r="D7835" s="3" t="s">
        <v>46</v>
      </c>
      <c r="E7835" s="3" t="s">
        <v>2325</v>
      </c>
      <c r="F7835" s="10">
        <v>1</v>
      </c>
      <c r="G7835">
        <f>VLOOKUP(E7835,'Data Produk'!$A$2:$E$2517,5,FALSE)</f>
        <v>350000</v>
      </c>
      <c r="H7835">
        <f t="shared" si="245"/>
        <v>350000</v>
      </c>
      <c r="I7835" t="str">
        <f>VLOOKUP(E7835,'Data Produk'!$A$2:$E$2517,3,FALSE)</f>
        <v>BHINNEKA NOVA PRO WGP14 V2 GAMEPAD ATOMIC PINK</v>
      </c>
      <c r="J7835" t="str">
        <f>VLOOKUP(E7835,'Data Produk'!$A$2:$E$2517,4,FALSE)</f>
        <v>GAMEPAD</v>
      </c>
      <c r="K7835" t="str">
        <f>VLOOKUP(D7835,'Data Outlet'!$A$2:$D$17,4,FALSE)</f>
        <v>Citra Dewi</v>
      </c>
      <c r="L7835" t="str">
        <f>VLOOKUP(D7835,'Data Outlet'!$A$2:$D$17,2,FALSE)</f>
        <v>PONDOK INDAH MALL</v>
      </c>
    </row>
    <row r="7836" spans="1:12" x14ac:dyDescent="0.25">
      <c r="A7836" t="str">
        <f t="shared" si="246"/>
        <v>T-7835</v>
      </c>
      <c r="B7836" s="3" t="s">
        <v>2585</v>
      </c>
      <c r="C7836" s="6">
        <v>45647</v>
      </c>
      <c r="D7836" s="3" t="s">
        <v>34</v>
      </c>
      <c r="E7836" s="3" t="s">
        <v>2326</v>
      </c>
      <c r="F7836" s="10">
        <v>1</v>
      </c>
      <c r="G7836">
        <f>VLOOKUP(E7836,'Data Produk'!$A$2:$E$2517,5,FALSE)</f>
        <v>241500</v>
      </c>
      <c r="H7836">
        <f t="shared" si="245"/>
        <v>241500</v>
      </c>
      <c r="I7836" t="str">
        <f>VLOOKUP(E7836,'Data Produk'!$A$2:$E$2517,3,FALSE)</f>
        <v>BHINNEKA ATOM96 95% MECHANICAL KEYBOARD NAVY BLUE RED SWITCH</v>
      </c>
      <c r="J7836" t="str">
        <f>VLOOKUP(E7836,'Data Produk'!$A$2:$E$2517,4,FALSE)</f>
        <v>KEYBOARD GAMING</v>
      </c>
      <c r="K7836" t="str">
        <f>VLOOKUP(D7836,'Data Outlet'!$A$2:$D$17,4,FALSE)</f>
        <v>Andi Pratama</v>
      </c>
      <c r="L7836" t="str">
        <f>VLOOKUP(D7836,'Data Outlet'!$A$2:$D$17,2,FALSE)</f>
        <v>AEON MALL BSD CITY</v>
      </c>
    </row>
    <row r="7837" spans="1:12" x14ac:dyDescent="0.25">
      <c r="A7837" t="str">
        <f t="shared" si="246"/>
        <v>T-7836</v>
      </c>
      <c r="B7837" s="3" t="s">
        <v>2585</v>
      </c>
      <c r="C7837" s="6">
        <v>45646</v>
      </c>
      <c r="D7837" s="3" t="s">
        <v>46</v>
      </c>
      <c r="E7837" s="3" t="s">
        <v>2327</v>
      </c>
      <c r="F7837" s="10">
        <v>1</v>
      </c>
      <c r="G7837">
        <f>VLOOKUP(E7837,'Data Produk'!$A$2:$E$2517,5,FALSE)</f>
        <v>83300</v>
      </c>
      <c r="H7837">
        <f t="shared" si="245"/>
        <v>83300</v>
      </c>
      <c r="I7837" t="str">
        <f>VLOOKUP(E7837,'Data Produk'!$A$2:$E$2517,3,FALSE)</f>
        <v>BHINNEKA GO W193 OFFICE MOUSE BLUE</v>
      </c>
      <c r="J7837" t="str">
        <f>VLOOKUP(E7837,'Data Produk'!$A$2:$E$2517,4,FALSE)</f>
        <v>OFFICE MOUSE</v>
      </c>
      <c r="K7837" t="str">
        <f>VLOOKUP(D7837,'Data Outlet'!$A$2:$D$17,4,FALSE)</f>
        <v>Citra Dewi</v>
      </c>
      <c r="L7837" t="str">
        <f>VLOOKUP(D7837,'Data Outlet'!$A$2:$D$17,2,FALSE)</f>
        <v>PONDOK INDAH MALL</v>
      </c>
    </row>
    <row r="7838" spans="1:12" x14ac:dyDescent="0.25">
      <c r="A7838" t="str">
        <f t="shared" si="246"/>
        <v>T-7837</v>
      </c>
      <c r="B7838" s="3" t="s">
        <v>2585</v>
      </c>
      <c r="C7838" s="6">
        <v>45632</v>
      </c>
      <c r="D7838" s="3" t="s">
        <v>33</v>
      </c>
      <c r="E7838" s="3" t="s">
        <v>2328</v>
      </c>
      <c r="F7838" s="10">
        <v>1</v>
      </c>
      <c r="G7838">
        <f>VLOOKUP(E7838,'Data Produk'!$A$2:$E$2517,5,FALSE)</f>
        <v>20300</v>
      </c>
      <c r="H7838">
        <f t="shared" si="245"/>
        <v>20300</v>
      </c>
      <c r="I7838" t="str">
        <f>VLOOKUP(E7838,'Data Produk'!$A$2:$E$2517,3,FALSE)</f>
        <v>BHINNEKA DURALINK KCT1201 WHITE</v>
      </c>
      <c r="J7838" t="str">
        <f>VLOOKUP(E7838,'Data Produk'!$A$2:$E$2517,4,FALSE)</f>
        <v>CABLE</v>
      </c>
      <c r="K7838" t="str">
        <f>VLOOKUP(D7838,'Data Outlet'!$A$2:$D$17,4,FALSE)</f>
        <v>Andi Pratama</v>
      </c>
      <c r="L7838" t="str">
        <f>VLOOKUP(D7838,'Data Outlet'!$A$2:$D$17,2,FALSE)</f>
        <v>AEON DELTAMAS CIKARANG</v>
      </c>
    </row>
    <row r="7839" spans="1:12" x14ac:dyDescent="0.25">
      <c r="A7839" t="str">
        <f t="shared" si="246"/>
        <v>T-7838</v>
      </c>
      <c r="B7839" s="3" t="s">
        <v>2585</v>
      </c>
      <c r="C7839" s="6">
        <v>45652</v>
      </c>
      <c r="D7839" s="3" t="s">
        <v>46</v>
      </c>
      <c r="E7839" s="3" t="s">
        <v>2329</v>
      </c>
      <c r="F7839" s="10">
        <v>3</v>
      </c>
      <c r="G7839">
        <f>VLOOKUP(E7839,'Data Produk'!$A$2:$E$2517,5,FALSE)</f>
        <v>62300</v>
      </c>
      <c r="H7839">
        <f t="shared" si="245"/>
        <v>186900</v>
      </c>
      <c r="I7839" t="str">
        <f>VLOOKUP(E7839,'Data Produk'!$A$2:$E$2517,3,FALSE)</f>
        <v>BHINNEKA AGILE MP353 GAMING MOUSEPAD BLACK</v>
      </c>
      <c r="J7839" t="str">
        <f>VLOOKUP(E7839,'Data Produk'!$A$2:$E$2517,4,FALSE)</f>
        <v>GAMING MOUSEPAD</v>
      </c>
      <c r="K7839" t="str">
        <f>VLOOKUP(D7839,'Data Outlet'!$A$2:$D$17,4,FALSE)</f>
        <v>Citra Dewi</v>
      </c>
      <c r="L7839" t="str">
        <f>VLOOKUP(D7839,'Data Outlet'!$A$2:$D$17,2,FALSE)</f>
        <v>PONDOK INDAH MALL</v>
      </c>
    </row>
    <row r="7840" spans="1:12" x14ac:dyDescent="0.25">
      <c r="A7840" t="str">
        <f t="shared" si="246"/>
        <v>T-7839</v>
      </c>
      <c r="B7840" s="3" t="s">
        <v>2585</v>
      </c>
      <c r="C7840" s="6">
        <v>45638</v>
      </c>
      <c r="D7840" s="3" t="s">
        <v>46</v>
      </c>
      <c r="E7840" s="3" t="s">
        <v>2330</v>
      </c>
      <c r="F7840" s="10">
        <v>1</v>
      </c>
      <c r="G7840">
        <f>VLOOKUP(E7840,'Data Produk'!$A$2:$E$2517,5,FALSE)</f>
        <v>350000</v>
      </c>
      <c r="H7840">
        <f t="shared" si="245"/>
        <v>350000</v>
      </c>
      <c r="I7840" t="str">
        <f>VLOOKUP(E7840,'Data Produk'!$A$2:$E$2517,3,FALSE)</f>
        <v>BHINNEKA EOS PRO WGP15 GAMEPAD ELECTRA (WHITE)</v>
      </c>
      <c r="J7840" t="str">
        <f>VLOOKUP(E7840,'Data Produk'!$A$2:$E$2517,4,FALSE)</f>
        <v>GAMEPAD</v>
      </c>
      <c r="K7840" t="str">
        <f>VLOOKUP(D7840,'Data Outlet'!$A$2:$D$17,4,FALSE)</f>
        <v>Citra Dewi</v>
      </c>
      <c r="L7840" t="str">
        <f>VLOOKUP(D7840,'Data Outlet'!$A$2:$D$17,2,FALSE)</f>
        <v>PONDOK INDAH MALL</v>
      </c>
    </row>
    <row r="7841" spans="1:12" x14ac:dyDescent="0.25">
      <c r="A7841" t="str">
        <f t="shared" si="246"/>
        <v>T-7840</v>
      </c>
      <c r="B7841" s="3" t="s">
        <v>2585</v>
      </c>
      <c r="C7841" s="6">
        <v>45657</v>
      </c>
      <c r="D7841" s="3" t="s">
        <v>46</v>
      </c>
      <c r="E7841" s="3" t="s">
        <v>2331</v>
      </c>
      <c r="F7841" s="10">
        <v>3</v>
      </c>
      <c r="G7841">
        <f>VLOOKUP(E7841,'Data Produk'!$A$2:$E$2517,5,FALSE)</f>
        <v>139300</v>
      </c>
      <c r="H7841">
        <f t="shared" si="245"/>
        <v>417900</v>
      </c>
      <c r="I7841" t="str">
        <f>VLOOKUP(E7841,'Data Produk'!$A$2:$E$2517,3,FALSE)</f>
        <v>BHINNEKA ATO MP905 DESKMAT SANDY CHARCOAL (ORANGE)</v>
      </c>
      <c r="J7841" t="str">
        <f>VLOOKUP(E7841,'Data Produk'!$A$2:$E$2517,4,FALSE)</f>
        <v>DESKMAT</v>
      </c>
      <c r="K7841" t="str">
        <f>VLOOKUP(D7841,'Data Outlet'!$A$2:$D$17,4,FALSE)</f>
        <v>Citra Dewi</v>
      </c>
      <c r="L7841" t="str">
        <f>VLOOKUP(D7841,'Data Outlet'!$A$2:$D$17,2,FALSE)</f>
        <v>PONDOK INDAH MALL</v>
      </c>
    </row>
    <row r="7842" spans="1:12" x14ac:dyDescent="0.25">
      <c r="A7842" t="str">
        <f t="shared" si="246"/>
        <v>T-7841</v>
      </c>
      <c r="B7842" s="3" t="s">
        <v>2585</v>
      </c>
      <c r="C7842" s="6">
        <v>45632</v>
      </c>
      <c r="D7842" s="3" t="s">
        <v>46</v>
      </c>
      <c r="E7842" s="3" t="s">
        <v>2332</v>
      </c>
      <c r="F7842" s="10">
        <v>2</v>
      </c>
      <c r="G7842">
        <f>VLOOKUP(E7842,'Data Produk'!$A$2:$E$2517,5,FALSE)</f>
        <v>139300</v>
      </c>
      <c r="H7842">
        <f t="shared" si="245"/>
        <v>278600</v>
      </c>
      <c r="I7842" t="str">
        <f>VLOOKUP(E7842,'Data Produk'!$A$2:$E$2517,3,FALSE)</f>
        <v>BHINNEKA VENOM II WGC2 GAMING MOUSE YELLOW</v>
      </c>
      <c r="J7842" t="str">
        <f>VLOOKUP(E7842,'Data Produk'!$A$2:$E$2517,4,FALSE)</f>
        <v>MOUSE GAMING</v>
      </c>
      <c r="K7842" t="str">
        <f>VLOOKUP(D7842,'Data Outlet'!$A$2:$D$17,4,FALSE)</f>
        <v>Citra Dewi</v>
      </c>
      <c r="L7842" t="str">
        <f>VLOOKUP(D7842,'Data Outlet'!$A$2:$D$17,2,FALSE)</f>
        <v>PONDOK INDAH MALL</v>
      </c>
    </row>
    <row r="7843" spans="1:12" x14ac:dyDescent="0.25">
      <c r="A7843" t="str">
        <f t="shared" si="246"/>
        <v>T-7842</v>
      </c>
      <c r="B7843" s="3" t="s">
        <v>2585</v>
      </c>
      <c r="C7843" s="6">
        <v>45642</v>
      </c>
      <c r="D7843" s="3" t="s">
        <v>46</v>
      </c>
      <c r="E7843" s="3" t="s">
        <v>2333</v>
      </c>
      <c r="F7843" s="10">
        <v>4</v>
      </c>
      <c r="G7843">
        <f>VLOOKUP(E7843,'Data Produk'!$A$2:$E$2517,5,FALSE)</f>
        <v>90300</v>
      </c>
      <c r="H7843">
        <f t="shared" si="245"/>
        <v>361200</v>
      </c>
      <c r="I7843" t="str">
        <f>VLOOKUP(E7843,'Data Produk'!$A$2:$E$2517,3,FALSE)</f>
        <v>BHINNEKA KANATA S VX9S GAMING MOUSE BLACK</v>
      </c>
      <c r="J7843" t="str">
        <f>VLOOKUP(E7843,'Data Produk'!$A$2:$E$2517,4,FALSE)</f>
        <v>MOUSE GAMING</v>
      </c>
      <c r="K7843" t="str">
        <f>VLOOKUP(D7843,'Data Outlet'!$A$2:$D$17,4,FALSE)</f>
        <v>Citra Dewi</v>
      </c>
      <c r="L7843" t="str">
        <f>VLOOKUP(D7843,'Data Outlet'!$A$2:$D$17,2,FALSE)</f>
        <v>PONDOK INDAH MALL</v>
      </c>
    </row>
    <row r="7844" spans="1:12" x14ac:dyDescent="0.25">
      <c r="A7844" t="str">
        <f t="shared" si="246"/>
        <v>T-7843</v>
      </c>
      <c r="B7844" s="3" t="s">
        <v>2585</v>
      </c>
      <c r="C7844" s="6">
        <v>45632</v>
      </c>
      <c r="D7844" s="3" t="s">
        <v>46</v>
      </c>
      <c r="E7844" s="3" t="s">
        <v>2334</v>
      </c>
      <c r="F7844" s="10">
        <v>4</v>
      </c>
      <c r="G7844">
        <f>VLOOKUP(E7844,'Data Produk'!$A$2:$E$2517,5,FALSE)</f>
        <v>160300</v>
      </c>
      <c r="H7844">
        <f t="shared" si="245"/>
        <v>641200</v>
      </c>
      <c r="I7844" t="str">
        <f>VLOOKUP(E7844,'Data Produk'!$A$2:$E$2517,3,FALSE)</f>
        <v>BHINNEKA GO VIBE WH05 WIRELESS HEADSET BLUE</v>
      </c>
      <c r="J7844" t="str">
        <f>VLOOKUP(E7844,'Data Produk'!$A$2:$E$2517,4,FALSE)</f>
        <v>WIRELESS HEADSET</v>
      </c>
      <c r="K7844" t="str">
        <f>VLOOKUP(D7844,'Data Outlet'!$A$2:$D$17,4,FALSE)</f>
        <v>Citra Dewi</v>
      </c>
      <c r="L7844" t="str">
        <f>VLOOKUP(D7844,'Data Outlet'!$A$2:$D$17,2,FALSE)</f>
        <v>PONDOK INDAH MALL</v>
      </c>
    </row>
    <row r="7845" spans="1:12" x14ac:dyDescent="0.25">
      <c r="A7845" t="str">
        <f t="shared" si="246"/>
        <v>T-7844</v>
      </c>
      <c r="B7845" s="3" t="s">
        <v>2585</v>
      </c>
      <c r="C7845" s="6">
        <v>45639</v>
      </c>
      <c r="D7845" s="3" t="s">
        <v>46</v>
      </c>
      <c r="E7845" s="3" t="s">
        <v>2335</v>
      </c>
      <c r="F7845" s="10">
        <v>2</v>
      </c>
      <c r="G7845">
        <f>VLOOKUP(E7845,'Data Produk'!$A$2:$E$2517,5,FALSE)</f>
        <v>174300</v>
      </c>
      <c r="H7845">
        <f t="shared" si="245"/>
        <v>348600</v>
      </c>
      <c r="I7845" t="str">
        <f>VLOOKUP(E7845,'Data Produk'!$A$2:$E$2517,3,FALSE)</f>
        <v>BHINNEKA GO TUNE WH06 WIRELESS HEADSET BEIGE</v>
      </c>
      <c r="J7845" t="str">
        <f>VLOOKUP(E7845,'Data Produk'!$A$2:$E$2517,4,FALSE)</f>
        <v>WIRELESS HEADSET</v>
      </c>
      <c r="K7845" t="str">
        <f>VLOOKUP(D7845,'Data Outlet'!$A$2:$D$17,4,FALSE)</f>
        <v>Citra Dewi</v>
      </c>
      <c r="L7845" t="str">
        <f>VLOOKUP(D7845,'Data Outlet'!$A$2:$D$17,2,FALSE)</f>
        <v>PONDOK INDAH MALL</v>
      </c>
    </row>
    <row r="7846" spans="1:12" x14ac:dyDescent="0.25">
      <c r="A7846" t="str">
        <f t="shared" si="246"/>
        <v>T-7845</v>
      </c>
      <c r="B7846" s="3" t="s">
        <v>2585</v>
      </c>
      <c r="C7846" s="6">
        <v>45657</v>
      </c>
      <c r="D7846" s="3" t="s">
        <v>46</v>
      </c>
      <c r="E7846" s="3" t="s">
        <v>2336</v>
      </c>
      <c r="F7846" s="10">
        <v>3</v>
      </c>
      <c r="G7846">
        <f>VLOOKUP(E7846,'Data Produk'!$A$2:$E$2517,5,FALSE)</f>
        <v>90300</v>
      </c>
      <c r="H7846">
        <f t="shared" si="245"/>
        <v>270900</v>
      </c>
      <c r="I7846" t="str">
        <f>VLOOKUP(E7846,'Data Produk'!$A$2:$E$2517,3,FALSE)</f>
        <v>BHINNEKA KANATA S VX9S GAMING MOUSE WHITE</v>
      </c>
      <c r="J7846" t="str">
        <f>VLOOKUP(E7846,'Data Produk'!$A$2:$E$2517,4,FALSE)</f>
        <v>MOUSE GAMING</v>
      </c>
      <c r="K7846" t="str">
        <f>VLOOKUP(D7846,'Data Outlet'!$A$2:$D$17,4,FALSE)</f>
        <v>Citra Dewi</v>
      </c>
      <c r="L7846" t="str">
        <f>VLOOKUP(D7846,'Data Outlet'!$A$2:$D$17,2,FALSE)</f>
        <v>PONDOK INDAH MALL</v>
      </c>
    </row>
    <row r="7847" spans="1:12" x14ac:dyDescent="0.25">
      <c r="A7847" t="str">
        <f t="shared" si="246"/>
        <v>T-7846</v>
      </c>
      <c r="B7847" s="3" t="s">
        <v>2585</v>
      </c>
      <c r="C7847" s="6">
        <v>45654</v>
      </c>
      <c r="D7847" s="3" t="s">
        <v>34</v>
      </c>
      <c r="E7847" s="3" t="s">
        <v>2337</v>
      </c>
      <c r="F7847" s="10">
        <v>1</v>
      </c>
      <c r="G7847">
        <f>VLOOKUP(E7847,'Data Produk'!$A$2:$E$2517,5,FALSE)</f>
        <v>77000</v>
      </c>
      <c r="H7847">
        <f t="shared" si="245"/>
        <v>77000</v>
      </c>
      <c r="I7847" t="str">
        <f>VLOOKUP(E7847,'Data Produk'!$A$2:$E$2517,3,FALSE)</f>
        <v>BHINNEKA WAVE10 TW10 TRUE WIRELESS WHITE</v>
      </c>
      <c r="J7847" t="str">
        <f>VLOOKUP(E7847,'Data Produk'!$A$2:$E$2517,4,FALSE)</f>
        <v>TWS</v>
      </c>
      <c r="K7847" t="str">
        <f>VLOOKUP(D7847,'Data Outlet'!$A$2:$D$17,4,FALSE)</f>
        <v>Andi Pratama</v>
      </c>
      <c r="L7847" t="str">
        <f>VLOOKUP(D7847,'Data Outlet'!$A$2:$D$17,2,FALSE)</f>
        <v>AEON MALL BSD CITY</v>
      </c>
    </row>
    <row r="7848" spans="1:12" x14ac:dyDescent="0.25">
      <c r="A7848" t="str">
        <f t="shared" si="246"/>
        <v>T-7847</v>
      </c>
      <c r="B7848" s="3" t="s">
        <v>2585</v>
      </c>
      <c r="C7848" s="6">
        <v>45641</v>
      </c>
      <c r="D7848" s="3" t="s">
        <v>33</v>
      </c>
      <c r="E7848" s="3" t="s">
        <v>2338</v>
      </c>
      <c r="F7848" s="10">
        <v>1</v>
      </c>
      <c r="G7848">
        <f>VLOOKUP(E7848,'Data Produk'!$A$2:$E$2517,5,FALSE)</f>
        <v>83300</v>
      </c>
      <c r="H7848">
        <f t="shared" si="245"/>
        <v>83300</v>
      </c>
      <c r="I7848" t="str">
        <f>VLOOKUP(E7848,'Data Produk'!$A$2:$E$2517,3,FALSE)</f>
        <v>BHINNEKA GO W193 OFFICE MOUSE BEIGE</v>
      </c>
      <c r="J7848" t="str">
        <f>VLOOKUP(E7848,'Data Produk'!$A$2:$E$2517,4,FALSE)</f>
        <v>OFFICE MOUSE</v>
      </c>
      <c r="K7848" t="str">
        <f>VLOOKUP(D7848,'Data Outlet'!$A$2:$D$17,4,FALSE)</f>
        <v>Andi Pratama</v>
      </c>
      <c r="L7848" t="str">
        <f>VLOOKUP(D7848,'Data Outlet'!$A$2:$D$17,2,FALSE)</f>
        <v>AEON DELTAMAS CIKARANG</v>
      </c>
    </row>
    <row r="7849" spans="1:12" x14ac:dyDescent="0.25">
      <c r="A7849" t="str">
        <f t="shared" si="246"/>
        <v>T-7848</v>
      </c>
      <c r="B7849" s="3" t="s">
        <v>2585</v>
      </c>
      <c r="C7849" s="6">
        <v>45654</v>
      </c>
      <c r="D7849" s="3" t="s">
        <v>46</v>
      </c>
      <c r="E7849" s="3" t="s">
        <v>2339</v>
      </c>
      <c r="F7849" s="10">
        <v>1</v>
      </c>
      <c r="G7849">
        <f>VLOOKUP(E7849,'Data Produk'!$A$2:$E$2517,5,FALSE)</f>
        <v>55300</v>
      </c>
      <c r="H7849">
        <f t="shared" si="245"/>
        <v>55300</v>
      </c>
      <c r="I7849" t="str">
        <f>VLOOKUP(E7849,'Data Produk'!$A$2:$E$2517,3,FALSE)</f>
        <v>BHINNEKA TOWER II AC304 HEADSET ACCESSORIES PINK</v>
      </c>
      <c r="J7849" t="str">
        <f>VLOOKUP(E7849,'Data Produk'!$A$2:$E$2517,4,FALSE)</f>
        <v>OTHER ACCESSORIES</v>
      </c>
      <c r="K7849" t="str">
        <f>VLOOKUP(D7849,'Data Outlet'!$A$2:$D$17,4,FALSE)</f>
        <v>Citra Dewi</v>
      </c>
      <c r="L7849" t="str">
        <f>VLOOKUP(D7849,'Data Outlet'!$A$2:$D$17,2,FALSE)</f>
        <v>PONDOK INDAH MALL</v>
      </c>
    </row>
    <row r="7850" spans="1:12" x14ac:dyDescent="0.25">
      <c r="A7850" t="str">
        <f t="shared" si="246"/>
        <v>T-7849</v>
      </c>
      <c r="B7850" s="3" t="s">
        <v>2585</v>
      </c>
      <c r="C7850" s="6">
        <v>45628</v>
      </c>
      <c r="D7850" s="3" t="s">
        <v>34</v>
      </c>
      <c r="E7850" s="3" t="s">
        <v>2340</v>
      </c>
      <c r="F7850" s="10">
        <v>1</v>
      </c>
      <c r="G7850">
        <f>VLOOKUP(E7850,'Data Produk'!$A$2:$E$2517,5,FALSE)</f>
        <v>111300</v>
      </c>
      <c r="H7850">
        <f t="shared" si="245"/>
        <v>111300</v>
      </c>
      <c r="I7850" t="str">
        <f>VLOOKUP(E7850,'Data Produk'!$A$2:$E$2517,3,FALSE)</f>
        <v>BHINNEKA WAVE14 TW14 TRUE WIRELESS WHITE</v>
      </c>
      <c r="J7850" t="str">
        <f>VLOOKUP(E7850,'Data Produk'!$A$2:$E$2517,4,FALSE)</f>
        <v>TWS</v>
      </c>
      <c r="K7850" t="str">
        <f>VLOOKUP(D7850,'Data Outlet'!$A$2:$D$17,4,FALSE)</f>
        <v>Andi Pratama</v>
      </c>
      <c r="L7850" t="str">
        <f>VLOOKUP(D7850,'Data Outlet'!$A$2:$D$17,2,FALSE)</f>
        <v>AEON MALL BSD CITY</v>
      </c>
    </row>
    <row r="7851" spans="1:12" x14ac:dyDescent="0.25">
      <c r="A7851" t="str">
        <f t="shared" si="246"/>
        <v>T-7850</v>
      </c>
      <c r="B7851" s="3" t="s">
        <v>2585</v>
      </c>
      <c r="C7851" s="6">
        <v>45644</v>
      </c>
      <c r="D7851" s="3" t="s">
        <v>46</v>
      </c>
      <c r="E7851" s="3" t="s">
        <v>2341</v>
      </c>
      <c r="F7851" s="10">
        <v>1</v>
      </c>
      <c r="G7851">
        <f>VLOOKUP(E7851,'Data Produk'!$A$2:$E$2517,5,FALSE)</f>
        <v>629300</v>
      </c>
      <c r="H7851">
        <f t="shared" si="245"/>
        <v>629300</v>
      </c>
      <c r="I7851" t="str">
        <f>VLOOKUP(E7851,'Data Produk'!$A$2:$E$2517,3,FALSE)</f>
        <v>BHINNEKA ARIA XD7 GAMING MOUSE SANJI</v>
      </c>
      <c r="J7851" t="str">
        <f>VLOOKUP(E7851,'Data Produk'!$A$2:$E$2517,4,FALSE)</f>
        <v>MOUSE GAMING</v>
      </c>
      <c r="K7851" t="str">
        <f>VLOOKUP(D7851,'Data Outlet'!$A$2:$D$17,4,FALSE)</f>
        <v>Citra Dewi</v>
      </c>
      <c r="L7851" t="str">
        <f>VLOOKUP(D7851,'Data Outlet'!$A$2:$D$17,2,FALSE)</f>
        <v>PONDOK INDAH MALL</v>
      </c>
    </row>
    <row r="7852" spans="1:12" x14ac:dyDescent="0.25">
      <c r="A7852" t="str">
        <f t="shared" si="246"/>
        <v>T-7851</v>
      </c>
      <c r="B7852" s="3" t="s">
        <v>2585</v>
      </c>
      <c r="C7852" s="6">
        <v>45656</v>
      </c>
      <c r="D7852" s="3" t="s">
        <v>34</v>
      </c>
      <c r="E7852" s="3" t="s">
        <v>2342</v>
      </c>
      <c r="F7852" s="10">
        <v>2</v>
      </c>
      <c r="G7852">
        <f>VLOOKUP(E7852,'Data Produk'!$A$2:$E$2517,5,FALSE)</f>
        <v>55300</v>
      </c>
      <c r="H7852">
        <f t="shared" si="245"/>
        <v>110600</v>
      </c>
      <c r="I7852" t="str">
        <f>VLOOKUP(E7852,'Data Produk'!$A$2:$E$2517,3,FALSE)</f>
        <v>BHINNEKA TOWER II AC304 HEADSET ACCESSORIES PINK</v>
      </c>
      <c r="J7852" t="str">
        <f>VLOOKUP(E7852,'Data Produk'!$A$2:$E$2517,4,FALSE)</f>
        <v>OTHER ACCESSORIES</v>
      </c>
      <c r="K7852" t="str">
        <f>VLOOKUP(D7852,'Data Outlet'!$A$2:$D$17,4,FALSE)</f>
        <v>Andi Pratama</v>
      </c>
      <c r="L7852" t="str">
        <f>VLOOKUP(D7852,'Data Outlet'!$A$2:$D$17,2,FALSE)</f>
        <v>AEON MALL BSD CITY</v>
      </c>
    </row>
    <row r="7853" spans="1:12" x14ac:dyDescent="0.25">
      <c r="A7853" t="str">
        <f t="shared" si="246"/>
        <v>T-7852</v>
      </c>
      <c r="B7853" s="3" t="s">
        <v>2585</v>
      </c>
      <c r="C7853" s="6">
        <v>45635</v>
      </c>
      <c r="D7853" s="3" t="s">
        <v>34</v>
      </c>
      <c r="E7853" s="3" t="s">
        <v>2343</v>
      </c>
      <c r="F7853" s="10">
        <v>1</v>
      </c>
      <c r="G7853">
        <f>VLOOKUP(E7853,'Data Produk'!$A$2:$E$2517,5,FALSE)</f>
        <v>241500</v>
      </c>
      <c r="H7853">
        <f t="shared" si="245"/>
        <v>241500</v>
      </c>
      <c r="I7853" t="str">
        <f>VLOOKUP(E7853,'Data Produk'!$A$2:$E$2517,3,FALSE)</f>
        <v>BHINNEKA ATOM96 95% MECHANICAL KEYBOARD SKY BLUE BLUE SWITCH</v>
      </c>
      <c r="J7853" t="str">
        <f>VLOOKUP(E7853,'Data Produk'!$A$2:$E$2517,4,FALSE)</f>
        <v>KEYBOARD GAMING</v>
      </c>
      <c r="K7853" t="str">
        <f>VLOOKUP(D7853,'Data Outlet'!$A$2:$D$17,4,FALSE)</f>
        <v>Andi Pratama</v>
      </c>
      <c r="L7853" t="str">
        <f>VLOOKUP(D7853,'Data Outlet'!$A$2:$D$17,2,FALSE)</f>
        <v>AEON MALL BSD CITY</v>
      </c>
    </row>
    <row r="7854" spans="1:12" x14ac:dyDescent="0.25">
      <c r="A7854" t="str">
        <f t="shared" si="246"/>
        <v>T-7853</v>
      </c>
      <c r="B7854" s="3" t="s">
        <v>2585</v>
      </c>
      <c r="C7854" s="6">
        <v>45653</v>
      </c>
      <c r="D7854" s="3" t="s">
        <v>33</v>
      </c>
      <c r="E7854" s="3" t="s">
        <v>2344</v>
      </c>
      <c r="F7854" s="10">
        <v>1</v>
      </c>
      <c r="G7854">
        <f>VLOOKUP(E7854,'Data Produk'!$A$2:$E$2517,5,FALSE)</f>
        <v>31500</v>
      </c>
      <c r="H7854">
        <f t="shared" si="245"/>
        <v>31500</v>
      </c>
      <c r="I7854" t="str">
        <f>VLOOKUP(E7854,'Data Produk'!$A$2:$E$2517,3,FALSE)</f>
        <v>BHINNEKA DURALINK KCB1201 BLACK</v>
      </c>
      <c r="J7854" t="str">
        <f>VLOOKUP(E7854,'Data Produk'!$A$2:$E$2517,4,FALSE)</f>
        <v>CABLE</v>
      </c>
      <c r="K7854" t="str">
        <f>VLOOKUP(D7854,'Data Outlet'!$A$2:$D$17,4,FALSE)</f>
        <v>Andi Pratama</v>
      </c>
      <c r="L7854" t="str">
        <f>VLOOKUP(D7854,'Data Outlet'!$A$2:$D$17,2,FALSE)</f>
        <v>AEON DELTAMAS CIKARANG</v>
      </c>
    </row>
    <row r="7855" spans="1:12" x14ac:dyDescent="0.25">
      <c r="A7855" t="str">
        <f t="shared" si="246"/>
        <v>T-7854</v>
      </c>
      <c r="B7855" s="3" t="s">
        <v>2585</v>
      </c>
      <c r="C7855" s="6">
        <v>45646</v>
      </c>
      <c r="D7855" s="3" t="s">
        <v>46</v>
      </c>
      <c r="E7855" s="3" t="s">
        <v>2345</v>
      </c>
      <c r="F7855" s="10">
        <v>4</v>
      </c>
      <c r="G7855">
        <f>VLOOKUP(E7855,'Data Produk'!$A$2:$E$2517,5,FALSE)</f>
        <v>230300</v>
      </c>
      <c r="H7855">
        <f t="shared" si="245"/>
        <v>921200</v>
      </c>
      <c r="I7855" t="str">
        <f>VLOOKUP(E7855,'Data Produk'!$A$2:$E$2517,3,FALSE)</f>
        <v>BHINNEKA ATOM81 75% MECHANICAL KEYBOARD NAVY BLUE BLUE SWITCH</v>
      </c>
      <c r="J7855" t="str">
        <f>VLOOKUP(E7855,'Data Produk'!$A$2:$E$2517,4,FALSE)</f>
        <v>KEYBOARD GAMING</v>
      </c>
      <c r="K7855" t="str">
        <f>VLOOKUP(D7855,'Data Outlet'!$A$2:$D$17,4,FALSE)</f>
        <v>Citra Dewi</v>
      </c>
      <c r="L7855" t="str">
        <f>VLOOKUP(D7855,'Data Outlet'!$A$2:$D$17,2,FALSE)</f>
        <v>PONDOK INDAH MALL</v>
      </c>
    </row>
    <row r="7856" spans="1:12" x14ac:dyDescent="0.25">
      <c r="A7856" t="str">
        <f t="shared" si="246"/>
        <v>T-7855</v>
      </c>
      <c r="B7856" s="3" t="s">
        <v>2585</v>
      </c>
      <c r="C7856" s="6">
        <v>45633</v>
      </c>
      <c r="D7856" s="3" t="s">
        <v>46</v>
      </c>
      <c r="E7856" s="3" t="s">
        <v>2346</v>
      </c>
      <c r="F7856" s="10">
        <v>7</v>
      </c>
      <c r="G7856">
        <f>VLOOKUP(E7856,'Data Produk'!$A$2:$E$2517,5,FALSE)</f>
        <v>69300</v>
      </c>
      <c r="H7856">
        <f t="shared" si="245"/>
        <v>485100</v>
      </c>
      <c r="I7856" t="str">
        <f>VLOOKUP(E7856,'Data Produk'!$A$2:$E$2517,3,FALSE)</f>
        <v>BHINNEKA AGILE MP453 GAMING MOUSEPAD BLACK</v>
      </c>
      <c r="J7856" t="str">
        <f>VLOOKUP(E7856,'Data Produk'!$A$2:$E$2517,4,FALSE)</f>
        <v>GAMING MOUSEPAD</v>
      </c>
      <c r="K7856" t="str">
        <f>VLOOKUP(D7856,'Data Outlet'!$A$2:$D$17,4,FALSE)</f>
        <v>Citra Dewi</v>
      </c>
      <c r="L7856" t="str">
        <f>VLOOKUP(D7856,'Data Outlet'!$A$2:$D$17,2,FALSE)</f>
        <v>PONDOK INDAH MALL</v>
      </c>
    </row>
    <row r="7857" spans="1:12" x14ac:dyDescent="0.25">
      <c r="A7857" t="str">
        <f t="shared" si="246"/>
        <v>T-7856</v>
      </c>
      <c r="B7857" s="3" t="s">
        <v>2585</v>
      </c>
      <c r="C7857" s="6">
        <v>45636</v>
      </c>
      <c r="D7857" s="3" t="s">
        <v>46</v>
      </c>
      <c r="E7857" s="3" t="s">
        <v>2347</v>
      </c>
      <c r="F7857" s="10">
        <v>2</v>
      </c>
      <c r="G7857">
        <f>VLOOKUP(E7857,'Data Produk'!$A$2:$E$2517,5,FALSE)</f>
        <v>174300</v>
      </c>
      <c r="H7857">
        <f t="shared" si="245"/>
        <v>348600</v>
      </c>
      <c r="I7857" t="str">
        <f>VLOOKUP(E7857,'Data Produk'!$A$2:$E$2517,3,FALSE)</f>
        <v>BHINNEKA GO TUNE WH06 WIRELESS HEADSET GUN (BLACK)</v>
      </c>
      <c r="J7857" t="str">
        <f>VLOOKUP(E7857,'Data Produk'!$A$2:$E$2517,4,FALSE)</f>
        <v>WIRELESS HEADSET</v>
      </c>
      <c r="K7857" t="str">
        <f>VLOOKUP(D7857,'Data Outlet'!$A$2:$D$17,4,FALSE)</f>
        <v>Citra Dewi</v>
      </c>
      <c r="L7857" t="str">
        <f>VLOOKUP(D7857,'Data Outlet'!$A$2:$D$17,2,FALSE)</f>
        <v>PONDOK INDAH MALL</v>
      </c>
    </row>
    <row r="7858" spans="1:12" x14ac:dyDescent="0.25">
      <c r="A7858" t="str">
        <f t="shared" si="246"/>
        <v>T-7857</v>
      </c>
      <c r="B7858" s="3" t="s">
        <v>2585</v>
      </c>
      <c r="C7858" s="6">
        <v>45633</v>
      </c>
      <c r="D7858" s="3" t="s">
        <v>34</v>
      </c>
      <c r="E7858" s="3" t="s">
        <v>2348</v>
      </c>
      <c r="F7858" s="10">
        <v>1</v>
      </c>
      <c r="G7858">
        <f>VLOOKUP(E7858,'Data Produk'!$A$2:$E$2517,5,FALSE)</f>
        <v>139300</v>
      </c>
      <c r="H7858">
        <f t="shared" si="245"/>
        <v>139300</v>
      </c>
      <c r="I7858" t="str">
        <f>VLOOKUP(E7858,'Data Produk'!$A$2:$E$2517,3,FALSE)</f>
        <v>BHINNEKA VENOM II WGC2 GAMING MOUSE BEIGE</v>
      </c>
      <c r="J7858" t="str">
        <f>VLOOKUP(E7858,'Data Produk'!$A$2:$E$2517,4,FALSE)</f>
        <v>MOUSE GAMING</v>
      </c>
      <c r="K7858" t="str">
        <f>VLOOKUP(D7858,'Data Outlet'!$A$2:$D$17,4,FALSE)</f>
        <v>Andi Pratama</v>
      </c>
      <c r="L7858" t="str">
        <f>VLOOKUP(D7858,'Data Outlet'!$A$2:$D$17,2,FALSE)</f>
        <v>AEON MALL BSD CITY</v>
      </c>
    </row>
    <row r="7859" spans="1:12" x14ac:dyDescent="0.25">
      <c r="A7859" t="str">
        <f t="shared" si="246"/>
        <v>T-7858</v>
      </c>
      <c r="B7859" s="3" t="s">
        <v>2585</v>
      </c>
      <c r="C7859" s="6">
        <v>45644</v>
      </c>
      <c r="D7859" s="3" t="s">
        <v>46</v>
      </c>
      <c r="E7859" s="3" t="s">
        <v>2349</v>
      </c>
      <c r="F7859" s="10">
        <v>1</v>
      </c>
      <c r="G7859">
        <f>VLOOKUP(E7859,'Data Produk'!$A$2:$E$2517,5,FALSE)</f>
        <v>230300</v>
      </c>
      <c r="H7859">
        <f t="shared" si="245"/>
        <v>230300</v>
      </c>
      <c r="I7859" t="str">
        <f>VLOOKUP(E7859,'Data Produk'!$A$2:$E$2517,3,FALSE)</f>
        <v>BHINNEKA ATOM81 75% MECHANICAL KEYBOARD NAVY BLUE RED SWITCH</v>
      </c>
      <c r="J7859" t="str">
        <f>VLOOKUP(E7859,'Data Produk'!$A$2:$E$2517,4,FALSE)</f>
        <v>KEYBOARD GAMING</v>
      </c>
      <c r="K7859" t="str">
        <f>VLOOKUP(D7859,'Data Outlet'!$A$2:$D$17,4,FALSE)</f>
        <v>Citra Dewi</v>
      </c>
      <c r="L7859" t="str">
        <f>VLOOKUP(D7859,'Data Outlet'!$A$2:$D$17,2,FALSE)</f>
        <v>PONDOK INDAH MALL</v>
      </c>
    </row>
    <row r="7860" spans="1:12" x14ac:dyDescent="0.25">
      <c r="A7860" t="str">
        <f t="shared" si="246"/>
        <v>T-7859</v>
      </c>
      <c r="B7860" s="3" t="s">
        <v>2585</v>
      </c>
      <c r="C7860" s="6">
        <v>45657</v>
      </c>
      <c r="D7860" s="3" t="s">
        <v>33</v>
      </c>
      <c r="E7860" s="3" t="s">
        <v>2350</v>
      </c>
      <c r="F7860" s="10">
        <v>1</v>
      </c>
      <c r="G7860">
        <f>VLOOKUP(E7860,'Data Produk'!$A$2:$E$2517,5,FALSE)</f>
        <v>230300</v>
      </c>
      <c r="H7860">
        <f t="shared" si="245"/>
        <v>230300</v>
      </c>
      <c r="I7860" t="str">
        <f>VLOOKUP(E7860,'Data Produk'!$A$2:$E$2517,3,FALSE)</f>
        <v>BHINNEKA ATOM81 75% MECHANICAL KEYBOARD NAVY BLUE RED SWITCH</v>
      </c>
      <c r="J7860" t="str">
        <f>VLOOKUP(E7860,'Data Produk'!$A$2:$E$2517,4,FALSE)</f>
        <v>KEYBOARD GAMING</v>
      </c>
      <c r="K7860" t="str">
        <f>VLOOKUP(D7860,'Data Outlet'!$A$2:$D$17,4,FALSE)</f>
        <v>Andi Pratama</v>
      </c>
      <c r="L7860" t="str">
        <f>VLOOKUP(D7860,'Data Outlet'!$A$2:$D$17,2,FALSE)</f>
        <v>AEON DELTAMAS CIKARANG</v>
      </c>
    </row>
    <row r="7861" spans="1:12" x14ac:dyDescent="0.25">
      <c r="A7861" t="str">
        <f t="shared" si="246"/>
        <v>T-7860</v>
      </c>
      <c r="B7861" s="3" t="s">
        <v>2585</v>
      </c>
      <c r="C7861" s="6">
        <v>45634</v>
      </c>
      <c r="D7861" s="3" t="s">
        <v>33</v>
      </c>
      <c r="E7861" s="3" t="s">
        <v>2351</v>
      </c>
      <c r="F7861" s="10">
        <v>1</v>
      </c>
      <c r="G7861">
        <f>VLOOKUP(E7861,'Data Produk'!$A$2:$E$2517,5,FALSE)</f>
        <v>224000</v>
      </c>
      <c r="H7861">
        <f t="shared" si="245"/>
        <v>224000</v>
      </c>
      <c r="I7861" t="str">
        <f>VLOOKUP(E7861,'Data Produk'!$A$2:$E$2517,3,FALSE)</f>
        <v>BHINNEKA SHOOTER II WGP13 GAMEPAD BLUE</v>
      </c>
      <c r="J7861" t="str">
        <f>VLOOKUP(E7861,'Data Produk'!$A$2:$E$2517,4,FALSE)</f>
        <v>GAMEPAD</v>
      </c>
      <c r="K7861" t="str">
        <f>VLOOKUP(D7861,'Data Outlet'!$A$2:$D$17,4,FALSE)</f>
        <v>Andi Pratama</v>
      </c>
      <c r="L7861" t="str">
        <f>VLOOKUP(D7861,'Data Outlet'!$A$2:$D$17,2,FALSE)</f>
        <v>AEON DELTAMAS CIKARANG</v>
      </c>
    </row>
    <row r="7862" spans="1:12" x14ac:dyDescent="0.25">
      <c r="A7862" t="str">
        <f t="shared" si="246"/>
        <v>T-7861</v>
      </c>
      <c r="B7862" s="3" t="s">
        <v>2585</v>
      </c>
      <c r="C7862" s="6">
        <v>45631</v>
      </c>
      <c r="D7862" s="3" t="s">
        <v>46</v>
      </c>
      <c r="E7862" s="3" t="s">
        <v>2352</v>
      </c>
      <c r="F7862" s="10">
        <v>1</v>
      </c>
      <c r="G7862">
        <f>VLOOKUP(E7862,'Data Produk'!$A$2:$E$2517,5,FALSE)</f>
        <v>2030000</v>
      </c>
      <c r="H7862">
        <f t="shared" si="245"/>
        <v>2030000</v>
      </c>
      <c r="I7862" t="str">
        <f>VLOOKUP(E7862,'Data Produk'!$A$2:$E$2517,3,FALSE)</f>
        <v>BHINNEKA OCA259 PRO OFFICE CHAIR BLACK</v>
      </c>
      <c r="J7862" t="str">
        <f>VLOOKUP(E7862,'Data Produk'!$A$2:$E$2517,4,FALSE)</f>
        <v>OFFICE CHAIR</v>
      </c>
      <c r="K7862" t="str">
        <f>VLOOKUP(D7862,'Data Outlet'!$A$2:$D$17,4,FALSE)</f>
        <v>Citra Dewi</v>
      </c>
      <c r="L7862" t="str">
        <f>VLOOKUP(D7862,'Data Outlet'!$A$2:$D$17,2,FALSE)</f>
        <v>PONDOK INDAH MALL</v>
      </c>
    </row>
    <row r="7863" spans="1:12" x14ac:dyDescent="0.25">
      <c r="A7863" t="str">
        <f t="shared" si="246"/>
        <v>T-7862</v>
      </c>
      <c r="B7863" s="3" t="s">
        <v>2585</v>
      </c>
      <c r="C7863" s="6">
        <v>45634</v>
      </c>
      <c r="D7863" s="3" t="s">
        <v>33</v>
      </c>
      <c r="E7863" s="3" t="s">
        <v>2353</v>
      </c>
      <c r="F7863" s="10">
        <v>2</v>
      </c>
      <c r="G7863">
        <f>VLOOKUP(E7863,'Data Produk'!$A$2:$E$2517,5,FALSE)</f>
        <v>139300</v>
      </c>
      <c r="H7863">
        <f t="shared" si="245"/>
        <v>278600</v>
      </c>
      <c r="I7863" t="str">
        <f>VLOOKUP(E7863,'Data Produk'!$A$2:$E$2517,3,FALSE)</f>
        <v>BHINNEKA VENOM II WGC2 GAMING MOUSE PURPLE</v>
      </c>
      <c r="J7863" t="str">
        <f>VLOOKUP(E7863,'Data Produk'!$A$2:$E$2517,4,FALSE)</f>
        <v>MOUSE GAMING</v>
      </c>
      <c r="K7863" t="str">
        <f>VLOOKUP(D7863,'Data Outlet'!$A$2:$D$17,4,FALSE)</f>
        <v>Andi Pratama</v>
      </c>
      <c r="L7863" t="str">
        <f>VLOOKUP(D7863,'Data Outlet'!$A$2:$D$17,2,FALSE)</f>
        <v>AEON DELTAMAS CIKARANG</v>
      </c>
    </row>
    <row r="7864" spans="1:12" x14ac:dyDescent="0.25">
      <c r="A7864" t="str">
        <f t="shared" si="246"/>
        <v>T-7863</v>
      </c>
      <c r="B7864" s="3" t="s">
        <v>2585</v>
      </c>
      <c r="C7864" s="6">
        <v>45648</v>
      </c>
      <c r="D7864" s="3" t="s">
        <v>46</v>
      </c>
      <c r="E7864" s="3" t="s">
        <v>2354</v>
      </c>
      <c r="F7864" s="10">
        <v>1</v>
      </c>
      <c r="G7864">
        <f>VLOOKUP(E7864,'Data Produk'!$A$2:$E$2517,5,FALSE)</f>
        <v>349300</v>
      </c>
      <c r="H7864">
        <f t="shared" si="245"/>
        <v>349300</v>
      </c>
      <c r="I7864" t="str">
        <f>VLOOKUP(E7864,'Data Produk'!$A$2:$E$2517,3,FALSE)</f>
        <v>BHINNEKA ATO MP905 DESKMAT ONE PIECE KAIDO</v>
      </c>
      <c r="J7864" t="str">
        <f>VLOOKUP(E7864,'Data Produk'!$A$2:$E$2517,4,FALSE)</f>
        <v>DESKMAT</v>
      </c>
      <c r="K7864" t="str">
        <f>VLOOKUP(D7864,'Data Outlet'!$A$2:$D$17,4,FALSE)</f>
        <v>Citra Dewi</v>
      </c>
      <c r="L7864" t="str">
        <f>VLOOKUP(D7864,'Data Outlet'!$A$2:$D$17,2,FALSE)</f>
        <v>PONDOK INDAH MALL</v>
      </c>
    </row>
    <row r="7865" spans="1:12" x14ac:dyDescent="0.25">
      <c r="A7865" t="str">
        <f t="shared" si="246"/>
        <v>T-7864</v>
      </c>
      <c r="B7865" s="3" t="s">
        <v>2585</v>
      </c>
      <c r="C7865" s="6">
        <v>45653</v>
      </c>
      <c r="D7865" s="3" t="s">
        <v>46</v>
      </c>
      <c r="E7865" s="3" t="s">
        <v>2355</v>
      </c>
      <c r="F7865" s="10">
        <v>1</v>
      </c>
      <c r="G7865">
        <f>VLOOKUP(E7865,'Data Produk'!$A$2:$E$2517,5,FALSE)</f>
        <v>350000</v>
      </c>
      <c r="H7865">
        <f t="shared" si="245"/>
        <v>350000</v>
      </c>
      <c r="I7865" t="str">
        <f>VLOOKUP(E7865,'Data Produk'!$A$2:$E$2517,3,FALSE)</f>
        <v>BHINNEKA NOVA PRO WGP14 V2 GAMEPAD SOLARIS (RAINBOW)</v>
      </c>
      <c r="J7865" t="str">
        <f>VLOOKUP(E7865,'Data Produk'!$A$2:$E$2517,4,FALSE)</f>
        <v>GAMEPAD</v>
      </c>
      <c r="K7865" t="str">
        <f>VLOOKUP(D7865,'Data Outlet'!$A$2:$D$17,4,FALSE)</f>
        <v>Citra Dewi</v>
      </c>
      <c r="L7865" t="str">
        <f>VLOOKUP(D7865,'Data Outlet'!$A$2:$D$17,2,FALSE)</f>
        <v>PONDOK INDAH MALL</v>
      </c>
    </row>
    <row r="7866" spans="1:12" x14ac:dyDescent="0.25">
      <c r="A7866" t="str">
        <f t="shared" si="246"/>
        <v>T-7865</v>
      </c>
      <c r="B7866" s="3" t="s">
        <v>2585</v>
      </c>
      <c r="C7866" s="6">
        <v>45643</v>
      </c>
      <c r="D7866" s="3" t="s">
        <v>34</v>
      </c>
      <c r="E7866" s="3" t="s">
        <v>2356</v>
      </c>
      <c r="F7866" s="10">
        <v>1</v>
      </c>
      <c r="G7866">
        <f>VLOOKUP(E7866,'Data Produk'!$A$2:$E$2517,5,FALSE)</f>
        <v>160300</v>
      </c>
      <c r="H7866">
        <f t="shared" si="245"/>
        <v>160300</v>
      </c>
      <c r="I7866" t="str">
        <f>VLOOKUP(E7866,'Data Produk'!$A$2:$E$2517,3,FALSE)</f>
        <v>BHINNEKA GO VIBE WH05 WIRELESS HEADSET BLUE</v>
      </c>
      <c r="J7866" t="str">
        <f>VLOOKUP(E7866,'Data Produk'!$A$2:$E$2517,4,FALSE)</f>
        <v>WIRELESS HEADSET</v>
      </c>
      <c r="K7866" t="str">
        <f>VLOOKUP(D7866,'Data Outlet'!$A$2:$D$17,4,FALSE)</f>
        <v>Andi Pratama</v>
      </c>
      <c r="L7866" t="str">
        <f>VLOOKUP(D7866,'Data Outlet'!$A$2:$D$17,2,FALSE)</f>
        <v>AEON MALL BSD CITY</v>
      </c>
    </row>
    <row r="7867" spans="1:12" x14ac:dyDescent="0.25">
      <c r="A7867" t="str">
        <f t="shared" si="246"/>
        <v>T-7866</v>
      </c>
      <c r="B7867" s="3" t="s">
        <v>2585</v>
      </c>
      <c r="C7867" s="6">
        <v>45648</v>
      </c>
      <c r="D7867" s="3" t="s">
        <v>46</v>
      </c>
      <c r="E7867" s="3" t="s">
        <v>2357</v>
      </c>
      <c r="F7867" s="10">
        <v>4</v>
      </c>
      <c r="G7867">
        <f>VLOOKUP(E7867,'Data Produk'!$A$2:$E$2517,5,FALSE)</f>
        <v>209300</v>
      </c>
      <c r="H7867">
        <f t="shared" si="245"/>
        <v>837200</v>
      </c>
      <c r="I7867" t="str">
        <f>VLOOKUP(E7867,'Data Produk'!$A$2:$E$2517,3,FALSE)</f>
        <v>BHINNEKA CRYPTO WGC3 GAMING MOUSE BLACK</v>
      </c>
      <c r="J7867" t="str">
        <f>VLOOKUP(E7867,'Data Produk'!$A$2:$E$2517,4,FALSE)</f>
        <v>MOUSE GAMING</v>
      </c>
      <c r="K7867" t="str">
        <f>VLOOKUP(D7867,'Data Outlet'!$A$2:$D$17,4,FALSE)</f>
        <v>Citra Dewi</v>
      </c>
      <c r="L7867" t="str">
        <f>VLOOKUP(D7867,'Data Outlet'!$A$2:$D$17,2,FALSE)</f>
        <v>PONDOK INDAH MALL</v>
      </c>
    </row>
    <row r="7868" spans="1:12" x14ac:dyDescent="0.25">
      <c r="A7868" t="str">
        <f t="shared" si="246"/>
        <v>T-7867</v>
      </c>
      <c r="B7868" s="3" t="s">
        <v>2585</v>
      </c>
      <c r="C7868" s="6">
        <v>45638</v>
      </c>
      <c r="D7868" s="3" t="s">
        <v>34</v>
      </c>
      <c r="E7868" s="3" t="s">
        <v>2358</v>
      </c>
      <c r="F7868" s="10">
        <v>1</v>
      </c>
      <c r="G7868">
        <f>VLOOKUP(E7868,'Data Produk'!$A$2:$E$2517,5,FALSE)</f>
        <v>139300</v>
      </c>
      <c r="H7868">
        <f t="shared" si="245"/>
        <v>139300</v>
      </c>
      <c r="I7868" t="str">
        <f>VLOOKUP(E7868,'Data Produk'!$A$2:$E$2517,3,FALSE)</f>
        <v>BHINNEKA VENOM II WGC2 GAMING MOUSE BLACK</v>
      </c>
      <c r="J7868" t="str">
        <f>VLOOKUP(E7868,'Data Produk'!$A$2:$E$2517,4,FALSE)</f>
        <v>MOUSE GAMING</v>
      </c>
      <c r="K7868" t="str">
        <f>VLOOKUP(D7868,'Data Outlet'!$A$2:$D$17,4,FALSE)</f>
        <v>Andi Pratama</v>
      </c>
      <c r="L7868" t="str">
        <f>VLOOKUP(D7868,'Data Outlet'!$A$2:$D$17,2,FALSE)</f>
        <v>AEON MALL BSD CITY</v>
      </c>
    </row>
    <row r="7869" spans="1:12" x14ac:dyDescent="0.25">
      <c r="A7869" t="str">
        <f t="shared" si="246"/>
        <v>T-7868</v>
      </c>
      <c r="B7869" s="3" t="s">
        <v>2585</v>
      </c>
      <c r="C7869" s="6">
        <v>45630</v>
      </c>
      <c r="D7869" s="3" t="s">
        <v>34</v>
      </c>
      <c r="E7869" s="3" t="s">
        <v>2359</v>
      </c>
      <c r="F7869" s="10">
        <v>1</v>
      </c>
      <c r="G7869">
        <f>VLOOKUP(E7869,'Data Produk'!$A$2:$E$2517,5,FALSE)</f>
        <v>349300</v>
      </c>
      <c r="H7869">
        <f t="shared" si="245"/>
        <v>349300</v>
      </c>
      <c r="I7869" t="str">
        <f>VLOOKUP(E7869,'Data Produk'!$A$2:$E$2517,3,FALSE)</f>
        <v>BHINNEKA ATO MP905 DESKMAT ONE PIECE LUFFY</v>
      </c>
      <c r="J7869" t="str">
        <f>VLOOKUP(E7869,'Data Produk'!$A$2:$E$2517,4,FALSE)</f>
        <v>DESKMAT</v>
      </c>
      <c r="K7869" t="str">
        <f>VLOOKUP(D7869,'Data Outlet'!$A$2:$D$17,4,FALSE)</f>
        <v>Andi Pratama</v>
      </c>
      <c r="L7869" t="str">
        <f>VLOOKUP(D7869,'Data Outlet'!$A$2:$D$17,2,FALSE)</f>
        <v>AEON MALL BSD CITY</v>
      </c>
    </row>
    <row r="7870" spans="1:12" x14ac:dyDescent="0.25">
      <c r="A7870" t="str">
        <f t="shared" si="246"/>
        <v>T-7869</v>
      </c>
      <c r="B7870" s="3" t="s">
        <v>2585</v>
      </c>
      <c r="C7870" s="6">
        <v>45646</v>
      </c>
      <c r="D7870" s="3" t="s">
        <v>34</v>
      </c>
      <c r="E7870" s="3" t="s">
        <v>2360</v>
      </c>
      <c r="F7870" s="10">
        <v>1</v>
      </c>
      <c r="G7870">
        <f>VLOOKUP(E7870,'Data Produk'!$A$2:$E$2517,5,FALSE)</f>
        <v>31500</v>
      </c>
      <c r="H7870">
        <f t="shared" si="245"/>
        <v>31500</v>
      </c>
      <c r="I7870" t="str">
        <f>VLOOKUP(E7870,'Data Produk'!$A$2:$E$2517,3,FALSE)</f>
        <v>BHINNEKA DURALINK KCB1201 RED</v>
      </c>
      <c r="J7870" t="str">
        <f>VLOOKUP(E7870,'Data Produk'!$A$2:$E$2517,4,FALSE)</f>
        <v>CABLE</v>
      </c>
      <c r="K7870" t="str">
        <f>VLOOKUP(D7870,'Data Outlet'!$A$2:$D$17,4,FALSE)</f>
        <v>Andi Pratama</v>
      </c>
      <c r="L7870" t="str">
        <f>VLOOKUP(D7870,'Data Outlet'!$A$2:$D$17,2,FALSE)</f>
        <v>AEON MALL BSD CITY</v>
      </c>
    </row>
    <row r="7871" spans="1:12" x14ac:dyDescent="0.25">
      <c r="A7871" t="str">
        <f t="shared" si="246"/>
        <v>T-7870</v>
      </c>
      <c r="B7871" s="3" t="s">
        <v>2585</v>
      </c>
      <c r="C7871" s="6">
        <v>45646</v>
      </c>
      <c r="D7871" s="3" t="s">
        <v>34</v>
      </c>
      <c r="E7871" s="3" t="s">
        <v>2361</v>
      </c>
      <c r="F7871" s="10">
        <v>1</v>
      </c>
      <c r="G7871">
        <f>VLOOKUP(E7871,'Data Produk'!$A$2:$E$2517,5,FALSE)</f>
        <v>52500</v>
      </c>
      <c r="H7871">
        <f t="shared" si="245"/>
        <v>52500</v>
      </c>
      <c r="I7871" t="str">
        <f>VLOOKUP(E7871,'Data Produk'!$A$2:$E$2517,3,FALSE)</f>
        <v>BHINNEKA POWER MOVE 30W 2-PORTS CAR CHARGER (PD+QC) WHITE</v>
      </c>
      <c r="J7871" t="str">
        <f>VLOOKUP(E7871,'Data Produk'!$A$2:$E$2517,4,FALSE)</f>
        <v>CAR &amp; TRAVEL CHARGER</v>
      </c>
      <c r="K7871" t="str">
        <f>VLOOKUP(D7871,'Data Outlet'!$A$2:$D$17,4,FALSE)</f>
        <v>Andi Pratama</v>
      </c>
      <c r="L7871" t="str">
        <f>VLOOKUP(D7871,'Data Outlet'!$A$2:$D$17,2,FALSE)</f>
        <v>AEON MALL BSD CITY</v>
      </c>
    </row>
    <row r="7872" spans="1:12" x14ac:dyDescent="0.25">
      <c r="A7872" t="str">
        <f t="shared" si="246"/>
        <v>T-7871</v>
      </c>
      <c r="B7872" s="3" t="s">
        <v>2585</v>
      </c>
      <c r="C7872" s="6">
        <v>45655</v>
      </c>
      <c r="D7872" s="3" t="s">
        <v>34</v>
      </c>
      <c r="E7872" s="3" t="s">
        <v>2362</v>
      </c>
      <c r="F7872" s="10">
        <v>1</v>
      </c>
      <c r="G7872">
        <f>VLOOKUP(E7872,'Data Produk'!$A$2:$E$2517,5,FALSE)</f>
        <v>230300</v>
      </c>
      <c r="H7872">
        <f t="shared" si="245"/>
        <v>230300</v>
      </c>
      <c r="I7872" t="str">
        <f>VLOOKUP(E7872,'Data Produk'!$A$2:$E$2517,3,FALSE)</f>
        <v>BHINNEKA ATOM81 75% MECHANICAL KEYBOARD SKY BLUE BLUE SWITCH</v>
      </c>
      <c r="J7872" t="str">
        <f>VLOOKUP(E7872,'Data Produk'!$A$2:$E$2517,4,FALSE)</f>
        <v>KEYBOARD GAMING</v>
      </c>
      <c r="K7872" t="str">
        <f>VLOOKUP(D7872,'Data Outlet'!$A$2:$D$17,4,FALSE)</f>
        <v>Andi Pratama</v>
      </c>
      <c r="L7872" t="str">
        <f>VLOOKUP(D7872,'Data Outlet'!$A$2:$D$17,2,FALSE)</f>
        <v>AEON MALL BSD CITY</v>
      </c>
    </row>
    <row r="7873" spans="1:12" x14ac:dyDescent="0.25">
      <c r="A7873" t="str">
        <f t="shared" si="246"/>
        <v>T-7872</v>
      </c>
      <c r="B7873" s="3" t="s">
        <v>2585</v>
      </c>
      <c r="C7873" s="6">
        <v>45653</v>
      </c>
      <c r="D7873" s="3" t="s">
        <v>46</v>
      </c>
      <c r="E7873" s="3" t="s">
        <v>2363</v>
      </c>
      <c r="F7873" s="10">
        <v>2</v>
      </c>
      <c r="G7873">
        <f>VLOOKUP(E7873,'Data Produk'!$A$2:$E$2517,5,FALSE)</f>
        <v>139300</v>
      </c>
      <c r="H7873">
        <f t="shared" si="245"/>
        <v>278600</v>
      </c>
      <c r="I7873" t="str">
        <f>VLOOKUP(E7873,'Data Produk'!$A$2:$E$2517,3,FALSE)</f>
        <v>BHINNEKA ATO MP905 DESKMAT LONDON TOUR (WHITE RED)</v>
      </c>
      <c r="J7873" t="str">
        <f>VLOOKUP(E7873,'Data Produk'!$A$2:$E$2517,4,FALSE)</f>
        <v>DESKMAT</v>
      </c>
      <c r="K7873" t="str">
        <f>VLOOKUP(D7873,'Data Outlet'!$A$2:$D$17,4,FALSE)</f>
        <v>Citra Dewi</v>
      </c>
      <c r="L7873" t="str">
        <f>VLOOKUP(D7873,'Data Outlet'!$A$2:$D$17,2,FALSE)</f>
        <v>PONDOK INDAH MALL</v>
      </c>
    </row>
    <row r="7874" spans="1:12" x14ac:dyDescent="0.25">
      <c r="A7874" t="str">
        <f t="shared" si="246"/>
        <v>T-7873</v>
      </c>
      <c r="B7874" s="3" t="s">
        <v>2585</v>
      </c>
      <c r="C7874" s="6">
        <v>45654</v>
      </c>
      <c r="D7874" s="3" t="s">
        <v>34</v>
      </c>
      <c r="E7874" s="3" t="s">
        <v>2364</v>
      </c>
      <c r="F7874" s="10">
        <v>1</v>
      </c>
      <c r="G7874">
        <f>VLOOKUP(E7874,'Data Produk'!$A$2:$E$2517,5,FALSE)</f>
        <v>62300</v>
      </c>
      <c r="H7874">
        <f t="shared" si="245"/>
        <v>62300</v>
      </c>
      <c r="I7874" t="str">
        <f>VLOOKUP(E7874,'Data Produk'!$A$2:$E$2517,3,FALSE)</f>
        <v>BHINNEKA AGILE MP353 GAMING MOUSEPAD BLACK</v>
      </c>
      <c r="J7874" t="str">
        <f>VLOOKUP(E7874,'Data Produk'!$A$2:$E$2517,4,FALSE)</f>
        <v>GAMING MOUSEPAD</v>
      </c>
      <c r="K7874" t="str">
        <f>VLOOKUP(D7874,'Data Outlet'!$A$2:$D$17,4,FALSE)</f>
        <v>Andi Pratama</v>
      </c>
      <c r="L7874" t="str">
        <f>VLOOKUP(D7874,'Data Outlet'!$A$2:$D$17,2,FALSE)</f>
        <v>AEON MALL BSD CITY</v>
      </c>
    </row>
    <row r="7875" spans="1:12" x14ac:dyDescent="0.25">
      <c r="A7875" t="str">
        <f t="shared" si="246"/>
        <v>T-7874</v>
      </c>
      <c r="B7875" s="3" t="s">
        <v>2585</v>
      </c>
      <c r="C7875" s="6">
        <v>45636</v>
      </c>
      <c r="D7875" s="3" t="s">
        <v>46</v>
      </c>
      <c r="E7875" s="3" t="s">
        <v>2365</v>
      </c>
      <c r="F7875" s="10">
        <v>1</v>
      </c>
      <c r="G7875">
        <f>VLOOKUP(E7875,'Data Produk'!$A$2:$E$2517,5,FALSE)</f>
        <v>262500</v>
      </c>
      <c r="H7875">
        <f t="shared" ref="H7875:H7938" si="247">G7875*F7875</f>
        <v>262500</v>
      </c>
      <c r="I7875" t="str">
        <f>VLOOKUP(E7875,'Data Produk'!$A$2:$E$2517,3,FALSE)</f>
        <v>BHINNEKA EOS LITE GP15L GAMEPAD ORION (BLACK)</v>
      </c>
      <c r="J7875" t="str">
        <f>VLOOKUP(E7875,'Data Produk'!$A$2:$E$2517,4,FALSE)</f>
        <v>GAMEPAD</v>
      </c>
      <c r="K7875" t="str">
        <f>VLOOKUP(D7875,'Data Outlet'!$A$2:$D$17,4,FALSE)</f>
        <v>Citra Dewi</v>
      </c>
      <c r="L7875" t="str">
        <f>VLOOKUP(D7875,'Data Outlet'!$A$2:$D$17,2,FALSE)</f>
        <v>PONDOK INDAH MALL</v>
      </c>
    </row>
    <row r="7876" spans="1:12" x14ac:dyDescent="0.25">
      <c r="A7876" t="str">
        <f t="shared" si="246"/>
        <v>T-7875</v>
      </c>
      <c r="B7876" s="3" t="s">
        <v>2585</v>
      </c>
      <c r="C7876" s="6">
        <v>45627</v>
      </c>
      <c r="D7876" s="3" t="s">
        <v>46</v>
      </c>
      <c r="E7876" s="3" t="s">
        <v>2366</v>
      </c>
      <c r="F7876" s="10">
        <v>2</v>
      </c>
      <c r="G7876">
        <f>VLOOKUP(E7876,'Data Produk'!$A$2:$E$2517,5,FALSE)</f>
        <v>174300</v>
      </c>
      <c r="H7876">
        <f t="shared" si="247"/>
        <v>348600</v>
      </c>
      <c r="I7876" t="str">
        <f>VLOOKUP(E7876,'Data Produk'!$A$2:$E$2517,3,FALSE)</f>
        <v>BHINNEKA ATO MP905 B DESKMAT MAHA5 ALIA</v>
      </c>
      <c r="J7876" t="str">
        <f>VLOOKUP(E7876,'Data Produk'!$A$2:$E$2517,4,FALSE)</f>
        <v>DESKMAT</v>
      </c>
      <c r="K7876" t="str">
        <f>VLOOKUP(D7876,'Data Outlet'!$A$2:$D$17,4,FALSE)</f>
        <v>Citra Dewi</v>
      </c>
      <c r="L7876" t="str">
        <f>VLOOKUP(D7876,'Data Outlet'!$A$2:$D$17,2,FALSE)</f>
        <v>PONDOK INDAH MALL</v>
      </c>
    </row>
    <row r="7877" spans="1:12" x14ac:dyDescent="0.25">
      <c r="A7877" t="str">
        <f t="shared" si="246"/>
        <v>T-7876</v>
      </c>
      <c r="B7877" s="3" t="s">
        <v>2585</v>
      </c>
      <c r="C7877" s="6">
        <v>45657</v>
      </c>
      <c r="D7877" s="3" t="s">
        <v>46</v>
      </c>
      <c r="E7877" s="3" t="s">
        <v>2367</v>
      </c>
      <c r="F7877" s="10">
        <v>1</v>
      </c>
      <c r="G7877">
        <f>VLOOKUP(E7877,'Data Produk'!$A$2:$E$2517,5,FALSE)</f>
        <v>120178.94736842105</v>
      </c>
      <c r="H7877">
        <f t="shared" si="247"/>
        <v>120178.94736842105</v>
      </c>
      <c r="I7877" t="str">
        <f>VLOOKUP(E7877,'Data Produk'!$A$2:$E$2517,3,FALSE)</f>
        <v>ACK02 ZORO Keycaps One Piece Original</v>
      </c>
      <c r="J7877" t="str">
        <f>VLOOKUP(E7877,'Data Produk'!$A$2:$E$2517,4,FALSE)</f>
        <v>OTHER ACCESSORIES</v>
      </c>
      <c r="K7877" t="str">
        <f>VLOOKUP(D7877,'Data Outlet'!$A$2:$D$17,4,FALSE)</f>
        <v>Citra Dewi</v>
      </c>
      <c r="L7877" t="str">
        <f>VLOOKUP(D7877,'Data Outlet'!$A$2:$D$17,2,FALSE)</f>
        <v>PONDOK INDAH MALL</v>
      </c>
    </row>
    <row r="7878" spans="1:12" x14ac:dyDescent="0.25">
      <c r="A7878" t="str">
        <f t="shared" si="246"/>
        <v>T-7877</v>
      </c>
      <c r="B7878" s="3" t="s">
        <v>2585</v>
      </c>
      <c r="C7878" s="6">
        <v>45648</v>
      </c>
      <c r="D7878" s="3" t="s">
        <v>46</v>
      </c>
      <c r="E7878" s="3" t="s">
        <v>2368</v>
      </c>
      <c r="F7878" s="10">
        <v>1</v>
      </c>
      <c r="G7878">
        <f>VLOOKUP(E7878,'Data Produk'!$A$2:$E$2517,5,FALSE)</f>
        <v>139300</v>
      </c>
      <c r="H7878">
        <f t="shared" si="247"/>
        <v>139300</v>
      </c>
      <c r="I7878" t="str">
        <f>VLOOKUP(E7878,'Data Produk'!$A$2:$E$2517,3,FALSE)</f>
        <v>BHINNEKA TOWER II AC304 PRO HEADSET ACCESSORIES BLACK</v>
      </c>
      <c r="J7878" t="str">
        <f>VLOOKUP(E7878,'Data Produk'!$A$2:$E$2517,4,FALSE)</f>
        <v>OTHER ACCESSORIES</v>
      </c>
      <c r="K7878" t="str">
        <f>VLOOKUP(D7878,'Data Outlet'!$A$2:$D$17,4,FALSE)</f>
        <v>Citra Dewi</v>
      </c>
      <c r="L7878" t="str">
        <f>VLOOKUP(D7878,'Data Outlet'!$A$2:$D$17,2,FALSE)</f>
        <v>PONDOK INDAH MALL</v>
      </c>
    </row>
    <row r="7879" spans="1:12" x14ac:dyDescent="0.25">
      <c r="A7879" t="str">
        <f t="shared" si="246"/>
        <v>T-7878</v>
      </c>
      <c r="B7879" s="3" t="s">
        <v>2585</v>
      </c>
      <c r="C7879" s="6">
        <v>45652</v>
      </c>
      <c r="D7879" s="3" t="s">
        <v>34</v>
      </c>
      <c r="E7879" s="3" t="s">
        <v>2369</v>
      </c>
      <c r="F7879" s="10">
        <v>1</v>
      </c>
      <c r="G7879">
        <f>VLOOKUP(E7879,'Data Produk'!$A$2:$E$2517,5,FALSE)</f>
        <v>350000</v>
      </c>
      <c r="H7879">
        <f t="shared" si="247"/>
        <v>350000</v>
      </c>
      <c r="I7879" t="str">
        <f>VLOOKUP(E7879,'Data Produk'!$A$2:$E$2517,3,FALSE)</f>
        <v>BHINNEKA NOVA PRO WGP14 V2 GAMEPAD POLARIS (BLUE)</v>
      </c>
      <c r="J7879" t="str">
        <f>VLOOKUP(E7879,'Data Produk'!$A$2:$E$2517,4,FALSE)</f>
        <v>GAMEPAD</v>
      </c>
      <c r="K7879" t="str">
        <f>VLOOKUP(D7879,'Data Outlet'!$A$2:$D$17,4,FALSE)</f>
        <v>Andi Pratama</v>
      </c>
      <c r="L7879" t="str">
        <f>VLOOKUP(D7879,'Data Outlet'!$A$2:$D$17,2,FALSE)</f>
        <v>AEON MALL BSD CITY</v>
      </c>
    </row>
    <row r="7880" spans="1:12" x14ac:dyDescent="0.25">
      <c r="A7880" t="str">
        <f t="shared" si="246"/>
        <v>T-7879</v>
      </c>
      <c r="B7880" s="3" t="s">
        <v>2585</v>
      </c>
      <c r="C7880" s="6">
        <v>45647</v>
      </c>
      <c r="D7880" s="3" t="s">
        <v>46</v>
      </c>
      <c r="E7880" s="3" t="s">
        <v>2370</v>
      </c>
      <c r="F7880" s="10">
        <v>3</v>
      </c>
      <c r="G7880">
        <f>VLOOKUP(E7880,'Data Produk'!$A$2:$E$2517,5,FALSE)</f>
        <v>83300</v>
      </c>
      <c r="H7880">
        <f t="shared" si="247"/>
        <v>249900</v>
      </c>
      <c r="I7880" t="str">
        <f>VLOOKUP(E7880,'Data Produk'!$A$2:$E$2517,3,FALSE)</f>
        <v>BHINNEKA AGILE MP903 GAMING MOUSEPAD WHITE</v>
      </c>
      <c r="J7880" t="str">
        <f>VLOOKUP(E7880,'Data Produk'!$A$2:$E$2517,4,FALSE)</f>
        <v>GAMING MOUSEPAD</v>
      </c>
      <c r="K7880" t="str">
        <f>VLOOKUP(D7880,'Data Outlet'!$A$2:$D$17,4,FALSE)</f>
        <v>Citra Dewi</v>
      </c>
      <c r="L7880" t="str">
        <f>VLOOKUP(D7880,'Data Outlet'!$A$2:$D$17,2,FALSE)</f>
        <v>PONDOK INDAH MALL</v>
      </c>
    </row>
    <row r="7881" spans="1:12" x14ac:dyDescent="0.25">
      <c r="A7881" t="str">
        <f t="shared" si="246"/>
        <v>T-7880</v>
      </c>
      <c r="B7881" s="3" t="s">
        <v>2585</v>
      </c>
      <c r="C7881" s="6">
        <v>45633</v>
      </c>
      <c r="D7881" s="3" t="s">
        <v>46</v>
      </c>
      <c r="E7881" s="3" t="s">
        <v>2371</v>
      </c>
      <c r="F7881" s="10">
        <v>1</v>
      </c>
      <c r="G7881">
        <f>VLOOKUP(E7881,'Data Produk'!$A$2:$E$2517,5,FALSE)</f>
        <v>350000</v>
      </c>
      <c r="H7881">
        <f t="shared" si="247"/>
        <v>350000</v>
      </c>
      <c r="I7881" t="str">
        <f>VLOOKUP(E7881,'Data Produk'!$A$2:$E$2517,3,FALSE)</f>
        <v>BHINNEKA NOVA PRO WGP14 V2 GAMEPAD POLARIS (BLUE)</v>
      </c>
      <c r="J7881" t="str">
        <f>VLOOKUP(E7881,'Data Produk'!$A$2:$E$2517,4,FALSE)</f>
        <v>GAMEPAD</v>
      </c>
      <c r="K7881" t="str">
        <f>VLOOKUP(D7881,'Data Outlet'!$A$2:$D$17,4,FALSE)</f>
        <v>Citra Dewi</v>
      </c>
      <c r="L7881" t="str">
        <f>VLOOKUP(D7881,'Data Outlet'!$A$2:$D$17,2,FALSE)</f>
        <v>PONDOK INDAH MALL</v>
      </c>
    </row>
    <row r="7882" spans="1:12" x14ac:dyDescent="0.25">
      <c r="A7882" t="str">
        <f t="shared" si="246"/>
        <v>T-7881</v>
      </c>
      <c r="B7882" s="3" t="s">
        <v>2585</v>
      </c>
      <c r="C7882" s="6">
        <v>45654</v>
      </c>
      <c r="D7882" s="3" t="s">
        <v>34</v>
      </c>
      <c r="E7882" s="3" t="s">
        <v>2372</v>
      </c>
      <c r="F7882" s="10">
        <v>1</v>
      </c>
      <c r="G7882">
        <f>VLOOKUP(E7882,'Data Produk'!$A$2:$E$2517,5,FALSE)</f>
        <v>90300</v>
      </c>
      <c r="H7882">
        <f t="shared" si="247"/>
        <v>90300</v>
      </c>
      <c r="I7882" t="str">
        <f>VLOOKUP(E7882,'Data Produk'!$A$2:$E$2517,3,FALSE)</f>
        <v>BHINNEKA POWER PURE 33W 2-PORTS USB CHARGER (PD+QC) BLACK</v>
      </c>
      <c r="J7882" t="str">
        <f>VLOOKUP(E7882,'Data Produk'!$A$2:$E$2517,4,FALSE)</f>
        <v>CHARGER</v>
      </c>
      <c r="K7882" t="str">
        <f>VLOOKUP(D7882,'Data Outlet'!$A$2:$D$17,4,FALSE)</f>
        <v>Andi Pratama</v>
      </c>
      <c r="L7882" t="str">
        <f>VLOOKUP(D7882,'Data Outlet'!$A$2:$D$17,2,FALSE)</f>
        <v>AEON MALL BSD CITY</v>
      </c>
    </row>
    <row r="7883" spans="1:12" x14ac:dyDescent="0.25">
      <c r="A7883" t="str">
        <f t="shared" si="246"/>
        <v>T-7882</v>
      </c>
      <c r="B7883" s="3" t="s">
        <v>2585</v>
      </c>
      <c r="C7883" s="6">
        <v>45630</v>
      </c>
      <c r="D7883" s="3" t="s">
        <v>46</v>
      </c>
      <c r="E7883" s="3" t="s">
        <v>2373</v>
      </c>
      <c r="F7883" s="10">
        <v>1</v>
      </c>
      <c r="G7883">
        <f>VLOOKUP(E7883,'Data Produk'!$A$2:$E$2517,5,FALSE)</f>
        <v>230300</v>
      </c>
      <c r="H7883">
        <f t="shared" si="247"/>
        <v>230300</v>
      </c>
      <c r="I7883" t="str">
        <f>VLOOKUP(E7883,'Data Produk'!$A$2:$E$2517,3,FALSE)</f>
        <v>BHINNEKA ATOM81 75% MECHANICAL KEYBOARD SKY BLUE BLUE SWITCH</v>
      </c>
      <c r="J7883" t="str">
        <f>VLOOKUP(E7883,'Data Produk'!$A$2:$E$2517,4,FALSE)</f>
        <v>KEYBOARD GAMING</v>
      </c>
      <c r="K7883" t="str">
        <f>VLOOKUP(D7883,'Data Outlet'!$A$2:$D$17,4,FALSE)</f>
        <v>Citra Dewi</v>
      </c>
      <c r="L7883" t="str">
        <f>VLOOKUP(D7883,'Data Outlet'!$A$2:$D$17,2,FALSE)</f>
        <v>PONDOK INDAH MALL</v>
      </c>
    </row>
    <row r="7884" spans="1:12" x14ac:dyDescent="0.25">
      <c r="A7884" t="str">
        <f t="shared" ref="A7884:A7947" si="248">"T-"&amp;ROW()-1</f>
        <v>T-7883</v>
      </c>
      <c r="B7884" s="3" t="s">
        <v>2585</v>
      </c>
      <c r="C7884" s="6">
        <v>45655</v>
      </c>
      <c r="D7884" s="3" t="s">
        <v>46</v>
      </c>
      <c r="E7884" s="3" t="s">
        <v>2374</v>
      </c>
      <c r="F7884" s="10">
        <v>2</v>
      </c>
      <c r="G7884">
        <f>VLOOKUP(E7884,'Data Produk'!$A$2:$E$2517,5,FALSE)</f>
        <v>980000</v>
      </c>
      <c r="H7884">
        <f t="shared" si="247"/>
        <v>1960000</v>
      </c>
      <c r="I7884" t="str">
        <f>VLOOKUP(E7884,'Data Produk'!$A$2:$E$2517,3,FALSE)</f>
        <v>BHINNEKA FOA300P OFFICE CHAIR BLACK</v>
      </c>
      <c r="J7884" t="str">
        <f>VLOOKUP(E7884,'Data Produk'!$A$2:$E$2517,4,FALSE)</f>
        <v>OFFICE CHAIR</v>
      </c>
      <c r="K7884" t="str">
        <f>VLOOKUP(D7884,'Data Outlet'!$A$2:$D$17,4,FALSE)</f>
        <v>Citra Dewi</v>
      </c>
      <c r="L7884" t="str">
        <f>VLOOKUP(D7884,'Data Outlet'!$A$2:$D$17,2,FALSE)</f>
        <v>PONDOK INDAH MALL</v>
      </c>
    </row>
    <row r="7885" spans="1:12" x14ac:dyDescent="0.25">
      <c r="A7885" t="str">
        <f t="shared" si="248"/>
        <v>T-7884</v>
      </c>
      <c r="B7885" s="3" t="s">
        <v>2585</v>
      </c>
      <c r="C7885" s="6">
        <v>45631</v>
      </c>
      <c r="D7885" s="3" t="s">
        <v>46</v>
      </c>
      <c r="E7885" s="3" t="s">
        <v>2375</v>
      </c>
      <c r="F7885" s="10">
        <v>1</v>
      </c>
      <c r="G7885">
        <f>VLOOKUP(E7885,'Data Produk'!$A$2:$E$2517,5,FALSE)</f>
        <v>160300</v>
      </c>
      <c r="H7885">
        <f t="shared" si="247"/>
        <v>160300</v>
      </c>
      <c r="I7885" t="str">
        <f>VLOOKUP(E7885,'Data Produk'!$A$2:$E$2517,3,FALSE)</f>
        <v>BHINNEKA GO VIBE WH05 WIRELESS HEADSET PINK</v>
      </c>
      <c r="J7885" t="str">
        <f>VLOOKUP(E7885,'Data Produk'!$A$2:$E$2517,4,FALSE)</f>
        <v>WIRELESS HEADSET</v>
      </c>
      <c r="K7885" t="str">
        <f>VLOOKUP(D7885,'Data Outlet'!$A$2:$D$17,4,FALSE)</f>
        <v>Citra Dewi</v>
      </c>
      <c r="L7885" t="str">
        <f>VLOOKUP(D7885,'Data Outlet'!$A$2:$D$17,2,FALSE)</f>
        <v>PONDOK INDAH MALL</v>
      </c>
    </row>
    <row r="7886" spans="1:12" x14ac:dyDescent="0.25">
      <c r="A7886" t="str">
        <f t="shared" si="248"/>
        <v>T-7885</v>
      </c>
      <c r="B7886" s="3" t="s">
        <v>2585</v>
      </c>
      <c r="C7886" s="6">
        <v>45627</v>
      </c>
      <c r="D7886" s="3" t="s">
        <v>34</v>
      </c>
      <c r="E7886" s="3" t="s">
        <v>2376</v>
      </c>
      <c r="F7886" s="10">
        <v>1</v>
      </c>
      <c r="G7886">
        <f>VLOOKUP(E7886,'Data Produk'!$A$2:$E$2517,5,FALSE)</f>
        <v>20300</v>
      </c>
      <c r="H7886">
        <f t="shared" si="247"/>
        <v>20300</v>
      </c>
      <c r="I7886" t="str">
        <f>VLOOKUP(E7886,'Data Produk'!$A$2:$E$2517,3,FALSE)</f>
        <v>BHINNEKA DURALINK KCT1201 WHITE</v>
      </c>
      <c r="J7886" t="str">
        <f>VLOOKUP(E7886,'Data Produk'!$A$2:$E$2517,4,FALSE)</f>
        <v>CABLE</v>
      </c>
      <c r="K7886" t="str">
        <f>VLOOKUP(D7886,'Data Outlet'!$A$2:$D$17,4,FALSE)</f>
        <v>Andi Pratama</v>
      </c>
      <c r="L7886" t="str">
        <f>VLOOKUP(D7886,'Data Outlet'!$A$2:$D$17,2,FALSE)</f>
        <v>AEON MALL BSD CITY</v>
      </c>
    </row>
    <row r="7887" spans="1:12" x14ac:dyDescent="0.25">
      <c r="A7887" t="str">
        <f t="shared" si="248"/>
        <v>T-7886</v>
      </c>
      <c r="B7887" s="3" t="s">
        <v>2585</v>
      </c>
      <c r="C7887" s="6">
        <v>45629</v>
      </c>
      <c r="D7887" s="3" t="s">
        <v>34</v>
      </c>
      <c r="E7887" s="3" t="s">
        <v>2377</v>
      </c>
      <c r="F7887" s="10">
        <v>1</v>
      </c>
      <c r="G7887">
        <f>VLOOKUP(E7887,'Data Produk'!$A$2:$E$2517,5,FALSE)</f>
        <v>69300</v>
      </c>
      <c r="H7887">
        <f t="shared" si="247"/>
        <v>69300</v>
      </c>
      <c r="I7887" t="str">
        <f>VLOOKUP(E7887,'Data Produk'!$A$2:$E$2517,3,FALSE)</f>
        <v>BHINNEKA AGILE MP453 GAMING MOUSEPAD WHITE</v>
      </c>
      <c r="J7887" t="str">
        <f>VLOOKUP(E7887,'Data Produk'!$A$2:$E$2517,4,FALSE)</f>
        <v>GAMING MOUSEPAD</v>
      </c>
      <c r="K7887" t="str">
        <f>VLOOKUP(D7887,'Data Outlet'!$A$2:$D$17,4,FALSE)</f>
        <v>Andi Pratama</v>
      </c>
      <c r="L7887" t="str">
        <f>VLOOKUP(D7887,'Data Outlet'!$A$2:$D$17,2,FALSE)</f>
        <v>AEON MALL BSD CITY</v>
      </c>
    </row>
    <row r="7888" spans="1:12" x14ac:dyDescent="0.25">
      <c r="A7888" t="str">
        <f t="shared" si="248"/>
        <v>T-7887</v>
      </c>
      <c r="B7888" s="3" t="s">
        <v>2585</v>
      </c>
      <c r="C7888" s="6">
        <v>45642</v>
      </c>
      <c r="D7888" s="3" t="s">
        <v>46</v>
      </c>
      <c r="E7888" s="3" t="s">
        <v>2378</v>
      </c>
      <c r="F7888" s="10">
        <v>1</v>
      </c>
      <c r="G7888">
        <f>VLOOKUP(E7888,'Data Produk'!$A$2:$E$2517,5,FALSE)</f>
        <v>76300</v>
      </c>
      <c r="H7888">
        <f t="shared" si="247"/>
        <v>76300</v>
      </c>
      <c r="I7888" t="str">
        <f>VLOOKUP(E7888,'Data Produk'!$A$2:$E$2517,3,FALSE)</f>
        <v>BHINNEKA SHIKARI GAMING KEYBOARD BLACK</v>
      </c>
      <c r="J7888" t="str">
        <f>VLOOKUP(E7888,'Data Produk'!$A$2:$E$2517,4,FALSE)</f>
        <v>KEYBOARD GAMING</v>
      </c>
      <c r="K7888" t="str">
        <f>VLOOKUP(D7888,'Data Outlet'!$A$2:$D$17,4,FALSE)</f>
        <v>Citra Dewi</v>
      </c>
      <c r="L7888" t="str">
        <f>VLOOKUP(D7888,'Data Outlet'!$A$2:$D$17,2,FALSE)</f>
        <v>PONDOK INDAH MALL</v>
      </c>
    </row>
    <row r="7889" spans="1:12" x14ac:dyDescent="0.25">
      <c r="A7889" t="str">
        <f t="shared" si="248"/>
        <v>T-7888</v>
      </c>
      <c r="B7889" s="3" t="s">
        <v>2585</v>
      </c>
      <c r="C7889" s="6">
        <v>45630</v>
      </c>
      <c r="D7889" s="3" t="s">
        <v>34</v>
      </c>
      <c r="E7889" s="3" t="s">
        <v>2379</v>
      </c>
      <c r="F7889" s="10">
        <v>1</v>
      </c>
      <c r="G7889">
        <f>VLOOKUP(E7889,'Data Produk'!$A$2:$E$2517,5,FALSE)</f>
        <v>83300</v>
      </c>
      <c r="H7889">
        <f t="shared" si="247"/>
        <v>83300</v>
      </c>
      <c r="I7889" t="str">
        <f>VLOOKUP(E7889,'Data Produk'!$A$2:$E$2517,3,FALSE)</f>
        <v>BHINNEKA AGILE MP903 GAMING MOUSEPAD BLACK</v>
      </c>
      <c r="J7889" t="str">
        <f>VLOOKUP(E7889,'Data Produk'!$A$2:$E$2517,4,FALSE)</f>
        <v>GAMING MOUSEPAD</v>
      </c>
      <c r="K7889" t="str">
        <f>VLOOKUP(D7889,'Data Outlet'!$A$2:$D$17,4,FALSE)</f>
        <v>Andi Pratama</v>
      </c>
      <c r="L7889" t="str">
        <f>VLOOKUP(D7889,'Data Outlet'!$A$2:$D$17,2,FALSE)</f>
        <v>AEON MALL BSD CITY</v>
      </c>
    </row>
    <row r="7890" spans="1:12" x14ac:dyDescent="0.25">
      <c r="A7890" t="str">
        <f t="shared" si="248"/>
        <v>T-7889</v>
      </c>
      <c r="B7890" s="3" t="s">
        <v>2585</v>
      </c>
      <c r="C7890" s="6">
        <v>45648</v>
      </c>
      <c r="D7890" s="3" t="s">
        <v>33</v>
      </c>
      <c r="E7890" s="3" t="s">
        <v>2380</v>
      </c>
      <c r="F7890" s="10">
        <v>1</v>
      </c>
      <c r="G7890">
        <f>VLOOKUP(E7890,'Data Produk'!$A$2:$E$2517,5,FALSE)</f>
        <v>20300</v>
      </c>
      <c r="H7890">
        <f t="shared" si="247"/>
        <v>20300</v>
      </c>
      <c r="I7890" t="str">
        <f>VLOOKUP(E7890,'Data Produk'!$A$2:$E$2517,3,FALSE)</f>
        <v>BHINNEKA DURALINK KCT1201 PINK</v>
      </c>
      <c r="J7890" t="str">
        <f>VLOOKUP(E7890,'Data Produk'!$A$2:$E$2517,4,FALSE)</f>
        <v>CABLE</v>
      </c>
      <c r="K7890" t="str">
        <f>VLOOKUP(D7890,'Data Outlet'!$A$2:$D$17,4,FALSE)</f>
        <v>Andi Pratama</v>
      </c>
      <c r="L7890" t="str">
        <f>VLOOKUP(D7890,'Data Outlet'!$A$2:$D$17,2,FALSE)</f>
        <v>AEON DELTAMAS CIKARANG</v>
      </c>
    </row>
    <row r="7891" spans="1:12" x14ac:dyDescent="0.25">
      <c r="A7891" t="str">
        <f t="shared" si="248"/>
        <v>T-7890</v>
      </c>
      <c r="B7891" s="3" t="s">
        <v>2585</v>
      </c>
      <c r="C7891" s="6">
        <v>45655</v>
      </c>
      <c r="D7891" s="3" t="s">
        <v>34</v>
      </c>
      <c r="E7891" s="3" t="s">
        <v>2381</v>
      </c>
      <c r="F7891" s="10">
        <v>4</v>
      </c>
      <c r="G7891">
        <f>VLOOKUP(E7891,'Data Produk'!$A$2:$E$2517,5,FALSE)</f>
        <v>84000</v>
      </c>
      <c r="H7891">
        <f t="shared" si="247"/>
        <v>336000</v>
      </c>
      <c r="I7891" t="str">
        <f>VLOOKUP(E7891,'Data Produk'!$A$2:$E$2517,3,FALSE)</f>
        <v>BHINNEKA SHIKARI GAMING KEYBOARD BLACK</v>
      </c>
      <c r="J7891" t="str">
        <f>VLOOKUP(E7891,'Data Produk'!$A$2:$E$2517,4,FALSE)</f>
        <v>KEYBOARD GAMING</v>
      </c>
      <c r="K7891" t="str">
        <f>VLOOKUP(D7891,'Data Outlet'!$A$2:$D$17,4,FALSE)</f>
        <v>Andi Pratama</v>
      </c>
      <c r="L7891" t="str">
        <f>VLOOKUP(D7891,'Data Outlet'!$A$2:$D$17,2,FALSE)</f>
        <v>AEON MALL BSD CITY</v>
      </c>
    </row>
    <row r="7892" spans="1:12" x14ac:dyDescent="0.25">
      <c r="A7892" t="str">
        <f t="shared" si="248"/>
        <v>T-7891</v>
      </c>
      <c r="B7892" s="3" t="s">
        <v>2585</v>
      </c>
      <c r="C7892" s="6">
        <v>45641</v>
      </c>
      <c r="D7892" s="3" t="s">
        <v>46</v>
      </c>
      <c r="E7892" s="3" t="s">
        <v>2382</v>
      </c>
      <c r="F7892" s="10">
        <v>1</v>
      </c>
      <c r="G7892">
        <f>VLOOKUP(E7892,'Data Produk'!$A$2:$E$2517,5,FALSE)</f>
        <v>0</v>
      </c>
      <c r="H7892">
        <f t="shared" si="247"/>
        <v>0</v>
      </c>
      <c r="I7892" t="str">
        <f>VLOOKUP(E7892,'Data Produk'!$A$2:$E$2517,3,FALSE)</f>
        <v>ACK02 SANJI Keycaps One Piece Original</v>
      </c>
      <c r="J7892" t="str">
        <f>VLOOKUP(E7892,'Data Produk'!$A$2:$E$2517,4,FALSE)</f>
        <v>OTHER ACCESSORIES</v>
      </c>
      <c r="K7892" t="str">
        <f>VLOOKUP(D7892,'Data Outlet'!$A$2:$D$17,4,FALSE)</f>
        <v>Citra Dewi</v>
      </c>
      <c r="L7892" t="str">
        <f>VLOOKUP(D7892,'Data Outlet'!$A$2:$D$17,2,FALSE)</f>
        <v>PONDOK INDAH MALL</v>
      </c>
    </row>
    <row r="7893" spans="1:12" x14ac:dyDescent="0.25">
      <c r="A7893" t="str">
        <f t="shared" si="248"/>
        <v>T-7892</v>
      </c>
      <c r="B7893" s="3" t="s">
        <v>2585</v>
      </c>
      <c r="C7893" s="6">
        <v>45649</v>
      </c>
      <c r="D7893" s="3" t="s">
        <v>33</v>
      </c>
      <c r="E7893" s="3" t="s">
        <v>2383</v>
      </c>
      <c r="F7893" s="10">
        <v>2</v>
      </c>
      <c r="G7893">
        <f>VLOOKUP(E7893,'Data Produk'!$A$2:$E$2517,5,FALSE)</f>
        <v>20300</v>
      </c>
      <c r="H7893">
        <f t="shared" si="247"/>
        <v>40600</v>
      </c>
      <c r="I7893" t="str">
        <f>VLOOKUP(E7893,'Data Produk'!$A$2:$E$2517,3,FALSE)</f>
        <v>BHINNEKA DURALINK KCT1201 BLACK</v>
      </c>
      <c r="J7893" t="str">
        <f>VLOOKUP(E7893,'Data Produk'!$A$2:$E$2517,4,FALSE)</f>
        <v>CABLE</v>
      </c>
      <c r="K7893" t="str">
        <f>VLOOKUP(D7893,'Data Outlet'!$A$2:$D$17,4,FALSE)</f>
        <v>Andi Pratama</v>
      </c>
      <c r="L7893" t="str">
        <f>VLOOKUP(D7893,'Data Outlet'!$A$2:$D$17,2,FALSE)</f>
        <v>AEON DELTAMAS CIKARANG</v>
      </c>
    </row>
    <row r="7894" spans="1:12" x14ac:dyDescent="0.25">
      <c r="A7894" t="str">
        <f t="shared" si="248"/>
        <v>T-7893</v>
      </c>
      <c r="B7894" s="3" t="s">
        <v>2585</v>
      </c>
      <c r="C7894" s="6">
        <v>45645</v>
      </c>
      <c r="D7894" s="3" t="s">
        <v>46</v>
      </c>
      <c r="E7894" s="3" t="s">
        <v>2384</v>
      </c>
      <c r="F7894" s="10">
        <v>2</v>
      </c>
      <c r="G7894">
        <f>VLOOKUP(E7894,'Data Produk'!$A$2:$E$2517,5,FALSE)</f>
        <v>241500</v>
      </c>
      <c r="H7894">
        <f t="shared" si="247"/>
        <v>483000</v>
      </c>
      <c r="I7894" t="str">
        <f>VLOOKUP(E7894,'Data Produk'!$A$2:$E$2517,3,FALSE)</f>
        <v>BHINNEKA ATOM96 95% MECHANICAL KEYBOARD SKY BLUE BLUE SWITCH</v>
      </c>
      <c r="J7894" t="str">
        <f>VLOOKUP(E7894,'Data Produk'!$A$2:$E$2517,4,FALSE)</f>
        <v>KEYBOARD GAMING</v>
      </c>
      <c r="K7894" t="str">
        <f>VLOOKUP(D7894,'Data Outlet'!$A$2:$D$17,4,FALSE)</f>
        <v>Citra Dewi</v>
      </c>
      <c r="L7894" t="str">
        <f>VLOOKUP(D7894,'Data Outlet'!$A$2:$D$17,2,FALSE)</f>
        <v>PONDOK INDAH MALL</v>
      </c>
    </row>
    <row r="7895" spans="1:12" x14ac:dyDescent="0.25">
      <c r="A7895" t="str">
        <f t="shared" si="248"/>
        <v>T-7894</v>
      </c>
      <c r="B7895" s="3" t="s">
        <v>2585</v>
      </c>
      <c r="C7895" s="6">
        <v>45631</v>
      </c>
      <c r="D7895" s="3" t="s">
        <v>33</v>
      </c>
      <c r="E7895" s="3" t="s">
        <v>2385</v>
      </c>
      <c r="F7895" s="10">
        <v>1</v>
      </c>
      <c r="G7895">
        <f>VLOOKUP(E7895,'Data Produk'!$A$2:$E$2517,5,FALSE)</f>
        <v>139300</v>
      </c>
      <c r="H7895">
        <f t="shared" si="247"/>
        <v>139300</v>
      </c>
      <c r="I7895" t="str">
        <f>VLOOKUP(E7895,'Data Produk'!$A$2:$E$2517,3,FALSE)</f>
        <v>BHINNEKA CHIEF II HG20 GAMING HEADSET WHITE</v>
      </c>
      <c r="J7895" t="str">
        <f>VLOOKUP(E7895,'Data Produk'!$A$2:$E$2517,4,FALSE)</f>
        <v>GAMING HEADSET</v>
      </c>
      <c r="K7895" t="str">
        <f>VLOOKUP(D7895,'Data Outlet'!$A$2:$D$17,4,FALSE)</f>
        <v>Andi Pratama</v>
      </c>
      <c r="L7895" t="str">
        <f>VLOOKUP(D7895,'Data Outlet'!$A$2:$D$17,2,FALSE)</f>
        <v>AEON DELTAMAS CIKARANG</v>
      </c>
    </row>
    <row r="7896" spans="1:12" x14ac:dyDescent="0.25">
      <c r="A7896" t="str">
        <f t="shared" si="248"/>
        <v>T-7895</v>
      </c>
      <c r="B7896" s="3" t="s">
        <v>2585</v>
      </c>
      <c r="C7896" s="6">
        <v>45654</v>
      </c>
      <c r="D7896" s="3" t="s">
        <v>46</v>
      </c>
      <c r="E7896" s="3" t="s">
        <v>2386</v>
      </c>
      <c r="F7896" s="10">
        <v>2</v>
      </c>
      <c r="G7896">
        <f>VLOOKUP(E7896,'Data Produk'!$A$2:$E$2517,5,FALSE)</f>
        <v>209300</v>
      </c>
      <c r="H7896">
        <f t="shared" si="247"/>
        <v>418600</v>
      </c>
      <c r="I7896" t="str">
        <f>VLOOKUP(E7896,'Data Produk'!$A$2:$E$2517,3,FALSE)</f>
        <v>BHINNEKA CRYPTO WGC3 GAMING MOUSE WHITE</v>
      </c>
      <c r="J7896" t="str">
        <f>VLOOKUP(E7896,'Data Produk'!$A$2:$E$2517,4,FALSE)</f>
        <v>MOUSE GAMING</v>
      </c>
      <c r="K7896" t="str">
        <f>VLOOKUP(D7896,'Data Outlet'!$A$2:$D$17,4,FALSE)</f>
        <v>Citra Dewi</v>
      </c>
      <c r="L7896" t="str">
        <f>VLOOKUP(D7896,'Data Outlet'!$A$2:$D$17,2,FALSE)</f>
        <v>PONDOK INDAH MALL</v>
      </c>
    </row>
    <row r="7897" spans="1:12" x14ac:dyDescent="0.25">
      <c r="A7897" t="str">
        <f t="shared" si="248"/>
        <v>T-7896</v>
      </c>
      <c r="B7897" s="3" t="s">
        <v>2585</v>
      </c>
      <c r="C7897" s="6">
        <v>45636</v>
      </c>
      <c r="D7897" s="3" t="s">
        <v>46</v>
      </c>
      <c r="E7897" s="3" t="s">
        <v>2387</v>
      </c>
      <c r="F7897" s="10">
        <v>1</v>
      </c>
      <c r="G7897">
        <f>VLOOKUP(E7897,'Data Produk'!$A$2:$E$2517,5,FALSE)</f>
        <v>241500</v>
      </c>
      <c r="H7897">
        <f t="shared" si="247"/>
        <v>241500</v>
      </c>
      <c r="I7897" t="str">
        <f>VLOOKUP(E7897,'Data Produk'!$A$2:$E$2517,3,FALSE)</f>
        <v>BHINNEKA ATOM96 95% MECHANICAL KEYBOARD NAVY BLUE RED SWITCH</v>
      </c>
      <c r="J7897" t="str">
        <f>VLOOKUP(E7897,'Data Produk'!$A$2:$E$2517,4,FALSE)</f>
        <v>KEYBOARD GAMING</v>
      </c>
      <c r="K7897" t="str">
        <f>VLOOKUP(D7897,'Data Outlet'!$A$2:$D$17,4,FALSE)</f>
        <v>Citra Dewi</v>
      </c>
      <c r="L7897" t="str">
        <f>VLOOKUP(D7897,'Data Outlet'!$A$2:$D$17,2,FALSE)</f>
        <v>PONDOK INDAH MALL</v>
      </c>
    </row>
    <row r="7898" spans="1:12" x14ac:dyDescent="0.25">
      <c r="A7898" t="str">
        <f t="shared" si="248"/>
        <v>T-7897</v>
      </c>
      <c r="B7898" s="3" t="s">
        <v>2585</v>
      </c>
      <c r="C7898" s="6">
        <v>45639</v>
      </c>
      <c r="D7898" s="3" t="s">
        <v>33</v>
      </c>
      <c r="E7898" s="3" t="s">
        <v>2388</v>
      </c>
      <c r="F7898" s="10">
        <v>1</v>
      </c>
      <c r="G7898">
        <f>VLOOKUP(E7898,'Data Produk'!$A$2:$E$2517,5,FALSE)</f>
        <v>84000</v>
      </c>
      <c r="H7898">
        <f t="shared" si="247"/>
        <v>84000</v>
      </c>
      <c r="I7898" t="str">
        <f>VLOOKUP(E7898,'Data Produk'!$A$2:$E$2517,3,FALSE)</f>
        <v>BHINNEKA SHIKARI GAMING KEYBOARD BLACK</v>
      </c>
      <c r="J7898" t="str">
        <f>VLOOKUP(E7898,'Data Produk'!$A$2:$E$2517,4,FALSE)</f>
        <v>KEYBOARD GAMING</v>
      </c>
      <c r="K7898" t="str">
        <f>VLOOKUP(D7898,'Data Outlet'!$A$2:$D$17,4,FALSE)</f>
        <v>Andi Pratama</v>
      </c>
      <c r="L7898" t="str">
        <f>VLOOKUP(D7898,'Data Outlet'!$A$2:$D$17,2,FALSE)</f>
        <v>AEON DELTAMAS CIKARANG</v>
      </c>
    </row>
    <row r="7899" spans="1:12" x14ac:dyDescent="0.25">
      <c r="A7899" t="str">
        <f t="shared" si="248"/>
        <v>T-7898</v>
      </c>
      <c r="B7899" s="3" t="s">
        <v>2585</v>
      </c>
      <c r="C7899" s="6">
        <v>45632</v>
      </c>
      <c r="D7899" s="3" t="s">
        <v>46</v>
      </c>
      <c r="E7899" s="3" t="s">
        <v>2389</v>
      </c>
      <c r="F7899" s="10">
        <v>1</v>
      </c>
      <c r="G7899">
        <f>VLOOKUP(E7899,'Data Produk'!$A$2:$E$2517,5,FALSE)</f>
        <v>55300</v>
      </c>
      <c r="H7899">
        <f t="shared" si="247"/>
        <v>55300</v>
      </c>
      <c r="I7899" t="str">
        <f>VLOOKUP(E7899,'Data Produk'!$A$2:$E$2517,3,FALSE)</f>
        <v>BHINNEKA TOWER II AC304 HEADSET ACCESSORIES BLACK</v>
      </c>
      <c r="J7899" t="str">
        <f>VLOOKUP(E7899,'Data Produk'!$A$2:$E$2517,4,FALSE)</f>
        <v>OTHER ACCESSORIES</v>
      </c>
      <c r="K7899" t="str">
        <f>VLOOKUP(D7899,'Data Outlet'!$A$2:$D$17,4,FALSE)</f>
        <v>Citra Dewi</v>
      </c>
      <c r="L7899" t="str">
        <f>VLOOKUP(D7899,'Data Outlet'!$A$2:$D$17,2,FALSE)</f>
        <v>PONDOK INDAH MALL</v>
      </c>
    </row>
    <row r="7900" spans="1:12" x14ac:dyDescent="0.25">
      <c r="A7900" t="str">
        <f t="shared" si="248"/>
        <v>T-7899</v>
      </c>
      <c r="B7900" s="3" t="s">
        <v>2585</v>
      </c>
      <c r="C7900" s="6">
        <v>45641</v>
      </c>
      <c r="D7900" s="3" t="s">
        <v>46</v>
      </c>
      <c r="E7900" s="3" t="s">
        <v>2390</v>
      </c>
      <c r="F7900" s="10">
        <v>2</v>
      </c>
      <c r="G7900">
        <f>VLOOKUP(E7900,'Data Produk'!$A$2:$E$2517,5,FALSE)</f>
        <v>230300</v>
      </c>
      <c r="H7900">
        <f t="shared" si="247"/>
        <v>460600</v>
      </c>
      <c r="I7900" t="str">
        <f>VLOOKUP(E7900,'Data Produk'!$A$2:$E$2517,3,FALSE)</f>
        <v>BHINNEKA ATOM81 75% MECHANICAL KEYBOARD SKY BLUE RED SWITCH</v>
      </c>
      <c r="J7900" t="str">
        <f>VLOOKUP(E7900,'Data Produk'!$A$2:$E$2517,4,FALSE)</f>
        <v>KEYBOARD GAMING</v>
      </c>
      <c r="K7900" t="str">
        <f>VLOOKUP(D7900,'Data Outlet'!$A$2:$D$17,4,FALSE)</f>
        <v>Citra Dewi</v>
      </c>
      <c r="L7900" t="str">
        <f>VLOOKUP(D7900,'Data Outlet'!$A$2:$D$17,2,FALSE)</f>
        <v>PONDOK INDAH MALL</v>
      </c>
    </row>
    <row r="7901" spans="1:12" x14ac:dyDescent="0.25">
      <c r="A7901" t="str">
        <f t="shared" si="248"/>
        <v>T-7900</v>
      </c>
      <c r="B7901" s="3" t="s">
        <v>2585</v>
      </c>
      <c r="C7901" s="6">
        <v>45650</v>
      </c>
      <c r="D7901" s="3" t="s">
        <v>46</v>
      </c>
      <c r="E7901" s="3" t="s">
        <v>2391</v>
      </c>
      <c r="F7901" s="10">
        <v>1</v>
      </c>
      <c r="G7901">
        <f>VLOOKUP(E7901,'Data Produk'!$A$2:$E$2517,5,FALSE)</f>
        <v>350000</v>
      </c>
      <c r="H7901">
        <f t="shared" si="247"/>
        <v>350000</v>
      </c>
      <c r="I7901" t="str">
        <f>VLOOKUP(E7901,'Data Produk'!$A$2:$E$2517,3,FALSE)</f>
        <v>BHINNEKA NOVA PRO WGP14 V2 GAMEPAD ATOMIC BLACK</v>
      </c>
      <c r="J7901" t="str">
        <f>VLOOKUP(E7901,'Data Produk'!$A$2:$E$2517,4,FALSE)</f>
        <v>GAMEPAD</v>
      </c>
      <c r="K7901" t="str">
        <f>VLOOKUP(D7901,'Data Outlet'!$A$2:$D$17,4,FALSE)</f>
        <v>Citra Dewi</v>
      </c>
      <c r="L7901" t="str">
        <f>VLOOKUP(D7901,'Data Outlet'!$A$2:$D$17,2,FALSE)</f>
        <v>PONDOK INDAH MALL</v>
      </c>
    </row>
    <row r="7902" spans="1:12" x14ac:dyDescent="0.25">
      <c r="A7902" t="str">
        <f t="shared" si="248"/>
        <v>T-7901</v>
      </c>
      <c r="B7902" s="3" t="s">
        <v>2585</v>
      </c>
      <c r="C7902" s="6">
        <v>45644</v>
      </c>
      <c r="D7902" s="3" t="s">
        <v>46</v>
      </c>
      <c r="E7902" s="3" t="s">
        <v>2392</v>
      </c>
      <c r="F7902" s="10">
        <v>3</v>
      </c>
      <c r="G7902">
        <f>VLOOKUP(E7902,'Data Produk'!$A$2:$E$2517,5,FALSE)</f>
        <v>241500</v>
      </c>
      <c r="H7902">
        <f t="shared" si="247"/>
        <v>724500</v>
      </c>
      <c r="I7902" t="str">
        <f>VLOOKUP(E7902,'Data Produk'!$A$2:$E$2517,3,FALSE)</f>
        <v>BHINNEKA ATOM96 95% MECHANICAL KEYBOARD NAVY BLUE BLUE SWITCH</v>
      </c>
      <c r="J7902" t="str">
        <f>VLOOKUP(E7902,'Data Produk'!$A$2:$E$2517,4,FALSE)</f>
        <v>KEYBOARD GAMING</v>
      </c>
      <c r="K7902" t="str">
        <f>VLOOKUP(D7902,'Data Outlet'!$A$2:$D$17,4,FALSE)</f>
        <v>Citra Dewi</v>
      </c>
      <c r="L7902" t="str">
        <f>VLOOKUP(D7902,'Data Outlet'!$A$2:$D$17,2,FALSE)</f>
        <v>PONDOK INDAH MALL</v>
      </c>
    </row>
    <row r="7903" spans="1:12" x14ac:dyDescent="0.25">
      <c r="A7903" t="str">
        <f t="shared" si="248"/>
        <v>T-7902</v>
      </c>
      <c r="B7903" s="3" t="s">
        <v>2585</v>
      </c>
      <c r="C7903" s="6">
        <v>45645</v>
      </c>
      <c r="D7903" s="3" t="s">
        <v>46</v>
      </c>
      <c r="E7903" s="3" t="s">
        <v>2393</v>
      </c>
      <c r="F7903" s="10">
        <v>5</v>
      </c>
      <c r="G7903">
        <f>VLOOKUP(E7903,'Data Produk'!$A$2:$E$2517,5,FALSE)</f>
        <v>241500</v>
      </c>
      <c r="H7903">
        <f t="shared" si="247"/>
        <v>1207500</v>
      </c>
      <c r="I7903" t="str">
        <f>VLOOKUP(E7903,'Data Produk'!$A$2:$E$2517,3,FALSE)</f>
        <v>BHINNEKA ATOM96 95% MECHANICAL KEYBOARD SKY BLUE RED SWITCH</v>
      </c>
      <c r="J7903" t="str">
        <f>VLOOKUP(E7903,'Data Produk'!$A$2:$E$2517,4,FALSE)</f>
        <v>KEYBOARD GAMING</v>
      </c>
      <c r="K7903" t="str">
        <f>VLOOKUP(D7903,'Data Outlet'!$A$2:$D$17,4,FALSE)</f>
        <v>Citra Dewi</v>
      </c>
      <c r="L7903" t="str">
        <f>VLOOKUP(D7903,'Data Outlet'!$A$2:$D$17,2,FALSE)</f>
        <v>PONDOK INDAH MALL</v>
      </c>
    </row>
    <row r="7904" spans="1:12" x14ac:dyDescent="0.25">
      <c r="A7904" t="str">
        <f t="shared" si="248"/>
        <v>T-7903</v>
      </c>
      <c r="B7904" s="3" t="s">
        <v>2585</v>
      </c>
      <c r="C7904" s="6">
        <v>45655</v>
      </c>
      <c r="D7904" s="3" t="s">
        <v>33</v>
      </c>
      <c r="E7904" s="3" t="s">
        <v>2394</v>
      </c>
      <c r="F7904" s="10">
        <v>1</v>
      </c>
      <c r="G7904">
        <f>VLOOKUP(E7904,'Data Produk'!$A$2:$E$2517,5,FALSE)</f>
        <v>38500</v>
      </c>
      <c r="H7904">
        <f t="shared" si="247"/>
        <v>38500</v>
      </c>
      <c r="I7904" t="str">
        <f>VLOOKUP(E7904,'Data Produk'!$A$2:$E$2517,3,FALSE)</f>
        <v>BHINNEKA HYPERLINK KD60C1501 BLACK</v>
      </c>
      <c r="J7904" t="str">
        <f>VLOOKUP(E7904,'Data Produk'!$A$2:$E$2517,4,FALSE)</f>
        <v>CABLE</v>
      </c>
      <c r="K7904" t="str">
        <f>VLOOKUP(D7904,'Data Outlet'!$A$2:$D$17,4,FALSE)</f>
        <v>Andi Pratama</v>
      </c>
      <c r="L7904" t="str">
        <f>VLOOKUP(D7904,'Data Outlet'!$A$2:$D$17,2,FALSE)</f>
        <v>AEON DELTAMAS CIKARANG</v>
      </c>
    </row>
    <row r="7905" spans="1:12" x14ac:dyDescent="0.25">
      <c r="A7905" t="str">
        <f t="shared" si="248"/>
        <v>T-7904</v>
      </c>
      <c r="B7905" s="3" t="s">
        <v>2585</v>
      </c>
      <c r="C7905" s="6">
        <v>45630</v>
      </c>
      <c r="D7905" s="3" t="s">
        <v>34</v>
      </c>
      <c r="E7905" s="3" t="s">
        <v>2395</v>
      </c>
      <c r="F7905" s="10">
        <v>2</v>
      </c>
      <c r="G7905">
        <f>VLOOKUP(E7905,'Data Produk'!$A$2:$E$2517,5,FALSE)</f>
        <v>181300</v>
      </c>
      <c r="H7905">
        <f t="shared" si="247"/>
        <v>362600</v>
      </c>
      <c r="I7905" t="str">
        <f>VLOOKUP(E7905,'Data Produk'!$A$2:$E$2517,3,FALSE)</f>
        <v>BHINNEKA GO TUNE WH06 WIRELESS HEADSET BEIGE</v>
      </c>
      <c r="J7905" t="str">
        <f>VLOOKUP(E7905,'Data Produk'!$A$2:$E$2517,4,FALSE)</f>
        <v>WIRELESS HEADSET</v>
      </c>
      <c r="K7905" t="str">
        <f>VLOOKUP(D7905,'Data Outlet'!$A$2:$D$17,4,FALSE)</f>
        <v>Andi Pratama</v>
      </c>
      <c r="L7905" t="str">
        <f>VLOOKUP(D7905,'Data Outlet'!$A$2:$D$17,2,FALSE)</f>
        <v>AEON MALL BSD CITY</v>
      </c>
    </row>
    <row r="7906" spans="1:12" x14ac:dyDescent="0.25">
      <c r="A7906" t="str">
        <f t="shared" si="248"/>
        <v>T-7905</v>
      </c>
      <c r="B7906" s="3" t="s">
        <v>2585</v>
      </c>
      <c r="C7906" s="6">
        <v>45652</v>
      </c>
      <c r="D7906" s="3" t="s">
        <v>33</v>
      </c>
      <c r="E7906" s="3" t="s">
        <v>2396</v>
      </c>
      <c r="F7906" s="10">
        <v>1</v>
      </c>
      <c r="G7906">
        <f>VLOOKUP(E7906,'Data Produk'!$A$2:$E$2517,5,FALSE)</f>
        <v>139300</v>
      </c>
      <c r="H7906">
        <f t="shared" si="247"/>
        <v>139300</v>
      </c>
      <c r="I7906" t="str">
        <f>VLOOKUP(E7906,'Data Produk'!$A$2:$E$2517,3,FALSE)</f>
        <v>BHINNEKA CHIEF II HG20 GAMING HEADSET BLACK</v>
      </c>
      <c r="J7906" t="str">
        <f>VLOOKUP(E7906,'Data Produk'!$A$2:$E$2517,4,FALSE)</f>
        <v>GAMING HEADSET</v>
      </c>
      <c r="K7906" t="str">
        <f>VLOOKUP(D7906,'Data Outlet'!$A$2:$D$17,4,FALSE)</f>
        <v>Andi Pratama</v>
      </c>
      <c r="L7906" t="str">
        <f>VLOOKUP(D7906,'Data Outlet'!$A$2:$D$17,2,FALSE)</f>
        <v>AEON DELTAMAS CIKARANG</v>
      </c>
    </row>
    <row r="7907" spans="1:12" x14ac:dyDescent="0.25">
      <c r="A7907" t="str">
        <f t="shared" si="248"/>
        <v>T-7906</v>
      </c>
      <c r="B7907" s="3" t="s">
        <v>2585</v>
      </c>
      <c r="C7907" s="6">
        <v>45627</v>
      </c>
      <c r="D7907" s="3" t="s">
        <v>33</v>
      </c>
      <c r="E7907" s="3" t="s">
        <v>2397</v>
      </c>
      <c r="F7907" s="10">
        <v>1</v>
      </c>
      <c r="G7907">
        <f>VLOOKUP(E7907,'Data Produk'!$A$2:$E$2517,5,FALSE)</f>
        <v>139300</v>
      </c>
      <c r="H7907">
        <f t="shared" si="247"/>
        <v>139300</v>
      </c>
      <c r="I7907" t="str">
        <f>VLOOKUP(E7907,'Data Produk'!$A$2:$E$2517,3,FALSE)</f>
        <v>BHINNEKA TOWER II AC304 PRO HEADSET ACCESSORIES BLACK</v>
      </c>
      <c r="J7907" t="str">
        <f>VLOOKUP(E7907,'Data Produk'!$A$2:$E$2517,4,FALSE)</f>
        <v>OTHER ACCESSORIES</v>
      </c>
      <c r="K7907" t="str">
        <f>VLOOKUP(D7907,'Data Outlet'!$A$2:$D$17,4,FALSE)</f>
        <v>Andi Pratama</v>
      </c>
      <c r="L7907" t="str">
        <f>VLOOKUP(D7907,'Data Outlet'!$A$2:$D$17,2,FALSE)</f>
        <v>AEON DELTAMAS CIKARANG</v>
      </c>
    </row>
    <row r="7908" spans="1:12" x14ac:dyDescent="0.25">
      <c r="A7908" t="str">
        <f t="shared" si="248"/>
        <v>T-7907</v>
      </c>
      <c r="B7908" s="3" t="s">
        <v>2585</v>
      </c>
      <c r="C7908" s="6">
        <v>45639</v>
      </c>
      <c r="D7908" s="3" t="s">
        <v>46</v>
      </c>
      <c r="E7908" s="3" t="s">
        <v>2398</v>
      </c>
      <c r="F7908" s="10">
        <v>1</v>
      </c>
      <c r="G7908">
        <f>VLOOKUP(E7908,'Data Produk'!$A$2:$E$2517,5,FALSE)</f>
        <v>350000</v>
      </c>
      <c r="H7908">
        <f t="shared" si="247"/>
        <v>350000</v>
      </c>
      <c r="I7908" t="str">
        <f>VLOOKUP(E7908,'Data Produk'!$A$2:$E$2517,3,FALSE)</f>
        <v>BHINNEKA EOS PRO WGP15 GAMEPAD POLARIS (BLUE)</v>
      </c>
      <c r="J7908" t="str">
        <f>VLOOKUP(E7908,'Data Produk'!$A$2:$E$2517,4,FALSE)</f>
        <v>GAMEPAD</v>
      </c>
      <c r="K7908" t="str">
        <f>VLOOKUP(D7908,'Data Outlet'!$A$2:$D$17,4,FALSE)</f>
        <v>Citra Dewi</v>
      </c>
      <c r="L7908" t="str">
        <f>VLOOKUP(D7908,'Data Outlet'!$A$2:$D$17,2,FALSE)</f>
        <v>PONDOK INDAH MALL</v>
      </c>
    </row>
    <row r="7909" spans="1:12" x14ac:dyDescent="0.25">
      <c r="A7909" t="str">
        <f t="shared" si="248"/>
        <v>T-7908</v>
      </c>
      <c r="B7909" s="3" t="s">
        <v>2585</v>
      </c>
      <c r="C7909" s="6">
        <v>45629</v>
      </c>
      <c r="D7909" s="3" t="s">
        <v>46</v>
      </c>
      <c r="E7909" s="3" t="s">
        <v>2399</v>
      </c>
      <c r="F7909" s="10">
        <v>1</v>
      </c>
      <c r="G7909">
        <f>VLOOKUP(E7909,'Data Produk'!$A$2:$E$2517,5,FALSE)</f>
        <v>139300</v>
      </c>
      <c r="H7909">
        <f t="shared" si="247"/>
        <v>139300</v>
      </c>
      <c r="I7909" t="str">
        <f>VLOOKUP(E7909,'Data Produk'!$A$2:$E$2517,3,FALSE)</f>
        <v>BHINNEKA VENOM II WGC2 GAMING MOUSE GREEN</v>
      </c>
      <c r="J7909" t="str">
        <f>VLOOKUP(E7909,'Data Produk'!$A$2:$E$2517,4,FALSE)</f>
        <v>MOUSE GAMING</v>
      </c>
      <c r="K7909" t="str">
        <f>VLOOKUP(D7909,'Data Outlet'!$A$2:$D$17,4,FALSE)</f>
        <v>Citra Dewi</v>
      </c>
      <c r="L7909" t="str">
        <f>VLOOKUP(D7909,'Data Outlet'!$A$2:$D$17,2,FALSE)</f>
        <v>PONDOK INDAH MALL</v>
      </c>
    </row>
    <row r="7910" spans="1:12" x14ac:dyDescent="0.25">
      <c r="A7910" t="str">
        <f t="shared" si="248"/>
        <v>T-7909</v>
      </c>
      <c r="B7910" s="3" t="s">
        <v>2585</v>
      </c>
      <c r="C7910" s="6">
        <v>45656</v>
      </c>
      <c r="D7910" s="3" t="s">
        <v>33</v>
      </c>
      <c r="E7910" s="3" t="s">
        <v>2400</v>
      </c>
      <c r="F7910" s="10">
        <v>2</v>
      </c>
      <c r="G7910">
        <f>VLOOKUP(E7910,'Data Produk'!$A$2:$E$2517,5,FALSE)</f>
        <v>83300</v>
      </c>
      <c r="H7910">
        <f t="shared" si="247"/>
        <v>166600</v>
      </c>
      <c r="I7910" t="str">
        <f>VLOOKUP(E7910,'Data Produk'!$A$2:$E$2517,3,FALSE)</f>
        <v>BHINNEKA GO W193 OFFICE MOUSE BLUE</v>
      </c>
      <c r="J7910" t="str">
        <f>VLOOKUP(E7910,'Data Produk'!$A$2:$E$2517,4,FALSE)</f>
        <v>OFFICE MOUSE</v>
      </c>
      <c r="K7910" t="str">
        <f>VLOOKUP(D7910,'Data Outlet'!$A$2:$D$17,4,FALSE)</f>
        <v>Andi Pratama</v>
      </c>
      <c r="L7910" t="str">
        <f>VLOOKUP(D7910,'Data Outlet'!$A$2:$D$17,2,FALSE)</f>
        <v>AEON DELTAMAS CIKARANG</v>
      </c>
    </row>
    <row r="7911" spans="1:12" x14ac:dyDescent="0.25">
      <c r="A7911" t="str">
        <f t="shared" si="248"/>
        <v>T-7910</v>
      </c>
      <c r="B7911" s="3" t="s">
        <v>2585</v>
      </c>
      <c r="C7911" s="6">
        <v>45652</v>
      </c>
      <c r="D7911" s="3" t="s">
        <v>46</v>
      </c>
      <c r="E7911" s="3" t="s">
        <v>2401</v>
      </c>
      <c r="F7911" s="10">
        <v>3</v>
      </c>
      <c r="G7911">
        <f>VLOOKUP(E7911,'Data Produk'!$A$2:$E$2517,5,FALSE)</f>
        <v>160300</v>
      </c>
      <c r="H7911">
        <f t="shared" si="247"/>
        <v>480900</v>
      </c>
      <c r="I7911" t="str">
        <f>VLOOKUP(E7911,'Data Produk'!$A$2:$E$2517,3,FALSE)</f>
        <v>BHINNEKA GO VIBE WH05 WIRELESS HEADSET BLACK</v>
      </c>
      <c r="J7911" t="str">
        <f>VLOOKUP(E7911,'Data Produk'!$A$2:$E$2517,4,FALSE)</f>
        <v>WIRELESS HEADSET</v>
      </c>
      <c r="K7911" t="str">
        <f>VLOOKUP(D7911,'Data Outlet'!$A$2:$D$17,4,FALSE)</f>
        <v>Citra Dewi</v>
      </c>
      <c r="L7911" t="str">
        <f>VLOOKUP(D7911,'Data Outlet'!$A$2:$D$17,2,FALSE)</f>
        <v>PONDOK INDAH MALL</v>
      </c>
    </row>
    <row r="7912" spans="1:12" x14ac:dyDescent="0.25">
      <c r="A7912" t="str">
        <f t="shared" si="248"/>
        <v>T-7911</v>
      </c>
      <c r="B7912" s="3" t="s">
        <v>2585</v>
      </c>
      <c r="C7912" s="6">
        <v>45651</v>
      </c>
      <c r="D7912" s="3" t="s">
        <v>34</v>
      </c>
      <c r="E7912" s="3" t="s">
        <v>2402</v>
      </c>
      <c r="F7912" s="10">
        <v>1</v>
      </c>
      <c r="G7912">
        <f>VLOOKUP(E7912,'Data Produk'!$A$2:$E$2517,5,FALSE)</f>
        <v>139300</v>
      </c>
      <c r="H7912">
        <f t="shared" si="247"/>
        <v>139300</v>
      </c>
      <c r="I7912" t="str">
        <f>VLOOKUP(E7912,'Data Produk'!$A$2:$E$2517,3,FALSE)</f>
        <v>BHINNEKA VENOM II WGC2 GAMING MOUSE WHITE</v>
      </c>
      <c r="J7912" t="str">
        <f>VLOOKUP(E7912,'Data Produk'!$A$2:$E$2517,4,FALSE)</f>
        <v>MOUSE GAMING</v>
      </c>
      <c r="K7912" t="str">
        <f>VLOOKUP(D7912,'Data Outlet'!$A$2:$D$17,4,FALSE)</f>
        <v>Andi Pratama</v>
      </c>
      <c r="L7912" t="str">
        <f>VLOOKUP(D7912,'Data Outlet'!$A$2:$D$17,2,FALSE)</f>
        <v>AEON MALL BSD CITY</v>
      </c>
    </row>
    <row r="7913" spans="1:12" x14ac:dyDescent="0.25">
      <c r="A7913" t="str">
        <f t="shared" si="248"/>
        <v>T-7912</v>
      </c>
      <c r="B7913" s="3" t="s">
        <v>2585</v>
      </c>
      <c r="C7913" s="6">
        <v>45650</v>
      </c>
      <c r="D7913" s="3" t="s">
        <v>33</v>
      </c>
      <c r="E7913" s="3" t="s">
        <v>2403</v>
      </c>
      <c r="F7913" s="10">
        <v>1</v>
      </c>
      <c r="G7913">
        <f>VLOOKUP(E7913,'Data Produk'!$A$2:$E$2517,5,FALSE)</f>
        <v>97300</v>
      </c>
      <c r="H7913">
        <f t="shared" si="247"/>
        <v>97300</v>
      </c>
      <c r="I7913" t="str">
        <f>VLOOKUP(E7913,'Data Produk'!$A$2:$E$2517,3,FALSE)</f>
        <v>BHINNEKA WAVE11 TW11 V2 TRUE WIRELESS RED</v>
      </c>
      <c r="J7913" t="str">
        <f>VLOOKUP(E7913,'Data Produk'!$A$2:$E$2517,4,FALSE)</f>
        <v>TWS</v>
      </c>
      <c r="K7913" t="str">
        <f>VLOOKUP(D7913,'Data Outlet'!$A$2:$D$17,4,FALSE)</f>
        <v>Andi Pratama</v>
      </c>
      <c r="L7913" t="str">
        <f>VLOOKUP(D7913,'Data Outlet'!$A$2:$D$17,2,FALSE)</f>
        <v>AEON DELTAMAS CIKARANG</v>
      </c>
    </row>
    <row r="7914" spans="1:12" x14ac:dyDescent="0.25">
      <c r="A7914" t="str">
        <f t="shared" si="248"/>
        <v>T-7913</v>
      </c>
      <c r="B7914" s="3" t="s">
        <v>2585</v>
      </c>
      <c r="C7914" s="6">
        <v>45636</v>
      </c>
      <c r="D7914" s="3" t="s">
        <v>46</v>
      </c>
      <c r="E7914" s="3" t="s">
        <v>2404</v>
      </c>
      <c r="F7914" s="10">
        <v>1</v>
      </c>
      <c r="G7914">
        <f>VLOOKUP(E7914,'Data Produk'!$A$2:$E$2517,5,FALSE)</f>
        <v>244300</v>
      </c>
      <c r="H7914">
        <f t="shared" si="247"/>
        <v>244300</v>
      </c>
      <c r="I7914" t="str">
        <f>VLOOKUP(E7914,'Data Produk'!$A$2:$E$2517,3,FALSE)</f>
        <v>BHINNEKA SHOOTER III WGP13S GAMEPAD WHITE</v>
      </c>
      <c r="J7914" t="str">
        <f>VLOOKUP(E7914,'Data Produk'!$A$2:$E$2517,4,FALSE)</f>
        <v>GAMEPAD</v>
      </c>
      <c r="K7914" t="str">
        <f>VLOOKUP(D7914,'Data Outlet'!$A$2:$D$17,4,FALSE)</f>
        <v>Citra Dewi</v>
      </c>
      <c r="L7914" t="str">
        <f>VLOOKUP(D7914,'Data Outlet'!$A$2:$D$17,2,FALSE)</f>
        <v>PONDOK INDAH MALL</v>
      </c>
    </row>
    <row r="7915" spans="1:12" x14ac:dyDescent="0.25">
      <c r="A7915" t="str">
        <f t="shared" si="248"/>
        <v>T-7914</v>
      </c>
      <c r="B7915" s="3" t="s">
        <v>2585</v>
      </c>
      <c r="C7915" s="6">
        <v>45644</v>
      </c>
      <c r="D7915" s="3" t="s">
        <v>46</v>
      </c>
      <c r="E7915" s="3" t="s">
        <v>2405</v>
      </c>
      <c r="F7915" s="10">
        <v>2</v>
      </c>
      <c r="G7915">
        <f>VLOOKUP(E7915,'Data Produk'!$A$2:$E$2517,5,FALSE)</f>
        <v>244300</v>
      </c>
      <c r="H7915">
        <f t="shared" si="247"/>
        <v>488600</v>
      </c>
      <c r="I7915" t="str">
        <f>VLOOKUP(E7915,'Data Produk'!$A$2:$E$2517,3,FALSE)</f>
        <v>BHINNEKA SHOOTER III WGP13S GAMEPAD BLACK</v>
      </c>
      <c r="J7915" t="str">
        <f>VLOOKUP(E7915,'Data Produk'!$A$2:$E$2517,4,FALSE)</f>
        <v>GAMEPAD</v>
      </c>
      <c r="K7915" t="str">
        <f>VLOOKUP(D7915,'Data Outlet'!$A$2:$D$17,4,FALSE)</f>
        <v>Citra Dewi</v>
      </c>
      <c r="L7915" t="str">
        <f>VLOOKUP(D7915,'Data Outlet'!$A$2:$D$17,2,FALSE)</f>
        <v>PONDOK INDAH MALL</v>
      </c>
    </row>
    <row r="7916" spans="1:12" x14ac:dyDescent="0.25">
      <c r="A7916" t="str">
        <f t="shared" si="248"/>
        <v>T-7915</v>
      </c>
      <c r="B7916" s="3" t="s">
        <v>2585</v>
      </c>
      <c r="C7916" s="6">
        <v>45630</v>
      </c>
      <c r="D7916" s="3" t="s">
        <v>46</v>
      </c>
      <c r="E7916" s="3" t="s">
        <v>2406</v>
      </c>
      <c r="F7916" s="10">
        <v>3</v>
      </c>
      <c r="G7916">
        <f>VLOOKUP(E7916,'Data Produk'!$A$2:$E$2517,5,FALSE)</f>
        <v>139300</v>
      </c>
      <c r="H7916">
        <f t="shared" si="247"/>
        <v>417900</v>
      </c>
      <c r="I7916" t="str">
        <f>VLOOKUP(E7916,'Data Produk'!$A$2:$E$2517,3,FALSE)</f>
        <v>BHINNEKA VENOM II WGC2 GAMING MOUSE PURPLE</v>
      </c>
      <c r="J7916" t="str">
        <f>VLOOKUP(E7916,'Data Produk'!$A$2:$E$2517,4,FALSE)</f>
        <v>MOUSE GAMING</v>
      </c>
      <c r="K7916" t="str">
        <f>VLOOKUP(D7916,'Data Outlet'!$A$2:$D$17,4,FALSE)</f>
        <v>Citra Dewi</v>
      </c>
      <c r="L7916" t="str">
        <f>VLOOKUP(D7916,'Data Outlet'!$A$2:$D$17,2,FALSE)</f>
        <v>PONDOK INDAH MALL</v>
      </c>
    </row>
    <row r="7917" spans="1:12" x14ac:dyDescent="0.25">
      <c r="A7917" t="str">
        <f t="shared" si="248"/>
        <v>T-7916</v>
      </c>
      <c r="B7917" s="3" t="s">
        <v>2585</v>
      </c>
      <c r="C7917" s="6">
        <v>45636</v>
      </c>
      <c r="D7917" s="3" t="s">
        <v>46</v>
      </c>
      <c r="E7917" s="3" t="s">
        <v>2407</v>
      </c>
      <c r="F7917" s="10">
        <v>1</v>
      </c>
      <c r="G7917">
        <f>VLOOKUP(E7917,'Data Produk'!$A$2:$E$2517,5,FALSE)</f>
        <v>139300</v>
      </c>
      <c r="H7917">
        <f t="shared" si="247"/>
        <v>139300</v>
      </c>
      <c r="I7917" t="str">
        <f>VLOOKUP(E7917,'Data Produk'!$A$2:$E$2517,3,FALSE)</f>
        <v>BHINNEKA ATO MP905 DESKMAT SEASIDE WAVE (BLUE)</v>
      </c>
      <c r="J7917" t="str">
        <f>VLOOKUP(E7917,'Data Produk'!$A$2:$E$2517,4,FALSE)</f>
        <v>DESKMAT</v>
      </c>
      <c r="K7917" t="str">
        <f>VLOOKUP(D7917,'Data Outlet'!$A$2:$D$17,4,FALSE)</f>
        <v>Citra Dewi</v>
      </c>
      <c r="L7917" t="str">
        <f>VLOOKUP(D7917,'Data Outlet'!$A$2:$D$17,2,FALSE)</f>
        <v>PONDOK INDAH MALL</v>
      </c>
    </row>
    <row r="7918" spans="1:12" x14ac:dyDescent="0.25">
      <c r="A7918" t="str">
        <f t="shared" si="248"/>
        <v>T-7917</v>
      </c>
      <c r="B7918" s="3" t="s">
        <v>2585</v>
      </c>
      <c r="C7918" s="6">
        <v>45633</v>
      </c>
      <c r="D7918" s="3" t="s">
        <v>33</v>
      </c>
      <c r="E7918" s="3" t="s">
        <v>2408</v>
      </c>
      <c r="F7918" s="10">
        <v>1</v>
      </c>
      <c r="G7918">
        <f>VLOOKUP(E7918,'Data Produk'!$A$2:$E$2517,5,FALSE)</f>
        <v>160300</v>
      </c>
      <c r="H7918">
        <f t="shared" si="247"/>
        <v>160300</v>
      </c>
      <c r="I7918" t="str">
        <f>VLOOKUP(E7918,'Data Produk'!$A$2:$E$2517,3,FALSE)</f>
        <v>BHINNEKA GO VIBE WH05 WIRELESS HEADSET BLUE</v>
      </c>
      <c r="J7918" t="str">
        <f>VLOOKUP(E7918,'Data Produk'!$A$2:$E$2517,4,FALSE)</f>
        <v>WIRELESS HEADSET</v>
      </c>
      <c r="K7918" t="str">
        <f>VLOOKUP(D7918,'Data Outlet'!$A$2:$D$17,4,FALSE)</f>
        <v>Andi Pratama</v>
      </c>
      <c r="L7918" t="str">
        <f>VLOOKUP(D7918,'Data Outlet'!$A$2:$D$17,2,FALSE)</f>
        <v>AEON DELTAMAS CIKARANG</v>
      </c>
    </row>
    <row r="7919" spans="1:12" x14ac:dyDescent="0.25">
      <c r="A7919" t="str">
        <f t="shared" si="248"/>
        <v>T-7918</v>
      </c>
      <c r="B7919" s="3" t="s">
        <v>2585</v>
      </c>
      <c r="C7919" s="6">
        <v>45631</v>
      </c>
      <c r="D7919" s="3" t="s">
        <v>34</v>
      </c>
      <c r="E7919" s="3" t="s">
        <v>2409</v>
      </c>
      <c r="F7919" s="10">
        <v>1</v>
      </c>
      <c r="G7919">
        <f>VLOOKUP(E7919,'Data Produk'!$A$2:$E$2517,5,FALSE)</f>
        <v>139300</v>
      </c>
      <c r="H7919">
        <f t="shared" si="247"/>
        <v>139300</v>
      </c>
      <c r="I7919" t="str">
        <f>VLOOKUP(E7919,'Data Produk'!$A$2:$E$2517,3,FALSE)</f>
        <v>BHINNEKA CHIEF II HG20 GAMING HEADSET BLACK</v>
      </c>
      <c r="J7919" t="str">
        <f>VLOOKUP(E7919,'Data Produk'!$A$2:$E$2517,4,FALSE)</f>
        <v>GAMING HEADSET</v>
      </c>
      <c r="K7919" t="str">
        <f>VLOOKUP(D7919,'Data Outlet'!$A$2:$D$17,4,FALSE)</f>
        <v>Andi Pratama</v>
      </c>
      <c r="L7919" t="str">
        <f>VLOOKUP(D7919,'Data Outlet'!$A$2:$D$17,2,FALSE)</f>
        <v>AEON MALL BSD CITY</v>
      </c>
    </row>
    <row r="7920" spans="1:12" x14ac:dyDescent="0.25">
      <c r="A7920" t="str">
        <f t="shared" si="248"/>
        <v>T-7919</v>
      </c>
      <c r="B7920" s="3" t="s">
        <v>2585</v>
      </c>
      <c r="C7920" s="6">
        <v>45627</v>
      </c>
      <c r="D7920" s="3" t="s">
        <v>34</v>
      </c>
      <c r="E7920" s="3" t="s">
        <v>2410</v>
      </c>
      <c r="F7920" s="10">
        <v>1</v>
      </c>
      <c r="G7920">
        <f>VLOOKUP(E7920,'Data Produk'!$A$2:$E$2517,5,FALSE)</f>
        <v>111300</v>
      </c>
      <c r="H7920">
        <f t="shared" si="247"/>
        <v>111300</v>
      </c>
      <c r="I7920" t="str">
        <f>VLOOKUP(E7920,'Data Produk'!$A$2:$E$2517,3,FALSE)</f>
        <v>BHINNEKA WAVE13 TW13 TRUE WIRELESS BLUE</v>
      </c>
      <c r="J7920" t="str">
        <f>VLOOKUP(E7920,'Data Produk'!$A$2:$E$2517,4,FALSE)</f>
        <v>TWS</v>
      </c>
      <c r="K7920" t="str">
        <f>VLOOKUP(D7920,'Data Outlet'!$A$2:$D$17,4,FALSE)</f>
        <v>Andi Pratama</v>
      </c>
      <c r="L7920" t="str">
        <f>VLOOKUP(D7920,'Data Outlet'!$A$2:$D$17,2,FALSE)</f>
        <v>AEON MALL BSD CITY</v>
      </c>
    </row>
    <row r="7921" spans="1:12" x14ac:dyDescent="0.25">
      <c r="A7921" t="str">
        <f t="shared" si="248"/>
        <v>T-7920</v>
      </c>
      <c r="B7921" s="3" t="s">
        <v>2585</v>
      </c>
      <c r="C7921" s="6">
        <v>45643</v>
      </c>
      <c r="D7921" s="3" t="s">
        <v>33</v>
      </c>
      <c r="E7921" s="3" t="s">
        <v>2411</v>
      </c>
      <c r="F7921" s="10">
        <v>1</v>
      </c>
      <c r="G7921">
        <f>VLOOKUP(E7921,'Data Produk'!$A$2:$E$2517,5,FALSE)</f>
        <v>584500</v>
      </c>
      <c r="H7921">
        <f t="shared" si="247"/>
        <v>584500</v>
      </c>
      <c r="I7921" t="str">
        <f>VLOOKUP(E7921,'Data Produk'!$A$2:$E$2517,3,FALSE)</f>
        <v>BHINNEKA  ATOM PRO96 95% MECHANICAL KEYBOARD MERCURY (BLACK) RED SWITCH</v>
      </c>
      <c r="J7921" t="str">
        <f>VLOOKUP(E7921,'Data Produk'!$A$2:$E$2517,4,FALSE)</f>
        <v>KEYBOARD GAMING</v>
      </c>
      <c r="K7921" t="str">
        <f>VLOOKUP(D7921,'Data Outlet'!$A$2:$D$17,4,FALSE)</f>
        <v>Andi Pratama</v>
      </c>
      <c r="L7921" t="str">
        <f>VLOOKUP(D7921,'Data Outlet'!$A$2:$D$17,2,FALSE)</f>
        <v>AEON DELTAMAS CIKARANG</v>
      </c>
    </row>
    <row r="7922" spans="1:12" x14ac:dyDescent="0.25">
      <c r="A7922" t="str">
        <f t="shared" si="248"/>
        <v>T-7921</v>
      </c>
      <c r="B7922" s="3" t="s">
        <v>2585</v>
      </c>
      <c r="C7922" s="6">
        <v>45635</v>
      </c>
      <c r="D7922" s="3" t="s">
        <v>46</v>
      </c>
      <c r="E7922" s="3" t="s">
        <v>2412</v>
      </c>
      <c r="F7922" s="10">
        <v>3</v>
      </c>
      <c r="G7922">
        <f>VLOOKUP(E7922,'Data Produk'!$A$2:$E$2517,5,FALSE)</f>
        <v>83300</v>
      </c>
      <c r="H7922">
        <f t="shared" si="247"/>
        <v>249900</v>
      </c>
      <c r="I7922" t="str">
        <f>VLOOKUP(E7922,'Data Produk'!$A$2:$E$2517,3,FALSE)</f>
        <v>BHINNEKA GO W193 OFFICE MOUSE PINK</v>
      </c>
      <c r="J7922" t="str">
        <f>VLOOKUP(E7922,'Data Produk'!$A$2:$E$2517,4,FALSE)</f>
        <v>OFFICE MOUSE</v>
      </c>
      <c r="K7922" t="str">
        <f>VLOOKUP(D7922,'Data Outlet'!$A$2:$D$17,4,FALSE)</f>
        <v>Citra Dewi</v>
      </c>
      <c r="L7922" t="str">
        <f>VLOOKUP(D7922,'Data Outlet'!$A$2:$D$17,2,FALSE)</f>
        <v>PONDOK INDAH MALL</v>
      </c>
    </row>
    <row r="7923" spans="1:12" x14ac:dyDescent="0.25">
      <c r="A7923" t="str">
        <f t="shared" si="248"/>
        <v>T-7922</v>
      </c>
      <c r="B7923" s="3" t="s">
        <v>2585</v>
      </c>
      <c r="C7923" s="6">
        <v>45645</v>
      </c>
      <c r="D7923" s="3" t="s">
        <v>46</v>
      </c>
      <c r="E7923" s="3" t="s">
        <v>2413</v>
      </c>
      <c r="F7923" s="10">
        <v>4</v>
      </c>
      <c r="G7923">
        <f>VLOOKUP(E7923,'Data Produk'!$A$2:$E$2517,5,FALSE)</f>
        <v>139300</v>
      </c>
      <c r="H7923">
        <f t="shared" si="247"/>
        <v>557200</v>
      </c>
      <c r="I7923" t="str">
        <f>VLOOKUP(E7923,'Data Produk'!$A$2:$E$2517,3,FALSE)</f>
        <v>BHINNEKA CHIEF II HG20 GAMING HEADSET BLACK</v>
      </c>
      <c r="J7923" t="str">
        <f>VLOOKUP(E7923,'Data Produk'!$A$2:$E$2517,4,FALSE)</f>
        <v>GAMING HEADSET</v>
      </c>
      <c r="K7923" t="str">
        <f>VLOOKUP(D7923,'Data Outlet'!$A$2:$D$17,4,FALSE)</f>
        <v>Citra Dewi</v>
      </c>
      <c r="L7923" t="str">
        <f>VLOOKUP(D7923,'Data Outlet'!$A$2:$D$17,2,FALSE)</f>
        <v>PONDOK INDAH MALL</v>
      </c>
    </row>
    <row r="7924" spans="1:12" x14ac:dyDescent="0.25">
      <c r="A7924" t="str">
        <f t="shared" si="248"/>
        <v>T-7923</v>
      </c>
      <c r="B7924" s="3" t="s">
        <v>2585</v>
      </c>
      <c r="C7924" s="6">
        <v>45631</v>
      </c>
      <c r="D7924" s="3" t="s">
        <v>46</v>
      </c>
      <c r="E7924" s="3" t="s">
        <v>2414</v>
      </c>
      <c r="F7924" s="10">
        <v>1</v>
      </c>
      <c r="G7924">
        <f>VLOOKUP(E7924,'Data Produk'!$A$2:$E$2517,5,FALSE)</f>
        <v>139300</v>
      </c>
      <c r="H7924">
        <f t="shared" si="247"/>
        <v>139300</v>
      </c>
      <c r="I7924" t="str">
        <f>VLOOKUP(E7924,'Data Produk'!$A$2:$E$2517,3,FALSE)</f>
        <v>BHINNEKA VENOM II WGC2 GAMING MOUSE BLUE</v>
      </c>
      <c r="J7924" t="str">
        <f>VLOOKUP(E7924,'Data Produk'!$A$2:$E$2517,4,FALSE)</f>
        <v>MOUSE GAMING</v>
      </c>
      <c r="K7924" t="str">
        <f>VLOOKUP(D7924,'Data Outlet'!$A$2:$D$17,4,FALSE)</f>
        <v>Citra Dewi</v>
      </c>
      <c r="L7924" t="str">
        <f>VLOOKUP(D7924,'Data Outlet'!$A$2:$D$17,2,FALSE)</f>
        <v>PONDOK INDAH MALL</v>
      </c>
    </row>
    <row r="7925" spans="1:12" x14ac:dyDescent="0.25">
      <c r="A7925" t="str">
        <f t="shared" si="248"/>
        <v>T-7924</v>
      </c>
      <c r="B7925" s="3" t="s">
        <v>2585</v>
      </c>
      <c r="C7925" s="6">
        <v>45640</v>
      </c>
      <c r="D7925" s="3" t="s">
        <v>34</v>
      </c>
      <c r="E7925" s="3" t="s">
        <v>2415</v>
      </c>
      <c r="F7925" s="10">
        <v>1</v>
      </c>
      <c r="G7925">
        <f>VLOOKUP(E7925,'Data Produk'!$A$2:$E$2517,5,FALSE)</f>
        <v>111300</v>
      </c>
      <c r="H7925">
        <f t="shared" si="247"/>
        <v>111300</v>
      </c>
      <c r="I7925" t="str">
        <f>VLOOKUP(E7925,'Data Produk'!$A$2:$E$2517,3,FALSE)</f>
        <v>BHINNEKA WAVE13 TW13 TRUE WIRELESS BLACK</v>
      </c>
      <c r="J7925" t="str">
        <f>VLOOKUP(E7925,'Data Produk'!$A$2:$E$2517,4,FALSE)</f>
        <v>TWS</v>
      </c>
      <c r="K7925" t="str">
        <f>VLOOKUP(D7925,'Data Outlet'!$A$2:$D$17,4,FALSE)</f>
        <v>Andi Pratama</v>
      </c>
      <c r="L7925" t="str">
        <f>VLOOKUP(D7925,'Data Outlet'!$A$2:$D$17,2,FALSE)</f>
        <v>AEON MALL BSD CITY</v>
      </c>
    </row>
    <row r="7926" spans="1:12" x14ac:dyDescent="0.25">
      <c r="A7926" t="str">
        <f t="shared" si="248"/>
        <v>T-7925</v>
      </c>
      <c r="B7926" s="3" t="s">
        <v>2585</v>
      </c>
      <c r="C7926" s="6">
        <v>45644</v>
      </c>
      <c r="D7926" s="3" t="s">
        <v>46</v>
      </c>
      <c r="E7926" s="3" t="s">
        <v>2416</v>
      </c>
      <c r="F7926" s="10">
        <v>1</v>
      </c>
      <c r="G7926">
        <f>VLOOKUP(E7926,'Data Produk'!$A$2:$E$2517,5,FALSE)</f>
        <v>139300</v>
      </c>
      <c r="H7926">
        <f t="shared" si="247"/>
        <v>139300</v>
      </c>
      <c r="I7926" t="str">
        <f>VLOOKUP(E7926,'Data Produk'!$A$2:$E$2517,3,FALSE)</f>
        <v>BHINNEKA CHIEF II HG20 GAMING HEADSET WHITE</v>
      </c>
      <c r="J7926" t="str">
        <f>VLOOKUP(E7926,'Data Produk'!$A$2:$E$2517,4,FALSE)</f>
        <v>GAMING HEADSET</v>
      </c>
      <c r="K7926" t="str">
        <f>VLOOKUP(D7926,'Data Outlet'!$A$2:$D$17,4,FALSE)</f>
        <v>Citra Dewi</v>
      </c>
      <c r="L7926" t="str">
        <f>VLOOKUP(D7926,'Data Outlet'!$A$2:$D$17,2,FALSE)</f>
        <v>PONDOK INDAH MALL</v>
      </c>
    </row>
    <row r="7927" spans="1:12" x14ac:dyDescent="0.25">
      <c r="A7927" t="str">
        <f t="shared" si="248"/>
        <v>T-7926</v>
      </c>
      <c r="B7927" s="3" t="s">
        <v>2585</v>
      </c>
      <c r="C7927" s="6">
        <v>45656</v>
      </c>
      <c r="D7927" s="3" t="s">
        <v>46</v>
      </c>
      <c r="E7927" s="3" t="s">
        <v>2417</v>
      </c>
      <c r="F7927" s="10">
        <v>1</v>
      </c>
      <c r="G7927">
        <f>VLOOKUP(E7927,'Data Produk'!$A$2:$E$2517,5,FALSE)</f>
        <v>349300</v>
      </c>
      <c r="H7927">
        <f t="shared" si="247"/>
        <v>349300</v>
      </c>
      <c r="I7927" t="str">
        <f>VLOOKUP(E7927,'Data Produk'!$A$2:$E$2517,3,FALSE)</f>
        <v>BHINNEKA ATO MP905 DESKMAT ONE PIECE SANJI</v>
      </c>
      <c r="J7927" t="str">
        <f>VLOOKUP(E7927,'Data Produk'!$A$2:$E$2517,4,FALSE)</f>
        <v>DESKMAT</v>
      </c>
      <c r="K7927" t="str">
        <f>VLOOKUP(D7927,'Data Outlet'!$A$2:$D$17,4,FALSE)</f>
        <v>Citra Dewi</v>
      </c>
      <c r="L7927" t="str">
        <f>VLOOKUP(D7927,'Data Outlet'!$A$2:$D$17,2,FALSE)</f>
        <v>PONDOK INDAH MALL</v>
      </c>
    </row>
    <row r="7928" spans="1:12" x14ac:dyDescent="0.25">
      <c r="A7928" t="str">
        <f t="shared" si="248"/>
        <v>T-7927</v>
      </c>
      <c r="B7928" s="3" t="s">
        <v>2585</v>
      </c>
      <c r="C7928" s="6">
        <v>45634</v>
      </c>
      <c r="D7928" s="3" t="s">
        <v>34</v>
      </c>
      <c r="E7928" s="3" t="s">
        <v>2418</v>
      </c>
      <c r="F7928" s="10">
        <v>1</v>
      </c>
      <c r="G7928">
        <f>VLOOKUP(E7928,'Data Produk'!$A$2:$E$2517,5,FALSE)</f>
        <v>160300</v>
      </c>
      <c r="H7928">
        <f t="shared" si="247"/>
        <v>160300</v>
      </c>
      <c r="I7928" t="str">
        <f>VLOOKUP(E7928,'Data Produk'!$A$2:$E$2517,3,FALSE)</f>
        <v>BHINNEKA GO VIBE WH05 WIRELESS HEADSET BLACK</v>
      </c>
      <c r="J7928" t="str">
        <f>VLOOKUP(E7928,'Data Produk'!$A$2:$E$2517,4,FALSE)</f>
        <v>WIRELESS HEADSET</v>
      </c>
      <c r="K7928" t="str">
        <f>VLOOKUP(D7928,'Data Outlet'!$A$2:$D$17,4,FALSE)</f>
        <v>Andi Pratama</v>
      </c>
      <c r="L7928" t="str">
        <f>VLOOKUP(D7928,'Data Outlet'!$A$2:$D$17,2,FALSE)</f>
        <v>AEON MALL BSD CITY</v>
      </c>
    </row>
    <row r="7929" spans="1:12" x14ac:dyDescent="0.25">
      <c r="A7929" t="str">
        <f t="shared" si="248"/>
        <v>T-7928</v>
      </c>
      <c r="B7929" s="3" t="s">
        <v>2585</v>
      </c>
      <c r="C7929" s="6">
        <v>45633</v>
      </c>
      <c r="D7929" s="3" t="s">
        <v>46</v>
      </c>
      <c r="E7929" s="3" t="s">
        <v>2419</v>
      </c>
      <c r="F7929" s="10">
        <v>2</v>
      </c>
      <c r="G7929">
        <f>VLOOKUP(E7929,'Data Produk'!$A$2:$E$2517,5,FALSE)</f>
        <v>174300</v>
      </c>
      <c r="H7929">
        <f t="shared" si="247"/>
        <v>348600</v>
      </c>
      <c r="I7929" t="str">
        <f>VLOOKUP(E7929,'Data Produk'!$A$2:$E$2517,3,FALSE)</f>
        <v>BHINNEKA POWERPACK 3 IN 1 GAMING COMBO BLACK</v>
      </c>
      <c r="J7929" t="str">
        <f>VLOOKUP(E7929,'Data Produk'!$A$2:$E$2517,4,FALSE)</f>
        <v>GAMING COMBO</v>
      </c>
      <c r="K7929" t="str">
        <f>VLOOKUP(D7929,'Data Outlet'!$A$2:$D$17,4,FALSE)</f>
        <v>Citra Dewi</v>
      </c>
      <c r="L7929" t="str">
        <f>VLOOKUP(D7929,'Data Outlet'!$A$2:$D$17,2,FALSE)</f>
        <v>PONDOK INDAH MALL</v>
      </c>
    </row>
    <row r="7930" spans="1:12" x14ac:dyDescent="0.25">
      <c r="A7930" t="str">
        <f t="shared" si="248"/>
        <v>T-7929</v>
      </c>
      <c r="B7930" s="3" t="s">
        <v>2585</v>
      </c>
      <c r="C7930" s="6">
        <v>45637</v>
      </c>
      <c r="D7930" s="3" t="s">
        <v>34</v>
      </c>
      <c r="E7930" s="3" t="s">
        <v>2420</v>
      </c>
      <c r="F7930" s="10">
        <v>1</v>
      </c>
      <c r="G7930">
        <f>VLOOKUP(E7930,'Data Produk'!$A$2:$E$2517,5,FALSE)</f>
        <v>153300</v>
      </c>
      <c r="H7930">
        <f t="shared" si="247"/>
        <v>153300</v>
      </c>
      <c r="I7930" t="str">
        <f>VLOOKUP(E7930,'Data Produk'!$A$2:$E$2517,3,FALSE)</f>
        <v>BHINNEKA SHOOTER II GP13 GAMEPAD BLACK</v>
      </c>
      <c r="J7930" t="str">
        <f>VLOOKUP(E7930,'Data Produk'!$A$2:$E$2517,4,FALSE)</f>
        <v>GAMEPAD</v>
      </c>
      <c r="K7930" t="str">
        <f>VLOOKUP(D7930,'Data Outlet'!$A$2:$D$17,4,FALSE)</f>
        <v>Andi Pratama</v>
      </c>
      <c r="L7930" t="str">
        <f>VLOOKUP(D7930,'Data Outlet'!$A$2:$D$17,2,FALSE)</f>
        <v>AEON MALL BSD CITY</v>
      </c>
    </row>
    <row r="7931" spans="1:12" x14ac:dyDescent="0.25">
      <c r="A7931" t="str">
        <f t="shared" si="248"/>
        <v>T-7930</v>
      </c>
      <c r="B7931" s="3" t="s">
        <v>2585</v>
      </c>
      <c r="C7931" s="6">
        <v>45641</v>
      </c>
      <c r="D7931" s="3" t="s">
        <v>46</v>
      </c>
      <c r="E7931" s="3" t="s">
        <v>2421</v>
      </c>
      <c r="F7931" s="10">
        <v>4</v>
      </c>
      <c r="G7931">
        <f>VLOOKUP(E7931,'Data Produk'!$A$2:$E$2517,5,FALSE)</f>
        <v>139300</v>
      </c>
      <c r="H7931">
        <f t="shared" si="247"/>
        <v>557200</v>
      </c>
      <c r="I7931" t="str">
        <f>VLOOKUP(E7931,'Data Produk'!$A$2:$E$2517,3,FALSE)</f>
        <v>BHINNEKA VENOM II WGC2 GAMING MOUSE WHITE BLUE (MAHA5)</v>
      </c>
      <c r="J7931" t="str">
        <f>VLOOKUP(E7931,'Data Produk'!$A$2:$E$2517,4,FALSE)</f>
        <v>MOUSE GAMING</v>
      </c>
      <c r="K7931" t="str">
        <f>VLOOKUP(D7931,'Data Outlet'!$A$2:$D$17,4,FALSE)</f>
        <v>Citra Dewi</v>
      </c>
      <c r="L7931" t="str">
        <f>VLOOKUP(D7931,'Data Outlet'!$A$2:$D$17,2,FALSE)</f>
        <v>PONDOK INDAH MALL</v>
      </c>
    </row>
    <row r="7932" spans="1:12" x14ac:dyDescent="0.25">
      <c r="A7932" t="str">
        <f t="shared" si="248"/>
        <v>T-7931</v>
      </c>
      <c r="B7932" s="3" t="s">
        <v>2585</v>
      </c>
      <c r="C7932" s="6">
        <v>45599</v>
      </c>
      <c r="D7932" s="3" t="s">
        <v>47</v>
      </c>
      <c r="E7932" s="3" t="s">
        <v>2422</v>
      </c>
      <c r="F7932" s="10">
        <v>1</v>
      </c>
      <c r="G7932">
        <f>VLOOKUP(E7932,'Data Produk'!$A$2:$E$2517,5,FALSE)</f>
        <v>629300</v>
      </c>
      <c r="H7932">
        <f t="shared" si="247"/>
        <v>629300</v>
      </c>
      <c r="I7932" t="str">
        <f>VLOOKUP(E7932,'Data Produk'!$A$2:$E$2517,3,FALSE)</f>
        <v>BHINNEKA ARIA XD7 GAMING MOUSE SANJI</v>
      </c>
      <c r="J7932" t="str">
        <f>VLOOKUP(E7932,'Data Produk'!$A$2:$E$2517,4,FALSE)</f>
        <v>MOUSE GAMING</v>
      </c>
      <c r="K7932" t="str">
        <f>VLOOKUP(D7932,'Data Outlet'!$A$2:$D$17,4,FALSE)</f>
        <v>Joko Susilo</v>
      </c>
      <c r="L7932" t="str">
        <f>VLOOKUP(D7932,'Data Outlet'!$A$2:$D$17,2,FALSE)</f>
        <v>SUMARECON MALL BEKASI</v>
      </c>
    </row>
    <row r="7933" spans="1:12" x14ac:dyDescent="0.25">
      <c r="A7933" t="str">
        <f t="shared" si="248"/>
        <v>T-7932</v>
      </c>
      <c r="B7933" s="3" t="s">
        <v>2585</v>
      </c>
      <c r="C7933" s="6">
        <v>45605</v>
      </c>
      <c r="D7933" s="3" t="s">
        <v>33</v>
      </c>
      <c r="E7933" s="3" t="s">
        <v>2388</v>
      </c>
      <c r="F7933" s="10">
        <v>1</v>
      </c>
      <c r="G7933">
        <f>VLOOKUP(E7933,'Data Produk'!$A$2:$E$2517,5,FALSE)</f>
        <v>84000</v>
      </c>
      <c r="H7933">
        <f t="shared" si="247"/>
        <v>84000</v>
      </c>
      <c r="I7933" t="str">
        <f>VLOOKUP(E7933,'Data Produk'!$A$2:$E$2517,3,FALSE)</f>
        <v>BHINNEKA SHIKARI GAMING KEYBOARD BLACK</v>
      </c>
      <c r="J7933" t="str">
        <f>VLOOKUP(E7933,'Data Produk'!$A$2:$E$2517,4,FALSE)</f>
        <v>KEYBOARD GAMING</v>
      </c>
      <c r="K7933" t="str">
        <f>VLOOKUP(D7933,'Data Outlet'!$A$2:$D$17,4,FALSE)</f>
        <v>Andi Pratama</v>
      </c>
      <c r="L7933" t="str">
        <f>VLOOKUP(D7933,'Data Outlet'!$A$2:$D$17,2,FALSE)</f>
        <v>AEON DELTAMAS CIKARANG</v>
      </c>
    </row>
    <row r="7934" spans="1:12" x14ac:dyDescent="0.25">
      <c r="A7934" t="str">
        <f t="shared" si="248"/>
        <v>T-7933</v>
      </c>
      <c r="B7934" s="3" t="s">
        <v>2585</v>
      </c>
      <c r="C7934" s="6">
        <v>45613</v>
      </c>
      <c r="D7934" s="3" t="s">
        <v>47</v>
      </c>
      <c r="E7934" s="3" t="s">
        <v>1594</v>
      </c>
      <c r="F7934" s="10">
        <v>1</v>
      </c>
      <c r="G7934">
        <f>VLOOKUP(E7934,'Data Produk'!$A$2:$E$2517,5,FALSE)</f>
        <v>83300</v>
      </c>
      <c r="H7934">
        <f t="shared" si="247"/>
        <v>83300</v>
      </c>
      <c r="I7934" t="str">
        <f>VLOOKUP(E7934,'Data Produk'!$A$2:$E$2517,3,FALSE)</f>
        <v>BHINNEKA POWER PACK S1 10.000 mAh POWERBANK BLACK</v>
      </c>
      <c r="J7934" t="str">
        <f>VLOOKUP(E7934,'Data Produk'!$A$2:$E$2517,4,FALSE)</f>
        <v>POWERBANK</v>
      </c>
      <c r="K7934" t="str">
        <f>VLOOKUP(D7934,'Data Outlet'!$A$2:$D$17,4,FALSE)</f>
        <v>Joko Susilo</v>
      </c>
      <c r="L7934" t="str">
        <f>VLOOKUP(D7934,'Data Outlet'!$A$2:$D$17,2,FALSE)</f>
        <v>SUMARECON MALL BEKASI</v>
      </c>
    </row>
    <row r="7935" spans="1:12" x14ac:dyDescent="0.25">
      <c r="A7935" t="str">
        <f t="shared" si="248"/>
        <v>T-7934</v>
      </c>
      <c r="B7935" s="3" t="s">
        <v>2585</v>
      </c>
      <c r="C7935" s="6">
        <v>45604</v>
      </c>
      <c r="D7935" s="3" t="s">
        <v>34</v>
      </c>
      <c r="E7935" s="3" t="s">
        <v>2418</v>
      </c>
      <c r="F7935" s="10">
        <v>1</v>
      </c>
      <c r="G7935">
        <f>VLOOKUP(E7935,'Data Produk'!$A$2:$E$2517,5,FALSE)</f>
        <v>160300</v>
      </c>
      <c r="H7935">
        <f t="shared" si="247"/>
        <v>160300</v>
      </c>
      <c r="I7935" t="str">
        <f>VLOOKUP(E7935,'Data Produk'!$A$2:$E$2517,3,FALSE)</f>
        <v>BHINNEKA GO VIBE WH05 WIRELESS HEADSET BLACK</v>
      </c>
      <c r="J7935" t="str">
        <f>VLOOKUP(E7935,'Data Produk'!$A$2:$E$2517,4,FALSE)</f>
        <v>WIRELESS HEADSET</v>
      </c>
      <c r="K7935" t="str">
        <f>VLOOKUP(D7935,'Data Outlet'!$A$2:$D$17,4,FALSE)</f>
        <v>Andi Pratama</v>
      </c>
      <c r="L7935" t="str">
        <f>VLOOKUP(D7935,'Data Outlet'!$A$2:$D$17,2,FALSE)</f>
        <v>AEON MALL BSD CITY</v>
      </c>
    </row>
    <row r="7936" spans="1:12" x14ac:dyDescent="0.25">
      <c r="A7936" t="str">
        <f t="shared" si="248"/>
        <v>T-7935</v>
      </c>
      <c r="B7936" s="3" t="s">
        <v>2585</v>
      </c>
      <c r="C7936" s="6">
        <v>45613</v>
      </c>
      <c r="D7936" s="3" t="s">
        <v>33</v>
      </c>
      <c r="E7936" s="3" t="s">
        <v>2423</v>
      </c>
      <c r="F7936" s="10">
        <v>1</v>
      </c>
      <c r="G7936">
        <f>VLOOKUP(E7936,'Data Produk'!$A$2:$E$2517,5,FALSE)</f>
        <v>139300</v>
      </c>
      <c r="H7936">
        <f t="shared" si="247"/>
        <v>139300</v>
      </c>
      <c r="I7936" t="str">
        <f>VLOOKUP(E7936,'Data Produk'!$A$2:$E$2517,3,FALSE)</f>
        <v>BHINNEKA VENOM II WGC2 GAMING MOUSE BLACK</v>
      </c>
      <c r="J7936" t="str">
        <f>VLOOKUP(E7936,'Data Produk'!$A$2:$E$2517,4,FALSE)</f>
        <v>MOUSE GAMING</v>
      </c>
      <c r="K7936" t="str">
        <f>VLOOKUP(D7936,'Data Outlet'!$A$2:$D$17,4,FALSE)</f>
        <v>Andi Pratama</v>
      </c>
      <c r="L7936" t="str">
        <f>VLOOKUP(D7936,'Data Outlet'!$A$2:$D$17,2,FALSE)</f>
        <v>AEON DELTAMAS CIKARANG</v>
      </c>
    </row>
    <row r="7937" spans="1:12" x14ac:dyDescent="0.25">
      <c r="A7937" t="str">
        <f t="shared" si="248"/>
        <v>T-7936</v>
      </c>
      <c r="B7937" s="3" t="s">
        <v>2585</v>
      </c>
      <c r="C7937" s="6">
        <v>45610</v>
      </c>
      <c r="D7937" s="3" t="s">
        <v>47</v>
      </c>
      <c r="E7937" s="3" t="s">
        <v>1734</v>
      </c>
      <c r="F7937" s="10">
        <v>1</v>
      </c>
      <c r="G7937">
        <f>VLOOKUP(E7937,'Data Produk'!$A$2:$E$2517,5,FALSE)</f>
        <v>160300</v>
      </c>
      <c r="H7937">
        <f t="shared" si="247"/>
        <v>160300</v>
      </c>
      <c r="I7937" t="str">
        <f>VLOOKUP(E7937,'Data Produk'!$A$2:$E$2517,3,FALSE)</f>
        <v>BHINNEKA POWER PACK T1 10.000 mAh 22,5W POWERBANK BLACK</v>
      </c>
      <c r="J7937" t="str">
        <f>VLOOKUP(E7937,'Data Produk'!$A$2:$E$2517,4,FALSE)</f>
        <v>POWERBANK</v>
      </c>
      <c r="K7937" t="str">
        <f>VLOOKUP(D7937,'Data Outlet'!$A$2:$D$17,4,FALSE)</f>
        <v>Joko Susilo</v>
      </c>
      <c r="L7937" t="str">
        <f>VLOOKUP(D7937,'Data Outlet'!$A$2:$D$17,2,FALSE)</f>
        <v>SUMARECON MALL BEKASI</v>
      </c>
    </row>
    <row r="7938" spans="1:12" x14ac:dyDescent="0.25">
      <c r="A7938" t="str">
        <f t="shared" si="248"/>
        <v>T-7937</v>
      </c>
      <c r="B7938" s="3" t="s">
        <v>2585</v>
      </c>
      <c r="C7938" s="6">
        <v>45601</v>
      </c>
      <c r="D7938" s="3" t="s">
        <v>47</v>
      </c>
      <c r="E7938" s="3" t="s">
        <v>2300</v>
      </c>
      <c r="F7938" s="10">
        <v>1</v>
      </c>
      <c r="G7938">
        <f>VLOOKUP(E7938,'Data Produk'!$A$2:$E$2517,5,FALSE)</f>
        <v>160300</v>
      </c>
      <c r="H7938">
        <f t="shared" si="247"/>
        <v>160300</v>
      </c>
      <c r="I7938" t="str">
        <f>VLOOKUP(E7938,'Data Produk'!$A$2:$E$2517,3,FALSE)</f>
        <v>BHINNEKA GO VIBE WH05 WIRELESS HEADSET BLACK</v>
      </c>
      <c r="J7938" t="str">
        <f>VLOOKUP(E7938,'Data Produk'!$A$2:$E$2517,4,FALSE)</f>
        <v>WIRELESS HEADSET</v>
      </c>
      <c r="K7938" t="str">
        <f>VLOOKUP(D7938,'Data Outlet'!$A$2:$D$17,4,FALSE)</f>
        <v>Joko Susilo</v>
      </c>
      <c r="L7938" t="str">
        <f>VLOOKUP(D7938,'Data Outlet'!$A$2:$D$17,2,FALSE)</f>
        <v>SUMARECON MALL BEKASI</v>
      </c>
    </row>
    <row r="7939" spans="1:12" x14ac:dyDescent="0.25">
      <c r="A7939" t="str">
        <f t="shared" si="248"/>
        <v>T-7938</v>
      </c>
      <c r="B7939" s="3" t="s">
        <v>2585</v>
      </c>
      <c r="C7939" s="6">
        <v>45603</v>
      </c>
      <c r="D7939" s="3" t="s">
        <v>34</v>
      </c>
      <c r="E7939" s="3" t="s">
        <v>2424</v>
      </c>
      <c r="F7939" s="10">
        <v>1</v>
      </c>
      <c r="G7939">
        <f>VLOOKUP(E7939,'Data Produk'!$A$2:$E$2517,5,FALSE)</f>
        <v>24500</v>
      </c>
      <c r="H7939">
        <f t="shared" ref="H7939:H8002" si="249">G7939*F7939</f>
        <v>24500</v>
      </c>
      <c r="I7939" t="str">
        <f>VLOOKUP(E7939,'Data Produk'!$A$2:$E$2517,3,FALSE)</f>
        <v>BHINNEKA DURALINK KLT1201 CABLE WHITE</v>
      </c>
      <c r="J7939" t="str">
        <f>VLOOKUP(E7939,'Data Produk'!$A$2:$E$2517,4,FALSE)</f>
        <v>CABLE</v>
      </c>
      <c r="K7939" t="str">
        <f>VLOOKUP(D7939,'Data Outlet'!$A$2:$D$17,4,FALSE)</f>
        <v>Andi Pratama</v>
      </c>
      <c r="L7939" t="str">
        <f>VLOOKUP(D7939,'Data Outlet'!$A$2:$D$17,2,FALSE)</f>
        <v>AEON MALL BSD CITY</v>
      </c>
    </row>
    <row r="7940" spans="1:12" x14ac:dyDescent="0.25">
      <c r="A7940" t="str">
        <f t="shared" si="248"/>
        <v>T-7939</v>
      </c>
      <c r="B7940" s="3" t="s">
        <v>2585</v>
      </c>
      <c r="C7940" s="6">
        <v>45605</v>
      </c>
      <c r="D7940" s="3" t="s">
        <v>47</v>
      </c>
      <c r="E7940" s="3" t="s">
        <v>1583</v>
      </c>
      <c r="F7940" s="10">
        <v>1</v>
      </c>
      <c r="G7940">
        <f>VLOOKUP(E7940,'Data Produk'!$A$2:$E$2517,5,FALSE)</f>
        <v>139300</v>
      </c>
      <c r="H7940">
        <f t="shared" si="249"/>
        <v>139300</v>
      </c>
      <c r="I7940" t="str">
        <f>VLOOKUP(E7940,'Data Produk'!$A$2:$E$2517,3,FALSE)</f>
        <v>BHINNEKA CHIEF II HG20 GAMING HEADSET BLACK</v>
      </c>
      <c r="J7940" t="str">
        <f>VLOOKUP(E7940,'Data Produk'!$A$2:$E$2517,4,FALSE)</f>
        <v>GAMING HEADSET</v>
      </c>
      <c r="K7940" t="str">
        <f>VLOOKUP(D7940,'Data Outlet'!$A$2:$D$17,4,FALSE)</f>
        <v>Joko Susilo</v>
      </c>
      <c r="L7940" t="str">
        <f>VLOOKUP(D7940,'Data Outlet'!$A$2:$D$17,2,FALSE)</f>
        <v>SUMARECON MALL BEKASI</v>
      </c>
    </row>
    <row r="7941" spans="1:12" x14ac:dyDescent="0.25">
      <c r="A7941" t="str">
        <f t="shared" si="248"/>
        <v>T-7940</v>
      </c>
      <c r="B7941" s="3" t="s">
        <v>2585</v>
      </c>
      <c r="C7941" s="6">
        <v>45607</v>
      </c>
      <c r="D7941" s="3" t="s">
        <v>34</v>
      </c>
      <c r="E7941" s="3" t="s">
        <v>2425</v>
      </c>
      <c r="F7941" s="10">
        <v>1</v>
      </c>
      <c r="G7941">
        <f>VLOOKUP(E7941,'Data Produk'!$A$2:$E$2517,5,FALSE)</f>
        <v>139300</v>
      </c>
      <c r="H7941">
        <f t="shared" si="249"/>
        <v>139300</v>
      </c>
      <c r="I7941" t="str">
        <f>VLOOKUP(E7941,'Data Produk'!$A$2:$E$2517,3,FALSE)</f>
        <v>BHINNEKA VENOM II WGC2 GAMING MOUSE BLUE</v>
      </c>
      <c r="J7941" t="str">
        <f>VLOOKUP(E7941,'Data Produk'!$A$2:$E$2517,4,FALSE)</f>
        <v>MOUSE GAMING</v>
      </c>
      <c r="K7941" t="str">
        <f>VLOOKUP(D7941,'Data Outlet'!$A$2:$D$17,4,FALSE)</f>
        <v>Andi Pratama</v>
      </c>
      <c r="L7941" t="str">
        <f>VLOOKUP(D7941,'Data Outlet'!$A$2:$D$17,2,FALSE)</f>
        <v>AEON MALL BSD CITY</v>
      </c>
    </row>
    <row r="7942" spans="1:12" x14ac:dyDescent="0.25">
      <c r="A7942" t="str">
        <f t="shared" si="248"/>
        <v>T-7941</v>
      </c>
      <c r="B7942" s="3" t="s">
        <v>2585</v>
      </c>
      <c r="C7942" s="6">
        <v>45601</v>
      </c>
      <c r="D7942" s="3" t="s">
        <v>47</v>
      </c>
      <c r="E7942" s="3" t="s">
        <v>2426</v>
      </c>
      <c r="F7942" s="10">
        <v>1</v>
      </c>
      <c r="G7942">
        <f>VLOOKUP(E7942,'Data Produk'!$A$2:$E$2517,5,FALSE)</f>
        <v>20300</v>
      </c>
      <c r="H7942">
        <f t="shared" si="249"/>
        <v>20300</v>
      </c>
      <c r="I7942" t="str">
        <f>VLOOKUP(E7942,'Data Produk'!$A$2:$E$2517,3,FALSE)</f>
        <v>BHINNEKA DURALINK KCT1201 BLUE</v>
      </c>
      <c r="J7942" t="str">
        <f>VLOOKUP(E7942,'Data Produk'!$A$2:$E$2517,4,FALSE)</f>
        <v>CABLE</v>
      </c>
      <c r="K7942" t="str">
        <f>VLOOKUP(D7942,'Data Outlet'!$A$2:$D$17,4,FALSE)</f>
        <v>Joko Susilo</v>
      </c>
      <c r="L7942" t="str">
        <f>VLOOKUP(D7942,'Data Outlet'!$A$2:$D$17,2,FALSE)</f>
        <v>SUMARECON MALL BEKASI</v>
      </c>
    </row>
    <row r="7943" spans="1:12" x14ac:dyDescent="0.25">
      <c r="A7943" t="str">
        <f t="shared" si="248"/>
        <v>T-7942</v>
      </c>
      <c r="B7943" s="3" t="s">
        <v>2585</v>
      </c>
      <c r="C7943" s="6">
        <v>45597</v>
      </c>
      <c r="D7943" s="3" t="s">
        <v>47</v>
      </c>
      <c r="E7943" s="3" t="s">
        <v>2427</v>
      </c>
      <c r="F7943" s="10">
        <v>2</v>
      </c>
      <c r="G7943">
        <f>VLOOKUP(E7943,'Data Produk'!$A$2:$E$2517,5,FALSE)</f>
        <v>111300</v>
      </c>
      <c r="H7943">
        <f t="shared" si="249"/>
        <v>222600</v>
      </c>
      <c r="I7943" t="str">
        <f>VLOOKUP(E7943,'Data Produk'!$A$2:$E$2517,3,FALSE)</f>
        <v>BHINNEKA WAVE14 TW14 TRUE WIRELESS MATCHA GREEN</v>
      </c>
      <c r="J7943" t="str">
        <f>VLOOKUP(E7943,'Data Produk'!$A$2:$E$2517,4,FALSE)</f>
        <v>TWS</v>
      </c>
      <c r="K7943" t="str">
        <f>VLOOKUP(D7943,'Data Outlet'!$A$2:$D$17,4,FALSE)</f>
        <v>Joko Susilo</v>
      </c>
      <c r="L7943" t="str">
        <f>VLOOKUP(D7943,'Data Outlet'!$A$2:$D$17,2,FALSE)</f>
        <v>SUMARECON MALL BEKASI</v>
      </c>
    </row>
    <row r="7944" spans="1:12" x14ac:dyDescent="0.25">
      <c r="A7944" t="str">
        <f t="shared" si="248"/>
        <v>T-7943</v>
      </c>
      <c r="B7944" s="3" t="s">
        <v>2585</v>
      </c>
      <c r="C7944" s="6">
        <v>45614</v>
      </c>
      <c r="D7944" s="3" t="s">
        <v>47</v>
      </c>
      <c r="E7944" s="3" t="s">
        <v>1141</v>
      </c>
      <c r="F7944" s="10">
        <v>1</v>
      </c>
      <c r="G7944">
        <f>VLOOKUP(E7944,'Data Produk'!$A$2:$E$2517,5,FALSE)</f>
        <v>209300</v>
      </c>
      <c r="H7944">
        <f t="shared" si="249"/>
        <v>209300</v>
      </c>
      <c r="I7944" t="str">
        <f>VLOOKUP(E7944,'Data Produk'!$A$2:$E$2517,3,FALSE)</f>
        <v>BHINNEKA CRYPTO WGC3 GAMING MOUSE BLACK</v>
      </c>
      <c r="J7944" t="str">
        <f>VLOOKUP(E7944,'Data Produk'!$A$2:$E$2517,4,FALSE)</f>
        <v>MOUSE GAMING</v>
      </c>
      <c r="K7944" t="str">
        <f>VLOOKUP(D7944,'Data Outlet'!$A$2:$D$17,4,FALSE)</f>
        <v>Joko Susilo</v>
      </c>
      <c r="L7944" t="str">
        <f>VLOOKUP(D7944,'Data Outlet'!$A$2:$D$17,2,FALSE)</f>
        <v>SUMARECON MALL BEKASI</v>
      </c>
    </row>
    <row r="7945" spans="1:12" x14ac:dyDescent="0.25">
      <c r="A7945" t="str">
        <f t="shared" si="248"/>
        <v>T-7944</v>
      </c>
      <c r="B7945" s="3" t="s">
        <v>2585</v>
      </c>
      <c r="C7945" s="6">
        <v>45610</v>
      </c>
      <c r="D7945" s="3" t="s">
        <v>47</v>
      </c>
      <c r="E7945" s="3" t="s">
        <v>1067</v>
      </c>
      <c r="F7945" s="10">
        <v>1</v>
      </c>
      <c r="G7945">
        <f>VLOOKUP(E7945,'Data Produk'!$A$2:$E$2517,5,FALSE)</f>
        <v>45000</v>
      </c>
      <c r="H7945">
        <f t="shared" si="249"/>
        <v>45000</v>
      </c>
      <c r="I7945" t="str">
        <f>VLOOKUP(E7945,'Data Produk'!$A$2:$E$2517,3,FALSE)</f>
        <v>BHINNEKA HYPERLINK KD10C2001 BLACK</v>
      </c>
      <c r="J7945" t="str">
        <f>VLOOKUP(E7945,'Data Produk'!$A$2:$E$2517,4,FALSE)</f>
        <v>CABLE</v>
      </c>
      <c r="K7945" t="str">
        <f>VLOOKUP(D7945,'Data Outlet'!$A$2:$D$17,4,FALSE)</f>
        <v>Joko Susilo</v>
      </c>
      <c r="L7945" t="str">
        <f>VLOOKUP(D7945,'Data Outlet'!$A$2:$D$17,2,FALSE)</f>
        <v>SUMARECON MALL BEKASI</v>
      </c>
    </row>
    <row r="7946" spans="1:12" x14ac:dyDescent="0.25">
      <c r="A7946" t="str">
        <f t="shared" si="248"/>
        <v>T-7945</v>
      </c>
      <c r="B7946" s="3" t="s">
        <v>2585</v>
      </c>
      <c r="C7946" s="6">
        <v>45599</v>
      </c>
      <c r="D7946" s="3" t="s">
        <v>47</v>
      </c>
      <c r="E7946" s="3" t="s">
        <v>2287</v>
      </c>
      <c r="F7946" s="10">
        <v>1</v>
      </c>
      <c r="G7946">
        <f>VLOOKUP(E7946,'Data Produk'!$A$2:$E$2517,5,FALSE)</f>
        <v>230300</v>
      </c>
      <c r="H7946">
        <f t="shared" si="249"/>
        <v>230300</v>
      </c>
      <c r="I7946" t="str">
        <f>VLOOKUP(E7946,'Data Produk'!$A$2:$E$2517,3,FALSE)</f>
        <v>BHINNEKA ATOM81 75% MECHANICAL KEYBOARD NAVY BLUE RED SWITCH</v>
      </c>
      <c r="J7946" t="str">
        <f>VLOOKUP(E7946,'Data Produk'!$A$2:$E$2517,4,FALSE)</f>
        <v>KEYBOARD GAMING</v>
      </c>
      <c r="K7946" t="str">
        <f>VLOOKUP(D7946,'Data Outlet'!$A$2:$D$17,4,FALSE)</f>
        <v>Joko Susilo</v>
      </c>
      <c r="L7946" t="str">
        <f>VLOOKUP(D7946,'Data Outlet'!$A$2:$D$17,2,FALSE)</f>
        <v>SUMARECON MALL BEKASI</v>
      </c>
    </row>
    <row r="7947" spans="1:12" x14ac:dyDescent="0.25">
      <c r="A7947" t="str">
        <f t="shared" si="248"/>
        <v>T-7946</v>
      </c>
      <c r="B7947" s="3" t="s">
        <v>2585</v>
      </c>
      <c r="C7947" s="6">
        <v>45614</v>
      </c>
      <c r="D7947" s="3" t="s">
        <v>34</v>
      </c>
      <c r="E7947" s="3" t="s">
        <v>2428</v>
      </c>
      <c r="F7947" s="10">
        <v>1</v>
      </c>
      <c r="G7947">
        <f>VLOOKUP(E7947,'Data Produk'!$A$2:$E$2517,5,FALSE)</f>
        <v>90300</v>
      </c>
      <c r="H7947">
        <f t="shared" si="249"/>
        <v>90300</v>
      </c>
      <c r="I7947" t="str">
        <f>VLOOKUP(E7947,'Data Produk'!$A$2:$E$2517,3,FALSE)</f>
        <v>BHINNEKA KANATA S VX9S GAMING MOUSE BLACK</v>
      </c>
      <c r="J7947" t="str">
        <f>VLOOKUP(E7947,'Data Produk'!$A$2:$E$2517,4,FALSE)</f>
        <v>MOUSE GAMING</v>
      </c>
      <c r="K7947" t="str">
        <f>VLOOKUP(D7947,'Data Outlet'!$A$2:$D$17,4,FALSE)</f>
        <v>Andi Pratama</v>
      </c>
      <c r="L7947" t="str">
        <f>VLOOKUP(D7947,'Data Outlet'!$A$2:$D$17,2,FALSE)</f>
        <v>AEON MALL BSD CITY</v>
      </c>
    </row>
    <row r="7948" spans="1:12" x14ac:dyDescent="0.25">
      <c r="A7948" t="str">
        <f t="shared" ref="A7948:A8011" si="250">"T-"&amp;ROW()-1</f>
        <v>T-7947</v>
      </c>
      <c r="B7948" s="3" t="s">
        <v>2585</v>
      </c>
      <c r="C7948" s="6">
        <v>45604</v>
      </c>
      <c r="D7948" s="3" t="s">
        <v>47</v>
      </c>
      <c r="E7948" s="3" t="s">
        <v>2293</v>
      </c>
      <c r="F7948" s="10">
        <v>1</v>
      </c>
      <c r="G7948">
        <f>VLOOKUP(E7948,'Data Produk'!$A$2:$E$2517,5,FALSE)</f>
        <v>139300</v>
      </c>
      <c r="H7948">
        <f t="shared" si="249"/>
        <v>139300</v>
      </c>
      <c r="I7948" t="str">
        <f>VLOOKUP(E7948,'Data Produk'!$A$2:$E$2517,3,FALSE)</f>
        <v>BHINNEKA VENOM II WGC2 GAMING MOUSE BLUE</v>
      </c>
      <c r="J7948" t="str">
        <f>VLOOKUP(E7948,'Data Produk'!$A$2:$E$2517,4,FALSE)</f>
        <v>MOUSE GAMING</v>
      </c>
      <c r="K7948" t="str">
        <f>VLOOKUP(D7948,'Data Outlet'!$A$2:$D$17,4,FALSE)</f>
        <v>Joko Susilo</v>
      </c>
      <c r="L7948" t="str">
        <f>VLOOKUP(D7948,'Data Outlet'!$A$2:$D$17,2,FALSE)</f>
        <v>SUMARECON MALL BEKASI</v>
      </c>
    </row>
    <row r="7949" spans="1:12" x14ac:dyDescent="0.25">
      <c r="A7949" t="str">
        <f t="shared" si="250"/>
        <v>T-7948</v>
      </c>
      <c r="B7949" s="3" t="s">
        <v>2585</v>
      </c>
      <c r="C7949" s="6">
        <v>45612</v>
      </c>
      <c r="D7949" s="3" t="s">
        <v>47</v>
      </c>
      <c r="E7949" s="3" t="s">
        <v>2429</v>
      </c>
      <c r="F7949" s="10">
        <v>1</v>
      </c>
      <c r="G7949">
        <f>VLOOKUP(E7949,'Data Produk'!$A$2:$E$2517,5,FALSE)</f>
        <v>31500</v>
      </c>
      <c r="H7949">
        <f t="shared" si="249"/>
        <v>31500</v>
      </c>
      <c r="I7949" t="str">
        <f>VLOOKUP(E7949,'Data Produk'!$A$2:$E$2517,3,FALSE)</f>
        <v>BHINNEKA DURALINK KCB1201 RED</v>
      </c>
      <c r="J7949" t="str">
        <f>VLOOKUP(E7949,'Data Produk'!$A$2:$E$2517,4,FALSE)</f>
        <v>CABLE</v>
      </c>
      <c r="K7949" t="str">
        <f>VLOOKUP(D7949,'Data Outlet'!$A$2:$D$17,4,FALSE)</f>
        <v>Joko Susilo</v>
      </c>
      <c r="L7949" t="str">
        <f>VLOOKUP(D7949,'Data Outlet'!$A$2:$D$17,2,FALSE)</f>
        <v>SUMARECON MALL BEKASI</v>
      </c>
    </row>
    <row r="7950" spans="1:12" x14ac:dyDescent="0.25">
      <c r="A7950" t="str">
        <f t="shared" si="250"/>
        <v>T-7949</v>
      </c>
      <c r="B7950" s="3" t="s">
        <v>2585</v>
      </c>
      <c r="C7950" s="6">
        <v>45606</v>
      </c>
      <c r="D7950" s="3" t="s">
        <v>47</v>
      </c>
      <c r="E7950" s="3" t="s">
        <v>2430</v>
      </c>
      <c r="F7950" s="10">
        <v>1</v>
      </c>
      <c r="G7950">
        <f>VLOOKUP(E7950,'Data Produk'!$A$2:$E$2517,5,FALSE)</f>
        <v>111300</v>
      </c>
      <c r="H7950">
        <f t="shared" si="249"/>
        <v>111300</v>
      </c>
      <c r="I7950" t="str">
        <f>VLOOKUP(E7950,'Data Produk'!$A$2:$E$2517,3,FALSE)</f>
        <v>BHINNEKA WAVE14 TW14 TRUE WIRELESS WHITE</v>
      </c>
      <c r="J7950" t="str">
        <f>VLOOKUP(E7950,'Data Produk'!$A$2:$E$2517,4,FALSE)</f>
        <v>TWS</v>
      </c>
      <c r="K7950" t="str">
        <f>VLOOKUP(D7950,'Data Outlet'!$A$2:$D$17,4,FALSE)</f>
        <v>Joko Susilo</v>
      </c>
      <c r="L7950" t="str">
        <f>VLOOKUP(D7950,'Data Outlet'!$A$2:$D$17,2,FALSE)</f>
        <v>SUMARECON MALL BEKASI</v>
      </c>
    </row>
    <row r="7951" spans="1:12" x14ac:dyDescent="0.25">
      <c r="A7951" t="str">
        <f t="shared" si="250"/>
        <v>T-7950</v>
      </c>
      <c r="B7951" s="3" t="s">
        <v>2585</v>
      </c>
      <c r="C7951" s="6">
        <v>45599</v>
      </c>
      <c r="D7951" s="3" t="s">
        <v>33</v>
      </c>
      <c r="E7951" s="3" t="s">
        <v>2431</v>
      </c>
      <c r="F7951" s="10">
        <v>1</v>
      </c>
      <c r="G7951">
        <f>VLOOKUP(E7951,'Data Produk'!$A$2:$E$2517,5,FALSE)</f>
        <v>181300</v>
      </c>
      <c r="H7951">
        <f t="shared" si="249"/>
        <v>181300</v>
      </c>
      <c r="I7951" t="str">
        <f>VLOOKUP(E7951,'Data Produk'!$A$2:$E$2517,3,FALSE)</f>
        <v>BHINNEKA GO TUNE WH06 WIRELESS HEADSET GREY</v>
      </c>
      <c r="J7951" t="str">
        <f>VLOOKUP(E7951,'Data Produk'!$A$2:$E$2517,4,FALSE)</f>
        <v>WIRELESS HEADSET</v>
      </c>
      <c r="K7951" t="str">
        <f>VLOOKUP(D7951,'Data Outlet'!$A$2:$D$17,4,FALSE)</f>
        <v>Andi Pratama</v>
      </c>
      <c r="L7951" t="str">
        <f>VLOOKUP(D7951,'Data Outlet'!$A$2:$D$17,2,FALSE)</f>
        <v>AEON DELTAMAS CIKARANG</v>
      </c>
    </row>
    <row r="7952" spans="1:12" x14ac:dyDescent="0.25">
      <c r="A7952" t="str">
        <f t="shared" si="250"/>
        <v>T-7951</v>
      </c>
      <c r="B7952" s="3" t="s">
        <v>2585</v>
      </c>
      <c r="C7952" s="6">
        <v>45617</v>
      </c>
      <c r="D7952" s="3" t="s">
        <v>34</v>
      </c>
      <c r="E7952" s="3" t="s">
        <v>2326</v>
      </c>
      <c r="F7952" s="10">
        <v>1</v>
      </c>
      <c r="G7952">
        <f>VLOOKUP(E7952,'Data Produk'!$A$2:$E$2517,5,FALSE)</f>
        <v>241500</v>
      </c>
      <c r="H7952">
        <f t="shared" si="249"/>
        <v>241500</v>
      </c>
      <c r="I7952" t="str">
        <f>VLOOKUP(E7952,'Data Produk'!$A$2:$E$2517,3,FALSE)</f>
        <v>BHINNEKA ATOM96 95% MECHANICAL KEYBOARD NAVY BLUE RED SWITCH</v>
      </c>
      <c r="J7952" t="str">
        <f>VLOOKUP(E7952,'Data Produk'!$A$2:$E$2517,4,FALSE)</f>
        <v>KEYBOARD GAMING</v>
      </c>
      <c r="K7952" t="str">
        <f>VLOOKUP(D7952,'Data Outlet'!$A$2:$D$17,4,FALSE)</f>
        <v>Andi Pratama</v>
      </c>
      <c r="L7952" t="str">
        <f>VLOOKUP(D7952,'Data Outlet'!$A$2:$D$17,2,FALSE)</f>
        <v>AEON MALL BSD CITY</v>
      </c>
    </row>
    <row r="7953" spans="1:12" x14ac:dyDescent="0.25">
      <c r="A7953" t="str">
        <f t="shared" si="250"/>
        <v>T-7952</v>
      </c>
      <c r="B7953" s="3" t="s">
        <v>2585</v>
      </c>
      <c r="C7953" s="6">
        <v>45620</v>
      </c>
      <c r="D7953" s="3" t="s">
        <v>47</v>
      </c>
      <c r="E7953" s="3" t="s">
        <v>2291</v>
      </c>
      <c r="F7953" s="10">
        <v>2</v>
      </c>
      <c r="G7953">
        <f>VLOOKUP(E7953,'Data Produk'!$A$2:$E$2517,5,FALSE)</f>
        <v>244300</v>
      </c>
      <c r="H7953">
        <f t="shared" si="249"/>
        <v>488600</v>
      </c>
      <c r="I7953" t="str">
        <f>VLOOKUP(E7953,'Data Produk'!$A$2:$E$2517,3,FALSE)</f>
        <v>BHINNEKA SHOOTER III WGP13S GAMEPAD BLACK</v>
      </c>
      <c r="J7953" t="str">
        <f>VLOOKUP(E7953,'Data Produk'!$A$2:$E$2517,4,FALSE)</f>
        <v>GAMEPAD</v>
      </c>
      <c r="K7953" t="str">
        <f>VLOOKUP(D7953,'Data Outlet'!$A$2:$D$17,4,FALSE)</f>
        <v>Joko Susilo</v>
      </c>
      <c r="L7953" t="str">
        <f>VLOOKUP(D7953,'Data Outlet'!$A$2:$D$17,2,FALSE)</f>
        <v>SUMARECON MALL BEKASI</v>
      </c>
    </row>
    <row r="7954" spans="1:12" x14ac:dyDescent="0.25">
      <c r="A7954" t="str">
        <f t="shared" si="250"/>
        <v>T-7953</v>
      </c>
      <c r="B7954" s="3" t="s">
        <v>2585</v>
      </c>
      <c r="C7954" s="6">
        <v>45615</v>
      </c>
      <c r="D7954" s="3" t="s">
        <v>33</v>
      </c>
      <c r="E7954" s="3" t="s">
        <v>2432</v>
      </c>
      <c r="F7954" s="10">
        <v>1</v>
      </c>
      <c r="G7954">
        <f>VLOOKUP(E7954,'Data Produk'!$A$2:$E$2517,5,FALSE)</f>
        <v>153300</v>
      </c>
      <c r="H7954">
        <f t="shared" si="249"/>
        <v>153300</v>
      </c>
      <c r="I7954" t="str">
        <f>VLOOKUP(E7954,'Data Produk'!$A$2:$E$2517,3,FALSE)</f>
        <v>BHINNEKA REVOLVER GP12 GAMEPAD BLACK</v>
      </c>
      <c r="J7954" t="str">
        <f>VLOOKUP(E7954,'Data Produk'!$A$2:$E$2517,4,FALSE)</f>
        <v>GAMEPAD</v>
      </c>
      <c r="K7954" t="str">
        <f>VLOOKUP(D7954,'Data Outlet'!$A$2:$D$17,4,FALSE)</f>
        <v>Andi Pratama</v>
      </c>
      <c r="L7954" t="str">
        <f>VLOOKUP(D7954,'Data Outlet'!$A$2:$D$17,2,FALSE)</f>
        <v>AEON DELTAMAS CIKARANG</v>
      </c>
    </row>
    <row r="7955" spans="1:12" x14ac:dyDescent="0.25">
      <c r="A7955" t="str">
        <f t="shared" si="250"/>
        <v>T-7954</v>
      </c>
      <c r="B7955" s="3" t="s">
        <v>2585</v>
      </c>
      <c r="C7955" s="6">
        <v>45626</v>
      </c>
      <c r="D7955" s="3" t="s">
        <v>47</v>
      </c>
      <c r="E7955" s="3" t="s">
        <v>1274</v>
      </c>
      <c r="F7955" s="10">
        <v>1</v>
      </c>
      <c r="G7955">
        <f>VLOOKUP(E7955,'Data Produk'!$A$2:$E$2517,5,FALSE)</f>
        <v>82800</v>
      </c>
      <c r="H7955">
        <f t="shared" si="249"/>
        <v>82800</v>
      </c>
      <c r="I7955" t="str">
        <f>VLOOKUP(E7955,'Data Produk'!$A$2:$E$2517,3,FALSE)</f>
        <v>BHINNEKA GO W193 OFFICE MOUSE BEIGE</v>
      </c>
      <c r="J7955" t="str">
        <f>VLOOKUP(E7955,'Data Produk'!$A$2:$E$2517,4,FALSE)</f>
        <v>OFFICE MOUSE</v>
      </c>
      <c r="K7955" t="str">
        <f>VLOOKUP(D7955,'Data Outlet'!$A$2:$D$17,4,FALSE)</f>
        <v>Joko Susilo</v>
      </c>
      <c r="L7955" t="str">
        <f>VLOOKUP(D7955,'Data Outlet'!$A$2:$D$17,2,FALSE)</f>
        <v>SUMARECON MALL BEKASI</v>
      </c>
    </row>
    <row r="7956" spans="1:12" x14ac:dyDescent="0.25">
      <c r="A7956" t="str">
        <f t="shared" si="250"/>
        <v>T-7955</v>
      </c>
      <c r="B7956" s="3" t="s">
        <v>2585</v>
      </c>
      <c r="C7956" s="6">
        <v>45619</v>
      </c>
      <c r="D7956" s="3" t="s">
        <v>33</v>
      </c>
      <c r="E7956" s="3" t="s">
        <v>2433</v>
      </c>
      <c r="F7956" s="10">
        <v>1</v>
      </c>
      <c r="G7956">
        <f>VLOOKUP(E7956,'Data Produk'!$A$2:$E$2517,5,FALSE)</f>
        <v>90300</v>
      </c>
      <c r="H7956">
        <f t="shared" si="249"/>
        <v>90300</v>
      </c>
      <c r="I7956" t="str">
        <f>VLOOKUP(E7956,'Data Produk'!$A$2:$E$2517,3,FALSE)</f>
        <v>BHINNEKA POWER PACK S1 10.000 mAh POWERBANK BLACK</v>
      </c>
      <c r="J7956" t="str">
        <f>VLOOKUP(E7956,'Data Produk'!$A$2:$E$2517,4,FALSE)</f>
        <v>POWERBANK</v>
      </c>
      <c r="K7956" t="str">
        <f>VLOOKUP(D7956,'Data Outlet'!$A$2:$D$17,4,FALSE)</f>
        <v>Andi Pratama</v>
      </c>
      <c r="L7956" t="str">
        <f>VLOOKUP(D7956,'Data Outlet'!$A$2:$D$17,2,FALSE)</f>
        <v>AEON DELTAMAS CIKARANG</v>
      </c>
    </row>
    <row r="7957" spans="1:12" x14ac:dyDescent="0.25">
      <c r="A7957" t="str">
        <f t="shared" si="250"/>
        <v>T-7956</v>
      </c>
      <c r="B7957" s="3" t="s">
        <v>2585</v>
      </c>
      <c r="C7957" s="6">
        <v>45624</v>
      </c>
      <c r="D7957" s="3" t="s">
        <v>34</v>
      </c>
      <c r="E7957" s="3" t="s">
        <v>2379</v>
      </c>
      <c r="F7957" s="10">
        <v>1</v>
      </c>
      <c r="G7957">
        <f>VLOOKUP(E7957,'Data Produk'!$A$2:$E$2517,5,FALSE)</f>
        <v>83300</v>
      </c>
      <c r="H7957">
        <f t="shared" si="249"/>
        <v>83300</v>
      </c>
      <c r="I7957" t="str">
        <f>VLOOKUP(E7957,'Data Produk'!$A$2:$E$2517,3,FALSE)</f>
        <v>BHINNEKA AGILE MP903 GAMING MOUSEPAD BLACK</v>
      </c>
      <c r="J7957" t="str">
        <f>VLOOKUP(E7957,'Data Produk'!$A$2:$E$2517,4,FALSE)</f>
        <v>GAMING MOUSEPAD</v>
      </c>
      <c r="K7957" t="str">
        <f>VLOOKUP(D7957,'Data Outlet'!$A$2:$D$17,4,FALSE)</f>
        <v>Andi Pratama</v>
      </c>
      <c r="L7957" t="str">
        <f>VLOOKUP(D7957,'Data Outlet'!$A$2:$D$17,2,FALSE)</f>
        <v>AEON MALL BSD CITY</v>
      </c>
    </row>
    <row r="7958" spans="1:12" x14ac:dyDescent="0.25">
      <c r="A7958" t="str">
        <f t="shared" si="250"/>
        <v>T-7957</v>
      </c>
      <c r="B7958" s="3" t="s">
        <v>2585</v>
      </c>
      <c r="C7958" s="6">
        <v>45606</v>
      </c>
      <c r="D7958" s="3" t="s">
        <v>47</v>
      </c>
      <c r="E7958" s="3" t="s">
        <v>2317</v>
      </c>
      <c r="F7958" s="10">
        <v>3</v>
      </c>
      <c r="G7958">
        <f>VLOOKUP(E7958,'Data Produk'!$A$2:$E$2517,5,FALSE)</f>
        <v>174300</v>
      </c>
      <c r="H7958">
        <f t="shared" si="249"/>
        <v>522900</v>
      </c>
      <c r="I7958" t="str">
        <f>VLOOKUP(E7958,'Data Produk'!$A$2:$E$2517,3,FALSE)</f>
        <v>BHINNEKA WAVE13 TW13 TRUE WIRELESS MYTHIA</v>
      </c>
      <c r="J7958" t="str">
        <f>VLOOKUP(E7958,'Data Produk'!$A$2:$E$2517,4,FALSE)</f>
        <v>TWS</v>
      </c>
      <c r="K7958" t="str">
        <f>VLOOKUP(D7958,'Data Outlet'!$A$2:$D$17,4,FALSE)</f>
        <v>Joko Susilo</v>
      </c>
      <c r="L7958" t="str">
        <f>VLOOKUP(D7958,'Data Outlet'!$A$2:$D$17,2,FALSE)</f>
        <v>SUMARECON MALL BEKASI</v>
      </c>
    </row>
    <row r="7959" spans="1:12" x14ac:dyDescent="0.25">
      <c r="A7959" t="str">
        <f t="shared" si="250"/>
        <v>T-7958</v>
      </c>
      <c r="B7959" s="3" t="s">
        <v>2585</v>
      </c>
      <c r="C7959" s="6">
        <v>45606</v>
      </c>
      <c r="D7959" s="3" t="s">
        <v>34</v>
      </c>
      <c r="E7959" s="3" t="s">
        <v>2356</v>
      </c>
      <c r="F7959" s="10">
        <v>1</v>
      </c>
      <c r="G7959">
        <f>VLOOKUP(E7959,'Data Produk'!$A$2:$E$2517,5,FALSE)</f>
        <v>160300</v>
      </c>
      <c r="H7959">
        <f t="shared" si="249"/>
        <v>160300</v>
      </c>
      <c r="I7959" t="str">
        <f>VLOOKUP(E7959,'Data Produk'!$A$2:$E$2517,3,FALSE)</f>
        <v>BHINNEKA GO VIBE WH05 WIRELESS HEADSET BLUE</v>
      </c>
      <c r="J7959" t="str">
        <f>VLOOKUP(E7959,'Data Produk'!$A$2:$E$2517,4,FALSE)</f>
        <v>WIRELESS HEADSET</v>
      </c>
      <c r="K7959" t="str">
        <f>VLOOKUP(D7959,'Data Outlet'!$A$2:$D$17,4,FALSE)</f>
        <v>Andi Pratama</v>
      </c>
      <c r="L7959" t="str">
        <f>VLOOKUP(D7959,'Data Outlet'!$A$2:$D$17,2,FALSE)</f>
        <v>AEON MALL BSD CITY</v>
      </c>
    </row>
    <row r="7960" spans="1:12" x14ac:dyDescent="0.25">
      <c r="A7960" t="str">
        <f t="shared" si="250"/>
        <v>T-7959</v>
      </c>
      <c r="B7960" s="3" t="s">
        <v>2585</v>
      </c>
      <c r="C7960" s="6">
        <v>45608</v>
      </c>
      <c r="D7960" s="3" t="s">
        <v>47</v>
      </c>
      <c r="E7960" s="3" t="s">
        <v>670</v>
      </c>
      <c r="F7960" s="10">
        <v>1</v>
      </c>
      <c r="G7960">
        <f>VLOOKUP(E7960,'Data Produk'!$A$2:$E$2517,5,FALSE)</f>
        <v>82800</v>
      </c>
      <c r="H7960">
        <f t="shared" si="249"/>
        <v>82800</v>
      </c>
      <c r="I7960" t="str">
        <f>VLOOKUP(E7960,'Data Produk'!$A$2:$E$2517,3,FALSE)</f>
        <v>BHINNEKA GO W193 OFFICE MOUSE PINK</v>
      </c>
      <c r="J7960" t="str">
        <f>VLOOKUP(E7960,'Data Produk'!$A$2:$E$2517,4,FALSE)</f>
        <v>OFFICE MOUSE</v>
      </c>
      <c r="K7960" t="str">
        <f>VLOOKUP(D7960,'Data Outlet'!$A$2:$D$17,4,FALSE)</f>
        <v>Joko Susilo</v>
      </c>
      <c r="L7960" t="str">
        <f>VLOOKUP(D7960,'Data Outlet'!$A$2:$D$17,2,FALSE)</f>
        <v>SUMARECON MALL BEKASI</v>
      </c>
    </row>
    <row r="7961" spans="1:12" x14ac:dyDescent="0.25">
      <c r="A7961" t="str">
        <f t="shared" si="250"/>
        <v>T-7960</v>
      </c>
      <c r="B7961" s="3" t="s">
        <v>2585</v>
      </c>
      <c r="C7961" s="6">
        <v>45605</v>
      </c>
      <c r="D7961" s="3" t="s">
        <v>33</v>
      </c>
      <c r="E7961" s="3" t="s">
        <v>2434</v>
      </c>
      <c r="F7961" s="10">
        <v>1</v>
      </c>
      <c r="G7961">
        <f>VLOOKUP(E7961,'Data Produk'!$A$2:$E$2517,5,FALSE)</f>
        <v>181300</v>
      </c>
      <c r="H7961">
        <f t="shared" si="249"/>
        <v>181300</v>
      </c>
      <c r="I7961" t="str">
        <f>VLOOKUP(E7961,'Data Produk'!$A$2:$E$2517,3,FALSE)</f>
        <v>BHINNEKA GO TUNE WH06 WIRELESS HEADSET GUN (BLACK)</v>
      </c>
      <c r="J7961" t="str">
        <f>VLOOKUP(E7961,'Data Produk'!$A$2:$E$2517,4,FALSE)</f>
        <v>WIRELESS HEADSET</v>
      </c>
      <c r="K7961" t="str">
        <f>VLOOKUP(D7961,'Data Outlet'!$A$2:$D$17,4,FALSE)</f>
        <v>Andi Pratama</v>
      </c>
      <c r="L7961" t="str">
        <f>VLOOKUP(D7961,'Data Outlet'!$A$2:$D$17,2,FALSE)</f>
        <v>AEON DELTAMAS CIKARANG</v>
      </c>
    </row>
    <row r="7962" spans="1:12" x14ac:dyDescent="0.25">
      <c r="A7962" t="str">
        <f t="shared" si="250"/>
        <v>T-7961</v>
      </c>
      <c r="B7962" s="3" t="s">
        <v>2585</v>
      </c>
      <c r="C7962" s="6">
        <v>45606</v>
      </c>
      <c r="D7962" s="3" t="s">
        <v>33</v>
      </c>
      <c r="E7962" s="3" t="s">
        <v>2435</v>
      </c>
      <c r="F7962" s="10">
        <v>1</v>
      </c>
      <c r="G7962">
        <f>VLOOKUP(E7962,'Data Produk'!$A$2:$E$2517,5,FALSE)</f>
        <v>181300</v>
      </c>
      <c r="H7962">
        <f t="shared" si="249"/>
        <v>181300</v>
      </c>
      <c r="I7962" t="str">
        <f>VLOOKUP(E7962,'Data Produk'!$A$2:$E$2517,3,FALSE)</f>
        <v>BHINNEKA GO TUNE WH06 WIRELESS HEADSET BEIGE</v>
      </c>
      <c r="J7962" t="str">
        <f>VLOOKUP(E7962,'Data Produk'!$A$2:$E$2517,4,FALSE)</f>
        <v>WIRELESS HEADSET</v>
      </c>
      <c r="K7962" t="str">
        <f>VLOOKUP(D7962,'Data Outlet'!$A$2:$D$17,4,FALSE)</f>
        <v>Andi Pratama</v>
      </c>
      <c r="L7962" t="str">
        <f>VLOOKUP(D7962,'Data Outlet'!$A$2:$D$17,2,FALSE)</f>
        <v>AEON DELTAMAS CIKARANG</v>
      </c>
    </row>
    <row r="7963" spans="1:12" x14ac:dyDescent="0.25">
      <c r="A7963" t="str">
        <f t="shared" si="250"/>
        <v>T-7962</v>
      </c>
      <c r="B7963" s="3" t="s">
        <v>2585</v>
      </c>
      <c r="C7963" s="6">
        <v>45622</v>
      </c>
      <c r="D7963" s="3" t="s">
        <v>47</v>
      </c>
      <c r="E7963" s="3" t="s">
        <v>1259</v>
      </c>
      <c r="F7963" s="10">
        <v>1</v>
      </c>
      <c r="G7963">
        <f>VLOOKUP(E7963,'Data Produk'!$A$2:$E$2517,5,FALSE)</f>
        <v>27000</v>
      </c>
      <c r="H7963">
        <f t="shared" si="249"/>
        <v>27000</v>
      </c>
      <c r="I7963" t="str">
        <f>VLOOKUP(E7963,'Data Produk'!$A$2:$E$2517,3,FALSE)</f>
        <v>BHINNEKA DURALINK KLB2001 BLACK</v>
      </c>
      <c r="J7963" t="str">
        <f>VLOOKUP(E7963,'Data Produk'!$A$2:$E$2517,4,FALSE)</f>
        <v>CABLE</v>
      </c>
      <c r="K7963" t="str">
        <f>VLOOKUP(D7963,'Data Outlet'!$A$2:$D$17,4,FALSE)</f>
        <v>Joko Susilo</v>
      </c>
      <c r="L7963" t="str">
        <f>VLOOKUP(D7963,'Data Outlet'!$A$2:$D$17,2,FALSE)</f>
        <v>SUMARECON MALL BEKASI</v>
      </c>
    </row>
    <row r="7964" spans="1:12" x14ac:dyDescent="0.25">
      <c r="A7964" t="str">
        <f t="shared" si="250"/>
        <v>T-7963</v>
      </c>
      <c r="B7964" s="3" t="s">
        <v>2585</v>
      </c>
      <c r="C7964" s="6">
        <v>45625</v>
      </c>
      <c r="D7964" s="3" t="s">
        <v>33</v>
      </c>
      <c r="E7964" s="3" t="s">
        <v>2436</v>
      </c>
      <c r="F7964" s="10">
        <v>1</v>
      </c>
      <c r="G7964">
        <f>VLOOKUP(E7964,'Data Produk'!$A$2:$E$2517,5,FALSE)</f>
        <v>160300</v>
      </c>
      <c r="H7964">
        <f t="shared" si="249"/>
        <v>160300</v>
      </c>
      <c r="I7964" t="str">
        <f>VLOOKUP(E7964,'Data Produk'!$A$2:$E$2517,3,FALSE)</f>
        <v>BHINNEKA GO VIBE WH05 WIRELESS HEADSET PINK</v>
      </c>
      <c r="J7964" t="str">
        <f>VLOOKUP(E7964,'Data Produk'!$A$2:$E$2517,4,FALSE)</f>
        <v>WIRELESS HEADSET</v>
      </c>
      <c r="K7964" t="str">
        <f>VLOOKUP(D7964,'Data Outlet'!$A$2:$D$17,4,FALSE)</f>
        <v>Andi Pratama</v>
      </c>
      <c r="L7964" t="str">
        <f>VLOOKUP(D7964,'Data Outlet'!$A$2:$D$17,2,FALSE)</f>
        <v>AEON DELTAMAS CIKARANG</v>
      </c>
    </row>
    <row r="7965" spans="1:12" x14ac:dyDescent="0.25">
      <c r="A7965" t="str">
        <f t="shared" si="250"/>
        <v>T-7964</v>
      </c>
      <c r="B7965" s="3" t="s">
        <v>2585</v>
      </c>
      <c r="C7965" s="6">
        <v>45620</v>
      </c>
      <c r="D7965" s="3" t="s">
        <v>47</v>
      </c>
      <c r="E7965" s="3" t="s">
        <v>2437</v>
      </c>
      <c r="F7965" s="10">
        <v>2</v>
      </c>
      <c r="G7965">
        <f>VLOOKUP(E7965,'Data Produk'!$A$2:$E$2517,5,FALSE)</f>
        <v>90300</v>
      </c>
      <c r="H7965">
        <f t="shared" si="249"/>
        <v>180600</v>
      </c>
      <c r="I7965" t="str">
        <f>VLOOKUP(E7965,'Data Produk'!$A$2:$E$2517,3,FALSE)</f>
        <v>BHINNEKA POWER PURE 33W 2-PORTS USB CHARGER (PD+QC) WHITE</v>
      </c>
      <c r="J7965" t="str">
        <f>VLOOKUP(E7965,'Data Produk'!$A$2:$E$2517,4,FALSE)</f>
        <v>CHARGER</v>
      </c>
      <c r="K7965" t="str">
        <f>VLOOKUP(D7965,'Data Outlet'!$A$2:$D$17,4,FALSE)</f>
        <v>Joko Susilo</v>
      </c>
      <c r="L7965" t="str">
        <f>VLOOKUP(D7965,'Data Outlet'!$A$2:$D$17,2,FALSE)</f>
        <v>SUMARECON MALL BEKASI</v>
      </c>
    </row>
    <row r="7966" spans="1:12" x14ac:dyDescent="0.25">
      <c r="A7966" t="str">
        <f t="shared" si="250"/>
        <v>T-7965</v>
      </c>
      <c r="B7966" s="3" t="s">
        <v>2585</v>
      </c>
      <c r="C7966" s="6">
        <v>45616</v>
      </c>
      <c r="D7966" s="3" t="s">
        <v>33</v>
      </c>
      <c r="E7966" s="3" t="s">
        <v>2438</v>
      </c>
      <c r="F7966" s="10">
        <v>1</v>
      </c>
      <c r="G7966">
        <f>VLOOKUP(E7966,'Data Produk'!$A$2:$E$2517,5,FALSE)</f>
        <v>97300</v>
      </c>
      <c r="H7966">
        <f t="shared" si="249"/>
        <v>97300</v>
      </c>
      <c r="I7966" t="str">
        <f>VLOOKUP(E7966,'Data Produk'!$A$2:$E$2517,3,FALSE)</f>
        <v>BHINNEKA WAVE12 TW12 TRUE WIRELESS BLUE</v>
      </c>
      <c r="J7966" t="str">
        <f>VLOOKUP(E7966,'Data Produk'!$A$2:$E$2517,4,FALSE)</f>
        <v>TWS</v>
      </c>
      <c r="K7966" t="str">
        <f>VLOOKUP(D7966,'Data Outlet'!$A$2:$D$17,4,FALSE)</f>
        <v>Andi Pratama</v>
      </c>
      <c r="L7966" t="str">
        <f>VLOOKUP(D7966,'Data Outlet'!$A$2:$D$17,2,FALSE)</f>
        <v>AEON DELTAMAS CIKARANG</v>
      </c>
    </row>
    <row r="7967" spans="1:12" x14ac:dyDescent="0.25">
      <c r="A7967" t="str">
        <f t="shared" si="250"/>
        <v>T-7966</v>
      </c>
      <c r="B7967" s="3" t="s">
        <v>2585</v>
      </c>
      <c r="C7967" s="6">
        <v>45615</v>
      </c>
      <c r="D7967" s="3" t="s">
        <v>47</v>
      </c>
      <c r="E7967" s="3" t="s">
        <v>2439</v>
      </c>
      <c r="F7967" s="10">
        <v>1</v>
      </c>
      <c r="G7967">
        <f>VLOOKUP(E7967,'Data Produk'!$A$2:$E$2517,5,FALSE)</f>
        <v>139300</v>
      </c>
      <c r="H7967">
        <f t="shared" si="249"/>
        <v>139300</v>
      </c>
      <c r="I7967" t="str">
        <f>VLOOKUP(E7967,'Data Produk'!$A$2:$E$2517,3,FALSE)</f>
        <v>BHINNEKA FLASH 7.1 HQ53 GAMING HEADSET BLACK</v>
      </c>
      <c r="J7967" t="str">
        <f>VLOOKUP(E7967,'Data Produk'!$A$2:$E$2517,4,FALSE)</f>
        <v>GAMING HEADSET</v>
      </c>
      <c r="K7967" t="str">
        <f>VLOOKUP(D7967,'Data Outlet'!$A$2:$D$17,4,FALSE)</f>
        <v>Joko Susilo</v>
      </c>
      <c r="L7967" t="str">
        <f>VLOOKUP(D7967,'Data Outlet'!$A$2:$D$17,2,FALSE)</f>
        <v>SUMARECON MALL BEKASI</v>
      </c>
    </row>
    <row r="7968" spans="1:12" x14ac:dyDescent="0.25">
      <c r="A7968" t="str">
        <f t="shared" si="250"/>
        <v>T-7967</v>
      </c>
      <c r="B7968" s="3" t="s">
        <v>2585</v>
      </c>
      <c r="C7968" s="6">
        <v>45599</v>
      </c>
      <c r="D7968" s="3" t="s">
        <v>47</v>
      </c>
      <c r="E7968" s="3" t="s">
        <v>2284</v>
      </c>
      <c r="F7968" s="10">
        <v>1</v>
      </c>
      <c r="G7968">
        <f>VLOOKUP(E7968,'Data Produk'!$A$2:$E$2517,5,FALSE)</f>
        <v>139300</v>
      </c>
      <c r="H7968">
        <f t="shared" si="249"/>
        <v>139300</v>
      </c>
      <c r="I7968" t="str">
        <f>VLOOKUP(E7968,'Data Produk'!$A$2:$E$2517,3,FALSE)</f>
        <v>BHINNEKA VENOM II WGC2 GAMING MOUSE WHITE</v>
      </c>
      <c r="J7968" t="str">
        <f>VLOOKUP(E7968,'Data Produk'!$A$2:$E$2517,4,FALSE)</f>
        <v>MOUSE GAMING</v>
      </c>
      <c r="K7968" t="str">
        <f>VLOOKUP(D7968,'Data Outlet'!$A$2:$D$17,4,FALSE)</f>
        <v>Joko Susilo</v>
      </c>
      <c r="L7968" t="str">
        <f>VLOOKUP(D7968,'Data Outlet'!$A$2:$D$17,2,FALSE)</f>
        <v>SUMARECON MALL BEKASI</v>
      </c>
    </row>
    <row r="7969" spans="1:12" x14ac:dyDescent="0.25">
      <c r="A7969" t="str">
        <f t="shared" si="250"/>
        <v>T-7968</v>
      </c>
      <c r="B7969" s="3" t="s">
        <v>2585</v>
      </c>
      <c r="C7969" s="6">
        <v>45626</v>
      </c>
      <c r="D7969" s="3" t="s">
        <v>47</v>
      </c>
      <c r="E7969" s="3" t="s">
        <v>2298</v>
      </c>
      <c r="F7969" s="10">
        <v>1</v>
      </c>
      <c r="G7969">
        <f>VLOOKUP(E7969,'Data Produk'!$A$2:$E$2517,5,FALSE)</f>
        <v>139300</v>
      </c>
      <c r="H7969">
        <f t="shared" si="249"/>
        <v>139300</v>
      </c>
      <c r="I7969" t="str">
        <f>VLOOKUP(E7969,'Data Produk'!$A$2:$E$2517,3,FALSE)</f>
        <v>BHINNEKA VENOM II WGC2 GAMING MOUSE BLACK</v>
      </c>
      <c r="J7969" t="str">
        <f>VLOOKUP(E7969,'Data Produk'!$A$2:$E$2517,4,FALSE)</f>
        <v>MOUSE GAMING</v>
      </c>
      <c r="K7969" t="str">
        <f>VLOOKUP(D7969,'Data Outlet'!$A$2:$D$17,4,FALSE)</f>
        <v>Joko Susilo</v>
      </c>
      <c r="L7969" t="str">
        <f>VLOOKUP(D7969,'Data Outlet'!$A$2:$D$17,2,FALSE)</f>
        <v>SUMARECON MALL BEKASI</v>
      </c>
    </row>
    <row r="7970" spans="1:12" x14ac:dyDescent="0.25">
      <c r="A7970" t="str">
        <f t="shared" si="250"/>
        <v>T-7969</v>
      </c>
      <c r="B7970" s="3" t="s">
        <v>2585</v>
      </c>
      <c r="C7970" s="6">
        <v>45604</v>
      </c>
      <c r="D7970" s="3" t="s">
        <v>34</v>
      </c>
      <c r="E7970" s="3" t="s">
        <v>2440</v>
      </c>
      <c r="F7970" s="10">
        <v>1</v>
      </c>
      <c r="G7970">
        <f>VLOOKUP(E7970,'Data Produk'!$A$2:$E$2517,5,FALSE)</f>
        <v>41300</v>
      </c>
      <c r="H7970">
        <f t="shared" si="249"/>
        <v>41300</v>
      </c>
      <c r="I7970" t="str">
        <f>VLOOKUP(E7970,'Data Produk'!$A$2:$E$2517,3,FALSE)</f>
        <v>BHINNEKA DURALINK KLB2001 BLACK</v>
      </c>
      <c r="J7970" t="str">
        <f>VLOOKUP(E7970,'Data Produk'!$A$2:$E$2517,4,FALSE)</f>
        <v>CABLE</v>
      </c>
      <c r="K7970" t="str">
        <f>VLOOKUP(D7970,'Data Outlet'!$A$2:$D$17,4,FALSE)</f>
        <v>Andi Pratama</v>
      </c>
      <c r="L7970" t="str">
        <f>VLOOKUP(D7970,'Data Outlet'!$A$2:$D$17,2,FALSE)</f>
        <v>AEON MALL BSD CITY</v>
      </c>
    </row>
    <row r="7971" spans="1:12" x14ac:dyDescent="0.25">
      <c r="A7971" t="str">
        <f t="shared" si="250"/>
        <v>T-7970</v>
      </c>
      <c r="B7971" s="3" t="s">
        <v>2585</v>
      </c>
      <c r="C7971" s="6">
        <v>45622</v>
      </c>
      <c r="D7971" s="3" t="s">
        <v>33</v>
      </c>
      <c r="E7971" s="3" t="s">
        <v>2328</v>
      </c>
      <c r="F7971" s="10">
        <v>1</v>
      </c>
      <c r="G7971">
        <f>VLOOKUP(E7971,'Data Produk'!$A$2:$E$2517,5,FALSE)</f>
        <v>20300</v>
      </c>
      <c r="H7971">
        <f t="shared" si="249"/>
        <v>20300</v>
      </c>
      <c r="I7971" t="str">
        <f>VLOOKUP(E7971,'Data Produk'!$A$2:$E$2517,3,FALSE)</f>
        <v>BHINNEKA DURALINK KCT1201 WHITE</v>
      </c>
      <c r="J7971" t="str">
        <f>VLOOKUP(E7971,'Data Produk'!$A$2:$E$2517,4,FALSE)</f>
        <v>CABLE</v>
      </c>
      <c r="K7971" t="str">
        <f>VLOOKUP(D7971,'Data Outlet'!$A$2:$D$17,4,FALSE)</f>
        <v>Andi Pratama</v>
      </c>
      <c r="L7971" t="str">
        <f>VLOOKUP(D7971,'Data Outlet'!$A$2:$D$17,2,FALSE)</f>
        <v>AEON DELTAMAS CIKARANG</v>
      </c>
    </row>
    <row r="7972" spans="1:12" x14ac:dyDescent="0.25">
      <c r="A7972" t="str">
        <f t="shared" si="250"/>
        <v>T-7971</v>
      </c>
      <c r="B7972" s="3" t="s">
        <v>2585</v>
      </c>
      <c r="C7972" s="6">
        <v>45620</v>
      </c>
      <c r="D7972" s="3" t="s">
        <v>33</v>
      </c>
      <c r="E7972" s="3" t="s">
        <v>2441</v>
      </c>
      <c r="F7972" s="10">
        <v>1</v>
      </c>
      <c r="G7972">
        <f>VLOOKUP(E7972,'Data Produk'!$A$2:$E$2517,5,FALSE)</f>
        <v>139300</v>
      </c>
      <c r="H7972">
        <f t="shared" si="249"/>
        <v>139300</v>
      </c>
      <c r="I7972" t="str">
        <f>VLOOKUP(E7972,'Data Produk'!$A$2:$E$2517,3,FALSE)</f>
        <v>BHINNEKA CHIEF II HG20 GAMING HEADSET PINK</v>
      </c>
      <c r="J7972" t="str">
        <f>VLOOKUP(E7972,'Data Produk'!$A$2:$E$2517,4,FALSE)</f>
        <v>GAMING HEADSET</v>
      </c>
      <c r="K7972" t="str">
        <f>VLOOKUP(D7972,'Data Outlet'!$A$2:$D$17,4,FALSE)</f>
        <v>Andi Pratama</v>
      </c>
      <c r="L7972" t="str">
        <f>VLOOKUP(D7972,'Data Outlet'!$A$2:$D$17,2,FALSE)</f>
        <v>AEON DELTAMAS CIKARANG</v>
      </c>
    </row>
    <row r="7973" spans="1:12" x14ac:dyDescent="0.25">
      <c r="A7973" t="str">
        <f t="shared" si="250"/>
        <v>T-7972</v>
      </c>
      <c r="B7973" s="3" t="s">
        <v>2585</v>
      </c>
      <c r="C7973" s="6">
        <v>45601</v>
      </c>
      <c r="D7973" s="3" t="s">
        <v>33</v>
      </c>
      <c r="E7973" s="3" t="s">
        <v>2442</v>
      </c>
      <c r="F7973" s="10">
        <v>2</v>
      </c>
      <c r="G7973">
        <f>VLOOKUP(E7973,'Data Produk'!$A$2:$E$2517,5,FALSE)</f>
        <v>230300</v>
      </c>
      <c r="H7973">
        <f t="shared" si="249"/>
        <v>460600</v>
      </c>
      <c r="I7973" t="str">
        <f>VLOOKUP(E7973,'Data Produk'!$A$2:$E$2517,3,FALSE)</f>
        <v>BHINNEKA ATOM81 75% MECHANICAL KEYBOARD SKY BLUE RED SWITCH</v>
      </c>
      <c r="J7973" t="str">
        <f>VLOOKUP(E7973,'Data Produk'!$A$2:$E$2517,4,FALSE)</f>
        <v>KEYBOARD GAMING</v>
      </c>
      <c r="K7973" t="str">
        <f>VLOOKUP(D7973,'Data Outlet'!$A$2:$D$17,4,FALSE)</f>
        <v>Andi Pratama</v>
      </c>
      <c r="L7973" t="str">
        <f>VLOOKUP(D7973,'Data Outlet'!$A$2:$D$17,2,FALSE)</f>
        <v>AEON DELTAMAS CIKARANG</v>
      </c>
    </row>
    <row r="7974" spans="1:12" x14ac:dyDescent="0.25">
      <c r="A7974" t="str">
        <f t="shared" si="250"/>
        <v>T-7973</v>
      </c>
      <c r="B7974" s="3" t="s">
        <v>2585</v>
      </c>
      <c r="C7974" s="6">
        <v>45626</v>
      </c>
      <c r="D7974" s="3" t="s">
        <v>33</v>
      </c>
      <c r="E7974" s="3" t="s">
        <v>2443</v>
      </c>
      <c r="F7974" s="10">
        <v>2</v>
      </c>
      <c r="G7974">
        <f>VLOOKUP(E7974,'Data Produk'!$A$2:$E$2517,5,FALSE)</f>
        <v>224000</v>
      </c>
      <c r="H7974">
        <f t="shared" si="249"/>
        <v>448000</v>
      </c>
      <c r="I7974" t="str">
        <f>VLOOKUP(E7974,'Data Produk'!$A$2:$E$2517,3,FALSE)</f>
        <v>BHINNEKA SHOOTER II WGP13 GAMEPAD WHITE</v>
      </c>
      <c r="J7974" t="str">
        <f>VLOOKUP(E7974,'Data Produk'!$A$2:$E$2517,4,FALSE)</f>
        <v>GAMEPAD</v>
      </c>
      <c r="K7974" t="str">
        <f>VLOOKUP(D7974,'Data Outlet'!$A$2:$D$17,4,FALSE)</f>
        <v>Andi Pratama</v>
      </c>
      <c r="L7974" t="str">
        <f>VLOOKUP(D7974,'Data Outlet'!$A$2:$D$17,2,FALSE)</f>
        <v>AEON DELTAMAS CIKARANG</v>
      </c>
    </row>
    <row r="7975" spans="1:12" x14ac:dyDescent="0.25">
      <c r="A7975" t="str">
        <f t="shared" si="250"/>
        <v>T-7974</v>
      </c>
      <c r="B7975" s="3" t="s">
        <v>2585</v>
      </c>
      <c r="C7975" s="6">
        <v>45613</v>
      </c>
      <c r="D7975" s="3" t="s">
        <v>33</v>
      </c>
      <c r="E7975" s="3" t="s">
        <v>2444</v>
      </c>
      <c r="F7975" s="10">
        <v>1</v>
      </c>
      <c r="G7975">
        <f>VLOOKUP(E7975,'Data Produk'!$A$2:$E$2517,5,FALSE)</f>
        <v>349300</v>
      </c>
      <c r="H7975">
        <f t="shared" si="249"/>
        <v>349300</v>
      </c>
      <c r="I7975" t="str">
        <f>VLOOKUP(E7975,'Data Produk'!$A$2:$E$2517,3,FALSE)</f>
        <v>BHINNEKA POWER BUNDLE 5 IN 1 GAMING COMBO BLACK</v>
      </c>
      <c r="J7975" t="str">
        <f>VLOOKUP(E7975,'Data Produk'!$A$2:$E$2517,4,FALSE)</f>
        <v>GAMING COMBO</v>
      </c>
      <c r="K7975" t="str">
        <f>VLOOKUP(D7975,'Data Outlet'!$A$2:$D$17,4,FALSE)</f>
        <v>Andi Pratama</v>
      </c>
      <c r="L7975" t="str">
        <f>VLOOKUP(D7975,'Data Outlet'!$A$2:$D$17,2,FALSE)</f>
        <v>AEON DELTAMAS CIKARANG</v>
      </c>
    </row>
    <row r="7976" spans="1:12" x14ac:dyDescent="0.25">
      <c r="A7976" t="str">
        <f t="shared" si="250"/>
        <v>T-7975</v>
      </c>
      <c r="B7976" s="3" t="s">
        <v>2585</v>
      </c>
      <c r="C7976" s="6">
        <v>45607</v>
      </c>
      <c r="D7976" s="3" t="s">
        <v>47</v>
      </c>
      <c r="E7976" s="3" t="s">
        <v>2303</v>
      </c>
      <c r="F7976" s="10">
        <v>1</v>
      </c>
      <c r="G7976">
        <f>VLOOKUP(E7976,'Data Produk'!$A$2:$E$2517,5,FALSE)</f>
        <v>279300</v>
      </c>
      <c r="H7976">
        <f t="shared" si="249"/>
        <v>279300</v>
      </c>
      <c r="I7976" t="str">
        <f>VLOOKUP(E7976,'Data Produk'!$A$2:$E$2517,3,FALSE)</f>
        <v>BHINNEKA BLAKE S WGC5S GAMING MOUSE BLACK</v>
      </c>
      <c r="J7976" t="str">
        <f>VLOOKUP(E7976,'Data Produk'!$A$2:$E$2517,4,FALSE)</f>
        <v>MOUSE GAMING</v>
      </c>
      <c r="K7976" t="str">
        <f>VLOOKUP(D7976,'Data Outlet'!$A$2:$D$17,4,FALSE)</f>
        <v>Joko Susilo</v>
      </c>
      <c r="L7976" t="str">
        <f>VLOOKUP(D7976,'Data Outlet'!$A$2:$D$17,2,FALSE)</f>
        <v>SUMARECON MALL BEKASI</v>
      </c>
    </row>
    <row r="7977" spans="1:12" x14ac:dyDescent="0.25">
      <c r="A7977" t="str">
        <f t="shared" si="250"/>
        <v>T-7976</v>
      </c>
      <c r="B7977" s="3" t="s">
        <v>2585</v>
      </c>
      <c r="C7977" s="6">
        <v>45619</v>
      </c>
      <c r="D7977" s="3" t="s">
        <v>47</v>
      </c>
      <c r="E7977" s="3" t="s">
        <v>2283</v>
      </c>
      <c r="F7977" s="10">
        <v>1</v>
      </c>
      <c r="G7977">
        <f>VLOOKUP(E7977,'Data Produk'!$A$2:$E$2517,5,FALSE)</f>
        <v>90300</v>
      </c>
      <c r="H7977">
        <f t="shared" si="249"/>
        <v>90300</v>
      </c>
      <c r="I7977" t="str">
        <f>VLOOKUP(E7977,'Data Produk'!$A$2:$E$2517,3,FALSE)</f>
        <v>BHINNEKA KANATA S VX9S GAMING MOUSE BLACK</v>
      </c>
      <c r="J7977" t="str">
        <f>VLOOKUP(E7977,'Data Produk'!$A$2:$E$2517,4,FALSE)</f>
        <v>MOUSE GAMING</v>
      </c>
      <c r="K7977" t="str">
        <f>VLOOKUP(D7977,'Data Outlet'!$A$2:$D$17,4,FALSE)</f>
        <v>Joko Susilo</v>
      </c>
      <c r="L7977" t="str">
        <f>VLOOKUP(D7977,'Data Outlet'!$A$2:$D$17,2,FALSE)</f>
        <v>SUMARECON MALL BEKASI</v>
      </c>
    </row>
    <row r="7978" spans="1:12" x14ac:dyDescent="0.25">
      <c r="A7978" t="str">
        <f t="shared" si="250"/>
        <v>T-7977</v>
      </c>
      <c r="B7978" s="3" t="s">
        <v>2585</v>
      </c>
      <c r="C7978" s="6">
        <v>45607</v>
      </c>
      <c r="D7978" s="3" t="s">
        <v>33</v>
      </c>
      <c r="E7978" s="3" t="s">
        <v>2445</v>
      </c>
      <c r="F7978" s="10">
        <v>1</v>
      </c>
      <c r="G7978">
        <f>VLOOKUP(E7978,'Data Produk'!$A$2:$E$2517,5,FALSE)</f>
        <v>111300</v>
      </c>
      <c r="H7978">
        <f t="shared" si="249"/>
        <v>111300</v>
      </c>
      <c r="I7978" t="str">
        <f>VLOOKUP(E7978,'Data Produk'!$A$2:$E$2517,3,FALSE)</f>
        <v>BHINNEKA WAVE13 TW13 TRUE WIRELESS BLUE</v>
      </c>
      <c r="J7978" t="str">
        <f>VLOOKUP(E7978,'Data Produk'!$A$2:$E$2517,4,FALSE)</f>
        <v>TWS</v>
      </c>
      <c r="K7978" t="str">
        <f>VLOOKUP(D7978,'Data Outlet'!$A$2:$D$17,4,FALSE)</f>
        <v>Andi Pratama</v>
      </c>
      <c r="L7978" t="str">
        <f>VLOOKUP(D7978,'Data Outlet'!$A$2:$D$17,2,FALSE)</f>
        <v>AEON DELTAMAS CIKARANG</v>
      </c>
    </row>
    <row r="7979" spans="1:12" x14ac:dyDescent="0.25">
      <c r="A7979" t="str">
        <f t="shared" si="250"/>
        <v>T-7978</v>
      </c>
      <c r="B7979" s="3" t="s">
        <v>2585</v>
      </c>
      <c r="C7979" s="6">
        <v>45608</v>
      </c>
      <c r="D7979" s="3" t="s">
        <v>47</v>
      </c>
      <c r="E7979" s="3" t="s">
        <v>2446</v>
      </c>
      <c r="F7979" s="10">
        <v>1</v>
      </c>
      <c r="G7979">
        <f>VLOOKUP(E7979,'Data Produk'!$A$2:$E$2517,5,FALSE)</f>
        <v>241500</v>
      </c>
      <c r="H7979">
        <f t="shared" si="249"/>
        <v>241500</v>
      </c>
      <c r="I7979" t="str">
        <f>VLOOKUP(E7979,'Data Produk'!$A$2:$E$2517,3,FALSE)</f>
        <v>BHINNEKA ATOM96 95% MECHANICAL KEYBOARD NAVY BLUE BLUE SWITCH</v>
      </c>
      <c r="J7979" t="str">
        <f>VLOOKUP(E7979,'Data Produk'!$A$2:$E$2517,4,FALSE)</f>
        <v>KEYBOARD GAMING</v>
      </c>
      <c r="K7979" t="str">
        <f>VLOOKUP(D7979,'Data Outlet'!$A$2:$D$17,4,FALSE)</f>
        <v>Joko Susilo</v>
      </c>
      <c r="L7979" t="str">
        <f>VLOOKUP(D7979,'Data Outlet'!$A$2:$D$17,2,FALSE)</f>
        <v>SUMARECON MALL BEKASI</v>
      </c>
    </row>
    <row r="7980" spans="1:12" x14ac:dyDescent="0.25">
      <c r="A7980" t="str">
        <f t="shared" si="250"/>
        <v>T-7979</v>
      </c>
      <c r="B7980" s="3" t="s">
        <v>2585</v>
      </c>
      <c r="C7980" s="6">
        <v>45611</v>
      </c>
      <c r="D7980" s="3" t="s">
        <v>33</v>
      </c>
      <c r="E7980" s="3" t="s">
        <v>2447</v>
      </c>
      <c r="F7980" s="10">
        <v>1</v>
      </c>
      <c r="G7980">
        <f>VLOOKUP(E7980,'Data Produk'!$A$2:$E$2517,5,FALSE)</f>
        <v>83300</v>
      </c>
      <c r="H7980">
        <f t="shared" si="249"/>
        <v>83300</v>
      </c>
      <c r="I7980" t="str">
        <f>VLOOKUP(E7980,'Data Produk'!$A$2:$E$2517,3,FALSE)</f>
        <v>BHINNEKA GO W193 OFFICE MOUSE PINK</v>
      </c>
      <c r="J7980" t="str">
        <f>VLOOKUP(E7980,'Data Produk'!$A$2:$E$2517,4,FALSE)</f>
        <v>OFFICE MOUSE</v>
      </c>
      <c r="K7980" t="str">
        <f>VLOOKUP(D7980,'Data Outlet'!$A$2:$D$17,4,FALSE)</f>
        <v>Andi Pratama</v>
      </c>
      <c r="L7980" t="str">
        <f>VLOOKUP(D7980,'Data Outlet'!$A$2:$D$17,2,FALSE)</f>
        <v>AEON DELTAMAS CIKARANG</v>
      </c>
    </row>
    <row r="7981" spans="1:12" x14ac:dyDescent="0.25">
      <c r="A7981" t="str">
        <f t="shared" si="250"/>
        <v>T-7980</v>
      </c>
      <c r="B7981" s="3" t="s">
        <v>2585</v>
      </c>
      <c r="C7981" s="6">
        <v>45606</v>
      </c>
      <c r="D7981" s="3" t="s">
        <v>47</v>
      </c>
      <c r="E7981" s="3" t="s">
        <v>929</v>
      </c>
      <c r="F7981" s="10">
        <v>2</v>
      </c>
      <c r="G7981">
        <f>VLOOKUP(E7981,'Data Produk'!$A$2:$E$2517,5,FALSE)</f>
        <v>108000</v>
      </c>
      <c r="H7981">
        <f t="shared" si="249"/>
        <v>216000</v>
      </c>
      <c r="I7981" t="str">
        <f>VLOOKUP(E7981,'Data Produk'!$A$2:$E$2517,3,FALSE)</f>
        <v>BHINNEKA WAVE13 TW13 TRUE WIRELESS BLACK</v>
      </c>
      <c r="J7981" t="str">
        <f>VLOOKUP(E7981,'Data Produk'!$A$2:$E$2517,4,FALSE)</f>
        <v>TWS</v>
      </c>
      <c r="K7981" t="str">
        <f>VLOOKUP(D7981,'Data Outlet'!$A$2:$D$17,4,FALSE)</f>
        <v>Joko Susilo</v>
      </c>
      <c r="L7981" t="str">
        <f>VLOOKUP(D7981,'Data Outlet'!$A$2:$D$17,2,FALSE)</f>
        <v>SUMARECON MALL BEKASI</v>
      </c>
    </row>
    <row r="7982" spans="1:12" x14ac:dyDescent="0.25">
      <c r="A7982" t="str">
        <f t="shared" si="250"/>
        <v>T-7981</v>
      </c>
      <c r="B7982" s="3" t="s">
        <v>2585</v>
      </c>
      <c r="C7982" s="6">
        <v>45626</v>
      </c>
      <c r="D7982" s="3" t="s">
        <v>33</v>
      </c>
      <c r="E7982" s="3" t="s">
        <v>2448</v>
      </c>
      <c r="F7982" s="10">
        <v>1</v>
      </c>
      <c r="G7982">
        <f>VLOOKUP(E7982,'Data Produk'!$A$2:$E$2517,5,FALSE)</f>
        <v>248500</v>
      </c>
      <c r="H7982">
        <f t="shared" si="249"/>
        <v>248500</v>
      </c>
      <c r="I7982" t="str">
        <f>VLOOKUP(E7982,'Data Produk'!$A$2:$E$2517,3,FALSE)</f>
        <v>BHINNEKA POWER PLUS 65W 3-PORTS GAN CHARGER (PPS/PD+QC) WHITE</v>
      </c>
      <c r="J7982" t="str">
        <f>VLOOKUP(E7982,'Data Produk'!$A$2:$E$2517,4,FALSE)</f>
        <v>CHARGER</v>
      </c>
      <c r="K7982" t="str">
        <f>VLOOKUP(D7982,'Data Outlet'!$A$2:$D$17,4,FALSE)</f>
        <v>Andi Pratama</v>
      </c>
      <c r="L7982" t="str">
        <f>VLOOKUP(D7982,'Data Outlet'!$A$2:$D$17,2,FALSE)</f>
        <v>AEON DELTAMAS CIKARANG</v>
      </c>
    </row>
    <row r="7983" spans="1:12" x14ac:dyDescent="0.25">
      <c r="A7983" t="str">
        <f t="shared" si="250"/>
        <v>T-7982</v>
      </c>
      <c r="B7983" s="3" t="s">
        <v>2585</v>
      </c>
      <c r="C7983" s="6">
        <v>45603</v>
      </c>
      <c r="D7983" s="3" t="s">
        <v>33</v>
      </c>
      <c r="E7983" s="3" t="s">
        <v>2449</v>
      </c>
      <c r="F7983" s="10">
        <v>1</v>
      </c>
      <c r="G7983">
        <f>VLOOKUP(E7983,'Data Produk'!$A$2:$E$2517,5,FALSE)</f>
        <v>97300</v>
      </c>
      <c r="H7983">
        <f t="shared" si="249"/>
        <v>97300</v>
      </c>
      <c r="I7983" t="str">
        <f>VLOOKUP(E7983,'Data Produk'!$A$2:$E$2517,3,FALSE)</f>
        <v>BHINNEKA WAVE12 TW12 TRUE WIRELESS BLACK</v>
      </c>
      <c r="J7983" t="str">
        <f>VLOOKUP(E7983,'Data Produk'!$A$2:$E$2517,4,FALSE)</f>
        <v>TWS</v>
      </c>
      <c r="K7983" t="str">
        <f>VLOOKUP(D7983,'Data Outlet'!$A$2:$D$17,4,FALSE)</f>
        <v>Andi Pratama</v>
      </c>
      <c r="L7983" t="str">
        <f>VLOOKUP(D7983,'Data Outlet'!$A$2:$D$17,2,FALSE)</f>
        <v>AEON DELTAMAS CIKARANG</v>
      </c>
    </row>
    <row r="7984" spans="1:12" x14ac:dyDescent="0.25">
      <c r="A7984" t="str">
        <f t="shared" si="250"/>
        <v>T-7983</v>
      </c>
      <c r="B7984" s="3" t="s">
        <v>2585</v>
      </c>
      <c r="C7984" s="6">
        <v>45615</v>
      </c>
      <c r="D7984" s="3" t="s">
        <v>46</v>
      </c>
      <c r="E7984" s="3" t="s">
        <v>2401</v>
      </c>
      <c r="F7984" s="10">
        <v>1</v>
      </c>
      <c r="G7984">
        <f>VLOOKUP(E7984,'Data Produk'!$A$2:$E$2517,5,FALSE)</f>
        <v>160300</v>
      </c>
      <c r="H7984">
        <f t="shared" si="249"/>
        <v>160300</v>
      </c>
      <c r="I7984" t="str">
        <f>VLOOKUP(E7984,'Data Produk'!$A$2:$E$2517,3,FALSE)</f>
        <v>BHINNEKA GO VIBE WH05 WIRELESS HEADSET BLACK</v>
      </c>
      <c r="J7984" t="str">
        <f>VLOOKUP(E7984,'Data Produk'!$A$2:$E$2517,4,FALSE)</f>
        <v>WIRELESS HEADSET</v>
      </c>
      <c r="K7984" t="str">
        <f>VLOOKUP(D7984,'Data Outlet'!$A$2:$D$17,4,FALSE)</f>
        <v>Citra Dewi</v>
      </c>
      <c r="L7984" t="str">
        <f>VLOOKUP(D7984,'Data Outlet'!$A$2:$D$17,2,FALSE)</f>
        <v>PONDOK INDAH MALL</v>
      </c>
    </row>
    <row r="7985" spans="1:12" x14ac:dyDescent="0.25">
      <c r="A7985" t="str">
        <f t="shared" si="250"/>
        <v>T-7984</v>
      </c>
      <c r="B7985" s="3" t="s">
        <v>2585</v>
      </c>
      <c r="C7985" s="6">
        <v>45602</v>
      </c>
      <c r="D7985" s="3" t="s">
        <v>46</v>
      </c>
      <c r="E7985" s="3" t="s">
        <v>2450</v>
      </c>
      <c r="F7985" s="10">
        <v>3</v>
      </c>
      <c r="G7985">
        <f>VLOOKUP(E7985,'Data Produk'!$A$2:$E$2517,5,FALSE)</f>
        <v>377300</v>
      </c>
      <c r="H7985">
        <f t="shared" si="249"/>
        <v>1131900</v>
      </c>
      <c r="I7985" t="str">
        <f>VLOOKUP(E7985,'Data Produk'!$A$2:$E$2517,3,FALSE)</f>
        <v>BHINNEKA ALTO 7.1 HG26 GAMING HEADSET BLACK</v>
      </c>
      <c r="J7985" t="str">
        <f>VLOOKUP(E7985,'Data Produk'!$A$2:$E$2517,4,FALSE)</f>
        <v>GAMING HEADSET</v>
      </c>
      <c r="K7985" t="str">
        <f>VLOOKUP(D7985,'Data Outlet'!$A$2:$D$17,4,FALSE)</f>
        <v>Citra Dewi</v>
      </c>
      <c r="L7985" t="str">
        <f>VLOOKUP(D7985,'Data Outlet'!$A$2:$D$17,2,FALSE)</f>
        <v>PONDOK INDAH MALL</v>
      </c>
    </row>
    <row r="7986" spans="1:12" x14ac:dyDescent="0.25">
      <c r="A7986" t="str">
        <f t="shared" si="250"/>
        <v>T-7985</v>
      </c>
      <c r="B7986" s="3" t="s">
        <v>2585</v>
      </c>
      <c r="C7986" s="6">
        <v>45604</v>
      </c>
      <c r="D7986" s="3" t="s">
        <v>46</v>
      </c>
      <c r="E7986" s="3" t="s">
        <v>2373</v>
      </c>
      <c r="F7986" s="10">
        <v>2</v>
      </c>
      <c r="G7986">
        <f>VLOOKUP(E7986,'Data Produk'!$A$2:$E$2517,5,FALSE)</f>
        <v>230300</v>
      </c>
      <c r="H7986">
        <f t="shared" si="249"/>
        <v>460600</v>
      </c>
      <c r="I7986" t="str">
        <f>VLOOKUP(E7986,'Data Produk'!$A$2:$E$2517,3,FALSE)</f>
        <v>BHINNEKA ATOM81 75% MECHANICAL KEYBOARD SKY BLUE BLUE SWITCH</v>
      </c>
      <c r="J7986" t="str">
        <f>VLOOKUP(E7986,'Data Produk'!$A$2:$E$2517,4,FALSE)</f>
        <v>KEYBOARD GAMING</v>
      </c>
      <c r="K7986" t="str">
        <f>VLOOKUP(D7986,'Data Outlet'!$A$2:$D$17,4,FALSE)</f>
        <v>Citra Dewi</v>
      </c>
      <c r="L7986" t="str">
        <f>VLOOKUP(D7986,'Data Outlet'!$A$2:$D$17,2,FALSE)</f>
        <v>PONDOK INDAH MALL</v>
      </c>
    </row>
    <row r="7987" spans="1:12" x14ac:dyDescent="0.25">
      <c r="A7987" t="str">
        <f t="shared" si="250"/>
        <v>T-7986</v>
      </c>
      <c r="B7987" s="3" t="s">
        <v>2585</v>
      </c>
      <c r="C7987" s="6">
        <v>45606</v>
      </c>
      <c r="D7987" s="3" t="s">
        <v>46</v>
      </c>
      <c r="E7987" s="3" t="s">
        <v>2349</v>
      </c>
      <c r="F7987" s="10">
        <v>1</v>
      </c>
      <c r="G7987">
        <f>VLOOKUP(E7987,'Data Produk'!$A$2:$E$2517,5,FALSE)</f>
        <v>230300</v>
      </c>
      <c r="H7987">
        <f t="shared" si="249"/>
        <v>230300</v>
      </c>
      <c r="I7987" t="str">
        <f>VLOOKUP(E7987,'Data Produk'!$A$2:$E$2517,3,FALSE)</f>
        <v>BHINNEKA ATOM81 75% MECHANICAL KEYBOARD NAVY BLUE RED SWITCH</v>
      </c>
      <c r="J7987" t="str">
        <f>VLOOKUP(E7987,'Data Produk'!$A$2:$E$2517,4,FALSE)</f>
        <v>KEYBOARD GAMING</v>
      </c>
      <c r="K7987" t="str">
        <f>VLOOKUP(D7987,'Data Outlet'!$A$2:$D$17,4,FALSE)</f>
        <v>Citra Dewi</v>
      </c>
      <c r="L7987" t="str">
        <f>VLOOKUP(D7987,'Data Outlet'!$A$2:$D$17,2,FALSE)</f>
        <v>PONDOK INDAH MALL</v>
      </c>
    </row>
    <row r="7988" spans="1:12" x14ac:dyDescent="0.25">
      <c r="A7988" t="str">
        <f t="shared" si="250"/>
        <v>T-7987</v>
      </c>
      <c r="B7988" s="3" t="s">
        <v>2585</v>
      </c>
      <c r="C7988" s="6">
        <v>45602</v>
      </c>
      <c r="D7988" s="3" t="s">
        <v>46</v>
      </c>
      <c r="E7988" s="3" t="s">
        <v>2451</v>
      </c>
      <c r="F7988" s="10">
        <v>1</v>
      </c>
      <c r="G7988">
        <f>VLOOKUP(E7988,'Data Produk'!$A$2:$E$2517,5,FALSE)</f>
        <v>41300</v>
      </c>
      <c r="H7988">
        <f t="shared" si="249"/>
        <v>41300</v>
      </c>
      <c r="I7988" t="str">
        <f>VLOOKUP(E7988,'Data Produk'!$A$2:$E$2517,3,FALSE)</f>
        <v>BHINNEKA DURALINK KCB2001 BLACK</v>
      </c>
      <c r="J7988" t="str">
        <f>VLOOKUP(E7988,'Data Produk'!$A$2:$E$2517,4,FALSE)</f>
        <v>CABLE</v>
      </c>
      <c r="K7988" t="str">
        <f>VLOOKUP(D7988,'Data Outlet'!$A$2:$D$17,4,FALSE)</f>
        <v>Citra Dewi</v>
      </c>
      <c r="L7988" t="str">
        <f>VLOOKUP(D7988,'Data Outlet'!$A$2:$D$17,2,FALSE)</f>
        <v>PONDOK INDAH MALL</v>
      </c>
    </row>
    <row r="7989" spans="1:12" x14ac:dyDescent="0.25">
      <c r="A7989" t="str">
        <f t="shared" si="250"/>
        <v>T-7988</v>
      </c>
      <c r="B7989" s="3" t="s">
        <v>2585</v>
      </c>
      <c r="C7989" s="6">
        <v>45599</v>
      </c>
      <c r="D7989" s="3" t="s">
        <v>46</v>
      </c>
      <c r="E7989" s="3" t="s">
        <v>2452</v>
      </c>
      <c r="F7989" s="10">
        <v>1</v>
      </c>
      <c r="G7989">
        <f>VLOOKUP(E7989,'Data Produk'!$A$2:$E$2517,5,FALSE)</f>
        <v>62300</v>
      </c>
      <c r="H7989">
        <f t="shared" si="249"/>
        <v>62300</v>
      </c>
      <c r="I7989" t="str">
        <f>VLOOKUP(E7989,'Data Produk'!$A$2:$E$2517,3,FALSE)</f>
        <v>BHINNEKA AGILE MP353 GAMING MOUSEPAD WHITE</v>
      </c>
      <c r="J7989" t="str">
        <f>VLOOKUP(E7989,'Data Produk'!$A$2:$E$2517,4,FALSE)</f>
        <v>GAMING MOUSEPAD</v>
      </c>
      <c r="K7989" t="str">
        <f>VLOOKUP(D7989,'Data Outlet'!$A$2:$D$17,4,FALSE)</f>
        <v>Citra Dewi</v>
      </c>
      <c r="L7989" t="str">
        <f>VLOOKUP(D7989,'Data Outlet'!$A$2:$D$17,2,FALSE)</f>
        <v>PONDOK INDAH MALL</v>
      </c>
    </row>
    <row r="7990" spans="1:12" x14ac:dyDescent="0.25">
      <c r="A7990" t="str">
        <f t="shared" si="250"/>
        <v>T-7989</v>
      </c>
      <c r="B7990" s="3" t="s">
        <v>2585</v>
      </c>
      <c r="C7990" s="6">
        <v>45608</v>
      </c>
      <c r="D7990" s="3" t="s">
        <v>46</v>
      </c>
      <c r="E7990" s="3" t="s">
        <v>2421</v>
      </c>
      <c r="F7990" s="10">
        <v>2</v>
      </c>
      <c r="G7990">
        <f>VLOOKUP(E7990,'Data Produk'!$A$2:$E$2517,5,FALSE)</f>
        <v>139300</v>
      </c>
      <c r="H7990">
        <f t="shared" si="249"/>
        <v>278600</v>
      </c>
      <c r="I7990" t="str">
        <f>VLOOKUP(E7990,'Data Produk'!$A$2:$E$2517,3,FALSE)</f>
        <v>BHINNEKA VENOM II WGC2 GAMING MOUSE WHITE BLUE (MAHA5)</v>
      </c>
      <c r="J7990" t="str">
        <f>VLOOKUP(E7990,'Data Produk'!$A$2:$E$2517,4,FALSE)</f>
        <v>MOUSE GAMING</v>
      </c>
      <c r="K7990" t="str">
        <f>VLOOKUP(D7990,'Data Outlet'!$A$2:$D$17,4,FALSE)</f>
        <v>Citra Dewi</v>
      </c>
      <c r="L7990" t="str">
        <f>VLOOKUP(D7990,'Data Outlet'!$A$2:$D$17,2,FALSE)</f>
        <v>PONDOK INDAH MALL</v>
      </c>
    </row>
    <row r="7991" spans="1:12" x14ac:dyDescent="0.25">
      <c r="A7991" t="str">
        <f t="shared" si="250"/>
        <v>T-7990</v>
      </c>
      <c r="B7991" s="3" t="s">
        <v>2585</v>
      </c>
      <c r="C7991" s="6">
        <v>45614</v>
      </c>
      <c r="D7991" s="3" t="s">
        <v>46</v>
      </c>
      <c r="E7991" s="3" t="s">
        <v>2453</v>
      </c>
      <c r="F7991" s="10">
        <v>7</v>
      </c>
      <c r="G7991">
        <f>VLOOKUP(E7991,'Data Produk'!$A$2:$E$2517,5,FALSE)</f>
        <v>349300</v>
      </c>
      <c r="H7991">
        <f t="shared" si="249"/>
        <v>2445100</v>
      </c>
      <c r="I7991" t="str">
        <f>VLOOKUP(E7991,'Data Produk'!$A$2:$E$2517,3,FALSE)</f>
        <v>BHINNEKA ATO MP905 DESKMAT ONE PIECE LUFFY</v>
      </c>
      <c r="J7991" t="str">
        <f>VLOOKUP(E7991,'Data Produk'!$A$2:$E$2517,4,FALSE)</f>
        <v>DESKMAT</v>
      </c>
      <c r="K7991" t="str">
        <f>VLOOKUP(D7991,'Data Outlet'!$A$2:$D$17,4,FALSE)</f>
        <v>Citra Dewi</v>
      </c>
      <c r="L7991" t="str">
        <f>VLOOKUP(D7991,'Data Outlet'!$A$2:$D$17,2,FALSE)</f>
        <v>PONDOK INDAH MALL</v>
      </c>
    </row>
    <row r="7992" spans="1:12" x14ac:dyDescent="0.25">
      <c r="A7992" t="str">
        <f t="shared" si="250"/>
        <v>T-7991</v>
      </c>
      <c r="B7992" s="3" t="s">
        <v>2585</v>
      </c>
      <c r="C7992" s="6">
        <v>45615</v>
      </c>
      <c r="D7992" s="3" t="s">
        <v>46</v>
      </c>
      <c r="E7992" s="3" t="s">
        <v>2454</v>
      </c>
      <c r="F7992" s="10">
        <v>1</v>
      </c>
      <c r="G7992">
        <f>VLOOKUP(E7992,'Data Produk'!$A$2:$E$2517,5,FALSE)</f>
        <v>97300</v>
      </c>
      <c r="H7992">
        <f t="shared" si="249"/>
        <v>97300</v>
      </c>
      <c r="I7992" t="str">
        <f>VLOOKUP(E7992,'Data Produk'!$A$2:$E$2517,3,FALSE)</f>
        <v>BHINNEKA WAVE12 TW12 TRUE WIRELESS WHITE</v>
      </c>
      <c r="J7992" t="str">
        <f>VLOOKUP(E7992,'Data Produk'!$A$2:$E$2517,4,FALSE)</f>
        <v>TWS</v>
      </c>
      <c r="K7992" t="str">
        <f>VLOOKUP(D7992,'Data Outlet'!$A$2:$D$17,4,FALSE)</f>
        <v>Citra Dewi</v>
      </c>
      <c r="L7992" t="str">
        <f>VLOOKUP(D7992,'Data Outlet'!$A$2:$D$17,2,FALSE)</f>
        <v>PONDOK INDAH MALL</v>
      </c>
    </row>
    <row r="7993" spans="1:12" x14ac:dyDescent="0.25">
      <c r="A7993" t="str">
        <f t="shared" si="250"/>
        <v>T-7992</v>
      </c>
      <c r="B7993" s="3" t="s">
        <v>2585</v>
      </c>
      <c r="C7993" s="6">
        <v>45602</v>
      </c>
      <c r="D7993" s="3" t="s">
        <v>46</v>
      </c>
      <c r="E7993" s="3" t="s">
        <v>2324</v>
      </c>
      <c r="F7993" s="10">
        <v>2</v>
      </c>
      <c r="G7993">
        <f>VLOOKUP(E7993,'Data Produk'!$A$2:$E$2517,5,FALSE)</f>
        <v>349300</v>
      </c>
      <c r="H7993">
        <f t="shared" si="249"/>
        <v>698600</v>
      </c>
      <c r="I7993" t="str">
        <f>VLOOKUP(E7993,'Data Produk'!$A$2:$E$2517,3,FALSE)</f>
        <v>BHINNEKA NC20 NOTEBOOK COOLER BLACK</v>
      </c>
      <c r="J7993" t="str">
        <f>VLOOKUP(E7993,'Data Produk'!$A$2:$E$2517,4,FALSE)</f>
        <v>CN COOLER/ PC FAN ACC/ STAND LAPTOP</v>
      </c>
      <c r="K7993" t="str">
        <f>VLOOKUP(D7993,'Data Outlet'!$A$2:$D$17,4,FALSE)</f>
        <v>Citra Dewi</v>
      </c>
      <c r="L7993" t="str">
        <f>VLOOKUP(D7993,'Data Outlet'!$A$2:$D$17,2,FALSE)</f>
        <v>PONDOK INDAH MALL</v>
      </c>
    </row>
    <row r="7994" spans="1:12" x14ac:dyDescent="0.25">
      <c r="A7994" t="str">
        <f t="shared" si="250"/>
        <v>T-7993</v>
      </c>
      <c r="B7994" s="3" t="s">
        <v>2585</v>
      </c>
      <c r="C7994" s="6">
        <v>45606</v>
      </c>
      <c r="D7994" s="3" t="s">
        <v>46</v>
      </c>
      <c r="E7994" s="3" t="s">
        <v>2307</v>
      </c>
      <c r="F7994" s="10">
        <v>1</v>
      </c>
      <c r="G7994">
        <f>VLOOKUP(E7994,'Data Produk'!$A$2:$E$2517,5,FALSE)</f>
        <v>111300</v>
      </c>
      <c r="H7994">
        <f t="shared" si="249"/>
        <v>111300</v>
      </c>
      <c r="I7994" t="str">
        <f>VLOOKUP(E7994,'Data Produk'!$A$2:$E$2517,3,FALSE)</f>
        <v>BHINNEKA WAVE13 TW13 TRUE WIRELESS WHITE</v>
      </c>
      <c r="J7994" t="str">
        <f>VLOOKUP(E7994,'Data Produk'!$A$2:$E$2517,4,FALSE)</f>
        <v>TWS</v>
      </c>
      <c r="K7994" t="str">
        <f>VLOOKUP(D7994,'Data Outlet'!$A$2:$D$17,4,FALSE)</f>
        <v>Citra Dewi</v>
      </c>
      <c r="L7994" t="str">
        <f>VLOOKUP(D7994,'Data Outlet'!$A$2:$D$17,2,FALSE)</f>
        <v>PONDOK INDAH MALL</v>
      </c>
    </row>
    <row r="7995" spans="1:12" x14ac:dyDescent="0.25">
      <c r="A7995" t="str">
        <f t="shared" si="250"/>
        <v>T-7994</v>
      </c>
      <c r="B7995" s="3" t="s">
        <v>2585</v>
      </c>
      <c r="C7995" s="6">
        <v>45604</v>
      </c>
      <c r="D7995" s="3" t="s">
        <v>46</v>
      </c>
      <c r="E7995" s="3" t="s">
        <v>2455</v>
      </c>
      <c r="F7995" s="10">
        <v>1</v>
      </c>
      <c r="G7995">
        <f>VLOOKUP(E7995,'Data Produk'!$A$2:$E$2517,5,FALSE)</f>
        <v>139300</v>
      </c>
      <c r="H7995">
        <f t="shared" si="249"/>
        <v>139300</v>
      </c>
      <c r="I7995" t="str">
        <f>VLOOKUP(E7995,'Data Produk'!$A$2:$E$2517,3,FALSE)</f>
        <v>BHINNEKA VENOM II WGC2 GAMING MOUSE PINK</v>
      </c>
      <c r="J7995" t="str">
        <f>VLOOKUP(E7995,'Data Produk'!$A$2:$E$2517,4,FALSE)</f>
        <v>MOUSE GAMING</v>
      </c>
      <c r="K7995" t="str">
        <f>VLOOKUP(D7995,'Data Outlet'!$A$2:$D$17,4,FALSE)</f>
        <v>Citra Dewi</v>
      </c>
      <c r="L7995" t="str">
        <f>VLOOKUP(D7995,'Data Outlet'!$A$2:$D$17,2,FALSE)</f>
        <v>PONDOK INDAH MALL</v>
      </c>
    </row>
    <row r="7996" spans="1:12" x14ac:dyDescent="0.25">
      <c r="A7996" t="str">
        <f t="shared" si="250"/>
        <v>T-7995</v>
      </c>
      <c r="B7996" s="3" t="s">
        <v>2585</v>
      </c>
      <c r="C7996" s="6">
        <v>45620</v>
      </c>
      <c r="D7996" s="3" t="s">
        <v>46</v>
      </c>
      <c r="E7996" s="3" t="s">
        <v>2414</v>
      </c>
      <c r="F7996" s="10">
        <v>1</v>
      </c>
      <c r="G7996">
        <f>VLOOKUP(E7996,'Data Produk'!$A$2:$E$2517,5,FALSE)</f>
        <v>139300</v>
      </c>
      <c r="H7996">
        <f t="shared" si="249"/>
        <v>139300</v>
      </c>
      <c r="I7996" t="str">
        <f>VLOOKUP(E7996,'Data Produk'!$A$2:$E$2517,3,FALSE)</f>
        <v>BHINNEKA VENOM II WGC2 GAMING MOUSE BLUE</v>
      </c>
      <c r="J7996" t="str">
        <f>VLOOKUP(E7996,'Data Produk'!$A$2:$E$2517,4,FALSE)</f>
        <v>MOUSE GAMING</v>
      </c>
      <c r="K7996" t="str">
        <f>VLOOKUP(D7996,'Data Outlet'!$A$2:$D$17,4,FALSE)</f>
        <v>Citra Dewi</v>
      </c>
      <c r="L7996" t="str">
        <f>VLOOKUP(D7996,'Data Outlet'!$A$2:$D$17,2,FALSE)</f>
        <v>PONDOK INDAH MALL</v>
      </c>
    </row>
    <row r="7997" spans="1:12" x14ac:dyDescent="0.25">
      <c r="A7997" t="str">
        <f t="shared" si="250"/>
        <v>T-7996</v>
      </c>
      <c r="B7997" s="3" t="s">
        <v>2585</v>
      </c>
      <c r="C7997" s="6">
        <v>45607</v>
      </c>
      <c r="D7997" s="3" t="s">
        <v>46</v>
      </c>
      <c r="E7997" s="3" t="s">
        <v>2305</v>
      </c>
      <c r="F7997" s="10">
        <v>1</v>
      </c>
      <c r="G7997">
        <f>VLOOKUP(E7997,'Data Produk'!$A$2:$E$2517,5,FALSE)</f>
        <v>111300</v>
      </c>
      <c r="H7997">
        <f t="shared" si="249"/>
        <v>111300</v>
      </c>
      <c r="I7997" t="str">
        <f>VLOOKUP(E7997,'Data Produk'!$A$2:$E$2517,3,FALSE)</f>
        <v>BHINNEKA WAVE14 TW14 TRUE WIRELESS MATCHA GREEN</v>
      </c>
      <c r="J7997" t="str">
        <f>VLOOKUP(E7997,'Data Produk'!$A$2:$E$2517,4,FALSE)</f>
        <v>TWS</v>
      </c>
      <c r="K7997" t="str">
        <f>VLOOKUP(D7997,'Data Outlet'!$A$2:$D$17,4,FALSE)</f>
        <v>Citra Dewi</v>
      </c>
      <c r="L7997" t="str">
        <f>VLOOKUP(D7997,'Data Outlet'!$A$2:$D$17,2,FALSE)</f>
        <v>PONDOK INDAH MALL</v>
      </c>
    </row>
    <row r="7998" spans="1:12" x14ac:dyDescent="0.25">
      <c r="A7998" t="str">
        <f t="shared" si="250"/>
        <v>T-7997</v>
      </c>
      <c r="B7998" s="3" t="s">
        <v>2585</v>
      </c>
      <c r="C7998" s="6">
        <v>45598</v>
      </c>
      <c r="D7998" s="3" t="s">
        <v>46</v>
      </c>
      <c r="E7998" s="3" t="s">
        <v>2456</v>
      </c>
      <c r="F7998" s="10">
        <v>1</v>
      </c>
      <c r="G7998">
        <f>VLOOKUP(E7998,'Data Produk'!$A$2:$E$2517,5,FALSE)</f>
        <v>83300</v>
      </c>
      <c r="H7998">
        <f t="shared" si="249"/>
        <v>83300</v>
      </c>
      <c r="I7998" t="str">
        <f>VLOOKUP(E7998,'Data Produk'!$A$2:$E$2517,3,FALSE)</f>
        <v>BHINNEKA CRYTO VX7 GAMING MOUSE PINK</v>
      </c>
      <c r="J7998" t="str">
        <f>VLOOKUP(E7998,'Data Produk'!$A$2:$E$2517,4,FALSE)</f>
        <v>MOUSE GAMING</v>
      </c>
      <c r="K7998" t="str">
        <f>VLOOKUP(D7998,'Data Outlet'!$A$2:$D$17,4,FALSE)</f>
        <v>Citra Dewi</v>
      </c>
      <c r="L7998" t="str">
        <f>VLOOKUP(D7998,'Data Outlet'!$A$2:$D$17,2,FALSE)</f>
        <v>PONDOK INDAH MALL</v>
      </c>
    </row>
    <row r="7999" spans="1:12" x14ac:dyDescent="0.25">
      <c r="A7999" t="str">
        <f t="shared" si="250"/>
        <v>T-7998</v>
      </c>
      <c r="B7999" s="3" t="s">
        <v>2585</v>
      </c>
      <c r="C7999" s="6">
        <v>45618</v>
      </c>
      <c r="D7999" s="3" t="s">
        <v>46</v>
      </c>
      <c r="E7999" s="3" t="s">
        <v>2457</v>
      </c>
      <c r="F7999" s="10">
        <v>3</v>
      </c>
      <c r="G7999">
        <f>VLOOKUP(E7999,'Data Produk'!$A$2:$E$2517,5,FALSE)</f>
        <v>139300</v>
      </c>
      <c r="H7999">
        <f t="shared" si="249"/>
        <v>417900</v>
      </c>
      <c r="I7999" t="str">
        <f>VLOOKUP(E7999,'Data Produk'!$A$2:$E$2517,3,FALSE)</f>
        <v>BHINNEKA VENOM II WGC2 GAMING MOUSE BEIGE</v>
      </c>
      <c r="J7999" t="str">
        <f>VLOOKUP(E7999,'Data Produk'!$A$2:$E$2517,4,FALSE)</f>
        <v>MOUSE GAMING</v>
      </c>
      <c r="K7999" t="str">
        <f>VLOOKUP(D7999,'Data Outlet'!$A$2:$D$17,4,FALSE)</f>
        <v>Citra Dewi</v>
      </c>
      <c r="L7999" t="str">
        <f>VLOOKUP(D7999,'Data Outlet'!$A$2:$D$17,2,FALSE)</f>
        <v>PONDOK INDAH MALL</v>
      </c>
    </row>
    <row r="8000" spans="1:12" x14ac:dyDescent="0.25">
      <c r="A8000" t="str">
        <f t="shared" si="250"/>
        <v>T-7999</v>
      </c>
      <c r="B8000" s="3" t="s">
        <v>2585</v>
      </c>
      <c r="C8000" s="6">
        <v>45606</v>
      </c>
      <c r="D8000" s="3" t="s">
        <v>46</v>
      </c>
      <c r="E8000" s="3" t="s">
        <v>2309</v>
      </c>
      <c r="F8000" s="10">
        <v>1</v>
      </c>
      <c r="G8000">
        <f>VLOOKUP(E8000,'Data Produk'!$A$2:$E$2517,5,FALSE)</f>
        <v>111300</v>
      </c>
      <c r="H8000">
        <f t="shared" si="249"/>
        <v>111300</v>
      </c>
      <c r="I8000" t="str">
        <f>VLOOKUP(E8000,'Data Produk'!$A$2:$E$2517,3,FALSE)</f>
        <v>BHINNEKA WAVE13 TW13 TRUE WIRELESS BLACK</v>
      </c>
      <c r="J8000" t="str">
        <f>VLOOKUP(E8000,'Data Produk'!$A$2:$E$2517,4,FALSE)</f>
        <v>TWS</v>
      </c>
      <c r="K8000" t="str">
        <f>VLOOKUP(D8000,'Data Outlet'!$A$2:$D$17,4,FALSE)</f>
        <v>Citra Dewi</v>
      </c>
      <c r="L8000" t="str">
        <f>VLOOKUP(D8000,'Data Outlet'!$A$2:$D$17,2,FALSE)</f>
        <v>PONDOK INDAH MALL</v>
      </c>
    </row>
    <row r="8001" spans="1:12" x14ac:dyDescent="0.25">
      <c r="A8001" t="str">
        <f t="shared" si="250"/>
        <v>T-8000</v>
      </c>
      <c r="B8001" s="3" t="s">
        <v>2585</v>
      </c>
      <c r="C8001" s="6">
        <v>45616</v>
      </c>
      <c r="D8001" s="3" t="s">
        <v>46</v>
      </c>
      <c r="E8001" s="3" t="s">
        <v>2458</v>
      </c>
      <c r="F8001" s="10">
        <v>2</v>
      </c>
      <c r="G8001">
        <f>VLOOKUP(E8001,'Data Produk'!$A$2:$E$2517,5,FALSE)</f>
        <v>349300</v>
      </c>
      <c r="H8001">
        <f t="shared" si="249"/>
        <v>698600</v>
      </c>
      <c r="I8001" t="str">
        <f>VLOOKUP(E8001,'Data Produk'!$A$2:$E$2517,3,FALSE)</f>
        <v>BHINNEKA POWER BUNDLE 5 IN 1 GAMING COMBO BLACK</v>
      </c>
      <c r="J8001" t="str">
        <f>VLOOKUP(E8001,'Data Produk'!$A$2:$E$2517,4,FALSE)</f>
        <v>GAMING COMBO</v>
      </c>
      <c r="K8001" t="str">
        <f>VLOOKUP(D8001,'Data Outlet'!$A$2:$D$17,4,FALSE)</f>
        <v>Citra Dewi</v>
      </c>
      <c r="L8001" t="str">
        <f>VLOOKUP(D8001,'Data Outlet'!$A$2:$D$17,2,FALSE)</f>
        <v>PONDOK INDAH MALL</v>
      </c>
    </row>
    <row r="8002" spans="1:12" x14ac:dyDescent="0.25">
      <c r="A8002" t="str">
        <f t="shared" si="250"/>
        <v>T-8001</v>
      </c>
      <c r="B8002" s="3" t="s">
        <v>2585</v>
      </c>
      <c r="C8002" s="6">
        <v>45602</v>
      </c>
      <c r="D8002" s="3" t="s">
        <v>46</v>
      </c>
      <c r="E8002" s="3" t="s">
        <v>2399</v>
      </c>
      <c r="F8002" s="10">
        <v>1</v>
      </c>
      <c r="G8002">
        <f>VLOOKUP(E8002,'Data Produk'!$A$2:$E$2517,5,FALSE)</f>
        <v>139300</v>
      </c>
      <c r="H8002">
        <f t="shared" si="249"/>
        <v>139300</v>
      </c>
      <c r="I8002" t="str">
        <f>VLOOKUP(E8002,'Data Produk'!$A$2:$E$2517,3,FALSE)</f>
        <v>BHINNEKA VENOM II WGC2 GAMING MOUSE GREEN</v>
      </c>
      <c r="J8002" t="str">
        <f>VLOOKUP(E8002,'Data Produk'!$A$2:$E$2517,4,FALSE)</f>
        <v>MOUSE GAMING</v>
      </c>
      <c r="K8002" t="str">
        <f>VLOOKUP(D8002,'Data Outlet'!$A$2:$D$17,4,FALSE)</f>
        <v>Citra Dewi</v>
      </c>
      <c r="L8002" t="str">
        <f>VLOOKUP(D8002,'Data Outlet'!$A$2:$D$17,2,FALSE)</f>
        <v>PONDOK INDAH MALL</v>
      </c>
    </row>
    <row r="8003" spans="1:12" x14ac:dyDescent="0.25">
      <c r="A8003" t="str">
        <f t="shared" si="250"/>
        <v>T-8002</v>
      </c>
      <c r="B8003" s="3" t="s">
        <v>2585</v>
      </c>
      <c r="C8003" s="6">
        <v>45623</v>
      </c>
      <c r="D8003" s="3" t="s">
        <v>46</v>
      </c>
      <c r="E8003" s="3" t="s">
        <v>2459</v>
      </c>
      <c r="F8003" s="10">
        <v>1</v>
      </c>
      <c r="G8003">
        <f>VLOOKUP(E8003,'Data Produk'!$A$2:$E$2517,5,FALSE)</f>
        <v>24500</v>
      </c>
      <c r="H8003">
        <f t="shared" ref="H8003:H8066" si="251">G8003*F8003</f>
        <v>24500</v>
      </c>
      <c r="I8003" t="str">
        <f>VLOOKUP(E8003,'Data Produk'!$A$2:$E$2517,3,FALSE)</f>
        <v>BHINNEKA DURALINK KCB1201 RED</v>
      </c>
      <c r="J8003" t="str">
        <f>VLOOKUP(E8003,'Data Produk'!$A$2:$E$2517,4,FALSE)</f>
        <v>CABLE</v>
      </c>
      <c r="K8003" t="str">
        <f>VLOOKUP(D8003,'Data Outlet'!$A$2:$D$17,4,FALSE)</f>
        <v>Citra Dewi</v>
      </c>
      <c r="L8003" t="str">
        <f>VLOOKUP(D8003,'Data Outlet'!$A$2:$D$17,2,FALSE)</f>
        <v>PONDOK INDAH MALL</v>
      </c>
    </row>
    <row r="8004" spans="1:12" x14ac:dyDescent="0.25">
      <c r="A8004" t="str">
        <f t="shared" si="250"/>
        <v>T-8003</v>
      </c>
      <c r="B8004" s="3" t="s">
        <v>2585</v>
      </c>
      <c r="C8004" s="6">
        <v>45597</v>
      </c>
      <c r="D8004" s="3" t="s">
        <v>46</v>
      </c>
      <c r="E8004" s="3" t="s">
        <v>2460</v>
      </c>
      <c r="F8004" s="10">
        <v>2</v>
      </c>
      <c r="G8004">
        <f>VLOOKUP(E8004,'Data Produk'!$A$2:$E$2517,5,FALSE)</f>
        <v>77000</v>
      </c>
      <c r="H8004">
        <f t="shared" si="251"/>
        <v>154000</v>
      </c>
      <c r="I8004" t="str">
        <f>VLOOKUP(E8004,'Data Produk'!$A$2:$E$2517,3,FALSE)</f>
        <v>BHINNEKA WAVE10 TW10 TRUE WIRELESS BLACK</v>
      </c>
      <c r="J8004" t="str">
        <f>VLOOKUP(E8004,'Data Produk'!$A$2:$E$2517,4,FALSE)</f>
        <v>TWS</v>
      </c>
      <c r="K8004" t="str">
        <f>VLOOKUP(D8004,'Data Outlet'!$A$2:$D$17,4,FALSE)</f>
        <v>Citra Dewi</v>
      </c>
      <c r="L8004" t="str">
        <f>VLOOKUP(D8004,'Data Outlet'!$A$2:$D$17,2,FALSE)</f>
        <v>PONDOK INDAH MALL</v>
      </c>
    </row>
    <row r="8005" spans="1:12" x14ac:dyDescent="0.25">
      <c r="A8005" t="str">
        <f t="shared" si="250"/>
        <v>T-8004</v>
      </c>
      <c r="B8005" s="3" t="s">
        <v>2585</v>
      </c>
      <c r="C8005" s="6">
        <v>45605</v>
      </c>
      <c r="D8005" s="3" t="s">
        <v>46</v>
      </c>
      <c r="E8005" s="3" t="s">
        <v>2346</v>
      </c>
      <c r="F8005" s="10">
        <v>1</v>
      </c>
      <c r="G8005">
        <f>VLOOKUP(E8005,'Data Produk'!$A$2:$E$2517,5,FALSE)</f>
        <v>69300</v>
      </c>
      <c r="H8005">
        <f t="shared" si="251"/>
        <v>69300</v>
      </c>
      <c r="I8005" t="str">
        <f>VLOOKUP(E8005,'Data Produk'!$A$2:$E$2517,3,FALSE)</f>
        <v>BHINNEKA AGILE MP453 GAMING MOUSEPAD BLACK</v>
      </c>
      <c r="J8005" t="str">
        <f>VLOOKUP(E8005,'Data Produk'!$A$2:$E$2517,4,FALSE)</f>
        <v>GAMING MOUSEPAD</v>
      </c>
      <c r="K8005" t="str">
        <f>VLOOKUP(D8005,'Data Outlet'!$A$2:$D$17,4,FALSE)</f>
        <v>Citra Dewi</v>
      </c>
      <c r="L8005" t="str">
        <f>VLOOKUP(D8005,'Data Outlet'!$A$2:$D$17,2,FALSE)</f>
        <v>PONDOK INDAH MALL</v>
      </c>
    </row>
    <row r="8006" spans="1:12" x14ac:dyDescent="0.25">
      <c r="A8006" t="str">
        <f t="shared" si="250"/>
        <v>T-8005</v>
      </c>
      <c r="B8006" s="3" t="s">
        <v>2585</v>
      </c>
      <c r="C8006" s="6">
        <v>45610</v>
      </c>
      <c r="D8006" s="3" t="s">
        <v>46</v>
      </c>
      <c r="E8006" s="3" t="s">
        <v>2368</v>
      </c>
      <c r="F8006" s="10">
        <v>1</v>
      </c>
      <c r="G8006">
        <f>VLOOKUP(E8006,'Data Produk'!$A$2:$E$2517,5,FALSE)</f>
        <v>139300</v>
      </c>
      <c r="H8006">
        <f t="shared" si="251"/>
        <v>139300</v>
      </c>
      <c r="I8006" t="str">
        <f>VLOOKUP(E8006,'Data Produk'!$A$2:$E$2517,3,FALSE)</f>
        <v>BHINNEKA TOWER II AC304 PRO HEADSET ACCESSORIES BLACK</v>
      </c>
      <c r="J8006" t="str">
        <f>VLOOKUP(E8006,'Data Produk'!$A$2:$E$2517,4,FALSE)</f>
        <v>OTHER ACCESSORIES</v>
      </c>
      <c r="K8006" t="str">
        <f>VLOOKUP(D8006,'Data Outlet'!$A$2:$D$17,4,FALSE)</f>
        <v>Citra Dewi</v>
      </c>
      <c r="L8006" t="str">
        <f>VLOOKUP(D8006,'Data Outlet'!$A$2:$D$17,2,FALSE)</f>
        <v>PONDOK INDAH MALL</v>
      </c>
    </row>
    <row r="8007" spans="1:12" x14ac:dyDescent="0.25">
      <c r="A8007" t="str">
        <f t="shared" si="250"/>
        <v>T-8006</v>
      </c>
      <c r="B8007" s="3" t="s">
        <v>2585</v>
      </c>
      <c r="C8007" s="6">
        <v>45618</v>
      </c>
      <c r="D8007" s="3" t="s">
        <v>46</v>
      </c>
      <c r="E8007" s="3" t="s">
        <v>2327</v>
      </c>
      <c r="F8007" s="10">
        <v>1</v>
      </c>
      <c r="G8007">
        <f>VLOOKUP(E8007,'Data Produk'!$A$2:$E$2517,5,FALSE)</f>
        <v>83300</v>
      </c>
      <c r="H8007">
        <f t="shared" si="251"/>
        <v>83300</v>
      </c>
      <c r="I8007" t="str">
        <f>VLOOKUP(E8007,'Data Produk'!$A$2:$E$2517,3,FALSE)</f>
        <v>BHINNEKA GO W193 OFFICE MOUSE BLUE</v>
      </c>
      <c r="J8007" t="str">
        <f>VLOOKUP(E8007,'Data Produk'!$A$2:$E$2517,4,FALSE)</f>
        <v>OFFICE MOUSE</v>
      </c>
      <c r="K8007" t="str">
        <f>VLOOKUP(D8007,'Data Outlet'!$A$2:$D$17,4,FALSE)</f>
        <v>Citra Dewi</v>
      </c>
      <c r="L8007" t="str">
        <f>VLOOKUP(D8007,'Data Outlet'!$A$2:$D$17,2,FALSE)</f>
        <v>PONDOK INDAH MALL</v>
      </c>
    </row>
    <row r="8008" spans="1:12" x14ac:dyDescent="0.25">
      <c r="A8008" t="str">
        <f t="shared" si="250"/>
        <v>T-8007</v>
      </c>
      <c r="B8008" s="3" t="s">
        <v>2585</v>
      </c>
      <c r="C8008" s="6">
        <v>45602</v>
      </c>
      <c r="D8008" s="3" t="s">
        <v>46</v>
      </c>
      <c r="E8008" s="3" t="s">
        <v>2370</v>
      </c>
      <c r="F8008" s="10">
        <v>1</v>
      </c>
      <c r="G8008">
        <f>VLOOKUP(E8008,'Data Produk'!$A$2:$E$2517,5,FALSE)</f>
        <v>83300</v>
      </c>
      <c r="H8008">
        <f t="shared" si="251"/>
        <v>83300</v>
      </c>
      <c r="I8008" t="str">
        <f>VLOOKUP(E8008,'Data Produk'!$A$2:$E$2517,3,FALSE)</f>
        <v>BHINNEKA AGILE MP903 GAMING MOUSEPAD WHITE</v>
      </c>
      <c r="J8008" t="str">
        <f>VLOOKUP(E8008,'Data Produk'!$A$2:$E$2517,4,FALSE)</f>
        <v>GAMING MOUSEPAD</v>
      </c>
      <c r="K8008" t="str">
        <f>VLOOKUP(D8008,'Data Outlet'!$A$2:$D$17,4,FALSE)</f>
        <v>Citra Dewi</v>
      </c>
      <c r="L8008" t="str">
        <f>VLOOKUP(D8008,'Data Outlet'!$A$2:$D$17,2,FALSE)</f>
        <v>PONDOK INDAH MALL</v>
      </c>
    </row>
    <row r="8009" spans="1:12" x14ac:dyDescent="0.25">
      <c r="A8009" t="str">
        <f t="shared" si="250"/>
        <v>T-8008</v>
      </c>
      <c r="B8009" s="3" t="s">
        <v>2585</v>
      </c>
      <c r="C8009" s="6">
        <v>45612</v>
      </c>
      <c r="D8009" s="3" t="s">
        <v>46</v>
      </c>
      <c r="E8009" s="3" t="s">
        <v>2419</v>
      </c>
      <c r="F8009" s="10">
        <v>1</v>
      </c>
      <c r="G8009">
        <f>VLOOKUP(E8009,'Data Produk'!$A$2:$E$2517,5,FALSE)</f>
        <v>174300</v>
      </c>
      <c r="H8009">
        <f t="shared" si="251"/>
        <v>174300</v>
      </c>
      <c r="I8009" t="str">
        <f>VLOOKUP(E8009,'Data Produk'!$A$2:$E$2517,3,FALSE)</f>
        <v>BHINNEKA POWERPACK 3 IN 1 GAMING COMBO BLACK</v>
      </c>
      <c r="J8009" t="str">
        <f>VLOOKUP(E8009,'Data Produk'!$A$2:$E$2517,4,FALSE)</f>
        <v>GAMING COMBO</v>
      </c>
      <c r="K8009" t="str">
        <f>VLOOKUP(D8009,'Data Outlet'!$A$2:$D$17,4,FALSE)</f>
        <v>Citra Dewi</v>
      </c>
      <c r="L8009" t="str">
        <f>VLOOKUP(D8009,'Data Outlet'!$A$2:$D$17,2,FALSE)</f>
        <v>PONDOK INDAH MALL</v>
      </c>
    </row>
    <row r="8010" spans="1:12" x14ac:dyDescent="0.25">
      <c r="A8010" t="str">
        <f t="shared" si="250"/>
        <v>T-8009</v>
      </c>
      <c r="B8010" s="3" t="s">
        <v>2585</v>
      </c>
      <c r="C8010" s="6">
        <v>45599</v>
      </c>
      <c r="D8010" s="3" t="s">
        <v>46</v>
      </c>
      <c r="E8010" s="3" t="s">
        <v>2461</v>
      </c>
      <c r="F8010" s="10">
        <v>5</v>
      </c>
      <c r="G8010">
        <f>VLOOKUP(E8010,'Data Produk'!$A$2:$E$2517,5,FALSE)</f>
        <v>122325</v>
      </c>
      <c r="H8010">
        <f t="shared" si="251"/>
        <v>611625</v>
      </c>
      <c r="I8010" t="str">
        <f>VLOOKUP(E8010,'Data Produk'!$A$2:$E$2517,3,FALSE)</f>
        <v>ACK02 LUFFY Keycaps One Piece Original</v>
      </c>
      <c r="J8010" t="str">
        <f>VLOOKUP(E8010,'Data Produk'!$A$2:$E$2517,4,FALSE)</f>
        <v>OTHER ACCESSORIES</v>
      </c>
      <c r="K8010" t="str">
        <f>VLOOKUP(D8010,'Data Outlet'!$A$2:$D$17,4,FALSE)</f>
        <v>Citra Dewi</v>
      </c>
      <c r="L8010" t="str">
        <f>VLOOKUP(D8010,'Data Outlet'!$A$2:$D$17,2,FALSE)</f>
        <v>PONDOK INDAH MALL</v>
      </c>
    </row>
    <row r="8011" spans="1:12" x14ac:dyDescent="0.25">
      <c r="A8011" t="str">
        <f t="shared" si="250"/>
        <v>T-8010</v>
      </c>
      <c r="B8011" s="3" t="s">
        <v>2585</v>
      </c>
      <c r="C8011" s="6">
        <v>45614</v>
      </c>
      <c r="D8011" s="3" t="s">
        <v>46</v>
      </c>
      <c r="E8011" s="3" t="s">
        <v>2367</v>
      </c>
      <c r="F8011" s="10">
        <v>2</v>
      </c>
      <c r="G8011">
        <f>VLOOKUP(E8011,'Data Produk'!$A$2:$E$2517,5,FALSE)</f>
        <v>120178.94736842105</v>
      </c>
      <c r="H8011">
        <f t="shared" si="251"/>
        <v>240357.89473684211</v>
      </c>
      <c r="I8011" t="str">
        <f>VLOOKUP(E8011,'Data Produk'!$A$2:$E$2517,3,FALSE)</f>
        <v>ACK02 ZORO Keycaps One Piece Original</v>
      </c>
      <c r="J8011" t="str">
        <f>VLOOKUP(E8011,'Data Produk'!$A$2:$E$2517,4,FALSE)</f>
        <v>OTHER ACCESSORIES</v>
      </c>
      <c r="K8011" t="str">
        <f>VLOOKUP(D8011,'Data Outlet'!$A$2:$D$17,4,FALSE)</f>
        <v>Citra Dewi</v>
      </c>
      <c r="L8011" t="str">
        <f>VLOOKUP(D8011,'Data Outlet'!$A$2:$D$17,2,FALSE)</f>
        <v>PONDOK INDAH MALL</v>
      </c>
    </row>
    <row r="8012" spans="1:12" x14ac:dyDescent="0.25">
      <c r="A8012" t="str">
        <f t="shared" ref="A8012:A8075" si="252">"T-"&amp;ROW()-1</f>
        <v>T-8011</v>
      </c>
      <c r="B8012" s="3" t="s">
        <v>2585</v>
      </c>
      <c r="C8012" s="6">
        <v>45597</v>
      </c>
      <c r="D8012" s="3" t="s">
        <v>46</v>
      </c>
      <c r="E8012" s="3" t="s">
        <v>2314</v>
      </c>
      <c r="F8012" s="10">
        <v>1</v>
      </c>
      <c r="G8012">
        <f>VLOOKUP(E8012,'Data Produk'!$A$2:$E$2517,5,FALSE)</f>
        <v>20300</v>
      </c>
      <c r="H8012">
        <f t="shared" si="251"/>
        <v>20300</v>
      </c>
      <c r="I8012" t="str">
        <f>VLOOKUP(E8012,'Data Produk'!$A$2:$E$2517,3,FALSE)</f>
        <v>BHINNEKA DURALINK KCT1201 PINK</v>
      </c>
      <c r="J8012" t="str">
        <f>VLOOKUP(E8012,'Data Produk'!$A$2:$E$2517,4,FALSE)</f>
        <v>CABLE</v>
      </c>
      <c r="K8012" t="str">
        <f>VLOOKUP(D8012,'Data Outlet'!$A$2:$D$17,4,FALSE)</f>
        <v>Citra Dewi</v>
      </c>
      <c r="L8012" t="str">
        <f>VLOOKUP(D8012,'Data Outlet'!$A$2:$D$17,2,FALSE)</f>
        <v>PONDOK INDAH MALL</v>
      </c>
    </row>
    <row r="8013" spans="1:12" x14ac:dyDescent="0.25">
      <c r="A8013" t="str">
        <f t="shared" si="252"/>
        <v>T-8012</v>
      </c>
      <c r="B8013" s="3" t="s">
        <v>2585</v>
      </c>
      <c r="C8013" s="6">
        <v>45624</v>
      </c>
      <c r="D8013" s="3" t="s">
        <v>46</v>
      </c>
      <c r="E8013" s="3" t="s">
        <v>2413</v>
      </c>
      <c r="F8013" s="10">
        <v>1</v>
      </c>
      <c r="G8013">
        <f>VLOOKUP(E8013,'Data Produk'!$A$2:$E$2517,5,FALSE)</f>
        <v>139300</v>
      </c>
      <c r="H8013">
        <f t="shared" si="251"/>
        <v>139300</v>
      </c>
      <c r="I8013" t="str">
        <f>VLOOKUP(E8013,'Data Produk'!$A$2:$E$2517,3,FALSE)</f>
        <v>BHINNEKA CHIEF II HG20 GAMING HEADSET BLACK</v>
      </c>
      <c r="J8013" t="str">
        <f>VLOOKUP(E8013,'Data Produk'!$A$2:$E$2517,4,FALSE)</f>
        <v>GAMING HEADSET</v>
      </c>
      <c r="K8013" t="str">
        <f>VLOOKUP(D8013,'Data Outlet'!$A$2:$D$17,4,FALSE)</f>
        <v>Citra Dewi</v>
      </c>
      <c r="L8013" t="str">
        <f>VLOOKUP(D8013,'Data Outlet'!$A$2:$D$17,2,FALSE)</f>
        <v>PONDOK INDAH MALL</v>
      </c>
    </row>
    <row r="8014" spans="1:12" x14ac:dyDescent="0.25">
      <c r="A8014" t="str">
        <f t="shared" si="252"/>
        <v>T-8013</v>
      </c>
      <c r="B8014" s="3" t="s">
        <v>2585</v>
      </c>
      <c r="C8014" s="6">
        <v>45597</v>
      </c>
      <c r="D8014" s="3" t="s">
        <v>46</v>
      </c>
      <c r="E8014" s="3" t="s">
        <v>2390</v>
      </c>
      <c r="F8014" s="10">
        <v>3</v>
      </c>
      <c r="G8014">
        <f>VLOOKUP(E8014,'Data Produk'!$A$2:$E$2517,5,FALSE)</f>
        <v>230300</v>
      </c>
      <c r="H8014">
        <f t="shared" si="251"/>
        <v>690900</v>
      </c>
      <c r="I8014" t="str">
        <f>VLOOKUP(E8014,'Data Produk'!$A$2:$E$2517,3,FALSE)</f>
        <v>BHINNEKA ATOM81 75% MECHANICAL KEYBOARD SKY BLUE RED SWITCH</v>
      </c>
      <c r="J8014" t="str">
        <f>VLOOKUP(E8014,'Data Produk'!$A$2:$E$2517,4,FALSE)</f>
        <v>KEYBOARD GAMING</v>
      </c>
      <c r="K8014" t="str">
        <f>VLOOKUP(D8014,'Data Outlet'!$A$2:$D$17,4,FALSE)</f>
        <v>Citra Dewi</v>
      </c>
      <c r="L8014" t="str">
        <f>VLOOKUP(D8014,'Data Outlet'!$A$2:$D$17,2,FALSE)</f>
        <v>PONDOK INDAH MALL</v>
      </c>
    </row>
    <row r="8015" spans="1:12" x14ac:dyDescent="0.25">
      <c r="A8015" t="str">
        <f t="shared" si="252"/>
        <v>T-8014</v>
      </c>
      <c r="B8015" s="3" t="s">
        <v>2585</v>
      </c>
      <c r="C8015" s="6">
        <v>45608</v>
      </c>
      <c r="D8015" s="3" t="s">
        <v>46</v>
      </c>
      <c r="E8015" s="3" t="s">
        <v>2462</v>
      </c>
      <c r="F8015" s="10">
        <v>1</v>
      </c>
      <c r="G8015">
        <f>VLOOKUP(E8015,'Data Produk'!$A$2:$E$2517,5,FALSE)</f>
        <v>41300</v>
      </c>
      <c r="H8015">
        <f t="shared" si="251"/>
        <v>41300</v>
      </c>
      <c r="I8015" t="str">
        <f>VLOOKUP(E8015,'Data Produk'!$A$2:$E$2517,3,FALSE)</f>
        <v>BHINNEKA DURALINK KLB2001 RED</v>
      </c>
      <c r="J8015" t="str">
        <f>VLOOKUP(E8015,'Data Produk'!$A$2:$E$2517,4,FALSE)</f>
        <v>CABLE</v>
      </c>
      <c r="K8015" t="str">
        <f>VLOOKUP(D8015,'Data Outlet'!$A$2:$D$17,4,FALSE)</f>
        <v>Citra Dewi</v>
      </c>
      <c r="L8015" t="str">
        <f>VLOOKUP(D8015,'Data Outlet'!$A$2:$D$17,2,FALSE)</f>
        <v>PONDOK INDAH MALL</v>
      </c>
    </row>
    <row r="8016" spans="1:12" x14ac:dyDescent="0.25">
      <c r="A8016" t="str">
        <f t="shared" si="252"/>
        <v>T-8015</v>
      </c>
      <c r="B8016" s="3" t="s">
        <v>2585</v>
      </c>
      <c r="C8016" s="6">
        <v>45613</v>
      </c>
      <c r="D8016" s="3" t="s">
        <v>46</v>
      </c>
      <c r="E8016" s="3" t="s">
        <v>2463</v>
      </c>
      <c r="F8016" s="10">
        <v>3</v>
      </c>
      <c r="G8016">
        <f>VLOOKUP(E8016,'Data Produk'!$A$2:$E$2517,5,FALSE)</f>
        <v>629300</v>
      </c>
      <c r="H8016">
        <f t="shared" si="251"/>
        <v>1887900</v>
      </c>
      <c r="I8016" t="str">
        <f>VLOOKUP(E8016,'Data Produk'!$A$2:$E$2517,3,FALSE)</f>
        <v>BHINNEKA ARIA XD7 GAMING MOUSE LUFFY</v>
      </c>
      <c r="J8016" t="str">
        <f>VLOOKUP(E8016,'Data Produk'!$A$2:$E$2517,4,FALSE)</f>
        <v>MOUSE GAMING</v>
      </c>
      <c r="K8016" t="str">
        <f>VLOOKUP(D8016,'Data Outlet'!$A$2:$D$17,4,FALSE)</f>
        <v>Citra Dewi</v>
      </c>
      <c r="L8016" t="str">
        <f>VLOOKUP(D8016,'Data Outlet'!$A$2:$D$17,2,FALSE)</f>
        <v>PONDOK INDAH MALL</v>
      </c>
    </row>
    <row r="8017" spans="1:12" x14ac:dyDescent="0.25">
      <c r="A8017" t="str">
        <f t="shared" si="252"/>
        <v>T-8016</v>
      </c>
      <c r="B8017" s="3" t="s">
        <v>2585</v>
      </c>
      <c r="C8017" s="6">
        <v>45620</v>
      </c>
      <c r="D8017" s="3" t="s">
        <v>46</v>
      </c>
      <c r="E8017" s="3" t="s">
        <v>2357</v>
      </c>
      <c r="F8017" s="10">
        <v>6</v>
      </c>
      <c r="G8017">
        <f>VLOOKUP(E8017,'Data Produk'!$A$2:$E$2517,5,FALSE)</f>
        <v>209300</v>
      </c>
      <c r="H8017">
        <f t="shared" si="251"/>
        <v>1255800</v>
      </c>
      <c r="I8017" t="str">
        <f>VLOOKUP(E8017,'Data Produk'!$A$2:$E$2517,3,FALSE)</f>
        <v>BHINNEKA CRYPTO WGC3 GAMING MOUSE BLACK</v>
      </c>
      <c r="J8017" t="str">
        <f>VLOOKUP(E8017,'Data Produk'!$A$2:$E$2517,4,FALSE)</f>
        <v>MOUSE GAMING</v>
      </c>
      <c r="K8017" t="str">
        <f>VLOOKUP(D8017,'Data Outlet'!$A$2:$D$17,4,FALSE)</f>
        <v>Citra Dewi</v>
      </c>
      <c r="L8017" t="str">
        <f>VLOOKUP(D8017,'Data Outlet'!$A$2:$D$17,2,FALSE)</f>
        <v>PONDOK INDAH MALL</v>
      </c>
    </row>
    <row r="8018" spans="1:12" x14ac:dyDescent="0.25">
      <c r="A8018" t="str">
        <f t="shared" si="252"/>
        <v>T-8017</v>
      </c>
      <c r="B8018" s="3" t="s">
        <v>2585</v>
      </c>
      <c r="C8018" s="6">
        <v>45604</v>
      </c>
      <c r="D8018" s="3" t="s">
        <v>46</v>
      </c>
      <c r="E8018" s="3" t="s">
        <v>2354</v>
      </c>
      <c r="F8018" s="10">
        <v>2</v>
      </c>
      <c r="G8018">
        <f>VLOOKUP(E8018,'Data Produk'!$A$2:$E$2517,5,FALSE)</f>
        <v>349300</v>
      </c>
      <c r="H8018">
        <f t="shared" si="251"/>
        <v>698600</v>
      </c>
      <c r="I8018" t="str">
        <f>VLOOKUP(E8018,'Data Produk'!$A$2:$E$2517,3,FALSE)</f>
        <v>BHINNEKA ATO MP905 DESKMAT ONE PIECE KAIDO</v>
      </c>
      <c r="J8018" t="str">
        <f>VLOOKUP(E8018,'Data Produk'!$A$2:$E$2517,4,FALSE)</f>
        <v>DESKMAT</v>
      </c>
      <c r="K8018" t="str">
        <f>VLOOKUP(D8018,'Data Outlet'!$A$2:$D$17,4,FALSE)</f>
        <v>Citra Dewi</v>
      </c>
      <c r="L8018" t="str">
        <f>VLOOKUP(D8018,'Data Outlet'!$A$2:$D$17,2,FALSE)</f>
        <v>PONDOK INDAH MALL</v>
      </c>
    </row>
    <row r="8019" spans="1:12" x14ac:dyDescent="0.25">
      <c r="A8019" t="str">
        <f t="shared" si="252"/>
        <v>T-8018</v>
      </c>
      <c r="B8019" s="3" t="s">
        <v>2585</v>
      </c>
      <c r="C8019" s="6">
        <v>45625</v>
      </c>
      <c r="D8019" s="3" t="s">
        <v>46</v>
      </c>
      <c r="E8019" s="3" t="s">
        <v>2386</v>
      </c>
      <c r="F8019" s="10">
        <v>3</v>
      </c>
      <c r="G8019">
        <f>VLOOKUP(E8019,'Data Produk'!$A$2:$E$2517,5,FALSE)</f>
        <v>209300</v>
      </c>
      <c r="H8019">
        <f t="shared" si="251"/>
        <v>627900</v>
      </c>
      <c r="I8019" t="str">
        <f>VLOOKUP(E8019,'Data Produk'!$A$2:$E$2517,3,FALSE)</f>
        <v>BHINNEKA CRYPTO WGC3 GAMING MOUSE WHITE</v>
      </c>
      <c r="J8019" t="str">
        <f>VLOOKUP(E8019,'Data Produk'!$A$2:$E$2517,4,FALSE)</f>
        <v>MOUSE GAMING</v>
      </c>
      <c r="K8019" t="str">
        <f>VLOOKUP(D8019,'Data Outlet'!$A$2:$D$17,4,FALSE)</f>
        <v>Citra Dewi</v>
      </c>
      <c r="L8019" t="str">
        <f>VLOOKUP(D8019,'Data Outlet'!$A$2:$D$17,2,FALSE)</f>
        <v>PONDOK INDAH MALL</v>
      </c>
    </row>
    <row r="8020" spans="1:12" x14ac:dyDescent="0.25">
      <c r="A8020" t="str">
        <f t="shared" si="252"/>
        <v>T-8019</v>
      </c>
      <c r="B8020" s="3" t="s">
        <v>2585</v>
      </c>
      <c r="C8020" s="6">
        <v>45617</v>
      </c>
      <c r="D8020" s="3" t="s">
        <v>46</v>
      </c>
      <c r="E8020" s="3" t="s">
        <v>2316</v>
      </c>
      <c r="F8020" s="10">
        <v>4</v>
      </c>
      <c r="G8020">
        <f>VLOOKUP(E8020,'Data Produk'!$A$2:$E$2517,5,FALSE)</f>
        <v>111300</v>
      </c>
      <c r="H8020">
        <f t="shared" si="251"/>
        <v>445200</v>
      </c>
      <c r="I8020" t="str">
        <f>VLOOKUP(E8020,'Data Produk'!$A$2:$E$2517,3,FALSE)</f>
        <v>BHINNEKA WAVE14 TW14 TRUE WIRELESS WHITE</v>
      </c>
      <c r="J8020" t="str">
        <f>VLOOKUP(E8020,'Data Produk'!$A$2:$E$2517,4,FALSE)</f>
        <v>TWS</v>
      </c>
      <c r="K8020" t="str">
        <f>VLOOKUP(D8020,'Data Outlet'!$A$2:$D$17,4,FALSE)</f>
        <v>Citra Dewi</v>
      </c>
      <c r="L8020" t="str">
        <f>VLOOKUP(D8020,'Data Outlet'!$A$2:$D$17,2,FALSE)</f>
        <v>PONDOK INDAH MALL</v>
      </c>
    </row>
    <row r="8021" spans="1:12" x14ac:dyDescent="0.25">
      <c r="A8021" t="str">
        <f t="shared" si="252"/>
        <v>T-8020</v>
      </c>
      <c r="B8021" s="3" t="s">
        <v>2585</v>
      </c>
      <c r="C8021" s="6">
        <v>45624</v>
      </c>
      <c r="D8021" s="3" t="s">
        <v>46</v>
      </c>
      <c r="E8021" s="3" t="s">
        <v>2464</v>
      </c>
      <c r="F8021" s="10">
        <v>1</v>
      </c>
      <c r="G8021">
        <f>VLOOKUP(E8021,'Data Produk'!$A$2:$E$2517,5,FALSE)</f>
        <v>83300</v>
      </c>
      <c r="H8021">
        <f t="shared" si="251"/>
        <v>83300</v>
      </c>
      <c r="I8021" t="str">
        <f>VLOOKUP(E8021,'Data Produk'!$A$2:$E$2517,3,FALSE)</f>
        <v>BHINNEKA GO W193 OFFICE MOUSE BEIGE</v>
      </c>
      <c r="J8021" t="str">
        <f>VLOOKUP(E8021,'Data Produk'!$A$2:$E$2517,4,FALSE)</f>
        <v>OFFICE MOUSE</v>
      </c>
      <c r="K8021" t="str">
        <f>VLOOKUP(D8021,'Data Outlet'!$A$2:$D$17,4,FALSE)</f>
        <v>Citra Dewi</v>
      </c>
      <c r="L8021" t="str">
        <f>VLOOKUP(D8021,'Data Outlet'!$A$2:$D$17,2,FALSE)</f>
        <v>PONDOK INDAH MALL</v>
      </c>
    </row>
    <row r="8022" spans="1:12" x14ac:dyDescent="0.25">
      <c r="A8022" t="str">
        <f t="shared" si="252"/>
        <v>T-8021</v>
      </c>
      <c r="B8022" s="3" t="s">
        <v>2585</v>
      </c>
      <c r="C8022" s="6">
        <v>45606</v>
      </c>
      <c r="D8022" s="3" t="s">
        <v>46</v>
      </c>
      <c r="E8022" s="3" t="s">
        <v>2465</v>
      </c>
      <c r="F8022" s="10">
        <v>1</v>
      </c>
      <c r="G8022">
        <f>VLOOKUP(E8022,'Data Produk'!$A$2:$E$2517,5,FALSE)</f>
        <v>174300</v>
      </c>
      <c r="H8022">
        <f t="shared" si="251"/>
        <v>174300</v>
      </c>
      <c r="I8022" t="str">
        <f>VLOOKUP(E8022,'Data Produk'!$A$2:$E$2517,3,FALSE)</f>
        <v>BHINNEKA ATO MP905 A DESKMAT MAHA5 ANDI</v>
      </c>
      <c r="J8022" t="str">
        <f>VLOOKUP(E8022,'Data Produk'!$A$2:$E$2517,4,FALSE)</f>
        <v>DESKMAT</v>
      </c>
      <c r="K8022" t="str">
        <f>VLOOKUP(D8022,'Data Outlet'!$A$2:$D$17,4,FALSE)</f>
        <v>Citra Dewi</v>
      </c>
      <c r="L8022" t="str">
        <f>VLOOKUP(D8022,'Data Outlet'!$A$2:$D$17,2,FALSE)</f>
        <v>PONDOK INDAH MALL</v>
      </c>
    </row>
    <row r="8023" spans="1:12" x14ac:dyDescent="0.25">
      <c r="A8023" t="str">
        <f t="shared" si="252"/>
        <v>T-8022</v>
      </c>
      <c r="B8023" s="3" t="s">
        <v>2585</v>
      </c>
      <c r="C8023" s="6">
        <v>45602</v>
      </c>
      <c r="D8023" s="3" t="s">
        <v>46</v>
      </c>
      <c r="E8023" s="3" t="s">
        <v>2406</v>
      </c>
      <c r="F8023" s="10">
        <v>2</v>
      </c>
      <c r="G8023">
        <f>VLOOKUP(E8023,'Data Produk'!$A$2:$E$2517,5,FALSE)</f>
        <v>139300</v>
      </c>
      <c r="H8023">
        <f t="shared" si="251"/>
        <v>278600</v>
      </c>
      <c r="I8023" t="str">
        <f>VLOOKUP(E8023,'Data Produk'!$A$2:$E$2517,3,FALSE)</f>
        <v>BHINNEKA VENOM II WGC2 GAMING MOUSE PURPLE</v>
      </c>
      <c r="J8023" t="str">
        <f>VLOOKUP(E8023,'Data Produk'!$A$2:$E$2517,4,FALSE)</f>
        <v>MOUSE GAMING</v>
      </c>
      <c r="K8023" t="str">
        <f>VLOOKUP(D8023,'Data Outlet'!$A$2:$D$17,4,FALSE)</f>
        <v>Citra Dewi</v>
      </c>
      <c r="L8023" t="str">
        <f>VLOOKUP(D8023,'Data Outlet'!$A$2:$D$17,2,FALSE)</f>
        <v>PONDOK INDAH MALL</v>
      </c>
    </row>
    <row r="8024" spans="1:12" x14ac:dyDescent="0.25">
      <c r="A8024" t="str">
        <f t="shared" si="252"/>
        <v>T-8023</v>
      </c>
      <c r="B8024" s="3" t="s">
        <v>2585</v>
      </c>
      <c r="C8024" s="6">
        <v>45605</v>
      </c>
      <c r="D8024" s="3" t="s">
        <v>46</v>
      </c>
      <c r="E8024" s="3" t="s">
        <v>2466</v>
      </c>
      <c r="F8024" s="10">
        <v>1</v>
      </c>
      <c r="G8024">
        <f>VLOOKUP(E8024,'Data Produk'!$A$2:$E$2517,5,FALSE)</f>
        <v>69300</v>
      </c>
      <c r="H8024">
        <f t="shared" si="251"/>
        <v>69300</v>
      </c>
      <c r="I8024" t="str">
        <f>VLOOKUP(E8024,'Data Produk'!$A$2:$E$2517,3,FALSE)</f>
        <v>BHINNEKA AGILE MP453 GAMING MOUSEPAD WHITE</v>
      </c>
      <c r="J8024" t="str">
        <f>VLOOKUP(E8024,'Data Produk'!$A$2:$E$2517,4,FALSE)</f>
        <v>GAMING MOUSEPAD</v>
      </c>
      <c r="K8024" t="str">
        <f>VLOOKUP(D8024,'Data Outlet'!$A$2:$D$17,4,FALSE)</f>
        <v>Citra Dewi</v>
      </c>
      <c r="L8024" t="str">
        <f>VLOOKUP(D8024,'Data Outlet'!$A$2:$D$17,2,FALSE)</f>
        <v>PONDOK INDAH MALL</v>
      </c>
    </row>
    <row r="8025" spans="1:12" x14ac:dyDescent="0.25">
      <c r="A8025" t="str">
        <f t="shared" si="252"/>
        <v>T-8024</v>
      </c>
      <c r="B8025" s="3" t="s">
        <v>2585</v>
      </c>
      <c r="C8025" s="6">
        <v>45611</v>
      </c>
      <c r="D8025" s="3" t="s">
        <v>46</v>
      </c>
      <c r="E8025" s="3" t="s">
        <v>2467</v>
      </c>
      <c r="F8025" s="10">
        <v>1</v>
      </c>
      <c r="G8025">
        <f>VLOOKUP(E8025,'Data Produk'!$A$2:$E$2517,5,FALSE)</f>
        <v>241500</v>
      </c>
      <c r="H8025">
        <f t="shared" si="251"/>
        <v>241500</v>
      </c>
      <c r="I8025" t="str">
        <f>VLOOKUP(E8025,'Data Produk'!$A$2:$E$2517,3,FALSE)</f>
        <v>BHINNEKA ATOM104 MECHANICAL KEYBOARD GREY BLUE SWITCH</v>
      </c>
      <c r="J8025" t="str">
        <f>VLOOKUP(E8025,'Data Produk'!$A$2:$E$2517,4,FALSE)</f>
        <v>KEYBOARD GAMING</v>
      </c>
      <c r="K8025" t="str">
        <f>VLOOKUP(D8025,'Data Outlet'!$A$2:$D$17,4,FALSE)</f>
        <v>Citra Dewi</v>
      </c>
      <c r="L8025" t="str">
        <f>VLOOKUP(D8025,'Data Outlet'!$A$2:$D$17,2,FALSE)</f>
        <v>PONDOK INDAH MALL</v>
      </c>
    </row>
    <row r="8026" spans="1:12" x14ac:dyDescent="0.25">
      <c r="A8026" t="str">
        <f t="shared" si="252"/>
        <v>T-8025</v>
      </c>
      <c r="B8026" s="3" t="s">
        <v>2585</v>
      </c>
      <c r="C8026" s="6">
        <v>45613</v>
      </c>
      <c r="D8026" s="3" t="s">
        <v>46</v>
      </c>
      <c r="E8026" s="3" t="s">
        <v>2468</v>
      </c>
      <c r="F8026" s="10">
        <v>5</v>
      </c>
      <c r="G8026">
        <f>VLOOKUP(E8026,'Data Produk'!$A$2:$E$2517,5,FALSE)</f>
        <v>349300</v>
      </c>
      <c r="H8026">
        <f t="shared" si="251"/>
        <v>1746500</v>
      </c>
      <c r="I8026" t="str">
        <f>VLOOKUP(E8026,'Data Produk'!$A$2:$E$2517,3,FALSE)</f>
        <v>BHINNEKA ATO MP905 DESKMAT ONE PIECE ZORO</v>
      </c>
      <c r="J8026" t="str">
        <f>VLOOKUP(E8026,'Data Produk'!$A$2:$E$2517,4,FALSE)</f>
        <v>DESKMAT</v>
      </c>
      <c r="K8026" t="str">
        <f>VLOOKUP(D8026,'Data Outlet'!$A$2:$D$17,4,FALSE)</f>
        <v>Citra Dewi</v>
      </c>
      <c r="L8026" t="str">
        <f>VLOOKUP(D8026,'Data Outlet'!$A$2:$D$17,2,FALSE)</f>
        <v>PONDOK INDAH MALL</v>
      </c>
    </row>
    <row r="8027" spans="1:12" x14ac:dyDescent="0.25">
      <c r="A8027" t="str">
        <f t="shared" si="252"/>
        <v>T-8026</v>
      </c>
      <c r="B8027" s="3" t="s">
        <v>2585</v>
      </c>
      <c r="C8027" s="6">
        <v>45622</v>
      </c>
      <c r="D8027" s="3" t="s">
        <v>46</v>
      </c>
      <c r="E8027" s="3" t="s">
        <v>2416</v>
      </c>
      <c r="F8027" s="10">
        <v>2</v>
      </c>
      <c r="G8027">
        <f>VLOOKUP(E8027,'Data Produk'!$A$2:$E$2517,5,FALSE)</f>
        <v>139300</v>
      </c>
      <c r="H8027">
        <f t="shared" si="251"/>
        <v>278600</v>
      </c>
      <c r="I8027" t="str">
        <f>VLOOKUP(E8027,'Data Produk'!$A$2:$E$2517,3,FALSE)</f>
        <v>BHINNEKA CHIEF II HG20 GAMING HEADSET WHITE</v>
      </c>
      <c r="J8027" t="str">
        <f>VLOOKUP(E8027,'Data Produk'!$A$2:$E$2517,4,FALSE)</f>
        <v>GAMING HEADSET</v>
      </c>
      <c r="K8027" t="str">
        <f>VLOOKUP(D8027,'Data Outlet'!$A$2:$D$17,4,FALSE)</f>
        <v>Citra Dewi</v>
      </c>
      <c r="L8027" t="str">
        <f>VLOOKUP(D8027,'Data Outlet'!$A$2:$D$17,2,FALSE)</f>
        <v>PONDOK INDAH MALL</v>
      </c>
    </row>
    <row r="8028" spans="1:12" x14ac:dyDescent="0.25">
      <c r="A8028" t="str">
        <f t="shared" si="252"/>
        <v>T-8027</v>
      </c>
      <c r="B8028" s="3" t="s">
        <v>2585</v>
      </c>
      <c r="C8028" s="6">
        <v>45623</v>
      </c>
      <c r="D8028" s="3" t="s">
        <v>46</v>
      </c>
      <c r="E8028" s="3" t="s">
        <v>2335</v>
      </c>
      <c r="F8028" s="10">
        <v>2</v>
      </c>
      <c r="G8028">
        <f>VLOOKUP(E8028,'Data Produk'!$A$2:$E$2517,5,FALSE)</f>
        <v>174300</v>
      </c>
      <c r="H8028">
        <f t="shared" si="251"/>
        <v>348600</v>
      </c>
      <c r="I8028" t="str">
        <f>VLOOKUP(E8028,'Data Produk'!$A$2:$E$2517,3,FALSE)</f>
        <v>BHINNEKA GO TUNE WH06 WIRELESS HEADSET BEIGE</v>
      </c>
      <c r="J8028" t="str">
        <f>VLOOKUP(E8028,'Data Produk'!$A$2:$E$2517,4,FALSE)</f>
        <v>WIRELESS HEADSET</v>
      </c>
      <c r="K8028" t="str">
        <f>VLOOKUP(D8028,'Data Outlet'!$A$2:$D$17,4,FALSE)</f>
        <v>Citra Dewi</v>
      </c>
      <c r="L8028" t="str">
        <f>VLOOKUP(D8028,'Data Outlet'!$A$2:$D$17,2,FALSE)</f>
        <v>PONDOK INDAH MALL</v>
      </c>
    </row>
    <row r="8029" spans="1:12" x14ac:dyDescent="0.25">
      <c r="A8029" t="str">
        <f t="shared" si="252"/>
        <v>T-8028</v>
      </c>
      <c r="B8029" s="3" t="s">
        <v>2585</v>
      </c>
      <c r="C8029" s="6">
        <v>45603</v>
      </c>
      <c r="D8029" s="3" t="s">
        <v>46</v>
      </c>
      <c r="E8029" s="3" t="s">
        <v>2345</v>
      </c>
      <c r="F8029" s="10">
        <v>1</v>
      </c>
      <c r="G8029">
        <f>VLOOKUP(E8029,'Data Produk'!$A$2:$E$2517,5,FALSE)</f>
        <v>230300</v>
      </c>
      <c r="H8029">
        <f t="shared" si="251"/>
        <v>230300</v>
      </c>
      <c r="I8029" t="str">
        <f>VLOOKUP(E8029,'Data Produk'!$A$2:$E$2517,3,FALSE)</f>
        <v>BHINNEKA ATOM81 75% MECHANICAL KEYBOARD NAVY BLUE BLUE SWITCH</v>
      </c>
      <c r="J8029" t="str">
        <f>VLOOKUP(E8029,'Data Produk'!$A$2:$E$2517,4,FALSE)</f>
        <v>KEYBOARD GAMING</v>
      </c>
      <c r="K8029" t="str">
        <f>VLOOKUP(D8029,'Data Outlet'!$A$2:$D$17,4,FALSE)</f>
        <v>Citra Dewi</v>
      </c>
      <c r="L8029" t="str">
        <f>VLOOKUP(D8029,'Data Outlet'!$A$2:$D$17,2,FALSE)</f>
        <v>PONDOK INDAH MALL</v>
      </c>
    </row>
    <row r="8030" spans="1:12" x14ac:dyDescent="0.25">
      <c r="A8030" t="str">
        <f t="shared" si="252"/>
        <v>T-8029</v>
      </c>
      <c r="B8030" s="3" t="s">
        <v>2585</v>
      </c>
      <c r="C8030" s="6">
        <v>45622</v>
      </c>
      <c r="D8030" s="3" t="s">
        <v>46</v>
      </c>
      <c r="E8030" s="3" t="s">
        <v>2412</v>
      </c>
      <c r="F8030" s="10">
        <v>1</v>
      </c>
      <c r="G8030">
        <f>VLOOKUP(E8030,'Data Produk'!$A$2:$E$2517,5,FALSE)</f>
        <v>83300</v>
      </c>
      <c r="H8030">
        <f t="shared" si="251"/>
        <v>83300</v>
      </c>
      <c r="I8030" t="str">
        <f>VLOOKUP(E8030,'Data Produk'!$A$2:$E$2517,3,FALSE)</f>
        <v>BHINNEKA GO W193 OFFICE MOUSE PINK</v>
      </c>
      <c r="J8030" t="str">
        <f>VLOOKUP(E8030,'Data Produk'!$A$2:$E$2517,4,FALSE)</f>
        <v>OFFICE MOUSE</v>
      </c>
      <c r="K8030" t="str">
        <f>VLOOKUP(D8030,'Data Outlet'!$A$2:$D$17,4,FALSE)</f>
        <v>Citra Dewi</v>
      </c>
      <c r="L8030" t="str">
        <f>VLOOKUP(D8030,'Data Outlet'!$A$2:$D$17,2,FALSE)</f>
        <v>PONDOK INDAH MALL</v>
      </c>
    </row>
    <row r="8031" spans="1:12" x14ac:dyDescent="0.25">
      <c r="A8031" t="str">
        <f t="shared" si="252"/>
        <v>T-8030</v>
      </c>
      <c r="B8031" s="3" t="s">
        <v>2585</v>
      </c>
      <c r="C8031" s="6">
        <v>45601</v>
      </c>
      <c r="D8031" s="3" t="s">
        <v>46</v>
      </c>
      <c r="E8031" s="3" t="s">
        <v>2329</v>
      </c>
      <c r="F8031" s="10">
        <v>3</v>
      </c>
      <c r="G8031">
        <f>VLOOKUP(E8031,'Data Produk'!$A$2:$E$2517,5,FALSE)</f>
        <v>62300</v>
      </c>
      <c r="H8031">
        <f t="shared" si="251"/>
        <v>186900</v>
      </c>
      <c r="I8031" t="str">
        <f>VLOOKUP(E8031,'Data Produk'!$A$2:$E$2517,3,FALSE)</f>
        <v>BHINNEKA AGILE MP353 GAMING MOUSEPAD BLACK</v>
      </c>
      <c r="J8031" t="str">
        <f>VLOOKUP(E8031,'Data Produk'!$A$2:$E$2517,4,FALSE)</f>
        <v>GAMING MOUSEPAD</v>
      </c>
      <c r="K8031" t="str">
        <f>VLOOKUP(D8031,'Data Outlet'!$A$2:$D$17,4,FALSE)</f>
        <v>Citra Dewi</v>
      </c>
      <c r="L8031" t="str">
        <f>VLOOKUP(D8031,'Data Outlet'!$A$2:$D$17,2,FALSE)</f>
        <v>PONDOK INDAH MALL</v>
      </c>
    </row>
    <row r="8032" spans="1:12" x14ac:dyDescent="0.25">
      <c r="A8032" t="str">
        <f t="shared" si="252"/>
        <v>T-8031</v>
      </c>
      <c r="B8032" s="3" t="s">
        <v>2585</v>
      </c>
      <c r="C8032" s="6">
        <v>45605</v>
      </c>
      <c r="D8032" s="3" t="s">
        <v>46</v>
      </c>
      <c r="E8032" s="3" t="s">
        <v>2387</v>
      </c>
      <c r="F8032" s="10">
        <v>1</v>
      </c>
      <c r="G8032">
        <f>VLOOKUP(E8032,'Data Produk'!$A$2:$E$2517,5,FALSE)</f>
        <v>241500</v>
      </c>
      <c r="H8032">
        <f t="shared" si="251"/>
        <v>241500</v>
      </c>
      <c r="I8032" t="str">
        <f>VLOOKUP(E8032,'Data Produk'!$A$2:$E$2517,3,FALSE)</f>
        <v>BHINNEKA ATOM96 95% MECHANICAL KEYBOARD NAVY BLUE RED SWITCH</v>
      </c>
      <c r="J8032" t="str">
        <f>VLOOKUP(E8032,'Data Produk'!$A$2:$E$2517,4,FALSE)</f>
        <v>KEYBOARD GAMING</v>
      </c>
      <c r="K8032" t="str">
        <f>VLOOKUP(D8032,'Data Outlet'!$A$2:$D$17,4,FALSE)</f>
        <v>Citra Dewi</v>
      </c>
      <c r="L8032" t="str">
        <f>VLOOKUP(D8032,'Data Outlet'!$A$2:$D$17,2,FALSE)</f>
        <v>PONDOK INDAH MALL</v>
      </c>
    </row>
    <row r="8033" spans="1:12" x14ac:dyDescent="0.25">
      <c r="A8033" t="str">
        <f t="shared" si="252"/>
        <v>T-8032</v>
      </c>
      <c r="B8033" s="3" t="s">
        <v>2585</v>
      </c>
      <c r="C8033" s="6">
        <v>45614</v>
      </c>
      <c r="D8033" s="3" t="s">
        <v>46</v>
      </c>
      <c r="E8033" s="3" t="s">
        <v>2374</v>
      </c>
      <c r="F8033" s="10">
        <v>2</v>
      </c>
      <c r="G8033">
        <f>VLOOKUP(E8033,'Data Produk'!$A$2:$E$2517,5,FALSE)</f>
        <v>980000</v>
      </c>
      <c r="H8033">
        <f t="shared" si="251"/>
        <v>1960000</v>
      </c>
      <c r="I8033" t="str">
        <f>VLOOKUP(E8033,'Data Produk'!$A$2:$E$2517,3,FALSE)</f>
        <v>BHINNEKA FOA300P OFFICE CHAIR BLACK</v>
      </c>
      <c r="J8033" t="str">
        <f>VLOOKUP(E8033,'Data Produk'!$A$2:$E$2517,4,FALSE)</f>
        <v>OFFICE CHAIR</v>
      </c>
      <c r="K8033" t="str">
        <f>VLOOKUP(D8033,'Data Outlet'!$A$2:$D$17,4,FALSE)</f>
        <v>Citra Dewi</v>
      </c>
      <c r="L8033" t="str">
        <f>VLOOKUP(D8033,'Data Outlet'!$A$2:$D$17,2,FALSE)</f>
        <v>PONDOK INDAH MALL</v>
      </c>
    </row>
    <row r="8034" spans="1:12" x14ac:dyDescent="0.25">
      <c r="A8034" t="str">
        <f t="shared" si="252"/>
        <v>T-8033</v>
      </c>
      <c r="B8034" s="3" t="s">
        <v>2585</v>
      </c>
      <c r="C8034" s="6">
        <v>45625</v>
      </c>
      <c r="D8034" s="3" t="s">
        <v>46</v>
      </c>
      <c r="E8034" s="3" t="s">
        <v>2382</v>
      </c>
      <c r="F8034" s="10">
        <v>1</v>
      </c>
      <c r="G8034">
        <f>VLOOKUP(E8034,'Data Produk'!$A$2:$E$2517,5,FALSE)</f>
        <v>0</v>
      </c>
      <c r="H8034">
        <f t="shared" si="251"/>
        <v>0</v>
      </c>
      <c r="I8034" t="str">
        <f>VLOOKUP(E8034,'Data Produk'!$A$2:$E$2517,3,FALSE)</f>
        <v>ACK02 SANJI Keycaps One Piece Original</v>
      </c>
      <c r="J8034" t="str">
        <f>VLOOKUP(E8034,'Data Produk'!$A$2:$E$2517,4,FALSE)</f>
        <v>OTHER ACCESSORIES</v>
      </c>
      <c r="K8034" t="str">
        <f>VLOOKUP(D8034,'Data Outlet'!$A$2:$D$17,4,FALSE)</f>
        <v>Citra Dewi</v>
      </c>
      <c r="L8034" t="str">
        <f>VLOOKUP(D8034,'Data Outlet'!$A$2:$D$17,2,FALSE)</f>
        <v>PONDOK INDAH MALL</v>
      </c>
    </row>
    <row r="8035" spans="1:12" x14ac:dyDescent="0.25">
      <c r="A8035" t="str">
        <f t="shared" si="252"/>
        <v>T-8034</v>
      </c>
      <c r="B8035" s="3" t="s">
        <v>2585</v>
      </c>
      <c r="C8035" s="6">
        <v>45599</v>
      </c>
      <c r="D8035" s="3" t="s">
        <v>46</v>
      </c>
      <c r="E8035" s="3" t="s">
        <v>2312</v>
      </c>
      <c r="F8035" s="10">
        <v>1</v>
      </c>
      <c r="G8035">
        <f>VLOOKUP(E8035,'Data Produk'!$A$2:$E$2517,5,FALSE)</f>
        <v>160300</v>
      </c>
      <c r="H8035">
        <f t="shared" si="251"/>
        <v>160300</v>
      </c>
      <c r="I8035" t="str">
        <f>VLOOKUP(E8035,'Data Produk'!$A$2:$E$2517,3,FALSE)</f>
        <v>BHINNEKA POWER PACK T1 10.000 mAh 22,5W POWERBANK BLACK</v>
      </c>
      <c r="J8035" t="str">
        <f>VLOOKUP(E8035,'Data Produk'!$A$2:$E$2517,4,FALSE)</f>
        <v>POWERBANK</v>
      </c>
      <c r="K8035" t="str">
        <f>VLOOKUP(D8035,'Data Outlet'!$A$2:$D$17,4,FALSE)</f>
        <v>Citra Dewi</v>
      </c>
      <c r="L8035" t="str">
        <f>VLOOKUP(D8035,'Data Outlet'!$A$2:$D$17,2,FALSE)</f>
        <v>PONDOK INDAH MALL</v>
      </c>
    </row>
    <row r="8036" spans="1:12" x14ac:dyDescent="0.25">
      <c r="A8036" t="str">
        <f t="shared" si="252"/>
        <v>T-8035</v>
      </c>
      <c r="B8036" s="3" t="s">
        <v>2585</v>
      </c>
      <c r="C8036" s="6">
        <v>45616</v>
      </c>
      <c r="D8036" s="3" t="s">
        <v>46</v>
      </c>
      <c r="E8036" s="3" t="s">
        <v>2392</v>
      </c>
      <c r="F8036" s="10">
        <v>2</v>
      </c>
      <c r="G8036">
        <f>VLOOKUP(E8036,'Data Produk'!$A$2:$E$2517,5,FALSE)</f>
        <v>241500</v>
      </c>
      <c r="H8036">
        <f t="shared" si="251"/>
        <v>483000</v>
      </c>
      <c r="I8036" t="str">
        <f>VLOOKUP(E8036,'Data Produk'!$A$2:$E$2517,3,FALSE)</f>
        <v>BHINNEKA ATOM96 95% MECHANICAL KEYBOARD NAVY BLUE BLUE SWITCH</v>
      </c>
      <c r="J8036" t="str">
        <f>VLOOKUP(E8036,'Data Produk'!$A$2:$E$2517,4,FALSE)</f>
        <v>KEYBOARD GAMING</v>
      </c>
      <c r="K8036" t="str">
        <f>VLOOKUP(D8036,'Data Outlet'!$A$2:$D$17,4,FALSE)</f>
        <v>Citra Dewi</v>
      </c>
      <c r="L8036" t="str">
        <f>VLOOKUP(D8036,'Data Outlet'!$A$2:$D$17,2,FALSE)</f>
        <v>PONDOK INDAH MALL</v>
      </c>
    </row>
    <row r="8037" spans="1:12" x14ac:dyDescent="0.25">
      <c r="A8037" t="str">
        <f t="shared" si="252"/>
        <v>T-8036</v>
      </c>
      <c r="B8037" s="3" t="s">
        <v>2585</v>
      </c>
      <c r="C8037" s="6">
        <v>45613</v>
      </c>
      <c r="D8037" s="3" t="s">
        <v>46</v>
      </c>
      <c r="E8037" s="3" t="s">
        <v>2366</v>
      </c>
      <c r="F8037" s="10">
        <v>1</v>
      </c>
      <c r="G8037">
        <f>VLOOKUP(E8037,'Data Produk'!$A$2:$E$2517,5,FALSE)</f>
        <v>174300</v>
      </c>
      <c r="H8037">
        <f t="shared" si="251"/>
        <v>174300</v>
      </c>
      <c r="I8037" t="str">
        <f>VLOOKUP(E8037,'Data Produk'!$A$2:$E$2517,3,FALSE)</f>
        <v>BHINNEKA ATO MP905 B DESKMAT MAHA5 ALIA</v>
      </c>
      <c r="J8037" t="str">
        <f>VLOOKUP(E8037,'Data Produk'!$A$2:$E$2517,4,FALSE)</f>
        <v>DESKMAT</v>
      </c>
      <c r="K8037" t="str">
        <f>VLOOKUP(D8037,'Data Outlet'!$A$2:$D$17,4,FALSE)</f>
        <v>Citra Dewi</v>
      </c>
      <c r="L8037" t="str">
        <f>VLOOKUP(D8037,'Data Outlet'!$A$2:$D$17,2,FALSE)</f>
        <v>PONDOK INDAH MALL</v>
      </c>
    </row>
    <row r="8038" spans="1:12" x14ac:dyDescent="0.25">
      <c r="A8038" t="str">
        <f t="shared" si="252"/>
        <v>T-8037</v>
      </c>
      <c r="B8038" s="3" t="s">
        <v>2585</v>
      </c>
      <c r="C8038" s="6">
        <v>45609</v>
      </c>
      <c r="D8038" s="3" t="s">
        <v>46</v>
      </c>
      <c r="E8038" s="3" t="s">
        <v>2469</v>
      </c>
      <c r="F8038" s="10">
        <v>1</v>
      </c>
      <c r="G8038">
        <f>VLOOKUP(E8038,'Data Produk'!$A$2:$E$2517,5,FALSE)</f>
        <v>241500</v>
      </c>
      <c r="H8038">
        <f t="shared" si="251"/>
        <v>241500</v>
      </c>
      <c r="I8038" t="str">
        <f>VLOOKUP(E8038,'Data Produk'!$A$2:$E$2517,3,FALSE)</f>
        <v>BHINNEKA ATOM104 MECHANICAL KEYBOARD BLACK BLUE SWITCH</v>
      </c>
      <c r="J8038" t="str">
        <f>VLOOKUP(E8038,'Data Produk'!$A$2:$E$2517,4,FALSE)</f>
        <v>KEYBOARD GAMING</v>
      </c>
      <c r="K8038" t="str">
        <f>VLOOKUP(D8038,'Data Outlet'!$A$2:$D$17,4,FALSE)</f>
        <v>Citra Dewi</v>
      </c>
      <c r="L8038" t="str">
        <f>VLOOKUP(D8038,'Data Outlet'!$A$2:$D$17,2,FALSE)</f>
        <v>PONDOK INDAH MALL</v>
      </c>
    </row>
    <row r="8039" spans="1:12" x14ac:dyDescent="0.25">
      <c r="A8039" t="str">
        <f t="shared" si="252"/>
        <v>T-8038</v>
      </c>
      <c r="B8039" s="3" t="s">
        <v>2585</v>
      </c>
      <c r="C8039" s="6">
        <v>45606</v>
      </c>
      <c r="D8039" s="3" t="s">
        <v>46</v>
      </c>
      <c r="E8039" s="3" t="s">
        <v>2347</v>
      </c>
      <c r="F8039" s="10">
        <v>2</v>
      </c>
      <c r="G8039">
        <f>VLOOKUP(E8039,'Data Produk'!$A$2:$E$2517,5,FALSE)</f>
        <v>174300</v>
      </c>
      <c r="H8039">
        <f t="shared" si="251"/>
        <v>348600</v>
      </c>
      <c r="I8039" t="str">
        <f>VLOOKUP(E8039,'Data Produk'!$A$2:$E$2517,3,FALSE)</f>
        <v>BHINNEKA GO TUNE WH06 WIRELESS HEADSET GUN (BLACK)</v>
      </c>
      <c r="J8039" t="str">
        <f>VLOOKUP(E8039,'Data Produk'!$A$2:$E$2517,4,FALSE)</f>
        <v>WIRELESS HEADSET</v>
      </c>
      <c r="K8039" t="str">
        <f>VLOOKUP(D8039,'Data Outlet'!$A$2:$D$17,4,FALSE)</f>
        <v>Citra Dewi</v>
      </c>
      <c r="L8039" t="str">
        <f>VLOOKUP(D8039,'Data Outlet'!$A$2:$D$17,2,FALSE)</f>
        <v>PONDOK INDAH MALL</v>
      </c>
    </row>
    <row r="8040" spans="1:12" x14ac:dyDescent="0.25">
      <c r="A8040" t="str">
        <f t="shared" si="252"/>
        <v>T-8039</v>
      </c>
      <c r="B8040" s="3" t="s">
        <v>2585</v>
      </c>
      <c r="C8040" s="6">
        <v>45603</v>
      </c>
      <c r="D8040" s="3" t="s">
        <v>46</v>
      </c>
      <c r="E8040" s="3" t="s">
        <v>2470</v>
      </c>
      <c r="F8040" s="10">
        <v>1</v>
      </c>
      <c r="G8040">
        <f>VLOOKUP(E8040,'Data Produk'!$A$2:$E$2517,5,FALSE)</f>
        <v>24500</v>
      </c>
      <c r="H8040">
        <f t="shared" si="251"/>
        <v>24500</v>
      </c>
      <c r="I8040" t="str">
        <f>VLOOKUP(E8040,'Data Produk'!$A$2:$E$2517,3,FALSE)</f>
        <v>BHINNEKA DURALINK KLB1201 RED</v>
      </c>
      <c r="J8040" t="str">
        <f>VLOOKUP(E8040,'Data Produk'!$A$2:$E$2517,4,FALSE)</f>
        <v>CABLE</v>
      </c>
      <c r="K8040" t="str">
        <f>VLOOKUP(D8040,'Data Outlet'!$A$2:$D$17,4,FALSE)</f>
        <v>Citra Dewi</v>
      </c>
      <c r="L8040" t="str">
        <f>VLOOKUP(D8040,'Data Outlet'!$A$2:$D$17,2,FALSE)</f>
        <v>PONDOK INDAH MALL</v>
      </c>
    </row>
    <row r="8041" spans="1:12" x14ac:dyDescent="0.25">
      <c r="A8041" t="str">
        <f t="shared" si="252"/>
        <v>T-8040</v>
      </c>
      <c r="B8041" s="3" t="s">
        <v>2585</v>
      </c>
      <c r="C8041" s="6">
        <v>45626</v>
      </c>
      <c r="D8041" s="3" t="s">
        <v>46</v>
      </c>
      <c r="E8041" s="3" t="s">
        <v>2471</v>
      </c>
      <c r="F8041" s="10">
        <v>1</v>
      </c>
      <c r="G8041">
        <f>VLOOKUP(E8041,'Data Produk'!$A$2:$E$2517,5,FALSE)</f>
        <v>629300</v>
      </c>
      <c r="H8041">
        <f t="shared" si="251"/>
        <v>629300</v>
      </c>
      <c r="I8041" t="str">
        <f>VLOOKUP(E8041,'Data Produk'!$A$2:$E$2517,3,FALSE)</f>
        <v>BHINNEKA ARIA XD7 GAMING MOUSE ZORO</v>
      </c>
      <c r="J8041" t="str">
        <f>VLOOKUP(E8041,'Data Produk'!$A$2:$E$2517,4,FALSE)</f>
        <v>MOUSE GAMING</v>
      </c>
      <c r="K8041" t="str">
        <f>VLOOKUP(D8041,'Data Outlet'!$A$2:$D$17,4,FALSE)</f>
        <v>Citra Dewi</v>
      </c>
      <c r="L8041" t="str">
        <f>VLOOKUP(D8041,'Data Outlet'!$A$2:$D$17,2,FALSE)</f>
        <v>PONDOK INDAH MALL</v>
      </c>
    </row>
    <row r="8042" spans="1:12" x14ac:dyDescent="0.25">
      <c r="A8042" t="str">
        <f t="shared" si="252"/>
        <v>T-8041</v>
      </c>
      <c r="B8042" s="3" t="s">
        <v>2585</v>
      </c>
      <c r="C8042" s="6">
        <v>45602</v>
      </c>
      <c r="D8042" s="3" t="s">
        <v>46</v>
      </c>
      <c r="E8042" s="3" t="s">
        <v>2472</v>
      </c>
      <c r="F8042" s="10">
        <v>2</v>
      </c>
      <c r="G8042">
        <f>VLOOKUP(E8042,'Data Produk'!$A$2:$E$2517,5,FALSE)</f>
        <v>20300</v>
      </c>
      <c r="H8042">
        <f t="shared" si="251"/>
        <v>40600</v>
      </c>
      <c r="I8042" t="str">
        <f>VLOOKUP(E8042,'Data Produk'!$A$2:$E$2517,3,FALSE)</f>
        <v>BHINNEKA LINKPODS ES3 WIRED EARBUDS BLACK</v>
      </c>
      <c r="J8042" t="str">
        <f>VLOOKUP(E8042,'Data Produk'!$A$2:$E$2517,4,FALSE)</f>
        <v>EARPHONE</v>
      </c>
      <c r="K8042" t="str">
        <f>VLOOKUP(D8042,'Data Outlet'!$A$2:$D$17,4,FALSE)</f>
        <v>Citra Dewi</v>
      </c>
      <c r="L8042" t="str">
        <f>VLOOKUP(D8042,'Data Outlet'!$A$2:$D$17,2,FALSE)</f>
        <v>PONDOK INDAH MALL</v>
      </c>
    </row>
    <row r="8043" spans="1:12" x14ac:dyDescent="0.25">
      <c r="A8043" t="str">
        <f t="shared" si="252"/>
        <v>T-8042</v>
      </c>
      <c r="B8043" s="3" t="s">
        <v>2585</v>
      </c>
      <c r="C8043" s="6">
        <v>45604</v>
      </c>
      <c r="D8043" s="3" t="s">
        <v>46</v>
      </c>
      <c r="E8043" s="3" t="s">
        <v>2384</v>
      </c>
      <c r="F8043" s="10">
        <v>1</v>
      </c>
      <c r="G8043">
        <f>VLOOKUP(E8043,'Data Produk'!$A$2:$E$2517,5,FALSE)</f>
        <v>241500</v>
      </c>
      <c r="H8043">
        <f t="shared" si="251"/>
        <v>241500</v>
      </c>
      <c r="I8043" t="str">
        <f>VLOOKUP(E8043,'Data Produk'!$A$2:$E$2517,3,FALSE)</f>
        <v>BHINNEKA ATOM96 95% MECHANICAL KEYBOARD SKY BLUE BLUE SWITCH</v>
      </c>
      <c r="J8043" t="str">
        <f>VLOOKUP(E8043,'Data Produk'!$A$2:$E$2517,4,FALSE)</f>
        <v>KEYBOARD GAMING</v>
      </c>
      <c r="K8043" t="str">
        <f>VLOOKUP(D8043,'Data Outlet'!$A$2:$D$17,4,FALSE)</f>
        <v>Citra Dewi</v>
      </c>
      <c r="L8043" t="str">
        <f>VLOOKUP(D8043,'Data Outlet'!$A$2:$D$17,2,FALSE)</f>
        <v>PONDOK INDAH MALL</v>
      </c>
    </row>
    <row r="8044" spans="1:12" x14ac:dyDescent="0.25">
      <c r="A8044" t="str">
        <f t="shared" si="252"/>
        <v>T-8043</v>
      </c>
      <c r="B8044" s="3" t="s">
        <v>2585</v>
      </c>
      <c r="C8044" s="6">
        <v>45603</v>
      </c>
      <c r="D8044" s="3" t="s">
        <v>46</v>
      </c>
      <c r="E8044" s="3" t="s">
        <v>2417</v>
      </c>
      <c r="F8044" s="10">
        <v>1</v>
      </c>
      <c r="G8044">
        <f>VLOOKUP(E8044,'Data Produk'!$A$2:$E$2517,5,FALSE)</f>
        <v>349300</v>
      </c>
      <c r="H8044">
        <f t="shared" si="251"/>
        <v>349300</v>
      </c>
      <c r="I8044" t="str">
        <f>VLOOKUP(E8044,'Data Produk'!$A$2:$E$2517,3,FALSE)</f>
        <v>BHINNEKA ATO MP905 DESKMAT ONE PIECE SANJI</v>
      </c>
      <c r="J8044" t="str">
        <f>VLOOKUP(E8044,'Data Produk'!$A$2:$E$2517,4,FALSE)</f>
        <v>DESKMAT</v>
      </c>
      <c r="K8044" t="str">
        <f>VLOOKUP(D8044,'Data Outlet'!$A$2:$D$17,4,FALSE)</f>
        <v>Citra Dewi</v>
      </c>
      <c r="L8044" t="str">
        <f>VLOOKUP(D8044,'Data Outlet'!$A$2:$D$17,2,FALSE)</f>
        <v>PONDOK INDAH MALL</v>
      </c>
    </row>
    <row r="8045" spans="1:12" x14ac:dyDescent="0.25">
      <c r="A8045" t="str">
        <f t="shared" si="252"/>
        <v>T-8044</v>
      </c>
      <c r="B8045" s="3" t="s">
        <v>2585</v>
      </c>
      <c r="C8045" s="6">
        <v>45625</v>
      </c>
      <c r="D8045" s="3" t="s">
        <v>46</v>
      </c>
      <c r="E8045" s="3" t="s">
        <v>2473</v>
      </c>
      <c r="F8045" s="10">
        <v>1</v>
      </c>
      <c r="G8045">
        <f>VLOOKUP(E8045,'Data Produk'!$A$2:$E$2517,5,FALSE)</f>
        <v>24500</v>
      </c>
      <c r="H8045">
        <f t="shared" si="251"/>
        <v>24500</v>
      </c>
      <c r="I8045" t="str">
        <f>VLOOKUP(E8045,'Data Produk'!$A$2:$E$2517,3,FALSE)</f>
        <v>BHINNEKA LINKBUDS ES4 WIRED EARBUDS WHITE</v>
      </c>
      <c r="J8045" t="str">
        <f>VLOOKUP(E8045,'Data Produk'!$A$2:$E$2517,4,FALSE)</f>
        <v>EARPHONE</v>
      </c>
      <c r="K8045" t="str">
        <f>VLOOKUP(D8045,'Data Outlet'!$A$2:$D$17,4,FALSE)</f>
        <v>Citra Dewi</v>
      </c>
      <c r="L8045" t="str">
        <f>VLOOKUP(D8045,'Data Outlet'!$A$2:$D$17,2,FALSE)</f>
        <v>PONDOK INDAH MALL</v>
      </c>
    </row>
    <row r="8046" spans="1:12" x14ac:dyDescent="0.25">
      <c r="A8046" t="str">
        <f t="shared" si="252"/>
        <v>T-8045</v>
      </c>
      <c r="B8046" s="3" t="s">
        <v>2585</v>
      </c>
      <c r="C8046" s="6">
        <v>45600</v>
      </c>
      <c r="D8046" s="3" t="s">
        <v>46</v>
      </c>
      <c r="E8046" s="3" t="s">
        <v>2393</v>
      </c>
      <c r="F8046" s="10">
        <v>1</v>
      </c>
      <c r="G8046">
        <f>VLOOKUP(E8046,'Data Produk'!$A$2:$E$2517,5,FALSE)</f>
        <v>241500</v>
      </c>
      <c r="H8046">
        <f t="shared" si="251"/>
        <v>241500</v>
      </c>
      <c r="I8046" t="str">
        <f>VLOOKUP(E8046,'Data Produk'!$A$2:$E$2517,3,FALSE)</f>
        <v>BHINNEKA ATOM96 95% MECHANICAL KEYBOARD SKY BLUE RED SWITCH</v>
      </c>
      <c r="J8046" t="str">
        <f>VLOOKUP(E8046,'Data Produk'!$A$2:$E$2517,4,FALSE)</f>
        <v>KEYBOARD GAMING</v>
      </c>
      <c r="K8046" t="str">
        <f>VLOOKUP(D8046,'Data Outlet'!$A$2:$D$17,4,FALSE)</f>
        <v>Citra Dewi</v>
      </c>
      <c r="L8046" t="str">
        <f>VLOOKUP(D8046,'Data Outlet'!$A$2:$D$17,2,FALSE)</f>
        <v>PONDOK INDAH MALL</v>
      </c>
    </row>
    <row r="8047" spans="1:12" x14ac:dyDescent="0.25">
      <c r="A8047" t="str">
        <f t="shared" si="252"/>
        <v>T-8046</v>
      </c>
      <c r="B8047" s="3" t="s">
        <v>2585</v>
      </c>
      <c r="C8047" s="6">
        <v>45621</v>
      </c>
      <c r="D8047" s="3" t="s">
        <v>46</v>
      </c>
      <c r="E8047" s="3" t="s">
        <v>2474</v>
      </c>
      <c r="F8047" s="10">
        <v>2</v>
      </c>
      <c r="G8047">
        <f>VLOOKUP(E8047,'Data Produk'!$A$2:$E$2517,5,FALSE)</f>
        <v>69300</v>
      </c>
      <c r="H8047">
        <f t="shared" si="251"/>
        <v>138600</v>
      </c>
      <c r="I8047" t="str">
        <f>VLOOKUP(E8047,'Data Produk'!$A$2:$E$2517,3,FALSE)</f>
        <v>BHINNEKA Gaming Headset Stand Tower AC3004 MINT</v>
      </c>
      <c r="J8047" t="str">
        <f>VLOOKUP(E8047,'Data Produk'!$A$2:$E$2517,4,FALSE)</f>
        <v>OTHER ACCESSORIES</v>
      </c>
      <c r="K8047" t="str">
        <f>VLOOKUP(D8047,'Data Outlet'!$A$2:$D$17,4,FALSE)</f>
        <v>Citra Dewi</v>
      </c>
      <c r="L8047" t="str">
        <f>VLOOKUP(D8047,'Data Outlet'!$A$2:$D$17,2,FALSE)</f>
        <v>PONDOK INDAH MALL</v>
      </c>
    </row>
    <row r="8048" spans="1:12" x14ac:dyDescent="0.25">
      <c r="A8048" t="str">
        <f t="shared" si="252"/>
        <v>T-8047</v>
      </c>
      <c r="B8048" s="3" t="s">
        <v>2585</v>
      </c>
      <c r="C8048" s="6">
        <v>45583</v>
      </c>
      <c r="D8048" s="3" t="s">
        <v>47</v>
      </c>
      <c r="E8048" s="3" t="s">
        <v>2475</v>
      </c>
      <c r="F8048" s="10">
        <v>1</v>
      </c>
      <c r="G8048">
        <f>VLOOKUP(E8048,'Data Produk'!$A$2:$E$2517,5,FALSE)</f>
        <v>97300</v>
      </c>
      <c r="H8048">
        <f t="shared" si="251"/>
        <v>97300</v>
      </c>
      <c r="I8048" t="str">
        <f>VLOOKUP(E8048,'Data Produk'!$A$2:$E$2517,3,FALSE)</f>
        <v>BHINNEKA WAVE12 TW12 TRUE WIRELESS BLACK</v>
      </c>
      <c r="J8048" t="str">
        <f>VLOOKUP(E8048,'Data Produk'!$A$2:$E$2517,4,FALSE)</f>
        <v>TWS</v>
      </c>
      <c r="K8048" t="str">
        <f>VLOOKUP(D8048,'Data Outlet'!$A$2:$D$17,4,FALSE)</f>
        <v>Joko Susilo</v>
      </c>
      <c r="L8048" t="str">
        <f>VLOOKUP(D8048,'Data Outlet'!$A$2:$D$17,2,FALSE)</f>
        <v>SUMARECON MALL BEKASI</v>
      </c>
    </row>
    <row r="8049" spans="1:12" x14ac:dyDescent="0.25">
      <c r="A8049" t="str">
        <f t="shared" si="252"/>
        <v>T-8048</v>
      </c>
      <c r="B8049" s="3" t="s">
        <v>2585</v>
      </c>
      <c r="C8049" s="6">
        <v>45580</v>
      </c>
      <c r="D8049" s="3" t="s">
        <v>46</v>
      </c>
      <c r="E8049" s="3" t="s">
        <v>2413</v>
      </c>
      <c r="F8049" s="10">
        <v>3</v>
      </c>
      <c r="G8049">
        <f>VLOOKUP(E8049,'Data Produk'!$A$2:$E$2517,5,FALSE)</f>
        <v>139300</v>
      </c>
      <c r="H8049">
        <f t="shared" si="251"/>
        <v>417900</v>
      </c>
      <c r="I8049" t="str">
        <f>VLOOKUP(E8049,'Data Produk'!$A$2:$E$2517,3,FALSE)</f>
        <v>BHINNEKA CHIEF II HG20 GAMING HEADSET BLACK</v>
      </c>
      <c r="J8049" t="str">
        <f>VLOOKUP(E8049,'Data Produk'!$A$2:$E$2517,4,FALSE)</f>
        <v>GAMING HEADSET</v>
      </c>
      <c r="K8049" t="str">
        <f>VLOOKUP(D8049,'Data Outlet'!$A$2:$D$17,4,FALSE)</f>
        <v>Citra Dewi</v>
      </c>
      <c r="L8049" t="str">
        <f>VLOOKUP(D8049,'Data Outlet'!$A$2:$D$17,2,FALSE)</f>
        <v>PONDOK INDAH MALL</v>
      </c>
    </row>
    <row r="8050" spans="1:12" x14ac:dyDescent="0.25">
      <c r="A8050" t="str">
        <f t="shared" si="252"/>
        <v>T-8049</v>
      </c>
      <c r="B8050" s="3" t="s">
        <v>2585</v>
      </c>
      <c r="C8050" s="6">
        <v>45588</v>
      </c>
      <c r="D8050" s="3" t="s">
        <v>46</v>
      </c>
      <c r="E8050" s="3" t="s">
        <v>2467</v>
      </c>
      <c r="F8050" s="10">
        <v>1</v>
      </c>
      <c r="G8050">
        <f>VLOOKUP(E8050,'Data Produk'!$A$2:$E$2517,5,FALSE)</f>
        <v>241500</v>
      </c>
      <c r="H8050">
        <f t="shared" si="251"/>
        <v>241500</v>
      </c>
      <c r="I8050" t="str">
        <f>VLOOKUP(E8050,'Data Produk'!$A$2:$E$2517,3,FALSE)</f>
        <v>BHINNEKA ATOM104 MECHANICAL KEYBOARD GREY BLUE SWITCH</v>
      </c>
      <c r="J8050" t="str">
        <f>VLOOKUP(E8050,'Data Produk'!$A$2:$E$2517,4,FALSE)</f>
        <v>KEYBOARD GAMING</v>
      </c>
      <c r="K8050" t="str">
        <f>VLOOKUP(D8050,'Data Outlet'!$A$2:$D$17,4,FALSE)</f>
        <v>Citra Dewi</v>
      </c>
      <c r="L8050" t="str">
        <f>VLOOKUP(D8050,'Data Outlet'!$A$2:$D$17,2,FALSE)</f>
        <v>PONDOK INDAH MALL</v>
      </c>
    </row>
    <row r="8051" spans="1:12" x14ac:dyDescent="0.25">
      <c r="A8051" t="str">
        <f t="shared" si="252"/>
        <v>T-8050</v>
      </c>
      <c r="B8051" s="3" t="s">
        <v>2585</v>
      </c>
      <c r="C8051" s="6">
        <v>45591</v>
      </c>
      <c r="D8051" s="3" t="s">
        <v>46</v>
      </c>
      <c r="E8051" s="3" t="s">
        <v>2473</v>
      </c>
      <c r="F8051" s="10">
        <v>5</v>
      </c>
      <c r="G8051">
        <f>VLOOKUP(E8051,'Data Produk'!$A$2:$E$2517,5,FALSE)</f>
        <v>24500</v>
      </c>
      <c r="H8051">
        <f t="shared" si="251"/>
        <v>122500</v>
      </c>
      <c r="I8051" t="str">
        <f>VLOOKUP(E8051,'Data Produk'!$A$2:$E$2517,3,FALSE)</f>
        <v>BHINNEKA LINKBUDS ES4 WIRED EARBUDS WHITE</v>
      </c>
      <c r="J8051" t="str">
        <f>VLOOKUP(E8051,'Data Produk'!$A$2:$E$2517,4,FALSE)</f>
        <v>EARPHONE</v>
      </c>
      <c r="K8051" t="str">
        <f>VLOOKUP(D8051,'Data Outlet'!$A$2:$D$17,4,FALSE)</f>
        <v>Citra Dewi</v>
      </c>
      <c r="L8051" t="str">
        <f>VLOOKUP(D8051,'Data Outlet'!$A$2:$D$17,2,FALSE)</f>
        <v>PONDOK INDAH MALL</v>
      </c>
    </row>
    <row r="8052" spans="1:12" x14ac:dyDescent="0.25">
      <c r="A8052" t="str">
        <f t="shared" si="252"/>
        <v>T-8051</v>
      </c>
      <c r="B8052" s="3" t="s">
        <v>2585</v>
      </c>
      <c r="C8052" s="6">
        <v>45576</v>
      </c>
      <c r="D8052" s="3" t="s">
        <v>47</v>
      </c>
      <c r="E8052" s="3" t="s">
        <v>747</v>
      </c>
      <c r="F8052" s="10">
        <v>2</v>
      </c>
      <c r="G8052">
        <f>VLOOKUP(E8052,'Data Produk'!$A$2:$E$2517,5,FALSE)</f>
        <v>47700</v>
      </c>
      <c r="H8052">
        <f t="shared" si="251"/>
        <v>95400</v>
      </c>
      <c r="I8052" t="str">
        <f>VLOOKUP(E8052,'Data Produk'!$A$2:$E$2517,3,FALSE)</f>
        <v>BHINNEKA POWER MOVE 30W 2-PORTS CAR CHARGER (PD+QC) BLACK</v>
      </c>
      <c r="J8052" t="str">
        <f>VLOOKUP(E8052,'Data Produk'!$A$2:$E$2517,4,FALSE)</f>
        <v>CAR &amp; TRAVEL CHARGER</v>
      </c>
      <c r="K8052" t="str">
        <f>VLOOKUP(D8052,'Data Outlet'!$A$2:$D$17,4,FALSE)</f>
        <v>Joko Susilo</v>
      </c>
      <c r="L8052" t="str">
        <f>VLOOKUP(D8052,'Data Outlet'!$A$2:$D$17,2,FALSE)</f>
        <v>SUMARECON MALL BEKASI</v>
      </c>
    </row>
    <row r="8053" spans="1:12" x14ac:dyDescent="0.25">
      <c r="A8053" t="str">
        <f t="shared" si="252"/>
        <v>T-8052</v>
      </c>
      <c r="B8053" s="3" t="s">
        <v>2585</v>
      </c>
      <c r="C8053" s="6">
        <v>45583</v>
      </c>
      <c r="D8053" s="3" t="s">
        <v>47</v>
      </c>
      <c r="E8053" s="3" t="s">
        <v>2476</v>
      </c>
      <c r="F8053" s="10">
        <v>2</v>
      </c>
      <c r="G8053">
        <f>VLOOKUP(E8053,'Data Produk'!$A$2:$E$2517,5,FALSE)</f>
        <v>269500</v>
      </c>
      <c r="H8053">
        <f t="shared" si="251"/>
        <v>539000</v>
      </c>
      <c r="I8053" t="str">
        <f>VLOOKUP(E8053,'Data Produk'!$A$2:$E$2517,3,FALSE)</f>
        <v>BHINNEKA ATOM96 95% MECHANICAL KEYBOARD SKY BLUE RED SWITCH</v>
      </c>
      <c r="J8053" t="str">
        <f>VLOOKUP(E8053,'Data Produk'!$A$2:$E$2517,4,FALSE)</f>
        <v>KEYBOARD GAMING</v>
      </c>
      <c r="K8053" t="str">
        <f>VLOOKUP(D8053,'Data Outlet'!$A$2:$D$17,4,FALSE)</f>
        <v>Joko Susilo</v>
      </c>
      <c r="L8053" t="str">
        <f>VLOOKUP(D8053,'Data Outlet'!$A$2:$D$17,2,FALSE)</f>
        <v>SUMARECON MALL BEKASI</v>
      </c>
    </row>
    <row r="8054" spans="1:12" x14ac:dyDescent="0.25">
      <c r="A8054" t="str">
        <f t="shared" si="252"/>
        <v>T-8053</v>
      </c>
      <c r="B8054" s="3" t="s">
        <v>2585</v>
      </c>
      <c r="C8054" s="6">
        <v>45567</v>
      </c>
      <c r="D8054" s="3" t="s">
        <v>46</v>
      </c>
      <c r="E8054" s="3" t="s">
        <v>2477</v>
      </c>
      <c r="F8054" s="10">
        <v>1</v>
      </c>
      <c r="G8054">
        <f>VLOOKUP(E8054,'Data Produk'!$A$2:$E$2517,5,FALSE)</f>
        <v>20300</v>
      </c>
      <c r="H8054">
        <f t="shared" si="251"/>
        <v>20300</v>
      </c>
      <c r="I8054" t="str">
        <f>VLOOKUP(E8054,'Data Produk'!$A$2:$E$2517,3,FALSE)</f>
        <v>BHINNEKA DURALINK KLT1201 CABLE BLACK</v>
      </c>
      <c r="J8054" t="str">
        <f>VLOOKUP(E8054,'Data Produk'!$A$2:$E$2517,4,FALSE)</f>
        <v>CABLE</v>
      </c>
      <c r="K8054" t="str">
        <f>VLOOKUP(D8054,'Data Outlet'!$A$2:$D$17,4,FALSE)</f>
        <v>Citra Dewi</v>
      </c>
      <c r="L8054" t="str">
        <f>VLOOKUP(D8054,'Data Outlet'!$A$2:$D$17,2,FALSE)</f>
        <v>PONDOK INDAH MALL</v>
      </c>
    </row>
    <row r="8055" spans="1:12" x14ac:dyDescent="0.25">
      <c r="A8055" t="str">
        <f t="shared" si="252"/>
        <v>T-8054</v>
      </c>
      <c r="B8055" s="3" t="s">
        <v>2585</v>
      </c>
      <c r="C8055" s="6">
        <v>45592</v>
      </c>
      <c r="D8055" s="3" t="s">
        <v>33</v>
      </c>
      <c r="E8055" s="3" t="s">
        <v>2397</v>
      </c>
      <c r="F8055" s="10">
        <v>2</v>
      </c>
      <c r="G8055">
        <f>VLOOKUP(E8055,'Data Produk'!$A$2:$E$2517,5,FALSE)</f>
        <v>139300</v>
      </c>
      <c r="H8055">
        <f t="shared" si="251"/>
        <v>278600</v>
      </c>
      <c r="I8055" t="str">
        <f>VLOOKUP(E8055,'Data Produk'!$A$2:$E$2517,3,FALSE)</f>
        <v>BHINNEKA TOWER II AC304 PRO HEADSET ACCESSORIES BLACK</v>
      </c>
      <c r="J8055" t="str">
        <f>VLOOKUP(E8055,'Data Produk'!$A$2:$E$2517,4,FALSE)</f>
        <v>OTHER ACCESSORIES</v>
      </c>
      <c r="K8055" t="str">
        <f>VLOOKUP(D8055,'Data Outlet'!$A$2:$D$17,4,FALSE)</f>
        <v>Andi Pratama</v>
      </c>
      <c r="L8055" t="str">
        <f>VLOOKUP(D8055,'Data Outlet'!$A$2:$D$17,2,FALSE)</f>
        <v>AEON DELTAMAS CIKARANG</v>
      </c>
    </row>
    <row r="8056" spans="1:12" x14ac:dyDescent="0.25">
      <c r="A8056" t="str">
        <f t="shared" si="252"/>
        <v>T-8055</v>
      </c>
      <c r="B8056" s="3" t="s">
        <v>2585</v>
      </c>
      <c r="C8056" s="6">
        <v>45566</v>
      </c>
      <c r="D8056" s="3" t="s">
        <v>47</v>
      </c>
      <c r="E8056" s="3" t="s">
        <v>2281</v>
      </c>
      <c r="F8056" s="10">
        <v>1</v>
      </c>
      <c r="G8056">
        <f>VLOOKUP(E8056,'Data Produk'!$A$2:$E$2517,5,FALSE)</f>
        <v>349300</v>
      </c>
      <c r="H8056">
        <f t="shared" si="251"/>
        <v>349300</v>
      </c>
      <c r="I8056" t="str">
        <f>VLOOKUP(E8056,'Data Produk'!$A$2:$E$2517,3,FALSE)</f>
        <v>BHINNEKA POWER BUNDLE 5 IN 1 GAMING COMBO BLACK</v>
      </c>
      <c r="J8056" t="str">
        <f>VLOOKUP(E8056,'Data Produk'!$A$2:$E$2517,4,FALSE)</f>
        <v>GAMING COMBO</v>
      </c>
      <c r="K8056" t="str">
        <f>VLOOKUP(D8056,'Data Outlet'!$A$2:$D$17,4,FALSE)</f>
        <v>Joko Susilo</v>
      </c>
      <c r="L8056" t="str">
        <f>VLOOKUP(D8056,'Data Outlet'!$A$2:$D$17,2,FALSE)</f>
        <v>SUMARECON MALL BEKASI</v>
      </c>
    </row>
    <row r="8057" spans="1:12" x14ac:dyDescent="0.25">
      <c r="A8057" t="str">
        <f t="shared" si="252"/>
        <v>T-8056</v>
      </c>
      <c r="B8057" s="3" t="s">
        <v>2585</v>
      </c>
      <c r="C8057" s="6">
        <v>45568</v>
      </c>
      <c r="D8057" s="3" t="s">
        <v>46</v>
      </c>
      <c r="E8057" s="3" t="s">
        <v>2332</v>
      </c>
      <c r="F8057" s="10">
        <v>1</v>
      </c>
      <c r="G8057">
        <f>VLOOKUP(E8057,'Data Produk'!$A$2:$E$2517,5,FALSE)</f>
        <v>139300</v>
      </c>
      <c r="H8057">
        <f t="shared" si="251"/>
        <v>139300</v>
      </c>
      <c r="I8057" t="str">
        <f>VLOOKUP(E8057,'Data Produk'!$A$2:$E$2517,3,FALSE)</f>
        <v>BHINNEKA VENOM II WGC2 GAMING MOUSE YELLOW</v>
      </c>
      <c r="J8057" t="str">
        <f>VLOOKUP(E8057,'Data Produk'!$A$2:$E$2517,4,FALSE)</f>
        <v>MOUSE GAMING</v>
      </c>
      <c r="K8057" t="str">
        <f>VLOOKUP(D8057,'Data Outlet'!$A$2:$D$17,4,FALSE)</f>
        <v>Citra Dewi</v>
      </c>
      <c r="L8057" t="str">
        <f>VLOOKUP(D8057,'Data Outlet'!$A$2:$D$17,2,FALSE)</f>
        <v>PONDOK INDAH MALL</v>
      </c>
    </row>
    <row r="8058" spans="1:12" x14ac:dyDescent="0.25">
      <c r="A8058" t="str">
        <f t="shared" si="252"/>
        <v>T-8057</v>
      </c>
      <c r="B8058" s="3" t="s">
        <v>2585</v>
      </c>
      <c r="C8058" s="6">
        <v>45571</v>
      </c>
      <c r="D8058" s="3" t="s">
        <v>46</v>
      </c>
      <c r="E8058" s="3" t="s">
        <v>2416</v>
      </c>
      <c r="F8058" s="10">
        <v>1</v>
      </c>
      <c r="G8058">
        <f>VLOOKUP(E8058,'Data Produk'!$A$2:$E$2517,5,FALSE)</f>
        <v>139300</v>
      </c>
      <c r="H8058">
        <f t="shared" si="251"/>
        <v>139300</v>
      </c>
      <c r="I8058" t="str">
        <f>VLOOKUP(E8058,'Data Produk'!$A$2:$E$2517,3,FALSE)</f>
        <v>BHINNEKA CHIEF II HG20 GAMING HEADSET WHITE</v>
      </c>
      <c r="J8058" t="str">
        <f>VLOOKUP(E8058,'Data Produk'!$A$2:$E$2517,4,FALSE)</f>
        <v>GAMING HEADSET</v>
      </c>
      <c r="K8058" t="str">
        <f>VLOOKUP(D8058,'Data Outlet'!$A$2:$D$17,4,FALSE)</f>
        <v>Citra Dewi</v>
      </c>
      <c r="L8058" t="str">
        <f>VLOOKUP(D8058,'Data Outlet'!$A$2:$D$17,2,FALSE)</f>
        <v>PONDOK INDAH MALL</v>
      </c>
    </row>
    <row r="8059" spans="1:12" x14ac:dyDescent="0.25">
      <c r="A8059" t="str">
        <f t="shared" si="252"/>
        <v>T-8058</v>
      </c>
      <c r="B8059" s="3" t="s">
        <v>2585</v>
      </c>
      <c r="C8059" s="6">
        <v>45572</v>
      </c>
      <c r="D8059" s="3" t="s">
        <v>46</v>
      </c>
      <c r="E8059" s="3" t="s">
        <v>2468</v>
      </c>
      <c r="F8059" s="10">
        <v>2</v>
      </c>
      <c r="G8059">
        <f>VLOOKUP(E8059,'Data Produk'!$A$2:$E$2517,5,FALSE)</f>
        <v>349300</v>
      </c>
      <c r="H8059">
        <f t="shared" si="251"/>
        <v>698600</v>
      </c>
      <c r="I8059" t="str">
        <f>VLOOKUP(E8059,'Data Produk'!$A$2:$E$2517,3,FALSE)</f>
        <v>BHINNEKA ATO MP905 DESKMAT ONE PIECE ZORO</v>
      </c>
      <c r="J8059" t="str">
        <f>VLOOKUP(E8059,'Data Produk'!$A$2:$E$2517,4,FALSE)</f>
        <v>DESKMAT</v>
      </c>
      <c r="K8059" t="str">
        <f>VLOOKUP(D8059,'Data Outlet'!$A$2:$D$17,4,FALSE)</f>
        <v>Citra Dewi</v>
      </c>
      <c r="L8059" t="str">
        <f>VLOOKUP(D8059,'Data Outlet'!$A$2:$D$17,2,FALSE)</f>
        <v>PONDOK INDAH MALL</v>
      </c>
    </row>
    <row r="8060" spans="1:12" x14ac:dyDescent="0.25">
      <c r="A8060" t="str">
        <f t="shared" si="252"/>
        <v>T-8059</v>
      </c>
      <c r="B8060" s="3" t="s">
        <v>2585</v>
      </c>
      <c r="C8060" s="6">
        <v>45568</v>
      </c>
      <c r="D8060" s="3" t="s">
        <v>33</v>
      </c>
      <c r="E8060" s="3" t="s">
        <v>2478</v>
      </c>
      <c r="F8060" s="10">
        <v>1</v>
      </c>
      <c r="G8060">
        <f>VLOOKUP(E8060,'Data Produk'!$A$2:$E$2517,5,FALSE)</f>
        <v>69300</v>
      </c>
      <c r="H8060">
        <f t="shared" si="251"/>
        <v>69300</v>
      </c>
      <c r="I8060" t="str">
        <f>VLOOKUP(E8060,'Data Produk'!$A$2:$E$2517,3,FALSE)</f>
        <v>BHINNEKA TOWER II AC304 HEADSET ACCESSORIES BLACK</v>
      </c>
      <c r="J8060" t="str">
        <f>VLOOKUP(E8060,'Data Produk'!$A$2:$E$2517,4,FALSE)</f>
        <v>OTHER ACCESSORIES</v>
      </c>
      <c r="K8060" t="str">
        <f>VLOOKUP(D8060,'Data Outlet'!$A$2:$D$17,4,FALSE)</f>
        <v>Andi Pratama</v>
      </c>
      <c r="L8060" t="str">
        <f>VLOOKUP(D8060,'Data Outlet'!$A$2:$D$17,2,FALSE)</f>
        <v>AEON DELTAMAS CIKARANG</v>
      </c>
    </row>
    <row r="8061" spans="1:12" x14ac:dyDescent="0.25">
      <c r="A8061" t="str">
        <f t="shared" si="252"/>
        <v>T-8060</v>
      </c>
      <c r="B8061" s="3" t="s">
        <v>2585</v>
      </c>
      <c r="C8061" s="6">
        <v>45575</v>
      </c>
      <c r="D8061" s="3" t="s">
        <v>47</v>
      </c>
      <c r="E8061" s="3" t="s">
        <v>832</v>
      </c>
      <c r="F8061" s="10">
        <v>1</v>
      </c>
      <c r="G8061">
        <f>VLOOKUP(E8061,'Data Produk'!$A$2:$E$2517,5,FALSE)</f>
        <v>83300</v>
      </c>
      <c r="H8061">
        <f t="shared" si="251"/>
        <v>83300</v>
      </c>
      <c r="I8061" t="str">
        <f>VLOOKUP(E8061,'Data Produk'!$A$2:$E$2517,3,FALSE)</f>
        <v>BHINNEKA WAVE11 TW11 V2 TRUE WIRELESS BEIGE</v>
      </c>
      <c r="J8061" t="str">
        <f>VLOOKUP(E8061,'Data Produk'!$A$2:$E$2517,4,FALSE)</f>
        <v>TWS</v>
      </c>
      <c r="K8061" t="str">
        <f>VLOOKUP(D8061,'Data Outlet'!$A$2:$D$17,4,FALSE)</f>
        <v>Joko Susilo</v>
      </c>
      <c r="L8061" t="str">
        <f>VLOOKUP(D8061,'Data Outlet'!$A$2:$D$17,2,FALSE)</f>
        <v>SUMARECON MALL BEKASI</v>
      </c>
    </row>
    <row r="8062" spans="1:12" x14ac:dyDescent="0.25">
      <c r="A8062" t="str">
        <f t="shared" si="252"/>
        <v>T-8061</v>
      </c>
      <c r="B8062" s="3" t="s">
        <v>2585</v>
      </c>
      <c r="C8062" s="6">
        <v>45577</v>
      </c>
      <c r="D8062" s="3" t="s">
        <v>47</v>
      </c>
      <c r="E8062" s="3" t="s">
        <v>2321</v>
      </c>
      <c r="F8062" s="10">
        <v>1</v>
      </c>
      <c r="G8062">
        <f>VLOOKUP(E8062,'Data Produk'!$A$2:$E$2517,5,FALSE)</f>
        <v>48300</v>
      </c>
      <c r="H8062">
        <f t="shared" si="251"/>
        <v>48300</v>
      </c>
      <c r="I8062" t="str">
        <f>VLOOKUP(E8062,'Data Produk'!$A$2:$E$2517,3,FALSE)</f>
        <v>BHINNEKA POWER PURE 20W 1-PORT TYPE-A USB CHARGER (QC) WHITE</v>
      </c>
      <c r="J8062" t="str">
        <f>VLOOKUP(E8062,'Data Produk'!$A$2:$E$2517,4,FALSE)</f>
        <v>CHARGER</v>
      </c>
      <c r="K8062" t="str">
        <f>VLOOKUP(D8062,'Data Outlet'!$A$2:$D$17,4,FALSE)</f>
        <v>Joko Susilo</v>
      </c>
      <c r="L8062" t="str">
        <f>VLOOKUP(D8062,'Data Outlet'!$A$2:$D$17,2,FALSE)</f>
        <v>SUMARECON MALL BEKASI</v>
      </c>
    </row>
    <row r="8063" spans="1:12" x14ac:dyDescent="0.25">
      <c r="A8063" t="str">
        <f t="shared" si="252"/>
        <v>T-8062</v>
      </c>
      <c r="B8063" s="3" t="s">
        <v>2585</v>
      </c>
      <c r="C8063" s="6">
        <v>45577</v>
      </c>
      <c r="D8063" s="3" t="s">
        <v>46</v>
      </c>
      <c r="E8063" s="3" t="s">
        <v>2479</v>
      </c>
      <c r="F8063" s="10">
        <v>1</v>
      </c>
      <c r="G8063">
        <f>VLOOKUP(E8063,'Data Produk'!$A$2:$E$2517,5,FALSE)</f>
        <v>262500</v>
      </c>
      <c r="H8063">
        <f t="shared" si="251"/>
        <v>262500</v>
      </c>
      <c r="I8063" t="str">
        <f>VLOOKUP(E8063,'Data Produk'!$A$2:$E$2517,3,FALSE)</f>
        <v>BHINNEKA POWER PLUS 65W 3-PORTS GAN CHARGER (PPS/PD+QC) BLACK</v>
      </c>
      <c r="J8063" t="str">
        <f>VLOOKUP(E8063,'Data Produk'!$A$2:$E$2517,4,FALSE)</f>
        <v>CHARGER</v>
      </c>
      <c r="K8063" t="str">
        <f>VLOOKUP(D8063,'Data Outlet'!$A$2:$D$17,4,FALSE)</f>
        <v>Citra Dewi</v>
      </c>
      <c r="L8063" t="str">
        <f>VLOOKUP(D8063,'Data Outlet'!$A$2:$D$17,2,FALSE)</f>
        <v>PONDOK INDAH MALL</v>
      </c>
    </row>
    <row r="8064" spans="1:12" x14ac:dyDescent="0.25">
      <c r="A8064" t="str">
        <f t="shared" si="252"/>
        <v>T-8063</v>
      </c>
      <c r="B8064" s="3" t="s">
        <v>2585</v>
      </c>
      <c r="C8064" s="6">
        <v>45569</v>
      </c>
      <c r="D8064" s="3" t="s">
        <v>46</v>
      </c>
      <c r="E8064" s="3" t="s">
        <v>2480</v>
      </c>
      <c r="F8064" s="10">
        <v>1</v>
      </c>
      <c r="G8064">
        <f>VLOOKUP(E8064,'Data Produk'!$A$2:$E$2517,5,FALSE)</f>
        <v>349300</v>
      </c>
      <c r="H8064">
        <f t="shared" si="251"/>
        <v>349300</v>
      </c>
      <c r="I8064" t="str">
        <f>VLOOKUP(E8064,'Data Produk'!$A$2:$E$2517,3,FALSE)</f>
        <v>BHINNEKA ATO MP905 DESKMAT ONE PIECE ROBIN</v>
      </c>
      <c r="J8064" t="str">
        <f>VLOOKUP(E8064,'Data Produk'!$A$2:$E$2517,4,FALSE)</f>
        <v>DESKMAT</v>
      </c>
      <c r="K8064" t="str">
        <f>VLOOKUP(D8064,'Data Outlet'!$A$2:$D$17,4,FALSE)</f>
        <v>Citra Dewi</v>
      </c>
      <c r="L8064" t="str">
        <f>VLOOKUP(D8064,'Data Outlet'!$A$2:$D$17,2,FALSE)</f>
        <v>PONDOK INDAH MALL</v>
      </c>
    </row>
    <row r="8065" spans="1:12" x14ac:dyDescent="0.25">
      <c r="A8065" t="str">
        <f t="shared" si="252"/>
        <v>T-8064</v>
      </c>
      <c r="B8065" s="3" t="s">
        <v>2585</v>
      </c>
      <c r="C8065" s="6">
        <v>45578</v>
      </c>
      <c r="D8065" s="3" t="s">
        <v>46</v>
      </c>
      <c r="E8065" s="3" t="s">
        <v>2352</v>
      </c>
      <c r="F8065" s="10">
        <v>1</v>
      </c>
      <c r="G8065">
        <f>VLOOKUP(E8065,'Data Produk'!$A$2:$E$2517,5,FALSE)</f>
        <v>2030000</v>
      </c>
      <c r="H8065">
        <f t="shared" si="251"/>
        <v>2030000</v>
      </c>
      <c r="I8065" t="str">
        <f>VLOOKUP(E8065,'Data Produk'!$A$2:$E$2517,3,FALSE)</f>
        <v>BHINNEKA OCA259 PRO OFFICE CHAIR BLACK</v>
      </c>
      <c r="J8065" t="str">
        <f>VLOOKUP(E8065,'Data Produk'!$A$2:$E$2517,4,FALSE)</f>
        <v>OFFICE CHAIR</v>
      </c>
      <c r="K8065" t="str">
        <f>VLOOKUP(D8065,'Data Outlet'!$A$2:$D$17,4,FALSE)</f>
        <v>Citra Dewi</v>
      </c>
      <c r="L8065" t="str">
        <f>VLOOKUP(D8065,'Data Outlet'!$A$2:$D$17,2,FALSE)</f>
        <v>PONDOK INDAH MALL</v>
      </c>
    </row>
    <row r="8066" spans="1:12" x14ac:dyDescent="0.25">
      <c r="A8066" t="str">
        <f t="shared" si="252"/>
        <v>T-8065</v>
      </c>
      <c r="B8066" s="3" t="s">
        <v>2585</v>
      </c>
      <c r="C8066" s="6">
        <v>45590</v>
      </c>
      <c r="D8066" s="3" t="s">
        <v>46</v>
      </c>
      <c r="E8066" s="3" t="s">
        <v>2401</v>
      </c>
      <c r="F8066" s="10">
        <v>3</v>
      </c>
      <c r="G8066">
        <f>VLOOKUP(E8066,'Data Produk'!$A$2:$E$2517,5,FALSE)</f>
        <v>160300</v>
      </c>
      <c r="H8066">
        <f t="shared" si="251"/>
        <v>480900</v>
      </c>
      <c r="I8066" t="str">
        <f>VLOOKUP(E8066,'Data Produk'!$A$2:$E$2517,3,FALSE)</f>
        <v>BHINNEKA GO VIBE WH05 WIRELESS HEADSET BLACK</v>
      </c>
      <c r="J8066" t="str">
        <f>VLOOKUP(E8066,'Data Produk'!$A$2:$E$2517,4,FALSE)</f>
        <v>WIRELESS HEADSET</v>
      </c>
      <c r="K8066" t="str">
        <f>VLOOKUP(D8066,'Data Outlet'!$A$2:$D$17,4,FALSE)</f>
        <v>Citra Dewi</v>
      </c>
      <c r="L8066" t="str">
        <f>VLOOKUP(D8066,'Data Outlet'!$A$2:$D$17,2,FALSE)</f>
        <v>PONDOK INDAH MALL</v>
      </c>
    </row>
    <row r="8067" spans="1:12" x14ac:dyDescent="0.25">
      <c r="A8067" t="str">
        <f t="shared" si="252"/>
        <v>T-8066</v>
      </c>
      <c r="B8067" s="3" t="s">
        <v>2585</v>
      </c>
      <c r="C8067" s="6">
        <v>45595</v>
      </c>
      <c r="D8067" s="3" t="s">
        <v>46</v>
      </c>
      <c r="E8067" s="3" t="s">
        <v>2407</v>
      </c>
      <c r="F8067" s="10">
        <v>4</v>
      </c>
      <c r="G8067">
        <f>VLOOKUP(E8067,'Data Produk'!$A$2:$E$2517,5,FALSE)</f>
        <v>139300</v>
      </c>
      <c r="H8067">
        <f t="shared" ref="H8067:H8130" si="253">G8067*F8067</f>
        <v>557200</v>
      </c>
      <c r="I8067" t="str">
        <f>VLOOKUP(E8067,'Data Produk'!$A$2:$E$2517,3,FALSE)</f>
        <v>BHINNEKA ATO MP905 DESKMAT SEASIDE WAVE (BLUE)</v>
      </c>
      <c r="J8067" t="str">
        <f>VLOOKUP(E8067,'Data Produk'!$A$2:$E$2517,4,FALSE)</f>
        <v>DESKMAT</v>
      </c>
      <c r="K8067" t="str">
        <f>VLOOKUP(D8067,'Data Outlet'!$A$2:$D$17,4,FALSE)</f>
        <v>Citra Dewi</v>
      </c>
      <c r="L8067" t="str">
        <f>VLOOKUP(D8067,'Data Outlet'!$A$2:$D$17,2,FALSE)</f>
        <v>PONDOK INDAH MALL</v>
      </c>
    </row>
    <row r="8068" spans="1:12" x14ac:dyDescent="0.25">
      <c r="A8068" t="str">
        <f t="shared" si="252"/>
        <v>T-8067</v>
      </c>
      <c r="B8068" s="3" t="s">
        <v>2585</v>
      </c>
      <c r="C8068" s="6">
        <v>45594</v>
      </c>
      <c r="D8068" s="3" t="s">
        <v>46</v>
      </c>
      <c r="E8068" s="3" t="s">
        <v>2481</v>
      </c>
      <c r="F8068" s="10">
        <v>2</v>
      </c>
      <c r="G8068">
        <f>VLOOKUP(E8068,'Data Produk'!$A$2:$E$2517,5,FALSE)</f>
        <v>174300</v>
      </c>
      <c r="H8068">
        <f t="shared" si="253"/>
        <v>348600</v>
      </c>
      <c r="I8068" t="str">
        <f>VLOOKUP(E8068,'Data Produk'!$A$2:$E$2517,3,FALSE)</f>
        <v>BHINNEKA GO TUNE WH06 WIRELESS HEADSET GREY</v>
      </c>
      <c r="J8068" t="str">
        <f>VLOOKUP(E8068,'Data Produk'!$A$2:$E$2517,4,FALSE)</f>
        <v>WIRELESS HEADSET</v>
      </c>
      <c r="K8068" t="str">
        <f>VLOOKUP(D8068,'Data Outlet'!$A$2:$D$17,4,FALSE)</f>
        <v>Citra Dewi</v>
      </c>
      <c r="L8068" t="str">
        <f>VLOOKUP(D8068,'Data Outlet'!$A$2:$D$17,2,FALSE)</f>
        <v>PONDOK INDAH MALL</v>
      </c>
    </row>
    <row r="8069" spans="1:12" x14ac:dyDescent="0.25">
      <c r="A8069" t="str">
        <f t="shared" si="252"/>
        <v>T-8068</v>
      </c>
      <c r="B8069" s="3" t="s">
        <v>2585</v>
      </c>
      <c r="C8069" s="6">
        <v>45584</v>
      </c>
      <c r="D8069" s="3" t="s">
        <v>33</v>
      </c>
      <c r="E8069" s="3" t="s">
        <v>2482</v>
      </c>
      <c r="F8069" s="10">
        <v>1</v>
      </c>
      <c r="G8069">
        <f>VLOOKUP(E8069,'Data Produk'!$A$2:$E$2517,5,FALSE)</f>
        <v>139300</v>
      </c>
      <c r="H8069">
        <f t="shared" si="253"/>
        <v>139300</v>
      </c>
      <c r="I8069" t="str">
        <f>VLOOKUP(E8069,'Data Produk'!$A$2:$E$2517,3,FALSE)</f>
        <v>BHINNEKA FLASH 7.1 HQ53 GAMING HEADSET BLACK</v>
      </c>
      <c r="J8069" t="str">
        <f>VLOOKUP(E8069,'Data Produk'!$A$2:$E$2517,4,FALSE)</f>
        <v>GAMING HEADSET</v>
      </c>
      <c r="K8069" t="str">
        <f>VLOOKUP(D8069,'Data Outlet'!$A$2:$D$17,4,FALSE)</f>
        <v>Andi Pratama</v>
      </c>
      <c r="L8069" t="str">
        <f>VLOOKUP(D8069,'Data Outlet'!$A$2:$D$17,2,FALSE)</f>
        <v>AEON DELTAMAS CIKARANG</v>
      </c>
    </row>
    <row r="8070" spans="1:12" x14ac:dyDescent="0.25">
      <c r="A8070" t="str">
        <f t="shared" si="252"/>
        <v>T-8069</v>
      </c>
      <c r="B8070" s="3" t="s">
        <v>2585</v>
      </c>
      <c r="C8070" s="6">
        <v>45584</v>
      </c>
      <c r="D8070" s="3" t="s">
        <v>46</v>
      </c>
      <c r="E8070" s="3" t="s">
        <v>2375</v>
      </c>
      <c r="F8070" s="10">
        <v>1</v>
      </c>
      <c r="G8070">
        <f>VLOOKUP(E8070,'Data Produk'!$A$2:$E$2517,5,FALSE)</f>
        <v>160300</v>
      </c>
      <c r="H8070">
        <f t="shared" si="253"/>
        <v>160300</v>
      </c>
      <c r="I8070" t="str">
        <f>VLOOKUP(E8070,'Data Produk'!$A$2:$E$2517,3,FALSE)</f>
        <v>BHINNEKA GO VIBE WH05 WIRELESS HEADSET PINK</v>
      </c>
      <c r="J8070" t="str">
        <f>VLOOKUP(E8070,'Data Produk'!$A$2:$E$2517,4,FALSE)</f>
        <v>WIRELESS HEADSET</v>
      </c>
      <c r="K8070" t="str">
        <f>VLOOKUP(D8070,'Data Outlet'!$A$2:$D$17,4,FALSE)</f>
        <v>Citra Dewi</v>
      </c>
      <c r="L8070" t="str">
        <f>VLOOKUP(D8070,'Data Outlet'!$A$2:$D$17,2,FALSE)</f>
        <v>PONDOK INDAH MALL</v>
      </c>
    </row>
    <row r="8071" spans="1:12" x14ac:dyDescent="0.25">
      <c r="A8071" t="str">
        <f t="shared" si="252"/>
        <v>T-8070</v>
      </c>
      <c r="B8071" s="3" t="s">
        <v>2585</v>
      </c>
      <c r="C8071" s="6">
        <v>45574</v>
      </c>
      <c r="D8071" s="3" t="s">
        <v>46</v>
      </c>
      <c r="E8071" s="3" t="s">
        <v>2373</v>
      </c>
      <c r="F8071" s="10">
        <v>5</v>
      </c>
      <c r="G8071">
        <f>VLOOKUP(E8071,'Data Produk'!$A$2:$E$2517,5,FALSE)</f>
        <v>230300</v>
      </c>
      <c r="H8071">
        <f t="shared" si="253"/>
        <v>1151500</v>
      </c>
      <c r="I8071" t="str">
        <f>VLOOKUP(E8071,'Data Produk'!$A$2:$E$2517,3,FALSE)</f>
        <v>BHINNEKA ATOM81 75% MECHANICAL KEYBOARD SKY BLUE BLUE SWITCH</v>
      </c>
      <c r="J8071" t="str">
        <f>VLOOKUP(E8071,'Data Produk'!$A$2:$E$2517,4,FALSE)</f>
        <v>KEYBOARD GAMING</v>
      </c>
      <c r="K8071" t="str">
        <f>VLOOKUP(D8071,'Data Outlet'!$A$2:$D$17,4,FALSE)</f>
        <v>Citra Dewi</v>
      </c>
      <c r="L8071" t="str">
        <f>VLOOKUP(D8071,'Data Outlet'!$A$2:$D$17,2,FALSE)</f>
        <v>PONDOK INDAH MALL</v>
      </c>
    </row>
    <row r="8072" spans="1:12" x14ac:dyDescent="0.25">
      <c r="A8072" t="str">
        <f t="shared" si="252"/>
        <v>T-8071</v>
      </c>
      <c r="B8072" s="3" t="s">
        <v>2585</v>
      </c>
      <c r="C8072" s="6">
        <v>45593</v>
      </c>
      <c r="D8072" s="3" t="s">
        <v>47</v>
      </c>
      <c r="E8072" s="3" t="s">
        <v>2483</v>
      </c>
      <c r="F8072" s="10">
        <v>1</v>
      </c>
      <c r="G8072">
        <f>VLOOKUP(E8072,'Data Produk'!$A$2:$E$2517,5,FALSE)</f>
        <v>154000</v>
      </c>
      <c r="H8072">
        <f t="shared" si="253"/>
        <v>154000</v>
      </c>
      <c r="I8072" t="str">
        <f>VLOOKUP(E8072,'Data Produk'!$A$2:$E$2517,3,FALSE)</f>
        <v>BHINNEKA VENOM II WGC2 GAMING MOUSE PURPLE</v>
      </c>
      <c r="J8072" t="str">
        <f>VLOOKUP(E8072,'Data Produk'!$A$2:$E$2517,4,FALSE)</f>
        <v>MOUSE GAMING</v>
      </c>
      <c r="K8072" t="str">
        <f>VLOOKUP(D8072,'Data Outlet'!$A$2:$D$17,4,FALSE)</f>
        <v>Joko Susilo</v>
      </c>
      <c r="L8072" t="str">
        <f>VLOOKUP(D8072,'Data Outlet'!$A$2:$D$17,2,FALSE)</f>
        <v>SUMARECON MALL BEKASI</v>
      </c>
    </row>
    <row r="8073" spans="1:12" x14ac:dyDescent="0.25">
      <c r="A8073" t="str">
        <f t="shared" si="252"/>
        <v>T-8072</v>
      </c>
      <c r="B8073" s="3" t="s">
        <v>2585</v>
      </c>
      <c r="C8073" s="6">
        <v>45585</v>
      </c>
      <c r="D8073" s="3" t="s">
        <v>47</v>
      </c>
      <c r="E8073" s="3" t="s">
        <v>913</v>
      </c>
      <c r="F8073" s="10">
        <v>1</v>
      </c>
      <c r="G8073">
        <f>VLOOKUP(E8073,'Data Produk'!$A$2:$E$2517,5,FALSE)</f>
        <v>225000</v>
      </c>
      <c r="H8073">
        <f t="shared" si="253"/>
        <v>225000</v>
      </c>
      <c r="I8073" t="str">
        <f>VLOOKUP(E8073,'Data Produk'!$A$2:$E$2517,3,FALSE)</f>
        <v>BHINNEKA POWER CUBE 4 PLUG TYPE TRAVEL MULTI ADAPTER BLACK</v>
      </c>
      <c r="J8073" t="str">
        <f>VLOOKUP(E8073,'Data Produk'!$A$2:$E$2517,4,FALSE)</f>
        <v>CAR &amp; TRAVEL CHARGER</v>
      </c>
      <c r="K8073" t="str">
        <f>VLOOKUP(D8073,'Data Outlet'!$A$2:$D$17,4,FALSE)</f>
        <v>Joko Susilo</v>
      </c>
      <c r="L8073" t="str">
        <f>VLOOKUP(D8073,'Data Outlet'!$A$2:$D$17,2,FALSE)</f>
        <v>SUMARECON MALL BEKASI</v>
      </c>
    </row>
    <row r="8074" spans="1:12" x14ac:dyDescent="0.25">
      <c r="A8074" t="str">
        <f t="shared" si="252"/>
        <v>T-8073</v>
      </c>
      <c r="B8074" s="3" t="s">
        <v>2585</v>
      </c>
      <c r="C8074" s="6">
        <v>45569</v>
      </c>
      <c r="D8074" s="3" t="s">
        <v>47</v>
      </c>
      <c r="E8074" s="3" t="s">
        <v>2484</v>
      </c>
      <c r="F8074" s="10">
        <v>2</v>
      </c>
      <c r="G8074">
        <f>VLOOKUP(E8074,'Data Produk'!$A$2:$E$2517,5,FALSE)</f>
        <v>252000</v>
      </c>
      <c r="H8074">
        <f t="shared" si="253"/>
        <v>504000</v>
      </c>
      <c r="I8074" t="str">
        <f>VLOOKUP(E8074,'Data Produk'!$A$2:$E$2517,3,FALSE)</f>
        <v>BHINNEKA ATOM81 75% MECHANICAL KEYBOARD SKY BLUE RED SWITCH</v>
      </c>
      <c r="J8074" t="str">
        <f>VLOOKUP(E8074,'Data Produk'!$A$2:$E$2517,4,FALSE)</f>
        <v>KEYBOARD GAMING</v>
      </c>
      <c r="K8074" t="str">
        <f>VLOOKUP(D8074,'Data Outlet'!$A$2:$D$17,4,FALSE)</f>
        <v>Joko Susilo</v>
      </c>
      <c r="L8074" t="str">
        <f>VLOOKUP(D8074,'Data Outlet'!$A$2:$D$17,2,FALSE)</f>
        <v>SUMARECON MALL BEKASI</v>
      </c>
    </row>
    <row r="8075" spans="1:12" x14ac:dyDescent="0.25">
      <c r="A8075" t="str">
        <f t="shared" si="252"/>
        <v>T-8074</v>
      </c>
      <c r="B8075" s="3" t="s">
        <v>2585</v>
      </c>
      <c r="C8075" s="6">
        <v>45595</v>
      </c>
      <c r="D8075" s="3" t="s">
        <v>47</v>
      </c>
      <c r="E8075" s="3" t="s">
        <v>1067</v>
      </c>
      <c r="F8075" s="10">
        <v>1</v>
      </c>
      <c r="G8075">
        <f>VLOOKUP(E8075,'Data Produk'!$A$2:$E$2517,5,FALSE)</f>
        <v>45000</v>
      </c>
      <c r="H8075">
        <f t="shared" si="253"/>
        <v>45000</v>
      </c>
      <c r="I8075" t="str">
        <f>VLOOKUP(E8075,'Data Produk'!$A$2:$E$2517,3,FALSE)</f>
        <v>BHINNEKA HYPERLINK KD10C2001 BLACK</v>
      </c>
      <c r="J8075" t="str">
        <f>VLOOKUP(E8075,'Data Produk'!$A$2:$E$2517,4,FALSE)</f>
        <v>CABLE</v>
      </c>
      <c r="K8075" t="str">
        <f>VLOOKUP(D8075,'Data Outlet'!$A$2:$D$17,4,FALSE)</f>
        <v>Joko Susilo</v>
      </c>
      <c r="L8075" t="str">
        <f>VLOOKUP(D8075,'Data Outlet'!$A$2:$D$17,2,FALSE)</f>
        <v>SUMARECON MALL BEKASI</v>
      </c>
    </row>
    <row r="8076" spans="1:12" x14ac:dyDescent="0.25">
      <c r="A8076" t="str">
        <f t="shared" ref="A8076:A8139" si="254">"T-"&amp;ROW()-1</f>
        <v>T-8075</v>
      </c>
      <c r="B8076" s="3" t="s">
        <v>2585</v>
      </c>
      <c r="C8076" s="6">
        <v>45581</v>
      </c>
      <c r="D8076" s="3" t="s">
        <v>46</v>
      </c>
      <c r="E8076" s="3" t="s">
        <v>2336</v>
      </c>
      <c r="F8076" s="10">
        <v>1</v>
      </c>
      <c r="G8076">
        <f>VLOOKUP(E8076,'Data Produk'!$A$2:$E$2517,5,FALSE)</f>
        <v>90300</v>
      </c>
      <c r="H8076">
        <f t="shared" si="253"/>
        <v>90300</v>
      </c>
      <c r="I8076" t="str">
        <f>VLOOKUP(E8076,'Data Produk'!$A$2:$E$2517,3,FALSE)</f>
        <v>BHINNEKA KANATA S VX9S GAMING MOUSE WHITE</v>
      </c>
      <c r="J8076" t="str">
        <f>VLOOKUP(E8076,'Data Produk'!$A$2:$E$2517,4,FALSE)</f>
        <v>MOUSE GAMING</v>
      </c>
      <c r="K8076" t="str">
        <f>VLOOKUP(D8076,'Data Outlet'!$A$2:$D$17,4,FALSE)</f>
        <v>Citra Dewi</v>
      </c>
      <c r="L8076" t="str">
        <f>VLOOKUP(D8076,'Data Outlet'!$A$2:$D$17,2,FALSE)</f>
        <v>PONDOK INDAH MALL</v>
      </c>
    </row>
    <row r="8077" spans="1:12" x14ac:dyDescent="0.25">
      <c r="A8077" t="str">
        <f t="shared" si="254"/>
        <v>T-8076</v>
      </c>
      <c r="B8077" s="3" t="s">
        <v>2585</v>
      </c>
      <c r="C8077" s="6">
        <v>45595</v>
      </c>
      <c r="D8077" s="3" t="s">
        <v>46</v>
      </c>
      <c r="E8077" s="3" t="s">
        <v>2387</v>
      </c>
      <c r="F8077" s="10">
        <v>4</v>
      </c>
      <c r="G8077">
        <f>VLOOKUP(E8077,'Data Produk'!$A$2:$E$2517,5,FALSE)</f>
        <v>241500</v>
      </c>
      <c r="H8077">
        <f t="shared" si="253"/>
        <v>966000</v>
      </c>
      <c r="I8077" t="str">
        <f>VLOOKUP(E8077,'Data Produk'!$A$2:$E$2517,3,FALSE)</f>
        <v>BHINNEKA ATOM96 95% MECHANICAL KEYBOARD NAVY BLUE RED SWITCH</v>
      </c>
      <c r="J8077" t="str">
        <f>VLOOKUP(E8077,'Data Produk'!$A$2:$E$2517,4,FALSE)</f>
        <v>KEYBOARD GAMING</v>
      </c>
      <c r="K8077" t="str">
        <f>VLOOKUP(D8077,'Data Outlet'!$A$2:$D$17,4,FALSE)</f>
        <v>Citra Dewi</v>
      </c>
      <c r="L8077" t="str">
        <f>VLOOKUP(D8077,'Data Outlet'!$A$2:$D$17,2,FALSE)</f>
        <v>PONDOK INDAH MALL</v>
      </c>
    </row>
    <row r="8078" spans="1:12" x14ac:dyDescent="0.25">
      <c r="A8078" t="str">
        <f t="shared" si="254"/>
        <v>T-8077</v>
      </c>
      <c r="B8078" s="3" t="s">
        <v>2585</v>
      </c>
      <c r="C8078" s="6">
        <v>45574</v>
      </c>
      <c r="D8078" s="3" t="s">
        <v>47</v>
      </c>
      <c r="E8078" s="3" t="s">
        <v>2485</v>
      </c>
      <c r="F8078" s="10">
        <v>1</v>
      </c>
      <c r="G8078">
        <f>VLOOKUP(E8078,'Data Produk'!$A$2:$E$2517,5,FALSE)</f>
        <v>174300</v>
      </c>
      <c r="H8078">
        <f t="shared" si="253"/>
        <v>174300</v>
      </c>
      <c r="I8078" t="str">
        <f>VLOOKUP(E8078,'Data Produk'!$A$2:$E$2517,3,FALSE)</f>
        <v>BHINNEKA GO VIBE WH05 WIRELESS HEADSET PINK</v>
      </c>
      <c r="J8078" t="str">
        <f>VLOOKUP(E8078,'Data Produk'!$A$2:$E$2517,4,FALSE)</f>
        <v>WIRELESS HEADSET</v>
      </c>
      <c r="K8078" t="str">
        <f>VLOOKUP(D8078,'Data Outlet'!$A$2:$D$17,4,FALSE)</f>
        <v>Joko Susilo</v>
      </c>
      <c r="L8078" t="str">
        <f>VLOOKUP(D8078,'Data Outlet'!$A$2:$D$17,2,FALSE)</f>
        <v>SUMARECON MALL BEKASI</v>
      </c>
    </row>
    <row r="8079" spans="1:12" x14ac:dyDescent="0.25">
      <c r="A8079" t="str">
        <f t="shared" si="254"/>
        <v>T-8078</v>
      </c>
      <c r="B8079" s="3" t="s">
        <v>2585</v>
      </c>
      <c r="C8079" s="6">
        <v>45595</v>
      </c>
      <c r="D8079" s="3" t="s">
        <v>46</v>
      </c>
      <c r="E8079" s="3" t="s">
        <v>2458</v>
      </c>
      <c r="F8079" s="10">
        <v>3</v>
      </c>
      <c r="G8079">
        <f>VLOOKUP(E8079,'Data Produk'!$A$2:$E$2517,5,FALSE)</f>
        <v>349300</v>
      </c>
      <c r="H8079">
        <f t="shared" si="253"/>
        <v>1047900</v>
      </c>
      <c r="I8079" t="str">
        <f>VLOOKUP(E8079,'Data Produk'!$A$2:$E$2517,3,FALSE)</f>
        <v>BHINNEKA POWER BUNDLE 5 IN 1 GAMING COMBO BLACK</v>
      </c>
      <c r="J8079" t="str">
        <f>VLOOKUP(E8079,'Data Produk'!$A$2:$E$2517,4,FALSE)</f>
        <v>GAMING COMBO</v>
      </c>
      <c r="K8079" t="str">
        <f>VLOOKUP(D8079,'Data Outlet'!$A$2:$D$17,4,FALSE)</f>
        <v>Citra Dewi</v>
      </c>
      <c r="L8079" t="str">
        <f>VLOOKUP(D8079,'Data Outlet'!$A$2:$D$17,2,FALSE)</f>
        <v>PONDOK INDAH MALL</v>
      </c>
    </row>
    <row r="8080" spans="1:12" x14ac:dyDescent="0.25">
      <c r="A8080" t="str">
        <f t="shared" si="254"/>
        <v>T-8079</v>
      </c>
      <c r="B8080" s="3" t="s">
        <v>2585</v>
      </c>
      <c r="C8080" s="6">
        <v>45587</v>
      </c>
      <c r="D8080" s="3" t="s">
        <v>46</v>
      </c>
      <c r="E8080" s="3" t="s">
        <v>2486</v>
      </c>
      <c r="F8080" s="10">
        <v>2</v>
      </c>
      <c r="G8080">
        <f>VLOOKUP(E8080,'Data Produk'!$A$2:$E$2517,5,FALSE)</f>
        <v>174300</v>
      </c>
      <c r="H8080">
        <f t="shared" si="253"/>
        <v>348600</v>
      </c>
      <c r="I8080" t="str">
        <f>VLOOKUP(E8080,'Data Produk'!$A$2:$E$2517,3,FALSE)</f>
        <v>BHINNEKA GO VIBE WH05 WIRELESS HEADSET BEIGE</v>
      </c>
      <c r="J8080" t="str">
        <f>VLOOKUP(E8080,'Data Produk'!$A$2:$E$2517,4,FALSE)</f>
        <v>WIRELESS HEADSET</v>
      </c>
      <c r="K8080" t="str">
        <f>VLOOKUP(D8080,'Data Outlet'!$A$2:$D$17,4,FALSE)</f>
        <v>Citra Dewi</v>
      </c>
      <c r="L8080" t="str">
        <f>VLOOKUP(D8080,'Data Outlet'!$A$2:$D$17,2,FALSE)</f>
        <v>PONDOK INDAH MALL</v>
      </c>
    </row>
    <row r="8081" spans="1:12" x14ac:dyDescent="0.25">
      <c r="A8081" t="str">
        <f t="shared" si="254"/>
        <v>T-8080</v>
      </c>
      <c r="B8081" s="3" t="s">
        <v>2585</v>
      </c>
      <c r="C8081" s="6">
        <v>45573</v>
      </c>
      <c r="D8081" s="3" t="s">
        <v>47</v>
      </c>
      <c r="E8081" s="3" t="s">
        <v>836</v>
      </c>
      <c r="F8081" s="10">
        <v>1</v>
      </c>
      <c r="G8081">
        <f>VLOOKUP(E8081,'Data Produk'!$A$2:$E$2517,5,FALSE)</f>
        <v>76500</v>
      </c>
      <c r="H8081">
        <f t="shared" si="253"/>
        <v>76500</v>
      </c>
      <c r="I8081" t="str">
        <f>VLOOKUP(E8081,'Data Produk'!$A$2:$E$2517,3,FALSE)</f>
        <v>BHINNEKA WAVE10 TW10 TRUE WIRELESS BLACK</v>
      </c>
      <c r="J8081" t="str">
        <f>VLOOKUP(E8081,'Data Produk'!$A$2:$E$2517,4,FALSE)</f>
        <v>TWS</v>
      </c>
      <c r="K8081" t="str">
        <f>VLOOKUP(D8081,'Data Outlet'!$A$2:$D$17,4,FALSE)</f>
        <v>Joko Susilo</v>
      </c>
      <c r="L8081" t="str">
        <f>VLOOKUP(D8081,'Data Outlet'!$A$2:$D$17,2,FALSE)</f>
        <v>SUMARECON MALL BEKASI</v>
      </c>
    </row>
    <row r="8082" spans="1:12" x14ac:dyDescent="0.25">
      <c r="A8082" t="str">
        <f t="shared" si="254"/>
        <v>T-8081</v>
      </c>
      <c r="B8082" s="3" t="s">
        <v>2585</v>
      </c>
      <c r="C8082" s="6">
        <v>45574</v>
      </c>
      <c r="D8082" s="3" t="s">
        <v>47</v>
      </c>
      <c r="E8082" s="3" t="s">
        <v>2487</v>
      </c>
      <c r="F8082" s="10">
        <v>1</v>
      </c>
      <c r="G8082">
        <f>VLOOKUP(E8082,'Data Produk'!$A$2:$E$2517,5,FALSE)</f>
        <v>269500</v>
      </c>
      <c r="H8082">
        <f t="shared" si="253"/>
        <v>269500</v>
      </c>
      <c r="I8082" t="str">
        <f>VLOOKUP(E8082,'Data Produk'!$A$2:$E$2517,3,FALSE)</f>
        <v>BHINNEKA ATOM96 95% MECHANICAL KEYBOARD SKY BLUE BLUE SWITCH</v>
      </c>
      <c r="J8082" t="str">
        <f>VLOOKUP(E8082,'Data Produk'!$A$2:$E$2517,4,FALSE)</f>
        <v>KEYBOARD GAMING</v>
      </c>
      <c r="K8082" t="str">
        <f>VLOOKUP(D8082,'Data Outlet'!$A$2:$D$17,4,FALSE)</f>
        <v>Joko Susilo</v>
      </c>
      <c r="L8082" t="str">
        <f>VLOOKUP(D8082,'Data Outlet'!$A$2:$D$17,2,FALSE)</f>
        <v>SUMARECON MALL BEKASI</v>
      </c>
    </row>
    <row r="8083" spans="1:12" x14ac:dyDescent="0.25">
      <c r="A8083" t="str">
        <f t="shared" si="254"/>
        <v>T-8082</v>
      </c>
      <c r="B8083" s="3" t="s">
        <v>2585</v>
      </c>
      <c r="C8083" s="6">
        <v>45568</v>
      </c>
      <c r="D8083" s="3" t="s">
        <v>46</v>
      </c>
      <c r="E8083" s="3" t="s">
        <v>2365</v>
      </c>
      <c r="F8083" s="10">
        <v>1</v>
      </c>
      <c r="G8083">
        <f>VLOOKUP(E8083,'Data Produk'!$A$2:$E$2517,5,FALSE)</f>
        <v>262500</v>
      </c>
      <c r="H8083">
        <f t="shared" si="253"/>
        <v>262500</v>
      </c>
      <c r="I8083" t="str">
        <f>VLOOKUP(E8083,'Data Produk'!$A$2:$E$2517,3,FALSE)</f>
        <v>BHINNEKA EOS LITE GP15L GAMEPAD ORION (BLACK)</v>
      </c>
      <c r="J8083" t="str">
        <f>VLOOKUP(E8083,'Data Produk'!$A$2:$E$2517,4,FALSE)</f>
        <v>GAMEPAD</v>
      </c>
      <c r="K8083" t="str">
        <f>VLOOKUP(D8083,'Data Outlet'!$A$2:$D$17,4,FALSE)</f>
        <v>Citra Dewi</v>
      </c>
      <c r="L8083" t="str">
        <f>VLOOKUP(D8083,'Data Outlet'!$A$2:$D$17,2,FALSE)</f>
        <v>PONDOK INDAH MALL</v>
      </c>
    </row>
    <row r="8084" spans="1:12" x14ac:dyDescent="0.25">
      <c r="A8084" t="str">
        <f t="shared" si="254"/>
        <v>T-8083</v>
      </c>
      <c r="B8084" s="3" t="s">
        <v>2585</v>
      </c>
      <c r="C8084" s="6">
        <v>45577</v>
      </c>
      <c r="D8084" s="3" t="s">
        <v>46</v>
      </c>
      <c r="E8084" s="3" t="s">
        <v>2488</v>
      </c>
      <c r="F8084" s="10">
        <v>1</v>
      </c>
      <c r="G8084">
        <f>VLOOKUP(E8084,'Data Produk'!$A$2:$E$2517,5,FALSE)</f>
        <v>420000</v>
      </c>
      <c r="H8084">
        <f t="shared" si="253"/>
        <v>420000</v>
      </c>
      <c r="I8084" t="str">
        <f>VLOOKUP(E8084,'Data Produk'!$A$2:$E$2517,3,FALSE)</f>
        <v>BHINNEKA NOVA PRO WGP14 V2 GAMEPAD ATOMIC PURPLE</v>
      </c>
      <c r="J8084" t="str">
        <f>VLOOKUP(E8084,'Data Produk'!$A$2:$E$2517,4,FALSE)</f>
        <v>GAMEPAD</v>
      </c>
      <c r="K8084" t="str">
        <f>VLOOKUP(D8084,'Data Outlet'!$A$2:$D$17,4,FALSE)</f>
        <v>Citra Dewi</v>
      </c>
      <c r="L8084" t="str">
        <f>VLOOKUP(D8084,'Data Outlet'!$A$2:$D$17,2,FALSE)</f>
        <v>PONDOK INDAH MALL</v>
      </c>
    </row>
    <row r="8085" spans="1:12" x14ac:dyDescent="0.25">
      <c r="A8085" t="str">
        <f t="shared" si="254"/>
        <v>T-8084</v>
      </c>
      <c r="B8085" s="3" t="s">
        <v>2585</v>
      </c>
      <c r="C8085" s="6">
        <v>45590</v>
      </c>
      <c r="D8085" s="3" t="s">
        <v>46</v>
      </c>
      <c r="E8085" s="3" t="s">
        <v>2310</v>
      </c>
      <c r="F8085" s="10">
        <v>2</v>
      </c>
      <c r="G8085">
        <f>VLOOKUP(E8085,'Data Produk'!$A$2:$E$2517,5,FALSE)</f>
        <v>83300</v>
      </c>
      <c r="H8085">
        <f t="shared" si="253"/>
        <v>166600</v>
      </c>
      <c r="I8085" t="str">
        <f>VLOOKUP(E8085,'Data Produk'!$A$2:$E$2517,3,FALSE)</f>
        <v>BHINNEKA POWER PACK S1 10.000 mAh POWERBANK BLACK</v>
      </c>
      <c r="J8085" t="str">
        <f>VLOOKUP(E8085,'Data Produk'!$A$2:$E$2517,4,FALSE)</f>
        <v>POWERBANK</v>
      </c>
      <c r="K8085" t="str">
        <f>VLOOKUP(D8085,'Data Outlet'!$A$2:$D$17,4,FALSE)</f>
        <v>Citra Dewi</v>
      </c>
      <c r="L8085" t="str">
        <f>VLOOKUP(D8085,'Data Outlet'!$A$2:$D$17,2,FALSE)</f>
        <v>PONDOK INDAH MALL</v>
      </c>
    </row>
    <row r="8086" spans="1:12" x14ac:dyDescent="0.25">
      <c r="A8086" t="str">
        <f t="shared" si="254"/>
        <v>T-8085</v>
      </c>
      <c r="B8086" s="3" t="s">
        <v>2585</v>
      </c>
      <c r="C8086" s="6">
        <v>45575</v>
      </c>
      <c r="D8086" s="3" t="s">
        <v>47</v>
      </c>
      <c r="E8086" s="3" t="s">
        <v>2489</v>
      </c>
      <c r="F8086" s="10">
        <v>1</v>
      </c>
      <c r="G8086">
        <f>VLOOKUP(E8086,'Data Produk'!$A$2:$E$2517,5,FALSE)</f>
        <v>20300</v>
      </c>
      <c r="H8086">
        <f t="shared" si="253"/>
        <v>20300</v>
      </c>
      <c r="I8086" t="str">
        <f>VLOOKUP(E8086,'Data Produk'!$A$2:$E$2517,3,FALSE)</f>
        <v>BHINNEKA DURALINK KCT1201 PINK</v>
      </c>
      <c r="J8086" t="str">
        <f>VLOOKUP(E8086,'Data Produk'!$A$2:$E$2517,4,FALSE)</f>
        <v>CABLE</v>
      </c>
      <c r="K8086" t="str">
        <f>VLOOKUP(D8086,'Data Outlet'!$A$2:$D$17,4,FALSE)</f>
        <v>Joko Susilo</v>
      </c>
      <c r="L8086" t="str">
        <f>VLOOKUP(D8086,'Data Outlet'!$A$2:$D$17,2,FALSE)</f>
        <v>SUMARECON MALL BEKASI</v>
      </c>
    </row>
    <row r="8087" spans="1:12" x14ac:dyDescent="0.25">
      <c r="A8087" t="str">
        <f t="shared" si="254"/>
        <v>T-8086</v>
      </c>
      <c r="B8087" s="3" t="s">
        <v>2585</v>
      </c>
      <c r="C8087" s="6">
        <v>45583</v>
      </c>
      <c r="D8087" s="3" t="s">
        <v>47</v>
      </c>
      <c r="E8087" s="3" t="s">
        <v>2439</v>
      </c>
      <c r="F8087" s="10">
        <v>2</v>
      </c>
      <c r="G8087">
        <f>VLOOKUP(E8087,'Data Produk'!$A$2:$E$2517,5,FALSE)</f>
        <v>139300</v>
      </c>
      <c r="H8087">
        <f t="shared" si="253"/>
        <v>278600</v>
      </c>
      <c r="I8087" t="str">
        <f>VLOOKUP(E8087,'Data Produk'!$A$2:$E$2517,3,FALSE)</f>
        <v>BHINNEKA FLASH 7.1 HQ53 GAMING HEADSET BLACK</v>
      </c>
      <c r="J8087" t="str">
        <f>VLOOKUP(E8087,'Data Produk'!$A$2:$E$2517,4,FALSE)</f>
        <v>GAMING HEADSET</v>
      </c>
      <c r="K8087" t="str">
        <f>VLOOKUP(D8087,'Data Outlet'!$A$2:$D$17,4,FALSE)</f>
        <v>Joko Susilo</v>
      </c>
      <c r="L8087" t="str">
        <f>VLOOKUP(D8087,'Data Outlet'!$A$2:$D$17,2,FALSE)</f>
        <v>SUMARECON MALL BEKASI</v>
      </c>
    </row>
    <row r="8088" spans="1:12" x14ac:dyDescent="0.25">
      <c r="A8088" t="str">
        <f t="shared" si="254"/>
        <v>T-8087</v>
      </c>
      <c r="B8088" s="3" t="s">
        <v>2585</v>
      </c>
      <c r="C8088" s="6">
        <v>45577</v>
      </c>
      <c r="D8088" s="3" t="s">
        <v>46</v>
      </c>
      <c r="E8088" s="3" t="s">
        <v>2345</v>
      </c>
      <c r="F8088" s="10">
        <v>5</v>
      </c>
      <c r="G8088">
        <f>VLOOKUP(E8088,'Data Produk'!$A$2:$E$2517,5,FALSE)</f>
        <v>230300</v>
      </c>
      <c r="H8088">
        <f t="shared" si="253"/>
        <v>1151500</v>
      </c>
      <c r="I8088" t="str">
        <f>VLOOKUP(E8088,'Data Produk'!$A$2:$E$2517,3,FALSE)</f>
        <v>BHINNEKA ATOM81 75% MECHANICAL KEYBOARD NAVY BLUE BLUE SWITCH</v>
      </c>
      <c r="J8088" t="str">
        <f>VLOOKUP(E8088,'Data Produk'!$A$2:$E$2517,4,FALSE)</f>
        <v>KEYBOARD GAMING</v>
      </c>
      <c r="K8088" t="str">
        <f>VLOOKUP(D8088,'Data Outlet'!$A$2:$D$17,4,FALSE)</f>
        <v>Citra Dewi</v>
      </c>
      <c r="L8088" t="str">
        <f>VLOOKUP(D8088,'Data Outlet'!$A$2:$D$17,2,FALSE)</f>
        <v>PONDOK INDAH MALL</v>
      </c>
    </row>
    <row r="8089" spans="1:12" x14ac:dyDescent="0.25">
      <c r="A8089" t="str">
        <f t="shared" si="254"/>
        <v>T-8088</v>
      </c>
      <c r="B8089" s="3" t="s">
        <v>2585</v>
      </c>
      <c r="C8089" s="6">
        <v>45579</v>
      </c>
      <c r="D8089" s="3" t="s">
        <v>47</v>
      </c>
      <c r="E8089" s="3" t="s">
        <v>2490</v>
      </c>
      <c r="F8089" s="10">
        <v>2</v>
      </c>
      <c r="G8089">
        <f>VLOOKUP(E8089,'Data Produk'!$A$2:$E$2517,5,FALSE)</f>
        <v>252000</v>
      </c>
      <c r="H8089">
        <f t="shared" si="253"/>
        <v>504000</v>
      </c>
      <c r="I8089" t="str">
        <f>VLOOKUP(E8089,'Data Produk'!$A$2:$E$2517,3,FALSE)</f>
        <v>BHINNEKA ATOM81 75% MECHANICAL KEYBOARD SKY BLUE BLUE SWITCH</v>
      </c>
      <c r="J8089" t="str">
        <f>VLOOKUP(E8089,'Data Produk'!$A$2:$E$2517,4,FALSE)</f>
        <v>KEYBOARD GAMING</v>
      </c>
      <c r="K8089" t="str">
        <f>VLOOKUP(D8089,'Data Outlet'!$A$2:$D$17,4,FALSE)</f>
        <v>Joko Susilo</v>
      </c>
      <c r="L8089" t="str">
        <f>VLOOKUP(D8089,'Data Outlet'!$A$2:$D$17,2,FALSE)</f>
        <v>SUMARECON MALL BEKASI</v>
      </c>
    </row>
    <row r="8090" spans="1:12" x14ac:dyDescent="0.25">
      <c r="A8090" t="str">
        <f t="shared" si="254"/>
        <v>T-8089</v>
      </c>
      <c r="B8090" s="3" t="s">
        <v>2585</v>
      </c>
      <c r="C8090" s="6">
        <v>45574</v>
      </c>
      <c r="D8090" s="3" t="s">
        <v>47</v>
      </c>
      <c r="E8090" s="3" t="s">
        <v>709</v>
      </c>
      <c r="F8090" s="10">
        <v>1</v>
      </c>
      <c r="G8090">
        <f>VLOOKUP(E8090,'Data Produk'!$A$2:$E$2517,5,FALSE)</f>
        <v>31500</v>
      </c>
      <c r="H8090">
        <f t="shared" si="253"/>
        <v>31500</v>
      </c>
      <c r="I8090" t="str">
        <f>VLOOKUP(E8090,'Data Produk'!$A$2:$E$2517,3,FALSE)</f>
        <v>BHINNEKA HYPERLINK KD60L1501 BLACK</v>
      </c>
      <c r="J8090" t="str">
        <f>VLOOKUP(E8090,'Data Produk'!$A$2:$E$2517,4,FALSE)</f>
        <v>CABLE</v>
      </c>
      <c r="K8090" t="str">
        <f>VLOOKUP(D8090,'Data Outlet'!$A$2:$D$17,4,FALSE)</f>
        <v>Joko Susilo</v>
      </c>
      <c r="L8090" t="str">
        <f>VLOOKUP(D8090,'Data Outlet'!$A$2:$D$17,2,FALSE)</f>
        <v>SUMARECON MALL BEKASI</v>
      </c>
    </row>
    <row r="8091" spans="1:12" x14ac:dyDescent="0.25">
      <c r="A8091" t="str">
        <f t="shared" si="254"/>
        <v>T-8090</v>
      </c>
      <c r="B8091" s="3" t="s">
        <v>2585</v>
      </c>
      <c r="C8091" s="6">
        <v>45592</v>
      </c>
      <c r="D8091" s="3" t="s">
        <v>47</v>
      </c>
      <c r="E8091" s="3" t="s">
        <v>2446</v>
      </c>
      <c r="F8091" s="10">
        <v>1</v>
      </c>
      <c r="G8091">
        <f>VLOOKUP(E8091,'Data Produk'!$A$2:$E$2517,5,FALSE)</f>
        <v>241500</v>
      </c>
      <c r="H8091">
        <f t="shared" si="253"/>
        <v>241500</v>
      </c>
      <c r="I8091" t="str">
        <f>VLOOKUP(E8091,'Data Produk'!$A$2:$E$2517,3,FALSE)</f>
        <v>BHINNEKA ATOM96 95% MECHANICAL KEYBOARD NAVY BLUE BLUE SWITCH</v>
      </c>
      <c r="J8091" t="str">
        <f>VLOOKUP(E8091,'Data Produk'!$A$2:$E$2517,4,FALSE)</f>
        <v>KEYBOARD GAMING</v>
      </c>
      <c r="K8091" t="str">
        <f>VLOOKUP(D8091,'Data Outlet'!$A$2:$D$17,4,FALSE)</f>
        <v>Joko Susilo</v>
      </c>
      <c r="L8091" t="str">
        <f>VLOOKUP(D8091,'Data Outlet'!$A$2:$D$17,2,FALSE)</f>
        <v>SUMARECON MALL BEKASI</v>
      </c>
    </row>
    <row r="8092" spans="1:12" x14ac:dyDescent="0.25">
      <c r="A8092" t="str">
        <f t="shared" si="254"/>
        <v>T-8091</v>
      </c>
      <c r="B8092" s="3" t="s">
        <v>2585</v>
      </c>
      <c r="C8092" s="6">
        <v>45589</v>
      </c>
      <c r="D8092" s="3" t="s">
        <v>46</v>
      </c>
      <c r="E8092" s="3" t="s">
        <v>2311</v>
      </c>
      <c r="F8092" s="10">
        <v>1</v>
      </c>
      <c r="G8092">
        <f>VLOOKUP(E8092,'Data Produk'!$A$2:$E$2517,5,FALSE)</f>
        <v>83300</v>
      </c>
      <c r="H8092">
        <f t="shared" si="253"/>
        <v>83300</v>
      </c>
      <c r="I8092" t="str">
        <f>VLOOKUP(E8092,'Data Produk'!$A$2:$E$2517,3,FALSE)</f>
        <v>BHINNEKA WAVE11 TW11 V2 TRUE WIRELESS BEIGE</v>
      </c>
      <c r="J8092" t="str">
        <f>VLOOKUP(E8092,'Data Produk'!$A$2:$E$2517,4,FALSE)</f>
        <v>TWS</v>
      </c>
      <c r="K8092" t="str">
        <f>VLOOKUP(D8092,'Data Outlet'!$A$2:$D$17,4,FALSE)</f>
        <v>Citra Dewi</v>
      </c>
      <c r="L8092" t="str">
        <f>VLOOKUP(D8092,'Data Outlet'!$A$2:$D$17,2,FALSE)</f>
        <v>PONDOK INDAH MALL</v>
      </c>
    </row>
    <row r="8093" spans="1:12" x14ac:dyDescent="0.25">
      <c r="A8093" t="str">
        <f t="shared" si="254"/>
        <v>T-8092</v>
      </c>
      <c r="B8093" s="3" t="s">
        <v>2585</v>
      </c>
      <c r="C8093" s="6">
        <v>45572</v>
      </c>
      <c r="D8093" s="3" t="s">
        <v>46</v>
      </c>
      <c r="E8093" s="3" t="s">
        <v>2315</v>
      </c>
      <c r="F8093" s="10">
        <v>2</v>
      </c>
      <c r="G8093">
        <f>VLOOKUP(E8093,'Data Produk'!$A$2:$E$2517,5,FALSE)</f>
        <v>160300</v>
      </c>
      <c r="H8093">
        <f t="shared" si="253"/>
        <v>320600</v>
      </c>
      <c r="I8093" t="str">
        <f>VLOOKUP(E8093,'Data Produk'!$A$2:$E$2517,3,FALSE)</f>
        <v>BHINNEKA POWER PACK T1 10.000 mAh 22,5W POWERBANK WHITE</v>
      </c>
      <c r="J8093" t="str">
        <f>VLOOKUP(E8093,'Data Produk'!$A$2:$E$2517,4,FALSE)</f>
        <v>POWERBANK</v>
      </c>
      <c r="K8093" t="str">
        <f>VLOOKUP(D8093,'Data Outlet'!$A$2:$D$17,4,FALSE)</f>
        <v>Citra Dewi</v>
      </c>
      <c r="L8093" t="str">
        <f>VLOOKUP(D8093,'Data Outlet'!$A$2:$D$17,2,FALSE)</f>
        <v>PONDOK INDAH MALL</v>
      </c>
    </row>
    <row r="8094" spans="1:12" x14ac:dyDescent="0.25">
      <c r="A8094" t="str">
        <f t="shared" si="254"/>
        <v>T-8093</v>
      </c>
      <c r="B8094" s="3" t="s">
        <v>2585</v>
      </c>
      <c r="C8094" s="6">
        <v>45578</v>
      </c>
      <c r="D8094" s="3" t="s">
        <v>46</v>
      </c>
      <c r="E8094" s="3" t="s">
        <v>2463</v>
      </c>
      <c r="F8094" s="10">
        <v>1</v>
      </c>
      <c r="G8094">
        <f>VLOOKUP(E8094,'Data Produk'!$A$2:$E$2517,5,FALSE)</f>
        <v>629300</v>
      </c>
      <c r="H8094">
        <f t="shared" si="253"/>
        <v>629300</v>
      </c>
      <c r="I8094" t="str">
        <f>VLOOKUP(E8094,'Data Produk'!$A$2:$E$2517,3,FALSE)</f>
        <v>BHINNEKA ARIA XD7 GAMING MOUSE LUFFY</v>
      </c>
      <c r="J8094" t="str">
        <f>VLOOKUP(E8094,'Data Produk'!$A$2:$E$2517,4,FALSE)</f>
        <v>MOUSE GAMING</v>
      </c>
      <c r="K8094" t="str">
        <f>VLOOKUP(D8094,'Data Outlet'!$A$2:$D$17,4,FALSE)</f>
        <v>Citra Dewi</v>
      </c>
      <c r="L8094" t="str">
        <f>VLOOKUP(D8094,'Data Outlet'!$A$2:$D$17,2,FALSE)</f>
        <v>PONDOK INDAH MALL</v>
      </c>
    </row>
    <row r="8095" spans="1:12" x14ac:dyDescent="0.25">
      <c r="A8095" t="str">
        <f t="shared" si="254"/>
        <v>T-8094</v>
      </c>
      <c r="B8095" s="3" t="s">
        <v>2585</v>
      </c>
      <c r="C8095" s="6">
        <v>45585</v>
      </c>
      <c r="D8095" s="3" t="s">
        <v>47</v>
      </c>
      <c r="E8095" s="3" t="s">
        <v>1583</v>
      </c>
      <c r="F8095" s="10">
        <v>1</v>
      </c>
      <c r="G8095">
        <f>VLOOKUP(E8095,'Data Produk'!$A$2:$E$2517,5,FALSE)</f>
        <v>139300</v>
      </c>
      <c r="H8095">
        <f t="shared" si="253"/>
        <v>139300</v>
      </c>
      <c r="I8095" t="str">
        <f>VLOOKUP(E8095,'Data Produk'!$A$2:$E$2517,3,FALSE)</f>
        <v>BHINNEKA CHIEF II HG20 GAMING HEADSET BLACK</v>
      </c>
      <c r="J8095" t="str">
        <f>VLOOKUP(E8095,'Data Produk'!$A$2:$E$2517,4,FALSE)</f>
        <v>GAMING HEADSET</v>
      </c>
      <c r="K8095" t="str">
        <f>VLOOKUP(D8095,'Data Outlet'!$A$2:$D$17,4,FALSE)</f>
        <v>Joko Susilo</v>
      </c>
      <c r="L8095" t="str">
        <f>VLOOKUP(D8095,'Data Outlet'!$A$2:$D$17,2,FALSE)</f>
        <v>SUMARECON MALL BEKASI</v>
      </c>
    </row>
    <row r="8096" spans="1:12" x14ac:dyDescent="0.25">
      <c r="A8096" t="str">
        <f t="shared" si="254"/>
        <v>T-8095</v>
      </c>
      <c r="B8096" s="3" t="s">
        <v>2585</v>
      </c>
      <c r="C8096" s="6">
        <v>45567</v>
      </c>
      <c r="D8096" s="3" t="s">
        <v>47</v>
      </c>
      <c r="E8096" s="3" t="s">
        <v>2491</v>
      </c>
      <c r="F8096" s="10">
        <v>2</v>
      </c>
      <c r="G8096">
        <f>VLOOKUP(E8096,'Data Produk'!$A$2:$E$2517,5,FALSE)</f>
        <v>76300</v>
      </c>
      <c r="H8096">
        <f t="shared" si="253"/>
        <v>152600</v>
      </c>
      <c r="I8096" t="str">
        <f>VLOOKUP(E8096,'Data Produk'!$A$2:$E$2517,3,FALSE)</f>
        <v>BHINNEKA SHIKARI GAMING KEYBOARD BLACK</v>
      </c>
      <c r="J8096" t="str">
        <f>VLOOKUP(E8096,'Data Produk'!$A$2:$E$2517,4,FALSE)</f>
        <v>KEYBOARD GAMING</v>
      </c>
      <c r="K8096" t="str">
        <f>VLOOKUP(D8096,'Data Outlet'!$A$2:$D$17,4,FALSE)</f>
        <v>Joko Susilo</v>
      </c>
      <c r="L8096" t="str">
        <f>VLOOKUP(D8096,'Data Outlet'!$A$2:$D$17,2,FALSE)</f>
        <v>SUMARECON MALL BEKASI</v>
      </c>
    </row>
    <row r="8097" spans="1:12" x14ac:dyDescent="0.25">
      <c r="A8097" t="str">
        <f t="shared" si="254"/>
        <v>T-8096</v>
      </c>
      <c r="B8097" s="3" t="s">
        <v>2585</v>
      </c>
      <c r="C8097" s="6">
        <v>45593</v>
      </c>
      <c r="D8097" s="3" t="s">
        <v>46</v>
      </c>
      <c r="E8097" s="3" t="s">
        <v>2316</v>
      </c>
      <c r="F8097" s="10">
        <v>1</v>
      </c>
      <c r="G8097">
        <f>VLOOKUP(E8097,'Data Produk'!$A$2:$E$2517,5,FALSE)</f>
        <v>111300</v>
      </c>
      <c r="H8097">
        <f t="shared" si="253"/>
        <v>111300</v>
      </c>
      <c r="I8097" t="str">
        <f>VLOOKUP(E8097,'Data Produk'!$A$2:$E$2517,3,FALSE)</f>
        <v>BHINNEKA WAVE14 TW14 TRUE WIRELESS WHITE</v>
      </c>
      <c r="J8097" t="str">
        <f>VLOOKUP(E8097,'Data Produk'!$A$2:$E$2517,4,FALSE)</f>
        <v>TWS</v>
      </c>
      <c r="K8097" t="str">
        <f>VLOOKUP(D8097,'Data Outlet'!$A$2:$D$17,4,FALSE)</f>
        <v>Citra Dewi</v>
      </c>
      <c r="L8097" t="str">
        <f>VLOOKUP(D8097,'Data Outlet'!$A$2:$D$17,2,FALSE)</f>
        <v>PONDOK INDAH MALL</v>
      </c>
    </row>
    <row r="8098" spans="1:12" x14ac:dyDescent="0.25">
      <c r="A8098" t="str">
        <f t="shared" si="254"/>
        <v>T-8097</v>
      </c>
      <c r="B8098" s="3" t="s">
        <v>2585</v>
      </c>
      <c r="C8098" s="6">
        <v>45576</v>
      </c>
      <c r="D8098" s="3" t="s">
        <v>47</v>
      </c>
      <c r="E8098" s="3" t="s">
        <v>2492</v>
      </c>
      <c r="F8098" s="10">
        <v>2</v>
      </c>
      <c r="G8098">
        <f>VLOOKUP(E8098,'Data Produk'!$A$2:$E$2517,5,FALSE)</f>
        <v>252000</v>
      </c>
      <c r="H8098">
        <f t="shared" si="253"/>
        <v>504000</v>
      </c>
      <c r="I8098" t="str">
        <f>VLOOKUP(E8098,'Data Produk'!$A$2:$E$2517,3,FALSE)</f>
        <v>BHINNEKA ATOM81 75% MECHANICAL KEYBOARD NAVY BLUE BLUE SWITCH</v>
      </c>
      <c r="J8098" t="str">
        <f>VLOOKUP(E8098,'Data Produk'!$A$2:$E$2517,4,FALSE)</f>
        <v>KEYBOARD GAMING</v>
      </c>
      <c r="K8098" t="str">
        <f>VLOOKUP(D8098,'Data Outlet'!$A$2:$D$17,4,FALSE)</f>
        <v>Joko Susilo</v>
      </c>
      <c r="L8098" t="str">
        <f>VLOOKUP(D8098,'Data Outlet'!$A$2:$D$17,2,FALSE)</f>
        <v>SUMARECON MALL BEKASI</v>
      </c>
    </row>
    <row r="8099" spans="1:12" x14ac:dyDescent="0.25">
      <c r="A8099" t="str">
        <f t="shared" si="254"/>
        <v>T-8098</v>
      </c>
      <c r="B8099" s="3" t="s">
        <v>2585</v>
      </c>
      <c r="C8099" s="6">
        <v>45582</v>
      </c>
      <c r="D8099" s="3" t="s">
        <v>46</v>
      </c>
      <c r="E8099" s="3" t="s">
        <v>2305</v>
      </c>
      <c r="F8099" s="10">
        <v>2</v>
      </c>
      <c r="G8099">
        <f>VLOOKUP(E8099,'Data Produk'!$A$2:$E$2517,5,FALSE)</f>
        <v>111300</v>
      </c>
      <c r="H8099">
        <f t="shared" si="253"/>
        <v>222600</v>
      </c>
      <c r="I8099" t="str">
        <f>VLOOKUP(E8099,'Data Produk'!$A$2:$E$2517,3,FALSE)</f>
        <v>BHINNEKA WAVE14 TW14 TRUE WIRELESS MATCHA GREEN</v>
      </c>
      <c r="J8099" t="str">
        <f>VLOOKUP(E8099,'Data Produk'!$A$2:$E$2517,4,FALSE)</f>
        <v>TWS</v>
      </c>
      <c r="K8099" t="str">
        <f>VLOOKUP(D8099,'Data Outlet'!$A$2:$D$17,4,FALSE)</f>
        <v>Citra Dewi</v>
      </c>
      <c r="L8099" t="str">
        <f>VLOOKUP(D8099,'Data Outlet'!$A$2:$D$17,2,FALSE)</f>
        <v>PONDOK INDAH MALL</v>
      </c>
    </row>
    <row r="8100" spans="1:12" x14ac:dyDescent="0.25">
      <c r="A8100" t="str">
        <f t="shared" si="254"/>
        <v>T-8099</v>
      </c>
      <c r="B8100" s="3" t="s">
        <v>2585</v>
      </c>
      <c r="C8100" s="6">
        <v>45572</v>
      </c>
      <c r="D8100" s="3" t="s">
        <v>47</v>
      </c>
      <c r="E8100" s="3" t="s">
        <v>2493</v>
      </c>
      <c r="F8100" s="10">
        <v>1</v>
      </c>
      <c r="G8100">
        <f>VLOOKUP(E8100,'Data Produk'!$A$2:$E$2517,5,FALSE)</f>
        <v>154000</v>
      </c>
      <c r="H8100">
        <f t="shared" si="253"/>
        <v>154000</v>
      </c>
      <c r="I8100" t="str">
        <f>VLOOKUP(E8100,'Data Produk'!$A$2:$E$2517,3,FALSE)</f>
        <v>BHINNEKA VENOM II WGC2 GAMING MOUSE BEIGE</v>
      </c>
      <c r="J8100" t="str">
        <f>VLOOKUP(E8100,'Data Produk'!$A$2:$E$2517,4,FALSE)</f>
        <v>MOUSE GAMING</v>
      </c>
      <c r="K8100" t="str">
        <f>VLOOKUP(D8100,'Data Outlet'!$A$2:$D$17,4,FALSE)</f>
        <v>Joko Susilo</v>
      </c>
      <c r="L8100" t="str">
        <f>VLOOKUP(D8100,'Data Outlet'!$A$2:$D$17,2,FALSE)</f>
        <v>SUMARECON MALL BEKASI</v>
      </c>
    </row>
    <row r="8101" spans="1:12" x14ac:dyDescent="0.25">
      <c r="A8101" t="str">
        <f t="shared" si="254"/>
        <v>T-8100</v>
      </c>
      <c r="B8101" s="3" t="s">
        <v>2585</v>
      </c>
      <c r="C8101" s="6">
        <v>45581</v>
      </c>
      <c r="D8101" s="3" t="s">
        <v>47</v>
      </c>
      <c r="E8101" s="3" t="s">
        <v>1062</v>
      </c>
      <c r="F8101" s="10">
        <v>1</v>
      </c>
      <c r="G8101">
        <f>VLOOKUP(E8101,'Data Produk'!$A$2:$E$2517,5,FALSE)</f>
        <v>123300</v>
      </c>
      <c r="H8101">
        <f t="shared" si="253"/>
        <v>123300</v>
      </c>
      <c r="I8101" t="str">
        <f>VLOOKUP(E8101,'Data Produk'!$A$2:$E$2517,3,FALSE)</f>
        <v>BHINNEKA GO WK894 OFFICE COMBO BLACK</v>
      </c>
      <c r="J8101" t="str">
        <f>VLOOKUP(E8101,'Data Produk'!$A$2:$E$2517,4,FALSE)</f>
        <v>OFFICE COMBO</v>
      </c>
      <c r="K8101" t="str">
        <f>VLOOKUP(D8101,'Data Outlet'!$A$2:$D$17,4,FALSE)</f>
        <v>Joko Susilo</v>
      </c>
      <c r="L8101" t="str">
        <f>VLOOKUP(D8101,'Data Outlet'!$A$2:$D$17,2,FALSE)</f>
        <v>SUMARECON MALL BEKASI</v>
      </c>
    </row>
    <row r="8102" spans="1:12" x14ac:dyDescent="0.25">
      <c r="A8102" t="str">
        <f t="shared" si="254"/>
        <v>T-8101</v>
      </c>
      <c r="B8102" s="3" t="s">
        <v>2585</v>
      </c>
      <c r="C8102" s="6">
        <v>45596</v>
      </c>
      <c r="D8102" s="3" t="s">
        <v>46</v>
      </c>
      <c r="E8102" s="3" t="s">
        <v>2368</v>
      </c>
      <c r="F8102" s="10">
        <v>1</v>
      </c>
      <c r="G8102">
        <f>VLOOKUP(E8102,'Data Produk'!$A$2:$E$2517,5,FALSE)</f>
        <v>139300</v>
      </c>
      <c r="H8102">
        <f t="shared" si="253"/>
        <v>139300</v>
      </c>
      <c r="I8102" t="str">
        <f>VLOOKUP(E8102,'Data Produk'!$A$2:$E$2517,3,FALSE)</f>
        <v>BHINNEKA TOWER II AC304 PRO HEADSET ACCESSORIES BLACK</v>
      </c>
      <c r="J8102" t="str">
        <f>VLOOKUP(E8102,'Data Produk'!$A$2:$E$2517,4,FALSE)</f>
        <v>OTHER ACCESSORIES</v>
      </c>
      <c r="K8102" t="str">
        <f>VLOOKUP(D8102,'Data Outlet'!$A$2:$D$17,4,FALSE)</f>
        <v>Citra Dewi</v>
      </c>
      <c r="L8102" t="str">
        <f>VLOOKUP(D8102,'Data Outlet'!$A$2:$D$17,2,FALSE)</f>
        <v>PONDOK INDAH MALL</v>
      </c>
    </row>
    <row r="8103" spans="1:12" x14ac:dyDescent="0.25">
      <c r="A8103" t="str">
        <f t="shared" si="254"/>
        <v>T-8102</v>
      </c>
      <c r="B8103" s="3" t="s">
        <v>2585</v>
      </c>
      <c r="C8103" s="6">
        <v>45571</v>
      </c>
      <c r="D8103" s="3" t="s">
        <v>47</v>
      </c>
      <c r="E8103" s="3" t="s">
        <v>603</v>
      </c>
      <c r="F8103" s="10">
        <v>1</v>
      </c>
      <c r="G8103">
        <f>VLOOKUP(E8103,'Data Produk'!$A$2:$E$2517,5,FALSE)</f>
        <v>22500</v>
      </c>
      <c r="H8103">
        <f t="shared" si="253"/>
        <v>22500</v>
      </c>
      <c r="I8103" t="str">
        <f>VLOOKUP(E8103,'Data Produk'!$A$2:$E$2517,3,FALSE)</f>
        <v>BHINNEKA HYPERLINK KV65C1201 BLACK</v>
      </c>
      <c r="J8103" t="str">
        <f>VLOOKUP(E8103,'Data Produk'!$A$2:$E$2517,4,FALSE)</f>
        <v>CABLE</v>
      </c>
      <c r="K8103" t="str">
        <f>VLOOKUP(D8103,'Data Outlet'!$A$2:$D$17,4,FALSE)</f>
        <v>Joko Susilo</v>
      </c>
      <c r="L8103" t="str">
        <f>VLOOKUP(D8103,'Data Outlet'!$A$2:$D$17,2,FALSE)</f>
        <v>SUMARECON MALL BEKASI</v>
      </c>
    </row>
    <row r="8104" spans="1:12" x14ac:dyDescent="0.25">
      <c r="A8104" t="str">
        <f t="shared" si="254"/>
        <v>T-8103</v>
      </c>
      <c r="B8104" s="3" t="s">
        <v>2585</v>
      </c>
      <c r="C8104" s="6">
        <v>45595</v>
      </c>
      <c r="D8104" s="3" t="s">
        <v>46</v>
      </c>
      <c r="E8104" s="3" t="s">
        <v>2494</v>
      </c>
      <c r="F8104" s="10">
        <v>1</v>
      </c>
      <c r="G8104">
        <f>VLOOKUP(E8104,'Data Produk'!$A$2:$E$2517,5,FALSE)</f>
        <v>34300</v>
      </c>
      <c r="H8104">
        <f t="shared" si="253"/>
        <v>34300</v>
      </c>
      <c r="I8104" t="str">
        <f>VLOOKUP(E8104,'Data Produk'!$A$2:$E$2517,3,FALSE)</f>
        <v>BHINNEKA DURALINK KCB2001 RED</v>
      </c>
      <c r="J8104" t="str">
        <f>VLOOKUP(E8104,'Data Produk'!$A$2:$E$2517,4,FALSE)</f>
        <v>CABLE</v>
      </c>
      <c r="K8104" t="str">
        <f>VLOOKUP(D8104,'Data Outlet'!$A$2:$D$17,4,FALSE)</f>
        <v>Citra Dewi</v>
      </c>
      <c r="L8104" t="str">
        <f>VLOOKUP(D8104,'Data Outlet'!$A$2:$D$17,2,FALSE)</f>
        <v>PONDOK INDAH MALL</v>
      </c>
    </row>
    <row r="8105" spans="1:12" x14ac:dyDescent="0.25">
      <c r="A8105" t="str">
        <f t="shared" si="254"/>
        <v>T-8104</v>
      </c>
      <c r="B8105" s="3" t="s">
        <v>2585</v>
      </c>
      <c r="C8105" s="6">
        <v>45566</v>
      </c>
      <c r="D8105" s="3" t="s">
        <v>47</v>
      </c>
      <c r="E8105" s="3" t="s">
        <v>1274</v>
      </c>
      <c r="F8105" s="10">
        <v>1</v>
      </c>
      <c r="G8105">
        <f>VLOOKUP(E8105,'Data Produk'!$A$2:$E$2517,5,FALSE)</f>
        <v>82800</v>
      </c>
      <c r="H8105">
        <f t="shared" si="253"/>
        <v>82800</v>
      </c>
      <c r="I8105" t="str">
        <f>VLOOKUP(E8105,'Data Produk'!$A$2:$E$2517,3,FALSE)</f>
        <v>BHINNEKA GO W193 OFFICE MOUSE BEIGE</v>
      </c>
      <c r="J8105" t="str">
        <f>VLOOKUP(E8105,'Data Produk'!$A$2:$E$2517,4,FALSE)</f>
        <v>OFFICE MOUSE</v>
      </c>
      <c r="K8105" t="str">
        <f>VLOOKUP(D8105,'Data Outlet'!$A$2:$D$17,4,FALSE)</f>
        <v>Joko Susilo</v>
      </c>
      <c r="L8105" t="str">
        <f>VLOOKUP(D8105,'Data Outlet'!$A$2:$D$17,2,FALSE)</f>
        <v>SUMARECON MALL BEKASI</v>
      </c>
    </row>
    <row r="8106" spans="1:12" x14ac:dyDescent="0.25">
      <c r="A8106" t="str">
        <f t="shared" si="254"/>
        <v>T-8105</v>
      </c>
      <c r="B8106" s="3" t="s">
        <v>2585</v>
      </c>
      <c r="C8106" s="6">
        <v>45566</v>
      </c>
      <c r="D8106" s="3" t="s">
        <v>46</v>
      </c>
      <c r="E8106" s="3" t="s">
        <v>2392</v>
      </c>
      <c r="F8106" s="10">
        <v>2</v>
      </c>
      <c r="G8106">
        <f>VLOOKUP(E8106,'Data Produk'!$A$2:$E$2517,5,FALSE)</f>
        <v>241500</v>
      </c>
      <c r="H8106">
        <f t="shared" si="253"/>
        <v>483000</v>
      </c>
      <c r="I8106" t="str">
        <f>VLOOKUP(E8106,'Data Produk'!$A$2:$E$2517,3,FALSE)</f>
        <v>BHINNEKA ATOM96 95% MECHANICAL KEYBOARD NAVY BLUE BLUE SWITCH</v>
      </c>
      <c r="J8106" t="str">
        <f>VLOOKUP(E8106,'Data Produk'!$A$2:$E$2517,4,FALSE)</f>
        <v>KEYBOARD GAMING</v>
      </c>
      <c r="K8106" t="str">
        <f>VLOOKUP(D8106,'Data Outlet'!$A$2:$D$17,4,FALSE)</f>
        <v>Citra Dewi</v>
      </c>
      <c r="L8106" t="str">
        <f>VLOOKUP(D8106,'Data Outlet'!$A$2:$D$17,2,FALSE)</f>
        <v>PONDOK INDAH MALL</v>
      </c>
    </row>
    <row r="8107" spans="1:12" x14ac:dyDescent="0.25">
      <c r="A8107" t="str">
        <f t="shared" si="254"/>
        <v>T-8106</v>
      </c>
      <c r="B8107" s="3" t="s">
        <v>2585</v>
      </c>
      <c r="C8107" s="6">
        <v>45571</v>
      </c>
      <c r="D8107" s="3" t="s">
        <v>47</v>
      </c>
      <c r="E8107" s="3" t="s">
        <v>2495</v>
      </c>
      <c r="F8107" s="10">
        <v>1</v>
      </c>
      <c r="G8107">
        <f>VLOOKUP(E8107,'Data Produk'!$A$2:$E$2517,5,FALSE)</f>
        <v>20300</v>
      </c>
      <c r="H8107">
        <f t="shared" si="253"/>
        <v>20300</v>
      </c>
      <c r="I8107" t="str">
        <f>VLOOKUP(E8107,'Data Produk'!$A$2:$E$2517,3,FALSE)</f>
        <v>BHINNEKA DURALINK KCT1201 WHITE</v>
      </c>
      <c r="J8107" t="str">
        <f>VLOOKUP(E8107,'Data Produk'!$A$2:$E$2517,4,FALSE)</f>
        <v>CABLE</v>
      </c>
      <c r="K8107" t="str">
        <f>VLOOKUP(D8107,'Data Outlet'!$A$2:$D$17,4,FALSE)</f>
        <v>Joko Susilo</v>
      </c>
      <c r="L8107" t="str">
        <f>VLOOKUP(D8107,'Data Outlet'!$A$2:$D$17,2,FALSE)</f>
        <v>SUMARECON MALL BEKASI</v>
      </c>
    </row>
    <row r="8108" spans="1:12" x14ac:dyDescent="0.25">
      <c r="A8108" t="str">
        <f t="shared" si="254"/>
        <v>T-8107</v>
      </c>
      <c r="B8108" s="3" t="s">
        <v>2585</v>
      </c>
      <c r="C8108" s="6">
        <v>45585</v>
      </c>
      <c r="D8108" s="3" t="s">
        <v>47</v>
      </c>
      <c r="E8108" s="3" t="s">
        <v>2496</v>
      </c>
      <c r="F8108" s="10">
        <v>1</v>
      </c>
      <c r="G8108">
        <f>VLOOKUP(E8108,'Data Produk'!$A$2:$E$2517,5,FALSE)</f>
        <v>34300</v>
      </c>
      <c r="H8108">
        <f t="shared" si="253"/>
        <v>34300</v>
      </c>
      <c r="I8108" t="str">
        <f>VLOOKUP(E8108,'Data Produk'!$A$2:$E$2517,3,FALSE)</f>
        <v>BHINNEKA DURALINK KLB2001 RED</v>
      </c>
      <c r="J8108" t="str">
        <f>VLOOKUP(E8108,'Data Produk'!$A$2:$E$2517,4,FALSE)</f>
        <v>CABLE</v>
      </c>
      <c r="K8108" t="str">
        <f>VLOOKUP(D8108,'Data Outlet'!$A$2:$D$17,4,FALSE)</f>
        <v>Joko Susilo</v>
      </c>
      <c r="L8108" t="str">
        <f>VLOOKUP(D8108,'Data Outlet'!$A$2:$D$17,2,FALSE)</f>
        <v>SUMARECON MALL BEKASI</v>
      </c>
    </row>
    <row r="8109" spans="1:12" x14ac:dyDescent="0.25">
      <c r="A8109" t="str">
        <f t="shared" si="254"/>
        <v>T-8108</v>
      </c>
      <c r="B8109" s="3" t="s">
        <v>2585</v>
      </c>
      <c r="C8109" s="6">
        <v>45571</v>
      </c>
      <c r="D8109" s="3" t="s">
        <v>46</v>
      </c>
      <c r="E8109" s="3" t="s">
        <v>2497</v>
      </c>
      <c r="F8109" s="10">
        <v>1</v>
      </c>
      <c r="G8109">
        <f>VLOOKUP(E8109,'Data Produk'!$A$2:$E$2517,5,FALSE)</f>
        <v>139300</v>
      </c>
      <c r="H8109">
        <f t="shared" si="253"/>
        <v>139300</v>
      </c>
      <c r="I8109" t="str">
        <f>VLOOKUP(E8109,'Data Produk'!$A$2:$E$2517,3,FALSE)</f>
        <v>BHINNEKA ATO MP905 DESKMAT MATCHA MILK (GREEN)</v>
      </c>
      <c r="J8109" t="str">
        <f>VLOOKUP(E8109,'Data Produk'!$A$2:$E$2517,4,FALSE)</f>
        <v>DESKMAT</v>
      </c>
      <c r="K8109" t="str">
        <f>VLOOKUP(D8109,'Data Outlet'!$A$2:$D$17,4,FALSE)</f>
        <v>Citra Dewi</v>
      </c>
      <c r="L8109" t="str">
        <f>VLOOKUP(D8109,'Data Outlet'!$A$2:$D$17,2,FALSE)</f>
        <v>PONDOK INDAH MALL</v>
      </c>
    </row>
    <row r="8110" spans="1:12" x14ac:dyDescent="0.25">
      <c r="A8110" t="str">
        <f t="shared" si="254"/>
        <v>T-8109</v>
      </c>
      <c r="B8110" s="3" t="s">
        <v>2585</v>
      </c>
      <c r="C8110" s="6">
        <v>45592</v>
      </c>
      <c r="D8110" s="3" t="s">
        <v>47</v>
      </c>
      <c r="E8110" s="3" t="s">
        <v>1939</v>
      </c>
      <c r="F8110" s="10">
        <v>1</v>
      </c>
      <c r="G8110">
        <f>VLOOKUP(E8110,'Data Produk'!$A$2:$E$2517,5,FALSE)</f>
        <v>247500</v>
      </c>
      <c r="H8110">
        <f t="shared" si="253"/>
        <v>247500</v>
      </c>
      <c r="I8110" t="str">
        <f>VLOOKUP(E8110,'Data Produk'!$A$2:$E$2517,3,FALSE)</f>
        <v>BHINNEKA SHOOTER II WGP13 GAMEPAD WHITE</v>
      </c>
      <c r="J8110" t="str">
        <f>VLOOKUP(E8110,'Data Produk'!$A$2:$E$2517,4,FALSE)</f>
        <v>GAMEPAD</v>
      </c>
      <c r="K8110" t="str">
        <f>VLOOKUP(D8110,'Data Outlet'!$A$2:$D$17,4,FALSE)</f>
        <v>Joko Susilo</v>
      </c>
      <c r="L8110" t="str">
        <f>VLOOKUP(D8110,'Data Outlet'!$A$2:$D$17,2,FALSE)</f>
        <v>SUMARECON MALL BEKASI</v>
      </c>
    </row>
    <row r="8111" spans="1:12" x14ac:dyDescent="0.25">
      <c r="A8111" t="str">
        <f t="shared" si="254"/>
        <v>T-8110</v>
      </c>
      <c r="B8111" s="3" t="s">
        <v>2585</v>
      </c>
      <c r="C8111" s="6">
        <v>45571</v>
      </c>
      <c r="D8111" s="3" t="s">
        <v>47</v>
      </c>
      <c r="E8111" s="3" t="s">
        <v>2498</v>
      </c>
      <c r="F8111" s="10">
        <v>2</v>
      </c>
      <c r="G8111">
        <f>VLOOKUP(E8111,'Data Produk'!$A$2:$E$2517,5,FALSE)</f>
        <v>52500</v>
      </c>
      <c r="H8111">
        <f t="shared" si="253"/>
        <v>105000</v>
      </c>
      <c r="I8111" t="str">
        <f>VLOOKUP(E8111,'Data Produk'!$A$2:$E$2517,3,FALSE)</f>
        <v>BHINNEKA POWER MOVE 30W 2-PORTS CAR CHARGER (PD+QC) WHITE</v>
      </c>
      <c r="J8111" t="str">
        <f>VLOOKUP(E8111,'Data Produk'!$A$2:$E$2517,4,FALSE)</f>
        <v>CAR &amp; TRAVEL CHARGER</v>
      </c>
      <c r="K8111" t="str">
        <f>VLOOKUP(D8111,'Data Outlet'!$A$2:$D$17,4,FALSE)</f>
        <v>Joko Susilo</v>
      </c>
      <c r="L8111" t="str">
        <f>VLOOKUP(D8111,'Data Outlet'!$A$2:$D$17,2,FALSE)</f>
        <v>SUMARECON MALL BEKASI</v>
      </c>
    </row>
    <row r="8112" spans="1:12" x14ac:dyDescent="0.25">
      <c r="A8112" t="str">
        <f t="shared" si="254"/>
        <v>T-8111</v>
      </c>
      <c r="B8112" s="3" t="s">
        <v>2585</v>
      </c>
      <c r="C8112" s="6">
        <v>45574</v>
      </c>
      <c r="D8112" s="3" t="s">
        <v>47</v>
      </c>
      <c r="E8112" s="3" t="s">
        <v>1834</v>
      </c>
      <c r="F8112" s="10">
        <v>1</v>
      </c>
      <c r="G8112">
        <f>VLOOKUP(E8112,'Data Produk'!$A$2:$E$2517,5,FALSE)</f>
        <v>131850</v>
      </c>
      <c r="H8112">
        <f t="shared" si="253"/>
        <v>131850</v>
      </c>
      <c r="I8112" t="str">
        <f>VLOOKUP(E8112,'Data Produk'!$A$2:$E$2517,3,FALSE)</f>
        <v>BHINNEKA VENOM II WGC2 GAMING MOUSE MINT</v>
      </c>
      <c r="J8112" t="str">
        <f>VLOOKUP(E8112,'Data Produk'!$A$2:$E$2517,4,FALSE)</f>
        <v>MOUSE GAMING</v>
      </c>
      <c r="K8112" t="str">
        <f>VLOOKUP(D8112,'Data Outlet'!$A$2:$D$17,4,FALSE)</f>
        <v>Joko Susilo</v>
      </c>
      <c r="L8112" t="str">
        <f>VLOOKUP(D8112,'Data Outlet'!$A$2:$D$17,2,FALSE)</f>
        <v>SUMARECON MALL BEKASI</v>
      </c>
    </row>
    <row r="8113" spans="1:12" x14ac:dyDescent="0.25">
      <c r="A8113" t="str">
        <f t="shared" si="254"/>
        <v>T-8112</v>
      </c>
      <c r="B8113" s="3" t="s">
        <v>2585</v>
      </c>
      <c r="C8113" s="6">
        <v>45590</v>
      </c>
      <c r="D8113" s="3" t="s">
        <v>46</v>
      </c>
      <c r="E8113" s="3" t="s">
        <v>2499</v>
      </c>
      <c r="F8113" s="10">
        <v>2</v>
      </c>
      <c r="G8113">
        <f>VLOOKUP(E8113,'Data Produk'!$A$2:$E$2517,5,FALSE)</f>
        <v>24500</v>
      </c>
      <c r="H8113">
        <f t="shared" si="253"/>
        <v>49000</v>
      </c>
      <c r="I8113" t="str">
        <f>VLOOKUP(E8113,'Data Produk'!$A$2:$E$2517,3,FALSE)</f>
        <v>BHINNEKA LINKBUDS ES4 WIRED EARBUDS BLACK</v>
      </c>
      <c r="J8113" t="str">
        <f>VLOOKUP(E8113,'Data Produk'!$A$2:$E$2517,4,FALSE)</f>
        <v>EARPHONE</v>
      </c>
      <c r="K8113" t="str">
        <f>VLOOKUP(D8113,'Data Outlet'!$A$2:$D$17,4,FALSE)</f>
        <v>Citra Dewi</v>
      </c>
      <c r="L8113" t="str">
        <f>VLOOKUP(D8113,'Data Outlet'!$A$2:$D$17,2,FALSE)</f>
        <v>PONDOK INDAH MALL</v>
      </c>
    </row>
    <row r="8114" spans="1:12" x14ac:dyDescent="0.25">
      <c r="A8114" t="str">
        <f t="shared" si="254"/>
        <v>T-8113</v>
      </c>
      <c r="B8114" s="3" t="s">
        <v>2585</v>
      </c>
      <c r="C8114" s="6">
        <v>45570</v>
      </c>
      <c r="D8114" s="3" t="s">
        <v>46</v>
      </c>
      <c r="E8114" s="3" t="s">
        <v>2331</v>
      </c>
      <c r="F8114" s="10">
        <v>1</v>
      </c>
      <c r="G8114">
        <f>VLOOKUP(E8114,'Data Produk'!$A$2:$E$2517,5,FALSE)</f>
        <v>139300</v>
      </c>
      <c r="H8114">
        <f t="shared" si="253"/>
        <v>139300</v>
      </c>
      <c r="I8114" t="str">
        <f>VLOOKUP(E8114,'Data Produk'!$A$2:$E$2517,3,FALSE)</f>
        <v>BHINNEKA ATO MP905 DESKMAT SANDY CHARCOAL (ORANGE)</v>
      </c>
      <c r="J8114" t="str">
        <f>VLOOKUP(E8114,'Data Produk'!$A$2:$E$2517,4,FALSE)</f>
        <v>DESKMAT</v>
      </c>
      <c r="K8114" t="str">
        <f>VLOOKUP(D8114,'Data Outlet'!$A$2:$D$17,4,FALSE)</f>
        <v>Citra Dewi</v>
      </c>
      <c r="L8114" t="str">
        <f>VLOOKUP(D8114,'Data Outlet'!$A$2:$D$17,2,FALSE)</f>
        <v>PONDOK INDAH MALL</v>
      </c>
    </row>
    <row r="8115" spans="1:12" x14ac:dyDescent="0.25">
      <c r="A8115" t="str">
        <f t="shared" si="254"/>
        <v>T-8114</v>
      </c>
      <c r="B8115" s="3" t="s">
        <v>2585</v>
      </c>
      <c r="C8115" s="6">
        <v>45567</v>
      </c>
      <c r="D8115" s="3" t="s">
        <v>47</v>
      </c>
      <c r="E8115" s="3" t="s">
        <v>1594</v>
      </c>
      <c r="F8115" s="10">
        <v>1</v>
      </c>
      <c r="G8115">
        <f>VLOOKUP(E8115,'Data Produk'!$A$2:$E$2517,5,FALSE)</f>
        <v>83300</v>
      </c>
      <c r="H8115">
        <f t="shared" si="253"/>
        <v>83300</v>
      </c>
      <c r="I8115" t="str">
        <f>VLOOKUP(E8115,'Data Produk'!$A$2:$E$2517,3,FALSE)</f>
        <v>BHINNEKA POWER PACK S1 10.000 mAh POWERBANK BLACK</v>
      </c>
      <c r="J8115" t="str">
        <f>VLOOKUP(E8115,'Data Produk'!$A$2:$E$2517,4,FALSE)</f>
        <v>POWERBANK</v>
      </c>
      <c r="K8115" t="str">
        <f>VLOOKUP(D8115,'Data Outlet'!$A$2:$D$17,4,FALSE)</f>
        <v>Joko Susilo</v>
      </c>
      <c r="L8115" t="str">
        <f>VLOOKUP(D8115,'Data Outlet'!$A$2:$D$17,2,FALSE)</f>
        <v>SUMARECON MALL BEKASI</v>
      </c>
    </row>
    <row r="8116" spans="1:12" x14ac:dyDescent="0.25">
      <c r="A8116" t="str">
        <f t="shared" si="254"/>
        <v>T-8115</v>
      </c>
      <c r="B8116" s="3" t="s">
        <v>2585</v>
      </c>
      <c r="C8116" s="6">
        <v>45570</v>
      </c>
      <c r="D8116" s="3" t="s">
        <v>33</v>
      </c>
      <c r="E8116" s="3" t="s">
        <v>2396</v>
      </c>
      <c r="F8116" s="10">
        <v>1</v>
      </c>
      <c r="G8116">
        <f>VLOOKUP(E8116,'Data Produk'!$A$2:$E$2517,5,FALSE)</f>
        <v>139300</v>
      </c>
      <c r="H8116">
        <f t="shared" si="253"/>
        <v>139300</v>
      </c>
      <c r="I8116" t="str">
        <f>VLOOKUP(E8116,'Data Produk'!$A$2:$E$2517,3,FALSE)</f>
        <v>BHINNEKA CHIEF II HG20 GAMING HEADSET BLACK</v>
      </c>
      <c r="J8116" t="str">
        <f>VLOOKUP(E8116,'Data Produk'!$A$2:$E$2517,4,FALSE)</f>
        <v>GAMING HEADSET</v>
      </c>
      <c r="K8116" t="str">
        <f>VLOOKUP(D8116,'Data Outlet'!$A$2:$D$17,4,FALSE)</f>
        <v>Andi Pratama</v>
      </c>
      <c r="L8116" t="str">
        <f>VLOOKUP(D8116,'Data Outlet'!$A$2:$D$17,2,FALSE)</f>
        <v>AEON DELTAMAS CIKARANG</v>
      </c>
    </row>
    <row r="8117" spans="1:12" x14ac:dyDescent="0.25">
      <c r="A8117" t="str">
        <f t="shared" si="254"/>
        <v>T-8116</v>
      </c>
      <c r="B8117" s="3" t="s">
        <v>2585</v>
      </c>
      <c r="C8117" s="6">
        <v>45586</v>
      </c>
      <c r="D8117" s="3" t="s">
        <v>47</v>
      </c>
      <c r="E8117" s="3" t="s">
        <v>2283</v>
      </c>
      <c r="F8117" s="10">
        <v>1</v>
      </c>
      <c r="G8117">
        <f>VLOOKUP(E8117,'Data Produk'!$A$2:$E$2517,5,FALSE)</f>
        <v>90300</v>
      </c>
      <c r="H8117">
        <f t="shared" si="253"/>
        <v>90300</v>
      </c>
      <c r="I8117" t="str">
        <f>VLOOKUP(E8117,'Data Produk'!$A$2:$E$2517,3,FALSE)</f>
        <v>BHINNEKA KANATA S VX9S GAMING MOUSE BLACK</v>
      </c>
      <c r="J8117" t="str">
        <f>VLOOKUP(E8117,'Data Produk'!$A$2:$E$2517,4,FALSE)</f>
        <v>MOUSE GAMING</v>
      </c>
      <c r="K8117" t="str">
        <f>VLOOKUP(D8117,'Data Outlet'!$A$2:$D$17,4,FALSE)</f>
        <v>Joko Susilo</v>
      </c>
      <c r="L8117" t="str">
        <f>VLOOKUP(D8117,'Data Outlet'!$A$2:$D$17,2,FALSE)</f>
        <v>SUMARECON MALL BEKASI</v>
      </c>
    </row>
    <row r="8118" spans="1:12" x14ac:dyDescent="0.25">
      <c r="A8118" t="str">
        <f t="shared" si="254"/>
        <v>T-8117</v>
      </c>
      <c r="B8118" s="3" t="s">
        <v>2585</v>
      </c>
      <c r="C8118" s="6">
        <v>45570</v>
      </c>
      <c r="D8118" s="3" t="s">
        <v>46</v>
      </c>
      <c r="E8118" s="3" t="s">
        <v>2500</v>
      </c>
      <c r="F8118" s="10">
        <v>1</v>
      </c>
      <c r="G8118">
        <f>VLOOKUP(E8118,'Data Produk'!$A$2:$E$2517,5,FALSE)</f>
        <v>34300</v>
      </c>
      <c r="H8118">
        <f t="shared" si="253"/>
        <v>34300</v>
      </c>
      <c r="I8118" t="str">
        <f>VLOOKUP(E8118,'Data Produk'!$A$2:$E$2517,3,FALSE)</f>
        <v>BHINNEKA DURALINK KLB2001 BLACK</v>
      </c>
      <c r="J8118" t="str">
        <f>VLOOKUP(E8118,'Data Produk'!$A$2:$E$2517,4,FALSE)</f>
        <v>CABLE</v>
      </c>
      <c r="K8118" t="str">
        <f>VLOOKUP(D8118,'Data Outlet'!$A$2:$D$17,4,FALSE)</f>
        <v>Citra Dewi</v>
      </c>
      <c r="L8118" t="str">
        <f>VLOOKUP(D8118,'Data Outlet'!$A$2:$D$17,2,FALSE)</f>
        <v>PONDOK INDAH MALL</v>
      </c>
    </row>
    <row r="8119" spans="1:12" x14ac:dyDescent="0.25">
      <c r="A8119" t="str">
        <f t="shared" si="254"/>
        <v>T-8118</v>
      </c>
      <c r="B8119" s="3" t="s">
        <v>2585</v>
      </c>
      <c r="C8119" s="6">
        <v>45570</v>
      </c>
      <c r="D8119" s="3" t="s">
        <v>47</v>
      </c>
      <c r="E8119" s="3" t="s">
        <v>859</v>
      </c>
      <c r="F8119" s="10">
        <v>1</v>
      </c>
      <c r="G8119">
        <f>VLOOKUP(E8119,'Data Produk'!$A$2:$E$2517,5,FALSE)</f>
        <v>13050</v>
      </c>
      <c r="H8119">
        <f t="shared" si="253"/>
        <v>13050</v>
      </c>
      <c r="I8119" t="str">
        <f>VLOOKUP(E8119,'Data Produk'!$A$2:$E$2517,3,FALSE)</f>
        <v>BHINNEKA DURALINK KCT1201 BLACK</v>
      </c>
      <c r="J8119" t="str">
        <f>VLOOKUP(E8119,'Data Produk'!$A$2:$E$2517,4,FALSE)</f>
        <v>CABLE</v>
      </c>
      <c r="K8119" t="str">
        <f>VLOOKUP(D8119,'Data Outlet'!$A$2:$D$17,4,FALSE)</f>
        <v>Joko Susilo</v>
      </c>
      <c r="L8119" t="str">
        <f>VLOOKUP(D8119,'Data Outlet'!$A$2:$D$17,2,FALSE)</f>
        <v>SUMARECON MALL BEKASI</v>
      </c>
    </row>
    <row r="8120" spans="1:12" x14ac:dyDescent="0.25">
      <c r="A8120" t="str">
        <f t="shared" si="254"/>
        <v>T-8119</v>
      </c>
      <c r="B8120" s="3" t="s">
        <v>2585</v>
      </c>
      <c r="C8120" s="6">
        <v>45591</v>
      </c>
      <c r="D8120" s="3" t="s">
        <v>46</v>
      </c>
      <c r="E8120" s="3" t="s">
        <v>2384</v>
      </c>
      <c r="F8120" s="10">
        <v>1</v>
      </c>
      <c r="G8120">
        <f>VLOOKUP(E8120,'Data Produk'!$A$2:$E$2517,5,FALSE)</f>
        <v>241500</v>
      </c>
      <c r="H8120">
        <f t="shared" si="253"/>
        <v>241500</v>
      </c>
      <c r="I8120" t="str">
        <f>VLOOKUP(E8120,'Data Produk'!$A$2:$E$2517,3,FALSE)</f>
        <v>BHINNEKA ATOM96 95% MECHANICAL KEYBOARD SKY BLUE BLUE SWITCH</v>
      </c>
      <c r="J8120" t="str">
        <f>VLOOKUP(E8120,'Data Produk'!$A$2:$E$2517,4,FALSE)</f>
        <v>KEYBOARD GAMING</v>
      </c>
      <c r="K8120" t="str">
        <f>VLOOKUP(D8120,'Data Outlet'!$A$2:$D$17,4,FALSE)</f>
        <v>Citra Dewi</v>
      </c>
      <c r="L8120" t="str">
        <f>VLOOKUP(D8120,'Data Outlet'!$A$2:$D$17,2,FALSE)</f>
        <v>PONDOK INDAH MALL</v>
      </c>
    </row>
    <row r="8121" spans="1:12" x14ac:dyDescent="0.25">
      <c r="A8121" t="str">
        <f t="shared" si="254"/>
        <v>T-8120</v>
      </c>
      <c r="B8121" s="3" t="s">
        <v>2585</v>
      </c>
      <c r="C8121" s="6">
        <v>45573</v>
      </c>
      <c r="D8121" s="3" t="s">
        <v>47</v>
      </c>
      <c r="E8121" s="3" t="s">
        <v>2501</v>
      </c>
      <c r="F8121" s="10">
        <v>2</v>
      </c>
      <c r="G8121">
        <f>VLOOKUP(E8121,'Data Produk'!$A$2:$E$2517,5,FALSE)</f>
        <v>269500</v>
      </c>
      <c r="H8121">
        <f t="shared" si="253"/>
        <v>539000</v>
      </c>
      <c r="I8121" t="str">
        <f>VLOOKUP(E8121,'Data Produk'!$A$2:$E$2517,3,FALSE)</f>
        <v>BHINNEKA ATOM96 95% MECHANICAL KEYBOARD NAVY BLUE RED SWITCH</v>
      </c>
      <c r="J8121" t="str">
        <f>VLOOKUP(E8121,'Data Produk'!$A$2:$E$2517,4,FALSE)</f>
        <v>KEYBOARD GAMING</v>
      </c>
      <c r="K8121" t="str">
        <f>VLOOKUP(D8121,'Data Outlet'!$A$2:$D$17,4,FALSE)</f>
        <v>Joko Susilo</v>
      </c>
      <c r="L8121" t="str">
        <f>VLOOKUP(D8121,'Data Outlet'!$A$2:$D$17,2,FALSE)</f>
        <v>SUMARECON MALL BEKASI</v>
      </c>
    </row>
    <row r="8122" spans="1:12" x14ac:dyDescent="0.25">
      <c r="A8122" t="str">
        <f t="shared" si="254"/>
        <v>T-8121</v>
      </c>
      <c r="B8122" s="3" t="s">
        <v>2585</v>
      </c>
      <c r="C8122" s="6">
        <v>45567</v>
      </c>
      <c r="D8122" s="3" t="s">
        <v>46</v>
      </c>
      <c r="E8122" s="3" t="s">
        <v>2502</v>
      </c>
      <c r="F8122" s="10">
        <v>2</v>
      </c>
      <c r="G8122">
        <f>VLOOKUP(E8122,'Data Produk'!$A$2:$E$2517,5,FALSE)</f>
        <v>52500</v>
      </c>
      <c r="H8122">
        <f t="shared" si="253"/>
        <v>105000</v>
      </c>
      <c r="I8122" t="str">
        <f>VLOOKUP(E8122,'Data Produk'!$A$2:$E$2517,3,FALSE)</f>
        <v>BHINNEKA POWER MOVE 30W 2-PORTS CAR CHARGER (PD+QC) WHITE</v>
      </c>
      <c r="J8122" t="str">
        <f>VLOOKUP(E8122,'Data Produk'!$A$2:$E$2517,4,FALSE)</f>
        <v>CAR &amp; TRAVEL CHARGER</v>
      </c>
      <c r="K8122" t="str">
        <f>VLOOKUP(D8122,'Data Outlet'!$A$2:$D$17,4,FALSE)</f>
        <v>Citra Dewi</v>
      </c>
      <c r="L8122" t="str">
        <f>VLOOKUP(D8122,'Data Outlet'!$A$2:$D$17,2,FALSE)</f>
        <v>PONDOK INDAH MALL</v>
      </c>
    </row>
    <row r="8123" spans="1:12" x14ac:dyDescent="0.25">
      <c r="A8123" t="str">
        <f t="shared" si="254"/>
        <v>T-8122</v>
      </c>
      <c r="B8123" s="3" t="s">
        <v>2585</v>
      </c>
      <c r="C8123" s="6">
        <v>45578</v>
      </c>
      <c r="D8123" s="3" t="s">
        <v>46</v>
      </c>
      <c r="E8123" s="3" t="s">
        <v>2378</v>
      </c>
      <c r="F8123" s="10">
        <v>4</v>
      </c>
      <c r="G8123">
        <f>VLOOKUP(E8123,'Data Produk'!$A$2:$E$2517,5,FALSE)</f>
        <v>76300</v>
      </c>
      <c r="H8123">
        <f t="shared" si="253"/>
        <v>305200</v>
      </c>
      <c r="I8123" t="str">
        <f>VLOOKUP(E8123,'Data Produk'!$A$2:$E$2517,3,FALSE)</f>
        <v>BHINNEKA SHIKARI GAMING KEYBOARD BLACK</v>
      </c>
      <c r="J8123" t="str">
        <f>VLOOKUP(E8123,'Data Produk'!$A$2:$E$2517,4,FALSE)</f>
        <v>KEYBOARD GAMING</v>
      </c>
      <c r="K8123" t="str">
        <f>VLOOKUP(D8123,'Data Outlet'!$A$2:$D$17,4,FALSE)</f>
        <v>Citra Dewi</v>
      </c>
      <c r="L8123" t="str">
        <f>VLOOKUP(D8123,'Data Outlet'!$A$2:$D$17,2,FALSE)</f>
        <v>PONDOK INDAH MALL</v>
      </c>
    </row>
    <row r="8124" spans="1:12" x14ac:dyDescent="0.25">
      <c r="A8124" t="str">
        <f t="shared" si="254"/>
        <v>T-8123</v>
      </c>
      <c r="B8124" s="3" t="s">
        <v>2585</v>
      </c>
      <c r="C8124" s="6">
        <v>45575</v>
      </c>
      <c r="D8124" s="3" t="s">
        <v>47</v>
      </c>
      <c r="E8124" s="3" t="s">
        <v>2317</v>
      </c>
      <c r="F8124" s="10">
        <v>6</v>
      </c>
      <c r="G8124">
        <f>VLOOKUP(E8124,'Data Produk'!$A$2:$E$2517,5,FALSE)</f>
        <v>174300</v>
      </c>
      <c r="H8124">
        <f t="shared" si="253"/>
        <v>1045800</v>
      </c>
      <c r="I8124" t="str">
        <f>VLOOKUP(E8124,'Data Produk'!$A$2:$E$2517,3,FALSE)</f>
        <v>BHINNEKA WAVE13 TW13 TRUE WIRELESS MYTHIA</v>
      </c>
      <c r="J8124" t="str">
        <f>VLOOKUP(E8124,'Data Produk'!$A$2:$E$2517,4,FALSE)</f>
        <v>TWS</v>
      </c>
      <c r="K8124" t="str">
        <f>VLOOKUP(D8124,'Data Outlet'!$A$2:$D$17,4,FALSE)</f>
        <v>Joko Susilo</v>
      </c>
      <c r="L8124" t="str">
        <f>VLOOKUP(D8124,'Data Outlet'!$A$2:$D$17,2,FALSE)</f>
        <v>SUMARECON MALL BEKASI</v>
      </c>
    </row>
    <row r="8125" spans="1:12" x14ac:dyDescent="0.25">
      <c r="A8125" t="str">
        <f t="shared" si="254"/>
        <v>T-8124</v>
      </c>
      <c r="B8125" s="3" t="s">
        <v>2585</v>
      </c>
      <c r="C8125" s="6">
        <v>45593</v>
      </c>
      <c r="D8125" s="3" t="s">
        <v>47</v>
      </c>
      <c r="E8125" s="3" t="s">
        <v>2287</v>
      </c>
      <c r="F8125" s="10">
        <v>2</v>
      </c>
      <c r="G8125">
        <f>VLOOKUP(E8125,'Data Produk'!$A$2:$E$2517,5,FALSE)</f>
        <v>230300</v>
      </c>
      <c r="H8125">
        <f t="shared" si="253"/>
        <v>460600</v>
      </c>
      <c r="I8125" t="str">
        <f>VLOOKUP(E8125,'Data Produk'!$A$2:$E$2517,3,FALSE)</f>
        <v>BHINNEKA ATOM81 75% MECHANICAL KEYBOARD NAVY BLUE RED SWITCH</v>
      </c>
      <c r="J8125" t="str">
        <f>VLOOKUP(E8125,'Data Produk'!$A$2:$E$2517,4,FALSE)</f>
        <v>KEYBOARD GAMING</v>
      </c>
      <c r="K8125" t="str">
        <f>VLOOKUP(D8125,'Data Outlet'!$A$2:$D$17,4,FALSE)</f>
        <v>Joko Susilo</v>
      </c>
      <c r="L8125" t="str">
        <f>VLOOKUP(D8125,'Data Outlet'!$A$2:$D$17,2,FALSE)</f>
        <v>SUMARECON MALL BEKASI</v>
      </c>
    </row>
    <row r="8126" spans="1:12" x14ac:dyDescent="0.25">
      <c r="A8126" t="str">
        <f t="shared" si="254"/>
        <v>T-8125</v>
      </c>
      <c r="B8126" s="3" t="s">
        <v>2585</v>
      </c>
      <c r="C8126" s="6">
        <v>45591</v>
      </c>
      <c r="D8126" s="3" t="s">
        <v>46</v>
      </c>
      <c r="E8126" s="3" t="s">
        <v>2308</v>
      </c>
      <c r="F8126" s="10">
        <v>2</v>
      </c>
      <c r="G8126">
        <f>VLOOKUP(E8126,'Data Produk'!$A$2:$E$2517,5,FALSE)</f>
        <v>83300</v>
      </c>
      <c r="H8126">
        <f t="shared" si="253"/>
        <v>166600</v>
      </c>
      <c r="I8126" t="str">
        <f>VLOOKUP(E8126,'Data Produk'!$A$2:$E$2517,3,FALSE)</f>
        <v>BHINNEKA WAVE11 TW11 V2 TRUE WIRELESS BLACK</v>
      </c>
      <c r="J8126" t="str">
        <f>VLOOKUP(E8126,'Data Produk'!$A$2:$E$2517,4,FALSE)</f>
        <v>TWS</v>
      </c>
      <c r="K8126" t="str">
        <f>VLOOKUP(D8126,'Data Outlet'!$A$2:$D$17,4,FALSE)</f>
        <v>Citra Dewi</v>
      </c>
      <c r="L8126" t="str">
        <f>VLOOKUP(D8126,'Data Outlet'!$A$2:$D$17,2,FALSE)</f>
        <v>PONDOK INDAH MALL</v>
      </c>
    </row>
    <row r="8127" spans="1:12" x14ac:dyDescent="0.25">
      <c r="A8127" t="str">
        <f t="shared" si="254"/>
        <v>T-8126</v>
      </c>
      <c r="B8127" s="3" t="s">
        <v>2585</v>
      </c>
      <c r="C8127" s="6">
        <v>45571</v>
      </c>
      <c r="D8127" s="3" t="s">
        <v>46</v>
      </c>
      <c r="E8127" s="3" t="s">
        <v>2306</v>
      </c>
      <c r="F8127" s="10">
        <v>4</v>
      </c>
      <c r="G8127">
        <f>VLOOKUP(E8127,'Data Produk'!$A$2:$E$2517,5,FALSE)</f>
        <v>20300</v>
      </c>
      <c r="H8127">
        <f t="shared" si="253"/>
        <v>81200</v>
      </c>
      <c r="I8127" t="str">
        <f>VLOOKUP(E8127,'Data Produk'!$A$2:$E$2517,3,FALSE)</f>
        <v>BHINNEKA LINKPODS ES3 WIRED EARBUDS WHITE</v>
      </c>
      <c r="J8127" t="str">
        <f>VLOOKUP(E8127,'Data Produk'!$A$2:$E$2517,4,FALSE)</f>
        <v>EARPHONE</v>
      </c>
      <c r="K8127" t="str">
        <f>VLOOKUP(D8127,'Data Outlet'!$A$2:$D$17,4,FALSE)</f>
        <v>Citra Dewi</v>
      </c>
      <c r="L8127" t="str">
        <f>VLOOKUP(D8127,'Data Outlet'!$A$2:$D$17,2,FALSE)</f>
        <v>PONDOK INDAH MALL</v>
      </c>
    </row>
    <row r="8128" spans="1:12" x14ac:dyDescent="0.25">
      <c r="A8128" t="str">
        <f t="shared" si="254"/>
        <v>T-8127</v>
      </c>
      <c r="B8128" s="3" t="s">
        <v>2585</v>
      </c>
      <c r="C8128" s="6">
        <v>45588</v>
      </c>
      <c r="D8128" s="3" t="s">
        <v>46</v>
      </c>
      <c r="E8128" s="3" t="s">
        <v>2503</v>
      </c>
      <c r="F8128" s="10">
        <v>1</v>
      </c>
      <c r="G8128">
        <f>VLOOKUP(E8128,'Data Produk'!$A$2:$E$2517,5,FALSE)</f>
        <v>97300</v>
      </c>
      <c r="H8128">
        <f t="shared" si="253"/>
        <v>97300</v>
      </c>
      <c r="I8128" t="str">
        <f>VLOOKUP(E8128,'Data Produk'!$A$2:$E$2517,3,FALSE)</f>
        <v>BHINNEKA WAVE12 TW12 TRUE WIRELESS BLUE</v>
      </c>
      <c r="J8128" t="str">
        <f>VLOOKUP(E8128,'Data Produk'!$A$2:$E$2517,4,FALSE)</f>
        <v>TWS</v>
      </c>
      <c r="K8128" t="str">
        <f>VLOOKUP(D8128,'Data Outlet'!$A$2:$D$17,4,FALSE)</f>
        <v>Citra Dewi</v>
      </c>
      <c r="L8128" t="str">
        <f>VLOOKUP(D8128,'Data Outlet'!$A$2:$D$17,2,FALSE)</f>
        <v>PONDOK INDAH MALL</v>
      </c>
    </row>
    <row r="8129" spans="1:12" x14ac:dyDescent="0.25">
      <c r="A8129" t="str">
        <f t="shared" si="254"/>
        <v>T-8128</v>
      </c>
      <c r="B8129" s="3" t="s">
        <v>2585</v>
      </c>
      <c r="C8129" s="6">
        <v>45569</v>
      </c>
      <c r="D8129" s="3" t="s">
        <v>46</v>
      </c>
      <c r="E8129" s="3" t="s">
        <v>2349</v>
      </c>
      <c r="F8129" s="10">
        <v>5</v>
      </c>
      <c r="G8129">
        <f>VLOOKUP(E8129,'Data Produk'!$A$2:$E$2517,5,FALSE)</f>
        <v>230300</v>
      </c>
      <c r="H8129">
        <f t="shared" si="253"/>
        <v>1151500</v>
      </c>
      <c r="I8129" t="str">
        <f>VLOOKUP(E8129,'Data Produk'!$A$2:$E$2517,3,FALSE)</f>
        <v>BHINNEKA ATOM81 75% MECHANICAL KEYBOARD NAVY BLUE RED SWITCH</v>
      </c>
      <c r="J8129" t="str">
        <f>VLOOKUP(E8129,'Data Produk'!$A$2:$E$2517,4,FALSE)</f>
        <v>KEYBOARD GAMING</v>
      </c>
      <c r="K8129" t="str">
        <f>VLOOKUP(D8129,'Data Outlet'!$A$2:$D$17,4,FALSE)</f>
        <v>Citra Dewi</v>
      </c>
      <c r="L8129" t="str">
        <f>VLOOKUP(D8129,'Data Outlet'!$A$2:$D$17,2,FALSE)</f>
        <v>PONDOK INDAH MALL</v>
      </c>
    </row>
    <row r="8130" spans="1:12" x14ac:dyDescent="0.25">
      <c r="A8130" t="str">
        <f t="shared" si="254"/>
        <v>T-8129</v>
      </c>
      <c r="B8130" s="3" t="s">
        <v>2585</v>
      </c>
      <c r="C8130" s="6">
        <v>45567</v>
      </c>
      <c r="D8130" s="3" t="s">
        <v>33</v>
      </c>
      <c r="E8130" s="3" t="s">
        <v>2504</v>
      </c>
      <c r="F8130" s="10">
        <v>1</v>
      </c>
      <c r="G8130">
        <f>VLOOKUP(E8130,'Data Produk'!$A$2:$E$2517,5,FALSE)</f>
        <v>24500</v>
      </c>
      <c r="H8130">
        <f t="shared" si="253"/>
        <v>24500</v>
      </c>
      <c r="I8130" t="str">
        <f>VLOOKUP(E8130,'Data Produk'!$A$2:$E$2517,3,FALSE)</f>
        <v>BHINNEKA DURALINK KCB1201 RED</v>
      </c>
      <c r="J8130" t="str">
        <f>VLOOKUP(E8130,'Data Produk'!$A$2:$E$2517,4,FALSE)</f>
        <v>CABLE</v>
      </c>
      <c r="K8130" t="str">
        <f>VLOOKUP(D8130,'Data Outlet'!$A$2:$D$17,4,FALSE)</f>
        <v>Andi Pratama</v>
      </c>
      <c r="L8130" t="str">
        <f>VLOOKUP(D8130,'Data Outlet'!$A$2:$D$17,2,FALSE)</f>
        <v>AEON DELTAMAS CIKARANG</v>
      </c>
    </row>
    <row r="8131" spans="1:12" x14ac:dyDescent="0.25">
      <c r="A8131" t="str">
        <f t="shared" si="254"/>
        <v>T-8130</v>
      </c>
      <c r="B8131" s="3" t="s">
        <v>2585</v>
      </c>
      <c r="C8131" s="6">
        <v>45588</v>
      </c>
      <c r="D8131" s="3" t="s">
        <v>33</v>
      </c>
      <c r="E8131" s="3" t="s">
        <v>2338</v>
      </c>
      <c r="F8131" s="10">
        <v>1</v>
      </c>
      <c r="G8131">
        <f>VLOOKUP(E8131,'Data Produk'!$A$2:$E$2517,5,FALSE)</f>
        <v>83300</v>
      </c>
      <c r="H8131">
        <f t="shared" ref="H8131:H8194" si="255">G8131*F8131</f>
        <v>83300</v>
      </c>
      <c r="I8131" t="str">
        <f>VLOOKUP(E8131,'Data Produk'!$A$2:$E$2517,3,FALSE)</f>
        <v>BHINNEKA GO W193 OFFICE MOUSE BEIGE</v>
      </c>
      <c r="J8131" t="str">
        <f>VLOOKUP(E8131,'Data Produk'!$A$2:$E$2517,4,FALSE)</f>
        <v>OFFICE MOUSE</v>
      </c>
      <c r="K8131" t="str">
        <f>VLOOKUP(D8131,'Data Outlet'!$A$2:$D$17,4,FALSE)</f>
        <v>Andi Pratama</v>
      </c>
      <c r="L8131" t="str">
        <f>VLOOKUP(D8131,'Data Outlet'!$A$2:$D$17,2,FALSE)</f>
        <v>AEON DELTAMAS CIKARANG</v>
      </c>
    </row>
    <row r="8132" spans="1:12" x14ac:dyDescent="0.25">
      <c r="A8132" t="str">
        <f t="shared" si="254"/>
        <v>T-8131</v>
      </c>
      <c r="B8132" s="3" t="s">
        <v>2585</v>
      </c>
      <c r="C8132" s="6">
        <v>45575</v>
      </c>
      <c r="D8132" s="3" t="s">
        <v>46</v>
      </c>
      <c r="E8132" s="3" t="s">
        <v>2454</v>
      </c>
      <c r="F8132" s="10">
        <v>1</v>
      </c>
      <c r="G8132">
        <f>VLOOKUP(E8132,'Data Produk'!$A$2:$E$2517,5,FALSE)</f>
        <v>97300</v>
      </c>
      <c r="H8132">
        <f t="shared" si="255"/>
        <v>97300</v>
      </c>
      <c r="I8132" t="str">
        <f>VLOOKUP(E8132,'Data Produk'!$A$2:$E$2517,3,FALSE)</f>
        <v>BHINNEKA WAVE12 TW12 TRUE WIRELESS WHITE</v>
      </c>
      <c r="J8132" t="str">
        <f>VLOOKUP(E8132,'Data Produk'!$A$2:$E$2517,4,FALSE)</f>
        <v>TWS</v>
      </c>
      <c r="K8132" t="str">
        <f>VLOOKUP(D8132,'Data Outlet'!$A$2:$D$17,4,FALSE)</f>
        <v>Citra Dewi</v>
      </c>
      <c r="L8132" t="str">
        <f>VLOOKUP(D8132,'Data Outlet'!$A$2:$D$17,2,FALSE)</f>
        <v>PONDOK INDAH MALL</v>
      </c>
    </row>
    <row r="8133" spans="1:12" x14ac:dyDescent="0.25">
      <c r="A8133" t="str">
        <f t="shared" si="254"/>
        <v>T-8132</v>
      </c>
      <c r="B8133" s="3" t="s">
        <v>2585</v>
      </c>
      <c r="C8133" s="6">
        <v>45590</v>
      </c>
      <c r="D8133" s="3" t="s">
        <v>46</v>
      </c>
      <c r="E8133" s="3" t="s">
        <v>2456</v>
      </c>
      <c r="F8133" s="10">
        <v>1</v>
      </c>
      <c r="G8133">
        <f>VLOOKUP(E8133,'Data Produk'!$A$2:$E$2517,5,FALSE)</f>
        <v>83300</v>
      </c>
      <c r="H8133">
        <f t="shared" si="255"/>
        <v>83300</v>
      </c>
      <c r="I8133" t="str">
        <f>VLOOKUP(E8133,'Data Produk'!$A$2:$E$2517,3,FALSE)</f>
        <v>BHINNEKA CRYTO VX7 GAMING MOUSE PINK</v>
      </c>
      <c r="J8133" t="str">
        <f>VLOOKUP(E8133,'Data Produk'!$A$2:$E$2517,4,FALSE)</f>
        <v>MOUSE GAMING</v>
      </c>
      <c r="K8133" t="str">
        <f>VLOOKUP(D8133,'Data Outlet'!$A$2:$D$17,4,FALSE)</f>
        <v>Citra Dewi</v>
      </c>
      <c r="L8133" t="str">
        <f>VLOOKUP(D8133,'Data Outlet'!$A$2:$D$17,2,FALSE)</f>
        <v>PONDOK INDAH MALL</v>
      </c>
    </row>
    <row r="8134" spans="1:12" x14ac:dyDescent="0.25">
      <c r="A8134" t="str">
        <f t="shared" si="254"/>
        <v>T-8133</v>
      </c>
      <c r="B8134" s="3" t="s">
        <v>2585</v>
      </c>
      <c r="C8134" s="6">
        <v>45574</v>
      </c>
      <c r="D8134" s="3" t="s">
        <v>46</v>
      </c>
      <c r="E8134" s="3" t="s">
        <v>2450</v>
      </c>
      <c r="F8134" s="10">
        <v>4</v>
      </c>
      <c r="G8134">
        <f>VLOOKUP(E8134,'Data Produk'!$A$2:$E$2517,5,FALSE)</f>
        <v>377300</v>
      </c>
      <c r="H8134">
        <f t="shared" si="255"/>
        <v>1509200</v>
      </c>
      <c r="I8134" t="str">
        <f>VLOOKUP(E8134,'Data Produk'!$A$2:$E$2517,3,FALSE)</f>
        <v>BHINNEKA ALTO 7.1 HG26 GAMING HEADSET BLACK</v>
      </c>
      <c r="J8134" t="str">
        <f>VLOOKUP(E8134,'Data Produk'!$A$2:$E$2517,4,FALSE)</f>
        <v>GAMING HEADSET</v>
      </c>
      <c r="K8134" t="str">
        <f>VLOOKUP(D8134,'Data Outlet'!$A$2:$D$17,4,FALSE)</f>
        <v>Citra Dewi</v>
      </c>
      <c r="L8134" t="str">
        <f>VLOOKUP(D8134,'Data Outlet'!$A$2:$D$17,2,FALSE)</f>
        <v>PONDOK INDAH MALL</v>
      </c>
    </row>
    <row r="8135" spans="1:12" x14ac:dyDescent="0.25">
      <c r="A8135" t="str">
        <f t="shared" si="254"/>
        <v>T-8134</v>
      </c>
      <c r="B8135" s="3" t="s">
        <v>2585</v>
      </c>
      <c r="C8135" s="6">
        <v>45585</v>
      </c>
      <c r="D8135" s="3" t="s">
        <v>33</v>
      </c>
      <c r="E8135" s="3" t="s">
        <v>2411</v>
      </c>
      <c r="F8135" s="10">
        <v>1</v>
      </c>
      <c r="G8135">
        <f>VLOOKUP(E8135,'Data Produk'!$A$2:$E$2517,5,FALSE)</f>
        <v>584500</v>
      </c>
      <c r="H8135">
        <f t="shared" si="255"/>
        <v>584500</v>
      </c>
      <c r="I8135" t="str">
        <f>VLOOKUP(E8135,'Data Produk'!$A$2:$E$2517,3,FALSE)</f>
        <v>BHINNEKA  ATOM PRO96 95% MECHANICAL KEYBOARD MERCURY (BLACK) RED SWITCH</v>
      </c>
      <c r="J8135" t="str">
        <f>VLOOKUP(E8135,'Data Produk'!$A$2:$E$2517,4,FALSE)</f>
        <v>KEYBOARD GAMING</v>
      </c>
      <c r="K8135" t="str">
        <f>VLOOKUP(D8135,'Data Outlet'!$A$2:$D$17,4,FALSE)</f>
        <v>Andi Pratama</v>
      </c>
      <c r="L8135" t="str">
        <f>VLOOKUP(D8135,'Data Outlet'!$A$2:$D$17,2,FALSE)</f>
        <v>AEON DELTAMAS CIKARANG</v>
      </c>
    </row>
    <row r="8136" spans="1:12" x14ac:dyDescent="0.25">
      <c r="A8136" t="str">
        <f t="shared" si="254"/>
        <v>T-8135</v>
      </c>
      <c r="B8136" s="3" t="s">
        <v>2585</v>
      </c>
      <c r="C8136" s="6">
        <v>45570</v>
      </c>
      <c r="D8136" s="3" t="s">
        <v>47</v>
      </c>
      <c r="E8136" s="3" t="s">
        <v>2300</v>
      </c>
      <c r="F8136" s="10">
        <v>1</v>
      </c>
      <c r="G8136">
        <f>VLOOKUP(E8136,'Data Produk'!$A$2:$E$2517,5,FALSE)</f>
        <v>160300</v>
      </c>
      <c r="H8136">
        <f t="shared" si="255"/>
        <v>160300</v>
      </c>
      <c r="I8136" t="str">
        <f>VLOOKUP(E8136,'Data Produk'!$A$2:$E$2517,3,FALSE)</f>
        <v>BHINNEKA GO VIBE WH05 WIRELESS HEADSET BLACK</v>
      </c>
      <c r="J8136" t="str">
        <f>VLOOKUP(E8136,'Data Produk'!$A$2:$E$2517,4,FALSE)</f>
        <v>WIRELESS HEADSET</v>
      </c>
      <c r="K8136" t="str">
        <f>VLOOKUP(D8136,'Data Outlet'!$A$2:$D$17,4,FALSE)</f>
        <v>Joko Susilo</v>
      </c>
      <c r="L8136" t="str">
        <f>VLOOKUP(D8136,'Data Outlet'!$A$2:$D$17,2,FALSE)</f>
        <v>SUMARECON MALL BEKASI</v>
      </c>
    </row>
    <row r="8137" spans="1:12" x14ac:dyDescent="0.25">
      <c r="A8137" t="str">
        <f t="shared" si="254"/>
        <v>T-8136</v>
      </c>
      <c r="B8137" s="3" t="s">
        <v>2585</v>
      </c>
      <c r="C8137" s="6">
        <v>45570</v>
      </c>
      <c r="D8137" s="3" t="s">
        <v>46</v>
      </c>
      <c r="E8137" s="3" t="s">
        <v>2414</v>
      </c>
      <c r="F8137" s="10">
        <v>1</v>
      </c>
      <c r="G8137">
        <f>VLOOKUP(E8137,'Data Produk'!$A$2:$E$2517,5,FALSE)</f>
        <v>139300</v>
      </c>
      <c r="H8137">
        <f t="shared" si="255"/>
        <v>139300</v>
      </c>
      <c r="I8137" t="str">
        <f>VLOOKUP(E8137,'Data Produk'!$A$2:$E$2517,3,FALSE)</f>
        <v>BHINNEKA VENOM II WGC2 GAMING MOUSE BLUE</v>
      </c>
      <c r="J8137" t="str">
        <f>VLOOKUP(E8137,'Data Produk'!$A$2:$E$2517,4,FALSE)</f>
        <v>MOUSE GAMING</v>
      </c>
      <c r="K8137" t="str">
        <f>VLOOKUP(D8137,'Data Outlet'!$A$2:$D$17,4,FALSE)</f>
        <v>Citra Dewi</v>
      </c>
      <c r="L8137" t="str">
        <f>VLOOKUP(D8137,'Data Outlet'!$A$2:$D$17,2,FALSE)</f>
        <v>PONDOK INDAH MALL</v>
      </c>
    </row>
    <row r="8138" spans="1:12" x14ac:dyDescent="0.25">
      <c r="A8138" t="str">
        <f t="shared" si="254"/>
        <v>T-8137</v>
      </c>
      <c r="B8138" s="3" t="s">
        <v>2585</v>
      </c>
      <c r="C8138" s="6">
        <v>45567</v>
      </c>
      <c r="D8138" s="3" t="s">
        <v>46</v>
      </c>
      <c r="E8138" s="3" t="s">
        <v>2453</v>
      </c>
      <c r="F8138" s="10">
        <v>3</v>
      </c>
      <c r="G8138">
        <f>VLOOKUP(E8138,'Data Produk'!$A$2:$E$2517,5,FALSE)</f>
        <v>349300</v>
      </c>
      <c r="H8138">
        <f t="shared" si="255"/>
        <v>1047900</v>
      </c>
      <c r="I8138" t="str">
        <f>VLOOKUP(E8138,'Data Produk'!$A$2:$E$2517,3,FALSE)</f>
        <v>BHINNEKA ATO MP905 DESKMAT ONE PIECE LUFFY</v>
      </c>
      <c r="J8138" t="str">
        <f>VLOOKUP(E8138,'Data Produk'!$A$2:$E$2517,4,FALSE)</f>
        <v>DESKMAT</v>
      </c>
      <c r="K8138" t="str">
        <f>VLOOKUP(D8138,'Data Outlet'!$A$2:$D$17,4,FALSE)</f>
        <v>Citra Dewi</v>
      </c>
      <c r="L8138" t="str">
        <f>VLOOKUP(D8138,'Data Outlet'!$A$2:$D$17,2,FALSE)</f>
        <v>PONDOK INDAH MALL</v>
      </c>
    </row>
    <row r="8139" spans="1:12" x14ac:dyDescent="0.25">
      <c r="A8139" t="str">
        <f t="shared" si="254"/>
        <v>T-8138</v>
      </c>
      <c r="B8139" s="3" t="s">
        <v>2585</v>
      </c>
      <c r="C8139" s="6">
        <v>45575</v>
      </c>
      <c r="D8139" s="3" t="s">
        <v>46</v>
      </c>
      <c r="E8139" s="3" t="s">
        <v>2472</v>
      </c>
      <c r="F8139" s="10">
        <v>1</v>
      </c>
      <c r="G8139">
        <f>VLOOKUP(E8139,'Data Produk'!$A$2:$E$2517,5,FALSE)</f>
        <v>20300</v>
      </c>
      <c r="H8139">
        <f t="shared" si="255"/>
        <v>20300</v>
      </c>
      <c r="I8139" t="str">
        <f>VLOOKUP(E8139,'Data Produk'!$A$2:$E$2517,3,FALSE)</f>
        <v>BHINNEKA LINKPODS ES3 WIRED EARBUDS BLACK</v>
      </c>
      <c r="J8139" t="str">
        <f>VLOOKUP(E8139,'Data Produk'!$A$2:$E$2517,4,FALSE)</f>
        <v>EARPHONE</v>
      </c>
      <c r="K8139" t="str">
        <f>VLOOKUP(D8139,'Data Outlet'!$A$2:$D$17,4,FALSE)</f>
        <v>Citra Dewi</v>
      </c>
      <c r="L8139" t="str">
        <f>VLOOKUP(D8139,'Data Outlet'!$A$2:$D$17,2,FALSE)</f>
        <v>PONDOK INDAH MALL</v>
      </c>
    </row>
    <row r="8140" spans="1:12" x14ac:dyDescent="0.25">
      <c r="A8140" t="str">
        <f t="shared" ref="A8140:A8203" si="256">"T-"&amp;ROW()-1</f>
        <v>T-8139</v>
      </c>
      <c r="B8140" s="3" t="s">
        <v>2585</v>
      </c>
      <c r="C8140" s="6">
        <v>45574</v>
      </c>
      <c r="D8140" s="3" t="s">
        <v>47</v>
      </c>
      <c r="E8140" s="3" t="s">
        <v>817</v>
      </c>
      <c r="F8140" s="10">
        <v>2</v>
      </c>
      <c r="G8140">
        <f>VLOOKUP(E8140,'Data Produk'!$A$2:$E$2517,5,FALSE)</f>
        <v>88200</v>
      </c>
      <c r="H8140">
        <f t="shared" si="255"/>
        <v>176400</v>
      </c>
      <c r="I8140" t="str">
        <f>VLOOKUP(E8140,'Data Produk'!$A$2:$E$2517,3,FALSE)</f>
        <v>BHINNEKA WAVE12 TW12 TRUE WIRELESS BLUE</v>
      </c>
      <c r="J8140" t="str">
        <f>VLOOKUP(E8140,'Data Produk'!$A$2:$E$2517,4,FALSE)</f>
        <v>TWS</v>
      </c>
      <c r="K8140" t="str">
        <f>VLOOKUP(D8140,'Data Outlet'!$A$2:$D$17,4,FALSE)</f>
        <v>Joko Susilo</v>
      </c>
      <c r="L8140" t="str">
        <f>VLOOKUP(D8140,'Data Outlet'!$A$2:$D$17,2,FALSE)</f>
        <v>SUMARECON MALL BEKASI</v>
      </c>
    </row>
    <row r="8141" spans="1:12" x14ac:dyDescent="0.25">
      <c r="A8141" t="str">
        <f t="shared" si="256"/>
        <v>T-8140</v>
      </c>
      <c r="B8141" s="3" t="s">
        <v>2585</v>
      </c>
      <c r="C8141" s="6">
        <v>45586</v>
      </c>
      <c r="D8141" s="3" t="s">
        <v>47</v>
      </c>
      <c r="E8141" s="3" t="s">
        <v>2267</v>
      </c>
      <c r="F8141" s="10">
        <v>1</v>
      </c>
      <c r="G8141">
        <f>VLOOKUP(E8141,'Data Produk'!$A$2:$E$2517,5,FALSE)</f>
        <v>265300</v>
      </c>
      <c r="H8141">
        <f t="shared" si="255"/>
        <v>265300</v>
      </c>
      <c r="I8141" t="str">
        <f>VLOOKUP(E8141,'Data Produk'!$A$2:$E$2517,3,FALSE)</f>
        <v>BHINNEKA SHOOTER II WGP13 GAMEPAD BLUE</v>
      </c>
      <c r="J8141" t="str">
        <f>VLOOKUP(E8141,'Data Produk'!$A$2:$E$2517,4,FALSE)</f>
        <v>GAMEPAD</v>
      </c>
      <c r="K8141" t="str">
        <f>VLOOKUP(D8141,'Data Outlet'!$A$2:$D$17,4,FALSE)</f>
        <v>Joko Susilo</v>
      </c>
      <c r="L8141" t="str">
        <f>VLOOKUP(D8141,'Data Outlet'!$A$2:$D$17,2,FALSE)</f>
        <v>SUMARECON MALL BEKASI</v>
      </c>
    </row>
    <row r="8142" spans="1:12" x14ac:dyDescent="0.25">
      <c r="A8142" t="str">
        <f t="shared" si="256"/>
        <v>T-8141</v>
      </c>
      <c r="B8142" s="3" t="s">
        <v>2585</v>
      </c>
      <c r="C8142" s="6">
        <v>45576</v>
      </c>
      <c r="D8142" s="3" t="s">
        <v>46</v>
      </c>
      <c r="E8142" s="3" t="s">
        <v>2505</v>
      </c>
      <c r="F8142" s="10">
        <v>1</v>
      </c>
      <c r="G8142">
        <f>VLOOKUP(E8142,'Data Produk'!$A$2:$E$2517,5,FALSE)</f>
        <v>420000</v>
      </c>
      <c r="H8142">
        <f t="shared" si="255"/>
        <v>420000</v>
      </c>
      <c r="I8142" t="str">
        <f>VLOOKUP(E8142,'Data Produk'!$A$2:$E$2517,3,FALSE)</f>
        <v>BHINNEKA EOS PRO WGP15 GAMEPAD SOLARIS (RAINBOW)</v>
      </c>
      <c r="J8142" t="str">
        <f>VLOOKUP(E8142,'Data Produk'!$A$2:$E$2517,4,FALSE)</f>
        <v>GAMEPAD</v>
      </c>
      <c r="K8142" t="str">
        <f>VLOOKUP(D8142,'Data Outlet'!$A$2:$D$17,4,FALSE)</f>
        <v>Citra Dewi</v>
      </c>
      <c r="L8142" t="str">
        <f>VLOOKUP(D8142,'Data Outlet'!$A$2:$D$17,2,FALSE)</f>
        <v>PONDOK INDAH MALL</v>
      </c>
    </row>
    <row r="8143" spans="1:12" x14ac:dyDescent="0.25">
      <c r="A8143" t="str">
        <f t="shared" si="256"/>
        <v>T-8142</v>
      </c>
      <c r="B8143" s="3" t="s">
        <v>2585</v>
      </c>
      <c r="C8143" s="6">
        <v>45569</v>
      </c>
      <c r="D8143" s="3" t="s">
        <v>46</v>
      </c>
      <c r="E8143" s="3" t="s">
        <v>2406</v>
      </c>
      <c r="F8143" s="10">
        <v>2</v>
      </c>
      <c r="G8143">
        <f>VLOOKUP(E8143,'Data Produk'!$A$2:$E$2517,5,FALSE)</f>
        <v>139300</v>
      </c>
      <c r="H8143">
        <f t="shared" si="255"/>
        <v>278600</v>
      </c>
      <c r="I8143" t="str">
        <f>VLOOKUP(E8143,'Data Produk'!$A$2:$E$2517,3,FALSE)</f>
        <v>BHINNEKA VENOM II WGC2 GAMING MOUSE PURPLE</v>
      </c>
      <c r="J8143" t="str">
        <f>VLOOKUP(E8143,'Data Produk'!$A$2:$E$2517,4,FALSE)</f>
        <v>MOUSE GAMING</v>
      </c>
      <c r="K8143" t="str">
        <f>VLOOKUP(D8143,'Data Outlet'!$A$2:$D$17,4,FALSE)</f>
        <v>Citra Dewi</v>
      </c>
      <c r="L8143" t="str">
        <f>VLOOKUP(D8143,'Data Outlet'!$A$2:$D$17,2,FALSE)</f>
        <v>PONDOK INDAH MALL</v>
      </c>
    </row>
    <row r="8144" spans="1:12" x14ac:dyDescent="0.25">
      <c r="A8144" t="str">
        <f t="shared" si="256"/>
        <v>T-8143</v>
      </c>
      <c r="B8144" s="3" t="s">
        <v>2585</v>
      </c>
      <c r="C8144" s="6">
        <v>45573</v>
      </c>
      <c r="D8144" s="3" t="s">
        <v>46</v>
      </c>
      <c r="E8144" s="3" t="s">
        <v>2421</v>
      </c>
      <c r="F8144" s="10">
        <v>5</v>
      </c>
      <c r="G8144">
        <f>VLOOKUP(E8144,'Data Produk'!$A$2:$E$2517,5,FALSE)</f>
        <v>139300</v>
      </c>
      <c r="H8144">
        <f t="shared" si="255"/>
        <v>696500</v>
      </c>
      <c r="I8144" t="str">
        <f>VLOOKUP(E8144,'Data Produk'!$A$2:$E$2517,3,FALSE)</f>
        <v>BHINNEKA VENOM II WGC2 GAMING MOUSE WHITE BLUE (MAHA5)</v>
      </c>
      <c r="J8144" t="str">
        <f>VLOOKUP(E8144,'Data Produk'!$A$2:$E$2517,4,FALSE)</f>
        <v>MOUSE GAMING</v>
      </c>
      <c r="K8144" t="str">
        <f>VLOOKUP(D8144,'Data Outlet'!$A$2:$D$17,4,FALSE)</f>
        <v>Citra Dewi</v>
      </c>
      <c r="L8144" t="str">
        <f>VLOOKUP(D8144,'Data Outlet'!$A$2:$D$17,2,FALSE)</f>
        <v>PONDOK INDAH MALL</v>
      </c>
    </row>
    <row r="8145" spans="1:12" x14ac:dyDescent="0.25">
      <c r="A8145" t="str">
        <f t="shared" si="256"/>
        <v>T-8144</v>
      </c>
      <c r="B8145" s="3" t="s">
        <v>2585</v>
      </c>
      <c r="C8145" s="6">
        <v>45579</v>
      </c>
      <c r="D8145" s="3" t="s">
        <v>47</v>
      </c>
      <c r="E8145" s="3" t="s">
        <v>579</v>
      </c>
      <c r="F8145" s="10">
        <v>1</v>
      </c>
      <c r="G8145">
        <f>VLOOKUP(E8145,'Data Produk'!$A$2:$E$2517,5,FALSE)</f>
        <v>83300</v>
      </c>
      <c r="H8145">
        <f t="shared" si="255"/>
        <v>83300</v>
      </c>
      <c r="I8145" t="str">
        <f>VLOOKUP(E8145,'Data Produk'!$A$2:$E$2517,3,FALSE)</f>
        <v>BHINNEKA POWER PACK S1 10.000 mAh POWERBANK WHITE</v>
      </c>
      <c r="J8145" t="str">
        <f>VLOOKUP(E8145,'Data Produk'!$A$2:$E$2517,4,FALSE)</f>
        <v>POWERBANK</v>
      </c>
      <c r="K8145" t="str">
        <f>VLOOKUP(D8145,'Data Outlet'!$A$2:$D$17,4,FALSE)</f>
        <v>Joko Susilo</v>
      </c>
      <c r="L8145" t="str">
        <f>VLOOKUP(D8145,'Data Outlet'!$A$2:$D$17,2,FALSE)</f>
        <v>SUMARECON MALL BEKASI</v>
      </c>
    </row>
    <row r="8146" spans="1:12" x14ac:dyDescent="0.25">
      <c r="A8146" t="str">
        <f t="shared" si="256"/>
        <v>T-8145</v>
      </c>
      <c r="B8146" s="3" t="s">
        <v>2585</v>
      </c>
      <c r="C8146" s="6">
        <v>45594</v>
      </c>
      <c r="D8146" s="3" t="s">
        <v>46</v>
      </c>
      <c r="E8146" s="3" t="s">
        <v>2335</v>
      </c>
      <c r="F8146" s="10">
        <v>5</v>
      </c>
      <c r="G8146">
        <f>VLOOKUP(E8146,'Data Produk'!$A$2:$E$2517,5,FALSE)</f>
        <v>174300</v>
      </c>
      <c r="H8146">
        <f t="shared" si="255"/>
        <v>871500</v>
      </c>
      <c r="I8146" t="str">
        <f>VLOOKUP(E8146,'Data Produk'!$A$2:$E$2517,3,FALSE)</f>
        <v>BHINNEKA GO TUNE WH06 WIRELESS HEADSET BEIGE</v>
      </c>
      <c r="J8146" t="str">
        <f>VLOOKUP(E8146,'Data Produk'!$A$2:$E$2517,4,FALSE)</f>
        <v>WIRELESS HEADSET</v>
      </c>
      <c r="K8146" t="str">
        <f>VLOOKUP(D8146,'Data Outlet'!$A$2:$D$17,4,FALSE)</f>
        <v>Citra Dewi</v>
      </c>
      <c r="L8146" t="str">
        <f>VLOOKUP(D8146,'Data Outlet'!$A$2:$D$17,2,FALSE)</f>
        <v>PONDOK INDAH MALL</v>
      </c>
    </row>
    <row r="8147" spans="1:12" x14ac:dyDescent="0.25">
      <c r="A8147" t="str">
        <f t="shared" si="256"/>
        <v>T-8146</v>
      </c>
      <c r="B8147" s="3" t="s">
        <v>2585</v>
      </c>
      <c r="C8147" s="6">
        <v>45574</v>
      </c>
      <c r="D8147" s="3" t="s">
        <v>46</v>
      </c>
      <c r="E8147" s="3" t="s">
        <v>2390</v>
      </c>
      <c r="F8147" s="10">
        <v>1</v>
      </c>
      <c r="G8147">
        <f>VLOOKUP(E8147,'Data Produk'!$A$2:$E$2517,5,FALSE)</f>
        <v>230300</v>
      </c>
      <c r="H8147">
        <f t="shared" si="255"/>
        <v>230300</v>
      </c>
      <c r="I8147" t="str">
        <f>VLOOKUP(E8147,'Data Produk'!$A$2:$E$2517,3,FALSE)</f>
        <v>BHINNEKA ATOM81 75% MECHANICAL KEYBOARD SKY BLUE RED SWITCH</v>
      </c>
      <c r="J8147" t="str">
        <f>VLOOKUP(E8147,'Data Produk'!$A$2:$E$2517,4,FALSE)</f>
        <v>KEYBOARD GAMING</v>
      </c>
      <c r="K8147" t="str">
        <f>VLOOKUP(D8147,'Data Outlet'!$A$2:$D$17,4,FALSE)</f>
        <v>Citra Dewi</v>
      </c>
      <c r="L8147" t="str">
        <f>VLOOKUP(D8147,'Data Outlet'!$A$2:$D$17,2,FALSE)</f>
        <v>PONDOK INDAH MALL</v>
      </c>
    </row>
    <row r="8148" spans="1:12" x14ac:dyDescent="0.25">
      <c r="A8148" t="str">
        <f t="shared" si="256"/>
        <v>T-8147</v>
      </c>
      <c r="B8148" s="3" t="s">
        <v>2585</v>
      </c>
      <c r="C8148" s="6">
        <v>45581</v>
      </c>
      <c r="D8148" s="3" t="s">
        <v>46</v>
      </c>
      <c r="E8148" s="3" t="s">
        <v>2347</v>
      </c>
      <c r="F8148" s="10">
        <v>3</v>
      </c>
      <c r="G8148">
        <f>VLOOKUP(E8148,'Data Produk'!$A$2:$E$2517,5,FALSE)</f>
        <v>174300</v>
      </c>
      <c r="H8148">
        <f t="shared" si="255"/>
        <v>522900</v>
      </c>
      <c r="I8148" t="str">
        <f>VLOOKUP(E8148,'Data Produk'!$A$2:$E$2517,3,FALSE)</f>
        <v>BHINNEKA GO TUNE WH06 WIRELESS HEADSET GUN (BLACK)</v>
      </c>
      <c r="J8148" t="str">
        <f>VLOOKUP(E8148,'Data Produk'!$A$2:$E$2517,4,FALSE)</f>
        <v>WIRELESS HEADSET</v>
      </c>
      <c r="K8148" t="str">
        <f>VLOOKUP(D8148,'Data Outlet'!$A$2:$D$17,4,FALSE)</f>
        <v>Citra Dewi</v>
      </c>
      <c r="L8148" t="str">
        <f>VLOOKUP(D8148,'Data Outlet'!$A$2:$D$17,2,FALSE)</f>
        <v>PONDOK INDAH MALL</v>
      </c>
    </row>
    <row r="8149" spans="1:12" x14ac:dyDescent="0.25">
      <c r="A8149" t="str">
        <f t="shared" si="256"/>
        <v>T-8148</v>
      </c>
      <c r="B8149" s="3" t="s">
        <v>2585</v>
      </c>
      <c r="C8149" s="6">
        <v>45576</v>
      </c>
      <c r="D8149" s="3" t="s">
        <v>47</v>
      </c>
      <c r="E8149" s="3" t="s">
        <v>597</v>
      </c>
      <c r="F8149" s="10">
        <v>1</v>
      </c>
      <c r="G8149">
        <f>VLOOKUP(E8149,'Data Produk'!$A$2:$E$2517,5,FALSE)</f>
        <v>25200</v>
      </c>
      <c r="H8149">
        <f t="shared" si="255"/>
        <v>25200</v>
      </c>
      <c r="I8149" t="str">
        <f>VLOOKUP(E8149,'Data Produk'!$A$2:$E$2517,3,FALSE)</f>
        <v>BHINNEKA HYPERLINK KD60C1501 BLACK</v>
      </c>
      <c r="J8149" t="str">
        <f>VLOOKUP(E8149,'Data Produk'!$A$2:$E$2517,4,FALSE)</f>
        <v>CABLE</v>
      </c>
      <c r="K8149" t="str">
        <f>VLOOKUP(D8149,'Data Outlet'!$A$2:$D$17,4,FALSE)</f>
        <v>Joko Susilo</v>
      </c>
      <c r="L8149" t="str">
        <f>VLOOKUP(D8149,'Data Outlet'!$A$2:$D$17,2,FALSE)</f>
        <v>SUMARECON MALL BEKASI</v>
      </c>
    </row>
    <row r="8150" spans="1:12" x14ac:dyDescent="0.25">
      <c r="A8150" t="str">
        <f t="shared" si="256"/>
        <v>T-8149</v>
      </c>
      <c r="B8150" s="3" t="s">
        <v>2585</v>
      </c>
      <c r="C8150" s="6">
        <v>45570</v>
      </c>
      <c r="D8150" s="3" t="s">
        <v>47</v>
      </c>
      <c r="E8150" s="3" t="s">
        <v>2322</v>
      </c>
      <c r="F8150" s="10">
        <v>1</v>
      </c>
      <c r="G8150">
        <f>VLOOKUP(E8150,'Data Produk'!$A$2:$E$2517,5,FALSE)</f>
        <v>1749300</v>
      </c>
      <c r="H8150">
        <f t="shared" si="255"/>
        <v>1749300</v>
      </c>
      <c r="I8150" t="str">
        <f>VLOOKUP(E8150,'Data Produk'!$A$2:$E$2517,3,FALSE)</f>
        <v>BHINNEKA WS311 ADJUSTABLE RISING DESK BLACK</v>
      </c>
      <c r="J8150" t="str">
        <f>VLOOKUP(E8150,'Data Produk'!$A$2:$E$2517,4,FALSE)</f>
        <v>DESK</v>
      </c>
      <c r="K8150" t="str">
        <f>VLOOKUP(D8150,'Data Outlet'!$A$2:$D$17,4,FALSE)</f>
        <v>Joko Susilo</v>
      </c>
      <c r="L8150" t="str">
        <f>VLOOKUP(D8150,'Data Outlet'!$A$2:$D$17,2,FALSE)</f>
        <v>SUMARECON MALL BEKASI</v>
      </c>
    </row>
    <row r="8151" spans="1:12" x14ac:dyDescent="0.25">
      <c r="A8151" t="str">
        <f t="shared" si="256"/>
        <v>T-8150</v>
      </c>
      <c r="B8151" s="3" t="s">
        <v>2585</v>
      </c>
      <c r="C8151" s="6">
        <v>45577</v>
      </c>
      <c r="D8151" s="3" t="s">
        <v>46</v>
      </c>
      <c r="E8151" s="3" t="s">
        <v>2357</v>
      </c>
      <c r="F8151" s="10">
        <v>2</v>
      </c>
      <c r="G8151">
        <f>VLOOKUP(E8151,'Data Produk'!$A$2:$E$2517,5,FALSE)</f>
        <v>209300</v>
      </c>
      <c r="H8151">
        <f t="shared" si="255"/>
        <v>418600</v>
      </c>
      <c r="I8151" t="str">
        <f>VLOOKUP(E8151,'Data Produk'!$A$2:$E$2517,3,FALSE)</f>
        <v>BHINNEKA CRYPTO WGC3 GAMING MOUSE BLACK</v>
      </c>
      <c r="J8151" t="str">
        <f>VLOOKUP(E8151,'Data Produk'!$A$2:$E$2517,4,FALSE)</f>
        <v>MOUSE GAMING</v>
      </c>
      <c r="K8151" t="str">
        <f>VLOOKUP(D8151,'Data Outlet'!$A$2:$D$17,4,FALSE)</f>
        <v>Citra Dewi</v>
      </c>
      <c r="L8151" t="str">
        <f>VLOOKUP(D8151,'Data Outlet'!$A$2:$D$17,2,FALSE)</f>
        <v>PONDOK INDAH MALL</v>
      </c>
    </row>
    <row r="8152" spans="1:12" x14ac:dyDescent="0.25">
      <c r="A8152" t="str">
        <f t="shared" si="256"/>
        <v>T-8151</v>
      </c>
      <c r="B8152" s="3" t="s">
        <v>2585</v>
      </c>
      <c r="C8152" s="6">
        <v>45582</v>
      </c>
      <c r="D8152" s="3" t="s">
        <v>46</v>
      </c>
      <c r="E8152" s="3" t="s">
        <v>2367</v>
      </c>
      <c r="F8152" s="10">
        <v>1</v>
      </c>
      <c r="G8152">
        <f>VLOOKUP(E8152,'Data Produk'!$A$2:$E$2517,5,FALSE)</f>
        <v>120178.94736842105</v>
      </c>
      <c r="H8152">
        <f t="shared" si="255"/>
        <v>120178.94736842105</v>
      </c>
      <c r="I8152" t="str">
        <f>VLOOKUP(E8152,'Data Produk'!$A$2:$E$2517,3,FALSE)</f>
        <v>ACK02 ZORO Keycaps One Piece Original</v>
      </c>
      <c r="J8152" t="str">
        <f>VLOOKUP(E8152,'Data Produk'!$A$2:$E$2517,4,FALSE)</f>
        <v>OTHER ACCESSORIES</v>
      </c>
      <c r="K8152" t="str">
        <f>VLOOKUP(D8152,'Data Outlet'!$A$2:$D$17,4,FALSE)</f>
        <v>Citra Dewi</v>
      </c>
      <c r="L8152" t="str">
        <f>VLOOKUP(D8152,'Data Outlet'!$A$2:$D$17,2,FALSE)</f>
        <v>PONDOK INDAH MALL</v>
      </c>
    </row>
    <row r="8153" spans="1:12" x14ac:dyDescent="0.25">
      <c r="A8153" t="str">
        <f t="shared" si="256"/>
        <v>T-8152</v>
      </c>
      <c r="B8153" s="3" t="s">
        <v>2585</v>
      </c>
      <c r="C8153" s="6">
        <v>45589</v>
      </c>
      <c r="D8153" s="3" t="s">
        <v>46</v>
      </c>
      <c r="E8153" s="3" t="s">
        <v>2469</v>
      </c>
      <c r="F8153" s="10">
        <v>2</v>
      </c>
      <c r="G8153">
        <f>VLOOKUP(E8153,'Data Produk'!$A$2:$E$2517,5,FALSE)</f>
        <v>241500</v>
      </c>
      <c r="H8153">
        <f t="shared" si="255"/>
        <v>483000</v>
      </c>
      <c r="I8153" t="str">
        <f>VLOOKUP(E8153,'Data Produk'!$A$2:$E$2517,3,FALSE)</f>
        <v>BHINNEKA ATOM104 MECHANICAL KEYBOARD BLACK BLUE SWITCH</v>
      </c>
      <c r="J8153" t="str">
        <f>VLOOKUP(E8153,'Data Produk'!$A$2:$E$2517,4,FALSE)</f>
        <v>KEYBOARD GAMING</v>
      </c>
      <c r="K8153" t="str">
        <f>VLOOKUP(D8153,'Data Outlet'!$A$2:$D$17,4,FALSE)</f>
        <v>Citra Dewi</v>
      </c>
      <c r="L8153" t="str">
        <f>VLOOKUP(D8153,'Data Outlet'!$A$2:$D$17,2,FALSE)</f>
        <v>PONDOK INDAH MALL</v>
      </c>
    </row>
    <row r="8154" spans="1:12" x14ac:dyDescent="0.25">
      <c r="A8154" t="str">
        <f t="shared" si="256"/>
        <v>T-8153</v>
      </c>
      <c r="B8154" s="3" t="s">
        <v>2585</v>
      </c>
      <c r="C8154" s="6">
        <v>45577</v>
      </c>
      <c r="D8154" s="3" t="s">
        <v>46</v>
      </c>
      <c r="E8154" s="3" t="s">
        <v>2506</v>
      </c>
      <c r="F8154" s="10">
        <v>9</v>
      </c>
      <c r="G8154">
        <f>VLOOKUP(E8154,'Data Produk'!$A$2:$E$2517,5,FALSE)</f>
        <v>174300</v>
      </c>
      <c r="H8154">
        <f t="shared" si="255"/>
        <v>1568700</v>
      </c>
      <c r="I8154" t="str">
        <f>VLOOKUP(E8154,'Data Produk'!$A$2:$E$2517,3,FALSE)</f>
        <v>BHINNEKA WAVE13 TW13 TRUE WIRELESS MYTHIA</v>
      </c>
      <c r="J8154" t="str">
        <f>VLOOKUP(E8154,'Data Produk'!$A$2:$E$2517,4,FALSE)</f>
        <v>TWS</v>
      </c>
      <c r="K8154" t="str">
        <f>VLOOKUP(D8154,'Data Outlet'!$A$2:$D$17,4,FALSE)</f>
        <v>Citra Dewi</v>
      </c>
      <c r="L8154" t="str">
        <f>VLOOKUP(D8154,'Data Outlet'!$A$2:$D$17,2,FALSE)</f>
        <v>PONDOK INDAH MALL</v>
      </c>
    </row>
    <row r="8155" spans="1:12" x14ac:dyDescent="0.25">
      <c r="A8155" t="str">
        <f t="shared" si="256"/>
        <v>T-8154</v>
      </c>
      <c r="B8155" s="3" t="s">
        <v>2585</v>
      </c>
      <c r="C8155" s="6">
        <v>45583</v>
      </c>
      <c r="D8155" s="3" t="s">
        <v>46</v>
      </c>
      <c r="E8155" s="3" t="s">
        <v>2459</v>
      </c>
      <c r="F8155" s="10">
        <v>2</v>
      </c>
      <c r="G8155">
        <f>VLOOKUP(E8155,'Data Produk'!$A$2:$E$2517,5,FALSE)</f>
        <v>24500</v>
      </c>
      <c r="H8155">
        <f t="shared" si="255"/>
        <v>49000</v>
      </c>
      <c r="I8155" t="str">
        <f>VLOOKUP(E8155,'Data Produk'!$A$2:$E$2517,3,FALSE)</f>
        <v>BHINNEKA DURALINK KCB1201 RED</v>
      </c>
      <c r="J8155" t="str">
        <f>VLOOKUP(E8155,'Data Produk'!$A$2:$E$2517,4,FALSE)</f>
        <v>CABLE</v>
      </c>
      <c r="K8155" t="str">
        <f>VLOOKUP(D8155,'Data Outlet'!$A$2:$D$17,4,FALSE)</f>
        <v>Citra Dewi</v>
      </c>
      <c r="L8155" t="str">
        <f>VLOOKUP(D8155,'Data Outlet'!$A$2:$D$17,2,FALSE)</f>
        <v>PONDOK INDAH MALL</v>
      </c>
    </row>
    <row r="8156" spans="1:12" x14ac:dyDescent="0.25">
      <c r="A8156" t="str">
        <f t="shared" si="256"/>
        <v>T-8155</v>
      </c>
      <c r="B8156" s="3" t="s">
        <v>2585</v>
      </c>
      <c r="C8156" s="6">
        <v>45596</v>
      </c>
      <c r="D8156" s="3" t="s">
        <v>46</v>
      </c>
      <c r="E8156" s="3" t="s">
        <v>2366</v>
      </c>
      <c r="F8156" s="10">
        <v>1</v>
      </c>
      <c r="G8156">
        <f>VLOOKUP(E8156,'Data Produk'!$A$2:$E$2517,5,FALSE)</f>
        <v>174300</v>
      </c>
      <c r="H8156">
        <f t="shared" si="255"/>
        <v>174300</v>
      </c>
      <c r="I8156" t="str">
        <f>VLOOKUP(E8156,'Data Produk'!$A$2:$E$2517,3,FALSE)</f>
        <v>BHINNEKA ATO MP905 B DESKMAT MAHA5 ALIA</v>
      </c>
      <c r="J8156" t="str">
        <f>VLOOKUP(E8156,'Data Produk'!$A$2:$E$2517,4,FALSE)</f>
        <v>DESKMAT</v>
      </c>
      <c r="K8156" t="str">
        <f>VLOOKUP(D8156,'Data Outlet'!$A$2:$D$17,4,FALSE)</f>
        <v>Citra Dewi</v>
      </c>
      <c r="L8156" t="str">
        <f>VLOOKUP(D8156,'Data Outlet'!$A$2:$D$17,2,FALSE)</f>
        <v>PONDOK INDAH MALL</v>
      </c>
    </row>
    <row r="8157" spans="1:12" x14ac:dyDescent="0.25">
      <c r="A8157" t="str">
        <f t="shared" si="256"/>
        <v>T-8156</v>
      </c>
      <c r="B8157" s="3" t="s">
        <v>2585</v>
      </c>
      <c r="C8157" s="6">
        <v>45575</v>
      </c>
      <c r="D8157" s="3" t="s">
        <v>46</v>
      </c>
      <c r="E8157" s="3" t="s">
        <v>2507</v>
      </c>
      <c r="F8157" s="10">
        <v>1</v>
      </c>
      <c r="G8157">
        <f>VLOOKUP(E8157,'Data Produk'!$A$2:$E$2517,5,FALSE)</f>
        <v>97300</v>
      </c>
      <c r="H8157">
        <f t="shared" si="255"/>
        <v>97300</v>
      </c>
      <c r="I8157" t="str">
        <f>VLOOKUP(E8157,'Data Produk'!$A$2:$E$2517,3,FALSE)</f>
        <v>BHINNEKA POWER PURE 33W 2-PORTS USB CHARGER (PD+QC) WHITE</v>
      </c>
      <c r="J8157" t="str">
        <f>VLOOKUP(E8157,'Data Produk'!$A$2:$E$2517,4,FALSE)</f>
        <v>CHARGER</v>
      </c>
      <c r="K8157" t="str">
        <f>VLOOKUP(D8157,'Data Outlet'!$A$2:$D$17,4,FALSE)</f>
        <v>Citra Dewi</v>
      </c>
      <c r="L8157" t="str">
        <f>VLOOKUP(D8157,'Data Outlet'!$A$2:$D$17,2,FALSE)</f>
        <v>PONDOK INDAH MALL</v>
      </c>
    </row>
    <row r="8158" spans="1:12" x14ac:dyDescent="0.25">
      <c r="A8158" t="str">
        <f t="shared" si="256"/>
        <v>T-8157</v>
      </c>
      <c r="B8158" s="3" t="s">
        <v>2585</v>
      </c>
      <c r="C8158" s="6">
        <v>45590</v>
      </c>
      <c r="D8158" s="3" t="s">
        <v>46</v>
      </c>
      <c r="E8158" s="3" t="s">
        <v>2329</v>
      </c>
      <c r="F8158" s="10">
        <v>2</v>
      </c>
      <c r="G8158">
        <f>VLOOKUP(E8158,'Data Produk'!$A$2:$E$2517,5,FALSE)</f>
        <v>62300</v>
      </c>
      <c r="H8158">
        <f t="shared" si="255"/>
        <v>124600</v>
      </c>
      <c r="I8158" t="str">
        <f>VLOOKUP(E8158,'Data Produk'!$A$2:$E$2517,3,FALSE)</f>
        <v>BHINNEKA AGILE MP353 GAMING MOUSEPAD BLACK</v>
      </c>
      <c r="J8158" t="str">
        <f>VLOOKUP(E8158,'Data Produk'!$A$2:$E$2517,4,FALSE)</f>
        <v>GAMING MOUSEPAD</v>
      </c>
      <c r="K8158" t="str">
        <f>VLOOKUP(D8158,'Data Outlet'!$A$2:$D$17,4,FALSE)</f>
        <v>Citra Dewi</v>
      </c>
      <c r="L8158" t="str">
        <f>VLOOKUP(D8158,'Data Outlet'!$A$2:$D$17,2,FALSE)</f>
        <v>PONDOK INDAH MALL</v>
      </c>
    </row>
    <row r="8159" spans="1:12" x14ac:dyDescent="0.25">
      <c r="A8159" t="str">
        <f t="shared" si="256"/>
        <v>T-8158</v>
      </c>
      <c r="B8159" s="3" t="s">
        <v>2585</v>
      </c>
      <c r="C8159" s="6">
        <v>45592</v>
      </c>
      <c r="D8159" s="3" t="s">
        <v>46</v>
      </c>
      <c r="E8159" s="3" t="s">
        <v>2508</v>
      </c>
      <c r="F8159" s="10">
        <v>1</v>
      </c>
      <c r="G8159">
        <f>VLOOKUP(E8159,'Data Produk'!$A$2:$E$2517,5,FALSE)</f>
        <v>24500</v>
      </c>
      <c r="H8159">
        <f t="shared" si="255"/>
        <v>24500</v>
      </c>
      <c r="I8159" t="str">
        <f>VLOOKUP(E8159,'Data Produk'!$A$2:$E$2517,3,FALSE)</f>
        <v>BHINNEKA DURALINK KLB1201 BLACK</v>
      </c>
      <c r="J8159" t="str">
        <f>VLOOKUP(E8159,'Data Produk'!$A$2:$E$2517,4,FALSE)</f>
        <v>CABLE</v>
      </c>
      <c r="K8159" t="str">
        <f>VLOOKUP(D8159,'Data Outlet'!$A$2:$D$17,4,FALSE)</f>
        <v>Citra Dewi</v>
      </c>
      <c r="L8159" t="str">
        <f>VLOOKUP(D8159,'Data Outlet'!$A$2:$D$17,2,FALSE)</f>
        <v>PONDOK INDAH MALL</v>
      </c>
    </row>
    <row r="8160" spans="1:12" x14ac:dyDescent="0.25">
      <c r="A8160" t="str">
        <f t="shared" si="256"/>
        <v>T-8159</v>
      </c>
      <c r="B8160" s="3" t="s">
        <v>2585</v>
      </c>
      <c r="C8160" s="6">
        <v>45589</v>
      </c>
      <c r="D8160" s="3" t="s">
        <v>46</v>
      </c>
      <c r="E8160" s="3" t="s">
        <v>2327</v>
      </c>
      <c r="F8160" s="10">
        <v>1</v>
      </c>
      <c r="G8160">
        <f>VLOOKUP(E8160,'Data Produk'!$A$2:$E$2517,5,FALSE)</f>
        <v>83300</v>
      </c>
      <c r="H8160">
        <f t="shared" si="255"/>
        <v>83300</v>
      </c>
      <c r="I8160" t="str">
        <f>VLOOKUP(E8160,'Data Produk'!$A$2:$E$2517,3,FALSE)</f>
        <v>BHINNEKA GO W193 OFFICE MOUSE BLUE</v>
      </c>
      <c r="J8160" t="str">
        <f>VLOOKUP(E8160,'Data Produk'!$A$2:$E$2517,4,FALSE)</f>
        <v>OFFICE MOUSE</v>
      </c>
      <c r="K8160" t="str">
        <f>VLOOKUP(D8160,'Data Outlet'!$A$2:$D$17,4,FALSE)</f>
        <v>Citra Dewi</v>
      </c>
      <c r="L8160" t="str">
        <f>VLOOKUP(D8160,'Data Outlet'!$A$2:$D$17,2,FALSE)</f>
        <v>PONDOK INDAH MALL</v>
      </c>
    </row>
    <row r="8161" spans="1:12" x14ac:dyDescent="0.25">
      <c r="A8161" t="str">
        <f t="shared" si="256"/>
        <v>T-8160</v>
      </c>
      <c r="B8161" s="3" t="s">
        <v>2585</v>
      </c>
      <c r="C8161" s="6">
        <v>45592</v>
      </c>
      <c r="D8161" s="3" t="s">
        <v>47</v>
      </c>
      <c r="E8161" s="3" t="s">
        <v>2288</v>
      </c>
      <c r="F8161" s="10">
        <v>1</v>
      </c>
      <c r="G8161">
        <f>VLOOKUP(E8161,'Data Produk'!$A$2:$E$2517,5,FALSE)</f>
        <v>174300</v>
      </c>
      <c r="H8161">
        <f t="shared" si="255"/>
        <v>174300</v>
      </c>
      <c r="I8161" t="str">
        <f>VLOOKUP(E8161,'Data Produk'!$A$2:$E$2517,3,FALSE)</f>
        <v>BHINNEKA GO TUNE WH06 WIRELESS HEADSET GUN (BLACK)</v>
      </c>
      <c r="J8161" t="str">
        <f>VLOOKUP(E8161,'Data Produk'!$A$2:$E$2517,4,FALSE)</f>
        <v>WIRELESS HEADSET</v>
      </c>
      <c r="K8161" t="str">
        <f>VLOOKUP(D8161,'Data Outlet'!$A$2:$D$17,4,FALSE)</f>
        <v>Joko Susilo</v>
      </c>
      <c r="L8161" t="str">
        <f>VLOOKUP(D8161,'Data Outlet'!$A$2:$D$17,2,FALSE)</f>
        <v>SUMARECON MALL BEKASI</v>
      </c>
    </row>
    <row r="8162" spans="1:12" x14ac:dyDescent="0.25">
      <c r="A8162" t="str">
        <f t="shared" si="256"/>
        <v>T-8161</v>
      </c>
      <c r="B8162" s="3" t="s">
        <v>2585</v>
      </c>
      <c r="C8162" s="6">
        <v>45595</v>
      </c>
      <c r="D8162" s="3" t="s">
        <v>46</v>
      </c>
      <c r="E8162" s="3" t="s">
        <v>2304</v>
      </c>
      <c r="F8162" s="10">
        <v>2</v>
      </c>
      <c r="G8162">
        <f>VLOOKUP(E8162,'Data Produk'!$A$2:$E$2517,5,FALSE)</f>
        <v>83300</v>
      </c>
      <c r="H8162">
        <f t="shared" si="255"/>
        <v>166600</v>
      </c>
      <c r="I8162" t="str">
        <f>VLOOKUP(E8162,'Data Produk'!$A$2:$E$2517,3,FALSE)</f>
        <v>BHINNEKA POWER PACK S1 10.000 mAh POWERBANK WHITE</v>
      </c>
      <c r="J8162" t="str">
        <f>VLOOKUP(E8162,'Data Produk'!$A$2:$E$2517,4,FALSE)</f>
        <v>POWERBANK</v>
      </c>
      <c r="K8162" t="str">
        <f>VLOOKUP(D8162,'Data Outlet'!$A$2:$D$17,4,FALSE)</f>
        <v>Citra Dewi</v>
      </c>
      <c r="L8162" t="str">
        <f>VLOOKUP(D8162,'Data Outlet'!$A$2:$D$17,2,FALSE)</f>
        <v>PONDOK INDAH MALL</v>
      </c>
    </row>
    <row r="8163" spans="1:12" x14ac:dyDescent="0.25">
      <c r="A8163" t="str">
        <f t="shared" si="256"/>
        <v>T-8162</v>
      </c>
      <c r="B8163" s="3" t="s">
        <v>2585</v>
      </c>
      <c r="C8163" s="6">
        <v>45583</v>
      </c>
      <c r="D8163" s="3" t="s">
        <v>46</v>
      </c>
      <c r="E8163" s="3" t="s">
        <v>2460</v>
      </c>
      <c r="F8163" s="10">
        <v>1</v>
      </c>
      <c r="G8163">
        <f>VLOOKUP(E8163,'Data Produk'!$A$2:$E$2517,5,FALSE)</f>
        <v>77000</v>
      </c>
      <c r="H8163">
        <f t="shared" si="255"/>
        <v>77000</v>
      </c>
      <c r="I8163" t="str">
        <f>VLOOKUP(E8163,'Data Produk'!$A$2:$E$2517,3,FALSE)</f>
        <v>BHINNEKA WAVE10 TW10 TRUE WIRELESS BLACK</v>
      </c>
      <c r="J8163" t="str">
        <f>VLOOKUP(E8163,'Data Produk'!$A$2:$E$2517,4,FALSE)</f>
        <v>TWS</v>
      </c>
      <c r="K8163" t="str">
        <f>VLOOKUP(D8163,'Data Outlet'!$A$2:$D$17,4,FALSE)</f>
        <v>Citra Dewi</v>
      </c>
      <c r="L8163" t="str">
        <f>VLOOKUP(D8163,'Data Outlet'!$A$2:$D$17,2,FALSE)</f>
        <v>PONDOK INDAH MALL</v>
      </c>
    </row>
    <row r="8164" spans="1:12" x14ac:dyDescent="0.25">
      <c r="A8164" t="str">
        <f t="shared" si="256"/>
        <v>T-8163</v>
      </c>
      <c r="B8164" s="3" t="s">
        <v>2585</v>
      </c>
      <c r="C8164" s="6">
        <v>45583</v>
      </c>
      <c r="D8164" s="3" t="s">
        <v>33</v>
      </c>
      <c r="E8164" s="3" t="s">
        <v>2350</v>
      </c>
      <c r="F8164" s="10">
        <v>1</v>
      </c>
      <c r="G8164">
        <f>VLOOKUP(E8164,'Data Produk'!$A$2:$E$2517,5,FALSE)</f>
        <v>230300</v>
      </c>
      <c r="H8164">
        <f t="shared" si="255"/>
        <v>230300</v>
      </c>
      <c r="I8164" t="str">
        <f>VLOOKUP(E8164,'Data Produk'!$A$2:$E$2517,3,FALSE)</f>
        <v>BHINNEKA ATOM81 75% MECHANICAL KEYBOARD NAVY BLUE RED SWITCH</v>
      </c>
      <c r="J8164" t="str">
        <f>VLOOKUP(E8164,'Data Produk'!$A$2:$E$2517,4,FALSE)</f>
        <v>KEYBOARD GAMING</v>
      </c>
      <c r="K8164" t="str">
        <f>VLOOKUP(D8164,'Data Outlet'!$A$2:$D$17,4,FALSE)</f>
        <v>Andi Pratama</v>
      </c>
      <c r="L8164" t="str">
        <f>VLOOKUP(D8164,'Data Outlet'!$A$2:$D$17,2,FALSE)</f>
        <v>AEON DELTAMAS CIKARANG</v>
      </c>
    </row>
    <row r="8165" spans="1:12" x14ac:dyDescent="0.25">
      <c r="A8165" t="str">
        <f t="shared" si="256"/>
        <v>T-8164</v>
      </c>
      <c r="B8165" s="3" t="s">
        <v>2585</v>
      </c>
      <c r="C8165" s="6">
        <v>45590</v>
      </c>
      <c r="D8165" s="3" t="s">
        <v>47</v>
      </c>
      <c r="E8165" s="3" t="s">
        <v>910</v>
      </c>
      <c r="F8165" s="10">
        <v>1</v>
      </c>
      <c r="G8165">
        <f>VLOOKUP(E8165,'Data Produk'!$A$2:$E$2517,5,FALSE)</f>
        <v>14400</v>
      </c>
      <c r="H8165">
        <f t="shared" si="255"/>
        <v>14400</v>
      </c>
      <c r="I8165" t="str">
        <f>VLOOKUP(E8165,'Data Produk'!$A$2:$E$2517,3,FALSE)</f>
        <v>BHINNEKA DURALINK KLT1201 CABLE BLACK</v>
      </c>
      <c r="J8165" t="str">
        <f>VLOOKUP(E8165,'Data Produk'!$A$2:$E$2517,4,FALSE)</f>
        <v>CABLE</v>
      </c>
      <c r="K8165" t="str">
        <f>VLOOKUP(D8165,'Data Outlet'!$A$2:$D$17,4,FALSE)</f>
        <v>Joko Susilo</v>
      </c>
      <c r="L8165" t="str">
        <f>VLOOKUP(D8165,'Data Outlet'!$A$2:$D$17,2,FALSE)</f>
        <v>SUMARECON MALL BEKASI</v>
      </c>
    </row>
    <row r="8166" spans="1:12" x14ac:dyDescent="0.25">
      <c r="A8166" t="str">
        <f t="shared" si="256"/>
        <v>T-8165</v>
      </c>
      <c r="B8166" s="3" t="s">
        <v>2585</v>
      </c>
      <c r="C8166" s="6">
        <v>45594</v>
      </c>
      <c r="D8166" s="3" t="s">
        <v>46</v>
      </c>
      <c r="E8166" s="3" t="s">
        <v>2509</v>
      </c>
      <c r="F8166" s="10">
        <v>1</v>
      </c>
      <c r="G8166">
        <f>VLOOKUP(E8166,'Data Produk'!$A$2:$E$2517,5,FALSE)</f>
        <v>52500</v>
      </c>
      <c r="H8166">
        <f t="shared" si="255"/>
        <v>52500</v>
      </c>
      <c r="I8166" t="str">
        <f>VLOOKUP(E8166,'Data Produk'!$A$2:$E$2517,3,FALSE)</f>
        <v>BHINNEKA POWER MOVE 30W 2-PORTS CAR CHARGER (PD+QC) BLACK</v>
      </c>
      <c r="J8166" t="str">
        <f>VLOOKUP(E8166,'Data Produk'!$A$2:$E$2517,4,FALSE)</f>
        <v>CAR &amp; TRAVEL CHARGER</v>
      </c>
      <c r="K8166" t="str">
        <f>VLOOKUP(D8166,'Data Outlet'!$A$2:$D$17,4,FALSE)</f>
        <v>Citra Dewi</v>
      </c>
      <c r="L8166" t="str">
        <f>VLOOKUP(D8166,'Data Outlet'!$A$2:$D$17,2,FALSE)</f>
        <v>PONDOK INDAH MALL</v>
      </c>
    </row>
    <row r="8167" spans="1:12" x14ac:dyDescent="0.25">
      <c r="A8167" t="str">
        <f t="shared" si="256"/>
        <v>T-8166</v>
      </c>
      <c r="B8167" s="3" t="s">
        <v>2585</v>
      </c>
      <c r="C8167" s="6">
        <v>45594</v>
      </c>
      <c r="D8167" s="3" t="s">
        <v>47</v>
      </c>
      <c r="E8167" s="3" t="s">
        <v>570</v>
      </c>
      <c r="F8167" s="10">
        <v>1</v>
      </c>
      <c r="G8167">
        <f>VLOOKUP(E8167,'Data Produk'!$A$2:$E$2517,5,FALSE)</f>
        <v>108000</v>
      </c>
      <c r="H8167">
        <f t="shared" si="255"/>
        <v>108000</v>
      </c>
      <c r="I8167" t="str">
        <f>VLOOKUP(E8167,'Data Produk'!$A$2:$E$2517,3,FALSE)</f>
        <v>BHINNEKA WAVE13 TW13 TRUE WIRELESS WHITE</v>
      </c>
      <c r="J8167" t="str">
        <f>VLOOKUP(E8167,'Data Produk'!$A$2:$E$2517,4,FALSE)</f>
        <v>TWS</v>
      </c>
      <c r="K8167" t="str">
        <f>VLOOKUP(D8167,'Data Outlet'!$A$2:$D$17,4,FALSE)</f>
        <v>Joko Susilo</v>
      </c>
      <c r="L8167" t="str">
        <f>VLOOKUP(D8167,'Data Outlet'!$A$2:$D$17,2,FALSE)</f>
        <v>SUMARECON MALL BEKASI</v>
      </c>
    </row>
    <row r="8168" spans="1:12" x14ac:dyDescent="0.25">
      <c r="A8168" t="str">
        <f t="shared" si="256"/>
        <v>T-8167</v>
      </c>
      <c r="B8168" s="3" t="s">
        <v>2585</v>
      </c>
      <c r="C8168" s="6">
        <v>45589</v>
      </c>
      <c r="D8168" s="3" t="s">
        <v>46</v>
      </c>
      <c r="E8168" s="3" t="s">
        <v>2333</v>
      </c>
      <c r="F8168" s="10">
        <v>3</v>
      </c>
      <c r="G8168">
        <f>VLOOKUP(E8168,'Data Produk'!$A$2:$E$2517,5,FALSE)</f>
        <v>90300</v>
      </c>
      <c r="H8168">
        <f t="shared" si="255"/>
        <v>270900</v>
      </c>
      <c r="I8168" t="str">
        <f>VLOOKUP(E8168,'Data Produk'!$A$2:$E$2517,3,FALSE)</f>
        <v>BHINNEKA KANATA S VX9S GAMING MOUSE BLACK</v>
      </c>
      <c r="J8168" t="str">
        <f>VLOOKUP(E8168,'Data Produk'!$A$2:$E$2517,4,FALSE)</f>
        <v>MOUSE GAMING</v>
      </c>
      <c r="K8168" t="str">
        <f>VLOOKUP(D8168,'Data Outlet'!$A$2:$D$17,4,FALSE)</f>
        <v>Citra Dewi</v>
      </c>
      <c r="L8168" t="str">
        <f>VLOOKUP(D8168,'Data Outlet'!$A$2:$D$17,2,FALSE)</f>
        <v>PONDOK INDAH MALL</v>
      </c>
    </row>
    <row r="8169" spans="1:12" x14ac:dyDescent="0.25">
      <c r="A8169" t="str">
        <f t="shared" si="256"/>
        <v>T-8168</v>
      </c>
      <c r="B8169" s="3" t="s">
        <v>2585</v>
      </c>
      <c r="C8169" s="6">
        <v>45572</v>
      </c>
      <c r="D8169" s="3" t="s">
        <v>47</v>
      </c>
      <c r="E8169" s="3" t="s">
        <v>1462</v>
      </c>
      <c r="F8169" s="10">
        <v>1</v>
      </c>
      <c r="G8169">
        <f>VLOOKUP(E8169,'Data Produk'!$A$2:$E$2517,5,FALSE)</f>
        <v>76500</v>
      </c>
      <c r="H8169">
        <f t="shared" si="255"/>
        <v>76500</v>
      </c>
      <c r="I8169" t="str">
        <f>VLOOKUP(E8169,'Data Produk'!$A$2:$E$2517,3,FALSE)</f>
        <v>BHINNEKA WAVE10 TW10 TRUE WIRELESS WHITE</v>
      </c>
      <c r="J8169" t="str">
        <f>VLOOKUP(E8169,'Data Produk'!$A$2:$E$2517,4,FALSE)</f>
        <v>TWS</v>
      </c>
      <c r="K8169" t="str">
        <f>VLOOKUP(D8169,'Data Outlet'!$A$2:$D$17,4,FALSE)</f>
        <v>Joko Susilo</v>
      </c>
      <c r="L8169" t="str">
        <f>VLOOKUP(D8169,'Data Outlet'!$A$2:$D$17,2,FALSE)</f>
        <v>SUMARECON MALL BEKASI</v>
      </c>
    </row>
    <row r="8170" spans="1:12" x14ac:dyDescent="0.25">
      <c r="A8170" t="str">
        <f t="shared" si="256"/>
        <v>T-8169</v>
      </c>
      <c r="B8170" s="3" t="s">
        <v>2585</v>
      </c>
      <c r="C8170" s="6">
        <v>45593</v>
      </c>
      <c r="D8170" s="3" t="s">
        <v>46</v>
      </c>
      <c r="E8170" s="3" t="s">
        <v>2370</v>
      </c>
      <c r="F8170" s="10">
        <v>1</v>
      </c>
      <c r="G8170">
        <f>VLOOKUP(E8170,'Data Produk'!$A$2:$E$2517,5,FALSE)</f>
        <v>83300</v>
      </c>
      <c r="H8170">
        <f t="shared" si="255"/>
        <v>83300</v>
      </c>
      <c r="I8170" t="str">
        <f>VLOOKUP(E8170,'Data Produk'!$A$2:$E$2517,3,FALSE)</f>
        <v>BHINNEKA AGILE MP903 GAMING MOUSEPAD WHITE</v>
      </c>
      <c r="J8170" t="str">
        <f>VLOOKUP(E8170,'Data Produk'!$A$2:$E$2517,4,FALSE)</f>
        <v>GAMING MOUSEPAD</v>
      </c>
      <c r="K8170" t="str">
        <f>VLOOKUP(D8170,'Data Outlet'!$A$2:$D$17,4,FALSE)</f>
        <v>Citra Dewi</v>
      </c>
      <c r="L8170" t="str">
        <f>VLOOKUP(D8170,'Data Outlet'!$A$2:$D$17,2,FALSE)</f>
        <v>PONDOK INDAH MALL</v>
      </c>
    </row>
    <row r="8171" spans="1:12" x14ac:dyDescent="0.25">
      <c r="A8171" t="str">
        <f t="shared" si="256"/>
        <v>T-8170</v>
      </c>
      <c r="B8171" s="3" t="s">
        <v>2585</v>
      </c>
      <c r="C8171" s="6">
        <v>45576</v>
      </c>
      <c r="D8171" s="3" t="s">
        <v>47</v>
      </c>
      <c r="E8171" s="3" t="s">
        <v>926</v>
      </c>
      <c r="F8171" s="10">
        <v>2</v>
      </c>
      <c r="G8171">
        <f>VLOOKUP(E8171,'Data Produk'!$A$2:$E$2517,5,FALSE)</f>
        <v>82800</v>
      </c>
      <c r="H8171">
        <f t="shared" si="255"/>
        <v>165600</v>
      </c>
      <c r="I8171" t="str">
        <f>VLOOKUP(E8171,'Data Produk'!$A$2:$E$2517,3,FALSE)</f>
        <v>BHINNEKA GO W193 OFFICE MOUSE BLUE</v>
      </c>
      <c r="J8171" t="str">
        <f>VLOOKUP(E8171,'Data Produk'!$A$2:$E$2517,4,FALSE)</f>
        <v>OFFICE MOUSE</v>
      </c>
      <c r="K8171" t="str">
        <f>VLOOKUP(D8171,'Data Outlet'!$A$2:$D$17,4,FALSE)</f>
        <v>Joko Susilo</v>
      </c>
      <c r="L8171" t="str">
        <f>VLOOKUP(D8171,'Data Outlet'!$A$2:$D$17,2,FALSE)</f>
        <v>SUMARECON MALL BEKASI</v>
      </c>
    </row>
    <row r="8172" spans="1:12" x14ac:dyDescent="0.25">
      <c r="A8172" t="str">
        <f t="shared" si="256"/>
        <v>T-8171</v>
      </c>
      <c r="B8172" s="3" t="s">
        <v>2585</v>
      </c>
      <c r="C8172" s="6">
        <v>45574</v>
      </c>
      <c r="D8172" s="3" t="s">
        <v>47</v>
      </c>
      <c r="E8172" s="3" t="s">
        <v>2510</v>
      </c>
      <c r="F8172" s="10">
        <v>1</v>
      </c>
      <c r="G8172">
        <f>VLOOKUP(E8172,'Data Produk'!$A$2:$E$2517,5,FALSE)</f>
        <v>174300</v>
      </c>
      <c r="H8172">
        <f t="shared" si="255"/>
        <v>174300</v>
      </c>
      <c r="I8172" t="str">
        <f>VLOOKUP(E8172,'Data Produk'!$A$2:$E$2517,3,FALSE)</f>
        <v>BHINNEKA GO VIBE WH05 WIRELESS HEADSET BEIGE</v>
      </c>
      <c r="J8172" t="str">
        <f>VLOOKUP(E8172,'Data Produk'!$A$2:$E$2517,4,FALSE)</f>
        <v>WIRELESS HEADSET</v>
      </c>
      <c r="K8172" t="str">
        <f>VLOOKUP(D8172,'Data Outlet'!$A$2:$D$17,4,FALSE)</f>
        <v>Joko Susilo</v>
      </c>
      <c r="L8172" t="str">
        <f>VLOOKUP(D8172,'Data Outlet'!$A$2:$D$17,2,FALSE)</f>
        <v>SUMARECON MALL BEKASI</v>
      </c>
    </row>
    <row r="8173" spans="1:12" x14ac:dyDescent="0.25">
      <c r="A8173" t="str">
        <f t="shared" si="256"/>
        <v>T-8172</v>
      </c>
      <c r="B8173" s="3" t="s">
        <v>2585</v>
      </c>
      <c r="C8173" s="6">
        <v>45569</v>
      </c>
      <c r="D8173" s="3" t="s">
        <v>46</v>
      </c>
      <c r="E8173" s="3" t="s">
        <v>2393</v>
      </c>
      <c r="F8173" s="10">
        <v>1</v>
      </c>
      <c r="G8173">
        <f>VLOOKUP(E8173,'Data Produk'!$A$2:$E$2517,5,FALSE)</f>
        <v>241500</v>
      </c>
      <c r="H8173">
        <f t="shared" si="255"/>
        <v>241500</v>
      </c>
      <c r="I8173" t="str">
        <f>VLOOKUP(E8173,'Data Produk'!$A$2:$E$2517,3,FALSE)</f>
        <v>BHINNEKA ATOM96 95% MECHANICAL KEYBOARD SKY BLUE RED SWITCH</v>
      </c>
      <c r="J8173" t="str">
        <f>VLOOKUP(E8173,'Data Produk'!$A$2:$E$2517,4,FALSE)</f>
        <v>KEYBOARD GAMING</v>
      </c>
      <c r="K8173" t="str">
        <f>VLOOKUP(D8173,'Data Outlet'!$A$2:$D$17,4,FALSE)</f>
        <v>Citra Dewi</v>
      </c>
      <c r="L8173" t="str">
        <f>VLOOKUP(D8173,'Data Outlet'!$A$2:$D$17,2,FALSE)</f>
        <v>PONDOK INDAH MALL</v>
      </c>
    </row>
    <row r="8174" spans="1:12" x14ac:dyDescent="0.25">
      <c r="A8174" t="str">
        <f t="shared" si="256"/>
        <v>T-8173</v>
      </c>
      <c r="B8174" s="3" t="s">
        <v>2585</v>
      </c>
      <c r="C8174" s="6">
        <v>45592</v>
      </c>
      <c r="D8174" s="3" t="s">
        <v>46</v>
      </c>
      <c r="E8174" s="3" t="s">
        <v>2511</v>
      </c>
      <c r="F8174" s="10">
        <v>2</v>
      </c>
      <c r="G8174">
        <f>VLOOKUP(E8174,'Data Produk'!$A$2:$E$2517,5,FALSE)</f>
        <v>133000</v>
      </c>
      <c r="H8174">
        <f t="shared" si="255"/>
        <v>266000</v>
      </c>
      <c r="I8174" t="str">
        <f>VLOOKUP(E8174,'Data Produk'!$A$2:$E$2517,3,FALSE)</f>
        <v>BHINNEKA GO WK894 OFFICE COMBO BLACK</v>
      </c>
      <c r="J8174" t="str">
        <f>VLOOKUP(E8174,'Data Produk'!$A$2:$E$2517,4,FALSE)</f>
        <v>OFFICE COMBO</v>
      </c>
      <c r="K8174" t="str">
        <f>VLOOKUP(D8174,'Data Outlet'!$A$2:$D$17,4,FALSE)</f>
        <v>Citra Dewi</v>
      </c>
      <c r="L8174" t="str">
        <f>VLOOKUP(D8174,'Data Outlet'!$A$2:$D$17,2,FALSE)</f>
        <v>PONDOK INDAH MALL</v>
      </c>
    </row>
    <row r="8175" spans="1:12" x14ac:dyDescent="0.25">
      <c r="A8175" t="str">
        <f t="shared" si="256"/>
        <v>T-8174</v>
      </c>
      <c r="B8175" s="3" t="s">
        <v>2585</v>
      </c>
      <c r="C8175" s="6">
        <v>45569</v>
      </c>
      <c r="D8175" s="3" t="s">
        <v>46</v>
      </c>
      <c r="E8175" s="3" t="s">
        <v>2334</v>
      </c>
      <c r="F8175" s="10">
        <v>4</v>
      </c>
      <c r="G8175">
        <f>VLOOKUP(E8175,'Data Produk'!$A$2:$E$2517,5,FALSE)</f>
        <v>160300</v>
      </c>
      <c r="H8175">
        <f t="shared" si="255"/>
        <v>641200</v>
      </c>
      <c r="I8175" t="str">
        <f>VLOOKUP(E8175,'Data Produk'!$A$2:$E$2517,3,FALSE)</f>
        <v>BHINNEKA GO VIBE WH05 WIRELESS HEADSET BLUE</v>
      </c>
      <c r="J8175" t="str">
        <f>VLOOKUP(E8175,'Data Produk'!$A$2:$E$2517,4,FALSE)</f>
        <v>WIRELESS HEADSET</v>
      </c>
      <c r="K8175" t="str">
        <f>VLOOKUP(D8175,'Data Outlet'!$A$2:$D$17,4,FALSE)</f>
        <v>Citra Dewi</v>
      </c>
      <c r="L8175" t="str">
        <f>VLOOKUP(D8175,'Data Outlet'!$A$2:$D$17,2,FALSE)</f>
        <v>PONDOK INDAH MALL</v>
      </c>
    </row>
    <row r="8176" spans="1:12" x14ac:dyDescent="0.25">
      <c r="A8176" t="str">
        <f t="shared" si="256"/>
        <v>T-8175</v>
      </c>
      <c r="B8176" s="3" t="s">
        <v>2585</v>
      </c>
      <c r="C8176" s="6">
        <v>45569</v>
      </c>
      <c r="D8176" s="3" t="s">
        <v>47</v>
      </c>
      <c r="E8176" s="3" t="s">
        <v>1141</v>
      </c>
      <c r="F8176" s="10">
        <v>2</v>
      </c>
      <c r="G8176">
        <f>VLOOKUP(E8176,'Data Produk'!$A$2:$E$2517,5,FALSE)</f>
        <v>209300</v>
      </c>
      <c r="H8176">
        <f t="shared" si="255"/>
        <v>418600</v>
      </c>
      <c r="I8176" t="str">
        <f>VLOOKUP(E8176,'Data Produk'!$A$2:$E$2517,3,FALSE)</f>
        <v>BHINNEKA CRYPTO WGC3 GAMING MOUSE BLACK</v>
      </c>
      <c r="J8176" t="str">
        <f>VLOOKUP(E8176,'Data Produk'!$A$2:$E$2517,4,FALSE)</f>
        <v>MOUSE GAMING</v>
      </c>
      <c r="K8176" t="str">
        <f>VLOOKUP(D8176,'Data Outlet'!$A$2:$D$17,4,FALSE)</f>
        <v>Joko Susilo</v>
      </c>
      <c r="L8176" t="str">
        <f>VLOOKUP(D8176,'Data Outlet'!$A$2:$D$17,2,FALSE)</f>
        <v>SUMARECON MALL BEKASI</v>
      </c>
    </row>
    <row r="8177" spans="1:12" x14ac:dyDescent="0.25">
      <c r="A8177" t="str">
        <f t="shared" si="256"/>
        <v>T-8176</v>
      </c>
      <c r="B8177" s="3" t="s">
        <v>2585</v>
      </c>
      <c r="C8177" s="6">
        <v>45568</v>
      </c>
      <c r="D8177" s="3" t="s">
        <v>46</v>
      </c>
      <c r="E8177" s="3" t="s">
        <v>2398</v>
      </c>
      <c r="F8177" s="10">
        <v>1</v>
      </c>
      <c r="G8177">
        <f>VLOOKUP(E8177,'Data Produk'!$A$2:$E$2517,5,FALSE)</f>
        <v>350000</v>
      </c>
      <c r="H8177">
        <f t="shared" si="255"/>
        <v>350000</v>
      </c>
      <c r="I8177" t="str">
        <f>VLOOKUP(E8177,'Data Produk'!$A$2:$E$2517,3,FALSE)</f>
        <v>BHINNEKA EOS PRO WGP15 GAMEPAD POLARIS (BLUE)</v>
      </c>
      <c r="J8177" t="str">
        <f>VLOOKUP(E8177,'Data Produk'!$A$2:$E$2517,4,FALSE)</f>
        <v>GAMEPAD</v>
      </c>
      <c r="K8177" t="str">
        <f>VLOOKUP(D8177,'Data Outlet'!$A$2:$D$17,4,FALSE)</f>
        <v>Citra Dewi</v>
      </c>
      <c r="L8177" t="str">
        <f>VLOOKUP(D8177,'Data Outlet'!$A$2:$D$17,2,FALSE)</f>
        <v>PONDOK INDAH MALL</v>
      </c>
    </row>
    <row r="8178" spans="1:12" x14ac:dyDescent="0.25">
      <c r="A8178" t="str">
        <f t="shared" si="256"/>
        <v>T-8177</v>
      </c>
      <c r="B8178" s="3" t="s">
        <v>2585</v>
      </c>
      <c r="C8178" s="6">
        <v>45580</v>
      </c>
      <c r="D8178" s="3" t="s">
        <v>47</v>
      </c>
      <c r="E8178" s="3" t="s">
        <v>2512</v>
      </c>
      <c r="F8178" s="10">
        <v>1</v>
      </c>
      <c r="G8178">
        <f>VLOOKUP(E8178,'Data Produk'!$A$2:$E$2517,5,FALSE)</f>
        <v>154000</v>
      </c>
      <c r="H8178">
        <f t="shared" si="255"/>
        <v>154000</v>
      </c>
      <c r="I8178" t="str">
        <f>VLOOKUP(E8178,'Data Produk'!$A$2:$E$2517,3,FALSE)</f>
        <v>BHINNEKA CHIEF II HG20 GAMING HEADSET WHITE</v>
      </c>
      <c r="J8178" t="str">
        <f>VLOOKUP(E8178,'Data Produk'!$A$2:$E$2517,4,FALSE)</f>
        <v>GAMING HEADSET</v>
      </c>
      <c r="K8178" t="str">
        <f>VLOOKUP(D8178,'Data Outlet'!$A$2:$D$17,4,FALSE)</f>
        <v>Joko Susilo</v>
      </c>
      <c r="L8178" t="str">
        <f>VLOOKUP(D8178,'Data Outlet'!$A$2:$D$17,2,FALSE)</f>
        <v>SUMARECON MALL BEKASI</v>
      </c>
    </row>
    <row r="8179" spans="1:12" x14ac:dyDescent="0.25">
      <c r="A8179" t="str">
        <f t="shared" si="256"/>
        <v>T-8178</v>
      </c>
      <c r="B8179" s="3" t="s">
        <v>2585</v>
      </c>
      <c r="C8179" s="6">
        <v>45567</v>
      </c>
      <c r="D8179" s="3" t="s">
        <v>46</v>
      </c>
      <c r="E8179" s="3" t="s">
        <v>2330</v>
      </c>
      <c r="F8179" s="10">
        <v>2</v>
      </c>
      <c r="G8179">
        <f>VLOOKUP(E8179,'Data Produk'!$A$2:$E$2517,5,FALSE)</f>
        <v>350000</v>
      </c>
      <c r="H8179">
        <f t="shared" si="255"/>
        <v>700000</v>
      </c>
      <c r="I8179" t="str">
        <f>VLOOKUP(E8179,'Data Produk'!$A$2:$E$2517,3,FALSE)</f>
        <v>BHINNEKA EOS PRO WGP15 GAMEPAD ELECTRA (WHITE)</v>
      </c>
      <c r="J8179" t="str">
        <f>VLOOKUP(E8179,'Data Produk'!$A$2:$E$2517,4,FALSE)</f>
        <v>GAMEPAD</v>
      </c>
      <c r="K8179" t="str">
        <f>VLOOKUP(D8179,'Data Outlet'!$A$2:$D$17,4,FALSE)</f>
        <v>Citra Dewi</v>
      </c>
      <c r="L8179" t="str">
        <f>VLOOKUP(D8179,'Data Outlet'!$A$2:$D$17,2,FALSE)</f>
        <v>PONDOK INDAH MALL</v>
      </c>
    </row>
    <row r="8180" spans="1:12" x14ac:dyDescent="0.25">
      <c r="A8180" t="str">
        <f t="shared" si="256"/>
        <v>T-8179</v>
      </c>
      <c r="B8180" s="3" t="s">
        <v>2585</v>
      </c>
      <c r="C8180" s="6">
        <v>45594</v>
      </c>
      <c r="D8180" s="3" t="s">
        <v>46</v>
      </c>
      <c r="E8180" s="3" t="s">
        <v>2354</v>
      </c>
      <c r="F8180" s="10">
        <v>1</v>
      </c>
      <c r="G8180">
        <f>VLOOKUP(E8180,'Data Produk'!$A$2:$E$2517,5,FALSE)</f>
        <v>349300</v>
      </c>
      <c r="H8180">
        <f t="shared" si="255"/>
        <v>349300</v>
      </c>
      <c r="I8180" t="str">
        <f>VLOOKUP(E8180,'Data Produk'!$A$2:$E$2517,3,FALSE)</f>
        <v>BHINNEKA ATO MP905 DESKMAT ONE PIECE KAIDO</v>
      </c>
      <c r="J8180" t="str">
        <f>VLOOKUP(E8180,'Data Produk'!$A$2:$E$2517,4,FALSE)</f>
        <v>DESKMAT</v>
      </c>
      <c r="K8180" t="str">
        <f>VLOOKUP(D8180,'Data Outlet'!$A$2:$D$17,4,FALSE)</f>
        <v>Citra Dewi</v>
      </c>
      <c r="L8180" t="str">
        <f>VLOOKUP(D8180,'Data Outlet'!$A$2:$D$17,2,FALSE)</f>
        <v>PONDOK INDAH MALL</v>
      </c>
    </row>
    <row r="8181" spans="1:12" x14ac:dyDescent="0.25">
      <c r="A8181" t="str">
        <f t="shared" si="256"/>
        <v>T-8180</v>
      </c>
      <c r="B8181" s="3" t="s">
        <v>2585</v>
      </c>
      <c r="C8181" s="6">
        <v>45573</v>
      </c>
      <c r="D8181" s="3" t="s">
        <v>46</v>
      </c>
      <c r="E8181" s="3" t="s">
        <v>2419</v>
      </c>
      <c r="F8181" s="10">
        <v>1</v>
      </c>
      <c r="G8181">
        <f>VLOOKUP(E8181,'Data Produk'!$A$2:$E$2517,5,FALSE)</f>
        <v>174300</v>
      </c>
      <c r="H8181">
        <f t="shared" si="255"/>
        <v>174300</v>
      </c>
      <c r="I8181" t="str">
        <f>VLOOKUP(E8181,'Data Produk'!$A$2:$E$2517,3,FALSE)</f>
        <v>BHINNEKA POWERPACK 3 IN 1 GAMING COMBO BLACK</v>
      </c>
      <c r="J8181" t="str">
        <f>VLOOKUP(E8181,'Data Produk'!$A$2:$E$2517,4,FALSE)</f>
        <v>GAMING COMBO</v>
      </c>
      <c r="K8181" t="str">
        <f>VLOOKUP(D8181,'Data Outlet'!$A$2:$D$17,4,FALSE)</f>
        <v>Citra Dewi</v>
      </c>
      <c r="L8181" t="str">
        <f>VLOOKUP(D8181,'Data Outlet'!$A$2:$D$17,2,FALSE)</f>
        <v>PONDOK INDAH MALL</v>
      </c>
    </row>
    <row r="8182" spans="1:12" x14ac:dyDescent="0.25">
      <c r="A8182" t="str">
        <f t="shared" si="256"/>
        <v>T-8181</v>
      </c>
      <c r="B8182" s="3" t="s">
        <v>2585</v>
      </c>
      <c r="C8182" s="6">
        <v>45552</v>
      </c>
      <c r="D8182" s="3" t="s">
        <v>46</v>
      </c>
      <c r="E8182" s="3" t="s">
        <v>2466</v>
      </c>
      <c r="F8182" s="10">
        <v>2</v>
      </c>
      <c r="G8182">
        <f>VLOOKUP(E8182,'Data Produk'!$A$2:$E$2517,5,FALSE)</f>
        <v>69300</v>
      </c>
      <c r="H8182">
        <f t="shared" si="255"/>
        <v>138600</v>
      </c>
      <c r="I8182" t="str">
        <f>VLOOKUP(E8182,'Data Produk'!$A$2:$E$2517,3,FALSE)</f>
        <v>BHINNEKA AGILE MP453 GAMING MOUSEPAD WHITE</v>
      </c>
      <c r="J8182" t="str">
        <f>VLOOKUP(E8182,'Data Produk'!$A$2:$E$2517,4,FALSE)</f>
        <v>GAMING MOUSEPAD</v>
      </c>
      <c r="K8182" t="str">
        <f>VLOOKUP(D8182,'Data Outlet'!$A$2:$D$17,4,FALSE)</f>
        <v>Citra Dewi</v>
      </c>
      <c r="L8182" t="str">
        <f>VLOOKUP(D8182,'Data Outlet'!$A$2:$D$17,2,FALSE)</f>
        <v>PONDOK INDAH MALL</v>
      </c>
    </row>
    <row r="8183" spans="1:12" x14ac:dyDescent="0.25">
      <c r="A8183" t="str">
        <f t="shared" si="256"/>
        <v>T-8182</v>
      </c>
      <c r="B8183" s="3" t="s">
        <v>2585</v>
      </c>
      <c r="C8183" s="6">
        <v>45558</v>
      </c>
      <c r="D8183" s="3" t="s">
        <v>46</v>
      </c>
      <c r="E8183" s="3" t="s">
        <v>2349</v>
      </c>
      <c r="F8183" s="10">
        <v>4</v>
      </c>
      <c r="G8183">
        <f>VLOOKUP(E8183,'Data Produk'!$A$2:$E$2517,5,FALSE)</f>
        <v>230300</v>
      </c>
      <c r="H8183">
        <f t="shared" si="255"/>
        <v>921200</v>
      </c>
      <c r="I8183" t="str">
        <f>VLOOKUP(E8183,'Data Produk'!$A$2:$E$2517,3,FALSE)</f>
        <v>BHINNEKA ATOM81 75% MECHANICAL KEYBOARD NAVY BLUE RED SWITCH</v>
      </c>
      <c r="J8183" t="str">
        <f>VLOOKUP(E8183,'Data Produk'!$A$2:$E$2517,4,FALSE)</f>
        <v>KEYBOARD GAMING</v>
      </c>
      <c r="K8183" t="str">
        <f>VLOOKUP(D8183,'Data Outlet'!$A$2:$D$17,4,FALSE)</f>
        <v>Citra Dewi</v>
      </c>
      <c r="L8183" t="str">
        <f>VLOOKUP(D8183,'Data Outlet'!$A$2:$D$17,2,FALSE)</f>
        <v>PONDOK INDAH MALL</v>
      </c>
    </row>
    <row r="8184" spans="1:12" x14ac:dyDescent="0.25">
      <c r="A8184" t="str">
        <f t="shared" si="256"/>
        <v>T-8183</v>
      </c>
      <c r="B8184" s="3" t="s">
        <v>2585</v>
      </c>
      <c r="C8184" s="6">
        <v>45536</v>
      </c>
      <c r="D8184" s="3" t="s">
        <v>46</v>
      </c>
      <c r="E8184" s="3" t="s">
        <v>2513</v>
      </c>
      <c r="F8184" s="10">
        <v>1</v>
      </c>
      <c r="G8184">
        <f>VLOOKUP(E8184,'Data Produk'!$A$2:$E$2517,5,FALSE)</f>
        <v>20300</v>
      </c>
      <c r="H8184">
        <f t="shared" si="255"/>
        <v>20300</v>
      </c>
      <c r="I8184" t="str">
        <f>VLOOKUP(E8184,'Data Produk'!$A$2:$E$2517,3,FALSE)</f>
        <v>BHINNEKA DURALINK KCT1201 GREEN</v>
      </c>
      <c r="J8184" t="str">
        <f>VLOOKUP(E8184,'Data Produk'!$A$2:$E$2517,4,FALSE)</f>
        <v>CABLE</v>
      </c>
      <c r="K8184" t="str">
        <f>VLOOKUP(D8184,'Data Outlet'!$A$2:$D$17,4,FALSE)</f>
        <v>Citra Dewi</v>
      </c>
      <c r="L8184" t="str">
        <f>VLOOKUP(D8184,'Data Outlet'!$A$2:$D$17,2,FALSE)</f>
        <v>PONDOK INDAH MALL</v>
      </c>
    </row>
    <row r="8185" spans="1:12" x14ac:dyDescent="0.25">
      <c r="A8185" t="str">
        <f t="shared" si="256"/>
        <v>T-8184</v>
      </c>
      <c r="B8185" s="3" t="s">
        <v>2585</v>
      </c>
      <c r="C8185" s="6">
        <v>45552</v>
      </c>
      <c r="D8185" s="3" t="s">
        <v>46</v>
      </c>
      <c r="E8185" s="3" t="s">
        <v>2514</v>
      </c>
      <c r="F8185" s="10">
        <v>1</v>
      </c>
      <c r="G8185">
        <f>VLOOKUP(E8185,'Data Produk'!$A$2:$E$2517,5,FALSE)</f>
        <v>665000</v>
      </c>
      <c r="H8185">
        <f t="shared" si="255"/>
        <v>665000</v>
      </c>
      <c r="I8185" t="str">
        <f>VLOOKUP(E8185,'Data Produk'!$A$2:$E$2517,3,FALSE)</f>
        <v>BHINNEKA POWER PLUS 140W 3-PORTS GAN CHARGER (PPS/PD+QC) BLACK</v>
      </c>
      <c r="J8185" t="str">
        <f>VLOOKUP(E8185,'Data Produk'!$A$2:$E$2517,4,FALSE)</f>
        <v>CHARGER</v>
      </c>
      <c r="K8185" t="str">
        <f>VLOOKUP(D8185,'Data Outlet'!$A$2:$D$17,4,FALSE)</f>
        <v>Citra Dewi</v>
      </c>
      <c r="L8185" t="str">
        <f>VLOOKUP(D8185,'Data Outlet'!$A$2:$D$17,2,FALSE)</f>
        <v>PONDOK INDAH MALL</v>
      </c>
    </row>
    <row r="8186" spans="1:12" x14ac:dyDescent="0.25">
      <c r="A8186" t="str">
        <f t="shared" si="256"/>
        <v>T-8185</v>
      </c>
      <c r="B8186" s="3" t="s">
        <v>2585</v>
      </c>
      <c r="C8186" s="6">
        <v>45562</v>
      </c>
      <c r="D8186" s="3" t="s">
        <v>46</v>
      </c>
      <c r="E8186" s="3" t="s">
        <v>2465</v>
      </c>
      <c r="F8186" s="10">
        <v>3</v>
      </c>
      <c r="G8186">
        <f>VLOOKUP(E8186,'Data Produk'!$A$2:$E$2517,5,FALSE)</f>
        <v>174300</v>
      </c>
      <c r="H8186">
        <f t="shared" si="255"/>
        <v>522900</v>
      </c>
      <c r="I8186" t="str">
        <f>VLOOKUP(E8186,'Data Produk'!$A$2:$E$2517,3,FALSE)</f>
        <v>BHINNEKA ATO MP905 A DESKMAT MAHA5 ANDI</v>
      </c>
      <c r="J8186" t="str">
        <f>VLOOKUP(E8186,'Data Produk'!$A$2:$E$2517,4,FALSE)</f>
        <v>DESKMAT</v>
      </c>
      <c r="K8186" t="str">
        <f>VLOOKUP(D8186,'Data Outlet'!$A$2:$D$17,4,FALSE)</f>
        <v>Citra Dewi</v>
      </c>
      <c r="L8186" t="str">
        <f>VLOOKUP(D8186,'Data Outlet'!$A$2:$D$17,2,FALSE)</f>
        <v>PONDOK INDAH MALL</v>
      </c>
    </row>
    <row r="8187" spans="1:12" x14ac:dyDescent="0.25">
      <c r="A8187" t="str">
        <f t="shared" si="256"/>
        <v>T-8186</v>
      </c>
      <c r="B8187" s="3" t="s">
        <v>2585</v>
      </c>
      <c r="C8187" s="6">
        <v>45559</v>
      </c>
      <c r="D8187" s="3" t="s">
        <v>46</v>
      </c>
      <c r="E8187" s="3" t="s">
        <v>2515</v>
      </c>
      <c r="F8187" s="10">
        <v>1</v>
      </c>
      <c r="G8187">
        <f>VLOOKUP(E8187,'Data Produk'!$A$2:$E$2517,5,FALSE)</f>
        <v>154000</v>
      </c>
      <c r="H8187">
        <f t="shared" si="255"/>
        <v>154000</v>
      </c>
      <c r="I8187" t="str">
        <f>VLOOKUP(E8187,'Data Produk'!$A$2:$E$2517,3,FALSE)</f>
        <v>BHINNEKA CHIEF II HG20 GAMING HEADSET PINK</v>
      </c>
      <c r="J8187" t="str">
        <f>VLOOKUP(E8187,'Data Produk'!$A$2:$E$2517,4,FALSE)</f>
        <v>GAMING HEADSET</v>
      </c>
      <c r="K8187" t="str">
        <f>VLOOKUP(D8187,'Data Outlet'!$A$2:$D$17,4,FALSE)</f>
        <v>Citra Dewi</v>
      </c>
      <c r="L8187" t="str">
        <f>VLOOKUP(D8187,'Data Outlet'!$A$2:$D$17,2,FALSE)</f>
        <v>PONDOK INDAH MALL</v>
      </c>
    </row>
    <row r="8188" spans="1:12" x14ac:dyDescent="0.25">
      <c r="A8188" t="str">
        <f t="shared" si="256"/>
        <v>T-8187</v>
      </c>
      <c r="B8188" s="3" t="s">
        <v>2585</v>
      </c>
      <c r="C8188" s="6">
        <v>45557</v>
      </c>
      <c r="D8188" s="3" t="s">
        <v>46</v>
      </c>
      <c r="E8188" s="3" t="s">
        <v>2474</v>
      </c>
      <c r="F8188" s="10">
        <v>2</v>
      </c>
      <c r="G8188">
        <f>VLOOKUP(E8188,'Data Produk'!$A$2:$E$2517,5,FALSE)</f>
        <v>69300</v>
      </c>
      <c r="H8188">
        <f t="shared" si="255"/>
        <v>138600</v>
      </c>
      <c r="I8188" t="str">
        <f>VLOOKUP(E8188,'Data Produk'!$A$2:$E$2517,3,FALSE)</f>
        <v>BHINNEKA Gaming Headset Stand Tower AC3004 MINT</v>
      </c>
      <c r="J8188" t="str">
        <f>VLOOKUP(E8188,'Data Produk'!$A$2:$E$2517,4,FALSE)</f>
        <v>OTHER ACCESSORIES</v>
      </c>
      <c r="K8188" t="str">
        <f>VLOOKUP(D8188,'Data Outlet'!$A$2:$D$17,4,FALSE)</f>
        <v>Citra Dewi</v>
      </c>
      <c r="L8188" t="str">
        <f>VLOOKUP(D8188,'Data Outlet'!$A$2:$D$17,2,FALSE)</f>
        <v>PONDOK INDAH MALL</v>
      </c>
    </row>
    <row r="8189" spans="1:12" x14ac:dyDescent="0.25">
      <c r="A8189" t="str">
        <f t="shared" si="256"/>
        <v>T-8188</v>
      </c>
      <c r="B8189" s="3" t="s">
        <v>2585</v>
      </c>
      <c r="C8189" s="6">
        <v>45552</v>
      </c>
      <c r="D8189" s="3" t="s">
        <v>47</v>
      </c>
      <c r="E8189" s="3" t="s">
        <v>597</v>
      </c>
      <c r="F8189" s="10">
        <v>1</v>
      </c>
      <c r="G8189">
        <f>VLOOKUP(E8189,'Data Produk'!$A$2:$E$2517,5,FALSE)</f>
        <v>25200</v>
      </c>
      <c r="H8189">
        <f t="shared" si="255"/>
        <v>25200</v>
      </c>
      <c r="I8189" t="str">
        <f>VLOOKUP(E8189,'Data Produk'!$A$2:$E$2517,3,FALSE)</f>
        <v>BHINNEKA HYPERLINK KD60C1501 BLACK</v>
      </c>
      <c r="J8189" t="str">
        <f>VLOOKUP(E8189,'Data Produk'!$A$2:$E$2517,4,FALSE)</f>
        <v>CABLE</v>
      </c>
      <c r="K8189" t="str">
        <f>VLOOKUP(D8189,'Data Outlet'!$A$2:$D$17,4,FALSE)</f>
        <v>Joko Susilo</v>
      </c>
      <c r="L8189" t="str">
        <f>VLOOKUP(D8189,'Data Outlet'!$A$2:$D$17,2,FALSE)</f>
        <v>SUMARECON MALL BEKASI</v>
      </c>
    </row>
    <row r="8190" spans="1:12" x14ac:dyDescent="0.25">
      <c r="A8190" t="str">
        <f t="shared" si="256"/>
        <v>T-8189</v>
      </c>
      <c r="B8190" s="3" t="s">
        <v>2585</v>
      </c>
      <c r="C8190" s="6">
        <v>45560</v>
      </c>
      <c r="D8190" s="3" t="s">
        <v>46</v>
      </c>
      <c r="E8190" s="3" t="s">
        <v>2516</v>
      </c>
      <c r="F8190" s="10">
        <v>1</v>
      </c>
      <c r="G8190">
        <f>VLOOKUP(E8190,'Data Produk'!$A$2:$E$2517,5,FALSE)</f>
        <v>157500</v>
      </c>
      <c r="H8190">
        <f t="shared" si="255"/>
        <v>157500</v>
      </c>
      <c r="I8190" t="str">
        <f>VLOOKUP(E8190,'Data Produk'!$A$2:$E$2517,3,FALSE)</f>
        <v>BHINNEKA REVOLVER GP12 GAMEPAD BLACK</v>
      </c>
      <c r="J8190" t="str">
        <f>VLOOKUP(E8190,'Data Produk'!$A$2:$E$2517,4,FALSE)</f>
        <v>GAMEPAD</v>
      </c>
      <c r="K8190" t="str">
        <f>VLOOKUP(D8190,'Data Outlet'!$A$2:$D$17,4,FALSE)</f>
        <v>Citra Dewi</v>
      </c>
      <c r="L8190" t="str">
        <f>VLOOKUP(D8190,'Data Outlet'!$A$2:$D$17,2,FALSE)</f>
        <v>PONDOK INDAH MALL</v>
      </c>
    </row>
    <row r="8191" spans="1:12" x14ac:dyDescent="0.25">
      <c r="A8191" t="str">
        <f t="shared" si="256"/>
        <v>T-8190</v>
      </c>
      <c r="B8191" s="3" t="s">
        <v>2585</v>
      </c>
      <c r="C8191" s="6">
        <v>45543</v>
      </c>
      <c r="D8191" s="3" t="s">
        <v>46</v>
      </c>
      <c r="E8191" s="3" t="s">
        <v>2464</v>
      </c>
      <c r="F8191" s="10">
        <v>1</v>
      </c>
      <c r="G8191">
        <f>VLOOKUP(E8191,'Data Produk'!$A$2:$E$2517,5,FALSE)</f>
        <v>83300</v>
      </c>
      <c r="H8191">
        <f t="shared" si="255"/>
        <v>83300</v>
      </c>
      <c r="I8191" t="str">
        <f>VLOOKUP(E8191,'Data Produk'!$A$2:$E$2517,3,FALSE)</f>
        <v>BHINNEKA GO W193 OFFICE MOUSE BEIGE</v>
      </c>
      <c r="J8191" t="str">
        <f>VLOOKUP(E8191,'Data Produk'!$A$2:$E$2517,4,FALSE)</f>
        <v>OFFICE MOUSE</v>
      </c>
      <c r="K8191" t="str">
        <f>VLOOKUP(D8191,'Data Outlet'!$A$2:$D$17,4,FALSE)</f>
        <v>Citra Dewi</v>
      </c>
      <c r="L8191" t="str">
        <f>VLOOKUP(D8191,'Data Outlet'!$A$2:$D$17,2,FALSE)</f>
        <v>PONDOK INDAH MALL</v>
      </c>
    </row>
    <row r="8192" spans="1:12" x14ac:dyDescent="0.25">
      <c r="A8192" t="str">
        <f t="shared" si="256"/>
        <v>T-8191</v>
      </c>
      <c r="B8192" s="3" t="s">
        <v>2585</v>
      </c>
      <c r="C8192" s="6">
        <v>45548</v>
      </c>
      <c r="D8192" s="3" t="s">
        <v>46</v>
      </c>
      <c r="E8192" s="3" t="s">
        <v>2517</v>
      </c>
      <c r="F8192" s="10">
        <v>1</v>
      </c>
      <c r="G8192">
        <f>VLOOKUP(E8192,'Data Produk'!$A$2:$E$2517,5,FALSE)</f>
        <v>83300</v>
      </c>
      <c r="H8192">
        <f t="shared" si="255"/>
        <v>83300</v>
      </c>
      <c r="I8192" t="str">
        <f>VLOOKUP(E8192,'Data Produk'!$A$2:$E$2517,3,FALSE)</f>
        <v>BHINNEKA WAVE11 TW11 V2 TRUE WIRELESS RED</v>
      </c>
      <c r="J8192" t="str">
        <f>VLOOKUP(E8192,'Data Produk'!$A$2:$E$2517,4,FALSE)</f>
        <v>TWS</v>
      </c>
      <c r="K8192" t="str">
        <f>VLOOKUP(D8192,'Data Outlet'!$A$2:$D$17,4,FALSE)</f>
        <v>Citra Dewi</v>
      </c>
      <c r="L8192" t="str">
        <f>VLOOKUP(D8192,'Data Outlet'!$A$2:$D$17,2,FALSE)</f>
        <v>PONDOK INDAH MALL</v>
      </c>
    </row>
    <row r="8193" spans="1:12" x14ac:dyDescent="0.25">
      <c r="A8193" t="str">
        <f t="shared" si="256"/>
        <v>T-8192</v>
      </c>
      <c r="B8193" s="3" t="s">
        <v>2585</v>
      </c>
      <c r="C8193" s="6">
        <v>45550</v>
      </c>
      <c r="D8193" s="3" t="s">
        <v>46</v>
      </c>
      <c r="E8193" s="3" t="s">
        <v>2518</v>
      </c>
      <c r="F8193" s="10">
        <v>1</v>
      </c>
      <c r="G8193">
        <f>VLOOKUP(E8193,'Data Produk'!$A$2:$E$2517,5,FALSE)</f>
        <v>55300</v>
      </c>
      <c r="H8193">
        <f t="shared" si="255"/>
        <v>55300</v>
      </c>
      <c r="I8193" t="str">
        <f>VLOOKUP(E8193,'Data Produk'!$A$2:$E$2517,3,FALSE)</f>
        <v>BHINNEKA POWER PURE 20W 1-PORT TYPE-A USB CHARGER (QC) BLACK</v>
      </c>
      <c r="J8193" t="str">
        <f>VLOOKUP(E8193,'Data Produk'!$A$2:$E$2517,4,FALSE)</f>
        <v>CHARGER</v>
      </c>
      <c r="K8193" t="str">
        <f>VLOOKUP(D8193,'Data Outlet'!$A$2:$D$17,4,FALSE)</f>
        <v>Citra Dewi</v>
      </c>
      <c r="L8193" t="str">
        <f>VLOOKUP(D8193,'Data Outlet'!$A$2:$D$17,2,FALSE)</f>
        <v>PONDOK INDAH MALL</v>
      </c>
    </row>
    <row r="8194" spans="1:12" x14ac:dyDescent="0.25">
      <c r="A8194" t="str">
        <f t="shared" si="256"/>
        <v>T-8193</v>
      </c>
      <c r="B8194" s="3" t="s">
        <v>2585</v>
      </c>
      <c r="C8194" s="6">
        <v>45559</v>
      </c>
      <c r="D8194" s="3" t="s">
        <v>46</v>
      </c>
      <c r="E8194" s="3" t="s">
        <v>2519</v>
      </c>
      <c r="F8194" s="10">
        <v>1</v>
      </c>
      <c r="G8194">
        <f>VLOOKUP(E8194,'Data Produk'!$A$2:$E$2517,5,FALSE)</f>
        <v>972300</v>
      </c>
      <c r="H8194">
        <f t="shared" si="255"/>
        <v>972300</v>
      </c>
      <c r="I8194" t="str">
        <f>VLOOKUP(E8194,'Data Produk'!$A$2:$E$2517,3,FALSE)</f>
        <v>BHINNEKA OCA258 OFFICE CHAIR BLACK</v>
      </c>
      <c r="J8194" t="str">
        <f>VLOOKUP(E8194,'Data Produk'!$A$2:$E$2517,4,FALSE)</f>
        <v>OFFICE CHAIR</v>
      </c>
      <c r="K8194" t="str">
        <f>VLOOKUP(D8194,'Data Outlet'!$A$2:$D$17,4,FALSE)</f>
        <v>Citra Dewi</v>
      </c>
      <c r="L8194" t="str">
        <f>VLOOKUP(D8194,'Data Outlet'!$A$2:$D$17,2,FALSE)</f>
        <v>PONDOK INDAH MALL</v>
      </c>
    </row>
    <row r="8195" spans="1:12" x14ac:dyDescent="0.25">
      <c r="A8195" t="str">
        <f t="shared" si="256"/>
        <v>T-8194</v>
      </c>
      <c r="B8195" s="3" t="s">
        <v>2585</v>
      </c>
      <c r="C8195" s="6">
        <v>45551</v>
      </c>
      <c r="D8195" s="3" t="s">
        <v>46</v>
      </c>
      <c r="E8195" s="3" t="s">
        <v>2406</v>
      </c>
      <c r="F8195" s="10">
        <v>1</v>
      </c>
      <c r="G8195">
        <f>VLOOKUP(E8195,'Data Produk'!$A$2:$E$2517,5,FALSE)</f>
        <v>139300</v>
      </c>
      <c r="H8195">
        <f t="shared" ref="H8195:H8258" si="257">G8195*F8195</f>
        <v>139300</v>
      </c>
      <c r="I8195" t="str">
        <f>VLOOKUP(E8195,'Data Produk'!$A$2:$E$2517,3,FALSE)</f>
        <v>BHINNEKA VENOM II WGC2 GAMING MOUSE PURPLE</v>
      </c>
      <c r="J8195" t="str">
        <f>VLOOKUP(E8195,'Data Produk'!$A$2:$E$2517,4,FALSE)</f>
        <v>MOUSE GAMING</v>
      </c>
      <c r="K8195" t="str">
        <f>VLOOKUP(D8195,'Data Outlet'!$A$2:$D$17,4,FALSE)</f>
        <v>Citra Dewi</v>
      </c>
      <c r="L8195" t="str">
        <f>VLOOKUP(D8195,'Data Outlet'!$A$2:$D$17,2,FALSE)</f>
        <v>PONDOK INDAH MALL</v>
      </c>
    </row>
    <row r="8196" spans="1:12" x14ac:dyDescent="0.25">
      <c r="A8196" t="str">
        <f t="shared" si="256"/>
        <v>T-8195</v>
      </c>
      <c r="B8196" s="3" t="s">
        <v>2585</v>
      </c>
      <c r="C8196" s="6">
        <v>45561</v>
      </c>
      <c r="D8196" s="3" t="s">
        <v>46</v>
      </c>
      <c r="E8196" s="3" t="s">
        <v>2331</v>
      </c>
      <c r="F8196" s="10">
        <v>1</v>
      </c>
      <c r="G8196">
        <f>VLOOKUP(E8196,'Data Produk'!$A$2:$E$2517,5,FALSE)</f>
        <v>139300</v>
      </c>
      <c r="H8196">
        <f t="shared" si="257"/>
        <v>139300</v>
      </c>
      <c r="I8196" t="str">
        <f>VLOOKUP(E8196,'Data Produk'!$A$2:$E$2517,3,FALSE)</f>
        <v>BHINNEKA ATO MP905 DESKMAT SANDY CHARCOAL (ORANGE)</v>
      </c>
      <c r="J8196" t="str">
        <f>VLOOKUP(E8196,'Data Produk'!$A$2:$E$2517,4,FALSE)</f>
        <v>DESKMAT</v>
      </c>
      <c r="K8196" t="str">
        <f>VLOOKUP(D8196,'Data Outlet'!$A$2:$D$17,4,FALSE)</f>
        <v>Citra Dewi</v>
      </c>
      <c r="L8196" t="str">
        <f>VLOOKUP(D8196,'Data Outlet'!$A$2:$D$17,2,FALSE)</f>
        <v>PONDOK INDAH MALL</v>
      </c>
    </row>
    <row r="8197" spans="1:12" x14ac:dyDescent="0.25">
      <c r="A8197" t="str">
        <f t="shared" si="256"/>
        <v>T-8196</v>
      </c>
      <c r="B8197" s="3" t="s">
        <v>2585</v>
      </c>
      <c r="C8197" s="6">
        <v>45563</v>
      </c>
      <c r="D8197" s="3" t="s">
        <v>46</v>
      </c>
      <c r="E8197" s="3" t="s">
        <v>2468</v>
      </c>
      <c r="F8197" s="10">
        <v>5</v>
      </c>
      <c r="G8197">
        <f>VLOOKUP(E8197,'Data Produk'!$A$2:$E$2517,5,FALSE)</f>
        <v>349300</v>
      </c>
      <c r="H8197">
        <f t="shared" si="257"/>
        <v>1746500</v>
      </c>
      <c r="I8197" t="str">
        <f>VLOOKUP(E8197,'Data Produk'!$A$2:$E$2517,3,FALSE)</f>
        <v>BHINNEKA ATO MP905 DESKMAT ONE PIECE ZORO</v>
      </c>
      <c r="J8197" t="str">
        <f>VLOOKUP(E8197,'Data Produk'!$A$2:$E$2517,4,FALSE)</f>
        <v>DESKMAT</v>
      </c>
      <c r="K8197" t="str">
        <f>VLOOKUP(D8197,'Data Outlet'!$A$2:$D$17,4,FALSE)</f>
        <v>Citra Dewi</v>
      </c>
      <c r="L8197" t="str">
        <f>VLOOKUP(D8197,'Data Outlet'!$A$2:$D$17,2,FALSE)</f>
        <v>PONDOK INDAH MALL</v>
      </c>
    </row>
    <row r="8198" spans="1:12" x14ac:dyDescent="0.25">
      <c r="A8198" t="str">
        <f t="shared" si="256"/>
        <v>T-8197</v>
      </c>
      <c r="B8198" s="3" t="s">
        <v>2585</v>
      </c>
      <c r="C8198" s="6">
        <v>45543</v>
      </c>
      <c r="D8198" s="3" t="s">
        <v>46</v>
      </c>
      <c r="E8198" s="3" t="s">
        <v>2374</v>
      </c>
      <c r="F8198" s="10">
        <v>1</v>
      </c>
      <c r="G8198">
        <f>VLOOKUP(E8198,'Data Produk'!$A$2:$E$2517,5,FALSE)</f>
        <v>980000</v>
      </c>
      <c r="H8198">
        <f t="shared" si="257"/>
        <v>980000</v>
      </c>
      <c r="I8198" t="str">
        <f>VLOOKUP(E8198,'Data Produk'!$A$2:$E$2517,3,FALSE)</f>
        <v>BHINNEKA FOA300P OFFICE CHAIR BLACK</v>
      </c>
      <c r="J8198" t="str">
        <f>VLOOKUP(E8198,'Data Produk'!$A$2:$E$2517,4,FALSE)</f>
        <v>OFFICE CHAIR</v>
      </c>
      <c r="K8198" t="str">
        <f>VLOOKUP(D8198,'Data Outlet'!$A$2:$D$17,4,FALSE)</f>
        <v>Citra Dewi</v>
      </c>
      <c r="L8198" t="str">
        <f>VLOOKUP(D8198,'Data Outlet'!$A$2:$D$17,2,FALSE)</f>
        <v>PONDOK INDAH MALL</v>
      </c>
    </row>
    <row r="8199" spans="1:12" x14ac:dyDescent="0.25">
      <c r="A8199" t="str">
        <f t="shared" si="256"/>
        <v>T-8198</v>
      </c>
      <c r="B8199" s="3" t="s">
        <v>2585</v>
      </c>
      <c r="C8199" s="6">
        <v>45540</v>
      </c>
      <c r="D8199" s="3" t="s">
        <v>46</v>
      </c>
      <c r="E8199" s="3" t="s">
        <v>2315</v>
      </c>
      <c r="F8199" s="10">
        <v>5</v>
      </c>
      <c r="G8199">
        <f>VLOOKUP(E8199,'Data Produk'!$A$2:$E$2517,5,FALSE)</f>
        <v>160300</v>
      </c>
      <c r="H8199">
        <f t="shared" si="257"/>
        <v>801500</v>
      </c>
      <c r="I8199" t="str">
        <f>VLOOKUP(E8199,'Data Produk'!$A$2:$E$2517,3,FALSE)</f>
        <v>BHINNEKA POWER PACK T1 10.000 mAh 22,5W POWERBANK WHITE</v>
      </c>
      <c r="J8199" t="str">
        <f>VLOOKUP(E8199,'Data Produk'!$A$2:$E$2517,4,FALSE)</f>
        <v>POWERBANK</v>
      </c>
      <c r="K8199" t="str">
        <f>VLOOKUP(D8199,'Data Outlet'!$A$2:$D$17,4,FALSE)</f>
        <v>Citra Dewi</v>
      </c>
      <c r="L8199" t="str">
        <f>VLOOKUP(D8199,'Data Outlet'!$A$2:$D$17,2,FALSE)</f>
        <v>PONDOK INDAH MALL</v>
      </c>
    </row>
    <row r="8200" spans="1:12" x14ac:dyDescent="0.25">
      <c r="A8200" t="str">
        <f t="shared" si="256"/>
        <v>T-8199</v>
      </c>
      <c r="B8200" s="3" t="s">
        <v>2585</v>
      </c>
      <c r="C8200" s="6">
        <v>45545</v>
      </c>
      <c r="D8200" s="3" t="s">
        <v>46</v>
      </c>
      <c r="E8200" s="3" t="s">
        <v>2324</v>
      </c>
      <c r="F8200" s="10">
        <v>2</v>
      </c>
      <c r="G8200">
        <f>VLOOKUP(E8200,'Data Produk'!$A$2:$E$2517,5,FALSE)</f>
        <v>349300</v>
      </c>
      <c r="H8200">
        <f t="shared" si="257"/>
        <v>698600</v>
      </c>
      <c r="I8200" t="str">
        <f>VLOOKUP(E8200,'Data Produk'!$A$2:$E$2517,3,FALSE)</f>
        <v>BHINNEKA NC20 NOTEBOOK COOLER BLACK</v>
      </c>
      <c r="J8200" t="str">
        <f>VLOOKUP(E8200,'Data Produk'!$A$2:$E$2517,4,FALSE)</f>
        <v>CN COOLER/ PC FAN ACC/ STAND LAPTOP</v>
      </c>
      <c r="K8200" t="str">
        <f>VLOOKUP(D8200,'Data Outlet'!$A$2:$D$17,4,FALSE)</f>
        <v>Citra Dewi</v>
      </c>
      <c r="L8200" t="str">
        <f>VLOOKUP(D8200,'Data Outlet'!$A$2:$D$17,2,FALSE)</f>
        <v>PONDOK INDAH MALL</v>
      </c>
    </row>
    <row r="8201" spans="1:12" x14ac:dyDescent="0.25">
      <c r="A8201" t="str">
        <f t="shared" si="256"/>
        <v>T-8200</v>
      </c>
      <c r="B8201" s="3" t="s">
        <v>2585</v>
      </c>
      <c r="C8201" s="6">
        <v>45557</v>
      </c>
      <c r="D8201" s="3" t="s">
        <v>46</v>
      </c>
      <c r="E8201" s="3" t="s">
        <v>2520</v>
      </c>
      <c r="F8201" s="10">
        <v>2</v>
      </c>
      <c r="G8201">
        <f>VLOOKUP(E8201,'Data Produk'!$A$2:$E$2517,5,FALSE)</f>
        <v>244300</v>
      </c>
      <c r="H8201">
        <f t="shared" si="257"/>
        <v>488600</v>
      </c>
      <c r="I8201" t="str">
        <f>VLOOKUP(E8201,'Data Produk'!$A$2:$E$2517,3,FALSE)</f>
        <v>BHINNEKA POWER CUBE 4 PLUG TYPE TRAVEL MULTI ADAPTER BLACK</v>
      </c>
      <c r="J8201" t="str">
        <f>VLOOKUP(E8201,'Data Produk'!$A$2:$E$2517,4,FALSE)</f>
        <v>CAR &amp; TRAVEL CHARGER</v>
      </c>
      <c r="K8201" t="str">
        <f>VLOOKUP(D8201,'Data Outlet'!$A$2:$D$17,4,FALSE)</f>
        <v>Citra Dewi</v>
      </c>
      <c r="L8201" t="str">
        <f>VLOOKUP(D8201,'Data Outlet'!$A$2:$D$17,2,FALSE)</f>
        <v>PONDOK INDAH MALL</v>
      </c>
    </row>
    <row r="8202" spans="1:12" x14ac:dyDescent="0.25">
      <c r="A8202" t="str">
        <f t="shared" si="256"/>
        <v>T-8201</v>
      </c>
      <c r="B8202" s="3" t="s">
        <v>2585</v>
      </c>
      <c r="C8202" s="6">
        <v>45559</v>
      </c>
      <c r="D8202" s="3" t="s">
        <v>46</v>
      </c>
      <c r="E8202" s="3" t="s">
        <v>2329</v>
      </c>
      <c r="F8202" s="10">
        <v>3</v>
      </c>
      <c r="G8202">
        <f>VLOOKUP(E8202,'Data Produk'!$A$2:$E$2517,5,FALSE)</f>
        <v>62300</v>
      </c>
      <c r="H8202">
        <f t="shared" si="257"/>
        <v>186900</v>
      </c>
      <c r="I8202" t="str">
        <f>VLOOKUP(E8202,'Data Produk'!$A$2:$E$2517,3,FALSE)</f>
        <v>BHINNEKA AGILE MP353 GAMING MOUSEPAD BLACK</v>
      </c>
      <c r="J8202" t="str">
        <f>VLOOKUP(E8202,'Data Produk'!$A$2:$E$2517,4,FALSE)</f>
        <v>GAMING MOUSEPAD</v>
      </c>
      <c r="K8202" t="str">
        <f>VLOOKUP(D8202,'Data Outlet'!$A$2:$D$17,4,FALSE)</f>
        <v>Citra Dewi</v>
      </c>
      <c r="L8202" t="str">
        <f>VLOOKUP(D8202,'Data Outlet'!$A$2:$D$17,2,FALSE)</f>
        <v>PONDOK INDAH MALL</v>
      </c>
    </row>
    <row r="8203" spans="1:12" x14ac:dyDescent="0.25">
      <c r="A8203" t="str">
        <f t="shared" si="256"/>
        <v>T-8202</v>
      </c>
      <c r="B8203" s="3" t="s">
        <v>2585</v>
      </c>
      <c r="C8203" s="6">
        <v>45560</v>
      </c>
      <c r="D8203" s="3" t="s">
        <v>46</v>
      </c>
      <c r="E8203" s="3" t="s">
        <v>2314</v>
      </c>
      <c r="F8203" s="10">
        <v>1</v>
      </c>
      <c r="G8203">
        <f>VLOOKUP(E8203,'Data Produk'!$A$2:$E$2517,5,FALSE)</f>
        <v>20300</v>
      </c>
      <c r="H8203">
        <f t="shared" si="257"/>
        <v>20300</v>
      </c>
      <c r="I8203" t="str">
        <f>VLOOKUP(E8203,'Data Produk'!$A$2:$E$2517,3,FALSE)</f>
        <v>BHINNEKA DURALINK KCT1201 PINK</v>
      </c>
      <c r="J8203" t="str">
        <f>VLOOKUP(E8203,'Data Produk'!$A$2:$E$2517,4,FALSE)</f>
        <v>CABLE</v>
      </c>
      <c r="K8203" t="str">
        <f>VLOOKUP(D8203,'Data Outlet'!$A$2:$D$17,4,FALSE)</f>
        <v>Citra Dewi</v>
      </c>
      <c r="L8203" t="str">
        <f>VLOOKUP(D8203,'Data Outlet'!$A$2:$D$17,2,FALSE)</f>
        <v>PONDOK INDAH MALL</v>
      </c>
    </row>
    <row r="8204" spans="1:12" x14ac:dyDescent="0.25">
      <c r="A8204" t="str">
        <f t="shared" ref="A8204:A8267" si="258">"T-"&amp;ROW()-1</f>
        <v>T-8203</v>
      </c>
      <c r="B8204" s="3" t="s">
        <v>2585</v>
      </c>
      <c r="C8204" s="6">
        <v>45560</v>
      </c>
      <c r="D8204" s="3" t="s">
        <v>46</v>
      </c>
      <c r="E8204" s="3" t="s">
        <v>2306</v>
      </c>
      <c r="F8204" s="10">
        <v>1</v>
      </c>
      <c r="G8204">
        <f>VLOOKUP(E8204,'Data Produk'!$A$2:$E$2517,5,FALSE)</f>
        <v>20300</v>
      </c>
      <c r="H8204">
        <f t="shared" si="257"/>
        <v>20300</v>
      </c>
      <c r="I8204" t="str">
        <f>VLOOKUP(E8204,'Data Produk'!$A$2:$E$2517,3,FALSE)</f>
        <v>BHINNEKA LINKPODS ES3 WIRED EARBUDS WHITE</v>
      </c>
      <c r="J8204" t="str">
        <f>VLOOKUP(E8204,'Data Produk'!$A$2:$E$2517,4,FALSE)</f>
        <v>EARPHONE</v>
      </c>
      <c r="K8204" t="str">
        <f>VLOOKUP(D8204,'Data Outlet'!$A$2:$D$17,4,FALSE)</f>
        <v>Citra Dewi</v>
      </c>
      <c r="L8204" t="str">
        <f>VLOOKUP(D8204,'Data Outlet'!$A$2:$D$17,2,FALSE)</f>
        <v>PONDOK INDAH MALL</v>
      </c>
    </row>
    <row r="8205" spans="1:12" x14ac:dyDescent="0.25">
      <c r="A8205" t="str">
        <f t="shared" si="258"/>
        <v>T-8204</v>
      </c>
      <c r="B8205" s="3" t="s">
        <v>2585</v>
      </c>
      <c r="C8205" s="6">
        <v>45555</v>
      </c>
      <c r="D8205" s="3" t="s">
        <v>46</v>
      </c>
      <c r="E8205" s="3" t="s">
        <v>2330</v>
      </c>
      <c r="F8205" s="10">
        <v>1</v>
      </c>
      <c r="G8205">
        <f>VLOOKUP(E8205,'Data Produk'!$A$2:$E$2517,5,FALSE)</f>
        <v>350000</v>
      </c>
      <c r="H8205">
        <f t="shared" si="257"/>
        <v>350000</v>
      </c>
      <c r="I8205" t="str">
        <f>VLOOKUP(E8205,'Data Produk'!$A$2:$E$2517,3,FALSE)</f>
        <v>BHINNEKA EOS PRO WGP15 GAMEPAD ELECTRA (WHITE)</v>
      </c>
      <c r="J8205" t="str">
        <f>VLOOKUP(E8205,'Data Produk'!$A$2:$E$2517,4,FALSE)</f>
        <v>GAMEPAD</v>
      </c>
      <c r="K8205" t="str">
        <f>VLOOKUP(D8205,'Data Outlet'!$A$2:$D$17,4,FALSE)</f>
        <v>Citra Dewi</v>
      </c>
      <c r="L8205" t="str">
        <f>VLOOKUP(D8205,'Data Outlet'!$A$2:$D$17,2,FALSE)</f>
        <v>PONDOK INDAH MALL</v>
      </c>
    </row>
    <row r="8206" spans="1:12" x14ac:dyDescent="0.25">
      <c r="A8206" t="str">
        <f t="shared" si="258"/>
        <v>T-8205</v>
      </c>
      <c r="B8206" s="3" t="s">
        <v>2585</v>
      </c>
      <c r="C8206" s="6">
        <v>45562</v>
      </c>
      <c r="D8206" s="3" t="s">
        <v>46</v>
      </c>
      <c r="E8206" s="3" t="s">
        <v>2416</v>
      </c>
      <c r="F8206" s="10">
        <v>2</v>
      </c>
      <c r="G8206">
        <f>VLOOKUP(E8206,'Data Produk'!$A$2:$E$2517,5,FALSE)</f>
        <v>139300</v>
      </c>
      <c r="H8206">
        <f t="shared" si="257"/>
        <v>278600</v>
      </c>
      <c r="I8206" t="str">
        <f>VLOOKUP(E8206,'Data Produk'!$A$2:$E$2517,3,FALSE)</f>
        <v>BHINNEKA CHIEF II HG20 GAMING HEADSET WHITE</v>
      </c>
      <c r="J8206" t="str">
        <f>VLOOKUP(E8206,'Data Produk'!$A$2:$E$2517,4,FALSE)</f>
        <v>GAMING HEADSET</v>
      </c>
      <c r="K8206" t="str">
        <f>VLOOKUP(D8206,'Data Outlet'!$A$2:$D$17,4,FALSE)</f>
        <v>Citra Dewi</v>
      </c>
      <c r="L8206" t="str">
        <f>VLOOKUP(D8206,'Data Outlet'!$A$2:$D$17,2,FALSE)</f>
        <v>PONDOK INDAH MALL</v>
      </c>
    </row>
    <row r="8207" spans="1:12" x14ac:dyDescent="0.25">
      <c r="A8207" t="str">
        <f t="shared" si="258"/>
        <v>T-8206</v>
      </c>
      <c r="B8207" s="3" t="s">
        <v>2585</v>
      </c>
      <c r="C8207" s="6">
        <v>45561</v>
      </c>
      <c r="D8207" s="3" t="s">
        <v>46</v>
      </c>
      <c r="E8207" s="3" t="s">
        <v>2417</v>
      </c>
      <c r="F8207" s="10">
        <v>1</v>
      </c>
      <c r="G8207">
        <f>VLOOKUP(E8207,'Data Produk'!$A$2:$E$2517,5,FALSE)</f>
        <v>349300</v>
      </c>
      <c r="H8207">
        <f t="shared" si="257"/>
        <v>349300</v>
      </c>
      <c r="I8207" t="str">
        <f>VLOOKUP(E8207,'Data Produk'!$A$2:$E$2517,3,FALSE)</f>
        <v>BHINNEKA ATO MP905 DESKMAT ONE PIECE SANJI</v>
      </c>
      <c r="J8207" t="str">
        <f>VLOOKUP(E8207,'Data Produk'!$A$2:$E$2517,4,FALSE)</f>
        <v>DESKMAT</v>
      </c>
      <c r="K8207" t="str">
        <f>VLOOKUP(D8207,'Data Outlet'!$A$2:$D$17,4,FALSE)</f>
        <v>Citra Dewi</v>
      </c>
      <c r="L8207" t="str">
        <f>VLOOKUP(D8207,'Data Outlet'!$A$2:$D$17,2,FALSE)</f>
        <v>PONDOK INDAH MALL</v>
      </c>
    </row>
    <row r="8208" spans="1:12" x14ac:dyDescent="0.25">
      <c r="A8208" t="str">
        <f t="shared" si="258"/>
        <v>T-8207</v>
      </c>
      <c r="B8208" s="3" t="s">
        <v>2585</v>
      </c>
      <c r="C8208" s="6">
        <v>45544</v>
      </c>
      <c r="D8208" s="3" t="s">
        <v>46</v>
      </c>
      <c r="E8208" s="3" t="s">
        <v>2521</v>
      </c>
      <c r="F8208" s="10">
        <v>1</v>
      </c>
      <c r="G8208">
        <f>VLOOKUP(E8208,'Data Produk'!$A$2:$E$2517,5,FALSE)</f>
        <v>280000</v>
      </c>
      <c r="H8208">
        <f t="shared" si="257"/>
        <v>280000</v>
      </c>
      <c r="I8208" t="str">
        <f>VLOOKUP(E8208,'Data Produk'!$A$2:$E$2517,3,FALSE)</f>
        <v>BHINNEKA LEVIOSA AIR WMV11C MICROPHONE BLACK</v>
      </c>
      <c r="J8208" t="str">
        <f>VLOOKUP(E8208,'Data Produk'!$A$2:$E$2517,4,FALSE)</f>
        <v>STREAMING DEVICES</v>
      </c>
      <c r="K8208" t="str">
        <f>VLOOKUP(D8208,'Data Outlet'!$A$2:$D$17,4,FALSE)</f>
        <v>Citra Dewi</v>
      </c>
      <c r="L8208" t="str">
        <f>VLOOKUP(D8208,'Data Outlet'!$A$2:$D$17,2,FALSE)</f>
        <v>PONDOK INDAH MALL</v>
      </c>
    </row>
    <row r="8209" spans="1:12" x14ac:dyDescent="0.25">
      <c r="A8209" t="str">
        <f t="shared" si="258"/>
        <v>T-8208</v>
      </c>
      <c r="B8209" s="3" t="s">
        <v>2585</v>
      </c>
      <c r="C8209" s="6">
        <v>45546</v>
      </c>
      <c r="D8209" s="3" t="s">
        <v>46</v>
      </c>
      <c r="E8209" s="3" t="s">
        <v>2522</v>
      </c>
      <c r="F8209" s="10">
        <v>1</v>
      </c>
      <c r="G8209">
        <f>VLOOKUP(E8209,'Data Produk'!$A$2:$E$2517,5,FALSE)</f>
        <v>20300</v>
      </c>
      <c r="H8209">
        <f t="shared" si="257"/>
        <v>20300</v>
      </c>
      <c r="I8209" t="str">
        <f>VLOOKUP(E8209,'Data Produk'!$A$2:$E$2517,3,FALSE)</f>
        <v>BHINNEKA LINKBUDS ES2 WIRED EARBUDS WHITE</v>
      </c>
      <c r="J8209" t="str">
        <f>VLOOKUP(E8209,'Data Produk'!$A$2:$E$2517,4,FALSE)</f>
        <v>EARPHONE</v>
      </c>
      <c r="K8209" t="str">
        <f>VLOOKUP(D8209,'Data Outlet'!$A$2:$D$17,4,FALSE)</f>
        <v>Citra Dewi</v>
      </c>
      <c r="L8209" t="str">
        <f>VLOOKUP(D8209,'Data Outlet'!$A$2:$D$17,2,FALSE)</f>
        <v>PONDOK INDAH MALL</v>
      </c>
    </row>
    <row r="8210" spans="1:12" x14ac:dyDescent="0.25">
      <c r="A8210" t="str">
        <f t="shared" si="258"/>
        <v>T-8209</v>
      </c>
      <c r="B8210" s="3" t="s">
        <v>2585</v>
      </c>
      <c r="C8210" s="6">
        <v>45539</v>
      </c>
      <c r="D8210" s="3" t="s">
        <v>46</v>
      </c>
      <c r="E8210" s="3" t="s">
        <v>2373</v>
      </c>
      <c r="F8210" s="10">
        <v>1</v>
      </c>
      <c r="G8210">
        <f>VLOOKUP(E8210,'Data Produk'!$A$2:$E$2517,5,FALSE)</f>
        <v>230300</v>
      </c>
      <c r="H8210">
        <f t="shared" si="257"/>
        <v>230300</v>
      </c>
      <c r="I8210" t="str">
        <f>VLOOKUP(E8210,'Data Produk'!$A$2:$E$2517,3,FALSE)</f>
        <v>BHINNEKA ATOM81 75% MECHANICAL KEYBOARD SKY BLUE BLUE SWITCH</v>
      </c>
      <c r="J8210" t="str">
        <f>VLOOKUP(E8210,'Data Produk'!$A$2:$E$2517,4,FALSE)</f>
        <v>KEYBOARD GAMING</v>
      </c>
      <c r="K8210" t="str">
        <f>VLOOKUP(D8210,'Data Outlet'!$A$2:$D$17,4,FALSE)</f>
        <v>Citra Dewi</v>
      </c>
      <c r="L8210" t="str">
        <f>VLOOKUP(D8210,'Data Outlet'!$A$2:$D$17,2,FALSE)</f>
        <v>PONDOK INDAH MALL</v>
      </c>
    </row>
    <row r="8211" spans="1:12" x14ac:dyDescent="0.25">
      <c r="A8211" t="str">
        <f t="shared" si="258"/>
        <v>T-8210</v>
      </c>
      <c r="B8211" s="3" t="s">
        <v>2585</v>
      </c>
      <c r="C8211" s="6">
        <v>45560</v>
      </c>
      <c r="D8211" s="3" t="s">
        <v>46</v>
      </c>
      <c r="E8211" s="3" t="s">
        <v>2311</v>
      </c>
      <c r="F8211" s="10">
        <v>1</v>
      </c>
      <c r="G8211">
        <f>VLOOKUP(E8211,'Data Produk'!$A$2:$E$2517,5,FALSE)</f>
        <v>83300</v>
      </c>
      <c r="H8211">
        <f t="shared" si="257"/>
        <v>83300</v>
      </c>
      <c r="I8211" t="str">
        <f>VLOOKUP(E8211,'Data Produk'!$A$2:$E$2517,3,FALSE)</f>
        <v>BHINNEKA WAVE11 TW11 V2 TRUE WIRELESS BEIGE</v>
      </c>
      <c r="J8211" t="str">
        <f>VLOOKUP(E8211,'Data Produk'!$A$2:$E$2517,4,FALSE)</f>
        <v>TWS</v>
      </c>
      <c r="K8211" t="str">
        <f>VLOOKUP(D8211,'Data Outlet'!$A$2:$D$17,4,FALSE)</f>
        <v>Citra Dewi</v>
      </c>
      <c r="L8211" t="str">
        <f>VLOOKUP(D8211,'Data Outlet'!$A$2:$D$17,2,FALSE)</f>
        <v>PONDOK INDAH MALL</v>
      </c>
    </row>
    <row r="8212" spans="1:12" x14ac:dyDescent="0.25">
      <c r="A8212" t="str">
        <f t="shared" si="258"/>
        <v>T-8211</v>
      </c>
      <c r="B8212" s="3" t="s">
        <v>2585</v>
      </c>
      <c r="C8212" s="6">
        <v>45547</v>
      </c>
      <c r="D8212" s="3" t="s">
        <v>47</v>
      </c>
      <c r="E8212" s="3" t="s">
        <v>1259</v>
      </c>
      <c r="F8212" s="10">
        <v>1</v>
      </c>
      <c r="G8212">
        <f>VLOOKUP(E8212,'Data Produk'!$A$2:$E$2517,5,FALSE)</f>
        <v>27000</v>
      </c>
      <c r="H8212">
        <f t="shared" si="257"/>
        <v>27000</v>
      </c>
      <c r="I8212" t="str">
        <f>VLOOKUP(E8212,'Data Produk'!$A$2:$E$2517,3,FALSE)</f>
        <v>BHINNEKA DURALINK KLB2001 BLACK</v>
      </c>
      <c r="J8212" t="str">
        <f>VLOOKUP(E8212,'Data Produk'!$A$2:$E$2517,4,FALSE)</f>
        <v>CABLE</v>
      </c>
      <c r="K8212" t="str">
        <f>VLOOKUP(D8212,'Data Outlet'!$A$2:$D$17,4,FALSE)</f>
        <v>Joko Susilo</v>
      </c>
      <c r="L8212" t="str">
        <f>VLOOKUP(D8212,'Data Outlet'!$A$2:$D$17,2,FALSE)</f>
        <v>SUMARECON MALL BEKASI</v>
      </c>
    </row>
    <row r="8213" spans="1:12" x14ac:dyDescent="0.25">
      <c r="A8213" t="str">
        <f t="shared" si="258"/>
        <v>T-8212</v>
      </c>
      <c r="B8213" s="3" t="s">
        <v>2585</v>
      </c>
      <c r="C8213" s="6">
        <v>45542</v>
      </c>
      <c r="D8213" s="3" t="s">
        <v>46</v>
      </c>
      <c r="E8213" s="3" t="s">
        <v>2307</v>
      </c>
      <c r="F8213" s="10">
        <v>4</v>
      </c>
      <c r="G8213">
        <f>VLOOKUP(E8213,'Data Produk'!$A$2:$E$2517,5,FALSE)</f>
        <v>111300</v>
      </c>
      <c r="H8213">
        <f t="shared" si="257"/>
        <v>445200</v>
      </c>
      <c r="I8213" t="str">
        <f>VLOOKUP(E8213,'Data Produk'!$A$2:$E$2517,3,FALSE)</f>
        <v>BHINNEKA WAVE13 TW13 TRUE WIRELESS WHITE</v>
      </c>
      <c r="J8213" t="str">
        <f>VLOOKUP(E8213,'Data Produk'!$A$2:$E$2517,4,FALSE)</f>
        <v>TWS</v>
      </c>
      <c r="K8213" t="str">
        <f>VLOOKUP(D8213,'Data Outlet'!$A$2:$D$17,4,FALSE)</f>
        <v>Citra Dewi</v>
      </c>
      <c r="L8213" t="str">
        <f>VLOOKUP(D8213,'Data Outlet'!$A$2:$D$17,2,FALSE)</f>
        <v>PONDOK INDAH MALL</v>
      </c>
    </row>
    <row r="8214" spans="1:12" x14ac:dyDescent="0.25">
      <c r="A8214" t="str">
        <f t="shared" si="258"/>
        <v>T-8213</v>
      </c>
      <c r="B8214" s="3" t="s">
        <v>2585</v>
      </c>
      <c r="C8214" s="6">
        <v>45552</v>
      </c>
      <c r="D8214" s="3" t="s">
        <v>46</v>
      </c>
      <c r="E8214" s="3" t="s">
        <v>2391</v>
      </c>
      <c r="F8214" s="10">
        <v>1</v>
      </c>
      <c r="G8214">
        <f>VLOOKUP(E8214,'Data Produk'!$A$2:$E$2517,5,FALSE)</f>
        <v>350000</v>
      </c>
      <c r="H8214">
        <f t="shared" si="257"/>
        <v>350000</v>
      </c>
      <c r="I8214" t="str">
        <f>VLOOKUP(E8214,'Data Produk'!$A$2:$E$2517,3,FALSE)</f>
        <v>BHINNEKA NOVA PRO WGP14 V2 GAMEPAD ATOMIC BLACK</v>
      </c>
      <c r="J8214" t="str">
        <f>VLOOKUP(E8214,'Data Produk'!$A$2:$E$2517,4,FALSE)</f>
        <v>GAMEPAD</v>
      </c>
      <c r="K8214" t="str">
        <f>VLOOKUP(D8214,'Data Outlet'!$A$2:$D$17,4,FALSE)</f>
        <v>Citra Dewi</v>
      </c>
      <c r="L8214" t="str">
        <f>VLOOKUP(D8214,'Data Outlet'!$A$2:$D$17,2,FALSE)</f>
        <v>PONDOK INDAH MALL</v>
      </c>
    </row>
    <row r="8215" spans="1:12" x14ac:dyDescent="0.25">
      <c r="A8215" t="str">
        <f t="shared" si="258"/>
        <v>T-8214</v>
      </c>
      <c r="B8215" s="3" t="s">
        <v>2585</v>
      </c>
      <c r="C8215" s="6">
        <v>45561</v>
      </c>
      <c r="D8215" s="3" t="s">
        <v>46</v>
      </c>
      <c r="E8215" s="3" t="s">
        <v>2473</v>
      </c>
      <c r="F8215" s="10">
        <v>1</v>
      </c>
      <c r="G8215">
        <f>VLOOKUP(E8215,'Data Produk'!$A$2:$E$2517,5,FALSE)</f>
        <v>24500</v>
      </c>
      <c r="H8215">
        <f t="shared" si="257"/>
        <v>24500</v>
      </c>
      <c r="I8215" t="str">
        <f>VLOOKUP(E8215,'Data Produk'!$A$2:$E$2517,3,FALSE)</f>
        <v>BHINNEKA LINKBUDS ES4 WIRED EARBUDS WHITE</v>
      </c>
      <c r="J8215" t="str">
        <f>VLOOKUP(E8215,'Data Produk'!$A$2:$E$2517,4,FALSE)</f>
        <v>EARPHONE</v>
      </c>
      <c r="K8215" t="str">
        <f>VLOOKUP(D8215,'Data Outlet'!$A$2:$D$17,4,FALSE)</f>
        <v>Citra Dewi</v>
      </c>
      <c r="L8215" t="str">
        <f>VLOOKUP(D8215,'Data Outlet'!$A$2:$D$17,2,FALSE)</f>
        <v>PONDOK INDAH MALL</v>
      </c>
    </row>
    <row r="8216" spans="1:12" x14ac:dyDescent="0.25">
      <c r="A8216" t="str">
        <f t="shared" si="258"/>
        <v>T-8215</v>
      </c>
      <c r="B8216" s="3" t="s">
        <v>2585</v>
      </c>
      <c r="C8216" s="6">
        <v>45556</v>
      </c>
      <c r="D8216" s="3" t="s">
        <v>46</v>
      </c>
      <c r="E8216" s="3" t="s">
        <v>2339</v>
      </c>
      <c r="F8216" s="10">
        <v>1</v>
      </c>
      <c r="G8216">
        <f>VLOOKUP(E8216,'Data Produk'!$A$2:$E$2517,5,FALSE)</f>
        <v>55300</v>
      </c>
      <c r="H8216">
        <f t="shared" si="257"/>
        <v>55300</v>
      </c>
      <c r="I8216" t="str">
        <f>VLOOKUP(E8216,'Data Produk'!$A$2:$E$2517,3,FALSE)</f>
        <v>BHINNEKA TOWER II AC304 HEADSET ACCESSORIES PINK</v>
      </c>
      <c r="J8216" t="str">
        <f>VLOOKUP(E8216,'Data Produk'!$A$2:$E$2517,4,FALSE)</f>
        <v>OTHER ACCESSORIES</v>
      </c>
      <c r="K8216" t="str">
        <f>VLOOKUP(D8216,'Data Outlet'!$A$2:$D$17,4,FALSE)</f>
        <v>Citra Dewi</v>
      </c>
      <c r="L8216" t="str">
        <f>VLOOKUP(D8216,'Data Outlet'!$A$2:$D$17,2,FALSE)</f>
        <v>PONDOK INDAH MALL</v>
      </c>
    </row>
    <row r="8217" spans="1:12" x14ac:dyDescent="0.25">
      <c r="A8217" t="str">
        <f t="shared" si="258"/>
        <v>T-8216</v>
      </c>
      <c r="B8217" s="3" t="s">
        <v>2585</v>
      </c>
      <c r="C8217" s="6">
        <v>45553</v>
      </c>
      <c r="D8217" s="3" t="s">
        <v>46</v>
      </c>
      <c r="E8217" s="3" t="s">
        <v>2486</v>
      </c>
      <c r="F8217" s="10">
        <v>3</v>
      </c>
      <c r="G8217">
        <f>VLOOKUP(E8217,'Data Produk'!$A$2:$E$2517,5,FALSE)</f>
        <v>174300</v>
      </c>
      <c r="H8217">
        <f t="shared" si="257"/>
        <v>522900</v>
      </c>
      <c r="I8217" t="str">
        <f>VLOOKUP(E8217,'Data Produk'!$A$2:$E$2517,3,FALSE)</f>
        <v>BHINNEKA GO VIBE WH05 WIRELESS HEADSET BEIGE</v>
      </c>
      <c r="J8217" t="str">
        <f>VLOOKUP(E8217,'Data Produk'!$A$2:$E$2517,4,FALSE)</f>
        <v>WIRELESS HEADSET</v>
      </c>
      <c r="K8217" t="str">
        <f>VLOOKUP(D8217,'Data Outlet'!$A$2:$D$17,4,FALSE)</f>
        <v>Citra Dewi</v>
      </c>
      <c r="L8217" t="str">
        <f>VLOOKUP(D8217,'Data Outlet'!$A$2:$D$17,2,FALSE)</f>
        <v>PONDOK INDAH MALL</v>
      </c>
    </row>
    <row r="8218" spans="1:12" x14ac:dyDescent="0.25">
      <c r="A8218" t="str">
        <f t="shared" si="258"/>
        <v>T-8217</v>
      </c>
      <c r="B8218" s="3" t="s">
        <v>2585</v>
      </c>
      <c r="C8218" s="6">
        <v>45564</v>
      </c>
      <c r="D8218" s="3" t="s">
        <v>46</v>
      </c>
      <c r="E8218" s="3" t="s">
        <v>2401</v>
      </c>
      <c r="F8218" s="10">
        <v>5</v>
      </c>
      <c r="G8218">
        <f>VLOOKUP(E8218,'Data Produk'!$A$2:$E$2517,5,FALSE)</f>
        <v>160300</v>
      </c>
      <c r="H8218">
        <f t="shared" si="257"/>
        <v>801500</v>
      </c>
      <c r="I8218" t="str">
        <f>VLOOKUP(E8218,'Data Produk'!$A$2:$E$2517,3,FALSE)</f>
        <v>BHINNEKA GO VIBE WH05 WIRELESS HEADSET BLACK</v>
      </c>
      <c r="J8218" t="str">
        <f>VLOOKUP(E8218,'Data Produk'!$A$2:$E$2517,4,FALSE)</f>
        <v>WIRELESS HEADSET</v>
      </c>
      <c r="K8218" t="str">
        <f>VLOOKUP(D8218,'Data Outlet'!$A$2:$D$17,4,FALSE)</f>
        <v>Citra Dewi</v>
      </c>
      <c r="L8218" t="str">
        <f>VLOOKUP(D8218,'Data Outlet'!$A$2:$D$17,2,FALSE)</f>
        <v>PONDOK INDAH MALL</v>
      </c>
    </row>
    <row r="8219" spans="1:12" x14ac:dyDescent="0.25">
      <c r="A8219" t="str">
        <f t="shared" si="258"/>
        <v>T-8218</v>
      </c>
      <c r="B8219" s="3" t="s">
        <v>2585</v>
      </c>
      <c r="C8219" s="6">
        <v>45555</v>
      </c>
      <c r="D8219" s="3" t="s">
        <v>46</v>
      </c>
      <c r="E8219" s="3" t="s">
        <v>2450</v>
      </c>
      <c r="F8219" s="10">
        <v>2</v>
      </c>
      <c r="G8219">
        <f>VLOOKUP(E8219,'Data Produk'!$A$2:$E$2517,5,FALSE)</f>
        <v>377300</v>
      </c>
      <c r="H8219">
        <f t="shared" si="257"/>
        <v>754600</v>
      </c>
      <c r="I8219" t="str">
        <f>VLOOKUP(E8219,'Data Produk'!$A$2:$E$2517,3,FALSE)</f>
        <v>BHINNEKA ALTO 7.1 HG26 GAMING HEADSET BLACK</v>
      </c>
      <c r="J8219" t="str">
        <f>VLOOKUP(E8219,'Data Produk'!$A$2:$E$2517,4,FALSE)</f>
        <v>GAMING HEADSET</v>
      </c>
      <c r="K8219" t="str">
        <f>VLOOKUP(D8219,'Data Outlet'!$A$2:$D$17,4,FALSE)</f>
        <v>Citra Dewi</v>
      </c>
      <c r="L8219" t="str">
        <f>VLOOKUP(D8219,'Data Outlet'!$A$2:$D$17,2,FALSE)</f>
        <v>PONDOK INDAH MALL</v>
      </c>
    </row>
    <row r="8220" spans="1:12" x14ac:dyDescent="0.25">
      <c r="A8220" t="str">
        <f t="shared" si="258"/>
        <v>T-8219</v>
      </c>
      <c r="B8220" s="3" t="s">
        <v>2585</v>
      </c>
      <c r="C8220" s="6">
        <v>45550</v>
      </c>
      <c r="D8220" s="3" t="s">
        <v>46</v>
      </c>
      <c r="E8220" s="3" t="s">
        <v>2481</v>
      </c>
      <c r="F8220" s="10">
        <v>5</v>
      </c>
      <c r="G8220">
        <f>VLOOKUP(E8220,'Data Produk'!$A$2:$E$2517,5,FALSE)</f>
        <v>174300</v>
      </c>
      <c r="H8220">
        <f t="shared" si="257"/>
        <v>871500</v>
      </c>
      <c r="I8220" t="str">
        <f>VLOOKUP(E8220,'Data Produk'!$A$2:$E$2517,3,FALSE)</f>
        <v>BHINNEKA GO TUNE WH06 WIRELESS HEADSET GREY</v>
      </c>
      <c r="J8220" t="str">
        <f>VLOOKUP(E8220,'Data Produk'!$A$2:$E$2517,4,FALSE)</f>
        <v>WIRELESS HEADSET</v>
      </c>
      <c r="K8220" t="str">
        <f>VLOOKUP(D8220,'Data Outlet'!$A$2:$D$17,4,FALSE)</f>
        <v>Citra Dewi</v>
      </c>
      <c r="L8220" t="str">
        <f>VLOOKUP(D8220,'Data Outlet'!$A$2:$D$17,2,FALSE)</f>
        <v>PONDOK INDAH MALL</v>
      </c>
    </row>
    <row r="8221" spans="1:12" x14ac:dyDescent="0.25">
      <c r="A8221" t="str">
        <f t="shared" si="258"/>
        <v>T-8220</v>
      </c>
      <c r="B8221" s="3" t="s">
        <v>2585</v>
      </c>
      <c r="C8221" s="6">
        <v>45550</v>
      </c>
      <c r="D8221" s="3" t="s">
        <v>46</v>
      </c>
      <c r="E8221" s="3" t="s">
        <v>2453</v>
      </c>
      <c r="F8221" s="10">
        <v>6</v>
      </c>
      <c r="G8221">
        <f>VLOOKUP(E8221,'Data Produk'!$A$2:$E$2517,5,FALSE)</f>
        <v>349300</v>
      </c>
      <c r="H8221">
        <f t="shared" si="257"/>
        <v>2095800</v>
      </c>
      <c r="I8221" t="str">
        <f>VLOOKUP(E8221,'Data Produk'!$A$2:$E$2517,3,FALSE)</f>
        <v>BHINNEKA ATO MP905 DESKMAT ONE PIECE LUFFY</v>
      </c>
      <c r="J8221" t="str">
        <f>VLOOKUP(E8221,'Data Produk'!$A$2:$E$2517,4,FALSE)</f>
        <v>DESKMAT</v>
      </c>
      <c r="K8221" t="str">
        <f>VLOOKUP(D8221,'Data Outlet'!$A$2:$D$17,4,FALSE)</f>
        <v>Citra Dewi</v>
      </c>
      <c r="L8221" t="str">
        <f>VLOOKUP(D8221,'Data Outlet'!$A$2:$D$17,2,FALSE)</f>
        <v>PONDOK INDAH MALL</v>
      </c>
    </row>
    <row r="8222" spans="1:12" x14ac:dyDescent="0.25">
      <c r="A8222" t="str">
        <f t="shared" si="258"/>
        <v>T-8221</v>
      </c>
      <c r="B8222" s="3" t="s">
        <v>2585</v>
      </c>
      <c r="C8222" s="6">
        <v>45564</v>
      </c>
      <c r="D8222" s="3" t="s">
        <v>46</v>
      </c>
      <c r="E8222" s="3" t="s">
        <v>2497</v>
      </c>
      <c r="F8222" s="10">
        <v>1</v>
      </c>
      <c r="G8222">
        <f>VLOOKUP(E8222,'Data Produk'!$A$2:$E$2517,5,FALSE)</f>
        <v>139300</v>
      </c>
      <c r="H8222">
        <f t="shared" si="257"/>
        <v>139300</v>
      </c>
      <c r="I8222" t="str">
        <f>VLOOKUP(E8222,'Data Produk'!$A$2:$E$2517,3,FALSE)</f>
        <v>BHINNEKA ATO MP905 DESKMAT MATCHA MILK (GREEN)</v>
      </c>
      <c r="J8222" t="str">
        <f>VLOOKUP(E8222,'Data Produk'!$A$2:$E$2517,4,FALSE)</f>
        <v>DESKMAT</v>
      </c>
      <c r="K8222" t="str">
        <f>VLOOKUP(D8222,'Data Outlet'!$A$2:$D$17,4,FALSE)</f>
        <v>Citra Dewi</v>
      </c>
      <c r="L8222" t="str">
        <f>VLOOKUP(D8222,'Data Outlet'!$A$2:$D$17,2,FALSE)</f>
        <v>PONDOK INDAH MALL</v>
      </c>
    </row>
    <row r="8223" spans="1:12" x14ac:dyDescent="0.25">
      <c r="A8223" t="str">
        <f t="shared" si="258"/>
        <v>T-8222</v>
      </c>
      <c r="B8223" s="3" t="s">
        <v>2585</v>
      </c>
      <c r="C8223" s="6">
        <v>45547</v>
      </c>
      <c r="D8223" s="3" t="s">
        <v>46</v>
      </c>
      <c r="E8223" s="3" t="s">
        <v>2467</v>
      </c>
      <c r="F8223" s="10">
        <v>1</v>
      </c>
      <c r="G8223">
        <f>VLOOKUP(E8223,'Data Produk'!$A$2:$E$2517,5,FALSE)</f>
        <v>241500</v>
      </c>
      <c r="H8223">
        <f t="shared" si="257"/>
        <v>241500</v>
      </c>
      <c r="I8223" t="str">
        <f>VLOOKUP(E8223,'Data Produk'!$A$2:$E$2517,3,FALSE)</f>
        <v>BHINNEKA ATOM104 MECHANICAL KEYBOARD GREY BLUE SWITCH</v>
      </c>
      <c r="J8223" t="str">
        <f>VLOOKUP(E8223,'Data Produk'!$A$2:$E$2517,4,FALSE)</f>
        <v>KEYBOARD GAMING</v>
      </c>
      <c r="K8223" t="str">
        <f>VLOOKUP(D8223,'Data Outlet'!$A$2:$D$17,4,FALSE)</f>
        <v>Citra Dewi</v>
      </c>
      <c r="L8223" t="str">
        <f>VLOOKUP(D8223,'Data Outlet'!$A$2:$D$17,2,FALSE)</f>
        <v>PONDOK INDAH MALL</v>
      </c>
    </row>
    <row r="8224" spans="1:12" x14ac:dyDescent="0.25">
      <c r="A8224" t="str">
        <f t="shared" si="258"/>
        <v>T-8223</v>
      </c>
      <c r="B8224" s="3" t="s">
        <v>2585</v>
      </c>
      <c r="C8224" s="6">
        <v>45547</v>
      </c>
      <c r="D8224" s="3" t="s">
        <v>46</v>
      </c>
      <c r="E8224" s="3" t="s">
        <v>2390</v>
      </c>
      <c r="F8224" s="10">
        <v>2</v>
      </c>
      <c r="G8224">
        <f>VLOOKUP(E8224,'Data Produk'!$A$2:$E$2517,5,FALSE)</f>
        <v>230300</v>
      </c>
      <c r="H8224">
        <f t="shared" si="257"/>
        <v>460600</v>
      </c>
      <c r="I8224" t="str">
        <f>VLOOKUP(E8224,'Data Produk'!$A$2:$E$2517,3,FALSE)</f>
        <v>BHINNEKA ATOM81 75% MECHANICAL KEYBOARD SKY BLUE RED SWITCH</v>
      </c>
      <c r="J8224" t="str">
        <f>VLOOKUP(E8224,'Data Produk'!$A$2:$E$2517,4,FALSE)</f>
        <v>KEYBOARD GAMING</v>
      </c>
      <c r="K8224" t="str">
        <f>VLOOKUP(D8224,'Data Outlet'!$A$2:$D$17,4,FALSE)</f>
        <v>Citra Dewi</v>
      </c>
      <c r="L8224" t="str">
        <f>VLOOKUP(D8224,'Data Outlet'!$A$2:$D$17,2,FALSE)</f>
        <v>PONDOK INDAH MALL</v>
      </c>
    </row>
    <row r="8225" spans="1:12" x14ac:dyDescent="0.25">
      <c r="A8225" t="str">
        <f t="shared" si="258"/>
        <v>T-8224</v>
      </c>
      <c r="B8225" s="3" t="s">
        <v>2585</v>
      </c>
      <c r="C8225" s="6">
        <v>45537</v>
      </c>
      <c r="D8225" s="3" t="s">
        <v>46</v>
      </c>
      <c r="E8225" s="3" t="s">
        <v>2366</v>
      </c>
      <c r="F8225" s="10">
        <v>1</v>
      </c>
      <c r="G8225">
        <f>VLOOKUP(E8225,'Data Produk'!$A$2:$E$2517,5,FALSE)</f>
        <v>174300</v>
      </c>
      <c r="H8225">
        <f t="shared" si="257"/>
        <v>174300</v>
      </c>
      <c r="I8225" t="str">
        <f>VLOOKUP(E8225,'Data Produk'!$A$2:$E$2517,3,FALSE)</f>
        <v>BHINNEKA ATO MP905 B DESKMAT MAHA5 ALIA</v>
      </c>
      <c r="J8225" t="str">
        <f>VLOOKUP(E8225,'Data Produk'!$A$2:$E$2517,4,FALSE)</f>
        <v>DESKMAT</v>
      </c>
      <c r="K8225" t="str">
        <f>VLOOKUP(D8225,'Data Outlet'!$A$2:$D$17,4,FALSE)</f>
        <v>Citra Dewi</v>
      </c>
      <c r="L8225" t="str">
        <f>VLOOKUP(D8225,'Data Outlet'!$A$2:$D$17,2,FALSE)</f>
        <v>PONDOK INDAH MALL</v>
      </c>
    </row>
    <row r="8226" spans="1:12" x14ac:dyDescent="0.25">
      <c r="A8226" t="str">
        <f t="shared" si="258"/>
        <v>T-8225</v>
      </c>
      <c r="B8226" s="3" t="s">
        <v>2585</v>
      </c>
      <c r="C8226" s="6">
        <v>45556</v>
      </c>
      <c r="D8226" s="3" t="s">
        <v>46</v>
      </c>
      <c r="E8226" s="3" t="s">
        <v>2413</v>
      </c>
      <c r="F8226" s="10">
        <v>3</v>
      </c>
      <c r="G8226">
        <f>VLOOKUP(E8226,'Data Produk'!$A$2:$E$2517,5,FALSE)</f>
        <v>139300</v>
      </c>
      <c r="H8226">
        <f t="shared" si="257"/>
        <v>417900</v>
      </c>
      <c r="I8226" t="str">
        <f>VLOOKUP(E8226,'Data Produk'!$A$2:$E$2517,3,FALSE)</f>
        <v>BHINNEKA CHIEF II HG20 GAMING HEADSET BLACK</v>
      </c>
      <c r="J8226" t="str">
        <f>VLOOKUP(E8226,'Data Produk'!$A$2:$E$2517,4,FALSE)</f>
        <v>GAMING HEADSET</v>
      </c>
      <c r="K8226" t="str">
        <f>VLOOKUP(D8226,'Data Outlet'!$A$2:$D$17,4,FALSE)</f>
        <v>Citra Dewi</v>
      </c>
      <c r="L8226" t="str">
        <f>VLOOKUP(D8226,'Data Outlet'!$A$2:$D$17,2,FALSE)</f>
        <v>PONDOK INDAH MALL</v>
      </c>
    </row>
    <row r="8227" spans="1:12" x14ac:dyDescent="0.25">
      <c r="A8227" t="str">
        <f t="shared" si="258"/>
        <v>T-8226</v>
      </c>
      <c r="B8227" s="3" t="s">
        <v>2585</v>
      </c>
      <c r="C8227" s="6">
        <v>45539</v>
      </c>
      <c r="D8227" s="3" t="s">
        <v>46</v>
      </c>
      <c r="E8227" s="3" t="s">
        <v>2463</v>
      </c>
      <c r="F8227" s="10">
        <v>2</v>
      </c>
      <c r="G8227">
        <f>VLOOKUP(E8227,'Data Produk'!$A$2:$E$2517,5,FALSE)</f>
        <v>629300</v>
      </c>
      <c r="H8227">
        <f t="shared" si="257"/>
        <v>1258600</v>
      </c>
      <c r="I8227" t="str">
        <f>VLOOKUP(E8227,'Data Produk'!$A$2:$E$2517,3,FALSE)</f>
        <v>BHINNEKA ARIA XD7 GAMING MOUSE LUFFY</v>
      </c>
      <c r="J8227" t="str">
        <f>VLOOKUP(E8227,'Data Produk'!$A$2:$E$2517,4,FALSE)</f>
        <v>MOUSE GAMING</v>
      </c>
      <c r="K8227" t="str">
        <f>VLOOKUP(D8227,'Data Outlet'!$A$2:$D$17,4,FALSE)</f>
        <v>Citra Dewi</v>
      </c>
      <c r="L8227" t="str">
        <f>VLOOKUP(D8227,'Data Outlet'!$A$2:$D$17,2,FALSE)</f>
        <v>PONDOK INDAH MALL</v>
      </c>
    </row>
    <row r="8228" spans="1:12" x14ac:dyDescent="0.25">
      <c r="A8228" t="str">
        <f t="shared" si="258"/>
        <v>T-8227</v>
      </c>
      <c r="B8228" s="3" t="s">
        <v>2585</v>
      </c>
      <c r="C8228" s="6">
        <v>45562</v>
      </c>
      <c r="D8228" s="3" t="s">
        <v>46</v>
      </c>
      <c r="E8228" s="3" t="s">
        <v>2378</v>
      </c>
      <c r="F8228" s="10">
        <v>3</v>
      </c>
      <c r="G8228">
        <f>VLOOKUP(E8228,'Data Produk'!$A$2:$E$2517,5,FALSE)</f>
        <v>76300</v>
      </c>
      <c r="H8228">
        <f t="shared" si="257"/>
        <v>228900</v>
      </c>
      <c r="I8228" t="str">
        <f>VLOOKUP(E8228,'Data Produk'!$A$2:$E$2517,3,FALSE)</f>
        <v>BHINNEKA SHIKARI GAMING KEYBOARD BLACK</v>
      </c>
      <c r="J8228" t="str">
        <f>VLOOKUP(E8228,'Data Produk'!$A$2:$E$2517,4,FALSE)</f>
        <v>KEYBOARD GAMING</v>
      </c>
      <c r="K8228" t="str">
        <f>VLOOKUP(D8228,'Data Outlet'!$A$2:$D$17,4,FALSE)</f>
        <v>Citra Dewi</v>
      </c>
      <c r="L8228" t="str">
        <f>VLOOKUP(D8228,'Data Outlet'!$A$2:$D$17,2,FALSE)</f>
        <v>PONDOK INDAH MALL</v>
      </c>
    </row>
    <row r="8229" spans="1:12" x14ac:dyDescent="0.25">
      <c r="A8229" t="str">
        <f t="shared" si="258"/>
        <v>T-8228</v>
      </c>
      <c r="B8229" s="3" t="s">
        <v>2585</v>
      </c>
      <c r="C8229" s="6">
        <v>45558</v>
      </c>
      <c r="D8229" s="3" t="s">
        <v>46</v>
      </c>
      <c r="E8229" s="3" t="s">
        <v>2523</v>
      </c>
      <c r="F8229" s="10">
        <v>1</v>
      </c>
      <c r="G8229">
        <f>VLOOKUP(E8229,'Data Produk'!$A$2:$E$2517,5,FALSE)</f>
        <v>979300</v>
      </c>
      <c r="H8229">
        <f t="shared" si="257"/>
        <v>979300</v>
      </c>
      <c r="I8229" t="str">
        <f>VLOOKUP(E8229,'Data Produk'!$A$2:$E$2517,3,FALSE)</f>
        <v>BHINNEKA OCA258 OFFICE CHAIR WHITE</v>
      </c>
      <c r="J8229" t="str">
        <f>VLOOKUP(E8229,'Data Produk'!$A$2:$E$2517,4,FALSE)</f>
        <v>OFFICE CHAIR</v>
      </c>
      <c r="K8229" t="str">
        <f>VLOOKUP(D8229,'Data Outlet'!$A$2:$D$17,4,FALSE)</f>
        <v>Citra Dewi</v>
      </c>
      <c r="L8229" t="str">
        <f>VLOOKUP(D8229,'Data Outlet'!$A$2:$D$17,2,FALSE)</f>
        <v>PONDOK INDAH MALL</v>
      </c>
    </row>
    <row r="8230" spans="1:12" x14ac:dyDescent="0.25">
      <c r="A8230" t="str">
        <f t="shared" si="258"/>
        <v>T-8229</v>
      </c>
      <c r="B8230" s="3" t="s">
        <v>2585</v>
      </c>
      <c r="C8230" s="6">
        <v>45553</v>
      </c>
      <c r="D8230" s="3" t="s">
        <v>46</v>
      </c>
      <c r="E8230" s="3" t="s">
        <v>2310</v>
      </c>
      <c r="F8230" s="10">
        <v>1</v>
      </c>
      <c r="G8230">
        <f>VLOOKUP(E8230,'Data Produk'!$A$2:$E$2517,5,FALSE)</f>
        <v>83300</v>
      </c>
      <c r="H8230">
        <f t="shared" si="257"/>
        <v>83300</v>
      </c>
      <c r="I8230" t="str">
        <f>VLOOKUP(E8230,'Data Produk'!$A$2:$E$2517,3,FALSE)</f>
        <v>BHINNEKA POWER PACK S1 10.000 mAh POWERBANK BLACK</v>
      </c>
      <c r="J8230" t="str">
        <f>VLOOKUP(E8230,'Data Produk'!$A$2:$E$2517,4,FALSE)</f>
        <v>POWERBANK</v>
      </c>
      <c r="K8230" t="str">
        <f>VLOOKUP(D8230,'Data Outlet'!$A$2:$D$17,4,FALSE)</f>
        <v>Citra Dewi</v>
      </c>
      <c r="L8230" t="str">
        <f>VLOOKUP(D8230,'Data Outlet'!$A$2:$D$17,2,FALSE)</f>
        <v>PONDOK INDAH MALL</v>
      </c>
    </row>
    <row r="8231" spans="1:12" x14ac:dyDescent="0.25">
      <c r="A8231" t="str">
        <f t="shared" si="258"/>
        <v>T-8230</v>
      </c>
      <c r="B8231" s="3" t="s">
        <v>2585</v>
      </c>
      <c r="C8231" s="6">
        <v>45550</v>
      </c>
      <c r="D8231" s="3" t="s">
        <v>46</v>
      </c>
      <c r="E8231" s="3" t="s">
        <v>2334</v>
      </c>
      <c r="F8231" s="10">
        <v>3</v>
      </c>
      <c r="G8231">
        <f>VLOOKUP(E8231,'Data Produk'!$A$2:$E$2517,5,FALSE)</f>
        <v>160300</v>
      </c>
      <c r="H8231">
        <f t="shared" si="257"/>
        <v>480900</v>
      </c>
      <c r="I8231" t="str">
        <f>VLOOKUP(E8231,'Data Produk'!$A$2:$E$2517,3,FALSE)</f>
        <v>BHINNEKA GO VIBE WH05 WIRELESS HEADSET BLUE</v>
      </c>
      <c r="J8231" t="str">
        <f>VLOOKUP(E8231,'Data Produk'!$A$2:$E$2517,4,FALSE)</f>
        <v>WIRELESS HEADSET</v>
      </c>
      <c r="K8231" t="str">
        <f>VLOOKUP(D8231,'Data Outlet'!$A$2:$D$17,4,FALSE)</f>
        <v>Citra Dewi</v>
      </c>
      <c r="L8231" t="str">
        <f>VLOOKUP(D8231,'Data Outlet'!$A$2:$D$17,2,FALSE)</f>
        <v>PONDOK INDAH MALL</v>
      </c>
    </row>
    <row r="8232" spans="1:12" x14ac:dyDescent="0.25">
      <c r="A8232" t="str">
        <f t="shared" si="258"/>
        <v>T-8231</v>
      </c>
      <c r="B8232" s="3" t="s">
        <v>2585</v>
      </c>
      <c r="C8232" s="6">
        <v>45557</v>
      </c>
      <c r="D8232" s="3" t="s">
        <v>46</v>
      </c>
      <c r="E8232" s="3" t="s">
        <v>2407</v>
      </c>
      <c r="F8232" s="10">
        <v>2</v>
      </c>
      <c r="G8232">
        <f>VLOOKUP(E8232,'Data Produk'!$A$2:$E$2517,5,FALSE)</f>
        <v>139300</v>
      </c>
      <c r="H8232">
        <f t="shared" si="257"/>
        <v>278600</v>
      </c>
      <c r="I8232" t="str">
        <f>VLOOKUP(E8232,'Data Produk'!$A$2:$E$2517,3,FALSE)</f>
        <v>BHINNEKA ATO MP905 DESKMAT SEASIDE WAVE (BLUE)</v>
      </c>
      <c r="J8232" t="str">
        <f>VLOOKUP(E8232,'Data Produk'!$A$2:$E$2517,4,FALSE)</f>
        <v>DESKMAT</v>
      </c>
      <c r="K8232" t="str">
        <f>VLOOKUP(D8232,'Data Outlet'!$A$2:$D$17,4,FALSE)</f>
        <v>Citra Dewi</v>
      </c>
      <c r="L8232" t="str">
        <f>VLOOKUP(D8232,'Data Outlet'!$A$2:$D$17,2,FALSE)</f>
        <v>PONDOK INDAH MALL</v>
      </c>
    </row>
    <row r="8233" spans="1:12" x14ac:dyDescent="0.25">
      <c r="A8233" t="str">
        <f t="shared" si="258"/>
        <v>T-8232</v>
      </c>
      <c r="B8233" s="3" t="s">
        <v>2585</v>
      </c>
      <c r="C8233" s="6">
        <v>45560</v>
      </c>
      <c r="D8233" s="3" t="s">
        <v>46</v>
      </c>
      <c r="E8233" s="3" t="s">
        <v>2304</v>
      </c>
      <c r="F8233" s="10">
        <v>6</v>
      </c>
      <c r="G8233">
        <f>VLOOKUP(E8233,'Data Produk'!$A$2:$E$2517,5,FALSE)</f>
        <v>83300</v>
      </c>
      <c r="H8233">
        <f t="shared" si="257"/>
        <v>499800</v>
      </c>
      <c r="I8233" t="str">
        <f>VLOOKUP(E8233,'Data Produk'!$A$2:$E$2517,3,FALSE)</f>
        <v>BHINNEKA POWER PACK S1 10.000 mAh POWERBANK WHITE</v>
      </c>
      <c r="J8233" t="str">
        <f>VLOOKUP(E8233,'Data Produk'!$A$2:$E$2517,4,FALSE)</f>
        <v>POWERBANK</v>
      </c>
      <c r="K8233" t="str">
        <f>VLOOKUP(D8233,'Data Outlet'!$A$2:$D$17,4,FALSE)</f>
        <v>Citra Dewi</v>
      </c>
      <c r="L8233" t="str">
        <f>VLOOKUP(D8233,'Data Outlet'!$A$2:$D$17,2,FALSE)</f>
        <v>PONDOK INDAH MALL</v>
      </c>
    </row>
    <row r="8234" spans="1:12" x14ac:dyDescent="0.25">
      <c r="A8234" t="str">
        <f t="shared" si="258"/>
        <v>T-8233</v>
      </c>
      <c r="B8234" s="3" t="s">
        <v>2585</v>
      </c>
      <c r="C8234" s="6">
        <v>45545</v>
      </c>
      <c r="D8234" s="3" t="s">
        <v>46</v>
      </c>
      <c r="E8234" s="3" t="s">
        <v>2455</v>
      </c>
      <c r="F8234" s="10">
        <v>2</v>
      </c>
      <c r="G8234">
        <f>VLOOKUP(E8234,'Data Produk'!$A$2:$E$2517,5,FALSE)</f>
        <v>139300</v>
      </c>
      <c r="H8234">
        <f t="shared" si="257"/>
        <v>278600</v>
      </c>
      <c r="I8234" t="str">
        <f>VLOOKUP(E8234,'Data Produk'!$A$2:$E$2517,3,FALSE)</f>
        <v>BHINNEKA VENOM II WGC2 GAMING MOUSE PINK</v>
      </c>
      <c r="J8234" t="str">
        <f>VLOOKUP(E8234,'Data Produk'!$A$2:$E$2517,4,FALSE)</f>
        <v>MOUSE GAMING</v>
      </c>
      <c r="K8234" t="str">
        <f>VLOOKUP(D8234,'Data Outlet'!$A$2:$D$17,4,FALSE)</f>
        <v>Citra Dewi</v>
      </c>
      <c r="L8234" t="str">
        <f>VLOOKUP(D8234,'Data Outlet'!$A$2:$D$17,2,FALSE)</f>
        <v>PONDOK INDAH MALL</v>
      </c>
    </row>
    <row r="8235" spans="1:12" x14ac:dyDescent="0.25">
      <c r="A8235" t="str">
        <f t="shared" si="258"/>
        <v>T-8234</v>
      </c>
      <c r="B8235" s="3" t="s">
        <v>2585</v>
      </c>
      <c r="C8235" s="6">
        <v>45557</v>
      </c>
      <c r="D8235" s="3" t="s">
        <v>46</v>
      </c>
      <c r="E8235" s="3" t="s">
        <v>2336</v>
      </c>
      <c r="F8235" s="10">
        <v>1</v>
      </c>
      <c r="G8235">
        <f>VLOOKUP(E8235,'Data Produk'!$A$2:$E$2517,5,FALSE)</f>
        <v>90300</v>
      </c>
      <c r="H8235">
        <f t="shared" si="257"/>
        <v>90300</v>
      </c>
      <c r="I8235" t="str">
        <f>VLOOKUP(E8235,'Data Produk'!$A$2:$E$2517,3,FALSE)</f>
        <v>BHINNEKA KANATA S VX9S GAMING MOUSE WHITE</v>
      </c>
      <c r="J8235" t="str">
        <f>VLOOKUP(E8235,'Data Produk'!$A$2:$E$2517,4,FALSE)</f>
        <v>MOUSE GAMING</v>
      </c>
      <c r="K8235" t="str">
        <f>VLOOKUP(D8235,'Data Outlet'!$A$2:$D$17,4,FALSE)</f>
        <v>Citra Dewi</v>
      </c>
      <c r="L8235" t="str">
        <f>VLOOKUP(D8235,'Data Outlet'!$A$2:$D$17,2,FALSE)</f>
        <v>PONDOK INDAH MALL</v>
      </c>
    </row>
    <row r="8236" spans="1:12" x14ac:dyDescent="0.25">
      <c r="A8236" t="str">
        <f t="shared" si="258"/>
        <v>T-8235</v>
      </c>
      <c r="B8236" s="3" t="s">
        <v>2585</v>
      </c>
      <c r="C8236" s="6">
        <v>45547</v>
      </c>
      <c r="D8236" s="3" t="s">
        <v>46</v>
      </c>
      <c r="E8236" s="3" t="s">
        <v>2502</v>
      </c>
      <c r="F8236" s="10">
        <v>1</v>
      </c>
      <c r="G8236">
        <f>VLOOKUP(E8236,'Data Produk'!$A$2:$E$2517,5,FALSE)</f>
        <v>52500</v>
      </c>
      <c r="H8236">
        <f t="shared" si="257"/>
        <v>52500</v>
      </c>
      <c r="I8236" t="str">
        <f>VLOOKUP(E8236,'Data Produk'!$A$2:$E$2517,3,FALSE)</f>
        <v>BHINNEKA POWER MOVE 30W 2-PORTS CAR CHARGER (PD+QC) WHITE</v>
      </c>
      <c r="J8236" t="str">
        <f>VLOOKUP(E8236,'Data Produk'!$A$2:$E$2517,4,FALSE)</f>
        <v>CAR &amp; TRAVEL CHARGER</v>
      </c>
      <c r="K8236" t="str">
        <f>VLOOKUP(D8236,'Data Outlet'!$A$2:$D$17,4,FALSE)</f>
        <v>Citra Dewi</v>
      </c>
      <c r="L8236" t="str">
        <f>VLOOKUP(D8236,'Data Outlet'!$A$2:$D$17,2,FALSE)</f>
        <v>PONDOK INDAH MALL</v>
      </c>
    </row>
    <row r="8237" spans="1:12" x14ac:dyDescent="0.25">
      <c r="A8237" t="str">
        <f t="shared" si="258"/>
        <v>T-8236</v>
      </c>
      <c r="B8237" s="3" t="s">
        <v>2585</v>
      </c>
      <c r="C8237" s="6">
        <v>45545</v>
      </c>
      <c r="D8237" s="3" t="s">
        <v>46</v>
      </c>
      <c r="E8237" s="3" t="s">
        <v>2472</v>
      </c>
      <c r="F8237" s="10">
        <v>3</v>
      </c>
      <c r="G8237">
        <f>VLOOKUP(E8237,'Data Produk'!$A$2:$E$2517,5,FALSE)</f>
        <v>20300</v>
      </c>
      <c r="H8237">
        <f t="shared" si="257"/>
        <v>60900</v>
      </c>
      <c r="I8237" t="str">
        <f>VLOOKUP(E8237,'Data Produk'!$A$2:$E$2517,3,FALSE)</f>
        <v>BHINNEKA LINKPODS ES3 WIRED EARBUDS BLACK</v>
      </c>
      <c r="J8237" t="str">
        <f>VLOOKUP(E8237,'Data Produk'!$A$2:$E$2517,4,FALSE)</f>
        <v>EARPHONE</v>
      </c>
      <c r="K8237" t="str">
        <f>VLOOKUP(D8237,'Data Outlet'!$A$2:$D$17,4,FALSE)</f>
        <v>Citra Dewi</v>
      </c>
      <c r="L8237" t="str">
        <f>VLOOKUP(D8237,'Data Outlet'!$A$2:$D$17,2,FALSE)</f>
        <v>PONDOK INDAH MALL</v>
      </c>
    </row>
    <row r="8238" spans="1:12" x14ac:dyDescent="0.25">
      <c r="A8238" t="str">
        <f t="shared" si="258"/>
        <v>T-8237</v>
      </c>
      <c r="B8238" s="3" t="s">
        <v>2585</v>
      </c>
      <c r="C8238" s="6">
        <v>45549</v>
      </c>
      <c r="D8238" s="3" t="s">
        <v>46</v>
      </c>
      <c r="E8238" s="3" t="s">
        <v>2368</v>
      </c>
      <c r="F8238" s="10">
        <v>2</v>
      </c>
      <c r="G8238">
        <f>VLOOKUP(E8238,'Data Produk'!$A$2:$E$2517,5,FALSE)</f>
        <v>139300</v>
      </c>
      <c r="H8238">
        <f t="shared" si="257"/>
        <v>278600</v>
      </c>
      <c r="I8238" t="str">
        <f>VLOOKUP(E8238,'Data Produk'!$A$2:$E$2517,3,FALSE)</f>
        <v>BHINNEKA TOWER II AC304 PRO HEADSET ACCESSORIES BLACK</v>
      </c>
      <c r="J8238" t="str">
        <f>VLOOKUP(E8238,'Data Produk'!$A$2:$E$2517,4,FALSE)</f>
        <v>OTHER ACCESSORIES</v>
      </c>
      <c r="K8238" t="str">
        <f>VLOOKUP(D8238,'Data Outlet'!$A$2:$D$17,4,FALSE)</f>
        <v>Citra Dewi</v>
      </c>
      <c r="L8238" t="str">
        <f>VLOOKUP(D8238,'Data Outlet'!$A$2:$D$17,2,FALSE)</f>
        <v>PONDOK INDAH MALL</v>
      </c>
    </row>
    <row r="8239" spans="1:12" x14ac:dyDescent="0.25">
      <c r="A8239" t="str">
        <f t="shared" si="258"/>
        <v>T-8238</v>
      </c>
      <c r="B8239" s="3" t="s">
        <v>2585</v>
      </c>
      <c r="C8239" s="6">
        <v>45550</v>
      </c>
      <c r="D8239" s="3" t="s">
        <v>47</v>
      </c>
      <c r="E8239" s="3" t="s">
        <v>2524</v>
      </c>
      <c r="F8239" s="10">
        <v>1</v>
      </c>
      <c r="G8239">
        <f>VLOOKUP(E8239,'Data Produk'!$A$2:$E$2517,5,FALSE)</f>
        <v>24500</v>
      </c>
      <c r="H8239">
        <f t="shared" si="257"/>
        <v>24500</v>
      </c>
      <c r="I8239" t="str">
        <f>VLOOKUP(E8239,'Data Produk'!$A$2:$E$2517,3,FALSE)</f>
        <v>BHINNEKA DURALINK KLB1201 RED</v>
      </c>
      <c r="J8239" t="str">
        <f>VLOOKUP(E8239,'Data Produk'!$A$2:$E$2517,4,FALSE)</f>
        <v>CABLE</v>
      </c>
      <c r="K8239" t="str">
        <f>VLOOKUP(D8239,'Data Outlet'!$A$2:$D$17,4,FALSE)</f>
        <v>Joko Susilo</v>
      </c>
      <c r="L8239" t="str">
        <f>VLOOKUP(D8239,'Data Outlet'!$A$2:$D$17,2,FALSE)</f>
        <v>SUMARECON MALL BEKASI</v>
      </c>
    </row>
    <row r="8240" spans="1:12" x14ac:dyDescent="0.25">
      <c r="A8240" t="str">
        <f t="shared" si="258"/>
        <v>T-8239</v>
      </c>
      <c r="B8240" s="3" t="s">
        <v>2585</v>
      </c>
      <c r="C8240" s="6">
        <v>45558</v>
      </c>
      <c r="D8240" s="3" t="s">
        <v>46</v>
      </c>
      <c r="E8240" s="3" t="s">
        <v>2525</v>
      </c>
      <c r="F8240" s="10">
        <v>3</v>
      </c>
      <c r="G8240">
        <f>VLOOKUP(E8240,'Data Produk'!$A$2:$E$2517,5,FALSE)</f>
        <v>0</v>
      </c>
      <c r="H8240">
        <f t="shared" si="257"/>
        <v>0</v>
      </c>
      <c r="I8240" t="str">
        <f>VLOOKUP(E8240,'Data Produk'!$A$2:$E$2517,3,FALSE)</f>
        <v>BHINNEKA WS414 ADJUSTABLE RISING DESK BLACK (TOP)</v>
      </c>
      <c r="J8240" t="str">
        <f>VLOOKUP(E8240,'Data Produk'!$A$2:$E$2517,4,FALSE)</f>
        <v>DESK</v>
      </c>
      <c r="K8240" t="str">
        <f>VLOOKUP(D8240,'Data Outlet'!$A$2:$D$17,4,FALSE)</f>
        <v>Citra Dewi</v>
      </c>
      <c r="L8240" t="str">
        <f>VLOOKUP(D8240,'Data Outlet'!$A$2:$D$17,2,FALSE)</f>
        <v>PONDOK INDAH MALL</v>
      </c>
    </row>
    <row r="8241" spans="1:12" x14ac:dyDescent="0.25">
      <c r="A8241" t="str">
        <f t="shared" si="258"/>
        <v>T-8240</v>
      </c>
      <c r="B8241" s="3" t="s">
        <v>2585</v>
      </c>
      <c r="C8241" s="6">
        <v>45555</v>
      </c>
      <c r="D8241" s="3" t="s">
        <v>46</v>
      </c>
      <c r="E8241" s="3" t="s">
        <v>2387</v>
      </c>
      <c r="F8241" s="10">
        <v>4</v>
      </c>
      <c r="G8241">
        <f>VLOOKUP(E8241,'Data Produk'!$A$2:$E$2517,5,FALSE)</f>
        <v>241500</v>
      </c>
      <c r="H8241">
        <f t="shared" si="257"/>
        <v>966000</v>
      </c>
      <c r="I8241" t="str">
        <f>VLOOKUP(E8241,'Data Produk'!$A$2:$E$2517,3,FALSE)</f>
        <v>BHINNEKA ATOM96 95% MECHANICAL KEYBOARD NAVY BLUE RED SWITCH</v>
      </c>
      <c r="J8241" t="str">
        <f>VLOOKUP(E8241,'Data Produk'!$A$2:$E$2517,4,FALSE)</f>
        <v>KEYBOARD GAMING</v>
      </c>
      <c r="K8241" t="str">
        <f>VLOOKUP(D8241,'Data Outlet'!$A$2:$D$17,4,FALSE)</f>
        <v>Citra Dewi</v>
      </c>
      <c r="L8241" t="str">
        <f>VLOOKUP(D8241,'Data Outlet'!$A$2:$D$17,2,FALSE)</f>
        <v>PONDOK INDAH MALL</v>
      </c>
    </row>
    <row r="8242" spans="1:12" x14ac:dyDescent="0.25">
      <c r="A8242" t="str">
        <f t="shared" si="258"/>
        <v>T-8241</v>
      </c>
      <c r="B8242" s="3" t="s">
        <v>2585</v>
      </c>
      <c r="C8242" s="6">
        <v>45560</v>
      </c>
      <c r="D8242" s="3" t="s">
        <v>46</v>
      </c>
      <c r="E8242" s="3" t="s">
        <v>2460</v>
      </c>
      <c r="F8242" s="10">
        <v>1</v>
      </c>
      <c r="G8242">
        <f>VLOOKUP(E8242,'Data Produk'!$A$2:$E$2517,5,FALSE)</f>
        <v>77000</v>
      </c>
      <c r="H8242">
        <f t="shared" si="257"/>
        <v>77000</v>
      </c>
      <c r="I8242" t="str">
        <f>VLOOKUP(E8242,'Data Produk'!$A$2:$E$2517,3,FALSE)</f>
        <v>BHINNEKA WAVE10 TW10 TRUE WIRELESS BLACK</v>
      </c>
      <c r="J8242" t="str">
        <f>VLOOKUP(E8242,'Data Produk'!$A$2:$E$2517,4,FALSE)</f>
        <v>TWS</v>
      </c>
      <c r="K8242" t="str">
        <f>VLOOKUP(D8242,'Data Outlet'!$A$2:$D$17,4,FALSE)</f>
        <v>Citra Dewi</v>
      </c>
      <c r="L8242" t="str">
        <f>VLOOKUP(D8242,'Data Outlet'!$A$2:$D$17,2,FALSE)</f>
        <v>PONDOK INDAH MALL</v>
      </c>
    </row>
    <row r="8243" spans="1:12" x14ac:dyDescent="0.25">
      <c r="A8243" t="str">
        <f t="shared" si="258"/>
        <v>T-8242</v>
      </c>
      <c r="B8243" s="3" t="s">
        <v>2585</v>
      </c>
      <c r="C8243" s="6">
        <v>45540</v>
      </c>
      <c r="D8243" s="3" t="s">
        <v>46</v>
      </c>
      <c r="E8243" s="3" t="s">
        <v>2526</v>
      </c>
      <c r="F8243" s="10">
        <v>1</v>
      </c>
      <c r="G8243">
        <f>VLOOKUP(E8243,'Data Produk'!$A$2:$E$2517,5,FALSE)</f>
        <v>20300</v>
      </c>
      <c r="H8243">
        <f t="shared" si="257"/>
        <v>20300</v>
      </c>
      <c r="I8243" t="str">
        <f>VLOOKUP(E8243,'Data Produk'!$A$2:$E$2517,3,FALSE)</f>
        <v>BHINNEKA DURALINK KLT1201 CABLE WHITE</v>
      </c>
      <c r="J8243" t="str">
        <f>VLOOKUP(E8243,'Data Produk'!$A$2:$E$2517,4,FALSE)</f>
        <v>CABLE</v>
      </c>
      <c r="K8243" t="str">
        <f>VLOOKUP(D8243,'Data Outlet'!$A$2:$D$17,4,FALSE)</f>
        <v>Citra Dewi</v>
      </c>
      <c r="L8243" t="str">
        <f>VLOOKUP(D8243,'Data Outlet'!$A$2:$D$17,2,FALSE)</f>
        <v>PONDOK INDAH MALL</v>
      </c>
    </row>
    <row r="8244" spans="1:12" x14ac:dyDescent="0.25">
      <c r="A8244" t="str">
        <f t="shared" si="258"/>
        <v>T-8243</v>
      </c>
      <c r="B8244" s="3" t="s">
        <v>2585</v>
      </c>
      <c r="C8244" s="6">
        <v>45537</v>
      </c>
      <c r="D8244" s="3" t="s">
        <v>46</v>
      </c>
      <c r="E8244" s="3" t="s">
        <v>2327</v>
      </c>
      <c r="F8244" s="10">
        <v>1</v>
      </c>
      <c r="G8244">
        <f>VLOOKUP(E8244,'Data Produk'!$A$2:$E$2517,5,FALSE)</f>
        <v>83300</v>
      </c>
      <c r="H8244">
        <f t="shared" si="257"/>
        <v>83300</v>
      </c>
      <c r="I8244" t="str">
        <f>VLOOKUP(E8244,'Data Produk'!$A$2:$E$2517,3,FALSE)</f>
        <v>BHINNEKA GO W193 OFFICE MOUSE BLUE</v>
      </c>
      <c r="J8244" t="str">
        <f>VLOOKUP(E8244,'Data Produk'!$A$2:$E$2517,4,FALSE)</f>
        <v>OFFICE MOUSE</v>
      </c>
      <c r="K8244" t="str">
        <f>VLOOKUP(D8244,'Data Outlet'!$A$2:$D$17,4,FALSE)</f>
        <v>Citra Dewi</v>
      </c>
      <c r="L8244" t="str">
        <f>VLOOKUP(D8244,'Data Outlet'!$A$2:$D$17,2,FALSE)</f>
        <v>PONDOK INDAH MALL</v>
      </c>
    </row>
    <row r="8245" spans="1:12" x14ac:dyDescent="0.25">
      <c r="A8245" t="str">
        <f t="shared" si="258"/>
        <v>T-8244</v>
      </c>
      <c r="B8245" s="3" t="s">
        <v>2585</v>
      </c>
      <c r="C8245" s="6">
        <v>45544</v>
      </c>
      <c r="D8245" s="3" t="s">
        <v>46</v>
      </c>
      <c r="E8245" s="3" t="s">
        <v>2471</v>
      </c>
      <c r="F8245" s="10">
        <v>2</v>
      </c>
      <c r="G8245">
        <f>VLOOKUP(E8245,'Data Produk'!$A$2:$E$2517,5,FALSE)</f>
        <v>629300</v>
      </c>
      <c r="H8245">
        <f t="shared" si="257"/>
        <v>1258600</v>
      </c>
      <c r="I8245" t="str">
        <f>VLOOKUP(E8245,'Data Produk'!$A$2:$E$2517,3,FALSE)</f>
        <v>BHINNEKA ARIA XD7 GAMING MOUSE ZORO</v>
      </c>
      <c r="J8245" t="str">
        <f>VLOOKUP(E8245,'Data Produk'!$A$2:$E$2517,4,FALSE)</f>
        <v>MOUSE GAMING</v>
      </c>
      <c r="K8245" t="str">
        <f>VLOOKUP(D8245,'Data Outlet'!$A$2:$D$17,4,FALSE)</f>
        <v>Citra Dewi</v>
      </c>
      <c r="L8245" t="str">
        <f>VLOOKUP(D8245,'Data Outlet'!$A$2:$D$17,2,FALSE)</f>
        <v>PONDOK INDAH MALL</v>
      </c>
    </row>
    <row r="8246" spans="1:12" x14ac:dyDescent="0.25">
      <c r="A8246" t="str">
        <f t="shared" si="258"/>
        <v>T-8245</v>
      </c>
      <c r="B8246" s="3" t="s">
        <v>2585</v>
      </c>
      <c r="C8246" s="6">
        <v>45556</v>
      </c>
      <c r="D8246" s="3" t="s">
        <v>47</v>
      </c>
      <c r="E8246" s="3" t="s">
        <v>2487</v>
      </c>
      <c r="F8246" s="10">
        <v>1</v>
      </c>
      <c r="G8246">
        <f>VLOOKUP(E8246,'Data Produk'!$A$2:$E$2517,5,FALSE)</f>
        <v>269500</v>
      </c>
      <c r="H8246">
        <f t="shared" si="257"/>
        <v>269500</v>
      </c>
      <c r="I8246" t="str">
        <f>VLOOKUP(E8246,'Data Produk'!$A$2:$E$2517,3,FALSE)</f>
        <v>BHINNEKA ATOM96 95% MECHANICAL KEYBOARD SKY BLUE BLUE SWITCH</v>
      </c>
      <c r="J8246" t="str">
        <f>VLOOKUP(E8246,'Data Produk'!$A$2:$E$2517,4,FALSE)</f>
        <v>KEYBOARD GAMING</v>
      </c>
      <c r="K8246" t="str">
        <f>VLOOKUP(D8246,'Data Outlet'!$A$2:$D$17,4,FALSE)</f>
        <v>Joko Susilo</v>
      </c>
      <c r="L8246" t="str">
        <f>VLOOKUP(D8246,'Data Outlet'!$A$2:$D$17,2,FALSE)</f>
        <v>SUMARECON MALL BEKASI</v>
      </c>
    </row>
    <row r="8247" spans="1:12" x14ac:dyDescent="0.25">
      <c r="A8247" t="str">
        <f t="shared" si="258"/>
        <v>T-8246</v>
      </c>
      <c r="B8247" s="3" t="s">
        <v>2585</v>
      </c>
      <c r="C8247" s="6">
        <v>45551</v>
      </c>
      <c r="D8247" s="3" t="s">
        <v>46</v>
      </c>
      <c r="E8247" s="3" t="s">
        <v>2367</v>
      </c>
      <c r="F8247" s="10">
        <v>1</v>
      </c>
      <c r="G8247">
        <f>VLOOKUP(E8247,'Data Produk'!$A$2:$E$2517,5,FALSE)</f>
        <v>120178.94736842105</v>
      </c>
      <c r="H8247">
        <f t="shared" si="257"/>
        <v>120178.94736842105</v>
      </c>
      <c r="I8247" t="str">
        <f>VLOOKUP(E8247,'Data Produk'!$A$2:$E$2517,3,FALSE)</f>
        <v>ACK02 ZORO Keycaps One Piece Original</v>
      </c>
      <c r="J8247" t="str">
        <f>VLOOKUP(E8247,'Data Produk'!$A$2:$E$2517,4,FALSE)</f>
        <v>OTHER ACCESSORIES</v>
      </c>
      <c r="K8247" t="str">
        <f>VLOOKUP(D8247,'Data Outlet'!$A$2:$D$17,4,FALSE)</f>
        <v>Citra Dewi</v>
      </c>
      <c r="L8247" t="str">
        <f>VLOOKUP(D8247,'Data Outlet'!$A$2:$D$17,2,FALSE)</f>
        <v>PONDOK INDAH MALL</v>
      </c>
    </row>
    <row r="8248" spans="1:12" x14ac:dyDescent="0.25">
      <c r="A8248" t="str">
        <f t="shared" si="258"/>
        <v>T-8247</v>
      </c>
      <c r="B8248" s="3" t="s">
        <v>2585</v>
      </c>
      <c r="C8248" s="6">
        <v>45554</v>
      </c>
      <c r="D8248" s="3" t="s">
        <v>46</v>
      </c>
      <c r="E8248" s="3" t="s">
        <v>2384</v>
      </c>
      <c r="F8248" s="10">
        <v>2</v>
      </c>
      <c r="G8248">
        <f>VLOOKUP(E8248,'Data Produk'!$A$2:$E$2517,5,FALSE)</f>
        <v>241500</v>
      </c>
      <c r="H8248">
        <f t="shared" si="257"/>
        <v>483000</v>
      </c>
      <c r="I8248" t="str">
        <f>VLOOKUP(E8248,'Data Produk'!$A$2:$E$2517,3,FALSE)</f>
        <v>BHINNEKA ATOM96 95% MECHANICAL KEYBOARD SKY BLUE BLUE SWITCH</v>
      </c>
      <c r="J8248" t="str">
        <f>VLOOKUP(E8248,'Data Produk'!$A$2:$E$2517,4,FALSE)</f>
        <v>KEYBOARD GAMING</v>
      </c>
      <c r="K8248" t="str">
        <f>VLOOKUP(D8248,'Data Outlet'!$A$2:$D$17,4,FALSE)</f>
        <v>Citra Dewi</v>
      </c>
      <c r="L8248" t="str">
        <f>VLOOKUP(D8248,'Data Outlet'!$A$2:$D$17,2,FALSE)</f>
        <v>PONDOK INDAH MALL</v>
      </c>
    </row>
    <row r="8249" spans="1:12" x14ac:dyDescent="0.25">
      <c r="A8249" t="str">
        <f t="shared" si="258"/>
        <v>T-8248</v>
      </c>
      <c r="B8249" s="3" t="s">
        <v>2585</v>
      </c>
      <c r="C8249" s="6">
        <v>45550</v>
      </c>
      <c r="D8249" s="3" t="s">
        <v>47</v>
      </c>
      <c r="E8249" s="3" t="s">
        <v>832</v>
      </c>
      <c r="F8249" s="10">
        <v>1</v>
      </c>
      <c r="G8249">
        <f>VLOOKUP(E8249,'Data Produk'!$A$2:$E$2517,5,FALSE)</f>
        <v>83300</v>
      </c>
      <c r="H8249">
        <f t="shared" si="257"/>
        <v>83300</v>
      </c>
      <c r="I8249" t="str">
        <f>VLOOKUP(E8249,'Data Produk'!$A$2:$E$2517,3,FALSE)</f>
        <v>BHINNEKA WAVE11 TW11 V2 TRUE WIRELESS BEIGE</v>
      </c>
      <c r="J8249" t="str">
        <f>VLOOKUP(E8249,'Data Produk'!$A$2:$E$2517,4,FALSE)</f>
        <v>TWS</v>
      </c>
      <c r="K8249" t="str">
        <f>VLOOKUP(D8249,'Data Outlet'!$A$2:$D$17,4,FALSE)</f>
        <v>Joko Susilo</v>
      </c>
      <c r="L8249" t="str">
        <f>VLOOKUP(D8249,'Data Outlet'!$A$2:$D$17,2,FALSE)</f>
        <v>SUMARECON MALL BEKASI</v>
      </c>
    </row>
    <row r="8250" spans="1:12" x14ac:dyDescent="0.25">
      <c r="A8250" t="str">
        <f t="shared" si="258"/>
        <v>T-8249</v>
      </c>
      <c r="B8250" s="3" t="s">
        <v>2585</v>
      </c>
      <c r="C8250" s="6">
        <v>45562</v>
      </c>
      <c r="D8250" s="3" t="s">
        <v>46</v>
      </c>
      <c r="E8250" s="3" t="s">
        <v>2527</v>
      </c>
      <c r="F8250" s="10">
        <v>3</v>
      </c>
      <c r="G8250">
        <f>VLOOKUP(E8250,'Data Produk'!$A$2:$E$2517,5,FALSE)</f>
        <v>0</v>
      </c>
      <c r="H8250">
        <f t="shared" si="257"/>
        <v>0</v>
      </c>
      <c r="I8250" t="str">
        <f>VLOOKUP(E8250,'Data Produk'!$A$2:$E$2517,3,FALSE)</f>
        <v>BHINNEKA WS414 ADJUSTABLE RISING DESK BLACK (FRAME)</v>
      </c>
      <c r="J8250" t="str">
        <f>VLOOKUP(E8250,'Data Produk'!$A$2:$E$2517,4,FALSE)</f>
        <v>DESK</v>
      </c>
      <c r="K8250" t="str">
        <f>VLOOKUP(D8250,'Data Outlet'!$A$2:$D$17,4,FALSE)</f>
        <v>Citra Dewi</v>
      </c>
      <c r="L8250" t="str">
        <f>VLOOKUP(D8250,'Data Outlet'!$A$2:$D$17,2,FALSE)</f>
        <v>PONDOK INDAH MALL</v>
      </c>
    </row>
    <row r="8251" spans="1:12" x14ac:dyDescent="0.25">
      <c r="A8251" t="str">
        <f t="shared" si="258"/>
        <v>T-8250</v>
      </c>
      <c r="B8251" s="3" t="s">
        <v>2585</v>
      </c>
      <c r="C8251" s="6">
        <v>45541</v>
      </c>
      <c r="D8251" s="3" t="s">
        <v>46</v>
      </c>
      <c r="E8251" s="3" t="s">
        <v>2479</v>
      </c>
      <c r="F8251" s="10">
        <v>1</v>
      </c>
      <c r="G8251">
        <f>VLOOKUP(E8251,'Data Produk'!$A$2:$E$2517,5,FALSE)</f>
        <v>262500</v>
      </c>
      <c r="H8251">
        <f t="shared" si="257"/>
        <v>262500</v>
      </c>
      <c r="I8251" t="str">
        <f>VLOOKUP(E8251,'Data Produk'!$A$2:$E$2517,3,FALSE)</f>
        <v>BHINNEKA POWER PLUS 65W 3-PORTS GAN CHARGER (PPS/PD+QC) BLACK</v>
      </c>
      <c r="J8251" t="str">
        <f>VLOOKUP(E8251,'Data Produk'!$A$2:$E$2517,4,FALSE)</f>
        <v>CHARGER</v>
      </c>
      <c r="K8251" t="str">
        <f>VLOOKUP(D8251,'Data Outlet'!$A$2:$D$17,4,FALSE)</f>
        <v>Citra Dewi</v>
      </c>
      <c r="L8251" t="str">
        <f>VLOOKUP(D8251,'Data Outlet'!$A$2:$D$17,2,FALSE)</f>
        <v>PONDOK INDAH MALL</v>
      </c>
    </row>
    <row r="8252" spans="1:12" x14ac:dyDescent="0.25">
      <c r="A8252" t="str">
        <f t="shared" si="258"/>
        <v>T-8251</v>
      </c>
      <c r="B8252" s="3" t="s">
        <v>2585</v>
      </c>
      <c r="C8252" s="6">
        <v>45546</v>
      </c>
      <c r="D8252" s="3" t="s">
        <v>46</v>
      </c>
      <c r="E8252" s="3" t="s">
        <v>2461</v>
      </c>
      <c r="F8252" s="10">
        <v>2</v>
      </c>
      <c r="G8252">
        <f>VLOOKUP(E8252,'Data Produk'!$A$2:$E$2517,5,FALSE)</f>
        <v>122325</v>
      </c>
      <c r="H8252">
        <f t="shared" si="257"/>
        <v>244650</v>
      </c>
      <c r="I8252" t="str">
        <f>VLOOKUP(E8252,'Data Produk'!$A$2:$E$2517,3,FALSE)</f>
        <v>ACK02 LUFFY Keycaps One Piece Original</v>
      </c>
      <c r="J8252" t="str">
        <f>VLOOKUP(E8252,'Data Produk'!$A$2:$E$2517,4,FALSE)</f>
        <v>OTHER ACCESSORIES</v>
      </c>
      <c r="K8252" t="str">
        <f>VLOOKUP(D8252,'Data Outlet'!$A$2:$D$17,4,FALSE)</f>
        <v>Citra Dewi</v>
      </c>
      <c r="L8252" t="str">
        <f>VLOOKUP(D8252,'Data Outlet'!$A$2:$D$17,2,FALSE)</f>
        <v>PONDOK INDAH MALL</v>
      </c>
    </row>
    <row r="8253" spans="1:12" x14ac:dyDescent="0.25">
      <c r="A8253" t="str">
        <f t="shared" si="258"/>
        <v>T-8252</v>
      </c>
      <c r="B8253" s="3" t="s">
        <v>2585</v>
      </c>
      <c r="C8253" s="6">
        <v>45559</v>
      </c>
      <c r="D8253" s="3" t="s">
        <v>46</v>
      </c>
      <c r="E8253" s="3" t="s">
        <v>2458</v>
      </c>
      <c r="F8253" s="10">
        <v>2</v>
      </c>
      <c r="G8253">
        <f>VLOOKUP(E8253,'Data Produk'!$A$2:$E$2517,5,FALSE)</f>
        <v>349300</v>
      </c>
      <c r="H8253">
        <f t="shared" si="257"/>
        <v>698600</v>
      </c>
      <c r="I8253" t="str">
        <f>VLOOKUP(E8253,'Data Produk'!$A$2:$E$2517,3,FALSE)</f>
        <v>BHINNEKA POWER BUNDLE 5 IN 1 GAMING COMBO BLACK</v>
      </c>
      <c r="J8253" t="str">
        <f>VLOOKUP(E8253,'Data Produk'!$A$2:$E$2517,4,FALSE)</f>
        <v>GAMING COMBO</v>
      </c>
      <c r="K8253" t="str">
        <f>VLOOKUP(D8253,'Data Outlet'!$A$2:$D$17,4,FALSE)</f>
        <v>Citra Dewi</v>
      </c>
      <c r="L8253" t="str">
        <f>VLOOKUP(D8253,'Data Outlet'!$A$2:$D$17,2,FALSE)</f>
        <v>PONDOK INDAH MALL</v>
      </c>
    </row>
    <row r="8254" spans="1:12" x14ac:dyDescent="0.25">
      <c r="A8254" t="str">
        <f t="shared" si="258"/>
        <v>T-8253</v>
      </c>
      <c r="B8254" s="3" t="s">
        <v>2585</v>
      </c>
      <c r="C8254" s="6">
        <v>45562</v>
      </c>
      <c r="D8254" s="3" t="s">
        <v>46</v>
      </c>
      <c r="E8254" s="3" t="s">
        <v>2528</v>
      </c>
      <c r="F8254" s="10">
        <v>1</v>
      </c>
      <c r="G8254">
        <f>VLOOKUP(E8254,'Data Produk'!$A$2:$E$2517,5,FALSE)</f>
        <v>20300</v>
      </c>
      <c r="H8254">
        <f t="shared" si="257"/>
        <v>20300</v>
      </c>
      <c r="I8254" t="str">
        <f>VLOOKUP(E8254,'Data Produk'!$A$2:$E$2517,3,FALSE)</f>
        <v>BHINNEKA DURALINK KCT1201 WHITE</v>
      </c>
      <c r="J8254" t="str">
        <f>VLOOKUP(E8254,'Data Produk'!$A$2:$E$2517,4,FALSE)</f>
        <v>CABLE</v>
      </c>
      <c r="K8254" t="str">
        <f>VLOOKUP(D8254,'Data Outlet'!$A$2:$D$17,4,FALSE)</f>
        <v>Citra Dewi</v>
      </c>
      <c r="L8254" t="str">
        <f>VLOOKUP(D8254,'Data Outlet'!$A$2:$D$17,2,FALSE)</f>
        <v>PONDOK INDAH MALL</v>
      </c>
    </row>
    <row r="8255" spans="1:12" x14ac:dyDescent="0.25">
      <c r="A8255" t="str">
        <f t="shared" si="258"/>
        <v>T-8254</v>
      </c>
      <c r="B8255" s="3" t="s">
        <v>2585</v>
      </c>
      <c r="C8255" s="6">
        <v>45554</v>
      </c>
      <c r="D8255" s="3" t="s">
        <v>46</v>
      </c>
      <c r="E8255" s="3" t="s">
        <v>2529</v>
      </c>
      <c r="F8255" s="10">
        <v>3</v>
      </c>
      <c r="G8255">
        <f>VLOOKUP(E8255,'Data Produk'!$A$2:$E$2517,5,FALSE)</f>
        <v>1715000</v>
      </c>
      <c r="H8255">
        <f t="shared" si="257"/>
        <v>5145000</v>
      </c>
      <c r="I8255" t="str">
        <f>VLOOKUP(E8255,'Data Produk'!$A$2:$E$2517,3,FALSE)</f>
        <v>BHINNEKA WS414 ADJUSTABLE RISING DESK BLACK</v>
      </c>
      <c r="J8255" t="str">
        <f>VLOOKUP(E8255,'Data Produk'!$A$2:$E$2517,4,FALSE)</f>
        <v>DESK</v>
      </c>
      <c r="K8255" t="str">
        <f>VLOOKUP(D8255,'Data Outlet'!$A$2:$D$17,4,FALSE)</f>
        <v>Citra Dewi</v>
      </c>
      <c r="L8255" t="str">
        <f>VLOOKUP(D8255,'Data Outlet'!$A$2:$D$17,2,FALSE)</f>
        <v>PONDOK INDAH MALL</v>
      </c>
    </row>
    <row r="8256" spans="1:12" x14ac:dyDescent="0.25">
      <c r="A8256" t="str">
        <f t="shared" si="258"/>
        <v>T-8255</v>
      </c>
      <c r="B8256" s="3" t="s">
        <v>2585</v>
      </c>
      <c r="C8256" s="6">
        <v>45541</v>
      </c>
      <c r="D8256" s="3" t="s">
        <v>46</v>
      </c>
      <c r="E8256" s="3" t="s">
        <v>2530</v>
      </c>
      <c r="F8256" s="10">
        <v>1</v>
      </c>
      <c r="G8256">
        <f>VLOOKUP(E8256,'Data Produk'!$A$2:$E$2517,5,FALSE)</f>
        <v>265300</v>
      </c>
      <c r="H8256">
        <f t="shared" si="257"/>
        <v>265300</v>
      </c>
      <c r="I8256" t="str">
        <f>VLOOKUP(E8256,'Data Produk'!$A$2:$E$2517,3,FALSE)</f>
        <v>BHINNEKA SHOOTER II WGP13 GAMEPAD WHITE</v>
      </c>
      <c r="J8256" t="str">
        <f>VLOOKUP(E8256,'Data Produk'!$A$2:$E$2517,4,FALSE)</f>
        <v>GAMEPAD</v>
      </c>
      <c r="K8256" t="str">
        <f>VLOOKUP(D8256,'Data Outlet'!$A$2:$D$17,4,FALSE)</f>
        <v>Citra Dewi</v>
      </c>
      <c r="L8256" t="str">
        <f>VLOOKUP(D8256,'Data Outlet'!$A$2:$D$17,2,FALSE)</f>
        <v>PONDOK INDAH MALL</v>
      </c>
    </row>
    <row r="8257" spans="1:12" x14ac:dyDescent="0.25">
      <c r="A8257" t="str">
        <f t="shared" si="258"/>
        <v>T-8256</v>
      </c>
      <c r="B8257" s="3" t="s">
        <v>2585</v>
      </c>
      <c r="C8257" s="6">
        <v>45559</v>
      </c>
      <c r="D8257" s="3" t="s">
        <v>46</v>
      </c>
      <c r="E8257" s="3" t="s">
        <v>2370</v>
      </c>
      <c r="F8257" s="10">
        <v>5</v>
      </c>
      <c r="G8257">
        <f>VLOOKUP(E8257,'Data Produk'!$A$2:$E$2517,5,FALSE)</f>
        <v>83300</v>
      </c>
      <c r="H8257">
        <f t="shared" si="257"/>
        <v>416500</v>
      </c>
      <c r="I8257" t="str">
        <f>VLOOKUP(E8257,'Data Produk'!$A$2:$E$2517,3,FALSE)</f>
        <v>BHINNEKA AGILE MP903 GAMING MOUSEPAD WHITE</v>
      </c>
      <c r="J8257" t="str">
        <f>VLOOKUP(E8257,'Data Produk'!$A$2:$E$2517,4,FALSE)</f>
        <v>GAMING MOUSEPAD</v>
      </c>
      <c r="K8257" t="str">
        <f>VLOOKUP(D8257,'Data Outlet'!$A$2:$D$17,4,FALSE)</f>
        <v>Citra Dewi</v>
      </c>
      <c r="L8257" t="str">
        <f>VLOOKUP(D8257,'Data Outlet'!$A$2:$D$17,2,FALSE)</f>
        <v>PONDOK INDAH MALL</v>
      </c>
    </row>
    <row r="8258" spans="1:12" x14ac:dyDescent="0.25">
      <c r="A8258" t="str">
        <f t="shared" si="258"/>
        <v>T-8257</v>
      </c>
      <c r="B8258" s="3" t="s">
        <v>2585</v>
      </c>
      <c r="C8258" s="6">
        <v>45536</v>
      </c>
      <c r="D8258" s="3" t="s">
        <v>46</v>
      </c>
      <c r="E8258" s="3" t="s">
        <v>2312</v>
      </c>
      <c r="F8258" s="10">
        <v>6</v>
      </c>
      <c r="G8258">
        <f>VLOOKUP(E8258,'Data Produk'!$A$2:$E$2517,5,FALSE)</f>
        <v>160300</v>
      </c>
      <c r="H8258">
        <f t="shared" si="257"/>
        <v>961800</v>
      </c>
      <c r="I8258" t="str">
        <f>VLOOKUP(E8258,'Data Produk'!$A$2:$E$2517,3,FALSE)</f>
        <v>BHINNEKA POWER PACK T1 10.000 mAh 22,5W POWERBANK BLACK</v>
      </c>
      <c r="J8258" t="str">
        <f>VLOOKUP(E8258,'Data Produk'!$A$2:$E$2517,4,FALSE)</f>
        <v>POWERBANK</v>
      </c>
      <c r="K8258" t="str">
        <f>VLOOKUP(D8258,'Data Outlet'!$A$2:$D$17,4,FALSE)</f>
        <v>Citra Dewi</v>
      </c>
      <c r="L8258" t="str">
        <f>VLOOKUP(D8258,'Data Outlet'!$A$2:$D$17,2,FALSE)</f>
        <v>PONDOK INDAH MALL</v>
      </c>
    </row>
    <row r="8259" spans="1:12" x14ac:dyDescent="0.25">
      <c r="A8259" t="str">
        <f t="shared" si="258"/>
        <v>T-8258</v>
      </c>
      <c r="B8259" s="3" t="s">
        <v>2585</v>
      </c>
      <c r="C8259" s="6">
        <v>45537</v>
      </c>
      <c r="D8259" s="3" t="s">
        <v>46</v>
      </c>
      <c r="E8259" s="3" t="s">
        <v>2456</v>
      </c>
      <c r="F8259" s="10">
        <v>1</v>
      </c>
      <c r="G8259">
        <f>VLOOKUP(E8259,'Data Produk'!$A$2:$E$2517,5,FALSE)</f>
        <v>83300</v>
      </c>
      <c r="H8259">
        <f t="shared" ref="H8259:H8322" si="259">G8259*F8259</f>
        <v>83300</v>
      </c>
      <c r="I8259" t="str">
        <f>VLOOKUP(E8259,'Data Produk'!$A$2:$E$2517,3,FALSE)</f>
        <v>BHINNEKA CRYTO VX7 GAMING MOUSE PINK</v>
      </c>
      <c r="J8259" t="str">
        <f>VLOOKUP(E8259,'Data Produk'!$A$2:$E$2517,4,FALSE)</f>
        <v>MOUSE GAMING</v>
      </c>
      <c r="K8259" t="str">
        <f>VLOOKUP(D8259,'Data Outlet'!$A$2:$D$17,4,FALSE)</f>
        <v>Citra Dewi</v>
      </c>
      <c r="L8259" t="str">
        <f>VLOOKUP(D8259,'Data Outlet'!$A$2:$D$17,2,FALSE)</f>
        <v>PONDOK INDAH MALL</v>
      </c>
    </row>
    <row r="8260" spans="1:12" x14ac:dyDescent="0.25">
      <c r="A8260" t="str">
        <f t="shared" si="258"/>
        <v>T-8259</v>
      </c>
      <c r="B8260" s="3" t="s">
        <v>2585</v>
      </c>
      <c r="C8260" s="6">
        <v>45549</v>
      </c>
      <c r="D8260" s="3" t="s">
        <v>46</v>
      </c>
      <c r="E8260" s="3" t="s">
        <v>2531</v>
      </c>
      <c r="F8260" s="10">
        <v>1</v>
      </c>
      <c r="G8260">
        <f>VLOOKUP(E8260,'Data Produk'!$A$2:$E$2517,5,FALSE)</f>
        <v>209300</v>
      </c>
      <c r="H8260">
        <f t="shared" si="259"/>
        <v>209300</v>
      </c>
      <c r="I8260" t="str">
        <f>VLOOKUP(E8260,'Data Produk'!$A$2:$E$2517,3,FALSE)</f>
        <v>BHINNEKA GO MOCHI65 WK896 OFFICE COMBO BLUE MINT</v>
      </c>
      <c r="J8260" t="str">
        <f>VLOOKUP(E8260,'Data Produk'!$A$2:$E$2517,4,FALSE)</f>
        <v>OFFICE COMBO</v>
      </c>
      <c r="K8260" t="str">
        <f>VLOOKUP(D8260,'Data Outlet'!$A$2:$D$17,4,FALSE)</f>
        <v>Citra Dewi</v>
      </c>
      <c r="L8260" t="str">
        <f>VLOOKUP(D8260,'Data Outlet'!$A$2:$D$17,2,FALSE)</f>
        <v>PONDOK INDAH MALL</v>
      </c>
    </row>
    <row r="8261" spans="1:12" x14ac:dyDescent="0.25">
      <c r="A8261" t="str">
        <f t="shared" si="258"/>
        <v>T-8260</v>
      </c>
      <c r="B8261" s="3" t="s">
        <v>2585</v>
      </c>
      <c r="C8261" s="6">
        <v>45564</v>
      </c>
      <c r="D8261" s="3" t="s">
        <v>46</v>
      </c>
      <c r="E8261" s="3" t="s">
        <v>2532</v>
      </c>
      <c r="F8261" s="10">
        <v>1</v>
      </c>
      <c r="G8261">
        <f>VLOOKUP(E8261,'Data Produk'!$A$2:$E$2517,5,FALSE)</f>
        <v>545300</v>
      </c>
      <c r="H8261">
        <f t="shared" si="259"/>
        <v>545300</v>
      </c>
      <c r="I8261" t="str">
        <f>VLOOKUP(E8261,'Data Produk'!$A$2:$E$2517,3,FALSE)</f>
        <v>BHINNEKA POWER PLUS 120W 4-PORTS GAN CHARGER (PPS/PD+QC) BLACK</v>
      </c>
      <c r="J8261" t="str">
        <f>VLOOKUP(E8261,'Data Produk'!$A$2:$E$2517,4,FALSE)</f>
        <v>CHARGER</v>
      </c>
      <c r="K8261" t="str">
        <f>VLOOKUP(D8261,'Data Outlet'!$A$2:$D$17,4,FALSE)</f>
        <v>Citra Dewi</v>
      </c>
      <c r="L8261" t="str">
        <f>VLOOKUP(D8261,'Data Outlet'!$A$2:$D$17,2,FALSE)</f>
        <v>PONDOK INDAH MALL</v>
      </c>
    </row>
    <row r="8262" spans="1:12" x14ac:dyDescent="0.25">
      <c r="A8262" t="str">
        <f t="shared" si="258"/>
        <v>T-8261</v>
      </c>
      <c r="B8262" s="3" t="s">
        <v>2585</v>
      </c>
      <c r="C8262" s="6">
        <v>45540</v>
      </c>
      <c r="D8262" s="3" t="s">
        <v>46</v>
      </c>
      <c r="E8262" s="3" t="s">
        <v>2533</v>
      </c>
      <c r="F8262" s="10">
        <v>2</v>
      </c>
      <c r="G8262">
        <f>VLOOKUP(E8262,'Data Produk'!$A$2:$E$2517,5,FALSE)</f>
        <v>55300</v>
      </c>
      <c r="H8262">
        <f t="shared" si="259"/>
        <v>110600</v>
      </c>
      <c r="I8262" t="str">
        <f>VLOOKUP(E8262,'Data Produk'!$A$2:$E$2517,3,FALSE)</f>
        <v>BHINNEKA POWER PURE 20W 1-PORT TYPE-A USB CHARGER (QC) WHITE</v>
      </c>
      <c r="J8262" t="str">
        <f>VLOOKUP(E8262,'Data Produk'!$A$2:$E$2517,4,FALSE)</f>
        <v>CHARGER</v>
      </c>
      <c r="K8262" t="str">
        <f>VLOOKUP(D8262,'Data Outlet'!$A$2:$D$17,4,FALSE)</f>
        <v>Citra Dewi</v>
      </c>
      <c r="L8262" t="str">
        <f>VLOOKUP(D8262,'Data Outlet'!$A$2:$D$17,2,FALSE)</f>
        <v>PONDOK INDAH MALL</v>
      </c>
    </row>
    <row r="8263" spans="1:12" x14ac:dyDescent="0.25">
      <c r="A8263" t="str">
        <f t="shared" si="258"/>
        <v>T-8262</v>
      </c>
      <c r="B8263" s="3" t="s">
        <v>2585</v>
      </c>
      <c r="C8263" s="6">
        <v>45559</v>
      </c>
      <c r="D8263" s="3" t="s">
        <v>46</v>
      </c>
      <c r="E8263" s="3" t="s">
        <v>2392</v>
      </c>
      <c r="F8263" s="10">
        <v>1</v>
      </c>
      <c r="G8263">
        <f>VLOOKUP(E8263,'Data Produk'!$A$2:$E$2517,5,FALSE)</f>
        <v>241500</v>
      </c>
      <c r="H8263">
        <f t="shared" si="259"/>
        <v>241500</v>
      </c>
      <c r="I8263" t="str">
        <f>VLOOKUP(E8263,'Data Produk'!$A$2:$E$2517,3,FALSE)</f>
        <v>BHINNEKA ATOM96 95% MECHANICAL KEYBOARD NAVY BLUE BLUE SWITCH</v>
      </c>
      <c r="J8263" t="str">
        <f>VLOOKUP(E8263,'Data Produk'!$A$2:$E$2517,4,FALSE)</f>
        <v>KEYBOARD GAMING</v>
      </c>
      <c r="K8263" t="str">
        <f>VLOOKUP(D8263,'Data Outlet'!$A$2:$D$17,4,FALSE)</f>
        <v>Citra Dewi</v>
      </c>
      <c r="L8263" t="str">
        <f>VLOOKUP(D8263,'Data Outlet'!$A$2:$D$17,2,FALSE)</f>
        <v>PONDOK INDAH MALL</v>
      </c>
    </row>
    <row r="8264" spans="1:12" x14ac:dyDescent="0.25">
      <c r="A8264" t="str">
        <f t="shared" si="258"/>
        <v>T-8263</v>
      </c>
      <c r="B8264" s="3" t="s">
        <v>2585</v>
      </c>
      <c r="C8264" s="6">
        <v>45562</v>
      </c>
      <c r="D8264" s="3" t="s">
        <v>46</v>
      </c>
      <c r="E8264" s="3" t="s">
        <v>2412</v>
      </c>
      <c r="F8264" s="10">
        <v>2</v>
      </c>
      <c r="G8264">
        <f>VLOOKUP(E8264,'Data Produk'!$A$2:$E$2517,5,FALSE)</f>
        <v>83300</v>
      </c>
      <c r="H8264">
        <f t="shared" si="259"/>
        <v>166600</v>
      </c>
      <c r="I8264" t="str">
        <f>VLOOKUP(E8264,'Data Produk'!$A$2:$E$2517,3,FALSE)</f>
        <v>BHINNEKA GO W193 OFFICE MOUSE PINK</v>
      </c>
      <c r="J8264" t="str">
        <f>VLOOKUP(E8264,'Data Produk'!$A$2:$E$2517,4,FALSE)</f>
        <v>OFFICE MOUSE</v>
      </c>
      <c r="K8264" t="str">
        <f>VLOOKUP(D8264,'Data Outlet'!$A$2:$D$17,4,FALSE)</f>
        <v>Citra Dewi</v>
      </c>
      <c r="L8264" t="str">
        <f>VLOOKUP(D8264,'Data Outlet'!$A$2:$D$17,2,FALSE)</f>
        <v>PONDOK INDAH MALL</v>
      </c>
    </row>
    <row r="8265" spans="1:12" x14ac:dyDescent="0.25">
      <c r="A8265" t="str">
        <f t="shared" si="258"/>
        <v>T-8264</v>
      </c>
      <c r="B8265" s="3" t="s">
        <v>2585</v>
      </c>
      <c r="C8265" s="6">
        <v>45551</v>
      </c>
      <c r="D8265" s="3" t="s">
        <v>46</v>
      </c>
      <c r="E8265" s="3" t="s">
        <v>2499</v>
      </c>
      <c r="F8265" s="10">
        <v>3</v>
      </c>
      <c r="G8265">
        <f>VLOOKUP(E8265,'Data Produk'!$A$2:$E$2517,5,FALSE)</f>
        <v>24500</v>
      </c>
      <c r="H8265">
        <f t="shared" si="259"/>
        <v>73500</v>
      </c>
      <c r="I8265" t="str">
        <f>VLOOKUP(E8265,'Data Produk'!$A$2:$E$2517,3,FALSE)</f>
        <v>BHINNEKA LINKBUDS ES4 WIRED EARBUDS BLACK</v>
      </c>
      <c r="J8265" t="str">
        <f>VLOOKUP(E8265,'Data Produk'!$A$2:$E$2517,4,FALSE)</f>
        <v>EARPHONE</v>
      </c>
      <c r="K8265" t="str">
        <f>VLOOKUP(D8265,'Data Outlet'!$A$2:$D$17,4,FALSE)</f>
        <v>Citra Dewi</v>
      </c>
      <c r="L8265" t="str">
        <f>VLOOKUP(D8265,'Data Outlet'!$A$2:$D$17,2,FALSE)</f>
        <v>PONDOK INDAH MALL</v>
      </c>
    </row>
    <row r="8266" spans="1:12" x14ac:dyDescent="0.25">
      <c r="A8266" t="str">
        <f t="shared" si="258"/>
        <v>T-8265</v>
      </c>
      <c r="B8266" s="3" t="s">
        <v>2585</v>
      </c>
      <c r="C8266" s="6">
        <v>45564</v>
      </c>
      <c r="D8266" s="3" t="s">
        <v>46</v>
      </c>
      <c r="E8266" s="3" t="s">
        <v>2534</v>
      </c>
      <c r="F8266" s="10">
        <v>1</v>
      </c>
      <c r="G8266">
        <f>VLOOKUP(E8266,'Data Produk'!$A$2:$E$2517,5,FALSE)</f>
        <v>34300</v>
      </c>
      <c r="H8266">
        <f t="shared" si="259"/>
        <v>34300</v>
      </c>
      <c r="I8266" t="str">
        <f>VLOOKUP(E8266,'Data Produk'!$A$2:$E$2517,3,FALSE)</f>
        <v>BHINNEKA HYPERLINK KD60L1501 BLACK</v>
      </c>
      <c r="J8266" t="str">
        <f>VLOOKUP(E8266,'Data Produk'!$A$2:$E$2517,4,FALSE)</f>
        <v>CABLE</v>
      </c>
      <c r="K8266" t="str">
        <f>VLOOKUP(D8266,'Data Outlet'!$A$2:$D$17,4,FALSE)</f>
        <v>Citra Dewi</v>
      </c>
      <c r="L8266" t="str">
        <f>VLOOKUP(D8266,'Data Outlet'!$A$2:$D$17,2,FALSE)</f>
        <v>PONDOK INDAH MALL</v>
      </c>
    </row>
    <row r="8267" spans="1:12" x14ac:dyDescent="0.25">
      <c r="A8267" t="str">
        <f t="shared" si="258"/>
        <v>T-8266</v>
      </c>
      <c r="B8267" s="3" t="s">
        <v>2585</v>
      </c>
      <c r="C8267" s="6">
        <v>45541</v>
      </c>
      <c r="D8267" s="3" t="s">
        <v>46</v>
      </c>
      <c r="E8267" s="3" t="s">
        <v>2457</v>
      </c>
      <c r="F8267" s="10">
        <v>1</v>
      </c>
      <c r="G8267">
        <f>VLOOKUP(E8267,'Data Produk'!$A$2:$E$2517,5,FALSE)</f>
        <v>139300</v>
      </c>
      <c r="H8267">
        <f t="shared" si="259"/>
        <v>139300</v>
      </c>
      <c r="I8267" t="str">
        <f>VLOOKUP(E8267,'Data Produk'!$A$2:$E$2517,3,FALSE)</f>
        <v>BHINNEKA VENOM II WGC2 GAMING MOUSE BEIGE</v>
      </c>
      <c r="J8267" t="str">
        <f>VLOOKUP(E8267,'Data Produk'!$A$2:$E$2517,4,FALSE)</f>
        <v>MOUSE GAMING</v>
      </c>
      <c r="K8267" t="str">
        <f>VLOOKUP(D8267,'Data Outlet'!$A$2:$D$17,4,FALSE)</f>
        <v>Citra Dewi</v>
      </c>
      <c r="L8267" t="str">
        <f>VLOOKUP(D8267,'Data Outlet'!$A$2:$D$17,2,FALSE)</f>
        <v>PONDOK INDAH MALL</v>
      </c>
    </row>
    <row r="8268" spans="1:12" x14ac:dyDescent="0.25">
      <c r="A8268" t="str">
        <f t="shared" ref="A8268:A8331" si="260">"T-"&amp;ROW()-1</f>
        <v>T-8267</v>
      </c>
      <c r="B8268" s="3" t="s">
        <v>2585</v>
      </c>
      <c r="C8268" s="6">
        <v>45538</v>
      </c>
      <c r="D8268" s="3" t="s">
        <v>46</v>
      </c>
      <c r="E8268" s="3" t="s">
        <v>2347</v>
      </c>
      <c r="F8268" s="10">
        <v>1</v>
      </c>
      <c r="G8268">
        <f>VLOOKUP(E8268,'Data Produk'!$A$2:$E$2517,5,FALSE)</f>
        <v>174300</v>
      </c>
      <c r="H8268">
        <f t="shared" si="259"/>
        <v>174300</v>
      </c>
      <c r="I8268" t="str">
        <f>VLOOKUP(E8268,'Data Produk'!$A$2:$E$2517,3,FALSE)</f>
        <v>BHINNEKA GO TUNE WH06 WIRELESS HEADSET GUN (BLACK)</v>
      </c>
      <c r="J8268" t="str">
        <f>VLOOKUP(E8268,'Data Produk'!$A$2:$E$2517,4,FALSE)</f>
        <v>WIRELESS HEADSET</v>
      </c>
      <c r="K8268" t="str">
        <f>VLOOKUP(D8268,'Data Outlet'!$A$2:$D$17,4,FALSE)</f>
        <v>Citra Dewi</v>
      </c>
      <c r="L8268" t="str">
        <f>VLOOKUP(D8268,'Data Outlet'!$A$2:$D$17,2,FALSE)</f>
        <v>PONDOK INDAH MALL</v>
      </c>
    </row>
    <row r="8269" spans="1:12" x14ac:dyDescent="0.25">
      <c r="A8269" t="str">
        <f t="shared" si="260"/>
        <v>T-8268</v>
      </c>
      <c r="B8269" s="3" t="s">
        <v>2585</v>
      </c>
      <c r="C8269" s="6">
        <v>45565</v>
      </c>
      <c r="D8269" s="3" t="s">
        <v>46</v>
      </c>
      <c r="E8269" s="3" t="s">
        <v>2503</v>
      </c>
      <c r="F8269" s="10">
        <v>1</v>
      </c>
      <c r="G8269">
        <f>VLOOKUP(E8269,'Data Produk'!$A$2:$E$2517,5,FALSE)</f>
        <v>97300</v>
      </c>
      <c r="H8269">
        <f t="shared" si="259"/>
        <v>97300</v>
      </c>
      <c r="I8269" t="str">
        <f>VLOOKUP(E8269,'Data Produk'!$A$2:$E$2517,3,FALSE)</f>
        <v>BHINNEKA WAVE12 TW12 TRUE WIRELESS BLUE</v>
      </c>
      <c r="J8269" t="str">
        <f>VLOOKUP(E8269,'Data Produk'!$A$2:$E$2517,4,FALSE)</f>
        <v>TWS</v>
      </c>
      <c r="K8269" t="str">
        <f>VLOOKUP(D8269,'Data Outlet'!$A$2:$D$17,4,FALSE)</f>
        <v>Citra Dewi</v>
      </c>
      <c r="L8269" t="str">
        <f>VLOOKUP(D8269,'Data Outlet'!$A$2:$D$17,2,FALSE)</f>
        <v>PONDOK INDAH MALL</v>
      </c>
    </row>
    <row r="8270" spans="1:12" x14ac:dyDescent="0.25">
      <c r="A8270" t="str">
        <f t="shared" si="260"/>
        <v>T-8269</v>
      </c>
      <c r="B8270" s="3" t="s">
        <v>2585</v>
      </c>
      <c r="C8270" s="6">
        <v>45558</v>
      </c>
      <c r="D8270" s="3" t="s">
        <v>46</v>
      </c>
      <c r="E8270" s="3" t="s">
        <v>2309</v>
      </c>
      <c r="F8270" s="10">
        <v>3</v>
      </c>
      <c r="G8270">
        <f>VLOOKUP(E8270,'Data Produk'!$A$2:$E$2517,5,FALSE)</f>
        <v>111300</v>
      </c>
      <c r="H8270">
        <f t="shared" si="259"/>
        <v>333900</v>
      </c>
      <c r="I8270" t="str">
        <f>VLOOKUP(E8270,'Data Produk'!$A$2:$E$2517,3,FALSE)</f>
        <v>BHINNEKA WAVE13 TW13 TRUE WIRELESS BLACK</v>
      </c>
      <c r="J8270" t="str">
        <f>VLOOKUP(E8270,'Data Produk'!$A$2:$E$2517,4,FALSE)</f>
        <v>TWS</v>
      </c>
      <c r="K8270" t="str">
        <f>VLOOKUP(D8270,'Data Outlet'!$A$2:$D$17,4,FALSE)</f>
        <v>Citra Dewi</v>
      </c>
      <c r="L8270" t="str">
        <f>VLOOKUP(D8270,'Data Outlet'!$A$2:$D$17,2,FALSE)</f>
        <v>PONDOK INDAH MALL</v>
      </c>
    </row>
    <row r="8271" spans="1:12" x14ac:dyDescent="0.25">
      <c r="A8271" t="str">
        <f t="shared" si="260"/>
        <v>T-8270</v>
      </c>
      <c r="B8271" s="3" t="s">
        <v>2585</v>
      </c>
      <c r="C8271" s="6">
        <v>45542</v>
      </c>
      <c r="D8271" s="3" t="s">
        <v>46</v>
      </c>
      <c r="E8271" s="3" t="s">
        <v>2375</v>
      </c>
      <c r="F8271" s="10">
        <v>1</v>
      </c>
      <c r="G8271">
        <f>VLOOKUP(E8271,'Data Produk'!$A$2:$E$2517,5,FALSE)</f>
        <v>160300</v>
      </c>
      <c r="H8271">
        <f t="shared" si="259"/>
        <v>160300</v>
      </c>
      <c r="I8271" t="str">
        <f>VLOOKUP(E8271,'Data Produk'!$A$2:$E$2517,3,FALSE)</f>
        <v>BHINNEKA GO VIBE WH05 WIRELESS HEADSET PINK</v>
      </c>
      <c r="J8271" t="str">
        <f>VLOOKUP(E8271,'Data Produk'!$A$2:$E$2517,4,FALSE)</f>
        <v>WIRELESS HEADSET</v>
      </c>
      <c r="K8271" t="str">
        <f>VLOOKUP(D8271,'Data Outlet'!$A$2:$D$17,4,FALSE)</f>
        <v>Citra Dewi</v>
      </c>
      <c r="L8271" t="str">
        <f>VLOOKUP(D8271,'Data Outlet'!$A$2:$D$17,2,FALSE)</f>
        <v>PONDOK INDAH MALL</v>
      </c>
    </row>
    <row r="8272" spans="1:12" x14ac:dyDescent="0.25">
      <c r="A8272" t="str">
        <f t="shared" si="260"/>
        <v>T-8271</v>
      </c>
      <c r="B8272" s="3" t="s">
        <v>2585</v>
      </c>
      <c r="C8272" s="6">
        <v>45549</v>
      </c>
      <c r="D8272" s="3" t="s">
        <v>46</v>
      </c>
      <c r="E8272" s="3" t="s">
        <v>2421</v>
      </c>
      <c r="F8272" s="10">
        <v>6</v>
      </c>
      <c r="G8272">
        <f>VLOOKUP(E8272,'Data Produk'!$A$2:$E$2517,5,FALSE)</f>
        <v>139300</v>
      </c>
      <c r="H8272">
        <f t="shared" si="259"/>
        <v>835800</v>
      </c>
      <c r="I8272" t="str">
        <f>VLOOKUP(E8272,'Data Produk'!$A$2:$E$2517,3,FALSE)</f>
        <v>BHINNEKA VENOM II WGC2 GAMING MOUSE WHITE BLUE (MAHA5)</v>
      </c>
      <c r="J8272" t="str">
        <f>VLOOKUP(E8272,'Data Produk'!$A$2:$E$2517,4,FALSE)</f>
        <v>MOUSE GAMING</v>
      </c>
      <c r="K8272" t="str">
        <f>VLOOKUP(D8272,'Data Outlet'!$A$2:$D$17,4,FALSE)</f>
        <v>Citra Dewi</v>
      </c>
      <c r="L8272" t="str">
        <f>VLOOKUP(D8272,'Data Outlet'!$A$2:$D$17,2,FALSE)</f>
        <v>PONDOK INDAH MALL</v>
      </c>
    </row>
    <row r="8273" spans="1:12" x14ac:dyDescent="0.25">
      <c r="A8273" t="str">
        <f t="shared" si="260"/>
        <v>T-8272</v>
      </c>
      <c r="B8273" s="3" t="s">
        <v>2585</v>
      </c>
      <c r="C8273" s="6">
        <v>45559</v>
      </c>
      <c r="D8273" s="3" t="s">
        <v>46</v>
      </c>
      <c r="E8273" s="3" t="s">
        <v>2363</v>
      </c>
      <c r="F8273" s="10">
        <v>2</v>
      </c>
      <c r="G8273">
        <f>VLOOKUP(E8273,'Data Produk'!$A$2:$E$2517,5,FALSE)</f>
        <v>139300</v>
      </c>
      <c r="H8273">
        <f t="shared" si="259"/>
        <v>278600</v>
      </c>
      <c r="I8273" t="str">
        <f>VLOOKUP(E8273,'Data Produk'!$A$2:$E$2517,3,FALSE)</f>
        <v>BHINNEKA ATO MP905 DESKMAT LONDON TOUR (WHITE RED)</v>
      </c>
      <c r="J8273" t="str">
        <f>VLOOKUP(E8273,'Data Produk'!$A$2:$E$2517,4,FALSE)</f>
        <v>DESKMAT</v>
      </c>
      <c r="K8273" t="str">
        <f>VLOOKUP(D8273,'Data Outlet'!$A$2:$D$17,4,FALSE)</f>
        <v>Citra Dewi</v>
      </c>
      <c r="L8273" t="str">
        <f>VLOOKUP(D8273,'Data Outlet'!$A$2:$D$17,2,FALSE)</f>
        <v>PONDOK INDAH MALL</v>
      </c>
    </row>
    <row r="8274" spans="1:12" x14ac:dyDescent="0.25">
      <c r="A8274" t="str">
        <f t="shared" si="260"/>
        <v>T-8273</v>
      </c>
      <c r="B8274" s="3" t="s">
        <v>2585</v>
      </c>
      <c r="C8274" s="6">
        <v>45560</v>
      </c>
      <c r="D8274" s="3" t="s">
        <v>46</v>
      </c>
      <c r="E8274" s="3" t="s">
        <v>2393</v>
      </c>
      <c r="F8274" s="10">
        <v>1</v>
      </c>
      <c r="G8274">
        <f>VLOOKUP(E8274,'Data Produk'!$A$2:$E$2517,5,FALSE)</f>
        <v>241500</v>
      </c>
      <c r="H8274">
        <f t="shared" si="259"/>
        <v>241500</v>
      </c>
      <c r="I8274" t="str">
        <f>VLOOKUP(E8274,'Data Produk'!$A$2:$E$2517,3,FALSE)</f>
        <v>BHINNEKA ATOM96 95% MECHANICAL KEYBOARD SKY BLUE RED SWITCH</v>
      </c>
      <c r="J8274" t="str">
        <f>VLOOKUP(E8274,'Data Produk'!$A$2:$E$2517,4,FALSE)</f>
        <v>KEYBOARD GAMING</v>
      </c>
      <c r="K8274" t="str">
        <f>VLOOKUP(D8274,'Data Outlet'!$A$2:$D$17,4,FALSE)</f>
        <v>Citra Dewi</v>
      </c>
      <c r="L8274" t="str">
        <f>VLOOKUP(D8274,'Data Outlet'!$A$2:$D$17,2,FALSE)</f>
        <v>PONDOK INDAH MALL</v>
      </c>
    </row>
    <row r="8275" spans="1:12" x14ac:dyDescent="0.25">
      <c r="A8275" t="str">
        <f t="shared" si="260"/>
        <v>T-8274</v>
      </c>
      <c r="B8275" s="3" t="s">
        <v>2585</v>
      </c>
      <c r="C8275" s="6">
        <v>45538</v>
      </c>
      <c r="D8275" s="3" t="s">
        <v>46</v>
      </c>
      <c r="E8275" s="3" t="s">
        <v>2335</v>
      </c>
      <c r="F8275" s="10">
        <v>5</v>
      </c>
      <c r="G8275">
        <f>VLOOKUP(E8275,'Data Produk'!$A$2:$E$2517,5,FALSE)</f>
        <v>174300</v>
      </c>
      <c r="H8275">
        <f t="shared" si="259"/>
        <v>871500</v>
      </c>
      <c r="I8275" t="str">
        <f>VLOOKUP(E8275,'Data Produk'!$A$2:$E$2517,3,FALSE)</f>
        <v>BHINNEKA GO TUNE WH06 WIRELESS HEADSET BEIGE</v>
      </c>
      <c r="J8275" t="str">
        <f>VLOOKUP(E8275,'Data Produk'!$A$2:$E$2517,4,FALSE)</f>
        <v>WIRELESS HEADSET</v>
      </c>
      <c r="K8275" t="str">
        <f>VLOOKUP(D8275,'Data Outlet'!$A$2:$D$17,4,FALSE)</f>
        <v>Citra Dewi</v>
      </c>
      <c r="L8275" t="str">
        <f>VLOOKUP(D8275,'Data Outlet'!$A$2:$D$17,2,FALSE)</f>
        <v>PONDOK INDAH MALL</v>
      </c>
    </row>
    <row r="8276" spans="1:12" x14ac:dyDescent="0.25">
      <c r="A8276" t="str">
        <f t="shared" si="260"/>
        <v>T-8275</v>
      </c>
      <c r="B8276" s="3" t="s">
        <v>2585</v>
      </c>
      <c r="C8276" s="6">
        <v>45553</v>
      </c>
      <c r="D8276" s="3" t="s">
        <v>47</v>
      </c>
      <c r="E8276" s="3" t="s">
        <v>2493</v>
      </c>
      <c r="F8276" s="10">
        <v>1</v>
      </c>
      <c r="G8276">
        <f>VLOOKUP(E8276,'Data Produk'!$A$2:$E$2517,5,FALSE)</f>
        <v>154000</v>
      </c>
      <c r="H8276">
        <f t="shared" si="259"/>
        <v>154000</v>
      </c>
      <c r="I8276" t="str">
        <f>VLOOKUP(E8276,'Data Produk'!$A$2:$E$2517,3,FALSE)</f>
        <v>BHINNEKA VENOM II WGC2 GAMING MOUSE BEIGE</v>
      </c>
      <c r="J8276" t="str">
        <f>VLOOKUP(E8276,'Data Produk'!$A$2:$E$2517,4,FALSE)</f>
        <v>MOUSE GAMING</v>
      </c>
      <c r="K8276" t="str">
        <f>VLOOKUP(D8276,'Data Outlet'!$A$2:$D$17,4,FALSE)</f>
        <v>Joko Susilo</v>
      </c>
      <c r="L8276" t="str">
        <f>VLOOKUP(D8276,'Data Outlet'!$A$2:$D$17,2,FALSE)</f>
        <v>SUMARECON MALL BEKASI</v>
      </c>
    </row>
    <row r="8277" spans="1:12" x14ac:dyDescent="0.25">
      <c r="A8277" t="str">
        <f t="shared" si="260"/>
        <v>T-8276</v>
      </c>
      <c r="B8277" s="3" t="s">
        <v>2585</v>
      </c>
      <c r="C8277" s="6">
        <v>45520</v>
      </c>
      <c r="D8277" s="3" t="s">
        <v>46</v>
      </c>
      <c r="E8277" s="3" t="s">
        <v>2464</v>
      </c>
      <c r="F8277" s="10">
        <v>1</v>
      </c>
      <c r="G8277">
        <f>VLOOKUP(E8277,'Data Produk'!$A$2:$E$2517,5,FALSE)</f>
        <v>83300</v>
      </c>
      <c r="H8277">
        <f t="shared" si="259"/>
        <v>83300</v>
      </c>
      <c r="I8277" t="str">
        <f>VLOOKUP(E8277,'Data Produk'!$A$2:$E$2517,3,FALSE)</f>
        <v>BHINNEKA GO W193 OFFICE MOUSE BEIGE</v>
      </c>
      <c r="J8277" t="str">
        <f>VLOOKUP(E8277,'Data Produk'!$A$2:$E$2517,4,FALSE)</f>
        <v>OFFICE MOUSE</v>
      </c>
      <c r="K8277" t="str">
        <f>VLOOKUP(D8277,'Data Outlet'!$A$2:$D$17,4,FALSE)</f>
        <v>Citra Dewi</v>
      </c>
      <c r="L8277" t="str">
        <f>VLOOKUP(D8277,'Data Outlet'!$A$2:$D$17,2,FALSE)</f>
        <v>PONDOK INDAH MALL</v>
      </c>
    </row>
    <row r="8278" spans="1:12" x14ac:dyDescent="0.25">
      <c r="A8278" t="str">
        <f t="shared" si="260"/>
        <v>T-8277</v>
      </c>
      <c r="B8278" s="3" t="s">
        <v>2585</v>
      </c>
      <c r="C8278" s="6">
        <v>45528</v>
      </c>
      <c r="D8278" s="3" t="s">
        <v>46</v>
      </c>
      <c r="E8278" s="3" t="s">
        <v>2535</v>
      </c>
      <c r="F8278" s="10">
        <v>1</v>
      </c>
      <c r="G8278">
        <f>VLOOKUP(E8278,'Data Produk'!$A$2:$E$2517,5,FALSE)</f>
        <v>280000</v>
      </c>
      <c r="H8278">
        <f t="shared" si="259"/>
        <v>280000</v>
      </c>
      <c r="I8278" t="str">
        <f>VLOOKUP(E8278,'Data Produk'!$A$2:$E$2517,3,FALSE)</f>
        <v>BHINNEKA ATOM87 MECHANICAL KEYBOARD BLACK RED SWITCH</v>
      </c>
      <c r="J8278" t="str">
        <f>VLOOKUP(E8278,'Data Produk'!$A$2:$E$2517,4,FALSE)</f>
        <v>KEYBOARD GAMING</v>
      </c>
      <c r="K8278" t="str">
        <f>VLOOKUP(D8278,'Data Outlet'!$A$2:$D$17,4,FALSE)</f>
        <v>Citra Dewi</v>
      </c>
      <c r="L8278" t="str">
        <f>VLOOKUP(D8278,'Data Outlet'!$A$2:$D$17,2,FALSE)</f>
        <v>PONDOK INDAH MALL</v>
      </c>
    </row>
    <row r="8279" spans="1:12" x14ac:dyDescent="0.25">
      <c r="A8279" t="str">
        <f t="shared" si="260"/>
        <v>T-8278</v>
      </c>
      <c r="B8279" s="3" t="s">
        <v>2585</v>
      </c>
      <c r="C8279" s="6">
        <v>45526</v>
      </c>
      <c r="D8279" s="3" t="s">
        <v>46</v>
      </c>
      <c r="E8279" s="3" t="s">
        <v>2334</v>
      </c>
      <c r="F8279" s="10">
        <v>1</v>
      </c>
      <c r="G8279">
        <f>VLOOKUP(E8279,'Data Produk'!$A$2:$E$2517,5,FALSE)</f>
        <v>160300</v>
      </c>
      <c r="H8279">
        <f t="shared" si="259"/>
        <v>160300</v>
      </c>
      <c r="I8279" t="str">
        <f>VLOOKUP(E8279,'Data Produk'!$A$2:$E$2517,3,FALSE)</f>
        <v>BHINNEKA GO VIBE WH05 WIRELESS HEADSET BLUE</v>
      </c>
      <c r="J8279" t="str">
        <f>VLOOKUP(E8279,'Data Produk'!$A$2:$E$2517,4,FALSE)</f>
        <v>WIRELESS HEADSET</v>
      </c>
      <c r="K8279" t="str">
        <f>VLOOKUP(D8279,'Data Outlet'!$A$2:$D$17,4,FALSE)</f>
        <v>Citra Dewi</v>
      </c>
      <c r="L8279" t="str">
        <f>VLOOKUP(D8279,'Data Outlet'!$A$2:$D$17,2,FALSE)</f>
        <v>PONDOK INDAH MALL</v>
      </c>
    </row>
    <row r="8280" spans="1:12" x14ac:dyDescent="0.25">
      <c r="A8280" t="str">
        <f t="shared" si="260"/>
        <v>T-8279</v>
      </c>
      <c r="B8280" s="3" t="s">
        <v>2585</v>
      </c>
      <c r="C8280" s="6">
        <v>45517</v>
      </c>
      <c r="D8280" s="3" t="s">
        <v>46</v>
      </c>
      <c r="E8280" s="3" t="s">
        <v>2536</v>
      </c>
      <c r="F8280" s="10">
        <v>2</v>
      </c>
      <c r="G8280">
        <f>VLOOKUP(E8280,'Data Produk'!$A$2:$E$2517,5,FALSE)</f>
        <v>941500</v>
      </c>
      <c r="H8280">
        <f t="shared" si="259"/>
        <v>1883000</v>
      </c>
      <c r="I8280" t="str">
        <f>VLOOKUP(E8280,'Data Produk'!$A$2:$E$2517,3,FALSE)</f>
        <v>BHINNEKA MAXFIT70 70% MECHANICAL KEYBOARD VIBRANT UTILITY (BLACK GRAY) BROWN SWITCH</v>
      </c>
      <c r="J8280" t="str">
        <f>VLOOKUP(E8280,'Data Produk'!$A$2:$E$2517,4,FALSE)</f>
        <v>KEYBOARD GAMING</v>
      </c>
      <c r="K8280" t="str">
        <f>VLOOKUP(D8280,'Data Outlet'!$A$2:$D$17,4,FALSE)</f>
        <v>Citra Dewi</v>
      </c>
      <c r="L8280" t="str">
        <f>VLOOKUP(D8280,'Data Outlet'!$A$2:$D$17,2,FALSE)</f>
        <v>PONDOK INDAH MALL</v>
      </c>
    </row>
    <row r="8281" spans="1:12" x14ac:dyDescent="0.25">
      <c r="A8281" t="str">
        <f t="shared" si="260"/>
        <v>T-8280</v>
      </c>
      <c r="B8281" s="3" t="s">
        <v>2585</v>
      </c>
      <c r="C8281" s="6">
        <v>45513</v>
      </c>
      <c r="D8281" s="3" t="s">
        <v>46</v>
      </c>
      <c r="E8281" s="3" t="s">
        <v>2537</v>
      </c>
      <c r="F8281" s="10">
        <v>1</v>
      </c>
      <c r="G8281">
        <f>VLOOKUP(E8281,'Data Produk'!$A$2:$E$2517,5,FALSE)</f>
        <v>941500</v>
      </c>
      <c r="H8281">
        <f t="shared" si="259"/>
        <v>941500</v>
      </c>
      <c r="I8281" t="str">
        <f>VLOOKUP(E8281,'Data Produk'!$A$2:$E$2517,3,FALSE)</f>
        <v>BHINNEKA MAXFIT70 70% MECHANICAL KEYBOARD GRAND COBALT (BLACK BLUE) BROWN SWITCH</v>
      </c>
      <c r="J8281" t="str">
        <f>VLOOKUP(E8281,'Data Produk'!$A$2:$E$2517,4,FALSE)</f>
        <v>KEYBOARD GAMING</v>
      </c>
      <c r="K8281" t="str">
        <f>VLOOKUP(D8281,'Data Outlet'!$A$2:$D$17,4,FALSE)</f>
        <v>Citra Dewi</v>
      </c>
      <c r="L8281" t="str">
        <f>VLOOKUP(D8281,'Data Outlet'!$A$2:$D$17,2,FALSE)</f>
        <v>PONDOK INDAH MALL</v>
      </c>
    </row>
    <row r="8282" spans="1:12" x14ac:dyDescent="0.25">
      <c r="A8282" t="str">
        <f t="shared" si="260"/>
        <v>T-8281</v>
      </c>
      <c r="B8282" s="3" t="s">
        <v>2585</v>
      </c>
      <c r="C8282" s="6">
        <v>45508</v>
      </c>
      <c r="D8282" s="3" t="s">
        <v>46</v>
      </c>
      <c r="E8282" s="3" t="s">
        <v>2538</v>
      </c>
      <c r="F8282" s="10">
        <v>1</v>
      </c>
      <c r="G8282">
        <f>VLOOKUP(E8282,'Data Produk'!$A$2:$E$2517,5,FALSE)</f>
        <v>24500</v>
      </c>
      <c r="H8282">
        <f t="shared" si="259"/>
        <v>24500</v>
      </c>
      <c r="I8282" t="str">
        <f>VLOOKUP(E8282,'Data Produk'!$A$2:$E$2517,3,FALSE)</f>
        <v>BHINNEKA DURALINK KCB1201 BLACK</v>
      </c>
      <c r="J8282" t="str">
        <f>VLOOKUP(E8282,'Data Produk'!$A$2:$E$2517,4,FALSE)</f>
        <v>CABLE</v>
      </c>
      <c r="K8282" t="str">
        <f>VLOOKUP(D8282,'Data Outlet'!$A$2:$D$17,4,FALSE)</f>
        <v>Citra Dewi</v>
      </c>
      <c r="L8282" t="str">
        <f>VLOOKUP(D8282,'Data Outlet'!$A$2:$D$17,2,FALSE)</f>
        <v>PONDOK INDAH MALL</v>
      </c>
    </row>
    <row r="8283" spans="1:12" x14ac:dyDescent="0.25">
      <c r="A8283" t="str">
        <f t="shared" si="260"/>
        <v>T-8282</v>
      </c>
      <c r="B8283" s="3" t="s">
        <v>2585</v>
      </c>
      <c r="C8283" s="6">
        <v>45516</v>
      </c>
      <c r="D8283" s="3" t="s">
        <v>46</v>
      </c>
      <c r="E8283" s="3" t="s">
        <v>2539</v>
      </c>
      <c r="F8283" s="10">
        <v>1</v>
      </c>
      <c r="G8283">
        <f>VLOOKUP(E8283,'Data Produk'!$A$2:$E$2517,5,FALSE)</f>
        <v>279300</v>
      </c>
      <c r="H8283">
        <f t="shared" si="259"/>
        <v>279300</v>
      </c>
      <c r="I8283" t="str">
        <f>VLOOKUP(E8283,'Data Produk'!$A$2:$E$2517,3,FALSE)</f>
        <v>BHINNEKA POWER PLUS 65W 3-PORTS GAN CHARGER (PD/PPS+QC) BLACK</v>
      </c>
      <c r="J8283" t="str">
        <f>VLOOKUP(E8283,'Data Produk'!$A$2:$E$2517,4,FALSE)</f>
        <v>CHARGER</v>
      </c>
      <c r="K8283" t="str">
        <f>VLOOKUP(D8283,'Data Outlet'!$A$2:$D$17,4,FALSE)</f>
        <v>Citra Dewi</v>
      </c>
      <c r="L8283" t="str">
        <f>VLOOKUP(D8283,'Data Outlet'!$A$2:$D$17,2,FALSE)</f>
        <v>PONDOK INDAH MALL</v>
      </c>
    </row>
    <row r="8284" spans="1:12" x14ac:dyDescent="0.25">
      <c r="A8284" t="str">
        <f t="shared" si="260"/>
        <v>T-8283</v>
      </c>
      <c r="B8284" s="3" t="s">
        <v>2585</v>
      </c>
      <c r="C8284" s="6">
        <v>45524</v>
      </c>
      <c r="D8284" s="3" t="s">
        <v>46</v>
      </c>
      <c r="E8284" s="3" t="s">
        <v>2530</v>
      </c>
      <c r="F8284" s="10">
        <v>2</v>
      </c>
      <c r="G8284">
        <f>VLOOKUP(E8284,'Data Produk'!$A$2:$E$2517,5,FALSE)</f>
        <v>265300</v>
      </c>
      <c r="H8284">
        <f t="shared" si="259"/>
        <v>530600</v>
      </c>
      <c r="I8284" t="str">
        <f>VLOOKUP(E8284,'Data Produk'!$A$2:$E$2517,3,FALSE)</f>
        <v>BHINNEKA SHOOTER II WGP13 GAMEPAD WHITE</v>
      </c>
      <c r="J8284" t="str">
        <f>VLOOKUP(E8284,'Data Produk'!$A$2:$E$2517,4,FALSE)</f>
        <v>GAMEPAD</v>
      </c>
      <c r="K8284" t="str">
        <f>VLOOKUP(D8284,'Data Outlet'!$A$2:$D$17,4,FALSE)</f>
        <v>Citra Dewi</v>
      </c>
      <c r="L8284" t="str">
        <f>VLOOKUP(D8284,'Data Outlet'!$A$2:$D$17,2,FALSE)</f>
        <v>PONDOK INDAH MALL</v>
      </c>
    </row>
    <row r="8285" spans="1:12" x14ac:dyDescent="0.25">
      <c r="A8285" t="str">
        <f t="shared" si="260"/>
        <v>T-8284</v>
      </c>
      <c r="B8285" s="3" t="s">
        <v>2585</v>
      </c>
      <c r="C8285" s="6">
        <v>45531</v>
      </c>
      <c r="D8285" s="3" t="s">
        <v>46</v>
      </c>
      <c r="E8285" s="3" t="s">
        <v>2540</v>
      </c>
      <c r="F8285" s="10">
        <v>2</v>
      </c>
      <c r="G8285">
        <f>VLOOKUP(E8285,'Data Produk'!$A$2:$E$2517,5,FALSE)</f>
        <v>286300</v>
      </c>
      <c r="H8285">
        <f t="shared" si="259"/>
        <v>572600</v>
      </c>
      <c r="I8285" t="str">
        <f>VLOOKUP(E8285,'Data Produk'!$A$2:$E$2517,3,FALSE)</f>
        <v>BHINNEKA ATOM104 MECHANICAL KEYBOARD BLACK RED SWITCH</v>
      </c>
      <c r="J8285" t="str">
        <f>VLOOKUP(E8285,'Data Produk'!$A$2:$E$2517,4,FALSE)</f>
        <v>KEYBOARD GAMING</v>
      </c>
      <c r="K8285" t="str">
        <f>VLOOKUP(D8285,'Data Outlet'!$A$2:$D$17,4,FALSE)</f>
        <v>Citra Dewi</v>
      </c>
      <c r="L8285" t="str">
        <f>VLOOKUP(D8285,'Data Outlet'!$A$2:$D$17,2,FALSE)</f>
        <v>PONDOK INDAH MALL</v>
      </c>
    </row>
    <row r="8286" spans="1:12" x14ac:dyDescent="0.25">
      <c r="A8286" t="str">
        <f t="shared" si="260"/>
        <v>T-8285</v>
      </c>
      <c r="B8286" s="3" t="s">
        <v>2585</v>
      </c>
      <c r="C8286" s="6">
        <v>45520</v>
      </c>
      <c r="D8286" s="3" t="s">
        <v>46</v>
      </c>
      <c r="E8286" s="3" t="s">
        <v>2480</v>
      </c>
      <c r="F8286" s="10">
        <v>1</v>
      </c>
      <c r="G8286">
        <f>VLOOKUP(E8286,'Data Produk'!$A$2:$E$2517,5,FALSE)</f>
        <v>349300</v>
      </c>
      <c r="H8286">
        <f t="shared" si="259"/>
        <v>349300</v>
      </c>
      <c r="I8286" t="str">
        <f>VLOOKUP(E8286,'Data Produk'!$A$2:$E$2517,3,FALSE)</f>
        <v>BHINNEKA ATO MP905 DESKMAT ONE PIECE ROBIN</v>
      </c>
      <c r="J8286" t="str">
        <f>VLOOKUP(E8286,'Data Produk'!$A$2:$E$2517,4,FALSE)</f>
        <v>DESKMAT</v>
      </c>
      <c r="K8286" t="str">
        <f>VLOOKUP(D8286,'Data Outlet'!$A$2:$D$17,4,FALSE)</f>
        <v>Citra Dewi</v>
      </c>
      <c r="L8286" t="str">
        <f>VLOOKUP(D8286,'Data Outlet'!$A$2:$D$17,2,FALSE)</f>
        <v>PONDOK INDAH MALL</v>
      </c>
    </row>
    <row r="8287" spans="1:12" x14ac:dyDescent="0.25">
      <c r="A8287" t="str">
        <f t="shared" si="260"/>
        <v>T-8286</v>
      </c>
      <c r="B8287" s="3" t="s">
        <v>2585</v>
      </c>
      <c r="C8287" s="6">
        <v>45522</v>
      </c>
      <c r="D8287" s="3" t="s">
        <v>46</v>
      </c>
      <c r="E8287" s="3" t="s">
        <v>2327</v>
      </c>
      <c r="F8287" s="10">
        <v>1</v>
      </c>
      <c r="G8287">
        <f>VLOOKUP(E8287,'Data Produk'!$A$2:$E$2517,5,FALSE)</f>
        <v>83300</v>
      </c>
      <c r="H8287">
        <f t="shared" si="259"/>
        <v>83300</v>
      </c>
      <c r="I8287" t="str">
        <f>VLOOKUP(E8287,'Data Produk'!$A$2:$E$2517,3,FALSE)</f>
        <v>BHINNEKA GO W193 OFFICE MOUSE BLUE</v>
      </c>
      <c r="J8287" t="str">
        <f>VLOOKUP(E8287,'Data Produk'!$A$2:$E$2517,4,FALSE)</f>
        <v>OFFICE MOUSE</v>
      </c>
      <c r="K8287" t="str">
        <f>VLOOKUP(D8287,'Data Outlet'!$A$2:$D$17,4,FALSE)</f>
        <v>Citra Dewi</v>
      </c>
      <c r="L8287" t="str">
        <f>VLOOKUP(D8287,'Data Outlet'!$A$2:$D$17,2,FALSE)</f>
        <v>PONDOK INDAH MALL</v>
      </c>
    </row>
    <row r="8288" spans="1:12" x14ac:dyDescent="0.25">
      <c r="A8288" t="str">
        <f t="shared" si="260"/>
        <v>T-8287</v>
      </c>
      <c r="B8288" s="3" t="s">
        <v>2585</v>
      </c>
      <c r="C8288" s="6">
        <v>45516</v>
      </c>
      <c r="D8288" s="3" t="s">
        <v>46</v>
      </c>
      <c r="E8288" s="3" t="s">
        <v>2541</v>
      </c>
      <c r="F8288" s="10">
        <v>3</v>
      </c>
      <c r="G8288">
        <f>VLOOKUP(E8288,'Data Produk'!$A$2:$E$2517,5,FALSE)</f>
        <v>209300</v>
      </c>
      <c r="H8288">
        <f t="shared" si="259"/>
        <v>627900</v>
      </c>
      <c r="I8288" t="str">
        <f>VLOOKUP(E8288,'Data Produk'!$A$2:$E$2517,3,FALSE)</f>
        <v>BHINNEKA ATO MP905 C DESKMAT MAHA5 TIM</v>
      </c>
      <c r="J8288" t="str">
        <f>VLOOKUP(E8288,'Data Produk'!$A$2:$E$2517,4,FALSE)</f>
        <v>DESKMAT</v>
      </c>
      <c r="K8288" t="str">
        <f>VLOOKUP(D8288,'Data Outlet'!$A$2:$D$17,4,FALSE)</f>
        <v>Citra Dewi</v>
      </c>
      <c r="L8288" t="str">
        <f>VLOOKUP(D8288,'Data Outlet'!$A$2:$D$17,2,FALSE)</f>
        <v>PONDOK INDAH MALL</v>
      </c>
    </row>
    <row r="8289" spans="1:12" x14ac:dyDescent="0.25">
      <c r="A8289" t="str">
        <f t="shared" si="260"/>
        <v>T-8288</v>
      </c>
      <c r="B8289" s="3" t="s">
        <v>2585</v>
      </c>
      <c r="C8289" s="6">
        <v>45512</v>
      </c>
      <c r="D8289" s="3" t="s">
        <v>46</v>
      </c>
      <c r="E8289" s="3" t="s">
        <v>2455</v>
      </c>
      <c r="F8289" s="10">
        <v>1</v>
      </c>
      <c r="G8289">
        <f>VLOOKUP(E8289,'Data Produk'!$A$2:$E$2517,5,FALSE)</f>
        <v>139300</v>
      </c>
      <c r="H8289">
        <f t="shared" si="259"/>
        <v>139300</v>
      </c>
      <c r="I8289" t="str">
        <f>VLOOKUP(E8289,'Data Produk'!$A$2:$E$2517,3,FALSE)</f>
        <v>BHINNEKA VENOM II WGC2 GAMING MOUSE PINK</v>
      </c>
      <c r="J8289" t="str">
        <f>VLOOKUP(E8289,'Data Produk'!$A$2:$E$2517,4,FALSE)</f>
        <v>MOUSE GAMING</v>
      </c>
      <c r="K8289" t="str">
        <f>VLOOKUP(D8289,'Data Outlet'!$A$2:$D$17,4,FALSE)</f>
        <v>Citra Dewi</v>
      </c>
      <c r="L8289" t="str">
        <f>VLOOKUP(D8289,'Data Outlet'!$A$2:$D$17,2,FALSE)</f>
        <v>PONDOK INDAH MALL</v>
      </c>
    </row>
    <row r="8290" spans="1:12" x14ac:dyDescent="0.25">
      <c r="A8290" t="str">
        <f t="shared" si="260"/>
        <v>T-8289</v>
      </c>
      <c r="B8290" s="3" t="s">
        <v>2585</v>
      </c>
      <c r="C8290" s="6">
        <v>45517</v>
      </c>
      <c r="D8290" s="3" t="s">
        <v>46</v>
      </c>
      <c r="E8290" s="3" t="s">
        <v>2542</v>
      </c>
      <c r="F8290" s="10">
        <v>5</v>
      </c>
      <c r="G8290">
        <f>VLOOKUP(E8290,'Data Produk'!$A$2:$E$2517,5,FALSE)</f>
        <v>280000</v>
      </c>
      <c r="H8290">
        <f t="shared" si="259"/>
        <v>1400000</v>
      </c>
      <c r="I8290" t="str">
        <f>VLOOKUP(E8290,'Data Produk'!$A$2:$E$2517,3,FALSE)</f>
        <v>BHINNEKA ATOM87 MECHANICAL KEYBOARD BLACK BLUE SWITCH</v>
      </c>
      <c r="J8290" t="str">
        <f>VLOOKUP(E8290,'Data Produk'!$A$2:$E$2517,4,FALSE)</f>
        <v>KEYBOARD GAMING</v>
      </c>
      <c r="K8290" t="str">
        <f>VLOOKUP(D8290,'Data Outlet'!$A$2:$D$17,4,FALSE)</f>
        <v>Citra Dewi</v>
      </c>
      <c r="L8290" t="str">
        <f>VLOOKUP(D8290,'Data Outlet'!$A$2:$D$17,2,FALSE)</f>
        <v>PONDOK INDAH MALL</v>
      </c>
    </row>
    <row r="8291" spans="1:12" x14ac:dyDescent="0.25">
      <c r="A8291" t="str">
        <f t="shared" si="260"/>
        <v>T-8290</v>
      </c>
      <c r="B8291" s="3" t="s">
        <v>2585</v>
      </c>
      <c r="C8291" s="6">
        <v>45520</v>
      </c>
      <c r="D8291" s="3" t="s">
        <v>46</v>
      </c>
      <c r="E8291" s="3" t="s">
        <v>2486</v>
      </c>
      <c r="F8291" s="10">
        <v>1</v>
      </c>
      <c r="G8291">
        <f>VLOOKUP(E8291,'Data Produk'!$A$2:$E$2517,5,FALSE)</f>
        <v>174300</v>
      </c>
      <c r="H8291">
        <f t="shared" si="259"/>
        <v>174300</v>
      </c>
      <c r="I8291" t="str">
        <f>VLOOKUP(E8291,'Data Produk'!$A$2:$E$2517,3,FALSE)</f>
        <v>BHINNEKA GO VIBE WH05 WIRELESS HEADSET BEIGE</v>
      </c>
      <c r="J8291" t="str">
        <f>VLOOKUP(E8291,'Data Produk'!$A$2:$E$2517,4,FALSE)</f>
        <v>WIRELESS HEADSET</v>
      </c>
      <c r="K8291" t="str">
        <f>VLOOKUP(D8291,'Data Outlet'!$A$2:$D$17,4,FALSE)</f>
        <v>Citra Dewi</v>
      </c>
      <c r="L8291" t="str">
        <f>VLOOKUP(D8291,'Data Outlet'!$A$2:$D$17,2,FALSE)</f>
        <v>PONDOK INDAH MALL</v>
      </c>
    </row>
    <row r="8292" spans="1:12" x14ac:dyDescent="0.25">
      <c r="A8292" t="str">
        <f t="shared" si="260"/>
        <v>T-8291</v>
      </c>
      <c r="B8292" s="3" t="s">
        <v>2585</v>
      </c>
      <c r="C8292" s="6">
        <v>45532</v>
      </c>
      <c r="D8292" s="3" t="s">
        <v>46</v>
      </c>
      <c r="E8292" s="3" t="s">
        <v>2311</v>
      </c>
      <c r="F8292" s="10">
        <v>1</v>
      </c>
      <c r="G8292">
        <f>VLOOKUP(E8292,'Data Produk'!$A$2:$E$2517,5,FALSE)</f>
        <v>83300</v>
      </c>
      <c r="H8292">
        <f t="shared" si="259"/>
        <v>83300</v>
      </c>
      <c r="I8292" t="str">
        <f>VLOOKUP(E8292,'Data Produk'!$A$2:$E$2517,3,FALSE)</f>
        <v>BHINNEKA WAVE11 TW11 V2 TRUE WIRELESS BEIGE</v>
      </c>
      <c r="J8292" t="str">
        <f>VLOOKUP(E8292,'Data Produk'!$A$2:$E$2517,4,FALSE)</f>
        <v>TWS</v>
      </c>
      <c r="K8292" t="str">
        <f>VLOOKUP(D8292,'Data Outlet'!$A$2:$D$17,4,FALSE)</f>
        <v>Citra Dewi</v>
      </c>
      <c r="L8292" t="str">
        <f>VLOOKUP(D8292,'Data Outlet'!$A$2:$D$17,2,FALSE)</f>
        <v>PONDOK INDAH MALL</v>
      </c>
    </row>
    <row r="8293" spans="1:12" x14ac:dyDescent="0.25">
      <c r="A8293" t="str">
        <f t="shared" si="260"/>
        <v>T-8292</v>
      </c>
      <c r="B8293" s="3" t="s">
        <v>2585</v>
      </c>
      <c r="C8293" s="6">
        <v>45524</v>
      </c>
      <c r="D8293" s="3" t="s">
        <v>46</v>
      </c>
      <c r="E8293" s="3" t="s">
        <v>2366</v>
      </c>
      <c r="F8293" s="10">
        <v>7</v>
      </c>
      <c r="G8293">
        <f>VLOOKUP(E8293,'Data Produk'!$A$2:$E$2517,5,FALSE)</f>
        <v>174300</v>
      </c>
      <c r="H8293">
        <f t="shared" si="259"/>
        <v>1220100</v>
      </c>
      <c r="I8293" t="str">
        <f>VLOOKUP(E8293,'Data Produk'!$A$2:$E$2517,3,FALSE)</f>
        <v>BHINNEKA ATO MP905 B DESKMAT MAHA5 ALIA</v>
      </c>
      <c r="J8293" t="str">
        <f>VLOOKUP(E8293,'Data Produk'!$A$2:$E$2517,4,FALSE)</f>
        <v>DESKMAT</v>
      </c>
      <c r="K8293" t="str">
        <f>VLOOKUP(D8293,'Data Outlet'!$A$2:$D$17,4,FALSE)</f>
        <v>Citra Dewi</v>
      </c>
      <c r="L8293" t="str">
        <f>VLOOKUP(D8293,'Data Outlet'!$A$2:$D$17,2,FALSE)</f>
        <v>PONDOK INDAH MALL</v>
      </c>
    </row>
    <row r="8294" spans="1:12" x14ac:dyDescent="0.25">
      <c r="A8294" t="str">
        <f t="shared" si="260"/>
        <v>T-8293</v>
      </c>
      <c r="B8294" s="3" t="s">
        <v>2585</v>
      </c>
      <c r="C8294" s="6">
        <v>45523</v>
      </c>
      <c r="D8294" s="3" t="s">
        <v>46</v>
      </c>
      <c r="E8294" s="3" t="s">
        <v>2309</v>
      </c>
      <c r="F8294" s="10">
        <v>4</v>
      </c>
      <c r="G8294">
        <f>VLOOKUP(E8294,'Data Produk'!$A$2:$E$2517,5,FALSE)</f>
        <v>111300</v>
      </c>
      <c r="H8294">
        <f t="shared" si="259"/>
        <v>445200</v>
      </c>
      <c r="I8294" t="str">
        <f>VLOOKUP(E8294,'Data Produk'!$A$2:$E$2517,3,FALSE)</f>
        <v>BHINNEKA WAVE13 TW13 TRUE WIRELESS BLACK</v>
      </c>
      <c r="J8294" t="str">
        <f>VLOOKUP(E8294,'Data Produk'!$A$2:$E$2517,4,FALSE)</f>
        <v>TWS</v>
      </c>
      <c r="K8294" t="str">
        <f>VLOOKUP(D8294,'Data Outlet'!$A$2:$D$17,4,FALSE)</f>
        <v>Citra Dewi</v>
      </c>
      <c r="L8294" t="str">
        <f>VLOOKUP(D8294,'Data Outlet'!$A$2:$D$17,2,FALSE)</f>
        <v>PONDOK INDAH MALL</v>
      </c>
    </row>
    <row r="8295" spans="1:12" x14ac:dyDescent="0.25">
      <c r="A8295" t="str">
        <f t="shared" si="260"/>
        <v>T-8294</v>
      </c>
      <c r="B8295" s="3" t="s">
        <v>2585</v>
      </c>
      <c r="C8295" s="6">
        <v>45531</v>
      </c>
      <c r="D8295" s="3" t="s">
        <v>46</v>
      </c>
      <c r="E8295" s="3" t="s">
        <v>2473</v>
      </c>
      <c r="F8295" s="10">
        <v>3</v>
      </c>
      <c r="G8295">
        <f>VLOOKUP(E8295,'Data Produk'!$A$2:$E$2517,5,FALSE)</f>
        <v>24500</v>
      </c>
      <c r="H8295">
        <f t="shared" si="259"/>
        <v>73500</v>
      </c>
      <c r="I8295" t="str">
        <f>VLOOKUP(E8295,'Data Produk'!$A$2:$E$2517,3,FALSE)</f>
        <v>BHINNEKA LINKBUDS ES4 WIRED EARBUDS WHITE</v>
      </c>
      <c r="J8295" t="str">
        <f>VLOOKUP(E8295,'Data Produk'!$A$2:$E$2517,4,FALSE)</f>
        <v>EARPHONE</v>
      </c>
      <c r="K8295" t="str">
        <f>VLOOKUP(D8295,'Data Outlet'!$A$2:$D$17,4,FALSE)</f>
        <v>Citra Dewi</v>
      </c>
      <c r="L8295" t="str">
        <f>VLOOKUP(D8295,'Data Outlet'!$A$2:$D$17,2,FALSE)</f>
        <v>PONDOK INDAH MALL</v>
      </c>
    </row>
    <row r="8296" spans="1:12" x14ac:dyDescent="0.25">
      <c r="A8296" t="str">
        <f t="shared" si="260"/>
        <v>T-8295</v>
      </c>
      <c r="B8296" s="3" t="s">
        <v>2585</v>
      </c>
      <c r="C8296" s="6">
        <v>45522</v>
      </c>
      <c r="D8296" s="3" t="s">
        <v>46</v>
      </c>
      <c r="E8296" s="3" t="s">
        <v>2468</v>
      </c>
      <c r="F8296" s="10">
        <v>1</v>
      </c>
      <c r="G8296">
        <f>VLOOKUP(E8296,'Data Produk'!$A$2:$E$2517,5,FALSE)</f>
        <v>349300</v>
      </c>
      <c r="H8296">
        <f t="shared" si="259"/>
        <v>349300</v>
      </c>
      <c r="I8296" t="str">
        <f>VLOOKUP(E8296,'Data Produk'!$A$2:$E$2517,3,FALSE)</f>
        <v>BHINNEKA ATO MP905 DESKMAT ONE PIECE ZORO</v>
      </c>
      <c r="J8296" t="str">
        <f>VLOOKUP(E8296,'Data Produk'!$A$2:$E$2517,4,FALSE)</f>
        <v>DESKMAT</v>
      </c>
      <c r="K8296" t="str">
        <f>VLOOKUP(D8296,'Data Outlet'!$A$2:$D$17,4,FALSE)</f>
        <v>Citra Dewi</v>
      </c>
      <c r="L8296" t="str">
        <f>VLOOKUP(D8296,'Data Outlet'!$A$2:$D$17,2,FALSE)</f>
        <v>PONDOK INDAH MALL</v>
      </c>
    </row>
    <row r="8297" spans="1:12" x14ac:dyDescent="0.25">
      <c r="A8297" t="str">
        <f t="shared" si="260"/>
        <v>T-8296</v>
      </c>
      <c r="B8297" s="3" t="s">
        <v>2585</v>
      </c>
      <c r="C8297" s="6">
        <v>45514</v>
      </c>
      <c r="D8297" s="3" t="s">
        <v>46</v>
      </c>
      <c r="E8297" s="3" t="s">
        <v>2453</v>
      </c>
      <c r="F8297" s="10">
        <v>2</v>
      </c>
      <c r="G8297">
        <f>VLOOKUP(E8297,'Data Produk'!$A$2:$E$2517,5,FALSE)</f>
        <v>349300</v>
      </c>
      <c r="H8297">
        <f t="shared" si="259"/>
        <v>698600</v>
      </c>
      <c r="I8297" t="str">
        <f>VLOOKUP(E8297,'Data Produk'!$A$2:$E$2517,3,FALSE)</f>
        <v>BHINNEKA ATO MP905 DESKMAT ONE PIECE LUFFY</v>
      </c>
      <c r="J8297" t="str">
        <f>VLOOKUP(E8297,'Data Produk'!$A$2:$E$2517,4,FALSE)</f>
        <v>DESKMAT</v>
      </c>
      <c r="K8297" t="str">
        <f>VLOOKUP(D8297,'Data Outlet'!$A$2:$D$17,4,FALSE)</f>
        <v>Citra Dewi</v>
      </c>
      <c r="L8297" t="str">
        <f>VLOOKUP(D8297,'Data Outlet'!$A$2:$D$17,2,FALSE)</f>
        <v>PONDOK INDAH MALL</v>
      </c>
    </row>
    <row r="8298" spans="1:12" x14ac:dyDescent="0.25">
      <c r="A8298" t="str">
        <f t="shared" si="260"/>
        <v>T-8297</v>
      </c>
      <c r="B8298" s="3" t="s">
        <v>2585</v>
      </c>
      <c r="C8298" s="6">
        <v>45525</v>
      </c>
      <c r="D8298" s="3" t="s">
        <v>46</v>
      </c>
      <c r="E8298" s="3" t="s">
        <v>2357</v>
      </c>
      <c r="F8298" s="10">
        <v>1</v>
      </c>
      <c r="G8298">
        <f>VLOOKUP(E8298,'Data Produk'!$A$2:$E$2517,5,FALSE)</f>
        <v>209300</v>
      </c>
      <c r="H8298">
        <f t="shared" si="259"/>
        <v>209300</v>
      </c>
      <c r="I8298" t="str">
        <f>VLOOKUP(E8298,'Data Produk'!$A$2:$E$2517,3,FALSE)</f>
        <v>BHINNEKA CRYPTO WGC3 GAMING MOUSE BLACK</v>
      </c>
      <c r="J8298" t="str">
        <f>VLOOKUP(E8298,'Data Produk'!$A$2:$E$2517,4,FALSE)</f>
        <v>MOUSE GAMING</v>
      </c>
      <c r="K8298" t="str">
        <f>VLOOKUP(D8298,'Data Outlet'!$A$2:$D$17,4,FALSE)</f>
        <v>Citra Dewi</v>
      </c>
      <c r="L8298" t="str">
        <f>VLOOKUP(D8298,'Data Outlet'!$A$2:$D$17,2,FALSE)</f>
        <v>PONDOK INDAH MALL</v>
      </c>
    </row>
    <row r="8299" spans="1:12" x14ac:dyDescent="0.25">
      <c r="A8299" t="str">
        <f t="shared" si="260"/>
        <v>T-8298</v>
      </c>
      <c r="B8299" s="3" t="s">
        <v>2585</v>
      </c>
      <c r="C8299" s="6">
        <v>45519</v>
      </c>
      <c r="D8299" s="3" t="s">
        <v>46</v>
      </c>
      <c r="E8299" s="3" t="s">
        <v>2368</v>
      </c>
      <c r="F8299" s="10">
        <v>1</v>
      </c>
      <c r="G8299">
        <f>VLOOKUP(E8299,'Data Produk'!$A$2:$E$2517,5,FALSE)</f>
        <v>139300</v>
      </c>
      <c r="H8299">
        <f t="shared" si="259"/>
        <v>139300</v>
      </c>
      <c r="I8299" t="str">
        <f>VLOOKUP(E8299,'Data Produk'!$A$2:$E$2517,3,FALSE)</f>
        <v>BHINNEKA TOWER II AC304 PRO HEADSET ACCESSORIES BLACK</v>
      </c>
      <c r="J8299" t="str">
        <f>VLOOKUP(E8299,'Data Produk'!$A$2:$E$2517,4,FALSE)</f>
        <v>OTHER ACCESSORIES</v>
      </c>
      <c r="K8299" t="str">
        <f>VLOOKUP(D8299,'Data Outlet'!$A$2:$D$17,4,FALSE)</f>
        <v>Citra Dewi</v>
      </c>
      <c r="L8299" t="str">
        <f>VLOOKUP(D8299,'Data Outlet'!$A$2:$D$17,2,FALSE)</f>
        <v>PONDOK INDAH MALL</v>
      </c>
    </row>
    <row r="8300" spans="1:12" x14ac:dyDescent="0.25">
      <c r="A8300" t="str">
        <f t="shared" si="260"/>
        <v>T-8299</v>
      </c>
      <c r="B8300" s="3" t="s">
        <v>2585</v>
      </c>
      <c r="C8300" s="6">
        <v>45535</v>
      </c>
      <c r="D8300" s="3" t="s">
        <v>46</v>
      </c>
      <c r="E8300" s="3" t="s">
        <v>2463</v>
      </c>
      <c r="F8300" s="10">
        <v>2</v>
      </c>
      <c r="G8300">
        <f>VLOOKUP(E8300,'Data Produk'!$A$2:$E$2517,5,FALSE)</f>
        <v>629300</v>
      </c>
      <c r="H8300">
        <f t="shared" si="259"/>
        <v>1258600</v>
      </c>
      <c r="I8300" t="str">
        <f>VLOOKUP(E8300,'Data Produk'!$A$2:$E$2517,3,FALSE)</f>
        <v>BHINNEKA ARIA XD7 GAMING MOUSE LUFFY</v>
      </c>
      <c r="J8300" t="str">
        <f>VLOOKUP(E8300,'Data Produk'!$A$2:$E$2517,4,FALSE)</f>
        <v>MOUSE GAMING</v>
      </c>
      <c r="K8300" t="str">
        <f>VLOOKUP(D8300,'Data Outlet'!$A$2:$D$17,4,FALSE)</f>
        <v>Citra Dewi</v>
      </c>
      <c r="L8300" t="str">
        <f>VLOOKUP(D8300,'Data Outlet'!$A$2:$D$17,2,FALSE)</f>
        <v>PONDOK INDAH MALL</v>
      </c>
    </row>
    <row r="8301" spans="1:12" x14ac:dyDescent="0.25">
      <c r="A8301" t="str">
        <f t="shared" si="260"/>
        <v>T-8300</v>
      </c>
      <c r="B8301" s="3" t="s">
        <v>2585</v>
      </c>
      <c r="C8301" s="6">
        <v>45532</v>
      </c>
      <c r="D8301" s="3" t="s">
        <v>46</v>
      </c>
      <c r="E8301" s="3" t="s">
        <v>2330</v>
      </c>
      <c r="F8301" s="10">
        <v>3</v>
      </c>
      <c r="G8301">
        <f>VLOOKUP(E8301,'Data Produk'!$A$2:$E$2517,5,FALSE)</f>
        <v>350000</v>
      </c>
      <c r="H8301">
        <f t="shared" si="259"/>
        <v>1050000</v>
      </c>
      <c r="I8301" t="str">
        <f>VLOOKUP(E8301,'Data Produk'!$A$2:$E$2517,3,FALSE)</f>
        <v>BHINNEKA EOS PRO WGP15 GAMEPAD ELECTRA (WHITE)</v>
      </c>
      <c r="J8301" t="str">
        <f>VLOOKUP(E8301,'Data Produk'!$A$2:$E$2517,4,FALSE)</f>
        <v>GAMEPAD</v>
      </c>
      <c r="K8301" t="str">
        <f>VLOOKUP(D8301,'Data Outlet'!$A$2:$D$17,4,FALSE)</f>
        <v>Citra Dewi</v>
      </c>
      <c r="L8301" t="str">
        <f>VLOOKUP(D8301,'Data Outlet'!$A$2:$D$17,2,FALSE)</f>
        <v>PONDOK INDAH MALL</v>
      </c>
    </row>
    <row r="8302" spans="1:12" x14ac:dyDescent="0.25">
      <c r="A8302" t="str">
        <f t="shared" si="260"/>
        <v>T-8301</v>
      </c>
      <c r="B8302" s="3" t="s">
        <v>2585</v>
      </c>
      <c r="C8302" s="6">
        <v>45517</v>
      </c>
      <c r="D8302" s="3" t="s">
        <v>46</v>
      </c>
      <c r="E8302" s="3" t="s">
        <v>2543</v>
      </c>
      <c r="F8302" s="10">
        <v>2</v>
      </c>
      <c r="G8302">
        <f>VLOOKUP(E8302,'Data Produk'!$A$2:$E$2517,5,FALSE)</f>
        <v>139300</v>
      </c>
      <c r="H8302">
        <f t="shared" si="259"/>
        <v>278600</v>
      </c>
      <c r="I8302" t="str">
        <f>VLOOKUP(E8302,'Data Produk'!$A$2:$E$2517,3,FALSE)</f>
        <v>BHINNEKA WAVE13 TW13 TRUE WIRELESS BLUE</v>
      </c>
      <c r="J8302" t="str">
        <f>VLOOKUP(E8302,'Data Produk'!$A$2:$E$2517,4,FALSE)</f>
        <v>TWS</v>
      </c>
      <c r="K8302" t="str">
        <f>VLOOKUP(D8302,'Data Outlet'!$A$2:$D$17,4,FALSE)</f>
        <v>Citra Dewi</v>
      </c>
      <c r="L8302" t="str">
        <f>VLOOKUP(D8302,'Data Outlet'!$A$2:$D$17,2,FALSE)</f>
        <v>PONDOK INDAH MALL</v>
      </c>
    </row>
    <row r="8303" spans="1:12" x14ac:dyDescent="0.25">
      <c r="A8303" t="str">
        <f t="shared" si="260"/>
        <v>T-8302</v>
      </c>
      <c r="B8303" s="3" t="s">
        <v>2585</v>
      </c>
      <c r="C8303" s="6">
        <v>45520</v>
      </c>
      <c r="D8303" s="3" t="s">
        <v>46</v>
      </c>
      <c r="E8303" s="3" t="s">
        <v>2401</v>
      </c>
      <c r="F8303" s="10">
        <v>3</v>
      </c>
      <c r="G8303">
        <f>VLOOKUP(E8303,'Data Produk'!$A$2:$E$2517,5,FALSE)</f>
        <v>160300</v>
      </c>
      <c r="H8303">
        <f t="shared" si="259"/>
        <v>480900</v>
      </c>
      <c r="I8303" t="str">
        <f>VLOOKUP(E8303,'Data Produk'!$A$2:$E$2517,3,FALSE)</f>
        <v>BHINNEKA GO VIBE WH05 WIRELESS HEADSET BLACK</v>
      </c>
      <c r="J8303" t="str">
        <f>VLOOKUP(E8303,'Data Produk'!$A$2:$E$2517,4,FALSE)</f>
        <v>WIRELESS HEADSET</v>
      </c>
      <c r="K8303" t="str">
        <f>VLOOKUP(D8303,'Data Outlet'!$A$2:$D$17,4,FALSE)</f>
        <v>Citra Dewi</v>
      </c>
      <c r="L8303" t="str">
        <f>VLOOKUP(D8303,'Data Outlet'!$A$2:$D$17,2,FALSE)</f>
        <v>PONDOK INDAH MALL</v>
      </c>
    </row>
    <row r="8304" spans="1:12" x14ac:dyDescent="0.25">
      <c r="A8304" t="str">
        <f t="shared" si="260"/>
        <v>T-8303</v>
      </c>
      <c r="B8304" s="3" t="s">
        <v>2585</v>
      </c>
      <c r="C8304" s="6">
        <v>45520</v>
      </c>
      <c r="D8304" s="3" t="s">
        <v>46</v>
      </c>
      <c r="E8304" s="3" t="s">
        <v>2499</v>
      </c>
      <c r="F8304" s="10">
        <v>3</v>
      </c>
      <c r="G8304">
        <f>VLOOKUP(E8304,'Data Produk'!$A$2:$E$2517,5,FALSE)</f>
        <v>24500</v>
      </c>
      <c r="H8304">
        <f t="shared" si="259"/>
        <v>73500</v>
      </c>
      <c r="I8304" t="str">
        <f>VLOOKUP(E8304,'Data Produk'!$A$2:$E$2517,3,FALSE)</f>
        <v>BHINNEKA LINKBUDS ES4 WIRED EARBUDS BLACK</v>
      </c>
      <c r="J8304" t="str">
        <f>VLOOKUP(E8304,'Data Produk'!$A$2:$E$2517,4,FALSE)</f>
        <v>EARPHONE</v>
      </c>
      <c r="K8304" t="str">
        <f>VLOOKUP(D8304,'Data Outlet'!$A$2:$D$17,4,FALSE)</f>
        <v>Citra Dewi</v>
      </c>
      <c r="L8304" t="str">
        <f>VLOOKUP(D8304,'Data Outlet'!$A$2:$D$17,2,FALSE)</f>
        <v>PONDOK INDAH MALL</v>
      </c>
    </row>
    <row r="8305" spans="1:12" x14ac:dyDescent="0.25">
      <c r="A8305" t="str">
        <f t="shared" si="260"/>
        <v>T-8304</v>
      </c>
      <c r="B8305" s="3" t="s">
        <v>2585</v>
      </c>
      <c r="C8305" s="6">
        <v>45515</v>
      </c>
      <c r="D8305" s="3" t="s">
        <v>46</v>
      </c>
      <c r="E8305" s="3" t="s">
        <v>2544</v>
      </c>
      <c r="F8305" s="10">
        <v>2</v>
      </c>
      <c r="G8305">
        <f>VLOOKUP(E8305,'Data Produk'!$A$2:$E$2517,5,FALSE)</f>
        <v>941500</v>
      </c>
      <c r="H8305">
        <f t="shared" si="259"/>
        <v>1883000</v>
      </c>
      <c r="I8305" t="str">
        <f>VLOOKUP(E8305,'Data Produk'!$A$2:$E$2517,3,FALSE)</f>
        <v>BHINNEKA MAXFIT70 70% MECHANICAL KEYBOARD LONDON TOUR (WHITE BLUE) BROWN SWITCH</v>
      </c>
      <c r="J8305" t="str">
        <f>VLOOKUP(E8305,'Data Produk'!$A$2:$E$2517,4,FALSE)</f>
        <v>KEYBOARD GAMING</v>
      </c>
      <c r="K8305" t="str">
        <f>VLOOKUP(D8305,'Data Outlet'!$A$2:$D$17,4,FALSE)</f>
        <v>Citra Dewi</v>
      </c>
      <c r="L8305" t="str">
        <f>VLOOKUP(D8305,'Data Outlet'!$A$2:$D$17,2,FALSE)</f>
        <v>PONDOK INDAH MALL</v>
      </c>
    </row>
    <row r="8306" spans="1:12" x14ac:dyDescent="0.25">
      <c r="A8306" t="str">
        <f t="shared" si="260"/>
        <v>T-8305</v>
      </c>
      <c r="B8306" s="3" t="s">
        <v>2585</v>
      </c>
      <c r="C8306" s="6">
        <v>45506</v>
      </c>
      <c r="D8306" s="3" t="s">
        <v>46</v>
      </c>
      <c r="E8306" s="3" t="s">
        <v>2497</v>
      </c>
      <c r="F8306" s="10">
        <v>2</v>
      </c>
      <c r="G8306">
        <f>VLOOKUP(E8306,'Data Produk'!$A$2:$E$2517,5,FALSE)</f>
        <v>139300</v>
      </c>
      <c r="H8306">
        <f t="shared" si="259"/>
        <v>278600</v>
      </c>
      <c r="I8306" t="str">
        <f>VLOOKUP(E8306,'Data Produk'!$A$2:$E$2517,3,FALSE)</f>
        <v>BHINNEKA ATO MP905 DESKMAT MATCHA MILK (GREEN)</v>
      </c>
      <c r="J8306" t="str">
        <f>VLOOKUP(E8306,'Data Produk'!$A$2:$E$2517,4,FALSE)</f>
        <v>DESKMAT</v>
      </c>
      <c r="K8306" t="str">
        <f>VLOOKUP(D8306,'Data Outlet'!$A$2:$D$17,4,FALSE)</f>
        <v>Citra Dewi</v>
      </c>
      <c r="L8306" t="str">
        <f>VLOOKUP(D8306,'Data Outlet'!$A$2:$D$17,2,FALSE)</f>
        <v>PONDOK INDAH MALL</v>
      </c>
    </row>
    <row r="8307" spans="1:12" x14ac:dyDescent="0.25">
      <c r="A8307" t="str">
        <f t="shared" si="260"/>
        <v>T-8306</v>
      </c>
      <c r="B8307" s="3" t="s">
        <v>2585</v>
      </c>
      <c r="C8307" s="6">
        <v>45519</v>
      </c>
      <c r="D8307" s="3" t="s">
        <v>46</v>
      </c>
      <c r="E8307" s="3" t="s">
        <v>2421</v>
      </c>
      <c r="F8307" s="10">
        <v>15</v>
      </c>
      <c r="G8307">
        <f>VLOOKUP(E8307,'Data Produk'!$A$2:$E$2517,5,FALSE)</f>
        <v>139300</v>
      </c>
      <c r="H8307">
        <f t="shared" si="259"/>
        <v>2089500</v>
      </c>
      <c r="I8307" t="str">
        <f>VLOOKUP(E8307,'Data Produk'!$A$2:$E$2517,3,FALSE)</f>
        <v>BHINNEKA VENOM II WGC2 GAMING MOUSE WHITE BLUE (MAHA5)</v>
      </c>
      <c r="J8307" t="str">
        <f>VLOOKUP(E8307,'Data Produk'!$A$2:$E$2517,4,FALSE)</f>
        <v>MOUSE GAMING</v>
      </c>
      <c r="K8307" t="str">
        <f>VLOOKUP(D8307,'Data Outlet'!$A$2:$D$17,4,FALSE)</f>
        <v>Citra Dewi</v>
      </c>
      <c r="L8307" t="str">
        <f>VLOOKUP(D8307,'Data Outlet'!$A$2:$D$17,2,FALSE)</f>
        <v>PONDOK INDAH MALL</v>
      </c>
    </row>
    <row r="8308" spans="1:12" x14ac:dyDescent="0.25">
      <c r="A8308" t="str">
        <f t="shared" si="260"/>
        <v>T-8307</v>
      </c>
      <c r="B8308" s="3" t="s">
        <v>2585</v>
      </c>
      <c r="C8308" s="6">
        <v>45528</v>
      </c>
      <c r="D8308" s="3" t="s">
        <v>46</v>
      </c>
      <c r="E8308" s="3" t="s">
        <v>2481</v>
      </c>
      <c r="F8308" s="10">
        <v>3</v>
      </c>
      <c r="G8308">
        <f>VLOOKUP(E8308,'Data Produk'!$A$2:$E$2517,5,FALSE)</f>
        <v>174300</v>
      </c>
      <c r="H8308">
        <f t="shared" si="259"/>
        <v>522900</v>
      </c>
      <c r="I8308" t="str">
        <f>VLOOKUP(E8308,'Data Produk'!$A$2:$E$2517,3,FALSE)</f>
        <v>BHINNEKA GO TUNE WH06 WIRELESS HEADSET GREY</v>
      </c>
      <c r="J8308" t="str">
        <f>VLOOKUP(E8308,'Data Produk'!$A$2:$E$2517,4,FALSE)</f>
        <v>WIRELESS HEADSET</v>
      </c>
      <c r="K8308" t="str">
        <f>VLOOKUP(D8308,'Data Outlet'!$A$2:$D$17,4,FALSE)</f>
        <v>Citra Dewi</v>
      </c>
      <c r="L8308" t="str">
        <f>VLOOKUP(D8308,'Data Outlet'!$A$2:$D$17,2,FALSE)</f>
        <v>PONDOK INDAH MALL</v>
      </c>
    </row>
    <row r="8309" spans="1:12" x14ac:dyDescent="0.25">
      <c r="A8309" t="str">
        <f t="shared" si="260"/>
        <v>T-8308</v>
      </c>
      <c r="B8309" s="3" t="s">
        <v>2585</v>
      </c>
      <c r="C8309" s="6">
        <v>45517</v>
      </c>
      <c r="D8309" s="3" t="s">
        <v>46</v>
      </c>
      <c r="E8309" s="3" t="s">
        <v>2466</v>
      </c>
      <c r="F8309" s="10">
        <v>2</v>
      </c>
      <c r="G8309">
        <f>VLOOKUP(E8309,'Data Produk'!$A$2:$E$2517,5,FALSE)</f>
        <v>69300</v>
      </c>
      <c r="H8309">
        <f t="shared" si="259"/>
        <v>138600</v>
      </c>
      <c r="I8309" t="str">
        <f>VLOOKUP(E8309,'Data Produk'!$A$2:$E$2517,3,FALSE)</f>
        <v>BHINNEKA AGILE MP453 GAMING MOUSEPAD WHITE</v>
      </c>
      <c r="J8309" t="str">
        <f>VLOOKUP(E8309,'Data Produk'!$A$2:$E$2517,4,FALSE)</f>
        <v>GAMING MOUSEPAD</v>
      </c>
      <c r="K8309" t="str">
        <f>VLOOKUP(D8309,'Data Outlet'!$A$2:$D$17,4,FALSE)</f>
        <v>Citra Dewi</v>
      </c>
      <c r="L8309" t="str">
        <f>VLOOKUP(D8309,'Data Outlet'!$A$2:$D$17,2,FALSE)</f>
        <v>PONDOK INDAH MALL</v>
      </c>
    </row>
    <row r="8310" spans="1:12" x14ac:dyDescent="0.25">
      <c r="A8310" t="str">
        <f t="shared" si="260"/>
        <v>T-8309</v>
      </c>
      <c r="B8310" s="3" t="s">
        <v>2585</v>
      </c>
      <c r="C8310" s="6">
        <v>45508</v>
      </c>
      <c r="D8310" s="3" t="s">
        <v>46</v>
      </c>
      <c r="E8310" s="3" t="s">
        <v>2465</v>
      </c>
      <c r="F8310" s="10">
        <v>6</v>
      </c>
      <c r="G8310">
        <f>VLOOKUP(E8310,'Data Produk'!$A$2:$E$2517,5,FALSE)</f>
        <v>174300</v>
      </c>
      <c r="H8310">
        <f t="shared" si="259"/>
        <v>1045800</v>
      </c>
      <c r="I8310" t="str">
        <f>VLOOKUP(E8310,'Data Produk'!$A$2:$E$2517,3,FALSE)</f>
        <v>BHINNEKA ATO MP905 A DESKMAT MAHA5 ANDI</v>
      </c>
      <c r="J8310" t="str">
        <f>VLOOKUP(E8310,'Data Produk'!$A$2:$E$2517,4,FALSE)</f>
        <v>DESKMAT</v>
      </c>
      <c r="K8310" t="str">
        <f>VLOOKUP(D8310,'Data Outlet'!$A$2:$D$17,4,FALSE)</f>
        <v>Citra Dewi</v>
      </c>
      <c r="L8310" t="str">
        <f>VLOOKUP(D8310,'Data Outlet'!$A$2:$D$17,2,FALSE)</f>
        <v>PONDOK INDAH MALL</v>
      </c>
    </row>
    <row r="8311" spans="1:12" x14ac:dyDescent="0.25">
      <c r="A8311" t="str">
        <f t="shared" si="260"/>
        <v>T-8310</v>
      </c>
      <c r="B8311" s="3" t="s">
        <v>2585</v>
      </c>
      <c r="C8311" s="6">
        <v>45515</v>
      </c>
      <c r="D8311" s="3" t="s">
        <v>46</v>
      </c>
      <c r="E8311" s="3" t="s">
        <v>2452</v>
      </c>
      <c r="F8311" s="10">
        <v>1</v>
      </c>
      <c r="G8311">
        <f>VLOOKUP(E8311,'Data Produk'!$A$2:$E$2517,5,FALSE)</f>
        <v>62300</v>
      </c>
      <c r="H8311">
        <f t="shared" si="259"/>
        <v>62300</v>
      </c>
      <c r="I8311" t="str">
        <f>VLOOKUP(E8311,'Data Produk'!$A$2:$E$2517,3,FALSE)</f>
        <v>BHINNEKA AGILE MP353 GAMING MOUSEPAD WHITE</v>
      </c>
      <c r="J8311" t="str">
        <f>VLOOKUP(E8311,'Data Produk'!$A$2:$E$2517,4,FALSE)</f>
        <v>GAMING MOUSEPAD</v>
      </c>
      <c r="K8311" t="str">
        <f>VLOOKUP(D8311,'Data Outlet'!$A$2:$D$17,4,FALSE)</f>
        <v>Citra Dewi</v>
      </c>
      <c r="L8311" t="str">
        <f>VLOOKUP(D8311,'Data Outlet'!$A$2:$D$17,2,FALSE)</f>
        <v>PONDOK INDAH MALL</v>
      </c>
    </row>
    <row r="8312" spans="1:12" x14ac:dyDescent="0.25">
      <c r="A8312" t="str">
        <f t="shared" si="260"/>
        <v>T-8311</v>
      </c>
      <c r="B8312" s="3" t="s">
        <v>2585</v>
      </c>
      <c r="C8312" s="6">
        <v>45508</v>
      </c>
      <c r="D8312" s="3" t="s">
        <v>46</v>
      </c>
      <c r="E8312" s="3" t="s">
        <v>2450</v>
      </c>
      <c r="F8312" s="10">
        <v>3</v>
      </c>
      <c r="G8312">
        <f>VLOOKUP(E8312,'Data Produk'!$A$2:$E$2517,5,FALSE)</f>
        <v>377300</v>
      </c>
      <c r="H8312">
        <f t="shared" si="259"/>
        <v>1131900</v>
      </c>
      <c r="I8312" t="str">
        <f>VLOOKUP(E8312,'Data Produk'!$A$2:$E$2517,3,FALSE)</f>
        <v>BHINNEKA ALTO 7.1 HG26 GAMING HEADSET BLACK</v>
      </c>
      <c r="J8312" t="str">
        <f>VLOOKUP(E8312,'Data Produk'!$A$2:$E$2517,4,FALSE)</f>
        <v>GAMING HEADSET</v>
      </c>
      <c r="K8312" t="str">
        <f>VLOOKUP(D8312,'Data Outlet'!$A$2:$D$17,4,FALSE)</f>
        <v>Citra Dewi</v>
      </c>
      <c r="L8312" t="str">
        <f>VLOOKUP(D8312,'Data Outlet'!$A$2:$D$17,2,FALSE)</f>
        <v>PONDOK INDAH MALL</v>
      </c>
    </row>
    <row r="8313" spans="1:12" x14ac:dyDescent="0.25">
      <c r="A8313" t="str">
        <f t="shared" si="260"/>
        <v>T-8312</v>
      </c>
      <c r="B8313" s="3" t="s">
        <v>2585</v>
      </c>
      <c r="C8313" s="6">
        <v>45518</v>
      </c>
      <c r="D8313" s="3" t="s">
        <v>46</v>
      </c>
      <c r="E8313" s="3" t="s">
        <v>2370</v>
      </c>
      <c r="F8313" s="10">
        <v>2</v>
      </c>
      <c r="G8313">
        <f>VLOOKUP(E8313,'Data Produk'!$A$2:$E$2517,5,FALSE)</f>
        <v>83300</v>
      </c>
      <c r="H8313">
        <f t="shared" si="259"/>
        <v>166600</v>
      </c>
      <c r="I8313" t="str">
        <f>VLOOKUP(E8313,'Data Produk'!$A$2:$E$2517,3,FALSE)</f>
        <v>BHINNEKA AGILE MP903 GAMING MOUSEPAD WHITE</v>
      </c>
      <c r="J8313" t="str">
        <f>VLOOKUP(E8313,'Data Produk'!$A$2:$E$2517,4,FALSE)</f>
        <v>GAMING MOUSEPAD</v>
      </c>
      <c r="K8313" t="str">
        <f>VLOOKUP(D8313,'Data Outlet'!$A$2:$D$17,4,FALSE)</f>
        <v>Citra Dewi</v>
      </c>
      <c r="L8313" t="str">
        <f>VLOOKUP(D8313,'Data Outlet'!$A$2:$D$17,2,FALSE)</f>
        <v>PONDOK INDAH MALL</v>
      </c>
    </row>
    <row r="8314" spans="1:12" x14ac:dyDescent="0.25">
      <c r="A8314" t="str">
        <f t="shared" si="260"/>
        <v>T-8313</v>
      </c>
      <c r="B8314" s="3" t="s">
        <v>2585</v>
      </c>
      <c r="C8314" s="6">
        <v>45527</v>
      </c>
      <c r="D8314" s="3" t="s">
        <v>46</v>
      </c>
      <c r="E8314" s="3" t="s">
        <v>2545</v>
      </c>
      <c r="F8314" s="10">
        <v>2</v>
      </c>
      <c r="G8314">
        <f>VLOOKUP(E8314,'Data Produk'!$A$2:$E$2517,5,FALSE)</f>
        <v>24500</v>
      </c>
      <c r="H8314">
        <f t="shared" si="259"/>
        <v>49000</v>
      </c>
      <c r="I8314" t="str">
        <f>VLOOKUP(E8314,'Data Produk'!$A$2:$E$2517,3,FALSE)</f>
        <v>BHINNEKA HYPERLINK KV65C1201 BLACK</v>
      </c>
      <c r="J8314" t="str">
        <f>VLOOKUP(E8314,'Data Produk'!$A$2:$E$2517,4,FALSE)</f>
        <v>CABLE</v>
      </c>
      <c r="K8314" t="str">
        <f>VLOOKUP(D8314,'Data Outlet'!$A$2:$D$17,4,FALSE)</f>
        <v>Citra Dewi</v>
      </c>
      <c r="L8314" t="str">
        <f>VLOOKUP(D8314,'Data Outlet'!$A$2:$D$17,2,FALSE)</f>
        <v>PONDOK INDAH MALL</v>
      </c>
    </row>
    <row r="8315" spans="1:12" x14ac:dyDescent="0.25">
      <c r="A8315" t="str">
        <f t="shared" si="260"/>
        <v>T-8314</v>
      </c>
      <c r="B8315" s="3" t="s">
        <v>2585</v>
      </c>
      <c r="C8315" s="6">
        <v>45517</v>
      </c>
      <c r="D8315" s="3" t="s">
        <v>46</v>
      </c>
      <c r="E8315" s="3" t="s">
        <v>2367</v>
      </c>
      <c r="F8315" s="10">
        <v>1</v>
      </c>
      <c r="G8315">
        <f>VLOOKUP(E8315,'Data Produk'!$A$2:$E$2517,5,FALSE)</f>
        <v>120178.94736842105</v>
      </c>
      <c r="H8315">
        <f t="shared" si="259"/>
        <v>120178.94736842105</v>
      </c>
      <c r="I8315" t="str">
        <f>VLOOKUP(E8315,'Data Produk'!$A$2:$E$2517,3,FALSE)</f>
        <v>ACK02 ZORO Keycaps One Piece Original</v>
      </c>
      <c r="J8315" t="str">
        <f>VLOOKUP(E8315,'Data Produk'!$A$2:$E$2517,4,FALSE)</f>
        <v>OTHER ACCESSORIES</v>
      </c>
      <c r="K8315" t="str">
        <f>VLOOKUP(D8315,'Data Outlet'!$A$2:$D$17,4,FALSE)</f>
        <v>Citra Dewi</v>
      </c>
      <c r="L8315" t="str">
        <f>VLOOKUP(D8315,'Data Outlet'!$A$2:$D$17,2,FALSE)</f>
        <v>PONDOK INDAH MALL</v>
      </c>
    </row>
    <row r="8316" spans="1:12" x14ac:dyDescent="0.25">
      <c r="A8316" t="str">
        <f t="shared" si="260"/>
        <v>T-8315</v>
      </c>
      <c r="B8316" s="3" t="s">
        <v>2585</v>
      </c>
      <c r="C8316" s="6">
        <v>45525</v>
      </c>
      <c r="D8316" s="3" t="s">
        <v>46</v>
      </c>
      <c r="E8316" s="3" t="s">
        <v>2375</v>
      </c>
      <c r="F8316" s="10">
        <v>4</v>
      </c>
      <c r="G8316">
        <f>VLOOKUP(E8316,'Data Produk'!$A$2:$E$2517,5,FALSE)</f>
        <v>160300</v>
      </c>
      <c r="H8316">
        <f t="shared" si="259"/>
        <v>641200</v>
      </c>
      <c r="I8316" t="str">
        <f>VLOOKUP(E8316,'Data Produk'!$A$2:$E$2517,3,FALSE)</f>
        <v>BHINNEKA GO VIBE WH05 WIRELESS HEADSET PINK</v>
      </c>
      <c r="J8316" t="str">
        <f>VLOOKUP(E8316,'Data Produk'!$A$2:$E$2517,4,FALSE)</f>
        <v>WIRELESS HEADSET</v>
      </c>
      <c r="K8316" t="str">
        <f>VLOOKUP(D8316,'Data Outlet'!$A$2:$D$17,4,FALSE)</f>
        <v>Citra Dewi</v>
      </c>
      <c r="L8316" t="str">
        <f>VLOOKUP(D8316,'Data Outlet'!$A$2:$D$17,2,FALSE)</f>
        <v>PONDOK INDAH MALL</v>
      </c>
    </row>
    <row r="8317" spans="1:12" x14ac:dyDescent="0.25">
      <c r="A8317" t="str">
        <f t="shared" si="260"/>
        <v>T-8316</v>
      </c>
      <c r="B8317" s="3" t="s">
        <v>2585</v>
      </c>
      <c r="C8317" s="6">
        <v>45516</v>
      </c>
      <c r="D8317" s="3" t="s">
        <v>46</v>
      </c>
      <c r="E8317" s="3" t="s">
        <v>2386</v>
      </c>
      <c r="F8317" s="10">
        <v>1</v>
      </c>
      <c r="G8317">
        <f>VLOOKUP(E8317,'Data Produk'!$A$2:$E$2517,5,FALSE)</f>
        <v>209300</v>
      </c>
      <c r="H8317">
        <f t="shared" si="259"/>
        <v>209300</v>
      </c>
      <c r="I8317" t="str">
        <f>VLOOKUP(E8317,'Data Produk'!$A$2:$E$2517,3,FALSE)</f>
        <v>BHINNEKA CRYPTO WGC3 GAMING MOUSE WHITE</v>
      </c>
      <c r="J8317" t="str">
        <f>VLOOKUP(E8317,'Data Produk'!$A$2:$E$2517,4,FALSE)</f>
        <v>MOUSE GAMING</v>
      </c>
      <c r="K8317" t="str">
        <f>VLOOKUP(D8317,'Data Outlet'!$A$2:$D$17,4,FALSE)</f>
        <v>Citra Dewi</v>
      </c>
      <c r="L8317" t="str">
        <f>VLOOKUP(D8317,'Data Outlet'!$A$2:$D$17,2,FALSE)</f>
        <v>PONDOK INDAH MALL</v>
      </c>
    </row>
    <row r="8318" spans="1:12" x14ac:dyDescent="0.25">
      <c r="A8318" t="str">
        <f t="shared" si="260"/>
        <v>T-8317</v>
      </c>
      <c r="B8318" s="3" t="s">
        <v>2585</v>
      </c>
      <c r="C8318" s="6">
        <v>45534</v>
      </c>
      <c r="D8318" s="3" t="s">
        <v>46</v>
      </c>
      <c r="E8318" s="3" t="s">
        <v>2522</v>
      </c>
      <c r="F8318" s="10">
        <v>1</v>
      </c>
      <c r="G8318">
        <f>VLOOKUP(E8318,'Data Produk'!$A$2:$E$2517,5,FALSE)</f>
        <v>20300</v>
      </c>
      <c r="H8318">
        <f t="shared" si="259"/>
        <v>20300</v>
      </c>
      <c r="I8318" t="str">
        <f>VLOOKUP(E8318,'Data Produk'!$A$2:$E$2517,3,FALSE)</f>
        <v>BHINNEKA LINKBUDS ES2 WIRED EARBUDS WHITE</v>
      </c>
      <c r="J8318" t="str">
        <f>VLOOKUP(E8318,'Data Produk'!$A$2:$E$2517,4,FALSE)</f>
        <v>EARPHONE</v>
      </c>
      <c r="K8318" t="str">
        <f>VLOOKUP(D8318,'Data Outlet'!$A$2:$D$17,4,FALSE)</f>
        <v>Citra Dewi</v>
      </c>
      <c r="L8318" t="str">
        <f>VLOOKUP(D8318,'Data Outlet'!$A$2:$D$17,2,FALSE)</f>
        <v>PONDOK INDAH MALL</v>
      </c>
    </row>
    <row r="8319" spans="1:12" x14ac:dyDescent="0.25">
      <c r="A8319" t="str">
        <f t="shared" si="260"/>
        <v>T-8318</v>
      </c>
      <c r="B8319" s="3" t="s">
        <v>2585</v>
      </c>
      <c r="C8319" s="6">
        <v>45516</v>
      </c>
      <c r="D8319" s="3" t="s">
        <v>46</v>
      </c>
      <c r="E8319" s="3" t="s">
        <v>2546</v>
      </c>
      <c r="F8319" s="10">
        <v>2</v>
      </c>
      <c r="G8319">
        <f>VLOOKUP(E8319,'Data Produk'!$A$2:$E$2517,5,FALSE)</f>
        <v>84000</v>
      </c>
      <c r="H8319">
        <f t="shared" si="259"/>
        <v>168000</v>
      </c>
      <c r="I8319" t="str">
        <f>VLOOKUP(E8319,'Data Produk'!$A$2:$E$2517,3,FALSE)</f>
        <v>BHINNEKA WAVE10 TW10 TRUE WIRELESS WHITE</v>
      </c>
      <c r="J8319" t="str">
        <f>VLOOKUP(E8319,'Data Produk'!$A$2:$E$2517,4,FALSE)</f>
        <v>TWS</v>
      </c>
      <c r="K8319" t="str">
        <f>VLOOKUP(D8319,'Data Outlet'!$A$2:$D$17,4,FALSE)</f>
        <v>Citra Dewi</v>
      </c>
      <c r="L8319" t="str">
        <f>VLOOKUP(D8319,'Data Outlet'!$A$2:$D$17,2,FALSE)</f>
        <v>PONDOK INDAH MALL</v>
      </c>
    </row>
    <row r="8320" spans="1:12" x14ac:dyDescent="0.25">
      <c r="A8320" t="str">
        <f t="shared" si="260"/>
        <v>T-8319</v>
      </c>
      <c r="B8320" s="3" t="s">
        <v>2585</v>
      </c>
      <c r="C8320" s="6">
        <v>45514</v>
      </c>
      <c r="D8320" s="3" t="s">
        <v>46</v>
      </c>
      <c r="E8320" s="3" t="s">
        <v>2488</v>
      </c>
      <c r="F8320" s="10">
        <v>1</v>
      </c>
      <c r="G8320">
        <f>VLOOKUP(E8320,'Data Produk'!$A$2:$E$2517,5,FALSE)</f>
        <v>420000</v>
      </c>
      <c r="H8320">
        <f t="shared" si="259"/>
        <v>420000</v>
      </c>
      <c r="I8320" t="str">
        <f>VLOOKUP(E8320,'Data Produk'!$A$2:$E$2517,3,FALSE)</f>
        <v>BHINNEKA NOVA PRO WGP14 V2 GAMEPAD ATOMIC PURPLE</v>
      </c>
      <c r="J8320" t="str">
        <f>VLOOKUP(E8320,'Data Produk'!$A$2:$E$2517,4,FALSE)</f>
        <v>GAMEPAD</v>
      </c>
      <c r="K8320" t="str">
        <f>VLOOKUP(D8320,'Data Outlet'!$A$2:$D$17,4,FALSE)</f>
        <v>Citra Dewi</v>
      </c>
      <c r="L8320" t="str">
        <f>VLOOKUP(D8320,'Data Outlet'!$A$2:$D$17,2,FALSE)</f>
        <v>PONDOK INDAH MALL</v>
      </c>
    </row>
    <row r="8321" spans="1:12" x14ac:dyDescent="0.25">
      <c r="A8321" t="str">
        <f t="shared" si="260"/>
        <v>T-8320</v>
      </c>
      <c r="B8321" s="3" t="s">
        <v>2585</v>
      </c>
      <c r="C8321" s="6">
        <v>45523</v>
      </c>
      <c r="D8321" s="3" t="s">
        <v>46</v>
      </c>
      <c r="E8321" s="3" t="s">
        <v>2324</v>
      </c>
      <c r="F8321" s="10">
        <v>3</v>
      </c>
      <c r="G8321">
        <f>VLOOKUP(E8321,'Data Produk'!$A$2:$E$2517,5,FALSE)</f>
        <v>349300</v>
      </c>
      <c r="H8321">
        <f t="shared" si="259"/>
        <v>1047900</v>
      </c>
      <c r="I8321" t="str">
        <f>VLOOKUP(E8321,'Data Produk'!$A$2:$E$2517,3,FALSE)</f>
        <v>BHINNEKA NC20 NOTEBOOK COOLER BLACK</v>
      </c>
      <c r="J8321" t="str">
        <f>VLOOKUP(E8321,'Data Produk'!$A$2:$E$2517,4,FALSE)</f>
        <v>CN COOLER/ PC FAN ACC/ STAND LAPTOP</v>
      </c>
      <c r="K8321" t="str">
        <f>VLOOKUP(D8321,'Data Outlet'!$A$2:$D$17,4,FALSE)</f>
        <v>Citra Dewi</v>
      </c>
      <c r="L8321" t="str">
        <f>VLOOKUP(D8321,'Data Outlet'!$A$2:$D$17,2,FALSE)</f>
        <v>PONDOK INDAH MALL</v>
      </c>
    </row>
    <row r="8322" spans="1:12" x14ac:dyDescent="0.25">
      <c r="A8322" t="str">
        <f t="shared" si="260"/>
        <v>T-8321</v>
      </c>
      <c r="B8322" s="3" t="s">
        <v>2585</v>
      </c>
      <c r="C8322" s="6">
        <v>45525</v>
      </c>
      <c r="D8322" s="3" t="s">
        <v>46</v>
      </c>
      <c r="E8322" s="3" t="s">
        <v>2313</v>
      </c>
      <c r="F8322" s="10">
        <v>3</v>
      </c>
      <c r="G8322">
        <f>VLOOKUP(E8322,'Data Produk'!$A$2:$E$2517,5,FALSE)</f>
        <v>77000</v>
      </c>
      <c r="H8322">
        <f t="shared" si="259"/>
        <v>231000</v>
      </c>
      <c r="I8322" t="str">
        <f>VLOOKUP(E8322,'Data Produk'!$A$2:$E$2517,3,FALSE)</f>
        <v>BHINNEKA WAVE10 TW10 TRUE WIRELESS BEIGE</v>
      </c>
      <c r="J8322" t="str">
        <f>VLOOKUP(E8322,'Data Produk'!$A$2:$E$2517,4,FALSE)</f>
        <v>TWS</v>
      </c>
      <c r="K8322" t="str">
        <f>VLOOKUP(D8322,'Data Outlet'!$A$2:$D$17,4,FALSE)</f>
        <v>Citra Dewi</v>
      </c>
      <c r="L8322" t="str">
        <f>VLOOKUP(D8322,'Data Outlet'!$A$2:$D$17,2,FALSE)</f>
        <v>PONDOK INDAH MALL</v>
      </c>
    </row>
    <row r="8323" spans="1:12" x14ac:dyDescent="0.25">
      <c r="A8323" t="str">
        <f t="shared" si="260"/>
        <v>T-8322</v>
      </c>
      <c r="B8323" s="3" t="s">
        <v>2585</v>
      </c>
      <c r="C8323" s="6">
        <v>45533</v>
      </c>
      <c r="D8323" s="3" t="s">
        <v>46</v>
      </c>
      <c r="E8323" s="3" t="s">
        <v>2547</v>
      </c>
      <c r="F8323" s="10">
        <v>1</v>
      </c>
      <c r="G8323">
        <f>VLOOKUP(E8323,'Data Produk'!$A$2:$E$2517,5,FALSE)</f>
        <v>209300</v>
      </c>
      <c r="H8323">
        <f t="shared" ref="H8323:H8386" si="261">G8323*F8323</f>
        <v>209300</v>
      </c>
      <c r="I8323" t="str">
        <f>VLOOKUP(E8323,'Data Produk'!$A$2:$E$2517,3,FALSE)</f>
        <v>BHINNEKA GO MOCHI65 WK896 OFFICE COMBO GREEN MATCHA</v>
      </c>
      <c r="J8323" t="str">
        <f>VLOOKUP(E8323,'Data Produk'!$A$2:$E$2517,4,FALSE)</f>
        <v>OFFICE COMBO</v>
      </c>
      <c r="K8323" t="str">
        <f>VLOOKUP(D8323,'Data Outlet'!$A$2:$D$17,4,FALSE)</f>
        <v>Citra Dewi</v>
      </c>
      <c r="L8323" t="str">
        <f>VLOOKUP(D8323,'Data Outlet'!$A$2:$D$17,2,FALSE)</f>
        <v>PONDOK INDAH MALL</v>
      </c>
    </row>
    <row r="8324" spans="1:12" x14ac:dyDescent="0.25">
      <c r="A8324" t="str">
        <f t="shared" si="260"/>
        <v>T-8323</v>
      </c>
      <c r="B8324" s="3" t="s">
        <v>2585</v>
      </c>
      <c r="C8324" s="6">
        <v>45511</v>
      </c>
      <c r="D8324" s="3" t="s">
        <v>46</v>
      </c>
      <c r="E8324" s="3" t="s">
        <v>2548</v>
      </c>
      <c r="F8324" s="10">
        <v>2</v>
      </c>
      <c r="G8324">
        <f>VLOOKUP(E8324,'Data Produk'!$A$2:$E$2517,5,FALSE)</f>
        <v>20300</v>
      </c>
      <c r="H8324">
        <f t="shared" si="261"/>
        <v>40600</v>
      </c>
      <c r="I8324" t="str">
        <f>VLOOKUP(E8324,'Data Produk'!$A$2:$E$2517,3,FALSE)</f>
        <v>BHINNEKA DURALINK KCT1201 BLUE</v>
      </c>
      <c r="J8324" t="str">
        <f>VLOOKUP(E8324,'Data Produk'!$A$2:$E$2517,4,FALSE)</f>
        <v>CABLE</v>
      </c>
      <c r="K8324" t="str">
        <f>VLOOKUP(D8324,'Data Outlet'!$A$2:$D$17,4,FALSE)</f>
        <v>Citra Dewi</v>
      </c>
      <c r="L8324" t="str">
        <f>VLOOKUP(D8324,'Data Outlet'!$A$2:$D$17,2,FALSE)</f>
        <v>PONDOK INDAH MALL</v>
      </c>
    </row>
    <row r="8325" spans="1:12" x14ac:dyDescent="0.25">
      <c r="A8325" t="str">
        <f t="shared" si="260"/>
        <v>T-8324</v>
      </c>
      <c r="B8325" s="3" t="s">
        <v>2585</v>
      </c>
      <c r="C8325" s="6">
        <v>45525</v>
      </c>
      <c r="D8325" s="3" t="s">
        <v>46</v>
      </c>
      <c r="E8325" s="3" t="s">
        <v>2531</v>
      </c>
      <c r="F8325" s="10">
        <v>1</v>
      </c>
      <c r="G8325">
        <f>VLOOKUP(E8325,'Data Produk'!$A$2:$E$2517,5,FALSE)</f>
        <v>209300</v>
      </c>
      <c r="H8325">
        <f t="shared" si="261"/>
        <v>209300</v>
      </c>
      <c r="I8325" t="str">
        <f>VLOOKUP(E8325,'Data Produk'!$A$2:$E$2517,3,FALSE)</f>
        <v>BHINNEKA GO MOCHI65 WK896 OFFICE COMBO BLUE MINT</v>
      </c>
      <c r="J8325" t="str">
        <f>VLOOKUP(E8325,'Data Produk'!$A$2:$E$2517,4,FALSE)</f>
        <v>OFFICE COMBO</v>
      </c>
      <c r="K8325" t="str">
        <f>VLOOKUP(D8325,'Data Outlet'!$A$2:$D$17,4,FALSE)</f>
        <v>Citra Dewi</v>
      </c>
      <c r="L8325" t="str">
        <f>VLOOKUP(D8325,'Data Outlet'!$A$2:$D$17,2,FALSE)</f>
        <v>PONDOK INDAH MALL</v>
      </c>
    </row>
    <row r="8326" spans="1:12" x14ac:dyDescent="0.25">
      <c r="A8326" t="str">
        <f t="shared" si="260"/>
        <v>T-8325</v>
      </c>
      <c r="B8326" s="3" t="s">
        <v>2585</v>
      </c>
      <c r="C8326" s="6">
        <v>45535</v>
      </c>
      <c r="D8326" s="3" t="s">
        <v>46</v>
      </c>
      <c r="E8326" s="3" t="s">
        <v>2516</v>
      </c>
      <c r="F8326" s="10">
        <v>1</v>
      </c>
      <c r="G8326">
        <f>VLOOKUP(E8326,'Data Produk'!$A$2:$E$2517,5,FALSE)</f>
        <v>157500</v>
      </c>
      <c r="H8326">
        <f t="shared" si="261"/>
        <v>157500</v>
      </c>
      <c r="I8326" t="str">
        <f>VLOOKUP(E8326,'Data Produk'!$A$2:$E$2517,3,FALSE)</f>
        <v>BHINNEKA REVOLVER GP12 GAMEPAD BLACK</v>
      </c>
      <c r="J8326" t="str">
        <f>VLOOKUP(E8326,'Data Produk'!$A$2:$E$2517,4,FALSE)</f>
        <v>GAMEPAD</v>
      </c>
      <c r="K8326" t="str">
        <f>VLOOKUP(D8326,'Data Outlet'!$A$2:$D$17,4,FALSE)</f>
        <v>Citra Dewi</v>
      </c>
      <c r="L8326" t="str">
        <f>VLOOKUP(D8326,'Data Outlet'!$A$2:$D$17,2,FALSE)</f>
        <v>PONDOK INDAH MALL</v>
      </c>
    </row>
    <row r="8327" spans="1:12" x14ac:dyDescent="0.25">
      <c r="A8327" t="str">
        <f t="shared" si="260"/>
        <v>T-8326</v>
      </c>
      <c r="B8327" s="3" t="s">
        <v>2585</v>
      </c>
      <c r="C8327" s="6">
        <v>45527</v>
      </c>
      <c r="D8327" s="3" t="s">
        <v>46</v>
      </c>
      <c r="E8327" s="3" t="s">
        <v>2472</v>
      </c>
      <c r="F8327" s="10">
        <v>1</v>
      </c>
      <c r="G8327">
        <f>VLOOKUP(E8327,'Data Produk'!$A$2:$E$2517,5,FALSE)</f>
        <v>20300</v>
      </c>
      <c r="H8327">
        <f t="shared" si="261"/>
        <v>20300</v>
      </c>
      <c r="I8327" t="str">
        <f>VLOOKUP(E8327,'Data Produk'!$A$2:$E$2517,3,FALSE)</f>
        <v>BHINNEKA LINKPODS ES3 WIRED EARBUDS BLACK</v>
      </c>
      <c r="J8327" t="str">
        <f>VLOOKUP(E8327,'Data Produk'!$A$2:$E$2517,4,FALSE)</f>
        <v>EARPHONE</v>
      </c>
      <c r="K8327" t="str">
        <f>VLOOKUP(D8327,'Data Outlet'!$A$2:$D$17,4,FALSE)</f>
        <v>Citra Dewi</v>
      </c>
      <c r="L8327" t="str">
        <f>VLOOKUP(D8327,'Data Outlet'!$A$2:$D$17,2,FALSE)</f>
        <v>PONDOK INDAH MALL</v>
      </c>
    </row>
    <row r="8328" spans="1:12" x14ac:dyDescent="0.25">
      <c r="A8328" t="str">
        <f t="shared" si="260"/>
        <v>T-8327</v>
      </c>
      <c r="B8328" s="3" t="s">
        <v>2585</v>
      </c>
      <c r="C8328" s="6">
        <v>45523</v>
      </c>
      <c r="D8328" s="3" t="s">
        <v>46</v>
      </c>
      <c r="E8328" s="3" t="s">
        <v>2460</v>
      </c>
      <c r="F8328" s="10">
        <v>1</v>
      </c>
      <c r="G8328">
        <f>VLOOKUP(E8328,'Data Produk'!$A$2:$E$2517,5,FALSE)</f>
        <v>77000</v>
      </c>
      <c r="H8328">
        <f t="shared" si="261"/>
        <v>77000</v>
      </c>
      <c r="I8328" t="str">
        <f>VLOOKUP(E8328,'Data Produk'!$A$2:$E$2517,3,FALSE)</f>
        <v>BHINNEKA WAVE10 TW10 TRUE WIRELESS BLACK</v>
      </c>
      <c r="J8328" t="str">
        <f>VLOOKUP(E8328,'Data Produk'!$A$2:$E$2517,4,FALSE)</f>
        <v>TWS</v>
      </c>
      <c r="K8328" t="str">
        <f>VLOOKUP(D8328,'Data Outlet'!$A$2:$D$17,4,FALSE)</f>
        <v>Citra Dewi</v>
      </c>
      <c r="L8328" t="str">
        <f>VLOOKUP(D8328,'Data Outlet'!$A$2:$D$17,2,FALSE)</f>
        <v>PONDOK INDAH MALL</v>
      </c>
    </row>
    <row r="8329" spans="1:12" x14ac:dyDescent="0.25">
      <c r="A8329" t="str">
        <f t="shared" si="260"/>
        <v>T-8328</v>
      </c>
      <c r="B8329" s="3" t="s">
        <v>2585</v>
      </c>
      <c r="C8329" s="6">
        <v>45527</v>
      </c>
      <c r="D8329" s="3" t="s">
        <v>46</v>
      </c>
      <c r="E8329" s="3" t="s">
        <v>2398</v>
      </c>
      <c r="F8329" s="10">
        <v>3</v>
      </c>
      <c r="G8329">
        <f>VLOOKUP(E8329,'Data Produk'!$A$2:$E$2517,5,FALSE)</f>
        <v>350000</v>
      </c>
      <c r="H8329">
        <f t="shared" si="261"/>
        <v>1050000</v>
      </c>
      <c r="I8329" t="str">
        <f>VLOOKUP(E8329,'Data Produk'!$A$2:$E$2517,3,FALSE)</f>
        <v>BHINNEKA EOS PRO WGP15 GAMEPAD POLARIS (BLUE)</v>
      </c>
      <c r="J8329" t="str">
        <f>VLOOKUP(E8329,'Data Produk'!$A$2:$E$2517,4,FALSE)</f>
        <v>GAMEPAD</v>
      </c>
      <c r="K8329" t="str">
        <f>VLOOKUP(D8329,'Data Outlet'!$A$2:$D$17,4,FALSE)</f>
        <v>Citra Dewi</v>
      </c>
      <c r="L8329" t="str">
        <f>VLOOKUP(D8329,'Data Outlet'!$A$2:$D$17,2,FALSE)</f>
        <v>PONDOK INDAH MALL</v>
      </c>
    </row>
    <row r="8330" spans="1:12" x14ac:dyDescent="0.25">
      <c r="A8330" t="str">
        <f t="shared" si="260"/>
        <v>T-8329</v>
      </c>
      <c r="B8330" s="3" t="s">
        <v>2585</v>
      </c>
      <c r="C8330" s="6">
        <v>45535</v>
      </c>
      <c r="D8330" s="3" t="s">
        <v>46</v>
      </c>
      <c r="E8330" s="3" t="s">
        <v>2469</v>
      </c>
      <c r="F8330" s="10">
        <v>1</v>
      </c>
      <c r="G8330">
        <f>VLOOKUP(E8330,'Data Produk'!$A$2:$E$2517,5,FALSE)</f>
        <v>241500</v>
      </c>
      <c r="H8330">
        <f t="shared" si="261"/>
        <v>241500</v>
      </c>
      <c r="I8330" t="str">
        <f>VLOOKUP(E8330,'Data Produk'!$A$2:$E$2517,3,FALSE)</f>
        <v>BHINNEKA ATOM104 MECHANICAL KEYBOARD BLACK BLUE SWITCH</v>
      </c>
      <c r="J8330" t="str">
        <f>VLOOKUP(E8330,'Data Produk'!$A$2:$E$2517,4,FALSE)</f>
        <v>KEYBOARD GAMING</v>
      </c>
      <c r="K8330" t="str">
        <f>VLOOKUP(D8330,'Data Outlet'!$A$2:$D$17,4,FALSE)</f>
        <v>Citra Dewi</v>
      </c>
      <c r="L8330" t="str">
        <f>VLOOKUP(D8330,'Data Outlet'!$A$2:$D$17,2,FALSE)</f>
        <v>PONDOK INDAH MALL</v>
      </c>
    </row>
    <row r="8331" spans="1:12" x14ac:dyDescent="0.25">
      <c r="A8331" t="str">
        <f t="shared" si="260"/>
        <v>T-8330</v>
      </c>
      <c r="B8331" s="3" t="s">
        <v>2585</v>
      </c>
      <c r="C8331" s="6">
        <v>45515</v>
      </c>
      <c r="D8331" s="3" t="s">
        <v>46</v>
      </c>
      <c r="E8331" s="3" t="s">
        <v>2549</v>
      </c>
      <c r="F8331" s="10">
        <v>2</v>
      </c>
      <c r="G8331">
        <f>VLOOKUP(E8331,'Data Produk'!$A$2:$E$2517,5,FALSE)</f>
        <v>84000</v>
      </c>
      <c r="H8331">
        <f t="shared" si="261"/>
        <v>168000</v>
      </c>
      <c r="I8331" t="str">
        <f>VLOOKUP(E8331,'Data Produk'!$A$2:$E$2517,3,FALSE)</f>
        <v>BHINNEKA CRYTO VX7 GAMING MOUSE WHITE</v>
      </c>
      <c r="J8331" t="str">
        <f>VLOOKUP(E8331,'Data Produk'!$A$2:$E$2517,4,FALSE)</f>
        <v>MOUSE GAMING</v>
      </c>
      <c r="K8331" t="str">
        <f>VLOOKUP(D8331,'Data Outlet'!$A$2:$D$17,4,FALSE)</f>
        <v>Citra Dewi</v>
      </c>
      <c r="L8331" t="str">
        <f>VLOOKUP(D8331,'Data Outlet'!$A$2:$D$17,2,FALSE)</f>
        <v>PONDOK INDAH MALL</v>
      </c>
    </row>
    <row r="8332" spans="1:12" x14ac:dyDescent="0.25">
      <c r="A8332" t="str">
        <f t="shared" ref="A8332:A8395" si="262">"T-"&amp;ROW()-1</f>
        <v>T-8331</v>
      </c>
      <c r="B8332" s="3" t="s">
        <v>2585</v>
      </c>
      <c r="C8332" s="6">
        <v>45525</v>
      </c>
      <c r="D8332" s="3" t="s">
        <v>46</v>
      </c>
      <c r="E8332" s="3" t="s">
        <v>2416</v>
      </c>
      <c r="F8332" s="10">
        <v>3</v>
      </c>
      <c r="G8332">
        <f>VLOOKUP(E8332,'Data Produk'!$A$2:$E$2517,5,FALSE)</f>
        <v>139300</v>
      </c>
      <c r="H8332">
        <f t="shared" si="261"/>
        <v>417900</v>
      </c>
      <c r="I8332" t="str">
        <f>VLOOKUP(E8332,'Data Produk'!$A$2:$E$2517,3,FALSE)</f>
        <v>BHINNEKA CHIEF II HG20 GAMING HEADSET WHITE</v>
      </c>
      <c r="J8332" t="str">
        <f>VLOOKUP(E8332,'Data Produk'!$A$2:$E$2517,4,FALSE)</f>
        <v>GAMING HEADSET</v>
      </c>
      <c r="K8332" t="str">
        <f>VLOOKUP(D8332,'Data Outlet'!$A$2:$D$17,4,FALSE)</f>
        <v>Citra Dewi</v>
      </c>
      <c r="L8332" t="str">
        <f>VLOOKUP(D8332,'Data Outlet'!$A$2:$D$17,2,FALSE)</f>
        <v>PONDOK INDAH MALL</v>
      </c>
    </row>
    <row r="8333" spans="1:12" x14ac:dyDescent="0.25">
      <c r="A8333" t="str">
        <f t="shared" si="262"/>
        <v>T-8332</v>
      </c>
      <c r="B8333" s="3" t="s">
        <v>2585</v>
      </c>
      <c r="C8333" s="6">
        <v>45524</v>
      </c>
      <c r="D8333" s="3" t="s">
        <v>46</v>
      </c>
      <c r="E8333" s="3" t="s">
        <v>2550</v>
      </c>
      <c r="F8333" s="10">
        <v>2</v>
      </c>
      <c r="G8333">
        <f>VLOOKUP(E8333,'Data Produk'!$A$2:$E$2517,5,FALSE)</f>
        <v>97300</v>
      </c>
      <c r="H8333">
        <f t="shared" si="261"/>
        <v>194600</v>
      </c>
      <c r="I8333" t="str">
        <f>VLOOKUP(E8333,'Data Produk'!$A$2:$E$2517,3,FALSE)</f>
        <v>BHINNEKA POWER PURE 33W 2-PORTS USB CHARGER (PD+QC) BLACK</v>
      </c>
      <c r="J8333" t="str">
        <f>VLOOKUP(E8333,'Data Produk'!$A$2:$E$2517,4,FALSE)</f>
        <v>CHARGER</v>
      </c>
      <c r="K8333" t="str">
        <f>VLOOKUP(D8333,'Data Outlet'!$A$2:$D$17,4,FALSE)</f>
        <v>Citra Dewi</v>
      </c>
      <c r="L8333" t="str">
        <f>VLOOKUP(D8333,'Data Outlet'!$A$2:$D$17,2,FALSE)</f>
        <v>PONDOK INDAH MALL</v>
      </c>
    </row>
    <row r="8334" spans="1:12" x14ac:dyDescent="0.25">
      <c r="A8334" t="str">
        <f t="shared" si="262"/>
        <v>T-8333</v>
      </c>
      <c r="B8334" s="3" t="s">
        <v>2585</v>
      </c>
      <c r="C8334" s="6">
        <v>45509</v>
      </c>
      <c r="D8334" s="3" t="s">
        <v>46</v>
      </c>
      <c r="E8334" s="3" t="s">
        <v>2414</v>
      </c>
      <c r="F8334" s="10">
        <v>3</v>
      </c>
      <c r="G8334">
        <f>VLOOKUP(E8334,'Data Produk'!$A$2:$E$2517,5,FALSE)</f>
        <v>139300</v>
      </c>
      <c r="H8334">
        <f t="shared" si="261"/>
        <v>417900</v>
      </c>
      <c r="I8334" t="str">
        <f>VLOOKUP(E8334,'Data Produk'!$A$2:$E$2517,3,FALSE)</f>
        <v>BHINNEKA VENOM II WGC2 GAMING MOUSE BLUE</v>
      </c>
      <c r="J8334" t="str">
        <f>VLOOKUP(E8334,'Data Produk'!$A$2:$E$2517,4,FALSE)</f>
        <v>MOUSE GAMING</v>
      </c>
      <c r="K8334" t="str">
        <f>VLOOKUP(D8334,'Data Outlet'!$A$2:$D$17,4,FALSE)</f>
        <v>Citra Dewi</v>
      </c>
      <c r="L8334" t="str">
        <f>VLOOKUP(D8334,'Data Outlet'!$A$2:$D$17,2,FALSE)</f>
        <v>PONDOK INDAH MALL</v>
      </c>
    </row>
    <row r="8335" spans="1:12" x14ac:dyDescent="0.25">
      <c r="A8335" t="str">
        <f t="shared" si="262"/>
        <v>T-8334</v>
      </c>
      <c r="B8335" s="3" t="s">
        <v>2585</v>
      </c>
      <c r="C8335" s="6">
        <v>45508</v>
      </c>
      <c r="D8335" s="3" t="s">
        <v>46</v>
      </c>
      <c r="E8335" s="3" t="s">
        <v>2333</v>
      </c>
      <c r="F8335" s="10">
        <v>3</v>
      </c>
      <c r="G8335">
        <f>VLOOKUP(E8335,'Data Produk'!$A$2:$E$2517,5,FALSE)</f>
        <v>90300</v>
      </c>
      <c r="H8335">
        <f t="shared" si="261"/>
        <v>270900</v>
      </c>
      <c r="I8335" t="str">
        <f>VLOOKUP(E8335,'Data Produk'!$A$2:$E$2517,3,FALSE)</f>
        <v>BHINNEKA KANATA S VX9S GAMING MOUSE BLACK</v>
      </c>
      <c r="J8335" t="str">
        <f>VLOOKUP(E8335,'Data Produk'!$A$2:$E$2517,4,FALSE)</f>
        <v>MOUSE GAMING</v>
      </c>
      <c r="K8335" t="str">
        <f>VLOOKUP(D8335,'Data Outlet'!$A$2:$D$17,4,FALSE)</f>
        <v>Citra Dewi</v>
      </c>
      <c r="L8335" t="str">
        <f>VLOOKUP(D8335,'Data Outlet'!$A$2:$D$17,2,FALSE)</f>
        <v>PONDOK INDAH MALL</v>
      </c>
    </row>
    <row r="8336" spans="1:12" x14ac:dyDescent="0.25">
      <c r="A8336" t="str">
        <f t="shared" si="262"/>
        <v>T-8335</v>
      </c>
      <c r="B8336" s="3" t="s">
        <v>2585</v>
      </c>
      <c r="C8336" s="6">
        <v>45513</v>
      </c>
      <c r="D8336" s="3" t="s">
        <v>46</v>
      </c>
      <c r="E8336" s="3" t="s">
        <v>2551</v>
      </c>
      <c r="F8336" s="10">
        <v>1</v>
      </c>
      <c r="G8336">
        <f>VLOOKUP(E8336,'Data Produk'!$A$2:$E$2517,5,FALSE)</f>
        <v>139300</v>
      </c>
      <c r="H8336">
        <f t="shared" si="261"/>
        <v>139300</v>
      </c>
      <c r="I8336" t="str">
        <f>VLOOKUP(E8336,'Data Produk'!$A$2:$E$2517,3,FALSE)</f>
        <v>BHINNEKA ATO MP905 DESKMAT CYBER LIFE (PINK)</v>
      </c>
      <c r="J8336" t="str">
        <f>VLOOKUP(E8336,'Data Produk'!$A$2:$E$2517,4,FALSE)</f>
        <v>DESKMAT</v>
      </c>
      <c r="K8336" t="str">
        <f>VLOOKUP(D8336,'Data Outlet'!$A$2:$D$17,4,FALSE)</f>
        <v>Citra Dewi</v>
      </c>
      <c r="L8336" t="str">
        <f>VLOOKUP(D8336,'Data Outlet'!$A$2:$D$17,2,FALSE)</f>
        <v>PONDOK INDAH MALL</v>
      </c>
    </row>
    <row r="8337" spans="1:12" x14ac:dyDescent="0.25">
      <c r="A8337" t="str">
        <f t="shared" si="262"/>
        <v>T-8336</v>
      </c>
      <c r="B8337" s="3" t="s">
        <v>2585</v>
      </c>
      <c r="C8337" s="6">
        <v>45515</v>
      </c>
      <c r="D8337" s="3" t="s">
        <v>46</v>
      </c>
      <c r="E8337" s="3" t="s">
        <v>2363</v>
      </c>
      <c r="F8337" s="10">
        <v>1</v>
      </c>
      <c r="G8337">
        <f>VLOOKUP(E8337,'Data Produk'!$A$2:$E$2517,5,FALSE)</f>
        <v>139300</v>
      </c>
      <c r="H8337">
        <f t="shared" si="261"/>
        <v>139300</v>
      </c>
      <c r="I8337" t="str">
        <f>VLOOKUP(E8337,'Data Produk'!$A$2:$E$2517,3,FALSE)</f>
        <v>BHINNEKA ATO MP905 DESKMAT LONDON TOUR (WHITE RED)</v>
      </c>
      <c r="J8337" t="str">
        <f>VLOOKUP(E8337,'Data Produk'!$A$2:$E$2517,4,FALSE)</f>
        <v>DESKMAT</v>
      </c>
      <c r="K8337" t="str">
        <f>VLOOKUP(D8337,'Data Outlet'!$A$2:$D$17,4,FALSE)</f>
        <v>Citra Dewi</v>
      </c>
      <c r="L8337" t="str">
        <f>VLOOKUP(D8337,'Data Outlet'!$A$2:$D$17,2,FALSE)</f>
        <v>PONDOK INDAH MALL</v>
      </c>
    </row>
    <row r="8338" spans="1:12" x14ac:dyDescent="0.25">
      <c r="A8338" t="str">
        <f t="shared" si="262"/>
        <v>T-8337</v>
      </c>
      <c r="B8338" s="3" t="s">
        <v>2585</v>
      </c>
      <c r="C8338" s="6">
        <v>45508</v>
      </c>
      <c r="D8338" s="3" t="s">
        <v>46</v>
      </c>
      <c r="E8338" s="3" t="s">
        <v>2456</v>
      </c>
      <c r="F8338" s="10">
        <v>1</v>
      </c>
      <c r="G8338">
        <f>VLOOKUP(E8338,'Data Produk'!$A$2:$E$2517,5,FALSE)</f>
        <v>83300</v>
      </c>
      <c r="H8338">
        <f t="shared" si="261"/>
        <v>83300</v>
      </c>
      <c r="I8338" t="str">
        <f>VLOOKUP(E8338,'Data Produk'!$A$2:$E$2517,3,FALSE)</f>
        <v>BHINNEKA CRYTO VX7 GAMING MOUSE PINK</v>
      </c>
      <c r="J8338" t="str">
        <f>VLOOKUP(E8338,'Data Produk'!$A$2:$E$2517,4,FALSE)</f>
        <v>MOUSE GAMING</v>
      </c>
      <c r="K8338" t="str">
        <f>VLOOKUP(D8338,'Data Outlet'!$A$2:$D$17,4,FALSE)</f>
        <v>Citra Dewi</v>
      </c>
      <c r="L8338" t="str">
        <f>VLOOKUP(D8338,'Data Outlet'!$A$2:$D$17,2,FALSE)</f>
        <v>PONDOK INDAH MALL</v>
      </c>
    </row>
    <row r="8339" spans="1:12" x14ac:dyDescent="0.25">
      <c r="A8339" t="str">
        <f t="shared" si="262"/>
        <v>T-8338</v>
      </c>
      <c r="B8339" s="3" t="s">
        <v>2585</v>
      </c>
      <c r="C8339" s="6">
        <v>45530</v>
      </c>
      <c r="D8339" s="3" t="s">
        <v>46</v>
      </c>
      <c r="E8339" s="3" t="s">
        <v>2474</v>
      </c>
      <c r="F8339" s="10">
        <v>3</v>
      </c>
      <c r="G8339">
        <f>VLOOKUP(E8339,'Data Produk'!$A$2:$E$2517,5,FALSE)</f>
        <v>69300</v>
      </c>
      <c r="H8339">
        <f t="shared" si="261"/>
        <v>207900</v>
      </c>
      <c r="I8339" t="str">
        <f>VLOOKUP(E8339,'Data Produk'!$A$2:$E$2517,3,FALSE)</f>
        <v>BHINNEKA Gaming Headset Stand Tower AC3004 MINT</v>
      </c>
      <c r="J8339" t="str">
        <f>VLOOKUP(E8339,'Data Produk'!$A$2:$E$2517,4,FALSE)</f>
        <v>OTHER ACCESSORIES</v>
      </c>
      <c r="K8339" t="str">
        <f>VLOOKUP(D8339,'Data Outlet'!$A$2:$D$17,4,FALSE)</f>
        <v>Citra Dewi</v>
      </c>
      <c r="L8339" t="str">
        <f>VLOOKUP(D8339,'Data Outlet'!$A$2:$D$17,2,FALSE)</f>
        <v>PONDOK INDAH MALL</v>
      </c>
    </row>
    <row r="8340" spans="1:12" x14ac:dyDescent="0.25">
      <c r="A8340" t="str">
        <f t="shared" si="262"/>
        <v>T-8339</v>
      </c>
      <c r="B8340" s="3" t="s">
        <v>2585</v>
      </c>
      <c r="C8340" s="6">
        <v>45523</v>
      </c>
      <c r="D8340" s="3" t="s">
        <v>46</v>
      </c>
      <c r="E8340" s="3" t="s">
        <v>2454</v>
      </c>
      <c r="F8340" s="10">
        <v>1</v>
      </c>
      <c r="G8340">
        <f>VLOOKUP(E8340,'Data Produk'!$A$2:$E$2517,5,FALSE)</f>
        <v>97300</v>
      </c>
      <c r="H8340">
        <f t="shared" si="261"/>
        <v>97300</v>
      </c>
      <c r="I8340" t="str">
        <f>VLOOKUP(E8340,'Data Produk'!$A$2:$E$2517,3,FALSE)</f>
        <v>BHINNEKA WAVE12 TW12 TRUE WIRELESS WHITE</v>
      </c>
      <c r="J8340" t="str">
        <f>VLOOKUP(E8340,'Data Produk'!$A$2:$E$2517,4,FALSE)</f>
        <v>TWS</v>
      </c>
      <c r="K8340" t="str">
        <f>VLOOKUP(D8340,'Data Outlet'!$A$2:$D$17,4,FALSE)</f>
        <v>Citra Dewi</v>
      </c>
      <c r="L8340" t="str">
        <f>VLOOKUP(D8340,'Data Outlet'!$A$2:$D$17,2,FALSE)</f>
        <v>PONDOK INDAH MALL</v>
      </c>
    </row>
    <row r="8341" spans="1:12" x14ac:dyDescent="0.25">
      <c r="A8341" t="str">
        <f t="shared" si="262"/>
        <v>T-8340</v>
      </c>
      <c r="B8341" s="3" t="s">
        <v>2585</v>
      </c>
      <c r="C8341" s="6">
        <v>45521</v>
      </c>
      <c r="D8341" s="3" t="s">
        <v>46</v>
      </c>
      <c r="E8341" s="3" t="s">
        <v>2391</v>
      </c>
      <c r="F8341" s="10">
        <v>2</v>
      </c>
      <c r="G8341">
        <f>VLOOKUP(E8341,'Data Produk'!$A$2:$E$2517,5,FALSE)</f>
        <v>350000</v>
      </c>
      <c r="H8341">
        <f t="shared" si="261"/>
        <v>700000</v>
      </c>
      <c r="I8341" t="str">
        <f>VLOOKUP(E8341,'Data Produk'!$A$2:$E$2517,3,FALSE)</f>
        <v>BHINNEKA NOVA PRO WGP14 V2 GAMEPAD ATOMIC BLACK</v>
      </c>
      <c r="J8341" t="str">
        <f>VLOOKUP(E8341,'Data Produk'!$A$2:$E$2517,4,FALSE)</f>
        <v>GAMEPAD</v>
      </c>
      <c r="K8341" t="str">
        <f>VLOOKUP(D8341,'Data Outlet'!$A$2:$D$17,4,FALSE)</f>
        <v>Citra Dewi</v>
      </c>
      <c r="L8341" t="str">
        <f>VLOOKUP(D8341,'Data Outlet'!$A$2:$D$17,2,FALSE)</f>
        <v>PONDOK INDAH MALL</v>
      </c>
    </row>
    <row r="8342" spans="1:12" x14ac:dyDescent="0.25">
      <c r="A8342" t="str">
        <f t="shared" si="262"/>
        <v>T-8341</v>
      </c>
      <c r="B8342" s="3" t="s">
        <v>2585</v>
      </c>
      <c r="C8342" s="6">
        <v>45510</v>
      </c>
      <c r="D8342" s="3" t="s">
        <v>46</v>
      </c>
      <c r="E8342" s="3" t="s">
        <v>2331</v>
      </c>
      <c r="F8342" s="10">
        <v>2</v>
      </c>
      <c r="G8342">
        <f>VLOOKUP(E8342,'Data Produk'!$A$2:$E$2517,5,FALSE)</f>
        <v>139300</v>
      </c>
      <c r="H8342">
        <f t="shared" si="261"/>
        <v>278600</v>
      </c>
      <c r="I8342" t="str">
        <f>VLOOKUP(E8342,'Data Produk'!$A$2:$E$2517,3,FALSE)</f>
        <v>BHINNEKA ATO MP905 DESKMAT SANDY CHARCOAL (ORANGE)</v>
      </c>
      <c r="J8342" t="str">
        <f>VLOOKUP(E8342,'Data Produk'!$A$2:$E$2517,4,FALSE)</f>
        <v>DESKMAT</v>
      </c>
      <c r="K8342" t="str">
        <f>VLOOKUP(D8342,'Data Outlet'!$A$2:$D$17,4,FALSE)</f>
        <v>Citra Dewi</v>
      </c>
      <c r="L8342" t="str">
        <f>VLOOKUP(D8342,'Data Outlet'!$A$2:$D$17,2,FALSE)</f>
        <v>PONDOK INDAH MALL</v>
      </c>
    </row>
    <row r="8343" spans="1:12" x14ac:dyDescent="0.25">
      <c r="A8343" t="str">
        <f t="shared" si="262"/>
        <v>T-8342</v>
      </c>
      <c r="B8343" s="3" t="s">
        <v>2585</v>
      </c>
      <c r="C8343" s="6">
        <v>45505</v>
      </c>
      <c r="D8343" s="3" t="s">
        <v>46</v>
      </c>
      <c r="E8343" s="3" t="s">
        <v>2306</v>
      </c>
      <c r="F8343" s="10">
        <v>3</v>
      </c>
      <c r="G8343">
        <f>VLOOKUP(E8343,'Data Produk'!$A$2:$E$2517,5,FALSE)</f>
        <v>20300</v>
      </c>
      <c r="H8343">
        <f t="shared" si="261"/>
        <v>60900</v>
      </c>
      <c r="I8343" t="str">
        <f>VLOOKUP(E8343,'Data Produk'!$A$2:$E$2517,3,FALSE)</f>
        <v>BHINNEKA LINKPODS ES3 WIRED EARBUDS WHITE</v>
      </c>
      <c r="J8343" t="str">
        <f>VLOOKUP(E8343,'Data Produk'!$A$2:$E$2517,4,FALSE)</f>
        <v>EARPHONE</v>
      </c>
      <c r="K8343" t="str">
        <f>VLOOKUP(D8343,'Data Outlet'!$A$2:$D$17,4,FALSE)</f>
        <v>Citra Dewi</v>
      </c>
      <c r="L8343" t="str">
        <f>VLOOKUP(D8343,'Data Outlet'!$A$2:$D$17,2,FALSE)</f>
        <v>PONDOK INDAH MALL</v>
      </c>
    </row>
    <row r="8344" spans="1:12" x14ac:dyDescent="0.25">
      <c r="A8344" t="str">
        <f t="shared" si="262"/>
        <v>T-8343</v>
      </c>
      <c r="B8344" s="3" t="s">
        <v>2585</v>
      </c>
      <c r="C8344" s="6">
        <v>45505</v>
      </c>
      <c r="D8344" s="3" t="s">
        <v>46</v>
      </c>
      <c r="E8344" s="3" t="s">
        <v>2406</v>
      </c>
      <c r="F8344" s="10">
        <v>1</v>
      </c>
      <c r="G8344">
        <f>VLOOKUP(E8344,'Data Produk'!$A$2:$E$2517,5,FALSE)</f>
        <v>139300</v>
      </c>
      <c r="H8344">
        <f t="shared" si="261"/>
        <v>139300</v>
      </c>
      <c r="I8344" t="str">
        <f>VLOOKUP(E8344,'Data Produk'!$A$2:$E$2517,3,FALSE)</f>
        <v>BHINNEKA VENOM II WGC2 GAMING MOUSE PURPLE</v>
      </c>
      <c r="J8344" t="str">
        <f>VLOOKUP(E8344,'Data Produk'!$A$2:$E$2517,4,FALSE)</f>
        <v>MOUSE GAMING</v>
      </c>
      <c r="K8344" t="str">
        <f>VLOOKUP(D8344,'Data Outlet'!$A$2:$D$17,4,FALSE)</f>
        <v>Citra Dewi</v>
      </c>
      <c r="L8344" t="str">
        <f>VLOOKUP(D8344,'Data Outlet'!$A$2:$D$17,2,FALSE)</f>
        <v>PONDOK INDAH MALL</v>
      </c>
    </row>
    <row r="8345" spans="1:12" x14ac:dyDescent="0.25">
      <c r="A8345" t="str">
        <f t="shared" si="262"/>
        <v>T-8344</v>
      </c>
      <c r="B8345" s="3" t="s">
        <v>2585</v>
      </c>
      <c r="C8345" s="6">
        <v>45526</v>
      </c>
      <c r="D8345" s="3" t="s">
        <v>46</v>
      </c>
      <c r="E8345" s="3" t="s">
        <v>2407</v>
      </c>
      <c r="F8345" s="10">
        <v>1</v>
      </c>
      <c r="G8345">
        <f>VLOOKUP(E8345,'Data Produk'!$A$2:$E$2517,5,FALSE)</f>
        <v>139300</v>
      </c>
      <c r="H8345">
        <f t="shared" si="261"/>
        <v>139300</v>
      </c>
      <c r="I8345" t="str">
        <f>VLOOKUP(E8345,'Data Produk'!$A$2:$E$2517,3,FALSE)</f>
        <v>BHINNEKA ATO MP905 DESKMAT SEASIDE WAVE (BLUE)</v>
      </c>
      <c r="J8345" t="str">
        <f>VLOOKUP(E8345,'Data Produk'!$A$2:$E$2517,4,FALSE)</f>
        <v>DESKMAT</v>
      </c>
      <c r="K8345" t="str">
        <f>VLOOKUP(D8345,'Data Outlet'!$A$2:$D$17,4,FALSE)</f>
        <v>Citra Dewi</v>
      </c>
      <c r="L8345" t="str">
        <f>VLOOKUP(D8345,'Data Outlet'!$A$2:$D$17,2,FALSE)</f>
        <v>PONDOK INDAH MALL</v>
      </c>
    </row>
    <row r="8346" spans="1:12" x14ac:dyDescent="0.25">
      <c r="A8346" t="str">
        <f t="shared" si="262"/>
        <v>T-8345</v>
      </c>
      <c r="B8346" s="3" t="s">
        <v>2585</v>
      </c>
      <c r="C8346" s="6">
        <v>45512</v>
      </c>
      <c r="D8346" s="3" t="s">
        <v>46</v>
      </c>
      <c r="E8346" s="3" t="s">
        <v>2378</v>
      </c>
      <c r="F8346" s="10">
        <v>4</v>
      </c>
      <c r="G8346">
        <f>VLOOKUP(E8346,'Data Produk'!$A$2:$E$2517,5,FALSE)</f>
        <v>76300</v>
      </c>
      <c r="H8346">
        <f t="shared" si="261"/>
        <v>305200</v>
      </c>
      <c r="I8346" t="str">
        <f>VLOOKUP(E8346,'Data Produk'!$A$2:$E$2517,3,FALSE)</f>
        <v>BHINNEKA SHIKARI GAMING KEYBOARD BLACK</v>
      </c>
      <c r="J8346" t="str">
        <f>VLOOKUP(E8346,'Data Produk'!$A$2:$E$2517,4,FALSE)</f>
        <v>KEYBOARD GAMING</v>
      </c>
      <c r="K8346" t="str">
        <f>VLOOKUP(D8346,'Data Outlet'!$A$2:$D$17,4,FALSE)</f>
        <v>Citra Dewi</v>
      </c>
      <c r="L8346" t="str">
        <f>VLOOKUP(D8346,'Data Outlet'!$A$2:$D$17,2,FALSE)</f>
        <v>PONDOK INDAH MALL</v>
      </c>
    </row>
    <row r="8347" spans="1:12" x14ac:dyDescent="0.25">
      <c r="A8347" t="str">
        <f t="shared" si="262"/>
        <v>T-8346</v>
      </c>
      <c r="B8347" s="3" t="s">
        <v>2585</v>
      </c>
      <c r="C8347" s="6">
        <v>45508</v>
      </c>
      <c r="D8347" s="3" t="s">
        <v>46</v>
      </c>
      <c r="E8347" s="3" t="s">
        <v>2365</v>
      </c>
      <c r="F8347" s="10">
        <v>4</v>
      </c>
      <c r="G8347">
        <f>VLOOKUP(E8347,'Data Produk'!$A$2:$E$2517,5,FALSE)</f>
        <v>262500</v>
      </c>
      <c r="H8347">
        <f t="shared" si="261"/>
        <v>1050000</v>
      </c>
      <c r="I8347" t="str">
        <f>VLOOKUP(E8347,'Data Produk'!$A$2:$E$2517,3,FALSE)</f>
        <v>BHINNEKA EOS LITE GP15L GAMEPAD ORION (BLACK)</v>
      </c>
      <c r="J8347" t="str">
        <f>VLOOKUP(E8347,'Data Produk'!$A$2:$E$2517,4,FALSE)</f>
        <v>GAMEPAD</v>
      </c>
      <c r="K8347" t="str">
        <f>VLOOKUP(D8347,'Data Outlet'!$A$2:$D$17,4,FALSE)</f>
        <v>Citra Dewi</v>
      </c>
      <c r="L8347" t="str">
        <f>VLOOKUP(D8347,'Data Outlet'!$A$2:$D$17,2,FALSE)</f>
        <v>PONDOK INDAH MALL</v>
      </c>
    </row>
    <row r="8348" spans="1:12" x14ac:dyDescent="0.25">
      <c r="A8348" t="str">
        <f t="shared" si="262"/>
        <v>T-8347</v>
      </c>
      <c r="B8348" s="3" t="s">
        <v>2585</v>
      </c>
      <c r="C8348" s="6">
        <v>45509</v>
      </c>
      <c r="D8348" s="3" t="s">
        <v>46</v>
      </c>
      <c r="E8348" s="3" t="s">
        <v>2552</v>
      </c>
      <c r="F8348" s="10">
        <v>2</v>
      </c>
      <c r="G8348">
        <f>VLOOKUP(E8348,'Data Produk'!$A$2:$E$2517,5,FALSE)</f>
        <v>941500</v>
      </c>
      <c r="H8348">
        <f t="shared" si="261"/>
        <v>1883000</v>
      </c>
      <c r="I8348" t="str">
        <f>VLOOKUP(E8348,'Data Produk'!$A$2:$E$2517,3,FALSE)</f>
        <v>BHINNEKA MAXFIT70 70% MECHANICAL KEYBOARD LONDON TOUR (WHITE BLUE) YELLOW SWITCH</v>
      </c>
      <c r="J8348" t="str">
        <f>VLOOKUP(E8348,'Data Produk'!$A$2:$E$2517,4,FALSE)</f>
        <v>KEYBOARD GAMING</v>
      </c>
      <c r="K8348" t="str">
        <f>VLOOKUP(D8348,'Data Outlet'!$A$2:$D$17,4,FALSE)</f>
        <v>Citra Dewi</v>
      </c>
      <c r="L8348" t="str">
        <f>VLOOKUP(D8348,'Data Outlet'!$A$2:$D$17,2,FALSE)</f>
        <v>PONDOK INDAH MALL</v>
      </c>
    </row>
    <row r="8349" spans="1:12" x14ac:dyDescent="0.25">
      <c r="A8349" t="str">
        <f t="shared" si="262"/>
        <v>T-8348</v>
      </c>
      <c r="B8349" s="3" t="s">
        <v>2585</v>
      </c>
      <c r="C8349" s="6">
        <v>45513</v>
      </c>
      <c r="D8349" s="3" t="s">
        <v>46</v>
      </c>
      <c r="E8349" s="3" t="s">
        <v>2503</v>
      </c>
      <c r="F8349" s="10">
        <v>1</v>
      </c>
      <c r="G8349">
        <f>VLOOKUP(E8349,'Data Produk'!$A$2:$E$2517,5,FALSE)</f>
        <v>97300</v>
      </c>
      <c r="H8349">
        <f t="shared" si="261"/>
        <v>97300</v>
      </c>
      <c r="I8349" t="str">
        <f>VLOOKUP(E8349,'Data Produk'!$A$2:$E$2517,3,FALSE)</f>
        <v>BHINNEKA WAVE12 TW12 TRUE WIRELESS BLUE</v>
      </c>
      <c r="J8349" t="str">
        <f>VLOOKUP(E8349,'Data Produk'!$A$2:$E$2517,4,FALSE)</f>
        <v>TWS</v>
      </c>
      <c r="K8349" t="str">
        <f>VLOOKUP(D8349,'Data Outlet'!$A$2:$D$17,4,FALSE)</f>
        <v>Citra Dewi</v>
      </c>
      <c r="L8349" t="str">
        <f>VLOOKUP(D8349,'Data Outlet'!$A$2:$D$17,2,FALSE)</f>
        <v>PONDOK INDAH MALL</v>
      </c>
    </row>
    <row r="8350" spans="1:12" x14ac:dyDescent="0.25">
      <c r="A8350" t="str">
        <f t="shared" si="262"/>
        <v>T-8349</v>
      </c>
      <c r="B8350" s="3" t="s">
        <v>2585</v>
      </c>
      <c r="C8350" s="6">
        <v>45505</v>
      </c>
      <c r="D8350" s="3" t="s">
        <v>46</v>
      </c>
      <c r="E8350" s="3" t="s">
        <v>2335</v>
      </c>
      <c r="F8350" s="10">
        <v>5</v>
      </c>
      <c r="G8350">
        <f>VLOOKUP(E8350,'Data Produk'!$A$2:$E$2517,5,FALSE)</f>
        <v>174300</v>
      </c>
      <c r="H8350">
        <f t="shared" si="261"/>
        <v>871500</v>
      </c>
      <c r="I8350" t="str">
        <f>VLOOKUP(E8350,'Data Produk'!$A$2:$E$2517,3,FALSE)</f>
        <v>BHINNEKA GO TUNE WH06 WIRELESS HEADSET BEIGE</v>
      </c>
      <c r="J8350" t="str">
        <f>VLOOKUP(E8350,'Data Produk'!$A$2:$E$2517,4,FALSE)</f>
        <v>WIRELESS HEADSET</v>
      </c>
      <c r="K8350" t="str">
        <f>VLOOKUP(D8350,'Data Outlet'!$A$2:$D$17,4,FALSE)</f>
        <v>Citra Dewi</v>
      </c>
      <c r="L8350" t="str">
        <f>VLOOKUP(D8350,'Data Outlet'!$A$2:$D$17,2,FALSE)</f>
        <v>PONDOK INDAH MALL</v>
      </c>
    </row>
    <row r="8351" spans="1:12" x14ac:dyDescent="0.25">
      <c r="A8351" t="str">
        <f t="shared" si="262"/>
        <v>T-8350</v>
      </c>
      <c r="B8351" s="3" t="s">
        <v>2585</v>
      </c>
      <c r="C8351" s="6">
        <v>45528</v>
      </c>
      <c r="D8351" s="3" t="s">
        <v>46</v>
      </c>
      <c r="E8351" s="3" t="s">
        <v>2310</v>
      </c>
      <c r="F8351" s="10">
        <v>4</v>
      </c>
      <c r="G8351">
        <f>VLOOKUP(E8351,'Data Produk'!$A$2:$E$2517,5,FALSE)</f>
        <v>83300</v>
      </c>
      <c r="H8351">
        <f t="shared" si="261"/>
        <v>333200</v>
      </c>
      <c r="I8351" t="str">
        <f>VLOOKUP(E8351,'Data Produk'!$A$2:$E$2517,3,FALSE)</f>
        <v>BHINNEKA POWER PACK S1 10.000 mAh POWERBANK BLACK</v>
      </c>
      <c r="J8351" t="str">
        <f>VLOOKUP(E8351,'Data Produk'!$A$2:$E$2517,4,FALSE)</f>
        <v>POWERBANK</v>
      </c>
      <c r="K8351" t="str">
        <f>VLOOKUP(D8351,'Data Outlet'!$A$2:$D$17,4,FALSE)</f>
        <v>Citra Dewi</v>
      </c>
      <c r="L8351" t="str">
        <f>VLOOKUP(D8351,'Data Outlet'!$A$2:$D$17,2,FALSE)</f>
        <v>PONDOK INDAH MALL</v>
      </c>
    </row>
    <row r="8352" spans="1:12" x14ac:dyDescent="0.25">
      <c r="A8352" t="str">
        <f t="shared" si="262"/>
        <v>T-8351</v>
      </c>
      <c r="B8352" s="3" t="s">
        <v>2585</v>
      </c>
      <c r="C8352" s="6">
        <v>45532</v>
      </c>
      <c r="D8352" s="3" t="s">
        <v>46</v>
      </c>
      <c r="E8352" s="3" t="s">
        <v>2457</v>
      </c>
      <c r="F8352" s="10">
        <v>2</v>
      </c>
      <c r="G8352">
        <f>VLOOKUP(E8352,'Data Produk'!$A$2:$E$2517,5,FALSE)</f>
        <v>139300</v>
      </c>
      <c r="H8352">
        <f t="shared" si="261"/>
        <v>278600</v>
      </c>
      <c r="I8352" t="str">
        <f>VLOOKUP(E8352,'Data Produk'!$A$2:$E$2517,3,FALSE)</f>
        <v>BHINNEKA VENOM II WGC2 GAMING MOUSE BEIGE</v>
      </c>
      <c r="J8352" t="str">
        <f>VLOOKUP(E8352,'Data Produk'!$A$2:$E$2517,4,FALSE)</f>
        <v>MOUSE GAMING</v>
      </c>
      <c r="K8352" t="str">
        <f>VLOOKUP(D8352,'Data Outlet'!$A$2:$D$17,4,FALSE)</f>
        <v>Citra Dewi</v>
      </c>
      <c r="L8352" t="str">
        <f>VLOOKUP(D8352,'Data Outlet'!$A$2:$D$17,2,FALSE)</f>
        <v>PONDOK INDAH MALL</v>
      </c>
    </row>
    <row r="8353" spans="1:12" x14ac:dyDescent="0.25">
      <c r="A8353" t="str">
        <f t="shared" si="262"/>
        <v>T-8352</v>
      </c>
      <c r="B8353" s="3" t="s">
        <v>2585</v>
      </c>
      <c r="C8353" s="6">
        <v>45506</v>
      </c>
      <c r="D8353" s="3" t="s">
        <v>46</v>
      </c>
      <c r="E8353" s="3" t="s">
        <v>2329</v>
      </c>
      <c r="F8353" s="10">
        <v>6</v>
      </c>
      <c r="G8353">
        <f>VLOOKUP(E8353,'Data Produk'!$A$2:$E$2517,5,FALSE)</f>
        <v>62300</v>
      </c>
      <c r="H8353">
        <f t="shared" si="261"/>
        <v>373800</v>
      </c>
      <c r="I8353" t="str">
        <f>VLOOKUP(E8353,'Data Produk'!$A$2:$E$2517,3,FALSE)</f>
        <v>BHINNEKA AGILE MP353 GAMING MOUSEPAD BLACK</v>
      </c>
      <c r="J8353" t="str">
        <f>VLOOKUP(E8353,'Data Produk'!$A$2:$E$2517,4,FALSE)</f>
        <v>GAMING MOUSEPAD</v>
      </c>
      <c r="K8353" t="str">
        <f>VLOOKUP(D8353,'Data Outlet'!$A$2:$D$17,4,FALSE)</f>
        <v>Citra Dewi</v>
      </c>
      <c r="L8353" t="str">
        <f>VLOOKUP(D8353,'Data Outlet'!$A$2:$D$17,2,FALSE)</f>
        <v>PONDOK INDAH MALL</v>
      </c>
    </row>
    <row r="8354" spans="1:12" x14ac:dyDescent="0.25">
      <c r="A8354" t="str">
        <f t="shared" si="262"/>
        <v>T-8353</v>
      </c>
      <c r="B8354" s="3" t="s">
        <v>2585</v>
      </c>
      <c r="C8354" s="6">
        <v>45529</v>
      </c>
      <c r="D8354" s="3" t="s">
        <v>46</v>
      </c>
      <c r="E8354" s="3" t="s">
        <v>2553</v>
      </c>
      <c r="F8354" s="10">
        <v>4</v>
      </c>
      <c r="G8354">
        <f>VLOOKUP(E8354,'Data Produk'!$A$2:$E$2517,5,FALSE)</f>
        <v>280000</v>
      </c>
      <c r="H8354">
        <f t="shared" si="261"/>
        <v>1120000</v>
      </c>
      <c r="I8354" t="str">
        <f>VLOOKUP(E8354,'Data Produk'!$A$2:$E$2517,3,FALSE)</f>
        <v>BHINNEKA ATOM87 MECHANICAL KEYBOARD GREY RED SWITCH</v>
      </c>
      <c r="J8354" t="str">
        <f>VLOOKUP(E8354,'Data Produk'!$A$2:$E$2517,4,FALSE)</f>
        <v>KEYBOARD GAMING</v>
      </c>
      <c r="K8354" t="str">
        <f>VLOOKUP(D8354,'Data Outlet'!$A$2:$D$17,4,FALSE)</f>
        <v>Citra Dewi</v>
      </c>
      <c r="L8354" t="str">
        <f>VLOOKUP(D8354,'Data Outlet'!$A$2:$D$17,2,FALSE)</f>
        <v>PONDOK INDAH MALL</v>
      </c>
    </row>
    <row r="8355" spans="1:12" x14ac:dyDescent="0.25">
      <c r="A8355" t="str">
        <f t="shared" si="262"/>
        <v>T-8354</v>
      </c>
      <c r="B8355" s="3" t="s">
        <v>2585</v>
      </c>
      <c r="C8355" s="6">
        <v>45515</v>
      </c>
      <c r="D8355" s="3" t="s">
        <v>46</v>
      </c>
      <c r="E8355" s="3" t="s">
        <v>2417</v>
      </c>
      <c r="F8355" s="10">
        <v>2</v>
      </c>
      <c r="G8355">
        <f>VLOOKUP(E8355,'Data Produk'!$A$2:$E$2517,5,FALSE)</f>
        <v>349300</v>
      </c>
      <c r="H8355">
        <f t="shared" si="261"/>
        <v>698600</v>
      </c>
      <c r="I8355" t="str">
        <f>VLOOKUP(E8355,'Data Produk'!$A$2:$E$2517,3,FALSE)</f>
        <v>BHINNEKA ATO MP905 DESKMAT ONE PIECE SANJI</v>
      </c>
      <c r="J8355" t="str">
        <f>VLOOKUP(E8355,'Data Produk'!$A$2:$E$2517,4,FALSE)</f>
        <v>DESKMAT</v>
      </c>
      <c r="K8355" t="str">
        <f>VLOOKUP(D8355,'Data Outlet'!$A$2:$D$17,4,FALSE)</f>
        <v>Citra Dewi</v>
      </c>
      <c r="L8355" t="str">
        <f>VLOOKUP(D8355,'Data Outlet'!$A$2:$D$17,2,FALSE)</f>
        <v>PONDOK INDAH MALL</v>
      </c>
    </row>
    <row r="8356" spans="1:12" x14ac:dyDescent="0.25">
      <c r="A8356" t="str">
        <f t="shared" si="262"/>
        <v>T-8355</v>
      </c>
      <c r="B8356" s="3" t="s">
        <v>2585</v>
      </c>
      <c r="C8356" s="6">
        <v>45529</v>
      </c>
      <c r="D8356" s="3" t="s">
        <v>46</v>
      </c>
      <c r="E8356" s="3" t="s">
        <v>2525</v>
      </c>
      <c r="F8356" s="10">
        <v>1</v>
      </c>
      <c r="G8356">
        <f>VLOOKUP(E8356,'Data Produk'!$A$2:$E$2517,5,FALSE)</f>
        <v>0</v>
      </c>
      <c r="H8356">
        <f t="shared" si="261"/>
        <v>0</v>
      </c>
      <c r="I8356" t="str">
        <f>VLOOKUP(E8356,'Data Produk'!$A$2:$E$2517,3,FALSE)</f>
        <v>BHINNEKA WS414 ADJUSTABLE RISING DESK BLACK (TOP)</v>
      </c>
      <c r="J8356" t="str">
        <f>VLOOKUP(E8356,'Data Produk'!$A$2:$E$2517,4,FALSE)</f>
        <v>DESK</v>
      </c>
      <c r="K8356" t="str">
        <f>VLOOKUP(D8356,'Data Outlet'!$A$2:$D$17,4,FALSE)</f>
        <v>Citra Dewi</v>
      </c>
      <c r="L8356" t="str">
        <f>VLOOKUP(D8356,'Data Outlet'!$A$2:$D$17,2,FALSE)</f>
        <v>PONDOK INDAH MALL</v>
      </c>
    </row>
    <row r="8357" spans="1:12" x14ac:dyDescent="0.25">
      <c r="A8357" t="str">
        <f t="shared" si="262"/>
        <v>T-8356</v>
      </c>
      <c r="B8357" s="3" t="s">
        <v>2585</v>
      </c>
      <c r="C8357" s="6">
        <v>45520</v>
      </c>
      <c r="D8357" s="3" t="s">
        <v>46</v>
      </c>
      <c r="E8357" s="3" t="s">
        <v>2527</v>
      </c>
      <c r="F8357" s="10">
        <v>1</v>
      </c>
      <c r="G8357">
        <f>VLOOKUP(E8357,'Data Produk'!$A$2:$E$2517,5,FALSE)</f>
        <v>0</v>
      </c>
      <c r="H8357">
        <f t="shared" si="261"/>
        <v>0</v>
      </c>
      <c r="I8357" t="str">
        <f>VLOOKUP(E8357,'Data Produk'!$A$2:$E$2517,3,FALSE)</f>
        <v>BHINNEKA WS414 ADJUSTABLE RISING DESK BLACK (FRAME)</v>
      </c>
      <c r="J8357" t="str">
        <f>VLOOKUP(E8357,'Data Produk'!$A$2:$E$2517,4,FALSE)</f>
        <v>DESK</v>
      </c>
      <c r="K8357" t="str">
        <f>VLOOKUP(D8357,'Data Outlet'!$A$2:$D$17,4,FALSE)</f>
        <v>Citra Dewi</v>
      </c>
      <c r="L8357" t="str">
        <f>VLOOKUP(D8357,'Data Outlet'!$A$2:$D$17,2,FALSE)</f>
        <v>PONDOK INDAH MALL</v>
      </c>
    </row>
    <row r="8358" spans="1:12" x14ac:dyDescent="0.25">
      <c r="A8358" t="str">
        <f t="shared" si="262"/>
        <v>T-8357</v>
      </c>
      <c r="B8358" s="3" t="s">
        <v>2585</v>
      </c>
      <c r="C8358" s="6">
        <v>45505</v>
      </c>
      <c r="D8358" s="3" t="s">
        <v>46</v>
      </c>
      <c r="E8358" s="3" t="s">
        <v>2529</v>
      </c>
      <c r="F8358" s="10">
        <v>1</v>
      </c>
      <c r="G8358">
        <f>VLOOKUP(E8358,'Data Produk'!$A$2:$E$2517,5,FALSE)</f>
        <v>1715000</v>
      </c>
      <c r="H8358">
        <f t="shared" si="261"/>
        <v>1715000</v>
      </c>
      <c r="I8358" t="str">
        <f>VLOOKUP(E8358,'Data Produk'!$A$2:$E$2517,3,FALSE)</f>
        <v>BHINNEKA WS414 ADJUSTABLE RISING DESK BLACK</v>
      </c>
      <c r="J8358" t="str">
        <f>VLOOKUP(E8358,'Data Produk'!$A$2:$E$2517,4,FALSE)</f>
        <v>DESK</v>
      </c>
      <c r="K8358" t="str">
        <f>VLOOKUP(D8358,'Data Outlet'!$A$2:$D$17,4,FALSE)</f>
        <v>Citra Dewi</v>
      </c>
      <c r="L8358" t="str">
        <f>VLOOKUP(D8358,'Data Outlet'!$A$2:$D$17,2,FALSE)</f>
        <v>PONDOK INDAH MALL</v>
      </c>
    </row>
    <row r="8359" spans="1:12" x14ac:dyDescent="0.25">
      <c r="A8359" t="str">
        <f t="shared" si="262"/>
        <v>T-8358</v>
      </c>
      <c r="B8359" s="3" t="s">
        <v>2585</v>
      </c>
      <c r="C8359" s="6">
        <v>45479</v>
      </c>
      <c r="D8359" s="3" t="s">
        <v>46</v>
      </c>
      <c r="E8359" s="3" t="s">
        <v>2354</v>
      </c>
      <c r="F8359" s="10">
        <v>1</v>
      </c>
      <c r="G8359">
        <f>VLOOKUP(E8359,'Data Produk'!$A$2:$E$2517,5,FALSE)</f>
        <v>349300</v>
      </c>
      <c r="H8359">
        <f t="shared" si="261"/>
        <v>349300</v>
      </c>
      <c r="I8359" t="str">
        <f>VLOOKUP(E8359,'Data Produk'!$A$2:$E$2517,3,FALSE)</f>
        <v>BHINNEKA ATO MP905 DESKMAT ONE PIECE KAIDO</v>
      </c>
      <c r="J8359" t="str">
        <f>VLOOKUP(E8359,'Data Produk'!$A$2:$E$2517,4,FALSE)</f>
        <v>DESKMAT</v>
      </c>
      <c r="K8359" t="str">
        <f>VLOOKUP(D8359,'Data Outlet'!$A$2:$D$17,4,FALSE)</f>
        <v>Citra Dewi</v>
      </c>
      <c r="L8359" t="str">
        <f>VLOOKUP(D8359,'Data Outlet'!$A$2:$D$17,2,FALSE)</f>
        <v>PONDOK INDAH MALL</v>
      </c>
    </row>
    <row r="8360" spans="1:12" x14ac:dyDescent="0.25">
      <c r="A8360" t="str">
        <f t="shared" si="262"/>
        <v>T-8359</v>
      </c>
      <c r="B8360" s="3" t="s">
        <v>2585</v>
      </c>
      <c r="C8360" s="6">
        <v>45485</v>
      </c>
      <c r="D8360" s="3" t="s">
        <v>46</v>
      </c>
      <c r="E8360" s="3" t="s">
        <v>2554</v>
      </c>
      <c r="F8360" s="10">
        <v>1</v>
      </c>
      <c r="G8360">
        <f>VLOOKUP(E8360,'Data Produk'!$A$2:$E$2517,5,FALSE)</f>
        <v>286300</v>
      </c>
      <c r="H8360">
        <f t="shared" si="261"/>
        <v>286300</v>
      </c>
      <c r="I8360" t="str">
        <f>VLOOKUP(E8360,'Data Produk'!$A$2:$E$2517,3,FALSE)</f>
        <v>BHINNEKA ATOM104 MECHANICAL KEYBOARD GREY RED SWITCH</v>
      </c>
      <c r="J8360" t="str">
        <f>VLOOKUP(E8360,'Data Produk'!$A$2:$E$2517,4,FALSE)</f>
        <v>KEYBOARD GAMING</v>
      </c>
      <c r="K8360" t="str">
        <f>VLOOKUP(D8360,'Data Outlet'!$A$2:$D$17,4,FALSE)</f>
        <v>Citra Dewi</v>
      </c>
      <c r="L8360" t="str">
        <f>VLOOKUP(D8360,'Data Outlet'!$A$2:$D$17,2,FALSE)</f>
        <v>PONDOK INDAH MALL</v>
      </c>
    </row>
    <row r="8361" spans="1:12" x14ac:dyDescent="0.25">
      <c r="A8361" t="str">
        <f t="shared" si="262"/>
        <v>T-8360</v>
      </c>
      <c r="B8361" s="3" t="s">
        <v>2585</v>
      </c>
      <c r="C8361" s="6">
        <v>45502</v>
      </c>
      <c r="D8361" s="3" t="s">
        <v>46</v>
      </c>
      <c r="E8361" s="3" t="s">
        <v>2357</v>
      </c>
      <c r="F8361" s="10">
        <v>5</v>
      </c>
      <c r="G8361">
        <f>VLOOKUP(E8361,'Data Produk'!$A$2:$E$2517,5,FALSE)</f>
        <v>209300</v>
      </c>
      <c r="H8361">
        <f t="shared" si="261"/>
        <v>1046500</v>
      </c>
      <c r="I8361" t="str">
        <f>VLOOKUP(E8361,'Data Produk'!$A$2:$E$2517,3,FALSE)</f>
        <v>BHINNEKA CRYPTO WGC3 GAMING MOUSE BLACK</v>
      </c>
      <c r="J8361" t="str">
        <f>VLOOKUP(E8361,'Data Produk'!$A$2:$E$2517,4,FALSE)</f>
        <v>MOUSE GAMING</v>
      </c>
      <c r="K8361" t="str">
        <f>VLOOKUP(D8361,'Data Outlet'!$A$2:$D$17,4,FALSE)</f>
        <v>Citra Dewi</v>
      </c>
      <c r="L8361" t="str">
        <f>VLOOKUP(D8361,'Data Outlet'!$A$2:$D$17,2,FALSE)</f>
        <v>PONDOK INDAH MALL</v>
      </c>
    </row>
    <row r="8362" spans="1:12" x14ac:dyDescent="0.25">
      <c r="A8362" t="str">
        <f t="shared" si="262"/>
        <v>T-8361</v>
      </c>
      <c r="B8362" s="3" t="s">
        <v>2585</v>
      </c>
      <c r="C8362" s="6">
        <v>45477</v>
      </c>
      <c r="D8362" s="3" t="s">
        <v>46</v>
      </c>
      <c r="E8362" s="3" t="s">
        <v>2550</v>
      </c>
      <c r="F8362" s="10">
        <v>1</v>
      </c>
      <c r="G8362">
        <f>VLOOKUP(E8362,'Data Produk'!$A$2:$E$2517,5,FALSE)</f>
        <v>97300</v>
      </c>
      <c r="H8362">
        <f t="shared" si="261"/>
        <v>97300</v>
      </c>
      <c r="I8362" t="str">
        <f>VLOOKUP(E8362,'Data Produk'!$A$2:$E$2517,3,FALSE)</f>
        <v>BHINNEKA POWER PURE 33W 2-PORTS USB CHARGER (PD+QC) BLACK</v>
      </c>
      <c r="J8362" t="str">
        <f>VLOOKUP(E8362,'Data Produk'!$A$2:$E$2517,4,FALSE)</f>
        <v>CHARGER</v>
      </c>
      <c r="K8362" t="str">
        <f>VLOOKUP(D8362,'Data Outlet'!$A$2:$D$17,4,FALSE)</f>
        <v>Citra Dewi</v>
      </c>
      <c r="L8362" t="str">
        <f>VLOOKUP(D8362,'Data Outlet'!$A$2:$D$17,2,FALSE)</f>
        <v>PONDOK INDAH MALL</v>
      </c>
    </row>
    <row r="8363" spans="1:12" x14ac:dyDescent="0.25">
      <c r="A8363" t="str">
        <f t="shared" si="262"/>
        <v>T-8362</v>
      </c>
      <c r="B8363" s="3" t="s">
        <v>2585</v>
      </c>
      <c r="C8363" s="6">
        <v>45497</v>
      </c>
      <c r="D8363" s="3" t="s">
        <v>46</v>
      </c>
      <c r="E8363" s="3" t="s">
        <v>2545</v>
      </c>
      <c r="F8363" s="10">
        <v>1</v>
      </c>
      <c r="G8363">
        <f>VLOOKUP(E8363,'Data Produk'!$A$2:$E$2517,5,FALSE)</f>
        <v>24500</v>
      </c>
      <c r="H8363">
        <f t="shared" si="261"/>
        <v>24500</v>
      </c>
      <c r="I8363" t="str">
        <f>VLOOKUP(E8363,'Data Produk'!$A$2:$E$2517,3,FALSE)</f>
        <v>BHINNEKA HYPERLINK KV65C1201 BLACK</v>
      </c>
      <c r="J8363" t="str">
        <f>VLOOKUP(E8363,'Data Produk'!$A$2:$E$2517,4,FALSE)</f>
        <v>CABLE</v>
      </c>
      <c r="K8363" t="str">
        <f>VLOOKUP(D8363,'Data Outlet'!$A$2:$D$17,4,FALSE)</f>
        <v>Citra Dewi</v>
      </c>
      <c r="L8363" t="str">
        <f>VLOOKUP(D8363,'Data Outlet'!$A$2:$D$17,2,FALSE)</f>
        <v>PONDOK INDAH MALL</v>
      </c>
    </row>
    <row r="8364" spans="1:12" x14ac:dyDescent="0.25">
      <c r="A8364" t="str">
        <f t="shared" si="262"/>
        <v>T-8363</v>
      </c>
      <c r="B8364" s="3" t="s">
        <v>2585</v>
      </c>
      <c r="C8364" s="6">
        <v>45503</v>
      </c>
      <c r="D8364" s="3" t="s">
        <v>46</v>
      </c>
      <c r="E8364" s="3" t="s">
        <v>2335</v>
      </c>
      <c r="F8364" s="10">
        <v>4</v>
      </c>
      <c r="G8364">
        <f>VLOOKUP(E8364,'Data Produk'!$A$2:$E$2517,5,FALSE)</f>
        <v>174300</v>
      </c>
      <c r="H8364">
        <f t="shared" si="261"/>
        <v>697200</v>
      </c>
      <c r="I8364" t="str">
        <f>VLOOKUP(E8364,'Data Produk'!$A$2:$E$2517,3,FALSE)</f>
        <v>BHINNEKA GO TUNE WH06 WIRELESS HEADSET BEIGE</v>
      </c>
      <c r="J8364" t="str">
        <f>VLOOKUP(E8364,'Data Produk'!$A$2:$E$2517,4,FALSE)</f>
        <v>WIRELESS HEADSET</v>
      </c>
      <c r="K8364" t="str">
        <f>VLOOKUP(D8364,'Data Outlet'!$A$2:$D$17,4,FALSE)</f>
        <v>Citra Dewi</v>
      </c>
      <c r="L8364" t="str">
        <f>VLOOKUP(D8364,'Data Outlet'!$A$2:$D$17,2,FALSE)</f>
        <v>PONDOK INDAH MALL</v>
      </c>
    </row>
    <row r="8365" spans="1:12" x14ac:dyDescent="0.25">
      <c r="A8365" t="str">
        <f t="shared" si="262"/>
        <v>T-8364</v>
      </c>
      <c r="B8365" s="3" t="s">
        <v>2585</v>
      </c>
      <c r="C8365" s="6">
        <v>45482</v>
      </c>
      <c r="D8365" s="3" t="s">
        <v>46</v>
      </c>
      <c r="E8365" s="3" t="s">
        <v>2329</v>
      </c>
      <c r="F8365" s="10">
        <v>2</v>
      </c>
      <c r="G8365">
        <f>VLOOKUP(E8365,'Data Produk'!$A$2:$E$2517,5,FALSE)</f>
        <v>62300</v>
      </c>
      <c r="H8365">
        <f t="shared" si="261"/>
        <v>124600</v>
      </c>
      <c r="I8365" t="str">
        <f>VLOOKUP(E8365,'Data Produk'!$A$2:$E$2517,3,FALSE)</f>
        <v>BHINNEKA AGILE MP353 GAMING MOUSEPAD BLACK</v>
      </c>
      <c r="J8365" t="str">
        <f>VLOOKUP(E8365,'Data Produk'!$A$2:$E$2517,4,FALSE)</f>
        <v>GAMING MOUSEPAD</v>
      </c>
      <c r="K8365" t="str">
        <f>VLOOKUP(D8365,'Data Outlet'!$A$2:$D$17,4,FALSE)</f>
        <v>Citra Dewi</v>
      </c>
      <c r="L8365" t="str">
        <f>VLOOKUP(D8365,'Data Outlet'!$A$2:$D$17,2,FALSE)</f>
        <v>PONDOK INDAH MALL</v>
      </c>
    </row>
    <row r="8366" spans="1:12" x14ac:dyDescent="0.25">
      <c r="A8366" t="str">
        <f t="shared" si="262"/>
        <v>T-8365</v>
      </c>
      <c r="B8366" s="3" t="s">
        <v>2585</v>
      </c>
      <c r="C8366" s="6">
        <v>45497</v>
      </c>
      <c r="D8366" s="3" t="s">
        <v>46</v>
      </c>
      <c r="E8366" s="3" t="s">
        <v>2454</v>
      </c>
      <c r="F8366" s="10">
        <v>1</v>
      </c>
      <c r="G8366">
        <f>VLOOKUP(E8366,'Data Produk'!$A$2:$E$2517,5,FALSE)</f>
        <v>97300</v>
      </c>
      <c r="H8366">
        <f t="shared" si="261"/>
        <v>97300</v>
      </c>
      <c r="I8366" t="str">
        <f>VLOOKUP(E8366,'Data Produk'!$A$2:$E$2517,3,FALSE)</f>
        <v>BHINNEKA WAVE12 TW12 TRUE WIRELESS WHITE</v>
      </c>
      <c r="J8366" t="str">
        <f>VLOOKUP(E8366,'Data Produk'!$A$2:$E$2517,4,FALSE)</f>
        <v>TWS</v>
      </c>
      <c r="K8366" t="str">
        <f>VLOOKUP(D8366,'Data Outlet'!$A$2:$D$17,4,FALSE)</f>
        <v>Citra Dewi</v>
      </c>
      <c r="L8366" t="str">
        <f>VLOOKUP(D8366,'Data Outlet'!$A$2:$D$17,2,FALSE)</f>
        <v>PONDOK INDAH MALL</v>
      </c>
    </row>
    <row r="8367" spans="1:12" x14ac:dyDescent="0.25">
      <c r="A8367" t="str">
        <f t="shared" si="262"/>
        <v>T-8366</v>
      </c>
      <c r="B8367" s="3" t="s">
        <v>2585</v>
      </c>
      <c r="C8367" s="6">
        <v>45502</v>
      </c>
      <c r="D8367" s="3" t="s">
        <v>46</v>
      </c>
      <c r="E8367" s="3" t="s">
        <v>2336</v>
      </c>
      <c r="F8367" s="10">
        <v>1</v>
      </c>
      <c r="G8367">
        <f>VLOOKUP(E8367,'Data Produk'!$A$2:$E$2517,5,FALSE)</f>
        <v>90300</v>
      </c>
      <c r="H8367">
        <f t="shared" si="261"/>
        <v>90300</v>
      </c>
      <c r="I8367" t="str">
        <f>VLOOKUP(E8367,'Data Produk'!$A$2:$E$2517,3,FALSE)</f>
        <v>BHINNEKA KANATA S VX9S GAMING MOUSE WHITE</v>
      </c>
      <c r="J8367" t="str">
        <f>VLOOKUP(E8367,'Data Produk'!$A$2:$E$2517,4,FALSE)</f>
        <v>MOUSE GAMING</v>
      </c>
      <c r="K8367" t="str">
        <f>VLOOKUP(D8367,'Data Outlet'!$A$2:$D$17,4,FALSE)</f>
        <v>Citra Dewi</v>
      </c>
      <c r="L8367" t="str">
        <f>VLOOKUP(D8367,'Data Outlet'!$A$2:$D$17,2,FALSE)</f>
        <v>PONDOK INDAH MALL</v>
      </c>
    </row>
    <row r="8368" spans="1:12" x14ac:dyDescent="0.25">
      <c r="A8368" t="str">
        <f t="shared" si="262"/>
        <v>T-8367</v>
      </c>
      <c r="B8368" s="3" t="s">
        <v>2585</v>
      </c>
      <c r="C8368" s="6">
        <v>45504</v>
      </c>
      <c r="D8368" s="3" t="s">
        <v>46</v>
      </c>
      <c r="E8368" s="3" t="s">
        <v>2331</v>
      </c>
      <c r="F8368" s="10">
        <v>4</v>
      </c>
      <c r="G8368">
        <f>VLOOKUP(E8368,'Data Produk'!$A$2:$E$2517,5,FALSE)</f>
        <v>139300</v>
      </c>
      <c r="H8368">
        <f t="shared" si="261"/>
        <v>557200</v>
      </c>
      <c r="I8368" t="str">
        <f>VLOOKUP(E8368,'Data Produk'!$A$2:$E$2517,3,FALSE)</f>
        <v>BHINNEKA ATO MP905 DESKMAT SANDY CHARCOAL (ORANGE)</v>
      </c>
      <c r="J8368" t="str">
        <f>VLOOKUP(E8368,'Data Produk'!$A$2:$E$2517,4,FALSE)</f>
        <v>DESKMAT</v>
      </c>
      <c r="K8368" t="str">
        <f>VLOOKUP(D8368,'Data Outlet'!$A$2:$D$17,4,FALSE)</f>
        <v>Citra Dewi</v>
      </c>
      <c r="L8368" t="str">
        <f>VLOOKUP(D8368,'Data Outlet'!$A$2:$D$17,2,FALSE)</f>
        <v>PONDOK INDAH MALL</v>
      </c>
    </row>
    <row r="8369" spans="1:12" x14ac:dyDescent="0.25">
      <c r="A8369" t="str">
        <f t="shared" si="262"/>
        <v>T-8368</v>
      </c>
      <c r="B8369" s="3" t="s">
        <v>2585</v>
      </c>
      <c r="C8369" s="6">
        <v>45502</v>
      </c>
      <c r="D8369" s="3" t="s">
        <v>46</v>
      </c>
      <c r="E8369" s="3" t="s">
        <v>2469</v>
      </c>
      <c r="F8369" s="10">
        <v>1</v>
      </c>
      <c r="G8369">
        <f>VLOOKUP(E8369,'Data Produk'!$A$2:$E$2517,5,FALSE)</f>
        <v>241500</v>
      </c>
      <c r="H8369">
        <f t="shared" si="261"/>
        <v>241500</v>
      </c>
      <c r="I8369" t="str">
        <f>VLOOKUP(E8369,'Data Produk'!$A$2:$E$2517,3,FALSE)</f>
        <v>BHINNEKA ATOM104 MECHANICAL KEYBOARD BLACK BLUE SWITCH</v>
      </c>
      <c r="J8369" t="str">
        <f>VLOOKUP(E8369,'Data Produk'!$A$2:$E$2517,4,FALSE)</f>
        <v>KEYBOARD GAMING</v>
      </c>
      <c r="K8369" t="str">
        <f>VLOOKUP(D8369,'Data Outlet'!$A$2:$D$17,4,FALSE)</f>
        <v>Citra Dewi</v>
      </c>
      <c r="L8369" t="str">
        <f>VLOOKUP(D8369,'Data Outlet'!$A$2:$D$17,2,FALSE)</f>
        <v>PONDOK INDAH MALL</v>
      </c>
    </row>
    <row r="8370" spans="1:12" x14ac:dyDescent="0.25">
      <c r="A8370" t="str">
        <f t="shared" si="262"/>
        <v>T-8369</v>
      </c>
      <c r="B8370" s="3" t="s">
        <v>2585</v>
      </c>
      <c r="C8370" s="6">
        <v>45483</v>
      </c>
      <c r="D8370" s="3" t="s">
        <v>46</v>
      </c>
      <c r="E8370" s="3" t="s">
        <v>2452</v>
      </c>
      <c r="F8370" s="10">
        <v>2</v>
      </c>
      <c r="G8370">
        <f>VLOOKUP(E8370,'Data Produk'!$A$2:$E$2517,5,FALSE)</f>
        <v>62300</v>
      </c>
      <c r="H8370">
        <f t="shared" si="261"/>
        <v>124600</v>
      </c>
      <c r="I8370" t="str">
        <f>VLOOKUP(E8370,'Data Produk'!$A$2:$E$2517,3,FALSE)</f>
        <v>BHINNEKA AGILE MP353 GAMING MOUSEPAD WHITE</v>
      </c>
      <c r="J8370" t="str">
        <f>VLOOKUP(E8370,'Data Produk'!$A$2:$E$2517,4,FALSE)</f>
        <v>GAMING MOUSEPAD</v>
      </c>
      <c r="K8370" t="str">
        <f>VLOOKUP(D8370,'Data Outlet'!$A$2:$D$17,4,FALSE)</f>
        <v>Citra Dewi</v>
      </c>
      <c r="L8370" t="str">
        <f>VLOOKUP(D8370,'Data Outlet'!$A$2:$D$17,2,FALSE)</f>
        <v>PONDOK INDAH MALL</v>
      </c>
    </row>
    <row r="8371" spans="1:12" x14ac:dyDescent="0.25">
      <c r="A8371" t="str">
        <f t="shared" si="262"/>
        <v>T-8370</v>
      </c>
      <c r="B8371" s="3" t="s">
        <v>2585</v>
      </c>
      <c r="C8371" s="6">
        <v>45491</v>
      </c>
      <c r="D8371" s="3" t="s">
        <v>46</v>
      </c>
      <c r="E8371" s="3" t="s">
        <v>2516</v>
      </c>
      <c r="F8371" s="10">
        <v>4</v>
      </c>
      <c r="G8371">
        <f>VLOOKUP(E8371,'Data Produk'!$A$2:$E$2517,5,FALSE)</f>
        <v>157500</v>
      </c>
      <c r="H8371">
        <f t="shared" si="261"/>
        <v>630000</v>
      </c>
      <c r="I8371" t="str">
        <f>VLOOKUP(E8371,'Data Produk'!$A$2:$E$2517,3,FALSE)</f>
        <v>BHINNEKA REVOLVER GP12 GAMEPAD BLACK</v>
      </c>
      <c r="J8371" t="str">
        <f>VLOOKUP(E8371,'Data Produk'!$A$2:$E$2517,4,FALSE)</f>
        <v>GAMEPAD</v>
      </c>
      <c r="K8371" t="str">
        <f>VLOOKUP(D8371,'Data Outlet'!$A$2:$D$17,4,FALSE)</f>
        <v>Citra Dewi</v>
      </c>
      <c r="L8371" t="str">
        <f>VLOOKUP(D8371,'Data Outlet'!$A$2:$D$17,2,FALSE)</f>
        <v>PONDOK INDAH MALL</v>
      </c>
    </row>
    <row r="8372" spans="1:12" x14ac:dyDescent="0.25">
      <c r="A8372" t="str">
        <f t="shared" si="262"/>
        <v>T-8371</v>
      </c>
      <c r="B8372" s="3" t="s">
        <v>2585</v>
      </c>
      <c r="C8372" s="6">
        <v>45503</v>
      </c>
      <c r="D8372" s="3" t="s">
        <v>46</v>
      </c>
      <c r="E8372" s="3" t="s">
        <v>2488</v>
      </c>
      <c r="F8372" s="10">
        <v>1</v>
      </c>
      <c r="G8372">
        <f>VLOOKUP(E8372,'Data Produk'!$A$2:$E$2517,5,FALSE)</f>
        <v>420000</v>
      </c>
      <c r="H8372">
        <f t="shared" si="261"/>
        <v>420000</v>
      </c>
      <c r="I8372" t="str">
        <f>VLOOKUP(E8372,'Data Produk'!$A$2:$E$2517,3,FALSE)</f>
        <v>BHINNEKA NOVA PRO WGP14 V2 GAMEPAD ATOMIC PURPLE</v>
      </c>
      <c r="J8372" t="str">
        <f>VLOOKUP(E8372,'Data Produk'!$A$2:$E$2517,4,FALSE)</f>
        <v>GAMEPAD</v>
      </c>
      <c r="K8372" t="str">
        <f>VLOOKUP(D8372,'Data Outlet'!$A$2:$D$17,4,FALSE)</f>
        <v>Citra Dewi</v>
      </c>
      <c r="L8372" t="str">
        <f>VLOOKUP(D8372,'Data Outlet'!$A$2:$D$17,2,FALSE)</f>
        <v>PONDOK INDAH MALL</v>
      </c>
    </row>
    <row r="8373" spans="1:12" x14ac:dyDescent="0.25">
      <c r="A8373" t="str">
        <f t="shared" si="262"/>
        <v>T-8372</v>
      </c>
      <c r="B8373" s="3" t="s">
        <v>2585</v>
      </c>
      <c r="C8373" s="6">
        <v>45486</v>
      </c>
      <c r="D8373" s="3" t="s">
        <v>46</v>
      </c>
      <c r="E8373" s="3" t="s">
        <v>2368</v>
      </c>
      <c r="F8373" s="10">
        <v>2</v>
      </c>
      <c r="G8373">
        <f>VLOOKUP(E8373,'Data Produk'!$A$2:$E$2517,5,FALSE)</f>
        <v>139300</v>
      </c>
      <c r="H8373">
        <f t="shared" si="261"/>
        <v>278600</v>
      </c>
      <c r="I8373" t="str">
        <f>VLOOKUP(E8373,'Data Produk'!$A$2:$E$2517,3,FALSE)</f>
        <v>BHINNEKA TOWER II AC304 PRO HEADSET ACCESSORIES BLACK</v>
      </c>
      <c r="J8373" t="str">
        <f>VLOOKUP(E8373,'Data Produk'!$A$2:$E$2517,4,FALSE)</f>
        <v>OTHER ACCESSORIES</v>
      </c>
      <c r="K8373" t="str">
        <f>VLOOKUP(D8373,'Data Outlet'!$A$2:$D$17,4,FALSE)</f>
        <v>Citra Dewi</v>
      </c>
      <c r="L8373" t="str">
        <f>VLOOKUP(D8373,'Data Outlet'!$A$2:$D$17,2,FALSE)</f>
        <v>PONDOK INDAH MALL</v>
      </c>
    </row>
    <row r="8374" spans="1:12" x14ac:dyDescent="0.25">
      <c r="A8374" t="str">
        <f t="shared" si="262"/>
        <v>T-8373</v>
      </c>
      <c r="B8374" s="3" t="s">
        <v>2585</v>
      </c>
      <c r="C8374" s="6">
        <v>45496</v>
      </c>
      <c r="D8374" s="3" t="s">
        <v>46</v>
      </c>
      <c r="E8374" s="3" t="s">
        <v>2511</v>
      </c>
      <c r="F8374" s="10">
        <v>3</v>
      </c>
      <c r="G8374">
        <f>VLOOKUP(E8374,'Data Produk'!$A$2:$E$2517,5,FALSE)</f>
        <v>133000</v>
      </c>
      <c r="H8374">
        <f t="shared" si="261"/>
        <v>399000</v>
      </c>
      <c r="I8374" t="str">
        <f>VLOOKUP(E8374,'Data Produk'!$A$2:$E$2517,3,FALSE)</f>
        <v>BHINNEKA GO WK894 OFFICE COMBO BLACK</v>
      </c>
      <c r="J8374" t="str">
        <f>VLOOKUP(E8374,'Data Produk'!$A$2:$E$2517,4,FALSE)</f>
        <v>OFFICE COMBO</v>
      </c>
      <c r="K8374" t="str">
        <f>VLOOKUP(D8374,'Data Outlet'!$A$2:$D$17,4,FALSE)</f>
        <v>Citra Dewi</v>
      </c>
      <c r="L8374" t="str">
        <f>VLOOKUP(D8374,'Data Outlet'!$A$2:$D$17,2,FALSE)</f>
        <v>PONDOK INDAH MALL</v>
      </c>
    </row>
    <row r="8375" spans="1:12" x14ac:dyDescent="0.25">
      <c r="A8375" t="str">
        <f t="shared" si="262"/>
        <v>T-8374</v>
      </c>
      <c r="B8375" s="3" t="s">
        <v>2585</v>
      </c>
      <c r="C8375" s="6">
        <v>45488</v>
      </c>
      <c r="D8375" s="3" t="s">
        <v>46</v>
      </c>
      <c r="E8375" s="3" t="s">
        <v>2547</v>
      </c>
      <c r="F8375" s="10">
        <v>1</v>
      </c>
      <c r="G8375">
        <f>VLOOKUP(E8375,'Data Produk'!$A$2:$E$2517,5,FALSE)</f>
        <v>209300</v>
      </c>
      <c r="H8375">
        <f t="shared" si="261"/>
        <v>209300</v>
      </c>
      <c r="I8375" t="str">
        <f>VLOOKUP(E8375,'Data Produk'!$A$2:$E$2517,3,FALSE)</f>
        <v>BHINNEKA GO MOCHI65 WK896 OFFICE COMBO GREEN MATCHA</v>
      </c>
      <c r="J8375" t="str">
        <f>VLOOKUP(E8375,'Data Produk'!$A$2:$E$2517,4,FALSE)</f>
        <v>OFFICE COMBO</v>
      </c>
      <c r="K8375" t="str">
        <f>VLOOKUP(D8375,'Data Outlet'!$A$2:$D$17,4,FALSE)</f>
        <v>Citra Dewi</v>
      </c>
      <c r="L8375" t="str">
        <f>VLOOKUP(D8375,'Data Outlet'!$A$2:$D$17,2,FALSE)</f>
        <v>PONDOK INDAH MALL</v>
      </c>
    </row>
    <row r="8376" spans="1:12" x14ac:dyDescent="0.25">
      <c r="A8376" t="str">
        <f t="shared" si="262"/>
        <v>T-8375</v>
      </c>
      <c r="B8376" s="3" t="s">
        <v>2585</v>
      </c>
      <c r="C8376" s="6">
        <v>45499</v>
      </c>
      <c r="D8376" s="3" t="s">
        <v>46</v>
      </c>
      <c r="E8376" s="3" t="s">
        <v>2473</v>
      </c>
      <c r="F8376" s="10">
        <v>2</v>
      </c>
      <c r="G8376">
        <f>VLOOKUP(E8376,'Data Produk'!$A$2:$E$2517,5,FALSE)</f>
        <v>24500</v>
      </c>
      <c r="H8376">
        <f t="shared" si="261"/>
        <v>49000</v>
      </c>
      <c r="I8376" t="str">
        <f>VLOOKUP(E8376,'Data Produk'!$A$2:$E$2517,3,FALSE)</f>
        <v>BHINNEKA LINKBUDS ES4 WIRED EARBUDS WHITE</v>
      </c>
      <c r="J8376" t="str">
        <f>VLOOKUP(E8376,'Data Produk'!$A$2:$E$2517,4,FALSE)</f>
        <v>EARPHONE</v>
      </c>
      <c r="K8376" t="str">
        <f>VLOOKUP(D8376,'Data Outlet'!$A$2:$D$17,4,FALSE)</f>
        <v>Citra Dewi</v>
      </c>
      <c r="L8376" t="str">
        <f>VLOOKUP(D8376,'Data Outlet'!$A$2:$D$17,2,FALSE)</f>
        <v>PONDOK INDAH MALL</v>
      </c>
    </row>
    <row r="8377" spans="1:12" x14ac:dyDescent="0.25">
      <c r="A8377" t="str">
        <f t="shared" si="262"/>
        <v>T-8376</v>
      </c>
      <c r="B8377" s="3" t="s">
        <v>2585</v>
      </c>
      <c r="C8377" s="6">
        <v>45492</v>
      </c>
      <c r="D8377" s="3" t="s">
        <v>46</v>
      </c>
      <c r="E8377" s="3" t="s">
        <v>2471</v>
      </c>
      <c r="F8377" s="10">
        <v>1</v>
      </c>
      <c r="G8377">
        <f>VLOOKUP(E8377,'Data Produk'!$A$2:$E$2517,5,FALSE)</f>
        <v>629300</v>
      </c>
      <c r="H8377">
        <f t="shared" si="261"/>
        <v>629300</v>
      </c>
      <c r="I8377" t="str">
        <f>VLOOKUP(E8377,'Data Produk'!$A$2:$E$2517,3,FALSE)</f>
        <v>BHINNEKA ARIA XD7 GAMING MOUSE ZORO</v>
      </c>
      <c r="J8377" t="str">
        <f>VLOOKUP(E8377,'Data Produk'!$A$2:$E$2517,4,FALSE)</f>
        <v>MOUSE GAMING</v>
      </c>
      <c r="K8377" t="str">
        <f>VLOOKUP(D8377,'Data Outlet'!$A$2:$D$17,4,FALSE)</f>
        <v>Citra Dewi</v>
      </c>
      <c r="L8377" t="str">
        <f>VLOOKUP(D8377,'Data Outlet'!$A$2:$D$17,2,FALSE)</f>
        <v>PONDOK INDAH MALL</v>
      </c>
    </row>
    <row r="8378" spans="1:12" x14ac:dyDescent="0.25">
      <c r="A8378" t="str">
        <f t="shared" si="262"/>
        <v>T-8377</v>
      </c>
      <c r="B8378" s="3" t="s">
        <v>2585</v>
      </c>
      <c r="C8378" s="6">
        <v>45481</v>
      </c>
      <c r="D8378" s="3" t="s">
        <v>46</v>
      </c>
      <c r="E8378" s="3" t="s">
        <v>2555</v>
      </c>
      <c r="F8378" s="10">
        <v>1</v>
      </c>
      <c r="G8378">
        <f>VLOOKUP(E8378,'Data Produk'!$A$2:$E$2517,5,FALSE)</f>
        <v>209300</v>
      </c>
      <c r="H8378">
        <f t="shared" si="261"/>
        <v>209300</v>
      </c>
      <c r="I8378" t="str">
        <f>VLOOKUP(E8378,'Data Produk'!$A$2:$E$2517,3,FALSE)</f>
        <v>BHINNEKA GO MOCHI65 WK896 OFFICE COMBO PEACH</v>
      </c>
      <c r="J8378" t="str">
        <f>VLOOKUP(E8378,'Data Produk'!$A$2:$E$2517,4,FALSE)</f>
        <v>OFFICE COMBO</v>
      </c>
      <c r="K8378" t="str">
        <f>VLOOKUP(D8378,'Data Outlet'!$A$2:$D$17,4,FALSE)</f>
        <v>Citra Dewi</v>
      </c>
      <c r="L8378" t="str">
        <f>VLOOKUP(D8378,'Data Outlet'!$A$2:$D$17,2,FALSE)</f>
        <v>PONDOK INDAH MALL</v>
      </c>
    </row>
    <row r="8379" spans="1:12" x14ac:dyDescent="0.25">
      <c r="A8379" t="str">
        <f t="shared" si="262"/>
        <v>T-8378</v>
      </c>
      <c r="B8379" s="3" t="s">
        <v>2585</v>
      </c>
      <c r="C8379" s="6">
        <v>45492</v>
      </c>
      <c r="D8379" s="3" t="s">
        <v>46</v>
      </c>
      <c r="E8379" s="3" t="s">
        <v>2378</v>
      </c>
      <c r="F8379" s="10">
        <v>11</v>
      </c>
      <c r="G8379">
        <f>VLOOKUP(E8379,'Data Produk'!$A$2:$E$2517,5,FALSE)</f>
        <v>76300</v>
      </c>
      <c r="H8379">
        <f t="shared" si="261"/>
        <v>839300</v>
      </c>
      <c r="I8379" t="str">
        <f>VLOOKUP(E8379,'Data Produk'!$A$2:$E$2517,3,FALSE)</f>
        <v>BHINNEKA SHIKARI GAMING KEYBOARD BLACK</v>
      </c>
      <c r="J8379" t="str">
        <f>VLOOKUP(E8379,'Data Produk'!$A$2:$E$2517,4,FALSE)</f>
        <v>KEYBOARD GAMING</v>
      </c>
      <c r="K8379" t="str">
        <f>VLOOKUP(D8379,'Data Outlet'!$A$2:$D$17,4,FALSE)</f>
        <v>Citra Dewi</v>
      </c>
      <c r="L8379" t="str">
        <f>VLOOKUP(D8379,'Data Outlet'!$A$2:$D$17,2,FALSE)</f>
        <v>PONDOK INDAH MALL</v>
      </c>
    </row>
    <row r="8380" spans="1:12" x14ac:dyDescent="0.25">
      <c r="A8380" t="str">
        <f t="shared" si="262"/>
        <v>T-8379</v>
      </c>
      <c r="B8380" s="3" t="s">
        <v>2585</v>
      </c>
      <c r="C8380" s="6">
        <v>45496</v>
      </c>
      <c r="D8380" s="3" t="s">
        <v>46</v>
      </c>
      <c r="E8380" s="3" t="s">
        <v>2460</v>
      </c>
      <c r="F8380" s="10">
        <v>2</v>
      </c>
      <c r="G8380">
        <f>VLOOKUP(E8380,'Data Produk'!$A$2:$E$2517,5,FALSE)</f>
        <v>77000</v>
      </c>
      <c r="H8380">
        <f t="shared" si="261"/>
        <v>154000</v>
      </c>
      <c r="I8380" t="str">
        <f>VLOOKUP(E8380,'Data Produk'!$A$2:$E$2517,3,FALSE)</f>
        <v>BHINNEKA WAVE10 TW10 TRUE WIRELESS BLACK</v>
      </c>
      <c r="J8380" t="str">
        <f>VLOOKUP(E8380,'Data Produk'!$A$2:$E$2517,4,FALSE)</f>
        <v>TWS</v>
      </c>
      <c r="K8380" t="str">
        <f>VLOOKUP(D8380,'Data Outlet'!$A$2:$D$17,4,FALSE)</f>
        <v>Citra Dewi</v>
      </c>
      <c r="L8380" t="str">
        <f>VLOOKUP(D8380,'Data Outlet'!$A$2:$D$17,2,FALSE)</f>
        <v>PONDOK INDAH MALL</v>
      </c>
    </row>
    <row r="8381" spans="1:12" x14ac:dyDescent="0.25">
      <c r="A8381" t="str">
        <f t="shared" si="262"/>
        <v>T-8380</v>
      </c>
      <c r="B8381" s="3" t="s">
        <v>2585</v>
      </c>
      <c r="C8381" s="6">
        <v>45478</v>
      </c>
      <c r="D8381" s="3" t="s">
        <v>46</v>
      </c>
      <c r="E8381" s="3" t="s">
        <v>2309</v>
      </c>
      <c r="F8381" s="10">
        <v>4</v>
      </c>
      <c r="G8381">
        <f>VLOOKUP(E8381,'Data Produk'!$A$2:$E$2517,5,FALSE)</f>
        <v>111300</v>
      </c>
      <c r="H8381">
        <f t="shared" si="261"/>
        <v>445200</v>
      </c>
      <c r="I8381" t="str">
        <f>VLOOKUP(E8381,'Data Produk'!$A$2:$E$2517,3,FALSE)</f>
        <v>BHINNEKA WAVE13 TW13 TRUE WIRELESS BLACK</v>
      </c>
      <c r="J8381" t="str">
        <f>VLOOKUP(E8381,'Data Produk'!$A$2:$E$2517,4,FALSE)</f>
        <v>TWS</v>
      </c>
      <c r="K8381" t="str">
        <f>VLOOKUP(D8381,'Data Outlet'!$A$2:$D$17,4,FALSE)</f>
        <v>Citra Dewi</v>
      </c>
      <c r="L8381" t="str">
        <f>VLOOKUP(D8381,'Data Outlet'!$A$2:$D$17,2,FALSE)</f>
        <v>PONDOK INDAH MALL</v>
      </c>
    </row>
    <row r="8382" spans="1:12" x14ac:dyDescent="0.25">
      <c r="A8382" t="str">
        <f t="shared" si="262"/>
        <v>T-8381</v>
      </c>
      <c r="B8382" s="3" t="s">
        <v>2585</v>
      </c>
      <c r="C8382" s="6">
        <v>45487</v>
      </c>
      <c r="D8382" s="3" t="s">
        <v>46</v>
      </c>
      <c r="E8382" s="3" t="s">
        <v>2333</v>
      </c>
      <c r="F8382" s="10">
        <v>3</v>
      </c>
      <c r="G8382">
        <f>VLOOKUP(E8382,'Data Produk'!$A$2:$E$2517,5,FALSE)</f>
        <v>90300</v>
      </c>
      <c r="H8382">
        <f t="shared" si="261"/>
        <v>270900</v>
      </c>
      <c r="I8382" t="str">
        <f>VLOOKUP(E8382,'Data Produk'!$A$2:$E$2517,3,FALSE)</f>
        <v>BHINNEKA KANATA S VX9S GAMING MOUSE BLACK</v>
      </c>
      <c r="J8382" t="str">
        <f>VLOOKUP(E8382,'Data Produk'!$A$2:$E$2517,4,FALSE)</f>
        <v>MOUSE GAMING</v>
      </c>
      <c r="K8382" t="str">
        <f>VLOOKUP(D8382,'Data Outlet'!$A$2:$D$17,4,FALSE)</f>
        <v>Citra Dewi</v>
      </c>
      <c r="L8382" t="str">
        <f>VLOOKUP(D8382,'Data Outlet'!$A$2:$D$17,2,FALSE)</f>
        <v>PONDOK INDAH MALL</v>
      </c>
    </row>
    <row r="8383" spans="1:12" x14ac:dyDescent="0.25">
      <c r="A8383" t="str">
        <f t="shared" si="262"/>
        <v>T-8382</v>
      </c>
      <c r="B8383" s="3" t="s">
        <v>2585</v>
      </c>
      <c r="C8383" s="6">
        <v>45488</v>
      </c>
      <c r="D8383" s="3" t="s">
        <v>46</v>
      </c>
      <c r="E8383" s="3" t="s">
        <v>2313</v>
      </c>
      <c r="F8383" s="10">
        <v>1</v>
      </c>
      <c r="G8383">
        <f>VLOOKUP(E8383,'Data Produk'!$A$2:$E$2517,5,FALSE)</f>
        <v>77000</v>
      </c>
      <c r="H8383">
        <f t="shared" si="261"/>
        <v>77000</v>
      </c>
      <c r="I8383" t="str">
        <f>VLOOKUP(E8383,'Data Produk'!$A$2:$E$2517,3,FALSE)</f>
        <v>BHINNEKA WAVE10 TW10 TRUE WIRELESS BEIGE</v>
      </c>
      <c r="J8383" t="str">
        <f>VLOOKUP(E8383,'Data Produk'!$A$2:$E$2517,4,FALSE)</f>
        <v>TWS</v>
      </c>
      <c r="K8383" t="str">
        <f>VLOOKUP(D8383,'Data Outlet'!$A$2:$D$17,4,FALSE)</f>
        <v>Citra Dewi</v>
      </c>
      <c r="L8383" t="str">
        <f>VLOOKUP(D8383,'Data Outlet'!$A$2:$D$17,2,FALSE)</f>
        <v>PONDOK INDAH MALL</v>
      </c>
    </row>
    <row r="8384" spans="1:12" x14ac:dyDescent="0.25">
      <c r="A8384" t="str">
        <f t="shared" si="262"/>
        <v>T-8383</v>
      </c>
      <c r="B8384" s="3" t="s">
        <v>2585</v>
      </c>
      <c r="C8384" s="6">
        <v>45504</v>
      </c>
      <c r="D8384" s="3" t="s">
        <v>46</v>
      </c>
      <c r="E8384" s="3" t="s">
        <v>2464</v>
      </c>
      <c r="F8384" s="10">
        <v>4</v>
      </c>
      <c r="G8384">
        <f>VLOOKUP(E8384,'Data Produk'!$A$2:$E$2517,5,FALSE)</f>
        <v>83300</v>
      </c>
      <c r="H8384">
        <f t="shared" si="261"/>
        <v>333200</v>
      </c>
      <c r="I8384" t="str">
        <f>VLOOKUP(E8384,'Data Produk'!$A$2:$E$2517,3,FALSE)</f>
        <v>BHINNEKA GO W193 OFFICE MOUSE BEIGE</v>
      </c>
      <c r="J8384" t="str">
        <f>VLOOKUP(E8384,'Data Produk'!$A$2:$E$2517,4,FALSE)</f>
        <v>OFFICE MOUSE</v>
      </c>
      <c r="K8384" t="str">
        <f>VLOOKUP(D8384,'Data Outlet'!$A$2:$D$17,4,FALSE)</f>
        <v>Citra Dewi</v>
      </c>
      <c r="L8384" t="str">
        <f>VLOOKUP(D8384,'Data Outlet'!$A$2:$D$17,2,FALSE)</f>
        <v>PONDOK INDAH MALL</v>
      </c>
    </row>
    <row r="8385" spans="1:12" x14ac:dyDescent="0.25">
      <c r="A8385" t="str">
        <f t="shared" si="262"/>
        <v>T-8384</v>
      </c>
      <c r="B8385" s="3" t="s">
        <v>2585</v>
      </c>
      <c r="C8385" s="6">
        <v>45491</v>
      </c>
      <c r="D8385" s="3" t="s">
        <v>46</v>
      </c>
      <c r="E8385" s="3" t="s">
        <v>2421</v>
      </c>
      <c r="F8385" s="10">
        <v>10</v>
      </c>
      <c r="G8385">
        <f>VLOOKUP(E8385,'Data Produk'!$A$2:$E$2517,5,FALSE)</f>
        <v>139300</v>
      </c>
      <c r="H8385">
        <f t="shared" si="261"/>
        <v>1393000</v>
      </c>
      <c r="I8385" t="str">
        <f>VLOOKUP(E8385,'Data Produk'!$A$2:$E$2517,3,FALSE)</f>
        <v>BHINNEKA VENOM II WGC2 GAMING MOUSE WHITE BLUE (MAHA5)</v>
      </c>
      <c r="J8385" t="str">
        <f>VLOOKUP(E8385,'Data Produk'!$A$2:$E$2517,4,FALSE)</f>
        <v>MOUSE GAMING</v>
      </c>
      <c r="K8385" t="str">
        <f>VLOOKUP(D8385,'Data Outlet'!$A$2:$D$17,4,FALSE)</f>
        <v>Citra Dewi</v>
      </c>
      <c r="L8385" t="str">
        <f>VLOOKUP(D8385,'Data Outlet'!$A$2:$D$17,2,FALSE)</f>
        <v>PONDOK INDAH MALL</v>
      </c>
    </row>
    <row r="8386" spans="1:12" x14ac:dyDescent="0.25">
      <c r="A8386" t="str">
        <f t="shared" si="262"/>
        <v>T-8385</v>
      </c>
      <c r="B8386" s="3" t="s">
        <v>2585</v>
      </c>
      <c r="C8386" s="6">
        <v>45495</v>
      </c>
      <c r="D8386" s="3" t="s">
        <v>46</v>
      </c>
      <c r="E8386" s="3" t="s">
        <v>2416</v>
      </c>
      <c r="F8386" s="10">
        <v>2</v>
      </c>
      <c r="G8386">
        <f>VLOOKUP(E8386,'Data Produk'!$A$2:$E$2517,5,FALSE)</f>
        <v>139300</v>
      </c>
      <c r="H8386">
        <f t="shared" si="261"/>
        <v>278600</v>
      </c>
      <c r="I8386" t="str">
        <f>VLOOKUP(E8386,'Data Produk'!$A$2:$E$2517,3,FALSE)</f>
        <v>BHINNEKA CHIEF II HG20 GAMING HEADSET WHITE</v>
      </c>
      <c r="J8386" t="str">
        <f>VLOOKUP(E8386,'Data Produk'!$A$2:$E$2517,4,FALSE)</f>
        <v>GAMING HEADSET</v>
      </c>
      <c r="K8386" t="str">
        <f>VLOOKUP(D8386,'Data Outlet'!$A$2:$D$17,4,FALSE)</f>
        <v>Citra Dewi</v>
      </c>
      <c r="L8386" t="str">
        <f>VLOOKUP(D8386,'Data Outlet'!$A$2:$D$17,2,FALSE)</f>
        <v>PONDOK INDAH MALL</v>
      </c>
    </row>
    <row r="8387" spans="1:12" x14ac:dyDescent="0.25">
      <c r="A8387" t="str">
        <f t="shared" si="262"/>
        <v>T-8386</v>
      </c>
      <c r="B8387" s="3" t="s">
        <v>2585</v>
      </c>
      <c r="C8387" s="6">
        <v>45481</v>
      </c>
      <c r="D8387" s="3" t="s">
        <v>46</v>
      </c>
      <c r="E8387" s="3" t="s">
        <v>2363</v>
      </c>
      <c r="F8387" s="10">
        <v>2</v>
      </c>
      <c r="G8387">
        <f>VLOOKUP(E8387,'Data Produk'!$A$2:$E$2517,5,FALSE)</f>
        <v>139300</v>
      </c>
      <c r="H8387">
        <f t="shared" ref="H8387:H8450" si="263">G8387*F8387</f>
        <v>278600</v>
      </c>
      <c r="I8387" t="str">
        <f>VLOOKUP(E8387,'Data Produk'!$A$2:$E$2517,3,FALSE)</f>
        <v>BHINNEKA ATO MP905 DESKMAT LONDON TOUR (WHITE RED)</v>
      </c>
      <c r="J8387" t="str">
        <f>VLOOKUP(E8387,'Data Produk'!$A$2:$E$2517,4,FALSE)</f>
        <v>DESKMAT</v>
      </c>
      <c r="K8387" t="str">
        <f>VLOOKUP(D8387,'Data Outlet'!$A$2:$D$17,4,FALSE)</f>
        <v>Citra Dewi</v>
      </c>
      <c r="L8387" t="str">
        <f>VLOOKUP(D8387,'Data Outlet'!$A$2:$D$17,2,FALSE)</f>
        <v>PONDOK INDAH MALL</v>
      </c>
    </row>
    <row r="8388" spans="1:12" x14ac:dyDescent="0.25">
      <c r="A8388" t="str">
        <f t="shared" si="262"/>
        <v>T-8387</v>
      </c>
      <c r="B8388" s="3" t="s">
        <v>2585</v>
      </c>
      <c r="C8388" s="6">
        <v>45484</v>
      </c>
      <c r="D8388" s="3" t="s">
        <v>46</v>
      </c>
      <c r="E8388" s="3" t="s">
        <v>2531</v>
      </c>
      <c r="F8388" s="10">
        <v>3</v>
      </c>
      <c r="G8388">
        <f>VLOOKUP(E8388,'Data Produk'!$A$2:$E$2517,5,FALSE)</f>
        <v>209300</v>
      </c>
      <c r="H8388">
        <f t="shared" si="263"/>
        <v>627900</v>
      </c>
      <c r="I8388" t="str">
        <f>VLOOKUP(E8388,'Data Produk'!$A$2:$E$2517,3,FALSE)</f>
        <v>BHINNEKA GO MOCHI65 WK896 OFFICE COMBO BLUE MINT</v>
      </c>
      <c r="J8388" t="str">
        <f>VLOOKUP(E8388,'Data Produk'!$A$2:$E$2517,4,FALSE)</f>
        <v>OFFICE COMBO</v>
      </c>
      <c r="K8388" t="str">
        <f>VLOOKUP(D8388,'Data Outlet'!$A$2:$D$17,4,FALSE)</f>
        <v>Citra Dewi</v>
      </c>
      <c r="L8388" t="str">
        <f>VLOOKUP(D8388,'Data Outlet'!$A$2:$D$17,2,FALSE)</f>
        <v>PONDOK INDAH MALL</v>
      </c>
    </row>
    <row r="8389" spans="1:12" x14ac:dyDescent="0.25">
      <c r="A8389" t="str">
        <f t="shared" si="262"/>
        <v>T-8388</v>
      </c>
      <c r="B8389" s="3" t="s">
        <v>2585</v>
      </c>
      <c r="C8389" s="6">
        <v>45504</v>
      </c>
      <c r="D8389" s="3" t="s">
        <v>46</v>
      </c>
      <c r="E8389" s="3" t="s">
        <v>2556</v>
      </c>
      <c r="F8389" s="10">
        <v>1</v>
      </c>
      <c r="G8389">
        <f>VLOOKUP(E8389,'Data Produk'!$A$2:$E$2517,5,FALSE)</f>
        <v>209300</v>
      </c>
      <c r="H8389">
        <f t="shared" si="263"/>
        <v>209300</v>
      </c>
      <c r="I8389" t="str">
        <f>VLOOKUP(E8389,'Data Produk'!$A$2:$E$2517,3,FALSE)</f>
        <v>BHINNEKA GO MOCHI65 WK896 OFFICE COMBO BLACK SESAME</v>
      </c>
      <c r="J8389" t="str">
        <f>VLOOKUP(E8389,'Data Produk'!$A$2:$E$2517,4,FALSE)</f>
        <v>OFFICE COMBO</v>
      </c>
      <c r="K8389" t="str">
        <f>VLOOKUP(D8389,'Data Outlet'!$A$2:$D$17,4,FALSE)</f>
        <v>Citra Dewi</v>
      </c>
      <c r="L8389" t="str">
        <f>VLOOKUP(D8389,'Data Outlet'!$A$2:$D$17,2,FALSE)</f>
        <v>PONDOK INDAH MALL</v>
      </c>
    </row>
    <row r="8390" spans="1:12" x14ac:dyDescent="0.25">
      <c r="A8390" t="str">
        <f t="shared" si="262"/>
        <v>T-8389</v>
      </c>
      <c r="B8390" s="3" t="s">
        <v>2585</v>
      </c>
      <c r="C8390" s="6">
        <v>45474</v>
      </c>
      <c r="D8390" s="3" t="s">
        <v>46</v>
      </c>
      <c r="E8390" s="3" t="s">
        <v>2315</v>
      </c>
      <c r="F8390" s="10">
        <v>1</v>
      </c>
      <c r="G8390">
        <f>VLOOKUP(E8390,'Data Produk'!$A$2:$E$2517,5,FALSE)</f>
        <v>160300</v>
      </c>
      <c r="H8390">
        <f t="shared" si="263"/>
        <v>160300</v>
      </c>
      <c r="I8390" t="str">
        <f>VLOOKUP(E8390,'Data Produk'!$A$2:$E$2517,3,FALSE)</f>
        <v>BHINNEKA POWER PACK T1 10.000 mAh 22,5W POWERBANK WHITE</v>
      </c>
      <c r="J8390" t="str">
        <f>VLOOKUP(E8390,'Data Produk'!$A$2:$E$2517,4,FALSE)</f>
        <v>POWERBANK</v>
      </c>
      <c r="K8390" t="str">
        <f>VLOOKUP(D8390,'Data Outlet'!$A$2:$D$17,4,FALSE)</f>
        <v>Citra Dewi</v>
      </c>
      <c r="L8390" t="str">
        <f>VLOOKUP(D8390,'Data Outlet'!$A$2:$D$17,2,FALSE)</f>
        <v>PONDOK INDAH MALL</v>
      </c>
    </row>
    <row r="8391" spans="1:12" x14ac:dyDescent="0.25">
      <c r="A8391" t="str">
        <f t="shared" si="262"/>
        <v>T-8390</v>
      </c>
      <c r="B8391" s="3" t="s">
        <v>2585</v>
      </c>
      <c r="C8391" s="6">
        <v>45498</v>
      </c>
      <c r="D8391" s="3" t="s">
        <v>46</v>
      </c>
      <c r="E8391" s="3" t="s">
        <v>2339</v>
      </c>
      <c r="F8391" s="10">
        <v>1</v>
      </c>
      <c r="G8391">
        <f>VLOOKUP(E8391,'Data Produk'!$A$2:$E$2517,5,FALSE)</f>
        <v>55300</v>
      </c>
      <c r="H8391">
        <f t="shared" si="263"/>
        <v>55300</v>
      </c>
      <c r="I8391" t="str">
        <f>VLOOKUP(E8391,'Data Produk'!$A$2:$E$2517,3,FALSE)</f>
        <v>BHINNEKA TOWER II AC304 HEADSET ACCESSORIES PINK</v>
      </c>
      <c r="J8391" t="str">
        <f>VLOOKUP(E8391,'Data Produk'!$A$2:$E$2517,4,FALSE)</f>
        <v>OTHER ACCESSORIES</v>
      </c>
      <c r="K8391" t="str">
        <f>VLOOKUP(D8391,'Data Outlet'!$A$2:$D$17,4,FALSE)</f>
        <v>Citra Dewi</v>
      </c>
      <c r="L8391" t="str">
        <f>VLOOKUP(D8391,'Data Outlet'!$A$2:$D$17,2,FALSE)</f>
        <v>PONDOK INDAH MALL</v>
      </c>
    </row>
    <row r="8392" spans="1:12" x14ac:dyDescent="0.25">
      <c r="A8392" t="str">
        <f t="shared" si="262"/>
        <v>T-8391</v>
      </c>
      <c r="B8392" s="3" t="s">
        <v>2585</v>
      </c>
      <c r="C8392" s="6">
        <v>45492</v>
      </c>
      <c r="D8392" s="3" t="s">
        <v>46</v>
      </c>
      <c r="E8392" s="3" t="s">
        <v>2459</v>
      </c>
      <c r="F8392" s="10">
        <v>1</v>
      </c>
      <c r="G8392">
        <f>VLOOKUP(E8392,'Data Produk'!$A$2:$E$2517,5,FALSE)</f>
        <v>24500</v>
      </c>
      <c r="H8392">
        <f t="shared" si="263"/>
        <v>24500</v>
      </c>
      <c r="I8392" t="str">
        <f>VLOOKUP(E8392,'Data Produk'!$A$2:$E$2517,3,FALSE)</f>
        <v>BHINNEKA DURALINK KCB1201 RED</v>
      </c>
      <c r="J8392" t="str">
        <f>VLOOKUP(E8392,'Data Produk'!$A$2:$E$2517,4,FALSE)</f>
        <v>CABLE</v>
      </c>
      <c r="K8392" t="str">
        <f>VLOOKUP(D8392,'Data Outlet'!$A$2:$D$17,4,FALSE)</f>
        <v>Citra Dewi</v>
      </c>
      <c r="L8392" t="str">
        <f>VLOOKUP(D8392,'Data Outlet'!$A$2:$D$17,2,FALSE)</f>
        <v>PONDOK INDAH MALL</v>
      </c>
    </row>
    <row r="8393" spans="1:12" x14ac:dyDescent="0.25">
      <c r="A8393" t="str">
        <f t="shared" si="262"/>
        <v>T-8392</v>
      </c>
      <c r="B8393" s="3" t="s">
        <v>2585</v>
      </c>
      <c r="C8393" s="6">
        <v>45494</v>
      </c>
      <c r="D8393" s="3" t="s">
        <v>46</v>
      </c>
      <c r="E8393" s="3" t="s">
        <v>2505</v>
      </c>
      <c r="F8393" s="10">
        <v>2</v>
      </c>
      <c r="G8393">
        <f>VLOOKUP(E8393,'Data Produk'!$A$2:$E$2517,5,FALSE)</f>
        <v>420000</v>
      </c>
      <c r="H8393">
        <f t="shared" si="263"/>
        <v>840000</v>
      </c>
      <c r="I8393" t="str">
        <f>VLOOKUP(E8393,'Data Produk'!$A$2:$E$2517,3,FALSE)</f>
        <v>BHINNEKA EOS PRO WGP15 GAMEPAD SOLARIS (RAINBOW)</v>
      </c>
      <c r="J8393" t="str">
        <f>VLOOKUP(E8393,'Data Produk'!$A$2:$E$2517,4,FALSE)</f>
        <v>GAMEPAD</v>
      </c>
      <c r="K8393" t="str">
        <f>VLOOKUP(D8393,'Data Outlet'!$A$2:$D$17,4,FALSE)</f>
        <v>Citra Dewi</v>
      </c>
      <c r="L8393" t="str">
        <f>VLOOKUP(D8393,'Data Outlet'!$A$2:$D$17,2,FALSE)</f>
        <v>PONDOK INDAH MALL</v>
      </c>
    </row>
    <row r="8394" spans="1:12" x14ac:dyDescent="0.25">
      <c r="A8394" t="str">
        <f t="shared" si="262"/>
        <v>T-8393</v>
      </c>
      <c r="B8394" s="3" t="s">
        <v>2585</v>
      </c>
      <c r="C8394" s="6">
        <v>45502</v>
      </c>
      <c r="D8394" s="3" t="s">
        <v>46</v>
      </c>
      <c r="E8394" s="3" t="s">
        <v>2515</v>
      </c>
      <c r="F8394" s="10">
        <v>1</v>
      </c>
      <c r="G8394">
        <f>VLOOKUP(E8394,'Data Produk'!$A$2:$E$2517,5,FALSE)</f>
        <v>154000</v>
      </c>
      <c r="H8394">
        <f t="shared" si="263"/>
        <v>154000</v>
      </c>
      <c r="I8394" t="str">
        <f>VLOOKUP(E8394,'Data Produk'!$A$2:$E$2517,3,FALSE)</f>
        <v>BHINNEKA CHIEF II HG20 GAMING HEADSET PINK</v>
      </c>
      <c r="J8394" t="str">
        <f>VLOOKUP(E8394,'Data Produk'!$A$2:$E$2517,4,FALSE)</f>
        <v>GAMING HEADSET</v>
      </c>
      <c r="K8394" t="str">
        <f>VLOOKUP(D8394,'Data Outlet'!$A$2:$D$17,4,FALSE)</f>
        <v>Citra Dewi</v>
      </c>
      <c r="L8394" t="str">
        <f>VLOOKUP(D8394,'Data Outlet'!$A$2:$D$17,2,FALSE)</f>
        <v>PONDOK INDAH MALL</v>
      </c>
    </row>
    <row r="8395" spans="1:12" x14ac:dyDescent="0.25">
      <c r="A8395" t="str">
        <f t="shared" si="262"/>
        <v>T-8394</v>
      </c>
      <c r="B8395" s="3" t="s">
        <v>2585</v>
      </c>
      <c r="C8395" s="6">
        <v>45501</v>
      </c>
      <c r="D8395" s="3" t="s">
        <v>46</v>
      </c>
      <c r="E8395" s="3" t="s">
        <v>2366</v>
      </c>
      <c r="F8395" s="10">
        <v>4</v>
      </c>
      <c r="G8395">
        <f>VLOOKUP(E8395,'Data Produk'!$A$2:$E$2517,5,FALSE)</f>
        <v>174300</v>
      </c>
      <c r="H8395">
        <f t="shared" si="263"/>
        <v>697200</v>
      </c>
      <c r="I8395" t="str">
        <f>VLOOKUP(E8395,'Data Produk'!$A$2:$E$2517,3,FALSE)</f>
        <v>BHINNEKA ATO MP905 B DESKMAT MAHA5 ALIA</v>
      </c>
      <c r="J8395" t="str">
        <f>VLOOKUP(E8395,'Data Produk'!$A$2:$E$2517,4,FALSE)</f>
        <v>DESKMAT</v>
      </c>
      <c r="K8395" t="str">
        <f>VLOOKUP(D8395,'Data Outlet'!$A$2:$D$17,4,FALSE)</f>
        <v>Citra Dewi</v>
      </c>
      <c r="L8395" t="str">
        <f>VLOOKUP(D8395,'Data Outlet'!$A$2:$D$17,2,FALSE)</f>
        <v>PONDOK INDAH MALL</v>
      </c>
    </row>
    <row r="8396" spans="1:12" x14ac:dyDescent="0.25">
      <c r="A8396" t="str">
        <f t="shared" ref="A8396:A8459" si="264">"T-"&amp;ROW()-1</f>
        <v>T-8395</v>
      </c>
      <c r="B8396" s="3" t="s">
        <v>2585</v>
      </c>
      <c r="C8396" s="6">
        <v>45476</v>
      </c>
      <c r="D8396" s="3" t="s">
        <v>46</v>
      </c>
      <c r="E8396" s="3" t="s">
        <v>2543</v>
      </c>
      <c r="F8396" s="10">
        <v>4</v>
      </c>
      <c r="G8396">
        <f>VLOOKUP(E8396,'Data Produk'!$A$2:$E$2517,5,FALSE)</f>
        <v>139300</v>
      </c>
      <c r="H8396">
        <f t="shared" si="263"/>
        <v>557200</v>
      </c>
      <c r="I8396" t="str">
        <f>VLOOKUP(E8396,'Data Produk'!$A$2:$E$2517,3,FALSE)</f>
        <v>BHINNEKA WAVE13 TW13 TRUE WIRELESS BLUE</v>
      </c>
      <c r="J8396" t="str">
        <f>VLOOKUP(E8396,'Data Produk'!$A$2:$E$2517,4,FALSE)</f>
        <v>TWS</v>
      </c>
      <c r="K8396" t="str">
        <f>VLOOKUP(D8396,'Data Outlet'!$A$2:$D$17,4,FALSE)</f>
        <v>Citra Dewi</v>
      </c>
      <c r="L8396" t="str">
        <f>VLOOKUP(D8396,'Data Outlet'!$A$2:$D$17,2,FALSE)</f>
        <v>PONDOK INDAH MALL</v>
      </c>
    </row>
    <row r="8397" spans="1:12" x14ac:dyDescent="0.25">
      <c r="A8397" t="str">
        <f t="shared" si="264"/>
        <v>T-8396</v>
      </c>
      <c r="B8397" s="3" t="s">
        <v>2585</v>
      </c>
      <c r="C8397" s="6">
        <v>45493</v>
      </c>
      <c r="D8397" s="3" t="s">
        <v>46</v>
      </c>
      <c r="E8397" s="3" t="s">
        <v>2412</v>
      </c>
      <c r="F8397" s="10">
        <v>2</v>
      </c>
      <c r="G8397">
        <f>VLOOKUP(E8397,'Data Produk'!$A$2:$E$2517,5,FALSE)</f>
        <v>83300</v>
      </c>
      <c r="H8397">
        <f t="shared" si="263"/>
        <v>166600</v>
      </c>
      <c r="I8397" t="str">
        <f>VLOOKUP(E8397,'Data Produk'!$A$2:$E$2517,3,FALSE)</f>
        <v>BHINNEKA GO W193 OFFICE MOUSE PINK</v>
      </c>
      <c r="J8397" t="str">
        <f>VLOOKUP(E8397,'Data Produk'!$A$2:$E$2517,4,FALSE)</f>
        <v>OFFICE MOUSE</v>
      </c>
      <c r="K8397" t="str">
        <f>VLOOKUP(D8397,'Data Outlet'!$A$2:$D$17,4,FALSE)</f>
        <v>Citra Dewi</v>
      </c>
      <c r="L8397" t="str">
        <f>VLOOKUP(D8397,'Data Outlet'!$A$2:$D$17,2,FALSE)</f>
        <v>PONDOK INDAH MALL</v>
      </c>
    </row>
    <row r="8398" spans="1:12" x14ac:dyDescent="0.25">
      <c r="A8398" t="str">
        <f t="shared" si="264"/>
        <v>T-8397</v>
      </c>
      <c r="B8398" s="3" t="s">
        <v>2585</v>
      </c>
      <c r="C8398" s="6">
        <v>45504</v>
      </c>
      <c r="D8398" s="3" t="s">
        <v>46</v>
      </c>
      <c r="E8398" s="3" t="s">
        <v>2551</v>
      </c>
      <c r="F8398" s="10">
        <v>2</v>
      </c>
      <c r="G8398">
        <f>VLOOKUP(E8398,'Data Produk'!$A$2:$E$2517,5,FALSE)</f>
        <v>139300</v>
      </c>
      <c r="H8398">
        <f t="shared" si="263"/>
        <v>278600</v>
      </c>
      <c r="I8398" t="str">
        <f>VLOOKUP(E8398,'Data Produk'!$A$2:$E$2517,3,FALSE)</f>
        <v>BHINNEKA ATO MP905 DESKMAT CYBER LIFE (PINK)</v>
      </c>
      <c r="J8398" t="str">
        <f>VLOOKUP(E8398,'Data Produk'!$A$2:$E$2517,4,FALSE)</f>
        <v>DESKMAT</v>
      </c>
      <c r="K8398" t="str">
        <f>VLOOKUP(D8398,'Data Outlet'!$A$2:$D$17,4,FALSE)</f>
        <v>Citra Dewi</v>
      </c>
      <c r="L8398" t="str">
        <f>VLOOKUP(D8398,'Data Outlet'!$A$2:$D$17,2,FALSE)</f>
        <v>PONDOK INDAH MALL</v>
      </c>
    </row>
    <row r="8399" spans="1:12" x14ac:dyDescent="0.25">
      <c r="A8399" t="str">
        <f t="shared" si="264"/>
        <v>T-8398</v>
      </c>
      <c r="B8399" s="3" t="s">
        <v>2585</v>
      </c>
      <c r="C8399" s="6">
        <v>45494</v>
      </c>
      <c r="D8399" s="3" t="s">
        <v>46</v>
      </c>
      <c r="E8399" s="3" t="s">
        <v>2457</v>
      </c>
      <c r="F8399" s="10">
        <v>3</v>
      </c>
      <c r="G8399">
        <f>VLOOKUP(E8399,'Data Produk'!$A$2:$E$2517,5,FALSE)</f>
        <v>139300</v>
      </c>
      <c r="H8399">
        <f t="shared" si="263"/>
        <v>417900</v>
      </c>
      <c r="I8399" t="str">
        <f>VLOOKUP(E8399,'Data Produk'!$A$2:$E$2517,3,FALSE)</f>
        <v>BHINNEKA VENOM II WGC2 GAMING MOUSE BEIGE</v>
      </c>
      <c r="J8399" t="str">
        <f>VLOOKUP(E8399,'Data Produk'!$A$2:$E$2517,4,FALSE)</f>
        <v>MOUSE GAMING</v>
      </c>
      <c r="K8399" t="str">
        <f>VLOOKUP(D8399,'Data Outlet'!$A$2:$D$17,4,FALSE)</f>
        <v>Citra Dewi</v>
      </c>
      <c r="L8399" t="str">
        <f>VLOOKUP(D8399,'Data Outlet'!$A$2:$D$17,2,FALSE)</f>
        <v>PONDOK INDAH MALL</v>
      </c>
    </row>
    <row r="8400" spans="1:12" x14ac:dyDescent="0.25">
      <c r="A8400" t="str">
        <f t="shared" si="264"/>
        <v>T-8399</v>
      </c>
      <c r="B8400" s="3" t="s">
        <v>2585</v>
      </c>
      <c r="C8400" s="6">
        <v>45481</v>
      </c>
      <c r="D8400" s="3" t="s">
        <v>46</v>
      </c>
      <c r="E8400" s="3" t="s">
        <v>2463</v>
      </c>
      <c r="F8400" s="10">
        <v>2</v>
      </c>
      <c r="G8400">
        <f>VLOOKUP(E8400,'Data Produk'!$A$2:$E$2517,5,FALSE)</f>
        <v>629300</v>
      </c>
      <c r="H8400">
        <f t="shared" si="263"/>
        <v>1258600</v>
      </c>
      <c r="I8400" t="str">
        <f>VLOOKUP(E8400,'Data Produk'!$A$2:$E$2517,3,FALSE)</f>
        <v>BHINNEKA ARIA XD7 GAMING MOUSE LUFFY</v>
      </c>
      <c r="J8400" t="str">
        <f>VLOOKUP(E8400,'Data Produk'!$A$2:$E$2517,4,FALSE)</f>
        <v>MOUSE GAMING</v>
      </c>
      <c r="K8400" t="str">
        <f>VLOOKUP(D8400,'Data Outlet'!$A$2:$D$17,4,FALSE)</f>
        <v>Citra Dewi</v>
      </c>
      <c r="L8400" t="str">
        <f>VLOOKUP(D8400,'Data Outlet'!$A$2:$D$17,2,FALSE)</f>
        <v>PONDOK INDAH MALL</v>
      </c>
    </row>
    <row r="8401" spans="1:12" x14ac:dyDescent="0.25">
      <c r="A8401" t="str">
        <f t="shared" si="264"/>
        <v>T-8400</v>
      </c>
      <c r="B8401" s="3" t="s">
        <v>2585</v>
      </c>
      <c r="C8401" s="6">
        <v>45491</v>
      </c>
      <c r="D8401" s="3" t="s">
        <v>46</v>
      </c>
      <c r="E8401" s="3" t="s">
        <v>2534</v>
      </c>
      <c r="F8401" s="10">
        <v>2</v>
      </c>
      <c r="G8401">
        <f>VLOOKUP(E8401,'Data Produk'!$A$2:$E$2517,5,FALSE)</f>
        <v>34300</v>
      </c>
      <c r="H8401">
        <f t="shared" si="263"/>
        <v>68600</v>
      </c>
      <c r="I8401" t="str">
        <f>VLOOKUP(E8401,'Data Produk'!$A$2:$E$2517,3,FALSE)</f>
        <v>BHINNEKA HYPERLINK KD60L1501 BLACK</v>
      </c>
      <c r="J8401" t="str">
        <f>VLOOKUP(E8401,'Data Produk'!$A$2:$E$2517,4,FALSE)</f>
        <v>CABLE</v>
      </c>
      <c r="K8401" t="str">
        <f>VLOOKUP(D8401,'Data Outlet'!$A$2:$D$17,4,FALSE)</f>
        <v>Citra Dewi</v>
      </c>
      <c r="L8401" t="str">
        <f>VLOOKUP(D8401,'Data Outlet'!$A$2:$D$17,2,FALSE)</f>
        <v>PONDOK INDAH MALL</v>
      </c>
    </row>
    <row r="8402" spans="1:12" x14ac:dyDescent="0.25">
      <c r="A8402" t="str">
        <f t="shared" si="264"/>
        <v>T-8401</v>
      </c>
      <c r="B8402" s="3" t="s">
        <v>2585</v>
      </c>
      <c r="C8402" s="6">
        <v>45501</v>
      </c>
      <c r="D8402" s="3" t="s">
        <v>46</v>
      </c>
      <c r="E8402" s="3" t="s">
        <v>2497</v>
      </c>
      <c r="F8402" s="10">
        <v>2</v>
      </c>
      <c r="G8402">
        <f>VLOOKUP(E8402,'Data Produk'!$A$2:$E$2517,5,FALSE)</f>
        <v>139300</v>
      </c>
      <c r="H8402">
        <f t="shared" si="263"/>
        <v>278600</v>
      </c>
      <c r="I8402" t="str">
        <f>VLOOKUP(E8402,'Data Produk'!$A$2:$E$2517,3,FALSE)</f>
        <v>BHINNEKA ATO MP905 DESKMAT MATCHA MILK (GREEN)</v>
      </c>
      <c r="J8402" t="str">
        <f>VLOOKUP(E8402,'Data Produk'!$A$2:$E$2517,4,FALSE)</f>
        <v>DESKMAT</v>
      </c>
      <c r="K8402" t="str">
        <f>VLOOKUP(D8402,'Data Outlet'!$A$2:$D$17,4,FALSE)</f>
        <v>Citra Dewi</v>
      </c>
      <c r="L8402" t="str">
        <f>VLOOKUP(D8402,'Data Outlet'!$A$2:$D$17,2,FALSE)</f>
        <v>PONDOK INDAH MALL</v>
      </c>
    </row>
    <row r="8403" spans="1:12" x14ac:dyDescent="0.25">
      <c r="A8403" t="str">
        <f t="shared" si="264"/>
        <v>T-8402</v>
      </c>
      <c r="B8403" s="3" t="s">
        <v>2585</v>
      </c>
      <c r="C8403" s="6">
        <v>45492</v>
      </c>
      <c r="D8403" s="3" t="s">
        <v>46</v>
      </c>
      <c r="E8403" s="3" t="s">
        <v>2502</v>
      </c>
      <c r="F8403" s="10">
        <v>2</v>
      </c>
      <c r="G8403">
        <f>VLOOKUP(E8403,'Data Produk'!$A$2:$E$2517,5,FALSE)</f>
        <v>52500</v>
      </c>
      <c r="H8403">
        <f t="shared" si="263"/>
        <v>105000</v>
      </c>
      <c r="I8403" t="str">
        <f>VLOOKUP(E8403,'Data Produk'!$A$2:$E$2517,3,FALSE)</f>
        <v>BHINNEKA POWER MOVE 30W 2-PORTS CAR CHARGER (PD+QC) WHITE</v>
      </c>
      <c r="J8403" t="str">
        <f>VLOOKUP(E8403,'Data Produk'!$A$2:$E$2517,4,FALSE)</f>
        <v>CAR &amp; TRAVEL CHARGER</v>
      </c>
      <c r="K8403" t="str">
        <f>VLOOKUP(D8403,'Data Outlet'!$A$2:$D$17,4,FALSE)</f>
        <v>Citra Dewi</v>
      </c>
      <c r="L8403" t="str">
        <f>VLOOKUP(D8403,'Data Outlet'!$A$2:$D$17,2,FALSE)</f>
        <v>PONDOK INDAH MALL</v>
      </c>
    </row>
    <row r="8404" spans="1:12" x14ac:dyDescent="0.25">
      <c r="A8404" t="str">
        <f t="shared" si="264"/>
        <v>T-8403</v>
      </c>
      <c r="B8404" s="3" t="s">
        <v>2585</v>
      </c>
      <c r="C8404" s="6">
        <v>45483</v>
      </c>
      <c r="D8404" s="3" t="s">
        <v>46</v>
      </c>
      <c r="E8404" s="3" t="s">
        <v>2528</v>
      </c>
      <c r="F8404" s="10">
        <v>3</v>
      </c>
      <c r="G8404">
        <f>VLOOKUP(E8404,'Data Produk'!$A$2:$E$2517,5,FALSE)</f>
        <v>20300</v>
      </c>
      <c r="H8404">
        <f t="shared" si="263"/>
        <v>60900</v>
      </c>
      <c r="I8404" t="str">
        <f>VLOOKUP(E8404,'Data Produk'!$A$2:$E$2517,3,FALSE)</f>
        <v>BHINNEKA DURALINK KCT1201 WHITE</v>
      </c>
      <c r="J8404" t="str">
        <f>VLOOKUP(E8404,'Data Produk'!$A$2:$E$2517,4,FALSE)</f>
        <v>CABLE</v>
      </c>
      <c r="K8404" t="str">
        <f>VLOOKUP(D8404,'Data Outlet'!$A$2:$D$17,4,FALSE)</f>
        <v>Citra Dewi</v>
      </c>
      <c r="L8404" t="str">
        <f>VLOOKUP(D8404,'Data Outlet'!$A$2:$D$17,2,FALSE)</f>
        <v>PONDOK INDAH MALL</v>
      </c>
    </row>
    <row r="8405" spans="1:12" x14ac:dyDescent="0.25">
      <c r="A8405" t="str">
        <f t="shared" si="264"/>
        <v>T-8404</v>
      </c>
      <c r="B8405" s="3" t="s">
        <v>2585</v>
      </c>
      <c r="C8405" s="6">
        <v>45495</v>
      </c>
      <c r="D8405" s="3" t="s">
        <v>46</v>
      </c>
      <c r="E8405" s="3" t="s">
        <v>2370</v>
      </c>
      <c r="F8405" s="10">
        <v>6</v>
      </c>
      <c r="G8405">
        <f>VLOOKUP(E8405,'Data Produk'!$A$2:$E$2517,5,FALSE)</f>
        <v>83300</v>
      </c>
      <c r="H8405">
        <f t="shared" si="263"/>
        <v>499800</v>
      </c>
      <c r="I8405" t="str">
        <f>VLOOKUP(E8405,'Data Produk'!$A$2:$E$2517,3,FALSE)</f>
        <v>BHINNEKA AGILE MP903 GAMING MOUSEPAD WHITE</v>
      </c>
      <c r="J8405" t="str">
        <f>VLOOKUP(E8405,'Data Produk'!$A$2:$E$2517,4,FALSE)</f>
        <v>GAMING MOUSEPAD</v>
      </c>
      <c r="K8405" t="str">
        <f>VLOOKUP(D8405,'Data Outlet'!$A$2:$D$17,4,FALSE)</f>
        <v>Citra Dewi</v>
      </c>
      <c r="L8405" t="str">
        <f>VLOOKUP(D8405,'Data Outlet'!$A$2:$D$17,2,FALSE)</f>
        <v>PONDOK INDAH MALL</v>
      </c>
    </row>
    <row r="8406" spans="1:12" x14ac:dyDescent="0.25">
      <c r="A8406" t="str">
        <f t="shared" si="264"/>
        <v>T-8405</v>
      </c>
      <c r="B8406" s="3" t="s">
        <v>2585</v>
      </c>
      <c r="C8406" s="6">
        <v>45475</v>
      </c>
      <c r="D8406" s="3" t="s">
        <v>46</v>
      </c>
      <c r="E8406" s="3" t="s">
        <v>2549</v>
      </c>
      <c r="F8406" s="10">
        <v>5</v>
      </c>
      <c r="G8406">
        <f>VLOOKUP(E8406,'Data Produk'!$A$2:$E$2517,5,FALSE)</f>
        <v>84000</v>
      </c>
      <c r="H8406">
        <f t="shared" si="263"/>
        <v>420000</v>
      </c>
      <c r="I8406" t="str">
        <f>VLOOKUP(E8406,'Data Produk'!$A$2:$E$2517,3,FALSE)</f>
        <v>BHINNEKA CRYTO VX7 GAMING MOUSE WHITE</v>
      </c>
      <c r="J8406" t="str">
        <f>VLOOKUP(E8406,'Data Produk'!$A$2:$E$2517,4,FALSE)</f>
        <v>MOUSE GAMING</v>
      </c>
      <c r="K8406" t="str">
        <f>VLOOKUP(D8406,'Data Outlet'!$A$2:$D$17,4,FALSE)</f>
        <v>Citra Dewi</v>
      </c>
      <c r="L8406" t="str">
        <f>VLOOKUP(D8406,'Data Outlet'!$A$2:$D$17,2,FALSE)</f>
        <v>PONDOK INDAH MALL</v>
      </c>
    </row>
    <row r="8407" spans="1:12" x14ac:dyDescent="0.25">
      <c r="A8407" t="str">
        <f t="shared" si="264"/>
        <v>T-8406</v>
      </c>
      <c r="B8407" s="3" t="s">
        <v>2585</v>
      </c>
      <c r="C8407" s="6">
        <v>45498</v>
      </c>
      <c r="D8407" s="3" t="s">
        <v>46</v>
      </c>
      <c r="E8407" s="3" t="s">
        <v>2330</v>
      </c>
      <c r="F8407" s="10">
        <v>1</v>
      </c>
      <c r="G8407">
        <f>VLOOKUP(E8407,'Data Produk'!$A$2:$E$2517,5,FALSE)</f>
        <v>350000</v>
      </c>
      <c r="H8407">
        <f t="shared" si="263"/>
        <v>350000</v>
      </c>
      <c r="I8407" t="str">
        <f>VLOOKUP(E8407,'Data Produk'!$A$2:$E$2517,3,FALSE)</f>
        <v>BHINNEKA EOS PRO WGP15 GAMEPAD ELECTRA (WHITE)</v>
      </c>
      <c r="J8407" t="str">
        <f>VLOOKUP(E8407,'Data Produk'!$A$2:$E$2517,4,FALSE)</f>
        <v>GAMEPAD</v>
      </c>
      <c r="K8407" t="str">
        <f>VLOOKUP(D8407,'Data Outlet'!$A$2:$D$17,4,FALSE)</f>
        <v>Citra Dewi</v>
      </c>
      <c r="L8407" t="str">
        <f>VLOOKUP(D8407,'Data Outlet'!$A$2:$D$17,2,FALSE)</f>
        <v>PONDOK INDAH MALL</v>
      </c>
    </row>
    <row r="8408" spans="1:12" x14ac:dyDescent="0.25">
      <c r="A8408" t="str">
        <f t="shared" si="264"/>
        <v>T-8407</v>
      </c>
      <c r="B8408" s="3" t="s">
        <v>2585</v>
      </c>
      <c r="C8408" s="6">
        <v>45479</v>
      </c>
      <c r="D8408" s="3" t="s">
        <v>46</v>
      </c>
      <c r="E8408" s="3" t="s">
        <v>2509</v>
      </c>
      <c r="F8408" s="10">
        <v>3</v>
      </c>
      <c r="G8408">
        <f>VLOOKUP(E8408,'Data Produk'!$A$2:$E$2517,5,FALSE)</f>
        <v>52500</v>
      </c>
      <c r="H8408">
        <f t="shared" si="263"/>
        <v>157500</v>
      </c>
      <c r="I8408" t="str">
        <f>VLOOKUP(E8408,'Data Produk'!$A$2:$E$2517,3,FALSE)</f>
        <v>BHINNEKA POWER MOVE 30W 2-PORTS CAR CHARGER (PD+QC) BLACK</v>
      </c>
      <c r="J8408" t="str">
        <f>VLOOKUP(E8408,'Data Produk'!$A$2:$E$2517,4,FALSE)</f>
        <v>CAR &amp; TRAVEL CHARGER</v>
      </c>
      <c r="K8408" t="str">
        <f>VLOOKUP(D8408,'Data Outlet'!$A$2:$D$17,4,FALSE)</f>
        <v>Citra Dewi</v>
      </c>
      <c r="L8408" t="str">
        <f>VLOOKUP(D8408,'Data Outlet'!$A$2:$D$17,2,FALSE)</f>
        <v>PONDOK INDAH MALL</v>
      </c>
    </row>
    <row r="8409" spans="1:12" x14ac:dyDescent="0.25">
      <c r="A8409" t="str">
        <f t="shared" si="264"/>
        <v>T-8408</v>
      </c>
      <c r="B8409" s="3" t="s">
        <v>2585</v>
      </c>
      <c r="C8409" s="6">
        <v>45476</v>
      </c>
      <c r="D8409" s="3" t="s">
        <v>46</v>
      </c>
      <c r="E8409" s="3" t="s">
        <v>2399</v>
      </c>
      <c r="F8409" s="10">
        <v>1</v>
      </c>
      <c r="G8409">
        <f>VLOOKUP(E8409,'Data Produk'!$A$2:$E$2517,5,FALSE)</f>
        <v>139300</v>
      </c>
      <c r="H8409">
        <f t="shared" si="263"/>
        <v>139300</v>
      </c>
      <c r="I8409" t="str">
        <f>VLOOKUP(E8409,'Data Produk'!$A$2:$E$2517,3,FALSE)</f>
        <v>BHINNEKA VENOM II WGC2 GAMING MOUSE GREEN</v>
      </c>
      <c r="J8409" t="str">
        <f>VLOOKUP(E8409,'Data Produk'!$A$2:$E$2517,4,FALSE)</f>
        <v>MOUSE GAMING</v>
      </c>
      <c r="K8409" t="str">
        <f>VLOOKUP(D8409,'Data Outlet'!$A$2:$D$17,4,FALSE)</f>
        <v>Citra Dewi</v>
      </c>
      <c r="L8409" t="str">
        <f>VLOOKUP(D8409,'Data Outlet'!$A$2:$D$17,2,FALSE)</f>
        <v>PONDOK INDAH MALL</v>
      </c>
    </row>
    <row r="8410" spans="1:12" x14ac:dyDescent="0.25">
      <c r="A8410" t="str">
        <f t="shared" si="264"/>
        <v>T-8409</v>
      </c>
      <c r="B8410" s="3" t="s">
        <v>2585</v>
      </c>
      <c r="C8410" s="6">
        <v>45482</v>
      </c>
      <c r="D8410" s="3" t="s">
        <v>46</v>
      </c>
      <c r="E8410" s="3" t="s">
        <v>2535</v>
      </c>
      <c r="F8410" s="10">
        <v>4</v>
      </c>
      <c r="G8410">
        <f>VLOOKUP(E8410,'Data Produk'!$A$2:$E$2517,5,FALSE)</f>
        <v>280000</v>
      </c>
      <c r="H8410">
        <f t="shared" si="263"/>
        <v>1120000</v>
      </c>
      <c r="I8410" t="str">
        <f>VLOOKUP(E8410,'Data Produk'!$A$2:$E$2517,3,FALSE)</f>
        <v>BHINNEKA ATOM87 MECHANICAL KEYBOARD BLACK RED SWITCH</v>
      </c>
      <c r="J8410" t="str">
        <f>VLOOKUP(E8410,'Data Produk'!$A$2:$E$2517,4,FALSE)</f>
        <v>KEYBOARD GAMING</v>
      </c>
      <c r="K8410" t="str">
        <f>VLOOKUP(D8410,'Data Outlet'!$A$2:$D$17,4,FALSE)</f>
        <v>Citra Dewi</v>
      </c>
      <c r="L8410" t="str">
        <f>VLOOKUP(D8410,'Data Outlet'!$A$2:$D$17,2,FALSE)</f>
        <v>PONDOK INDAH MALL</v>
      </c>
    </row>
    <row r="8411" spans="1:12" x14ac:dyDescent="0.25">
      <c r="A8411" t="str">
        <f t="shared" si="264"/>
        <v>T-8410</v>
      </c>
      <c r="B8411" s="3" t="s">
        <v>2585</v>
      </c>
      <c r="C8411" s="6">
        <v>45488</v>
      </c>
      <c r="D8411" s="3" t="s">
        <v>46</v>
      </c>
      <c r="E8411" s="3" t="s">
        <v>2346</v>
      </c>
      <c r="F8411" s="10">
        <v>3</v>
      </c>
      <c r="G8411">
        <f>VLOOKUP(E8411,'Data Produk'!$A$2:$E$2517,5,FALSE)</f>
        <v>69300</v>
      </c>
      <c r="H8411">
        <f t="shared" si="263"/>
        <v>207900</v>
      </c>
      <c r="I8411" t="str">
        <f>VLOOKUP(E8411,'Data Produk'!$A$2:$E$2517,3,FALSE)</f>
        <v>BHINNEKA AGILE MP453 GAMING MOUSEPAD BLACK</v>
      </c>
      <c r="J8411" t="str">
        <f>VLOOKUP(E8411,'Data Produk'!$A$2:$E$2517,4,FALSE)</f>
        <v>GAMING MOUSEPAD</v>
      </c>
      <c r="K8411" t="str">
        <f>VLOOKUP(D8411,'Data Outlet'!$A$2:$D$17,4,FALSE)</f>
        <v>Citra Dewi</v>
      </c>
      <c r="L8411" t="str">
        <f>VLOOKUP(D8411,'Data Outlet'!$A$2:$D$17,2,FALSE)</f>
        <v>PONDOK INDAH MALL</v>
      </c>
    </row>
    <row r="8412" spans="1:12" x14ac:dyDescent="0.25">
      <c r="A8412" t="str">
        <f t="shared" si="264"/>
        <v>T-8411</v>
      </c>
      <c r="B8412" s="3" t="s">
        <v>2585</v>
      </c>
      <c r="C8412" s="6">
        <v>45496</v>
      </c>
      <c r="D8412" s="3" t="s">
        <v>46</v>
      </c>
      <c r="E8412" s="3" t="s">
        <v>2386</v>
      </c>
      <c r="F8412" s="10">
        <v>2</v>
      </c>
      <c r="G8412">
        <f>VLOOKUP(E8412,'Data Produk'!$A$2:$E$2517,5,FALSE)</f>
        <v>209300</v>
      </c>
      <c r="H8412">
        <f t="shared" si="263"/>
        <v>418600</v>
      </c>
      <c r="I8412" t="str">
        <f>VLOOKUP(E8412,'Data Produk'!$A$2:$E$2517,3,FALSE)</f>
        <v>BHINNEKA CRYPTO WGC3 GAMING MOUSE WHITE</v>
      </c>
      <c r="J8412" t="str">
        <f>VLOOKUP(E8412,'Data Produk'!$A$2:$E$2517,4,FALSE)</f>
        <v>MOUSE GAMING</v>
      </c>
      <c r="K8412" t="str">
        <f>VLOOKUP(D8412,'Data Outlet'!$A$2:$D$17,4,FALSE)</f>
        <v>Citra Dewi</v>
      </c>
      <c r="L8412" t="str">
        <f>VLOOKUP(D8412,'Data Outlet'!$A$2:$D$17,2,FALSE)</f>
        <v>PONDOK INDAH MALL</v>
      </c>
    </row>
    <row r="8413" spans="1:12" x14ac:dyDescent="0.25">
      <c r="A8413" t="str">
        <f t="shared" si="264"/>
        <v>T-8412</v>
      </c>
      <c r="B8413" s="3" t="s">
        <v>2585</v>
      </c>
      <c r="C8413" s="6">
        <v>45476</v>
      </c>
      <c r="D8413" s="3" t="s">
        <v>46</v>
      </c>
      <c r="E8413" s="3" t="s">
        <v>2526</v>
      </c>
      <c r="F8413" s="10">
        <v>1</v>
      </c>
      <c r="G8413">
        <f>VLOOKUP(E8413,'Data Produk'!$A$2:$E$2517,5,FALSE)</f>
        <v>20300</v>
      </c>
      <c r="H8413">
        <f t="shared" si="263"/>
        <v>20300</v>
      </c>
      <c r="I8413" t="str">
        <f>VLOOKUP(E8413,'Data Produk'!$A$2:$E$2517,3,FALSE)</f>
        <v>BHINNEKA DURALINK KLT1201 CABLE WHITE</v>
      </c>
      <c r="J8413" t="str">
        <f>VLOOKUP(E8413,'Data Produk'!$A$2:$E$2517,4,FALSE)</f>
        <v>CABLE</v>
      </c>
      <c r="K8413" t="str">
        <f>VLOOKUP(D8413,'Data Outlet'!$A$2:$D$17,4,FALSE)</f>
        <v>Citra Dewi</v>
      </c>
      <c r="L8413" t="str">
        <f>VLOOKUP(D8413,'Data Outlet'!$A$2:$D$17,2,FALSE)</f>
        <v>PONDOK INDAH MALL</v>
      </c>
    </row>
    <row r="8414" spans="1:12" x14ac:dyDescent="0.25">
      <c r="A8414" t="str">
        <f t="shared" si="264"/>
        <v>T-8413</v>
      </c>
      <c r="B8414" s="3" t="s">
        <v>2585</v>
      </c>
      <c r="C8414" s="6">
        <v>45490</v>
      </c>
      <c r="D8414" s="3" t="s">
        <v>46</v>
      </c>
      <c r="E8414" s="3" t="s">
        <v>2375</v>
      </c>
      <c r="F8414" s="10">
        <v>2</v>
      </c>
      <c r="G8414">
        <f>VLOOKUP(E8414,'Data Produk'!$A$2:$E$2517,5,FALSE)</f>
        <v>160300</v>
      </c>
      <c r="H8414">
        <f t="shared" si="263"/>
        <v>320600</v>
      </c>
      <c r="I8414" t="str">
        <f>VLOOKUP(E8414,'Data Produk'!$A$2:$E$2517,3,FALSE)</f>
        <v>BHINNEKA GO VIBE WH05 WIRELESS HEADSET PINK</v>
      </c>
      <c r="J8414" t="str">
        <f>VLOOKUP(E8414,'Data Produk'!$A$2:$E$2517,4,FALSE)</f>
        <v>WIRELESS HEADSET</v>
      </c>
      <c r="K8414" t="str">
        <f>VLOOKUP(D8414,'Data Outlet'!$A$2:$D$17,4,FALSE)</f>
        <v>Citra Dewi</v>
      </c>
      <c r="L8414" t="str">
        <f>VLOOKUP(D8414,'Data Outlet'!$A$2:$D$17,2,FALSE)</f>
        <v>PONDOK INDAH MALL</v>
      </c>
    </row>
    <row r="8415" spans="1:12" x14ac:dyDescent="0.25">
      <c r="A8415" t="str">
        <f t="shared" si="264"/>
        <v>T-8414</v>
      </c>
      <c r="B8415" s="3" t="s">
        <v>2585</v>
      </c>
      <c r="C8415" s="6">
        <v>45499</v>
      </c>
      <c r="D8415" s="3" t="s">
        <v>46</v>
      </c>
      <c r="E8415" s="3" t="s">
        <v>2347</v>
      </c>
      <c r="F8415" s="10">
        <v>7</v>
      </c>
      <c r="G8415">
        <f>VLOOKUP(E8415,'Data Produk'!$A$2:$E$2517,5,FALSE)</f>
        <v>174300</v>
      </c>
      <c r="H8415">
        <f t="shared" si="263"/>
        <v>1220100</v>
      </c>
      <c r="I8415" t="str">
        <f>VLOOKUP(E8415,'Data Produk'!$A$2:$E$2517,3,FALSE)</f>
        <v>BHINNEKA GO TUNE WH06 WIRELESS HEADSET GUN (BLACK)</v>
      </c>
      <c r="J8415" t="str">
        <f>VLOOKUP(E8415,'Data Produk'!$A$2:$E$2517,4,FALSE)</f>
        <v>WIRELESS HEADSET</v>
      </c>
      <c r="K8415" t="str">
        <f>VLOOKUP(D8415,'Data Outlet'!$A$2:$D$17,4,FALSE)</f>
        <v>Citra Dewi</v>
      </c>
      <c r="L8415" t="str">
        <f>VLOOKUP(D8415,'Data Outlet'!$A$2:$D$17,2,FALSE)</f>
        <v>PONDOK INDAH MALL</v>
      </c>
    </row>
    <row r="8416" spans="1:12" x14ac:dyDescent="0.25">
      <c r="A8416" t="str">
        <f t="shared" si="264"/>
        <v>T-8415</v>
      </c>
      <c r="B8416" s="3" t="s">
        <v>2585</v>
      </c>
      <c r="C8416" s="6">
        <v>45499</v>
      </c>
      <c r="D8416" s="3" t="s">
        <v>46</v>
      </c>
      <c r="E8416" s="3" t="s">
        <v>2466</v>
      </c>
      <c r="F8416" s="10">
        <v>5</v>
      </c>
      <c r="G8416">
        <f>VLOOKUP(E8416,'Data Produk'!$A$2:$E$2517,5,FALSE)</f>
        <v>69300</v>
      </c>
      <c r="H8416">
        <f t="shared" si="263"/>
        <v>346500</v>
      </c>
      <c r="I8416" t="str">
        <f>VLOOKUP(E8416,'Data Produk'!$A$2:$E$2517,3,FALSE)</f>
        <v>BHINNEKA AGILE MP453 GAMING MOUSEPAD WHITE</v>
      </c>
      <c r="J8416" t="str">
        <f>VLOOKUP(E8416,'Data Produk'!$A$2:$E$2517,4,FALSE)</f>
        <v>GAMING MOUSEPAD</v>
      </c>
      <c r="K8416" t="str">
        <f>VLOOKUP(D8416,'Data Outlet'!$A$2:$D$17,4,FALSE)</f>
        <v>Citra Dewi</v>
      </c>
      <c r="L8416" t="str">
        <f>VLOOKUP(D8416,'Data Outlet'!$A$2:$D$17,2,FALSE)</f>
        <v>PONDOK INDAH MALL</v>
      </c>
    </row>
    <row r="8417" spans="1:12" x14ac:dyDescent="0.25">
      <c r="A8417" t="str">
        <f t="shared" si="264"/>
        <v>T-8416</v>
      </c>
      <c r="B8417" s="3" t="s">
        <v>2585</v>
      </c>
      <c r="C8417" s="6">
        <v>45492</v>
      </c>
      <c r="D8417" s="3" t="s">
        <v>46</v>
      </c>
      <c r="E8417" s="3" t="s">
        <v>2307</v>
      </c>
      <c r="F8417" s="10">
        <v>2</v>
      </c>
      <c r="G8417">
        <f>VLOOKUP(E8417,'Data Produk'!$A$2:$E$2517,5,FALSE)</f>
        <v>111300</v>
      </c>
      <c r="H8417">
        <f t="shared" si="263"/>
        <v>222600</v>
      </c>
      <c r="I8417" t="str">
        <f>VLOOKUP(E8417,'Data Produk'!$A$2:$E$2517,3,FALSE)</f>
        <v>BHINNEKA WAVE13 TW13 TRUE WIRELESS WHITE</v>
      </c>
      <c r="J8417" t="str">
        <f>VLOOKUP(E8417,'Data Produk'!$A$2:$E$2517,4,FALSE)</f>
        <v>TWS</v>
      </c>
      <c r="K8417" t="str">
        <f>VLOOKUP(D8417,'Data Outlet'!$A$2:$D$17,4,FALSE)</f>
        <v>Citra Dewi</v>
      </c>
      <c r="L8417" t="str">
        <f>VLOOKUP(D8417,'Data Outlet'!$A$2:$D$17,2,FALSE)</f>
        <v>PONDOK INDAH MALL</v>
      </c>
    </row>
    <row r="8418" spans="1:12" x14ac:dyDescent="0.25">
      <c r="A8418" t="str">
        <f t="shared" si="264"/>
        <v>T-8417</v>
      </c>
      <c r="B8418" s="3" t="s">
        <v>2585</v>
      </c>
      <c r="C8418" s="6">
        <v>45487</v>
      </c>
      <c r="D8418" s="3" t="s">
        <v>46</v>
      </c>
      <c r="E8418" s="3" t="s">
        <v>2548</v>
      </c>
      <c r="F8418" s="10">
        <v>3</v>
      </c>
      <c r="G8418">
        <f>VLOOKUP(E8418,'Data Produk'!$A$2:$E$2517,5,FALSE)</f>
        <v>20300</v>
      </c>
      <c r="H8418">
        <f t="shared" si="263"/>
        <v>60900</v>
      </c>
      <c r="I8418" t="str">
        <f>VLOOKUP(E8418,'Data Produk'!$A$2:$E$2517,3,FALSE)</f>
        <v>BHINNEKA DURALINK KCT1201 BLUE</v>
      </c>
      <c r="J8418" t="str">
        <f>VLOOKUP(E8418,'Data Produk'!$A$2:$E$2517,4,FALSE)</f>
        <v>CABLE</v>
      </c>
      <c r="K8418" t="str">
        <f>VLOOKUP(D8418,'Data Outlet'!$A$2:$D$17,4,FALSE)</f>
        <v>Citra Dewi</v>
      </c>
      <c r="L8418" t="str">
        <f>VLOOKUP(D8418,'Data Outlet'!$A$2:$D$17,2,FALSE)</f>
        <v>PONDOK INDAH MALL</v>
      </c>
    </row>
    <row r="8419" spans="1:12" x14ac:dyDescent="0.25">
      <c r="A8419" t="str">
        <f t="shared" si="264"/>
        <v>T-8418</v>
      </c>
      <c r="B8419" s="3" t="s">
        <v>2585</v>
      </c>
      <c r="C8419" s="6">
        <v>45495</v>
      </c>
      <c r="D8419" s="3" t="s">
        <v>46</v>
      </c>
      <c r="E8419" s="3" t="s">
        <v>2481</v>
      </c>
      <c r="F8419" s="10">
        <v>6</v>
      </c>
      <c r="G8419">
        <f>VLOOKUP(E8419,'Data Produk'!$A$2:$E$2517,5,FALSE)</f>
        <v>174300</v>
      </c>
      <c r="H8419">
        <f t="shared" si="263"/>
        <v>1045800</v>
      </c>
      <c r="I8419" t="str">
        <f>VLOOKUP(E8419,'Data Produk'!$A$2:$E$2517,3,FALSE)</f>
        <v>BHINNEKA GO TUNE WH06 WIRELESS HEADSET GREY</v>
      </c>
      <c r="J8419" t="str">
        <f>VLOOKUP(E8419,'Data Produk'!$A$2:$E$2517,4,FALSE)</f>
        <v>WIRELESS HEADSET</v>
      </c>
      <c r="K8419" t="str">
        <f>VLOOKUP(D8419,'Data Outlet'!$A$2:$D$17,4,FALSE)</f>
        <v>Citra Dewi</v>
      </c>
      <c r="L8419" t="str">
        <f>VLOOKUP(D8419,'Data Outlet'!$A$2:$D$17,2,FALSE)</f>
        <v>PONDOK INDAH MALL</v>
      </c>
    </row>
    <row r="8420" spans="1:12" x14ac:dyDescent="0.25">
      <c r="A8420" t="str">
        <f t="shared" si="264"/>
        <v>T-8419</v>
      </c>
      <c r="B8420" s="3" t="s">
        <v>2585</v>
      </c>
      <c r="C8420" s="6">
        <v>45502</v>
      </c>
      <c r="D8420" s="3" t="s">
        <v>46</v>
      </c>
      <c r="E8420" s="3" t="s">
        <v>2414</v>
      </c>
      <c r="F8420" s="10">
        <v>2</v>
      </c>
      <c r="G8420">
        <f>VLOOKUP(E8420,'Data Produk'!$A$2:$E$2517,5,FALSE)</f>
        <v>139300</v>
      </c>
      <c r="H8420">
        <f t="shared" si="263"/>
        <v>278600</v>
      </c>
      <c r="I8420" t="str">
        <f>VLOOKUP(E8420,'Data Produk'!$A$2:$E$2517,3,FALSE)</f>
        <v>BHINNEKA VENOM II WGC2 GAMING MOUSE BLUE</v>
      </c>
      <c r="J8420" t="str">
        <f>VLOOKUP(E8420,'Data Produk'!$A$2:$E$2517,4,FALSE)</f>
        <v>MOUSE GAMING</v>
      </c>
      <c r="K8420" t="str">
        <f>VLOOKUP(D8420,'Data Outlet'!$A$2:$D$17,4,FALSE)</f>
        <v>Citra Dewi</v>
      </c>
      <c r="L8420" t="str">
        <f>VLOOKUP(D8420,'Data Outlet'!$A$2:$D$17,2,FALSE)</f>
        <v>PONDOK INDAH MALL</v>
      </c>
    </row>
    <row r="8421" spans="1:12" x14ac:dyDescent="0.25">
      <c r="A8421" t="str">
        <f t="shared" si="264"/>
        <v>T-8420</v>
      </c>
      <c r="B8421" s="3" t="s">
        <v>2585</v>
      </c>
      <c r="C8421" s="6">
        <v>45498</v>
      </c>
      <c r="D8421" s="3" t="s">
        <v>46</v>
      </c>
      <c r="E8421" s="3" t="s">
        <v>2500</v>
      </c>
      <c r="F8421" s="10">
        <v>1</v>
      </c>
      <c r="G8421">
        <f>VLOOKUP(E8421,'Data Produk'!$A$2:$E$2517,5,FALSE)</f>
        <v>34300</v>
      </c>
      <c r="H8421">
        <f t="shared" si="263"/>
        <v>34300</v>
      </c>
      <c r="I8421" t="str">
        <f>VLOOKUP(E8421,'Data Produk'!$A$2:$E$2517,3,FALSE)</f>
        <v>BHINNEKA DURALINK KLB2001 BLACK</v>
      </c>
      <c r="J8421" t="str">
        <f>VLOOKUP(E8421,'Data Produk'!$A$2:$E$2517,4,FALSE)</f>
        <v>CABLE</v>
      </c>
      <c r="K8421" t="str">
        <f>VLOOKUP(D8421,'Data Outlet'!$A$2:$D$17,4,FALSE)</f>
        <v>Citra Dewi</v>
      </c>
      <c r="L8421" t="str">
        <f>VLOOKUP(D8421,'Data Outlet'!$A$2:$D$17,2,FALSE)</f>
        <v>PONDOK INDAH MALL</v>
      </c>
    </row>
    <row r="8422" spans="1:12" x14ac:dyDescent="0.25">
      <c r="A8422" t="str">
        <f t="shared" si="264"/>
        <v>T-8421</v>
      </c>
      <c r="B8422" s="3" t="s">
        <v>2585</v>
      </c>
      <c r="C8422" s="6">
        <v>45502</v>
      </c>
      <c r="D8422" s="3" t="s">
        <v>46</v>
      </c>
      <c r="E8422" s="3" t="s">
        <v>2401</v>
      </c>
      <c r="F8422" s="10">
        <v>11</v>
      </c>
      <c r="G8422">
        <f>VLOOKUP(E8422,'Data Produk'!$A$2:$E$2517,5,FALSE)</f>
        <v>160300</v>
      </c>
      <c r="H8422">
        <f t="shared" si="263"/>
        <v>1763300</v>
      </c>
      <c r="I8422" t="str">
        <f>VLOOKUP(E8422,'Data Produk'!$A$2:$E$2517,3,FALSE)</f>
        <v>BHINNEKA GO VIBE WH05 WIRELESS HEADSET BLACK</v>
      </c>
      <c r="J8422" t="str">
        <f>VLOOKUP(E8422,'Data Produk'!$A$2:$E$2517,4,FALSE)</f>
        <v>WIRELESS HEADSET</v>
      </c>
      <c r="K8422" t="str">
        <f>VLOOKUP(D8422,'Data Outlet'!$A$2:$D$17,4,FALSE)</f>
        <v>Citra Dewi</v>
      </c>
      <c r="L8422" t="str">
        <f>VLOOKUP(D8422,'Data Outlet'!$A$2:$D$17,2,FALSE)</f>
        <v>PONDOK INDAH MALL</v>
      </c>
    </row>
    <row r="8423" spans="1:12" x14ac:dyDescent="0.25">
      <c r="A8423" t="str">
        <f t="shared" si="264"/>
        <v>T-8422</v>
      </c>
      <c r="B8423" s="3" t="s">
        <v>2585</v>
      </c>
      <c r="C8423" s="6">
        <v>45476</v>
      </c>
      <c r="D8423" s="3" t="s">
        <v>46</v>
      </c>
      <c r="E8423" s="3" t="s">
        <v>2533</v>
      </c>
      <c r="F8423" s="10">
        <v>2</v>
      </c>
      <c r="G8423">
        <f>VLOOKUP(E8423,'Data Produk'!$A$2:$E$2517,5,FALSE)</f>
        <v>55300</v>
      </c>
      <c r="H8423">
        <f t="shared" si="263"/>
        <v>110600</v>
      </c>
      <c r="I8423" t="str">
        <f>VLOOKUP(E8423,'Data Produk'!$A$2:$E$2517,3,FALSE)</f>
        <v>BHINNEKA POWER PURE 20W 1-PORT TYPE-A USB CHARGER (QC) WHITE</v>
      </c>
      <c r="J8423" t="str">
        <f>VLOOKUP(E8423,'Data Produk'!$A$2:$E$2517,4,FALSE)</f>
        <v>CHARGER</v>
      </c>
      <c r="K8423" t="str">
        <f>VLOOKUP(D8423,'Data Outlet'!$A$2:$D$17,4,FALSE)</f>
        <v>Citra Dewi</v>
      </c>
      <c r="L8423" t="str">
        <f>VLOOKUP(D8423,'Data Outlet'!$A$2:$D$17,2,FALSE)</f>
        <v>PONDOK INDAH MALL</v>
      </c>
    </row>
    <row r="8424" spans="1:12" x14ac:dyDescent="0.25">
      <c r="A8424" t="str">
        <f t="shared" si="264"/>
        <v>T-8423</v>
      </c>
      <c r="B8424" s="3" t="s">
        <v>2585</v>
      </c>
      <c r="C8424" s="6">
        <v>45485</v>
      </c>
      <c r="D8424" s="3" t="s">
        <v>46</v>
      </c>
      <c r="E8424" s="3" t="s">
        <v>2557</v>
      </c>
      <c r="F8424" s="10">
        <v>1</v>
      </c>
      <c r="G8424">
        <f>VLOOKUP(E8424,'Data Produk'!$A$2:$E$2517,5,FALSE)</f>
        <v>40600</v>
      </c>
      <c r="H8424">
        <f t="shared" si="263"/>
        <v>40600</v>
      </c>
      <c r="I8424" t="str">
        <f>VLOOKUP(E8424,'Data Produk'!$A$2:$E$2517,3,FALSE)</f>
        <v>BHINNEKA LAVALIER MV01 MICROPHONE BLACK</v>
      </c>
      <c r="J8424" t="str">
        <f>VLOOKUP(E8424,'Data Produk'!$A$2:$E$2517,4,FALSE)</f>
        <v>STREAMING DEVICES</v>
      </c>
      <c r="K8424" t="str">
        <f>VLOOKUP(D8424,'Data Outlet'!$A$2:$D$17,4,FALSE)</f>
        <v>Citra Dewi</v>
      </c>
      <c r="L8424" t="str">
        <f>VLOOKUP(D8424,'Data Outlet'!$A$2:$D$17,2,FALSE)</f>
        <v>PONDOK INDAH MALL</v>
      </c>
    </row>
    <row r="8425" spans="1:12" x14ac:dyDescent="0.25">
      <c r="A8425" t="str">
        <f t="shared" si="264"/>
        <v>T-8424</v>
      </c>
      <c r="B8425" s="3" t="s">
        <v>2585</v>
      </c>
      <c r="C8425" s="6">
        <v>45492</v>
      </c>
      <c r="D8425" s="3" t="s">
        <v>46</v>
      </c>
      <c r="E8425" s="3" t="s">
        <v>2324</v>
      </c>
      <c r="F8425" s="10">
        <v>7</v>
      </c>
      <c r="G8425">
        <f>VLOOKUP(E8425,'Data Produk'!$A$2:$E$2517,5,FALSE)</f>
        <v>349300</v>
      </c>
      <c r="H8425">
        <f t="shared" si="263"/>
        <v>2445100</v>
      </c>
      <c r="I8425" t="str">
        <f>VLOOKUP(E8425,'Data Produk'!$A$2:$E$2517,3,FALSE)</f>
        <v>BHINNEKA NC20 NOTEBOOK COOLER BLACK</v>
      </c>
      <c r="J8425" t="str">
        <f>VLOOKUP(E8425,'Data Produk'!$A$2:$E$2517,4,FALSE)</f>
        <v>CN COOLER/ PC FAN ACC/ STAND LAPTOP</v>
      </c>
      <c r="K8425" t="str">
        <f>VLOOKUP(D8425,'Data Outlet'!$A$2:$D$17,4,FALSE)</f>
        <v>Citra Dewi</v>
      </c>
      <c r="L8425" t="str">
        <f>VLOOKUP(D8425,'Data Outlet'!$A$2:$D$17,2,FALSE)</f>
        <v>PONDOK INDAH MALL</v>
      </c>
    </row>
    <row r="8426" spans="1:12" x14ac:dyDescent="0.25">
      <c r="A8426" t="str">
        <f t="shared" si="264"/>
        <v>T-8425</v>
      </c>
      <c r="B8426" s="3" t="s">
        <v>2585</v>
      </c>
      <c r="C8426" s="6">
        <v>45483</v>
      </c>
      <c r="D8426" s="3" t="s">
        <v>46</v>
      </c>
      <c r="E8426" s="3" t="s">
        <v>2558</v>
      </c>
      <c r="F8426" s="10">
        <v>1</v>
      </c>
      <c r="G8426">
        <f>VLOOKUP(E8426,'Data Produk'!$A$2:$E$2517,5,FALSE)</f>
        <v>20300</v>
      </c>
      <c r="H8426">
        <f t="shared" si="263"/>
        <v>20300</v>
      </c>
      <c r="I8426" t="str">
        <f>VLOOKUP(E8426,'Data Produk'!$A$2:$E$2517,3,FALSE)</f>
        <v>BHINNEKA LINKBUDS ES2 WIRED EARBUDS BLACK</v>
      </c>
      <c r="J8426" t="str">
        <f>VLOOKUP(E8426,'Data Produk'!$A$2:$E$2517,4,FALSE)</f>
        <v>EARPHONE</v>
      </c>
      <c r="K8426" t="str">
        <f>VLOOKUP(D8426,'Data Outlet'!$A$2:$D$17,4,FALSE)</f>
        <v>Citra Dewi</v>
      </c>
      <c r="L8426" t="str">
        <f>VLOOKUP(D8426,'Data Outlet'!$A$2:$D$17,2,FALSE)</f>
        <v>PONDOK INDAH MALL</v>
      </c>
    </row>
    <row r="8427" spans="1:12" x14ac:dyDescent="0.25">
      <c r="A8427" t="str">
        <f t="shared" si="264"/>
        <v>T-8426</v>
      </c>
      <c r="B8427" s="3" t="s">
        <v>2585</v>
      </c>
      <c r="C8427" s="6">
        <v>45474</v>
      </c>
      <c r="D8427" s="3" t="s">
        <v>46</v>
      </c>
      <c r="E8427" s="3" t="s">
        <v>2456</v>
      </c>
      <c r="F8427" s="10">
        <v>1</v>
      </c>
      <c r="G8427">
        <f>VLOOKUP(E8427,'Data Produk'!$A$2:$E$2517,5,FALSE)</f>
        <v>83300</v>
      </c>
      <c r="H8427">
        <f t="shared" si="263"/>
        <v>83300</v>
      </c>
      <c r="I8427" t="str">
        <f>VLOOKUP(E8427,'Data Produk'!$A$2:$E$2517,3,FALSE)</f>
        <v>BHINNEKA CRYTO VX7 GAMING MOUSE PINK</v>
      </c>
      <c r="J8427" t="str">
        <f>VLOOKUP(E8427,'Data Produk'!$A$2:$E$2517,4,FALSE)</f>
        <v>MOUSE GAMING</v>
      </c>
      <c r="K8427" t="str">
        <f>VLOOKUP(D8427,'Data Outlet'!$A$2:$D$17,4,FALSE)</f>
        <v>Citra Dewi</v>
      </c>
      <c r="L8427" t="str">
        <f>VLOOKUP(D8427,'Data Outlet'!$A$2:$D$17,2,FALSE)</f>
        <v>PONDOK INDAH MALL</v>
      </c>
    </row>
    <row r="8428" spans="1:12" x14ac:dyDescent="0.25">
      <c r="A8428" t="str">
        <f t="shared" si="264"/>
        <v>T-8427</v>
      </c>
      <c r="B8428" s="3" t="s">
        <v>2585</v>
      </c>
      <c r="C8428" s="6">
        <v>45482</v>
      </c>
      <c r="D8428" s="3" t="s">
        <v>46</v>
      </c>
      <c r="E8428" s="3" t="s">
        <v>2312</v>
      </c>
      <c r="F8428" s="10">
        <v>2</v>
      </c>
      <c r="G8428">
        <f>VLOOKUP(E8428,'Data Produk'!$A$2:$E$2517,5,FALSE)</f>
        <v>160300</v>
      </c>
      <c r="H8428">
        <f t="shared" si="263"/>
        <v>320600</v>
      </c>
      <c r="I8428" t="str">
        <f>VLOOKUP(E8428,'Data Produk'!$A$2:$E$2517,3,FALSE)</f>
        <v>BHINNEKA POWER PACK T1 10.000 mAh 22,5W POWERBANK BLACK</v>
      </c>
      <c r="J8428" t="str">
        <f>VLOOKUP(E8428,'Data Produk'!$A$2:$E$2517,4,FALSE)</f>
        <v>POWERBANK</v>
      </c>
      <c r="K8428" t="str">
        <f>VLOOKUP(D8428,'Data Outlet'!$A$2:$D$17,4,FALSE)</f>
        <v>Citra Dewi</v>
      </c>
      <c r="L8428" t="str">
        <f>VLOOKUP(D8428,'Data Outlet'!$A$2:$D$17,2,FALSE)</f>
        <v>PONDOK INDAH MALL</v>
      </c>
    </row>
    <row r="8429" spans="1:12" x14ac:dyDescent="0.25">
      <c r="A8429" t="str">
        <f t="shared" si="264"/>
        <v>T-8428</v>
      </c>
      <c r="B8429" s="3" t="s">
        <v>2585</v>
      </c>
      <c r="C8429" s="6">
        <v>45484</v>
      </c>
      <c r="D8429" s="3" t="s">
        <v>46</v>
      </c>
      <c r="E8429" s="3" t="s">
        <v>2517</v>
      </c>
      <c r="F8429" s="10">
        <v>2</v>
      </c>
      <c r="G8429">
        <f>VLOOKUP(E8429,'Data Produk'!$A$2:$E$2517,5,FALSE)</f>
        <v>83300</v>
      </c>
      <c r="H8429">
        <f t="shared" si="263"/>
        <v>166600</v>
      </c>
      <c r="I8429" t="str">
        <f>VLOOKUP(E8429,'Data Produk'!$A$2:$E$2517,3,FALSE)</f>
        <v>BHINNEKA WAVE11 TW11 V2 TRUE WIRELESS RED</v>
      </c>
      <c r="J8429" t="str">
        <f>VLOOKUP(E8429,'Data Produk'!$A$2:$E$2517,4,FALSE)</f>
        <v>TWS</v>
      </c>
      <c r="K8429" t="str">
        <f>VLOOKUP(D8429,'Data Outlet'!$A$2:$D$17,4,FALSE)</f>
        <v>Citra Dewi</v>
      </c>
      <c r="L8429" t="str">
        <f>VLOOKUP(D8429,'Data Outlet'!$A$2:$D$17,2,FALSE)</f>
        <v>PONDOK INDAH MALL</v>
      </c>
    </row>
    <row r="8430" spans="1:12" x14ac:dyDescent="0.25">
      <c r="A8430" t="str">
        <f t="shared" si="264"/>
        <v>T-8429</v>
      </c>
      <c r="B8430" s="3" t="s">
        <v>2585</v>
      </c>
      <c r="C8430" s="6">
        <v>45492</v>
      </c>
      <c r="D8430" s="3" t="s">
        <v>46</v>
      </c>
      <c r="E8430" s="3" t="s">
        <v>2406</v>
      </c>
      <c r="F8430" s="10">
        <v>1</v>
      </c>
      <c r="G8430">
        <f>VLOOKUP(E8430,'Data Produk'!$A$2:$E$2517,5,FALSE)</f>
        <v>139300</v>
      </c>
      <c r="H8430">
        <f t="shared" si="263"/>
        <v>139300</v>
      </c>
      <c r="I8430" t="str">
        <f>VLOOKUP(E8430,'Data Produk'!$A$2:$E$2517,3,FALSE)</f>
        <v>BHINNEKA VENOM II WGC2 GAMING MOUSE PURPLE</v>
      </c>
      <c r="J8430" t="str">
        <f>VLOOKUP(E8430,'Data Produk'!$A$2:$E$2517,4,FALSE)</f>
        <v>MOUSE GAMING</v>
      </c>
      <c r="K8430" t="str">
        <f>VLOOKUP(D8430,'Data Outlet'!$A$2:$D$17,4,FALSE)</f>
        <v>Citra Dewi</v>
      </c>
      <c r="L8430" t="str">
        <f>VLOOKUP(D8430,'Data Outlet'!$A$2:$D$17,2,FALSE)</f>
        <v>PONDOK INDAH MALL</v>
      </c>
    </row>
    <row r="8431" spans="1:12" x14ac:dyDescent="0.25">
      <c r="A8431" t="str">
        <f t="shared" si="264"/>
        <v>T-8430</v>
      </c>
      <c r="B8431" s="3" t="s">
        <v>2585</v>
      </c>
      <c r="C8431" s="6">
        <v>45488</v>
      </c>
      <c r="D8431" s="3" t="s">
        <v>46</v>
      </c>
      <c r="E8431" s="3" t="s">
        <v>2308</v>
      </c>
      <c r="F8431" s="10">
        <v>2</v>
      </c>
      <c r="G8431">
        <f>VLOOKUP(E8431,'Data Produk'!$A$2:$E$2517,5,FALSE)</f>
        <v>83300</v>
      </c>
      <c r="H8431">
        <f t="shared" si="263"/>
        <v>166600</v>
      </c>
      <c r="I8431" t="str">
        <f>VLOOKUP(E8431,'Data Produk'!$A$2:$E$2517,3,FALSE)</f>
        <v>BHINNEKA WAVE11 TW11 V2 TRUE WIRELESS BLACK</v>
      </c>
      <c r="J8431" t="str">
        <f>VLOOKUP(E8431,'Data Produk'!$A$2:$E$2517,4,FALSE)</f>
        <v>TWS</v>
      </c>
      <c r="K8431" t="str">
        <f>VLOOKUP(D8431,'Data Outlet'!$A$2:$D$17,4,FALSE)</f>
        <v>Citra Dewi</v>
      </c>
      <c r="L8431" t="str">
        <f>VLOOKUP(D8431,'Data Outlet'!$A$2:$D$17,2,FALSE)</f>
        <v>PONDOK INDAH MALL</v>
      </c>
    </row>
    <row r="8432" spans="1:12" x14ac:dyDescent="0.25">
      <c r="A8432" t="str">
        <f t="shared" si="264"/>
        <v>T-8431</v>
      </c>
      <c r="B8432" s="3" t="s">
        <v>2585</v>
      </c>
      <c r="C8432" s="6">
        <v>45482</v>
      </c>
      <c r="D8432" s="3" t="s">
        <v>46</v>
      </c>
      <c r="E8432" s="3" t="s">
        <v>2499</v>
      </c>
      <c r="F8432" s="10">
        <v>2</v>
      </c>
      <c r="G8432">
        <f>VLOOKUP(E8432,'Data Produk'!$A$2:$E$2517,5,FALSE)</f>
        <v>24500</v>
      </c>
      <c r="H8432">
        <f t="shared" si="263"/>
        <v>49000</v>
      </c>
      <c r="I8432" t="str">
        <f>VLOOKUP(E8432,'Data Produk'!$A$2:$E$2517,3,FALSE)</f>
        <v>BHINNEKA LINKBUDS ES4 WIRED EARBUDS BLACK</v>
      </c>
      <c r="J8432" t="str">
        <f>VLOOKUP(E8432,'Data Produk'!$A$2:$E$2517,4,FALSE)</f>
        <v>EARPHONE</v>
      </c>
      <c r="K8432" t="str">
        <f>VLOOKUP(D8432,'Data Outlet'!$A$2:$D$17,4,FALSE)</f>
        <v>Citra Dewi</v>
      </c>
      <c r="L8432" t="str">
        <f>VLOOKUP(D8432,'Data Outlet'!$A$2:$D$17,2,FALSE)</f>
        <v>PONDOK INDAH MALL</v>
      </c>
    </row>
    <row r="8433" spans="1:12" x14ac:dyDescent="0.25">
      <c r="A8433" t="str">
        <f t="shared" si="264"/>
        <v>T-8432</v>
      </c>
      <c r="B8433" s="3" t="s">
        <v>2585</v>
      </c>
      <c r="C8433" s="6">
        <v>45480</v>
      </c>
      <c r="D8433" s="3" t="s">
        <v>46</v>
      </c>
      <c r="E8433" s="3" t="s">
        <v>2465</v>
      </c>
      <c r="F8433" s="10">
        <v>2</v>
      </c>
      <c r="G8433">
        <f>VLOOKUP(E8433,'Data Produk'!$A$2:$E$2517,5,FALSE)</f>
        <v>174300</v>
      </c>
      <c r="H8433">
        <f t="shared" si="263"/>
        <v>348600</v>
      </c>
      <c r="I8433" t="str">
        <f>VLOOKUP(E8433,'Data Produk'!$A$2:$E$2517,3,FALSE)</f>
        <v>BHINNEKA ATO MP905 A DESKMAT MAHA5 ANDI</v>
      </c>
      <c r="J8433" t="str">
        <f>VLOOKUP(E8433,'Data Produk'!$A$2:$E$2517,4,FALSE)</f>
        <v>DESKMAT</v>
      </c>
      <c r="K8433" t="str">
        <f>VLOOKUP(D8433,'Data Outlet'!$A$2:$D$17,4,FALSE)</f>
        <v>Citra Dewi</v>
      </c>
      <c r="L8433" t="str">
        <f>VLOOKUP(D8433,'Data Outlet'!$A$2:$D$17,2,FALSE)</f>
        <v>PONDOK INDAH MALL</v>
      </c>
    </row>
    <row r="8434" spans="1:12" x14ac:dyDescent="0.25">
      <c r="A8434" t="str">
        <f t="shared" si="264"/>
        <v>T-8433</v>
      </c>
      <c r="B8434" s="3" t="s">
        <v>2585</v>
      </c>
      <c r="C8434" s="6">
        <v>45486</v>
      </c>
      <c r="D8434" s="3" t="s">
        <v>46</v>
      </c>
      <c r="E8434" s="3" t="s">
        <v>2327</v>
      </c>
      <c r="F8434" s="10">
        <v>3</v>
      </c>
      <c r="G8434">
        <f>VLOOKUP(E8434,'Data Produk'!$A$2:$E$2517,5,FALSE)</f>
        <v>83300</v>
      </c>
      <c r="H8434">
        <f t="shared" si="263"/>
        <v>249900</v>
      </c>
      <c r="I8434" t="str">
        <f>VLOOKUP(E8434,'Data Produk'!$A$2:$E$2517,3,FALSE)</f>
        <v>BHINNEKA GO W193 OFFICE MOUSE BLUE</v>
      </c>
      <c r="J8434" t="str">
        <f>VLOOKUP(E8434,'Data Produk'!$A$2:$E$2517,4,FALSE)</f>
        <v>OFFICE MOUSE</v>
      </c>
      <c r="K8434" t="str">
        <f>VLOOKUP(D8434,'Data Outlet'!$A$2:$D$17,4,FALSE)</f>
        <v>Citra Dewi</v>
      </c>
      <c r="L8434" t="str">
        <f>VLOOKUP(D8434,'Data Outlet'!$A$2:$D$17,2,FALSE)</f>
        <v>PONDOK INDAH MALL</v>
      </c>
    </row>
    <row r="8435" spans="1:12" x14ac:dyDescent="0.25">
      <c r="A8435" t="str">
        <f t="shared" si="264"/>
        <v>T-8434</v>
      </c>
      <c r="B8435" s="3" t="s">
        <v>2585</v>
      </c>
      <c r="C8435" s="6">
        <v>45495</v>
      </c>
      <c r="D8435" s="3" t="s">
        <v>46</v>
      </c>
      <c r="E8435" s="3" t="s">
        <v>2538</v>
      </c>
      <c r="F8435" s="10">
        <v>1</v>
      </c>
      <c r="G8435">
        <f>VLOOKUP(E8435,'Data Produk'!$A$2:$E$2517,5,FALSE)</f>
        <v>24500</v>
      </c>
      <c r="H8435">
        <f t="shared" si="263"/>
        <v>24500</v>
      </c>
      <c r="I8435" t="str">
        <f>VLOOKUP(E8435,'Data Produk'!$A$2:$E$2517,3,FALSE)</f>
        <v>BHINNEKA DURALINK KCB1201 BLACK</v>
      </c>
      <c r="J8435" t="str">
        <f>VLOOKUP(E8435,'Data Produk'!$A$2:$E$2517,4,FALSE)</f>
        <v>CABLE</v>
      </c>
      <c r="K8435" t="str">
        <f>VLOOKUP(D8435,'Data Outlet'!$A$2:$D$17,4,FALSE)</f>
        <v>Citra Dewi</v>
      </c>
      <c r="L8435" t="str">
        <f>VLOOKUP(D8435,'Data Outlet'!$A$2:$D$17,2,FALSE)</f>
        <v>PONDOK INDAH MALL</v>
      </c>
    </row>
    <row r="8436" spans="1:12" x14ac:dyDescent="0.25">
      <c r="A8436" t="str">
        <f t="shared" si="264"/>
        <v>T-8435</v>
      </c>
      <c r="B8436" s="3" t="s">
        <v>2585</v>
      </c>
      <c r="C8436" s="6">
        <v>45502</v>
      </c>
      <c r="D8436" s="3" t="s">
        <v>46</v>
      </c>
      <c r="E8436" s="3" t="s">
        <v>2559</v>
      </c>
      <c r="F8436" s="10">
        <v>2</v>
      </c>
      <c r="G8436">
        <f>VLOOKUP(E8436,'Data Produk'!$A$2:$E$2517,5,FALSE)</f>
        <v>941500</v>
      </c>
      <c r="H8436">
        <f t="shared" si="263"/>
        <v>1883000</v>
      </c>
      <c r="I8436" t="str">
        <f>VLOOKUP(E8436,'Data Produk'!$A$2:$E$2517,3,FALSE)</f>
        <v>BHINNEKA MAXFIT70 70% MECHANICAL KEYBOARD EPIC GREYSCALE (WHITE GRAY) BROWN SWITCH</v>
      </c>
      <c r="J8436" t="str">
        <f>VLOOKUP(E8436,'Data Produk'!$A$2:$E$2517,4,FALSE)</f>
        <v>KEYBOARD GAMING</v>
      </c>
      <c r="K8436" t="str">
        <f>VLOOKUP(D8436,'Data Outlet'!$A$2:$D$17,4,FALSE)</f>
        <v>Citra Dewi</v>
      </c>
      <c r="L8436" t="str">
        <f>VLOOKUP(D8436,'Data Outlet'!$A$2:$D$17,2,FALSE)</f>
        <v>PONDOK INDAH MALL</v>
      </c>
    </row>
    <row r="8437" spans="1:12" x14ac:dyDescent="0.25">
      <c r="A8437" t="str">
        <f t="shared" si="264"/>
        <v>T-8436</v>
      </c>
      <c r="B8437" s="3" t="s">
        <v>2585</v>
      </c>
      <c r="C8437" s="6">
        <v>45501</v>
      </c>
      <c r="D8437" s="3" t="s">
        <v>46</v>
      </c>
      <c r="E8437" s="3" t="s">
        <v>2560</v>
      </c>
      <c r="F8437" s="10">
        <v>5</v>
      </c>
      <c r="G8437">
        <f>VLOOKUP(E8437,'Data Produk'!$A$2:$E$2517,5,FALSE)</f>
        <v>280000</v>
      </c>
      <c r="H8437">
        <f t="shared" si="263"/>
        <v>1400000</v>
      </c>
      <c r="I8437" t="str">
        <f>VLOOKUP(E8437,'Data Produk'!$A$2:$E$2517,3,FALSE)</f>
        <v>BHINNEKA ATOM87 MECHANICAL KEYBOARD GREY BLUE SWITCH</v>
      </c>
      <c r="J8437" t="str">
        <f>VLOOKUP(E8437,'Data Produk'!$A$2:$E$2517,4,FALSE)</f>
        <v>KEYBOARD GAMING</v>
      </c>
      <c r="K8437" t="str">
        <f>VLOOKUP(D8437,'Data Outlet'!$A$2:$D$17,4,FALSE)</f>
        <v>Citra Dewi</v>
      </c>
      <c r="L8437" t="str">
        <f>VLOOKUP(D8437,'Data Outlet'!$A$2:$D$17,2,FALSE)</f>
        <v>PONDOK INDAH MALL</v>
      </c>
    </row>
    <row r="8438" spans="1:12" x14ac:dyDescent="0.25">
      <c r="A8438" t="str">
        <f t="shared" si="264"/>
        <v>T-8437</v>
      </c>
      <c r="B8438" s="3" t="s">
        <v>2585</v>
      </c>
      <c r="C8438" s="6">
        <v>45477</v>
      </c>
      <c r="D8438" s="3" t="s">
        <v>46</v>
      </c>
      <c r="E8438" s="3" t="s">
        <v>2455</v>
      </c>
      <c r="F8438" s="10">
        <v>1</v>
      </c>
      <c r="G8438">
        <f>VLOOKUP(E8438,'Data Produk'!$A$2:$E$2517,5,FALSE)</f>
        <v>139300</v>
      </c>
      <c r="H8438">
        <f t="shared" si="263"/>
        <v>139300</v>
      </c>
      <c r="I8438" t="str">
        <f>VLOOKUP(E8438,'Data Produk'!$A$2:$E$2517,3,FALSE)</f>
        <v>BHINNEKA VENOM II WGC2 GAMING MOUSE PINK</v>
      </c>
      <c r="J8438" t="str">
        <f>VLOOKUP(E8438,'Data Produk'!$A$2:$E$2517,4,FALSE)</f>
        <v>MOUSE GAMING</v>
      </c>
      <c r="K8438" t="str">
        <f>VLOOKUP(D8438,'Data Outlet'!$A$2:$D$17,4,FALSE)</f>
        <v>Citra Dewi</v>
      </c>
      <c r="L8438" t="str">
        <f>VLOOKUP(D8438,'Data Outlet'!$A$2:$D$17,2,FALSE)</f>
        <v>PONDOK INDAH MALL</v>
      </c>
    </row>
    <row r="8439" spans="1:12" x14ac:dyDescent="0.25">
      <c r="A8439" t="str">
        <f t="shared" si="264"/>
        <v>T-8438</v>
      </c>
      <c r="B8439" s="3" t="s">
        <v>2585</v>
      </c>
      <c r="C8439" s="6">
        <v>45495</v>
      </c>
      <c r="D8439" s="3" t="s">
        <v>46</v>
      </c>
      <c r="E8439" s="3" t="s">
        <v>2332</v>
      </c>
      <c r="F8439" s="10">
        <v>1</v>
      </c>
      <c r="G8439">
        <f>VLOOKUP(E8439,'Data Produk'!$A$2:$E$2517,5,FALSE)</f>
        <v>139300</v>
      </c>
      <c r="H8439">
        <f t="shared" si="263"/>
        <v>139300</v>
      </c>
      <c r="I8439" t="str">
        <f>VLOOKUP(E8439,'Data Produk'!$A$2:$E$2517,3,FALSE)</f>
        <v>BHINNEKA VENOM II WGC2 GAMING MOUSE YELLOW</v>
      </c>
      <c r="J8439" t="str">
        <f>VLOOKUP(E8439,'Data Produk'!$A$2:$E$2517,4,FALSE)</f>
        <v>MOUSE GAMING</v>
      </c>
      <c r="K8439" t="str">
        <f>VLOOKUP(D8439,'Data Outlet'!$A$2:$D$17,4,FALSE)</f>
        <v>Citra Dewi</v>
      </c>
      <c r="L8439" t="str">
        <f>VLOOKUP(D8439,'Data Outlet'!$A$2:$D$17,2,FALSE)</f>
        <v>PONDOK INDAH MALL</v>
      </c>
    </row>
    <row r="8440" spans="1:12" x14ac:dyDescent="0.25">
      <c r="A8440" t="str">
        <f t="shared" si="264"/>
        <v>T-8439</v>
      </c>
      <c r="B8440" s="3" t="s">
        <v>2585</v>
      </c>
      <c r="C8440" s="6">
        <v>45482</v>
      </c>
      <c r="D8440" s="3" t="s">
        <v>46</v>
      </c>
      <c r="E8440" s="3" t="s">
        <v>2334</v>
      </c>
      <c r="F8440" s="10">
        <v>5</v>
      </c>
      <c r="G8440">
        <f>VLOOKUP(E8440,'Data Produk'!$A$2:$E$2517,5,FALSE)</f>
        <v>160300</v>
      </c>
      <c r="H8440">
        <f t="shared" si="263"/>
        <v>801500</v>
      </c>
      <c r="I8440" t="str">
        <f>VLOOKUP(E8440,'Data Produk'!$A$2:$E$2517,3,FALSE)</f>
        <v>BHINNEKA GO VIBE WH05 WIRELESS HEADSET BLUE</v>
      </c>
      <c r="J8440" t="str">
        <f>VLOOKUP(E8440,'Data Produk'!$A$2:$E$2517,4,FALSE)</f>
        <v>WIRELESS HEADSET</v>
      </c>
      <c r="K8440" t="str">
        <f>VLOOKUP(D8440,'Data Outlet'!$A$2:$D$17,4,FALSE)</f>
        <v>Citra Dewi</v>
      </c>
      <c r="L8440" t="str">
        <f>VLOOKUP(D8440,'Data Outlet'!$A$2:$D$17,2,FALSE)</f>
        <v>PONDOK INDAH MALL</v>
      </c>
    </row>
    <row r="8441" spans="1:12" x14ac:dyDescent="0.25">
      <c r="A8441" t="str">
        <f t="shared" si="264"/>
        <v>T-8440</v>
      </c>
      <c r="B8441" s="3" t="s">
        <v>2585</v>
      </c>
      <c r="C8441" s="6">
        <v>45490</v>
      </c>
      <c r="D8441" s="3" t="s">
        <v>46</v>
      </c>
      <c r="E8441" s="3" t="s">
        <v>2461</v>
      </c>
      <c r="F8441" s="10">
        <v>1</v>
      </c>
      <c r="G8441">
        <f>VLOOKUP(E8441,'Data Produk'!$A$2:$E$2517,5,FALSE)</f>
        <v>122325</v>
      </c>
      <c r="H8441">
        <f t="shared" si="263"/>
        <v>122325</v>
      </c>
      <c r="I8441" t="str">
        <f>VLOOKUP(E8441,'Data Produk'!$A$2:$E$2517,3,FALSE)</f>
        <v>ACK02 LUFFY Keycaps One Piece Original</v>
      </c>
      <c r="J8441" t="str">
        <f>VLOOKUP(E8441,'Data Produk'!$A$2:$E$2517,4,FALSE)</f>
        <v>OTHER ACCESSORIES</v>
      </c>
      <c r="K8441" t="str">
        <f>VLOOKUP(D8441,'Data Outlet'!$A$2:$D$17,4,FALSE)</f>
        <v>Citra Dewi</v>
      </c>
      <c r="L8441" t="str">
        <f>VLOOKUP(D8441,'Data Outlet'!$A$2:$D$17,2,FALSE)</f>
        <v>PONDOK INDAH MALL</v>
      </c>
    </row>
    <row r="8442" spans="1:12" x14ac:dyDescent="0.25">
      <c r="A8442" t="str">
        <f t="shared" si="264"/>
        <v>T-8441</v>
      </c>
      <c r="B8442" s="3" t="s">
        <v>2585</v>
      </c>
      <c r="C8442" s="6">
        <v>45492</v>
      </c>
      <c r="D8442" s="3" t="s">
        <v>46</v>
      </c>
      <c r="E8442" s="3" t="s">
        <v>2541</v>
      </c>
      <c r="F8442" s="10">
        <v>2</v>
      </c>
      <c r="G8442">
        <f>VLOOKUP(E8442,'Data Produk'!$A$2:$E$2517,5,FALSE)</f>
        <v>209300</v>
      </c>
      <c r="H8442">
        <f t="shared" si="263"/>
        <v>418600</v>
      </c>
      <c r="I8442" t="str">
        <f>VLOOKUP(E8442,'Data Produk'!$A$2:$E$2517,3,FALSE)</f>
        <v>BHINNEKA ATO MP905 C DESKMAT MAHA5 TIM</v>
      </c>
      <c r="J8442" t="str">
        <f>VLOOKUP(E8442,'Data Produk'!$A$2:$E$2517,4,FALSE)</f>
        <v>DESKMAT</v>
      </c>
      <c r="K8442" t="str">
        <f>VLOOKUP(D8442,'Data Outlet'!$A$2:$D$17,4,FALSE)</f>
        <v>Citra Dewi</v>
      </c>
      <c r="L8442" t="str">
        <f>VLOOKUP(D8442,'Data Outlet'!$A$2:$D$17,2,FALSE)</f>
        <v>PONDOK INDAH MALL</v>
      </c>
    </row>
    <row r="8443" spans="1:12" x14ac:dyDescent="0.25">
      <c r="A8443" t="str">
        <f t="shared" si="264"/>
        <v>T-8442</v>
      </c>
      <c r="B8443" s="3" t="s">
        <v>2585</v>
      </c>
      <c r="C8443" s="6">
        <v>45490</v>
      </c>
      <c r="D8443" s="3" t="s">
        <v>46</v>
      </c>
      <c r="E8443" s="3" t="s">
        <v>2553</v>
      </c>
      <c r="F8443" s="10">
        <v>1</v>
      </c>
      <c r="G8443">
        <f>VLOOKUP(E8443,'Data Produk'!$A$2:$E$2517,5,FALSE)</f>
        <v>280000</v>
      </c>
      <c r="H8443">
        <f t="shared" si="263"/>
        <v>280000</v>
      </c>
      <c r="I8443" t="str">
        <f>VLOOKUP(E8443,'Data Produk'!$A$2:$E$2517,3,FALSE)</f>
        <v>BHINNEKA ATOM87 MECHANICAL KEYBOARD GREY RED SWITCH</v>
      </c>
      <c r="J8443" t="str">
        <f>VLOOKUP(E8443,'Data Produk'!$A$2:$E$2517,4,FALSE)</f>
        <v>KEYBOARD GAMING</v>
      </c>
      <c r="K8443" t="str">
        <f>VLOOKUP(D8443,'Data Outlet'!$A$2:$D$17,4,FALSE)</f>
        <v>Citra Dewi</v>
      </c>
      <c r="L8443" t="str">
        <f>VLOOKUP(D8443,'Data Outlet'!$A$2:$D$17,2,FALSE)</f>
        <v>PONDOK INDAH MALL</v>
      </c>
    </row>
    <row r="8444" spans="1:12" x14ac:dyDescent="0.25">
      <c r="A8444" t="str">
        <f t="shared" si="264"/>
        <v>T-8443</v>
      </c>
      <c r="B8444" s="3" t="s">
        <v>2585</v>
      </c>
      <c r="C8444" s="6">
        <v>45490</v>
      </c>
      <c r="D8444" s="3" t="s">
        <v>46</v>
      </c>
      <c r="E8444" s="3" t="s">
        <v>2503</v>
      </c>
      <c r="F8444" s="10">
        <v>3</v>
      </c>
      <c r="G8444">
        <f>VLOOKUP(E8444,'Data Produk'!$A$2:$E$2517,5,FALSE)</f>
        <v>97300</v>
      </c>
      <c r="H8444">
        <f t="shared" si="263"/>
        <v>291900</v>
      </c>
      <c r="I8444" t="str">
        <f>VLOOKUP(E8444,'Data Produk'!$A$2:$E$2517,3,FALSE)</f>
        <v>BHINNEKA WAVE12 TW12 TRUE WIRELESS BLUE</v>
      </c>
      <c r="J8444" t="str">
        <f>VLOOKUP(E8444,'Data Produk'!$A$2:$E$2517,4,FALSE)</f>
        <v>TWS</v>
      </c>
      <c r="K8444" t="str">
        <f>VLOOKUP(D8444,'Data Outlet'!$A$2:$D$17,4,FALSE)</f>
        <v>Citra Dewi</v>
      </c>
      <c r="L8444" t="str">
        <f>VLOOKUP(D8444,'Data Outlet'!$A$2:$D$17,2,FALSE)</f>
        <v>PONDOK INDAH MALL</v>
      </c>
    </row>
    <row r="8445" spans="1:12" x14ac:dyDescent="0.25">
      <c r="A8445" t="str">
        <f t="shared" si="264"/>
        <v>T-8444</v>
      </c>
      <c r="B8445" s="3" t="s">
        <v>2585</v>
      </c>
      <c r="C8445" s="6">
        <v>45500</v>
      </c>
      <c r="D8445" s="3" t="s">
        <v>46</v>
      </c>
      <c r="E8445" s="3" t="s">
        <v>2407</v>
      </c>
      <c r="F8445" s="10">
        <v>2</v>
      </c>
      <c r="G8445">
        <f>VLOOKUP(E8445,'Data Produk'!$A$2:$E$2517,5,FALSE)</f>
        <v>139300</v>
      </c>
      <c r="H8445">
        <f t="shared" si="263"/>
        <v>278600</v>
      </c>
      <c r="I8445" t="str">
        <f>VLOOKUP(E8445,'Data Produk'!$A$2:$E$2517,3,FALSE)</f>
        <v>BHINNEKA ATO MP905 DESKMAT SEASIDE WAVE (BLUE)</v>
      </c>
      <c r="J8445" t="str">
        <f>VLOOKUP(E8445,'Data Produk'!$A$2:$E$2517,4,FALSE)</f>
        <v>DESKMAT</v>
      </c>
      <c r="K8445" t="str">
        <f>VLOOKUP(D8445,'Data Outlet'!$A$2:$D$17,4,FALSE)</f>
        <v>Citra Dewi</v>
      </c>
      <c r="L8445" t="str">
        <f>VLOOKUP(D8445,'Data Outlet'!$A$2:$D$17,2,FALSE)</f>
        <v>PONDOK INDAH MALL</v>
      </c>
    </row>
    <row r="8446" spans="1:12" x14ac:dyDescent="0.25">
      <c r="A8446" t="str">
        <f t="shared" si="264"/>
        <v>T-8445</v>
      </c>
      <c r="B8446" s="3" t="s">
        <v>2585</v>
      </c>
      <c r="C8446" s="6">
        <v>45504</v>
      </c>
      <c r="D8446" s="3" t="s">
        <v>46</v>
      </c>
      <c r="E8446" s="3" t="s">
        <v>2486</v>
      </c>
      <c r="F8446" s="10">
        <v>2</v>
      </c>
      <c r="G8446">
        <f>VLOOKUP(E8446,'Data Produk'!$A$2:$E$2517,5,FALSE)</f>
        <v>174300</v>
      </c>
      <c r="H8446">
        <f t="shared" si="263"/>
        <v>348600</v>
      </c>
      <c r="I8446" t="str">
        <f>VLOOKUP(E8446,'Data Produk'!$A$2:$E$2517,3,FALSE)</f>
        <v>BHINNEKA GO VIBE WH05 WIRELESS HEADSET BEIGE</v>
      </c>
      <c r="J8446" t="str">
        <f>VLOOKUP(E8446,'Data Produk'!$A$2:$E$2517,4,FALSE)</f>
        <v>WIRELESS HEADSET</v>
      </c>
      <c r="K8446" t="str">
        <f>VLOOKUP(D8446,'Data Outlet'!$A$2:$D$17,4,FALSE)</f>
        <v>Citra Dewi</v>
      </c>
      <c r="L8446" t="str">
        <f>VLOOKUP(D8446,'Data Outlet'!$A$2:$D$17,2,FALSE)</f>
        <v>PONDOK INDAH MALL</v>
      </c>
    </row>
    <row r="8447" spans="1:12" x14ac:dyDescent="0.25">
      <c r="A8447" t="str">
        <f t="shared" si="264"/>
        <v>T-8446</v>
      </c>
      <c r="B8447" s="3" t="s">
        <v>2585</v>
      </c>
      <c r="C8447" s="6">
        <v>45501</v>
      </c>
      <c r="D8447" s="3" t="s">
        <v>46</v>
      </c>
      <c r="E8447" s="3" t="s">
        <v>2467</v>
      </c>
      <c r="F8447" s="10">
        <v>2</v>
      </c>
      <c r="G8447">
        <f>VLOOKUP(E8447,'Data Produk'!$A$2:$E$2517,5,FALSE)</f>
        <v>241500</v>
      </c>
      <c r="H8447">
        <f t="shared" si="263"/>
        <v>483000</v>
      </c>
      <c r="I8447" t="str">
        <f>VLOOKUP(E8447,'Data Produk'!$A$2:$E$2517,3,FALSE)</f>
        <v>BHINNEKA ATOM104 MECHANICAL KEYBOARD GREY BLUE SWITCH</v>
      </c>
      <c r="J8447" t="str">
        <f>VLOOKUP(E8447,'Data Produk'!$A$2:$E$2517,4,FALSE)</f>
        <v>KEYBOARD GAMING</v>
      </c>
      <c r="K8447" t="str">
        <f>VLOOKUP(D8447,'Data Outlet'!$A$2:$D$17,4,FALSE)</f>
        <v>Citra Dewi</v>
      </c>
      <c r="L8447" t="str">
        <f>VLOOKUP(D8447,'Data Outlet'!$A$2:$D$17,2,FALSE)</f>
        <v>PONDOK INDAH MALL</v>
      </c>
    </row>
    <row r="8448" spans="1:12" x14ac:dyDescent="0.25">
      <c r="A8448" t="str">
        <f t="shared" si="264"/>
        <v>T-8447</v>
      </c>
      <c r="B8448" s="3" t="s">
        <v>2585</v>
      </c>
      <c r="C8448" s="6">
        <v>45499</v>
      </c>
      <c r="D8448" s="3" t="s">
        <v>46</v>
      </c>
      <c r="E8448" s="3" t="s">
        <v>2513</v>
      </c>
      <c r="F8448" s="10">
        <v>1</v>
      </c>
      <c r="G8448">
        <f>VLOOKUP(E8448,'Data Produk'!$A$2:$E$2517,5,FALSE)</f>
        <v>20300</v>
      </c>
      <c r="H8448">
        <f t="shared" si="263"/>
        <v>20300</v>
      </c>
      <c r="I8448" t="str">
        <f>VLOOKUP(E8448,'Data Produk'!$A$2:$E$2517,3,FALSE)</f>
        <v>BHINNEKA DURALINK KCT1201 GREEN</v>
      </c>
      <c r="J8448" t="str">
        <f>VLOOKUP(E8448,'Data Produk'!$A$2:$E$2517,4,FALSE)</f>
        <v>CABLE</v>
      </c>
      <c r="K8448" t="str">
        <f>VLOOKUP(D8448,'Data Outlet'!$A$2:$D$17,4,FALSE)</f>
        <v>Citra Dewi</v>
      </c>
      <c r="L8448" t="str">
        <f>VLOOKUP(D8448,'Data Outlet'!$A$2:$D$17,2,FALSE)</f>
        <v>PONDOK INDAH MALL</v>
      </c>
    </row>
    <row r="8449" spans="1:12" x14ac:dyDescent="0.25">
      <c r="A8449" t="str">
        <f t="shared" si="264"/>
        <v>T-8448</v>
      </c>
      <c r="B8449" s="3" t="s">
        <v>2585</v>
      </c>
      <c r="C8449" s="6">
        <v>45500</v>
      </c>
      <c r="D8449" s="3" t="s">
        <v>46</v>
      </c>
      <c r="E8449" s="3" t="s">
        <v>2310</v>
      </c>
      <c r="F8449" s="10">
        <v>1</v>
      </c>
      <c r="G8449">
        <f>VLOOKUP(E8449,'Data Produk'!$A$2:$E$2517,5,FALSE)</f>
        <v>83300</v>
      </c>
      <c r="H8449">
        <f t="shared" si="263"/>
        <v>83300</v>
      </c>
      <c r="I8449" t="str">
        <f>VLOOKUP(E8449,'Data Produk'!$A$2:$E$2517,3,FALSE)</f>
        <v>BHINNEKA POWER PACK S1 10.000 mAh POWERBANK BLACK</v>
      </c>
      <c r="J8449" t="str">
        <f>VLOOKUP(E8449,'Data Produk'!$A$2:$E$2517,4,FALSE)</f>
        <v>POWERBANK</v>
      </c>
      <c r="K8449" t="str">
        <f>VLOOKUP(D8449,'Data Outlet'!$A$2:$D$17,4,FALSE)</f>
        <v>Citra Dewi</v>
      </c>
      <c r="L8449" t="str">
        <f>VLOOKUP(D8449,'Data Outlet'!$A$2:$D$17,2,FALSE)</f>
        <v>PONDOK INDAH MALL</v>
      </c>
    </row>
    <row r="8450" spans="1:12" x14ac:dyDescent="0.25">
      <c r="A8450" t="str">
        <f t="shared" si="264"/>
        <v>T-8449</v>
      </c>
      <c r="B8450" s="3" t="s">
        <v>2585</v>
      </c>
      <c r="C8450" s="6">
        <v>45496</v>
      </c>
      <c r="D8450" s="3" t="s">
        <v>46</v>
      </c>
      <c r="E8450" s="3" t="s">
        <v>2468</v>
      </c>
      <c r="F8450" s="10">
        <v>5</v>
      </c>
      <c r="G8450">
        <f>VLOOKUP(E8450,'Data Produk'!$A$2:$E$2517,5,FALSE)</f>
        <v>349300</v>
      </c>
      <c r="H8450">
        <f t="shared" si="263"/>
        <v>1746500</v>
      </c>
      <c r="I8450" t="str">
        <f>VLOOKUP(E8450,'Data Produk'!$A$2:$E$2517,3,FALSE)</f>
        <v>BHINNEKA ATO MP905 DESKMAT ONE PIECE ZORO</v>
      </c>
      <c r="J8450" t="str">
        <f>VLOOKUP(E8450,'Data Produk'!$A$2:$E$2517,4,FALSE)</f>
        <v>DESKMAT</v>
      </c>
      <c r="K8450" t="str">
        <f>VLOOKUP(D8450,'Data Outlet'!$A$2:$D$17,4,FALSE)</f>
        <v>Citra Dewi</v>
      </c>
      <c r="L8450" t="str">
        <f>VLOOKUP(D8450,'Data Outlet'!$A$2:$D$17,2,FALSE)</f>
        <v>PONDOK INDAH MALL</v>
      </c>
    </row>
    <row r="8451" spans="1:12" x14ac:dyDescent="0.25">
      <c r="A8451" t="str">
        <f t="shared" si="264"/>
        <v>T-8450</v>
      </c>
      <c r="B8451" s="3" t="s">
        <v>2585</v>
      </c>
      <c r="C8451" s="6">
        <v>45501</v>
      </c>
      <c r="D8451" s="3" t="s">
        <v>46</v>
      </c>
      <c r="E8451" s="3" t="s">
        <v>2561</v>
      </c>
      <c r="F8451" s="10">
        <v>1</v>
      </c>
      <c r="G8451">
        <f>VLOOKUP(E8451,'Data Produk'!$A$2:$E$2517,5,FALSE)</f>
        <v>941500</v>
      </c>
      <c r="H8451">
        <f t="shared" ref="H8451:H8514" si="265">G8451*F8451</f>
        <v>941500</v>
      </c>
      <c r="I8451" t="str">
        <f>VLOOKUP(E8451,'Data Produk'!$A$2:$E$2517,3,FALSE)</f>
        <v>BHINNEKA MAXFIT70 70% MECHANICAL KEYBOARD VIBRANT UTILITY (BLACK GRAY) YELLOW SWITCH</v>
      </c>
      <c r="J8451" t="str">
        <f>VLOOKUP(E8451,'Data Produk'!$A$2:$E$2517,4,FALSE)</f>
        <v>KEYBOARD GAMING</v>
      </c>
      <c r="K8451" t="str">
        <f>VLOOKUP(D8451,'Data Outlet'!$A$2:$D$17,4,FALSE)</f>
        <v>Citra Dewi</v>
      </c>
      <c r="L8451" t="str">
        <f>VLOOKUP(D8451,'Data Outlet'!$A$2:$D$17,2,FALSE)</f>
        <v>PONDOK INDAH MALL</v>
      </c>
    </row>
    <row r="8452" spans="1:12" x14ac:dyDescent="0.25">
      <c r="A8452" t="str">
        <f t="shared" si="264"/>
        <v>T-8451</v>
      </c>
      <c r="B8452" s="3" t="s">
        <v>2585</v>
      </c>
      <c r="C8452" s="6">
        <v>45486</v>
      </c>
      <c r="D8452" s="3" t="s">
        <v>46</v>
      </c>
      <c r="E8452" s="3" t="s">
        <v>2365</v>
      </c>
      <c r="F8452" s="10">
        <v>1</v>
      </c>
      <c r="G8452">
        <f>VLOOKUP(E8452,'Data Produk'!$A$2:$E$2517,5,FALSE)</f>
        <v>262500</v>
      </c>
      <c r="H8452">
        <f t="shared" si="265"/>
        <v>262500</v>
      </c>
      <c r="I8452" t="str">
        <f>VLOOKUP(E8452,'Data Produk'!$A$2:$E$2517,3,FALSE)</f>
        <v>BHINNEKA EOS LITE GP15L GAMEPAD ORION (BLACK)</v>
      </c>
      <c r="J8452" t="str">
        <f>VLOOKUP(E8452,'Data Produk'!$A$2:$E$2517,4,FALSE)</f>
        <v>GAMEPAD</v>
      </c>
      <c r="K8452" t="str">
        <f>VLOOKUP(D8452,'Data Outlet'!$A$2:$D$17,4,FALSE)</f>
        <v>Citra Dewi</v>
      </c>
      <c r="L8452" t="str">
        <f>VLOOKUP(D8452,'Data Outlet'!$A$2:$D$17,2,FALSE)</f>
        <v>PONDOK INDAH MALL</v>
      </c>
    </row>
    <row r="8453" spans="1:12" x14ac:dyDescent="0.25">
      <c r="A8453" t="str">
        <f t="shared" si="264"/>
        <v>T-8452</v>
      </c>
      <c r="B8453" s="3" t="s">
        <v>2585</v>
      </c>
      <c r="C8453" s="6">
        <v>45490</v>
      </c>
      <c r="D8453" s="3" t="s">
        <v>46</v>
      </c>
      <c r="E8453" s="3" t="s">
        <v>2453</v>
      </c>
      <c r="F8453" s="10">
        <v>5</v>
      </c>
      <c r="G8453">
        <f>VLOOKUP(E8453,'Data Produk'!$A$2:$E$2517,5,FALSE)</f>
        <v>349300</v>
      </c>
      <c r="H8453">
        <f t="shared" si="265"/>
        <v>1746500</v>
      </c>
      <c r="I8453" t="str">
        <f>VLOOKUP(E8453,'Data Produk'!$A$2:$E$2517,3,FALSE)</f>
        <v>BHINNEKA ATO MP905 DESKMAT ONE PIECE LUFFY</v>
      </c>
      <c r="J8453" t="str">
        <f>VLOOKUP(E8453,'Data Produk'!$A$2:$E$2517,4,FALSE)</f>
        <v>DESKMAT</v>
      </c>
      <c r="K8453" t="str">
        <f>VLOOKUP(D8453,'Data Outlet'!$A$2:$D$17,4,FALSE)</f>
        <v>Citra Dewi</v>
      </c>
      <c r="L8453" t="str">
        <f>VLOOKUP(D8453,'Data Outlet'!$A$2:$D$17,2,FALSE)</f>
        <v>PONDOK INDAH MALL</v>
      </c>
    </row>
    <row r="8454" spans="1:12" x14ac:dyDescent="0.25">
      <c r="A8454" t="str">
        <f t="shared" si="264"/>
        <v>T-8453</v>
      </c>
      <c r="B8454" s="3" t="s">
        <v>2585</v>
      </c>
      <c r="C8454" s="6">
        <v>45488</v>
      </c>
      <c r="D8454" s="3" t="s">
        <v>46</v>
      </c>
      <c r="E8454" s="3" t="s">
        <v>2374</v>
      </c>
      <c r="F8454" s="10">
        <v>4</v>
      </c>
      <c r="G8454">
        <f>VLOOKUP(E8454,'Data Produk'!$A$2:$E$2517,5,FALSE)</f>
        <v>980000</v>
      </c>
      <c r="H8454">
        <f t="shared" si="265"/>
        <v>3920000</v>
      </c>
      <c r="I8454" t="str">
        <f>VLOOKUP(E8454,'Data Produk'!$A$2:$E$2517,3,FALSE)</f>
        <v>BHINNEKA FOA300P OFFICE CHAIR BLACK</v>
      </c>
      <c r="J8454" t="str">
        <f>VLOOKUP(E8454,'Data Produk'!$A$2:$E$2517,4,FALSE)</f>
        <v>OFFICE CHAIR</v>
      </c>
      <c r="K8454" t="str">
        <f>VLOOKUP(D8454,'Data Outlet'!$A$2:$D$17,4,FALSE)</f>
        <v>Citra Dewi</v>
      </c>
      <c r="L8454" t="str">
        <f>VLOOKUP(D8454,'Data Outlet'!$A$2:$D$17,2,FALSE)</f>
        <v>PONDOK INDAH MALL</v>
      </c>
    </row>
    <row r="8455" spans="1:12" x14ac:dyDescent="0.25">
      <c r="A8455" t="str">
        <f t="shared" si="264"/>
        <v>T-8454</v>
      </c>
      <c r="B8455" s="3" t="s">
        <v>2585</v>
      </c>
      <c r="C8455" s="6">
        <v>45480</v>
      </c>
      <c r="D8455" s="3" t="s">
        <v>46</v>
      </c>
      <c r="E8455" s="3" t="s">
        <v>2352</v>
      </c>
      <c r="F8455" s="10">
        <v>1</v>
      </c>
      <c r="G8455">
        <f>VLOOKUP(E8455,'Data Produk'!$A$2:$E$2517,5,FALSE)</f>
        <v>2030000</v>
      </c>
      <c r="H8455">
        <f t="shared" si="265"/>
        <v>2030000</v>
      </c>
      <c r="I8455" t="str">
        <f>VLOOKUP(E8455,'Data Produk'!$A$2:$E$2517,3,FALSE)</f>
        <v>BHINNEKA OCA259 PRO OFFICE CHAIR BLACK</v>
      </c>
      <c r="J8455" t="str">
        <f>VLOOKUP(E8455,'Data Produk'!$A$2:$E$2517,4,FALSE)</f>
        <v>OFFICE CHAIR</v>
      </c>
      <c r="K8455" t="str">
        <f>VLOOKUP(D8455,'Data Outlet'!$A$2:$D$17,4,FALSE)</f>
        <v>Citra Dewi</v>
      </c>
      <c r="L8455" t="str">
        <f>VLOOKUP(D8455,'Data Outlet'!$A$2:$D$17,2,FALSE)</f>
        <v>PONDOK INDAH MALL</v>
      </c>
    </row>
    <row r="8456" spans="1:12" x14ac:dyDescent="0.25">
      <c r="A8456" t="str">
        <f t="shared" si="264"/>
        <v>T-8455</v>
      </c>
      <c r="B8456" s="3" t="s">
        <v>2585</v>
      </c>
      <c r="C8456" s="6">
        <v>45458</v>
      </c>
      <c r="D8456" s="3" t="s">
        <v>46</v>
      </c>
      <c r="E8456" s="3" t="s">
        <v>2349</v>
      </c>
      <c r="F8456" s="10">
        <v>2</v>
      </c>
      <c r="G8456">
        <f>VLOOKUP(E8456,'Data Produk'!$A$2:$E$2517,5,FALSE)</f>
        <v>230300</v>
      </c>
      <c r="H8456">
        <f t="shared" si="265"/>
        <v>460600</v>
      </c>
      <c r="I8456" t="str">
        <f>VLOOKUP(E8456,'Data Produk'!$A$2:$E$2517,3,FALSE)</f>
        <v>BHINNEKA ATOM81 75% MECHANICAL KEYBOARD NAVY BLUE RED SWITCH</v>
      </c>
      <c r="J8456" t="str">
        <f>VLOOKUP(E8456,'Data Produk'!$A$2:$E$2517,4,FALSE)</f>
        <v>KEYBOARD GAMING</v>
      </c>
      <c r="K8456" t="str">
        <f>VLOOKUP(D8456,'Data Outlet'!$A$2:$D$17,4,FALSE)</f>
        <v>Citra Dewi</v>
      </c>
      <c r="L8456" t="str">
        <f>VLOOKUP(D8456,'Data Outlet'!$A$2:$D$17,2,FALSE)</f>
        <v>PONDOK INDAH MALL</v>
      </c>
    </row>
    <row r="8457" spans="1:12" x14ac:dyDescent="0.25">
      <c r="A8457" t="str">
        <f t="shared" si="264"/>
        <v>T-8456</v>
      </c>
      <c r="B8457" s="3" t="s">
        <v>2585</v>
      </c>
      <c r="C8457" s="6">
        <v>45462</v>
      </c>
      <c r="D8457" s="3" t="s">
        <v>46</v>
      </c>
      <c r="E8457" s="3" t="s">
        <v>2387</v>
      </c>
      <c r="F8457" s="10">
        <v>3</v>
      </c>
      <c r="G8457">
        <f>VLOOKUP(E8457,'Data Produk'!$A$2:$E$2517,5,FALSE)</f>
        <v>241500</v>
      </c>
      <c r="H8457">
        <f t="shared" si="265"/>
        <v>724500</v>
      </c>
      <c r="I8457" t="str">
        <f>VLOOKUP(E8457,'Data Produk'!$A$2:$E$2517,3,FALSE)</f>
        <v>BHINNEKA ATOM96 95% MECHANICAL KEYBOARD NAVY BLUE RED SWITCH</v>
      </c>
      <c r="J8457" t="str">
        <f>VLOOKUP(E8457,'Data Produk'!$A$2:$E$2517,4,FALSE)</f>
        <v>KEYBOARD GAMING</v>
      </c>
      <c r="K8457" t="str">
        <f>VLOOKUP(D8457,'Data Outlet'!$A$2:$D$17,4,FALSE)</f>
        <v>Citra Dewi</v>
      </c>
      <c r="L8457" t="str">
        <f>VLOOKUP(D8457,'Data Outlet'!$A$2:$D$17,2,FALSE)</f>
        <v>PONDOK INDAH MALL</v>
      </c>
    </row>
    <row r="8458" spans="1:12" x14ac:dyDescent="0.25">
      <c r="A8458" t="str">
        <f t="shared" si="264"/>
        <v>T-8457</v>
      </c>
      <c r="B8458" s="3" t="s">
        <v>2585</v>
      </c>
      <c r="C8458" s="6">
        <v>45466</v>
      </c>
      <c r="D8458" s="3" t="s">
        <v>46</v>
      </c>
      <c r="E8458" s="3" t="s">
        <v>2481</v>
      </c>
      <c r="F8458" s="10">
        <v>2</v>
      </c>
      <c r="G8458">
        <f>VLOOKUP(E8458,'Data Produk'!$A$2:$E$2517,5,FALSE)</f>
        <v>174300</v>
      </c>
      <c r="H8458">
        <f t="shared" si="265"/>
        <v>348600</v>
      </c>
      <c r="I8458" t="str">
        <f>VLOOKUP(E8458,'Data Produk'!$A$2:$E$2517,3,FALSE)</f>
        <v>BHINNEKA GO TUNE WH06 WIRELESS HEADSET GREY</v>
      </c>
      <c r="J8458" t="str">
        <f>VLOOKUP(E8458,'Data Produk'!$A$2:$E$2517,4,FALSE)</f>
        <v>WIRELESS HEADSET</v>
      </c>
      <c r="K8458" t="str">
        <f>VLOOKUP(D8458,'Data Outlet'!$A$2:$D$17,4,FALSE)</f>
        <v>Citra Dewi</v>
      </c>
      <c r="L8458" t="str">
        <f>VLOOKUP(D8458,'Data Outlet'!$A$2:$D$17,2,FALSE)</f>
        <v>PONDOK INDAH MALL</v>
      </c>
    </row>
    <row r="8459" spans="1:12" x14ac:dyDescent="0.25">
      <c r="A8459" t="str">
        <f t="shared" si="264"/>
        <v>T-8458</v>
      </c>
      <c r="B8459" s="3" t="s">
        <v>2585</v>
      </c>
      <c r="C8459" s="6">
        <v>45461</v>
      </c>
      <c r="D8459" s="3" t="s">
        <v>46</v>
      </c>
      <c r="E8459" s="3" t="s">
        <v>2357</v>
      </c>
      <c r="F8459" s="10">
        <v>2</v>
      </c>
      <c r="G8459">
        <f>VLOOKUP(E8459,'Data Produk'!$A$2:$E$2517,5,FALSE)</f>
        <v>209300</v>
      </c>
      <c r="H8459">
        <f t="shared" si="265"/>
        <v>418600</v>
      </c>
      <c r="I8459" t="str">
        <f>VLOOKUP(E8459,'Data Produk'!$A$2:$E$2517,3,FALSE)</f>
        <v>BHINNEKA CRYPTO WGC3 GAMING MOUSE BLACK</v>
      </c>
      <c r="J8459" t="str">
        <f>VLOOKUP(E8459,'Data Produk'!$A$2:$E$2517,4,FALSE)</f>
        <v>MOUSE GAMING</v>
      </c>
      <c r="K8459" t="str">
        <f>VLOOKUP(D8459,'Data Outlet'!$A$2:$D$17,4,FALSE)</f>
        <v>Citra Dewi</v>
      </c>
      <c r="L8459" t="str">
        <f>VLOOKUP(D8459,'Data Outlet'!$A$2:$D$17,2,FALSE)</f>
        <v>PONDOK INDAH MALL</v>
      </c>
    </row>
    <row r="8460" spans="1:12" x14ac:dyDescent="0.25">
      <c r="A8460" t="str">
        <f t="shared" ref="A8460:A8523" si="266">"T-"&amp;ROW()-1</f>
        <v>T-8459</v>
      </c>
      <c r="B8460" s="3" t="s">
        <v>2585</v>
      </c>
      <c r="C8460" s="6">
        <v>45446</v>
      </c>
      <c r="D8460" s="3" t="s">
        <v>46</v>
      </c>
      <c r="E8460" s="3" t="s">
        <v>2304</v>
      </c>
      <c r="F8460" s="10">
        <v>2</v>
      </c>
      <c r="G8460">
        <f>VLOOKUP(E8460,'Data Produk'!$A$2:$E$2517,5,FALSE)</f>
        <v>83300</v>
      </c>
      <c r="H8460">
        <f t="shared" si="265"/>
        <v>166600</v>
      </c>
      <c r="I8460" t="str">
        <f>VLOOKUP(E8460,'Data Produk'!$A$2:$E$2517,3,FALSE)</f>
        <v>BHINNEKA POWER PACK S1 10.000 mAh POWERBANK WHITE</v>
      </c>
      <c r="J8460" t="str">
        <f>VLOOKUP(E8460,'Data Produk'!$A$2:$E$2517,4,FALSE)</f>
        <v>POWERBANK</v>
      </c>
      <c r="K8460" t="str">
        <f>VLOOKUP(D8460,'Data Outlet'!$A$2:$D$17,4,FALSE)</f>
        <v>Citra Dewi</v>
      </c>
      <c r="L8460" t="str">
        <f>VLOOKUP(D8460,'Data Outlet'!$A$2:$D$17,2,FALSE)</f>
        <v>PONDOK INDAH MALL</v>
      </c>
    </row>
    <row r="8461" spans="1:12" x14ac:dyDescent="0.25">
      <c r="A8461" t="str">
        <f t="shared" si="266"/>
        <v>T-8460</v>
      </c>
      <c r="B8461" s="3" t="s">
        <v>2585</v>
      </c>
      <c r="C8461" s="6">
        <v>45456</v>
      </c>
      <c r="D8461" s="3" t="s">
        <v>46</v>
      </c>
      <c r="E8461" s="3" t="s">
        <v>2549</v>
      </c>
      <c r="F8461" s="10">
        <v>5</v>
      </c>
      <c r="G8461">
        <f>VLOOKUP(E8461,'Data Produk'!$A$2:$E$2517,5,FALSE)</f>
        <v>84000</v>
      </c>
      <c r="H8461">
        <f t="shared" si="265"/>
        <v>420000</v>
      </c>
      <c r="I8461" t="str">
        <f>VLOOKUP(E8461,'Data Produk'!$A$2:$E$2517,3,FALSE)</f>
        <v>BHINNEKA CRYTO VX7 GAMING MOUSE WHITE</v>
      </c>
      <c r="J8461" t="str">
        <f>VLOOKUP(E8461,'Data Produk'!$A$2:$E$2517,4,FALSE)</f>
        <v>MOUSE GAMING</v>
      </c>
      <c r="K8461" t="str">
        <f>VLOOKUP(D8461,'Data Outlet'!$A$2:$D$17,4,FALSE)</f>
        <v>Citra Dewi</v>
      </c>
      <c r="L8461" t="str">
        <f>VLOOKUP(D8461,'Data Outlet'!$A$2:$D$17,2,FALSE)</f>
        <v>PONDOK INDAH MALL</v>
      </c>
    </row>
    <row r="8462" spans="1:12" x14ac:dyDescent="0.25">
      <c r="A8462" t="str">
        <f t="shared" si="266"/>
        <v>T-8461</v>
      </c>
      <c r="B8462" s="3" t="s">
        <v>2585</v>
      </c>
      <c r="C8462" s="6">
        <v>45461</v>
      </c>
      <c r="D8462" s="3" t="s">
        <v>46</v>
      </c>
      <c r="E8462" s="3" t="s">
        <v>2499</v>
      </c>
      <c r="F8462" s="10">
        <v>2</v>
      </c>
      <c r="G8462">
        <f>VLOOKUP(E8462,'Data Produk'!$A$2:$E$2517,5,FALSE)</f>
        <v>24500</v>
      </c>
      <c r="H8462">
        <f t="shared" si="265"/>
        <v>49000</v>
      </c>
      <c r="I8462" t="str">
        <f>VLOOKUP(E8462,'Data Produk'!$A$2:$E$2517,3,FALSE)</f>
        <v>BHINNEKA LINKBUDS ES4 WIRED EARBUDS BLACK</v>
      </c>
      <c r="J8462" t="str">
        <f>VLOOKUP(E8462,'Data Produk'!$A$2:$E$2517,4,FALSE)</f>
        <v>EARPHONE</v>
      </c>
      <c r="K8462" t="str">
        <f>VLOOKUP(D8462,'Data Outlet'!$A$2:$D$17,4,FALSE)</f>
        <v>Citra Dewi</v>
      </c>
      <c r="L8462" t="str">
        <f>VLOOKUP(D8462,'Data Outlet'!$A$2:$D$17,2,FALSE)</f>
        <v>PONDOK INDAH MALL</v>
      </c>
    </row>
    <row r="8463" spans="1:12" x14ac:dyDescent="0.25">
      <c r="A8463" t="str">
        <f t="shared" si="266"/>
        <v>T-8462</v>
      </c>
      <c r="B8463" s="3" t="s">
        <v>2585</v>
      </c>
      <c r="C8463" s="6">
        <v>45472</v>
      </c>
      <c r="D8463" s="3" t="s">
        <v>46</v>
      </c>
      <c r="E8463" s="3" t="s">
        <v>2309</v>
      </c>
      <c r="F8463" s="10">
        <v>1</v>
      </c>
      <c r="G8463">
        <f>VLOOKUP(E8463,'Data Produk'!$A$2:$E$2517,5,FALSE)</f>
        <v>111300</v>
      </c>
      <c r="H8463">
        <f t="shared" si="265"/>
        <v>111300</v>
      </c>
      <c r="I8463" t="str">
        <f>VLOOKUP(E8463,'Data Produk'!$A$2:$E$2517,3,FALSE)</f>
        <v>BHINNEKA WAVE13 TW13 TRUE WIRELESS BLACK</v>
      </c>
      <c r="J8463" t="str">
        <f>VLOOKUP(E8463,'Data Produk'!$A$2:$E$2517,4,FALSE)</f>
        <v>TWS</v>
      </c>
      <c r="K8463" t="str">
        <f>VLOOKUP(D8463,'Data Outlet'!$A$2:$D$17,4,FALSE)</f>
        <v>Citra Dewi</v>
      </c>
      <c r="L8463" t="str">
        <f>VLOOKUP(D8463,'Data Outlet'!$A$2:$D$17,2,FALSE)</f>
        <v>PONDOK INDAH MALL</v>
      </c>
    </row>
    <row r="8464" spans="1:12" x14ac:dyDescent="0.25">
      <c r="A8464" t="str">
        <f t="shared" si="266"/>
        <v>T-8463</v>
      </c>
      <c r="B8464" s="3" t="s">
        <v>2585</v>
      </c>
      <c r="C8464" s="6">
        <v>45472</v>
      </c>
      <c r="D8464" s="3" t="s">
        <v>46</v>
      </c>
      <c r="E8464" s="3" t="s">
        <v>2460</v>
      </c>
      <c r="F8464" s="10">
        <v>1</v>
      </c>
      <c r="G8464">
        <f>VLOOKUP(E8464,'Data Produk'!$A$2:$E$2517,5,FALSE)</f>
        <v>77000</v>
      </c>
      <c r="H8464">
        <f t="shared" si="265"/>
        <v>77000</v>
      </c>
      <c r="I8464" t="str">
        <f>VLOOKUP(E8464,'Data Produk'!$A$2:$E$2517,3,FALSE)</f>
        <v>BHINNEKA WAVE10 TW10 TRUE WIRELESS BLACK</v>
      </c>
      <c r="J8464" t="str">
        <f>VLOOKUP(E8464,'Data Produk'!$A$2:$E$2517,4,FALSE)</f>
        <v>TWS</v>
      </c>
      <c r="K8464" t="str">
        <f>VLOOKUP(D8464,'Data Outlet'!$A$2:$D$17,4,FALSE)</f>
        <v>Citra Dewi</v>
      </c>
      <c r="L8464" t="str">
        <f>VLOOKUP(D8464,'Data Outlet'!$A$2:$D$17,2,FALSE)</f>
        <v>PONDOK INDAH MALL</v>
      </c>
    </row>
    <row r="8465" spans="1:12" x14ac:dyDescent="0.25">
      <c r="A8465" t="str">
        <f t="shared" si="266"/>
        <v>T-8464</v>
      </c>
      <c r="B8465" s="3" t="s">
        <v>2585</v>
      </c>
      <c r="C8465" s="6">
        <v>45444</v>
      </c>
      <c r="D8465" s="3" t="s">
        <v>46</v>
      </c>
      <c r="E8465" s="3" t="s">
        <v>2331</v>
      </c>
      <c r="F8465" s="10">
        <v>2</v>
      </c>
      <c r="G8465">
        <f>VLOOKUP(E8465,'Data Produk'!$A$2:$E$2517,5,FALSE)</f>
        <v>139300</v>
      </c>
      <c r="H8465">
        <f t="shared" si="265"/>
        <v>278600</v>
      </c>
      <c r="I8465" t="str">
        <f>VLOOKUP(E8465,'Data Produk'!$A$2:$E$2517,3,FALSE)</f>
        <v>BHINNEKA ATO MP905 DESKMAT SANDY CHARCOAL (ORANGE)</v>
      </c>
      <c r="J8465" t="str">
        <f>VLOOKUP(E8465,'Data Produk'!$A$2:$E$2517,4,FALSE)</f>
        <v>DESKMAT</v>
      </c>
      <c r="K8465" t="str">
        <f>VLOOKUP(D8465,'Data Outlet'!$A$2:$D$17,4,FALSE)</f>
        <v>Citra Dewi</v>
      </c>
      <c r="L8465" t="str">
        <f>VLOOKUP(D8465,'Data Outlet'!$A$2:$D$17,2,FALSE)</f>
        <v>PONDOK INDAH MALL</v>
      </c>
    </row>
    <row r="8466" spans="1:12" x14ac:dyDescent="0.25">
      <c r="A8466" t="str">
        <f t="shared" si="266"/>
        <v>T-8465</v>
      </c>
      <c r="B8466" s="3" t="s">
        <v>2585</v>
      </c>
      <c r="C8466" s="6">
        <v>45459</v>
      </c>
      <c r="D8466" s="3" t="s">
        <v>46</v>
      </c>
      <c r="E8466" s="3" t="s">
        <v>2470</v>
      </c>
      <c r="F8466" s="10">
        <v>1</v>
      </c>
      <c r="G8466">
        <f>VLOOKUP(E8466,'Data Produk'!$A$2:$E$2517,5,FALSE)</f>
        <v>24500</v>
      </c>
      <c r="H8466">
        <f t="shared" si="265"/>
        <v>24500</v>
      </c>
      <c r="I8466" t="str">
        <f>VLOOKUP(E8466,'Data Produk'!$A$2:$E$2517,3,FALSE)</f>
        <v>BHINNEKA DURALINK KLB1201 RED</v>
      </c>
      <c r="J8466" t="str">
        <f>VLOOKUP(E8466,'Data Produk'!$A$2:$E$2517,4,FALSE)</f>
        <v>CABLE</v>
      </c>
      <c r="K8466" t="str">
        <f>VLOOKUP(D8466,'Data Outlet'!$A$2:$D$17,4,FALSE)</f>
        <v>Citra Dewi</v>
      </c>
      <c r="L8466" t="str">
        <f>VLOOKUP(D8466,'Data Outlet'!$A$2:$D$17,2,FALSE)</f>
        <v>PONDOK INDAH MALL</v>
      </c>
    </row>
    <row r="8467" spans="1:12" x14ac:dyDescent="0.25">
      <c r="A8467" t="str">
        <f t="shared" si="266"/>
        <v>T-8466</v>
      </c>
      <c r="B8467" s="3" t="s">
        <v>2585</v>
      </c>
      <c r="C8467" s="6">
        <v>45466</v>
      </c>
      <c r="D8467" s="3" t="s">
        <v>46</v>
      </c>
      <c r="E8467" s="3" t="s">
        <v>2557</v>
      </c>
      <c r="F8467" s="10">
        <v>1</v>
      </c>
      <c r="G8467">
        <f>VLOOKUP(E8467,'Data Produk'!$A$2:$E$2517,5,FALSE)</f>
        <v>40600</v>
      </c>
      <c r="H8467">
        <f t="shared" si="265"/>
        <v>40600</v>
      </c>
      <c r="I8467" t="str">
        <f>VLOOKUP(E8467,'Data Produk'!$A$2:$E$2517,3,FALSE)</f>
        <v>BHINNEKA LAVALIER MV01 MICROPHONE BLACK</v>
      </c>
      <c r="J8467" t="str">
        <f>VLOOKUP(E8467,'Data Produk'!$A$2:$E$2517,4,FALSE)</f>
        <v>STREAMING DEVICES</v>
      </c>
      <c r="K8467" t="str">
        <f>VLOOKUP(D8467,'Data Outlet'!$A$2:$D$17,4,FALSE)</f>
        <v>Citra Dewi</v>
      </c>
      <c r="L8467" t="str">
        <f>VLOOKUP(D8467,'Data Outlet'!$A$2:$D$17,2,FALSE)</f>
        <v>PONDOK INDAH MALL</v>
      </c>
    </row>
    <row r="8468" spans="1:12" x14ac:dyDescent="0.25">
      <c r="A8468" t="str">
        <f t="shared" si="266"/>
        <v>T-8467</v>
      </c>
      <c r="B8468" s="3" t="s">
        <v>2585</v>
      </c>
      <c r="C8468" s="6">
        <v>45472</v>
      </c>
      <c r="D8468" s="3" t="s">
        <v>46</v>
      </c>
      <c r="E8468" s="3" t="s">
        <v>2341</v>
      </c>
      <c r="F8468" s="10">
        <v>1</v>
      </c>
      <c r="G8468">
        <f>VLOOKUP(E8468,'Data Produk'!$A$2:$E$2517,5,FALSE)</f>
        <v>629300</v>
      </c>
      <c r="H8468">
        <f t="shared" si="265"/>
        <v>629300</v>
      </c>
      <c r="I8468" t="str">
        <f>VLOOKUP(E8468,'Data Produk'!$A$2:$E$2517,3,FALSE)</f>
        <v>BHINNEKA ARIA XD7 GAMING MOUSE SANJI</v>
      </c>
      <c r="J8468" t="str">
        <f>VLOOKUP(E8468,'Data Produk'!$A$2:$E$2517,4,FALSE)</f>
        <v>MOUSE GAMING</v>
      </c>
      <c r="K8468" t="str">
        <f>VLOOKUP(D8468,'Data Outlet'!$A$2:$D$17,4,FALSE)</f>
        <v>Citra Dewi</v>
      </c>
      <c r="L8468" t="str">
        <f>VLOOKUP(D8468,'Data Outlet'!$A$2:$D$17,2,FALSE)</f>
        <v>PONDOK INDAH MALL</v>
      </c>
    </row>
    <row r="8469" spans="1:12" x14ac:dyDescent="0.25">
      <c r="A8469" t="str">
        <f t="shared" si="266"/>
        <v>T-8468</v>
      </c>
      <c r="B8469" s="3" t="s">
        <v>2585</v>
      </c>
      <c r="C8469" s="6">
        <v>45453</v>
      </c>
      <c r="D8469" s="3" t="s">
        <v>46</v>
      </c>
      <c r="E8469" s="3" t="s">
        <v>2386</v>
      </c>
      <c r="F8469" s="10">
        <v>1</v>
      </c>
      <c r="G8469">
        <f>VLOOKUP(E8469,'Data Produk'!$A$2:$E$2517,5,FALSE)</f>
        <v>209300</v>
      </c>
      <c r="H8469">
        <f t="shared" si="265"/>
        <v>209300</v>
      </c>
      <c r="I8469" t="str">
        <f>VLOOKUP(E8469,'Data Produk'!$A$2:$E$2517,3,FALSE)</f>
        <v>BHINNEKA CRYPTO WGC3 GAMING MOUSE WHITE</v>
      </c>
      <c r="J8469" t="str">
        <f>VLOOKUP(E8469,'Data Produk'!$A$2:$E$2517,4,FALSE)</f>
        <v>MOUSE GAMING</v>
      </c>
      <c r="K8469" t="str">
        <f>VLOOKUP(D8469,'Data Outlet'!$A$2:$D$17,4,FALSE)</f>
        <v>Citra Dewi</v>
      </c>
      <c r="L8469" t="str">
        <f>VLOOKUP(D8469,'Data Outlet'!$A$2:$D$17,2,FALSE)</f>
        <v>PONDOK INDAH MALL</v>
      </c>
    </row>
    <row r="8470" spans="1:12" x14ac:dyDescent="0.25">
      <c r="A8470" t="str">
        <f t="shared" si="266"/>
        <v>T-8469</v>
      </c>
      <c r="B8470" s="3" t="s">
        <v>2585</v>
      </c>
      <c r="C8470" s="6">
        <v>45459</v>
      </c>
      <c r="D8470" s="3" t="s">
        <v>46</v>
      </c>
      <c r="E8470" s="3" t="s">
        <v>2389</v>
      </c>
      <c r="F8470" s="10">
        <v>3</v>
      </c>
      <c r="G8470">
        <f>VLOOKUP(E8470,'Data Produk'!$A$2:$E$2517,5,FALSE)</f>
        <v>55300</v>
      </c>
      <c r="H8470">
        <f t="shared" si="265"/>
        <v>165900</v>
      </c>
      <c r="I8470" t="str">
        <f>VLOOKUP(E8470,'Data Produk'!$A$2:$E$2517,3,FALSE)</f>
        <v>BHINNEKA TOWER II AC304 HEADSET ACCESSORIES BLACK</v>
      </c>
      <c r="J8470" t="str">
        <f>VLOOKUP(E8470,'Data Produk'!$A$2:$E$2517,4,FALSE)</f>
        <v>OTHER ACCESSORIES</v>
      </c>
      <c r="K8470" t="str">
        <f>VLOOKUP(D8470,'Data Outlet'!$A$2:$D$17,4,FALSE)</f>
        <v>Citra Dewi</v>
      </c>
      <c r="L8470" t="str">
        <f>VLOOKUP(D8470,'Data Outlet'!$A$2:$D$17,2,FALSE)</f>
        <v>PONDOK INDAH MALL</v>
      </c>
    </row>
    <row r="8471" spans="1:12" x14ac:dyDescent="0.25">
      <c r="A8471" t="str">
        <f t="shared" si="266"/>
        <v>T-8470</v>
      </c>
      <c r="B8471" s="3" t="s">
        <v>2585</v>
      </c>
      <c r="C8471" s="6">
        <v>45470</v>
      </c>
      <c r="D8471" s="3" t="s">
        <v>46</v>
      </c>
      <c r="E8471" s="3" t="s">
        <v>2373</v>
      </c>
      <c r="F8471" s="10">
        <v>2</v>
      </c>
      <c r="G8471">
        <f>VLOOKUP(E8471,'Data Produk'!$A$2:$E$2517,5,FALSE)</f>
        <v>230300</v>
      </c>
      <c r="H8471">
        <f t="shared" si="265"/>
        <v>460600</v>
      </c>
      <c r="I8471" t="str">
        <f>VLOOKUP(E8471,'Data Produk'!$A$2:$E$2517,3,FALSE)</f>
        <v>BHINNEKA ATOM81 75% MECHANICAL KEYBOARD SKY BLUE BLUE SWITCH</v>
      </c>
      <c r="J8471" t="str">
        <f>VLOOKUP(E8471,'Data Produk'!$A$2:$E$2517,4,FALSE)</f>
        <v>KEYBOARD GAMING</v>
      </c>
      <c r="K8471" t="str">
        <f>VLOOKUP(D8471,'Data Outlet'!$A$2:$D$17,4,FALSE)</f>
        <v>Citra Dewi</v>
      </c>
      <c r="L8471" t="str">
        <f>VLOOKUP(D8471,'Data Outlet'!$A$2:$D$17,2,FALSE)</f>
        <v>PONDOK INDAH MALL</v>
      </c>
    </row>
    <row r="8472" spans="1:12" x14ac:dyDescent="0.25">
      <c r="A8472" t="str">
        <f t="shared" si="266"/>
        <v>T-8471</v>
      </c>
      <c r="B8472" s="3" t="s">
        <v>2585</v>
      </c>
      <c r="C8472" s="6">
        <v>45459</v>
      </c>
      <c r="D8472" s="3" t="s">
        <v>46</v>
      </c>
      <c r="E8472" s="3" t="s">
        <v>2551</v>
      </c>
      <c r="F8472" s="10">
        <v>1</v>
      </c>
      <c r="G8472">
        <f>VLOOKUP(E8472,'Data Produk'!$A$2:$E$2517,5,FALSE)</f>
        <v>139300</v>
      </c>
      <c r="H8472">
        <f t="shared" si="265"/>
        <v>139300</v>
      </c>
      <c r="I8472" t="str">
        <f>VLOOKUP(E8472,'Data Produk'!$A$2:$E$2517,3,FALSE)</f>
        <v>BHINNEKA ATO MP905 DESKMAT CYBER LIFE (PINK)</v>
      </c>
      <c r="J8472" t="str">
        <f>VLOOKUP(E8472,'Data Produk'!$A$2:$E$2517,4,FALSE)</f>
        <v>DESKMAT</v>
      </c>
      <c r="K8472" t="str">
        <f>VLOOKUP(D8472,'Data Outlet'!$A$2:$D$17,4,FALSE)</f>
        <v>Citra Dewi</v>
      </c>
      <c r="L8472" t="str">
        <f>VLOOKUP(D8472,'Data Outlet'!$A$2:$D$17,2,FALSE)</f>
        <v>PONDOK INDAH MALL</v>
      </c>
    </row>
    <row r="8473" spans="1:12" x14ac:dyDescent="0.25">
      <c r="A8473" t="str">
        <f t="shared" si="266"/>
        <v>T-8472</v>
      </c>
      <c r="B8473" s="3" t="s">
        <v>2585</v>
      </c>
      <c r="C8473" s="6">
        <v>45465</v>
      </c>
      <c r="D8473" s="3" t="s">
        <v>46</v>
      </c>
      <c r="E8473" s="3" t="s">
        <v>2336</v>
      </c>
      <c r="F8473" s="10">
        <v>1</v>
      </c>
      <c r="G8473">
        <f>VLOOKUP(E8473,'Data Produk'!$A$2:$E$2517,5,FALSE)</f>
        <v>90300</v>
      </c>
      <c r="H8473">
        <f t="shared" si="265"/>
        <v>90300</v>
      </c>
      <c r="I8473" t="str">
        <f>VLOOKUP(E8473,'Data Produk'!$A$2:$E$2517,3,FALSE)</f>
        <v>BHINNEKA KANATA S VX9S GAMING MOUSE WHITE</v>
      </c>
      <c r="J8473" t="str">
        <f>VLOOKUP(E8473,'Data Produk'!$A$2:$E$2517,4,FALSE)</f>
        <v>MOUSE GAMING</v>
      </c>
      <c r="K8473" t="str">
        <f>VLOOKUP(D8473,'Data Outlet'!$A$2:$D$17,4,FALSE)</f>
        <v>Citra Dewi</v>
      </c>
      <c r="L8473" t="str">
        <f>VLOOKUP(D8473,'Data Outlet'!$A$2:$D$17,2,FALSE)</f>
        <v>PONDOK INDAH MALL</v>
      </c>
    </row>
    <row r="8474" spans="1:12" x14ac:dyDescent="0.25">
      <c r="A8474" t="str">
        <f t="shared" si="266"/>
        <v>T-8473</v>
      </c>
      <c r="B8474" s="3" t="s">
        <v>2585</v>
      </c>
      <c r="C8474" s="6">
        <v>45452</v>
      </c>
      <c r="D8474" s="3" t="s">
        <v>46</v>
      </c>
      <c r="E8474" s="3" t="s">
        <v>2534</v>
      </c>
      <c r="F8474" s="10">
        <v>1</v>
      </c>
      <c r="G8474">
        <f>VLOOKUP(E8474,'Data Produk'!$A$2:$E$2517,5,FALSE)</f>
        <v>34300</v>
      </c>
      <c r="H8474">
        <f t="shared" si="265"/>
        <v>34300</v>
      </c>
      <c r="I8474" t="str">
        <f>VLOOKUP(E8474,'Data Produk'!$A$2:$E$2517,3,FALSE)</f>
        <v>BHINNEKA HYPERLINK KD60L1501 BLACK</v>
      </c>
      <c r="J8474" t="str">
        <f>VLOOKUP(E8474,'Data Produk'!$A$2:$E$2517,4,FALSE)</f>
        <v>CABLE</v>
      </c>
      <c r="K8474" t="str">
        <f>VLOOKUP(D8474,'Data Outlet'!$A$2:$D$17,4,FALSE)</f>
        <v>Citra Dewi</v>
      </c>
      <c r="L8474" t="str">
        <f>VLOOKUP(D8474,'Data Outlet'!$A$2:$D$17,2,FALSE)</f>
        <v>PONDOK INDAH MALL</v>
      </c>
    </row>
    <row r="8475" spans="1:12" x14ac:dyDescent="0.25">
      <c r="A8475" t="str">
        <f t="shared" si="266"/>
        <v>T-8474</v>
      </c>
      <c r="B8475" s="3" t="s">
        <v>2585</v>
      </c>
      <c r="C8475" s="6">
        <v>45461</v>
      </c>
      <c r="D8475" s="3" t="s">
        <v>46</v>
      </c>
      <c r="E8475" s="3" t="s">
        <v>2464</v>
      </c>
      <c r="F8475" s="10">
        <v>2</v>
      </c>
      <c r="G8475">
        <f>VLOOKUP(E8475,'Data Produk'!$A$2:$E$2517,5,FALSE)</f>
        <v>83300</v>
      </c>
      <c r="H8475">
        <f t="shared" si="265"/>
        <v>166600</v>
      </c>
      <c r="I8475" t="str">
        <f>VLOOKUP(E8475,'Data Produk'!$A$2:$E$2517,3,FALSE)</f>
        <v>BHINNEKA GO W193 OFFICE MOUSE BEIGE</v>
      </c>
      <c r="J8475" t="str">
        <f>VLOOKUP(E8475,'Data Produk'!$A$2:$E$2517,4,FALSE)</f>
        <v>OFFICE MOUSE</v>
      </c>
      <c r="K8475" t="str">
        <f>VLOOKUP(D8475,'Data Outlet'!$A$2:$D$17,4,FALSE)</f>
        <v>Citra Dewi</v>
      </c>
      <c r="L8475" t="str">
        <f>VLOOKUP(D8475,'Data Outlet'!$A$2:$D$17,2,FALSE)</f>
        <v>PONDOK INDAH MALL</v>
      </c>
    </row>
    <row r="8476" spans="1:12" x14ac:dyDescent="0.25">
      <c r="A8476" t="str">
        <f t="shared" si="266"/>
        <v>T-8475</v>
      </c>
      <c r="B8476" s="3" t="s">
        <v>2585</v>
      </c>
      <c r="C8476" s="6">
        <v>45447</v>
      </c>
      <c r="D8476" s="3" t="s">
        <v>46</v>
      </c>
      <c r="E8476" s="3" t="s">
        <v>2463</v>
      </c>
      <c r="F8476" s="10">
        <v>1</v>
      </c>
      <c r="G8476">
        <f>VLOOKUP(E8476,'Data Produk'!$A$2:$E$2517,5,FALSE)</f>
        <v>629300</v>
      </c>
      <c r="H8476">
        <f t="shared" si="265"/>
        <v>629300</v>
      </c>
      <c r="I8476" t="str">
        <f>VLOOKUP(E8476,'Data Produk'!$A$2:$E$2517,3,FALSE)</f>
        <v>BHINNEKA ARIA XD7 GAMING MOUSE LUFFY</v>
      </c>
      <c r="J8476" t="str">
        <f>VLOOKUP(E8476,'Data Produk'!$A$2:$E$2517,4,FALSE)</f>
        <v>MOUSE GAMING</v>
      </c>
      <c r="K8476" t="str">
        <f>VLOOKUP(D8476,'Data Outlet'!$A$2:$D$17,4,FALSE)</f>
        <v>Citra Dewi</v>
      </c>
      <c r="L8476" t="str">
        <f>VLOOKUP(D8476,'Data Outlet'!$A$2:$D$17,2,FALSE)</f>
        <v>PONDOK INDAH MALL</v>
      </c>
    </row>
    <row r="8477" spans="1:12" x14ac:dyDescent="0.25">
      <c r="A8477" t="str">
        <f t="shared" si="266"/>
        <v>T-8476</v>
      </c>
      <c r="B8477" s="3" t="s">
        <v>2585</v>
      </c>
      <c r="C8477" s="6">
        <v>45455</v>
      </c>
      <c r="D8477" s="3" t="s">
        <v>46</v>
      </c>
      <c r="E8477" s="3" t="s">
        <v>2468</v>
      </c>
      <c r="F8477" s="10">
        <v>4</v>
      </c>
      <c r="G8477">
        <f>VLOOKUP(E8477,'Data Produk'!$A$2:$E$2517,5,FALSE)</f>
        <v>349300</v>
      </c>
      <c r="H8477">
        <f t="shared" si="265"/>
        <v>1397200</v>
      </c>
      <c r="I8477" t="str">
        <f>VLOOKUP(E8477,'Data Produk'!$A$2:$E$2517,3,FALSE)</f>
        <v>BHINNEKA ATO MP905 DESKMAT ONE PIECE ZORO</v>
      </c>
      <c r="J8477" t="str">
        <f>VLOOKUP(E8477,'Data Produk'!$A$2:$E$2517,4,FALSE)</f>
        <v>DESKMAT</v>
      </c>
      <c r="K8477" t="str">
        <f>VLOOKUP(D8477,'Data Outlet'!$A$2:$D$17,4,FALSE)</f>
        <v>Citra Dewi</v>
      </c>
      <c r="L8477" t="str">
        <f>VLOOKUP(D8477,'Data Outlet'!$A$2:$D$17,2,FALSE)</f>
        <v>PONDOK INDAH MALL</v>
      </c>
    </row>
    <row r="8478" spans="1:12" x14ac:dyDescent="0.25">
      <c r="A8478" t="str">
        <f t="shared" si="266"/>
        <v>T-8477</v>
      </c>
      <c r="B8478" s="3" t="s">
        <v>2585</v>
      </c>
      <c r="C8478" s="6">
        <v>45473</v>
      </c>
      <c r="D8478" s="3" t="s">
        <v>46</v>
      </c>
      <c r="E8478" s="3" t="s">
        <v>2562</v>
      </c>
      <c r="F8478" s="10">
        <v>1</v>
      </c>
      <c r="G8478">
        <f>VLOOKUP(E8478,'Data Produk'!$A$2:$E$2517,5,FALSE)</f>
        <v>420000</v>
      </c>
      <c r="H8478">
        <f t="shared" si="265"/>
        <v>420000</v>
      </c>
      <c r="I8478" t="str">
        <f>VLOOKUP(E8478,'Data Produk'!$A$2:$E$2517,3,FALSE)</f>
        <v>BHINNEKA NOVA PRO WGP14 V2 GAMEPAD EPSILON (BLACK)</v>
      </c>
      <c r="J8478" t="str">
        <f>VLOOKUP(E8478,'Data Produk'!$A$2:$E$2517,4,FALSE)</f>
        <v>GAMEPAD</v>
      </c>
      <c r="K8478" t="str">
        <f>VLOOKUP(D8478,'Data Outlet'!$A$2:$D$17,4,FALSE)</f>
        <v>Citra Dewi</v>
      </c>
      <c r="L8478" t="str">
        <f>VLOOKUP(D8478,'Data Outlet'!$A$2:$D$17,2,FALSE)</f>
        <v>PONDOK INDAH MALL</v>
      </c>
    </row>
    <row r="8479" spans="1:12" x14ac:dyDescent="0.25">
      <c r="A8479" t="str">
        <f t="shared" si="266"/>
        <v>T-8478</v>
      </c>
      <c r="B8479" s="3" t="s">
        <v>2585</v>
      </c>
      <c r="C8479" s="6">
        <v>45448</v>
      </c>
      <c r="D8479" s="3" t="s">
        <v>46</v>
      </c>
      <c r="E8479" s="3" t="s">
        <v>2454</v>
      </c>
      <c r="F8479" s="10">
        <v>1</v>
      </c>
      <c r="G8479">
        <f>VLOOKUP(E8479,'Data Produk'!$A$2:$E$2517,5,FALSE)</f>
        <v>97300</v>
      </c>
      <c r="H8479">
        <f t="shared" si="265"/>
        <v>97300</v>
      </c>
      <c r="I8479" t="str">
        <f>VLOOKUP(E8479,'Data Produk'!$A$2:$E$2517,3,FALSE)</f>
        <v>BHINNEKA WAVE12 TW12 TRUE WIRELESS WHITE</v>
      </c>
      <c r="J8479" t="str">
        <f>VLOOKUP(E8479,'Data Produk'!$A$2:$E$2517,4,FALSE)</f>
        <v>TWS</v>
      </c>
      <c r="K8479" t="str">
        <f>VLOOKUP(D8479,'Data Outlet'!$A$2:$D$17,4,FALSE)</f>
        <v>Citra Dewi</v>
      </c>
      <c r="L8479" t="str">
        <f>VLOOKUP(D8479,'Data Outlet'!$A$2:$D$17,2,FALSE)</f>
        <v>PONDOK INDAH MALL</v>
      </c>
    </row>
    <row r="8480" spans="1:12" x14ac:dyDescent="0.25">
      <c r="A8480" t="str">
        <f t="shared" si="266"/>
        <v>T-8479</v>
      </c>
      <c r="B8480" s="3" t="s">
        <v>2585</v>
      </c>
      <c r="C8480" s="6">
        <v>45450</v>
      </c>
      <c r="D8480" s="3" t="s">
        <v>46</v>
      </c>
      <c r="E8480" s="3" t="s">
        <v>2414</v>
      </c>
      <c r="F8480" s="10">
        <v>1</v>
      </c>
      <c r="G8480">
        <f>VLOOKUP(E8480,'Data Produk'!$A$2:$E$2517,5,FALSE)</f>
        <v>139300</v>
      </c>
      <c r="H8480">
        <f t="shared" si="265"/>
        <v>139300</v>
      </c>
      <c r="I8480" t="str">
        <f>VLOOKUP(E8480,'Data Produk'!$A$2:$E$2517,3,FALSE)</f>
        <v>BHINNEKA VENOM II WGC2 GAMING MOUSE BLUE</v>
      </c>
      <c r="J8480" t="str">
        <f>VLOOKUP(E8480,'Data Produk'!$A$2:$E$2517,4,FALSE)</f>
        <v>MOUSE GAMING</v>
      </c>
      <c r="K8480" t="str">
        <f>VLOOKUP(D8480,'Data Outlet'!$A$2:$D$17,4,FALSE)</f>
        <v>Citra Dewi</v>
      </c>
      <c r="L8480" t="str">
        <f>VLOOKUP(D8480,'Data Outlet'!$A$2:$D$17,2,FALSE)</f>
        <v>PONDOK INDAH MALL</v>
      </c>
    </row>
    <row r="8481" spans="1:12" x14ac:dyDescent="0.25">
      <c r="A8481" t="str">
        <f t="shared" si="266"/>
        <v>T-8480</v>
      </c>
      <c r="B8481" s="3" t="s">
        <v>2585</v>
      </c>
      <c r="C8481" s="6">
        <v>45446</v>
      </c>
      <c r="D8481" s="3" t="s">
        <v>46</v>
      </c>
      <c r="E8481" s="3" t="s">
        <v>2407</v>
      </c>
      <c r="F8481" s="10">
        <v>3</v>
      </c>
      <c r="G8481">
        <f>VLOOKUP(E8481,'Data Produk'!$A$2:$E$2517,5,FALSE)</f>
        <v>139300</v>
      </c>
      <c r="H8481">
        <f t="shared" si="265"/>
        <v>417900</v>
      </c>
      <c r="I8481" t="str">
        <f>VLOOKUP(E8481,'Data Produk'!$A$2:$E$2517,3,FALSE)</f>
        <v>BHINNEKA ATO MP905 DESKMAT SEASIDE WAVE (BLUE)</v>
      </c>
      <c r="J8481" t="str">
        <f>VLOOKUP(E8481,'Data Produk'!$A$2:$E$2517,4,FALSE)</f>
        <v>DESKMAT</v>
      </c>
      <c r="K8481" t="str">
        <f>VLOOKUP(D8481,'Data Outlet'!$A$2:$D$17,4,FALSE)</f>
        <v>Citra Dewi</v>
      </c>
      <c r="L8481" t="str">
        <f>VLOOKUP(D8481,'Data Outlet'!$A$2:$D$17,2,FALSE)</f>
        <v>PONDOK INDAH MALL</v>
      </c>
    </row>
    <row r="8482" spans="1:12" x14ac:dyDescent="0.25">
      <c r="A8482" t="str">
        <f t="shared" si="266"/>
        <v>T-8481</v>
      </c>
      <c r="B8482" s="3" t="s">
        <v>2585</v>
      </c>
      <c r="C8482" s="6">
        <v>45451</v>
      </c>
      <c r="D8482" s="3" t="s">
        <v>46</v>
      </c>
      <c r="E8482" s="3" t="s">
        <v>2513</v>
      </c>
      <c r="F8482" s="10">
        <v>1</v>
      </c>
      <c r="G8482">
        <f>VLOOKUP(E8482,'Data Produk'!$A$2:$E$2517,5,FALSE)</f>
        <v>20300</v>
      </c>
      <c r="H8482">
        <f t="shared" si="265"/>
        <v>20300</v>
      </c>
      <c r="I8482" t="str">
        <f>VLOOKUP(E8482,'Data Produk'!$A$2:$E$2517,3,FALSE)</f>
        <v>BHINNEKA DURALINK KCT1201 GREEN</v>
      </c>
      <c r="J8482" t="str">
        <f>VLOOKUP(E8482,'Data Produk'!$A$2:$E$2517,4,FALSE)</f>
        <v>CABLE</v>
      </c>
      <c r="K8482" t="str">
        <f>VLOOKUP(D8482,'Data Outlet'!$A$2:$D$17,4,FALSE)</f>
        <v>Citra Dewi</v>
      </c>
      <c r="L8482" t="str">
        <f>VLOOKUP(D8482,'Data Outlet'!$A$2:$D$17,2,FALSE)</f>
        <v>PONDOK INDAH MALL</v>
      </c>
    </row>
    <row r="8483" spans="1:12" x14ac:dyDescent="0.25">
      <c r="A8483" t="str">
        <f t="shared" si="266"/>
        <v>T-8482</v>
      </c>
      <c r="B8483" s="3" t="s">
        <v>2585</v>
      </c>
      <c r="C8483" s="6">
        <v>45455</v>
      </c>
      <c r="D8483" s="3" t="s">
        <v>46</v>
      </c>
      <c r="E8483" s="3" t="s">
        <v>2456</v>
      </c>
      <c r="F8483" s="10">
        <v>2</v>
      </c>
      <c r="G8483">
        <f>VLOOKUP(E8483,'Data Produk'!$A$2:$E$2517,5,FALSE)</f>
        <v>83300</v>
      </c>
      <c r="H8483">
        <f t="shared" si="265"/>
        <v>166600</v>
      </c>
      <c r="I8483" t="str">
        <f>VLOOKUP(E8483,'Data Produk'!$A$2:$E$2517,3,FALSE)</f>
        <v>BHINNEKA CRYTO VX7 GAMING MOUSE PINK</v>
      </c>
      <c r="J8483" t="str">
        <f>VLOOKUP(E8483,'Data Produk'!$A$2:$E$2517,4,FALSE)</f>
        <v>MOUSE GAMING</v>
      </c>
      <c r="K8483" t="str">
        <f>VLOOKUP(D8483,'Data Outlet'!$A$2:$D$17,4,FALSE)</f>
        <v>Citra Dewi</v>
      </c>
      <c r="L8483" t="str">
        <f>VLOOKUP(D8483,'Data Outlet'!$A$2:$D$17,2,FALSE)</f>
        <v>PONDOK INDAH MALL</v>
      </c>
    </row>
    <row r="8484" spans="1:12" x14ac:dyDescent="0.25">
      <c r="A8484" t="str">
        <f t="shared" si="266"/>
        <v>T-8483</v>
      </c>
      <c r="B8484" s="3" t="s">
        <v>2585</v>
      </c>
      <c r="C8484" s="6">
        <v>45446</v>
      </c>
      <c r="D8484" s="3" t="s">
        <v>46</v>
      </c>
      <c r="E8484" s="3" t="s">
        <v>2390</v>
      </c>
      <c r="F8484" s="10">
        <v>3</v>
      </c>
      <c r="G8484">
        <f>VLOOKUP(E8484,'Data Produk'!$A$2:$E$2517,5,FALSE)</f>
        <v>230300</v>
      </c>
      <c r="H8484">
        <f t="shared" si="265"/>
        <v>690900</v>
      </c>
      <c r="I8484" t="str">
        <f>VLOOKUP(E8484,'Data Produk'!$A$2:$E$2517,3,FALSE)</f>
        <v>BHINNEKA ATOM81 75% MECHANICAL KEYBOARD SKY BLUE RED SWITCH</v>
      </c>
      <c r="J8484" t="str">
        <f>VLOOKUP(E8484,'Data Produk'!$A$2:$E$2517,4,FALSE)</f>
        <v>KEYBOARD GAMING</v>
      </c>
      <c r="K8484" t="str">
        <f>VLOOKUP(D8484,'Data Outlet'!$A$2:$D$17,4,FALSE)</f>
        <v>Citra Dewi</v>
      </c>
      <c r="L8484" t="str">
        <f>VLOOKUP(D8484,'Data Outlet'!$A$2:$D$17,2,FALSE)</f>
        <v>PONDOK INDAH MALL</v>
      </c>
    </row>
    <row r="8485" spans="1:12" x14ac:dyDescent="0.25">
      <c r="A8485" t="str">
        <f t="shared" si="266"/>
        <v>T-8484</v>
      </c>
      <c r="B8485" s="3" t="s">
        <v>2585</v>
      </c>
      <c r="C8485" s="6">
        <v>45448</v>
      </c>
      <c r="D8485" s="3" t="s">
        <v>46</v>
      </c>
      <c r="E8485" s="3" t="s">
        <v>2477</v>
      </c>
      <c r="F8485" s="10">
        <v>1</v>
      </c>
      <c r="G8485">
        <f>VLOOKUP(E8485,'Data Produk'!$A$2:$E$2517,5,FALSE)</f>
        <v>20300</v>
      </c>
      <c r="H8485">
        <f t="shared" si="265"/>
        <v>20300</v>
      </c>
      <c r="I8485" t="str">
        <f>VLOOKUP(E8485,'Data Produk'!$A$2:$E$2517,3,FALSE)</f>
        <v>BHINNEKA DURALINK KLT1201 CABLE BLACK</v>
      </c>
      <c r="J8485" t="str">
        <f>VLOOKUP(E8485,'Data Produk'!$A$2:$E$2517,4,FALSE)</f>
        <v>CABLE</v>
      </c>
      <c r="K8485" t="str">
        <f>VLOOKUP(D8485,'Data Outlet'!$A$2:$D$17,4,FALSE)</f>
        <v>Citra Dewi</v>
      </c>
      <c r="L8485" t="str">
        <f>VLOOKUP(D8485,'Data Outlet'!$A$2:$D$17,2,FALSE)</f>
        <v>PONDOK INDAH MALL</v>
      </c>
    </row>
    <row r="8486" spans="1:12" x14ac:dyDescent="0.25">
      <c r="A8486" t="str">
        <f t="shared" si="266"/>
        <v>T-8485</v>
      </c>
      <c r="B8486" s="3" t="s">
        <v>2585</v>
      </c>
      <c r="C8486" s="6">
        <v>45458</v>
      </c>
      <c r="D8486" s="3" t="s">
        <v>46</v>
      </c>
      <c r="E8486" s="3" t="s">
        <v>2313</v>
      </c>
      <c r="F8486" s="10">
        <v>1</v>
      </c>
      <c r="G8486">
        <f>VLOOKUP(E8486,'Data Produk'!$A$2:$E$2517,5,FALSE)</f>
        <v>77000</v>
      </c>
      <c r="H8486">
        <f t="shared" si="265"/>
        <v>77000</v>
      </c>
      <c r="I8486" t="str">
        <f>VLOOKUP(E8486,'Data Produk'!$A$2:$E$2517,3,FALSE)</f>
        <v>BHINNEKA WAVE10 TW10 TRUE WIRELESS BEIGE</v>
      </c>
      <c r="J8486" t="str">
        <f>VLOOKUP(E8486,'Data Produk'!$A$2:$E$2517,4,FALSE)</f>
        <v>TWS</v>
      </c>
      <c r="K8486" t="str">
        <f>VLOOKUP(D8486,'Data Outlet'!$A$2:$D$17,4,FALSE)</f>
        <v>Citra Dewi</v>
      </c>
      <c r="L8486" t="str">
        <f>VLOOKUP(D8486,'Data Outlet'!$A$2:$D$17,2,FALSE)</f>
        <v>PONDOK INDAH MALL</v>
      </c>
    </row>
    <row r="8487" spans="1:12" x14ac:dyDescent="0.25">
      <c r="A8487" t="str">
        <f t="shared" si="266"/>
        <v>T-8486</v>
      </c>
      <c r="B8487" s="3" t="s">
        <v>2585</v>
      </c>
      <c r="C8487" s="6">
        <v>45461</v>
      </c>
      <c r="D8487" s="3" t="s">
        <v>46</v>
      </c>
      <c r="E8487" s="3" t="s">
        <v>2471</v>
      </c>
      <c r="F8487" s="10">
        <v>2</v>
      </c>
      <c r="G8487">
        <f>VLOOKUP(E8487,'Data Produk'!$A$2:$E$2517,5,FALSE)</f>
        <v>629300</v>
      </c>
      <c r="H8487">
        <f t="shared" si="265"/>
        <v>1258600</v>
      </c>
      <c r="I8487" t="str">
        <f>VLOOKUP(E8487,'Data Produk'!$A$2:$E$2517,3,FALSE)</f>
        <v>BHINNEKA ARIA XD7 GAMING MOUSE ZORO</v>
      </c>
      <c r="J8487" t="str">
        <f>VLOOKUP(E8487,'Data Produk'!$A$2:$E$2517,4,FALSE)</f>
        <v>MOUSE GAMING</v>
      </c>
      <c r="K8487" t="str">
        <f>VLOOKUP(D8487,'Data Outlet'!$A$2:$D$17,4,FALSE)</f>
        <v>Citra Dewi</v>
      </c>
      <c r="L8487" t="str">
        <f>VLOOKUP(D8487,'Data Outlet'!$A$2:$D$17,2,FALSE)</f>
        <v>PONDOK INDAH MALL</v>
      </c>
    </row>
    <row r="8488" spans="1:12" x14ac:dyDescent="0.25">
      <c r="A8488" t="str">
        <f t="shared" si="266"/>
        <v>T-8487</v>
      </c>
      <c r="B8488" s="3" t="s">
        <v>2585</v>
      </c>
      <c r="C8488" s="6">
        <v>45450</v>
      </c>
      <c r="D8488" s="3" t="s">
        <v>46</v>
      </c>
      <c r="E8488" s="3" t="s">
        <v>2398</v>
      </c>
      <c r="F8488" s="10">
        <v>1</v>
      </c>
      <c r="G8488">
        <f>VLOOKUP(E8488,'Data Produk'!$A$2:$E$2517,5,FALSE)</f>
        <v>350000</v>
      </c>
      <c r="H8488">
        <f t="shared" si="265"/>
        <v>350000</v>
      </c>
      <c r="I8488" t="str">
        <f>VLOOKUP(E8488,'Data Produk'!$A$2:$E$2517,3,FALSE)</f>
        <v>BHINNEKA EOS PRO WGP15 GAMEPAD POLARIS (BLUE)</v>
      </c>
      <c r="J8488" t="str">
        <f>VLOOKUP(E8488,'Data Produk'!$A$2:$E$2517,4,FALSE)</f>
        <v>GAMEPAD</v>
      </c>
      <c r="K8488" t="str">
        <f>VLOOKUP(D8488,'Data Outlet'!$A$2:$D$17,4,FALSE)</f>
        <v>Citra Dewi</v>
      </c>
      <c r="L8488" t="str">
        <f>VLOOKUP(D8488,'Data Outlet'!$A$2:$D$17,2,FALSE)</f>
        <v>PONDOK INDAH MALL</v>
      </c>
    </row>
    <row r="8489" spans="1:12" x14ac:dyDescent="0.25">
      <c r="A8489" t="str">
        <f t="shared" si="266"/>
        <v>T-8488</v>
      </c>
      <c r="B8489" s="3" t="s">
        <v>2585</v>
      </c>
      <c r="C8489" s="6">
        <v>45456</v>
      </c>
      <c r="D8489" s="3" t="s">
        <v>46</v>
      </c>
      <c r="E8489" s="3" t="s">
        <v>2324</v>
      </c>
      <c r="F8489" s="10">
        <v>4</v>
      </c>
      <c r="G8489">
        <f>VLOOKUP(E8489,'Data Produk'!$A$2:$E$2517,5,FALSE)</f>
        <v>349300</v>
      </c>
      <c r="H8489">
        <f t="shared" si="265"/>
        <v>1397200</v>
      </c>
      <c r="I8489" t="str">
        <f>VLOOKUP(E8489,'Data Produk'!$A$2:$E$2517,3,FALSE)</f>
        <v>BHINNEKA NC20 NOTEBOOK COOLER BLACK</v>
      </c>
      <c r="J8489" t="str">
        <f>VLOOKUP(E8489,'Data Produk'!$A$2:$E$2517,4,FALSE)</f>
        <v>CN COOLER/ PC FAN ACC/ STAND LAPTOP</v>
      </c>
      <c r="K8489" t="str">
        <f>VLOOKUP(D8489,'Data Outlet'!$A$2:$D$17,4,FALSE)</f>
        <v>Citra Dewi</v>
      </c>
      <c r="L8489" t="str">
        <f>VLOOKUP(D8489,'Data Outlet'!$A$2:$D$17,2,FALSE)</f>
        <v>PONDOK INDAH MALL</v>
      </c>
    </row>
    <row r="8490" spans="1:12" x14ac:dyDescent="0.25">
      <c r="A8490" t="str">
        <f t="shared" si="266"/>
        <v>T-8489</v>
      </c>
      <c r="B8490" s="3" t="s">
        <v>2585</v>
      </c>
      <c r="C8490" s="6">
        <v>45448</v>
      </c>
      <c r="D8490" s="3" t="s">
        <v>46</v>
      </c>
      <c r="E8490" s="3" t="s">
        <v>2555</v>
      </c>
      <c r="F8490" s="10">
        <v>1</v>
      </c>
      <c r="G8490">
        <f>VLOOKUP(E8490,'Data Produk'!$A$2:$E$2517,5,FALSE)</f>
        <v>209300</v>
      </c>
      <c r="H8490">
        <f t="shared" si="265"/>
        <v>209300</v>
      </c>
      <c r="I8490" t="str">
        <f>VLOOKUP(E8490,'Data Produk'!$A$2:$E$2517,3,FALSE)</f>
        <v>BHINNEKA GO MOCHI65 WK896 OFFICE COMBO PEACH</v>
      </c>
      <c r="J8490" t="str">
        <f>VLOOKUP(E8490,'Data Produk'!$A$2:$E$2517,4,FALSE)</f>
        <v>OFFICE COMBO</v>
      </c>
      <c r="K8490" t="str">
        <f>VLOOKUP(D8490,'Data Outlet'!$A$2:$D$17,4,FALSE)</f>
        <v>Citra Dewi</v>
      </c>
      <c r="L8490" t="str">
        <f>VLOOKUP(D8490,'Data Outlet'!$A$2:$D$17,2,FALSE)</f>
        <v>PONDOK INDAH MALL</v>
      </c>
    </row>
    <row r="8491" spans="1:12" x14ac:dyDescent="0.25">
      <c r="A8491" t="str">
        <f t="shared" si="266"/>
        <v>T-8490</v>
      </c>
      <c r="B8491" s="3" t="s">
        <v>2585</v>
      </c>
      <c r="C8491" s="6">
        <v>45463</v>
      </c>
      <c r="D8491" s="3" t="s">
        <v>46</v>
      </c>
      <c r="E8491" s="3" t="s">
        <v>2563</v>
      </c>
      <c r="F8491" s="10">
        <v>1</v>
      </c>
      <c r="G8491">
        <f>VLOOKUP(E8491,'Data Produk'!$A$2:$E$2517,5,FALSE)</f>
        <v>265300</v>
      </c>
      <c r="H8491">
        <f t="shared" si="265"/>
        <v>265300</v>
      </c>
      <c r="I8491" t="str">
        <f>VLOOKUP(E8491,'Data Produk'!$A$2:$E$2517,3,FALSE)</f>
        <v>BHINNEKA SHOOTER II WGP13 GAMEPAD BLUE</v>
      </c>
      <c r="J8491" t="str">
        <f>VLOOKUP(E8491,'Data Produk'!$A$2:$E$2517,4,FALSE)</f>
        <v>GAMEPAD</v>
      </c>
      <c r="K8491" t="str">
        <f>VLOOKUP(D8491,'Data Outlet'!$A$2:$D$17,4,FALSE)</f>
        <v>Citra Dewi</v>
      </c>
      <c r="L8491" t="str">
        <f>VLOOKUP(D8491,'Data Outlet'!$A$2:$D$17,2,FALSE)</f>
        <v>PONDOK INDAH MALL</v>
      </c>
    </row>
    <row r="8492" spans="1:12" x14ac:dyDescent="0.25">
      <c r="A8492" t="str">
        <f t="shared" si="266"/>
        <v>T-8491</v>
      </c>
      <c r="B8492" s="3" t="s">
        <v>2585</v>
      </c>
      <c r="C8492" s="6">
        <v>45460</v>
      </c>
      <c r="D8492" s="3" t="s">
        <v>46</v>
      </c>
      <c r="E8492" s="3" t="s">
        <v>2335</v>
      </c>
      <c r="F8492" s="10">
        <v>6</v>
      </c>
      <c r="G8492">
        <f>VLOOKUP(E8492,'Data Produk'!$A$2:$E$2517,5,FALSE)</f>
        <v>174300</v>
      </c>
      <c r="H8492">
        <f t="shared" si="265"/>
        <v>1045800</v>
      </c>
      <c r="I8492" t="str">
        <f>VLOOKUP(E8492,'Data Produk'!$A$2:$E$2517,3,FALSE)</f>
        <v>BHINNEKA GO TUNE WH06 WIRELESS HEADSET BEIGE</v>
      </c>
      <c r="J8492" t="str">
        <f>VLOOKUP(E8492,'Data Produk'!$A$2:$E$2517,4,FALSE)</f>
        <v>WIRELESS HEADSET</v>
      </c>
      <c r="K8492" t="str">
        <f>VLOOKUP(D8492,'Data Outlet'!$A$2:$D$17,4,FALSE)</f>
        <v>Citra Dewi</v>
      </c>
      <c r="L8492" t="str">
        <f>VLOOKUP(D8492,'Data Outlet'!$A$2:$D$17,2,FALSE)</f>
        <v>PONDOK INDAH MALL</v>
      </c>
    </row>
    <row r="8493" spans="1:12" x14ac:dyDescent="0.25">
      <c r="A8493" t="str">
        <f t="shared" si="266"/>
        <v>T-8492</v>
      </c>
      <c r="B8493" s="3" t="s">
        <v>2585</v>
      </c>
      <c r="C8493" s="6">
        <v>45449</v>
      </c>
      <c r="D8493" s="3" t="s">
        <v>46</v>
      </c>
      <c r="E8493" s="3" t="s">
        <v>2417</v>
      </c>
      <c r="F8493" s="10">
        <v>2</v>
      </c>
      <c r="G8493">
        <f>VLOOKUP(E8493,'Data Produk'!$A$2:$E$2517,5,FALSE)</f>
        <v>349300</v>
      </c>
      <c r="H8493">
        <f t="shared" si="265"/>
        <v>698600</v>
      </c>
      <c r="I8493" t="str">
        <f>VLOOKUP(E8493,'Data Produk'!$A$2:$E$2517,3,FALSE)</f>
        <v>BHINNEKA ATO MP905 DESKMAT ONE PIECE SANJI</v>
      </c>
      <c r="J8493" t="str">
        <f>VLOOKUP(E8493,'Data Produk'!$A$2:$E$2517,4,FALSE)</f>
        <v>DESKMAT</v>
      </c>
      <c r="K8493" t="str">
        <f>VLOOKUP(D8493,'Data Outlet'!$A$2:$D$17,4,FALSE)</f>
        <v>Citra Dewi</v>
      </c>
      <c r="L8493" t="str">
        <f>VLOOKUP(D8493,'Data Outlet'!$A$2:$D$17,2,FALSE)</f>
        <v>PONDOK INDAH MALL</v>
      </c>
    </row>
    <row r="8494" spans="1:12" x14ac:dyDescent="0.25">
      <c r="A8494" t="str">
        <f t="shared" si="266"/>
        <v>T-8493</v>
      </c>
      <c r="B8494" s="3" t="s">
        <v>2585</v>
      </c>
      <c r="C8494" s="6">
        <v>45466</v>
      </c>
      <c r="D8494" s="3" t="s">
        <v>46</v>
      </c>
      <c r="E8494" s="3" t="s">
        <v>2315</v>
      </c>
      <c r="F8494" s="10">
        <v>3</v>
      </c>
      <c r="G8494">
        <f>VLOOKUP(E8494,'Data Produk'!$A$2:$E$2517,5,FALSE)</f>
        <v>160300</v>
      </c>
      <c r="H8494">
        <f t="shared" si="265"/>
        <v>480900</v>
      </c>
      <c r="I8494" t="str">
        <f>VLOOKUP(E8494,'Data Produk'!$A$2:$E$2517,3,FALSE)</f>
        <v>BHINNEKA POWER PACK T1 10.000 mAh 22,5W POWERBANK WHITE</v>
      </c>
      <c r="J8494" t="str">
        <f>VLOOKUP(E8494,'Data Produk'!$A$2:$E$2517,4,FALSE)</f>
        <v>POWERBANK</v>
      </c>
      <c r="K8494" t="str">
        <f>VLOOKUP(D8494,'Data Outlet'!$A$2:$D$17,4,FALSE)</f>
        <v>Citra Dewi</v>
      </c>
      <c r="L8494" t="str">
        <f>VLOOKUP(D8494,'Data Outlet'!$A$2:$D$17,2,FALSE)</f>
        <v>PONDOK INDAH MALL</v>
      </c>
    </row>
    <row r="8495" spans="1:12" x14ac:dyDescent="0.25">
      <c r="A8495" t="str">
        <f t="shared" si="266"/>
        <v>T-8494</v>
      </c>
      <c r="B8495" s="3" t="s">
        <v>2585</v>
      </c>
      <c r="C8495" s="6">
        <v>45467</v>
      </c>
      <c r="D8495" s="3" t="s">
        <v>46</v>
      </c>
      <c r="E8495" s="3" t="s">
        <v>2333</v>
      </c>
      <c r="F8495" s="10">
        <v>4</v>
      </c>
      <c r="G8495">
        <f>VLOOKUP(E8495,'Data Produk'!$A$2:$E$2517,5,FALSE)</f>
        <v>90300</v>
      </c>
      <c r="H8495">
        <f t="shared" si="265"/>
        <v>361200</v>
      </c>
      <c r="I8495" t="str">
        <f>VLOOKUP(E8495,'Data Produk'!$A$2:$E$2517,3,FALSE)</f>
        <v>BHINNEKA KANATA S VX9S GAMING MOUSE BLACK</v>
      </c>
      <c r="J8495" t="str">
        <f>VLOOKUP(E8495,'Data Produk'!$A$2:$E$2517,4,FALSE)</f>
        <v>MOUSE GAMING</v>
      </c>
      <c r="K8495" t="str">
        <f>VLOOKUP(D8495,'Data Outlet'!$A$2:$D$17,4,FALSE)</f>
        <v>Citra Dewi</v>
      </c>
      <c r="L8495" t="str">
        <f>VLOOKUP(D8495,'Data Outlet'!$A$2:$D$17,2,FALSE)</f>
        <v>PONDOK INDAH MALL</v>
      </c>
    </row>
    <row r="8496" spans="1:12" x14ac:dyDescent="0.25">
      <c r="A8496" t="str">
        <f t="shared" si="266"/>
        <v>T-8495</v>
      </c>
      <c r="B8496" s="3" t="s">
        <v>2585</v>
      </c>
      <c r="C8496" s="6">
        <v>45469</v>
      </c>
      <c r="D8496" s="3" t="s">
        <v>46</v>
      </c>
      <c r="E8496" s="3" t="s">
        <v>2556</v>
      </c>
      <c r="F8496" s="10">
        <v>1</v>
      </c>
      <c r="G8496">
        <f>VLOOKUP(E8496,'Data Produk'!$A$2:$E$2517,5,FALSE)</f>
        <v>209300</v>
      </c>
      <c r="H8496">
        <f t="shared" si="265"/>
        <v>209300</v>
      </c>
      <c r="I8496" t="str">
        <f>VLOOKUP(E8496,'Data Produk'!$A$2:$E$2517,3,FALSE)</f>
        <v>BHINNEKA GO MOCHI65 WK896 OFFICE COMBO BLACK SESAME</v>
      </c>
      <c r="J8496" t="str">
        <f>VLOOKUP(E8496,'Data Produk'!$A$2:$E$2517,4,FALSE)</f>
        <v>OFFICE COMBO</v>
      </c>
      <c r="K8496" t="str">
        <f>VLOOKUP(D8496,'Data Outlet'!$A$2:$D$17,4,FALSE)</f>
        <v>Citra Dewi</v>
      </c>
      <c r="L8496" t="str">
        <f>VLOOKUP(D8496,'Data Outlet'!$A$2:$D$17,2,FALSE)</f>
        <v>PONDOK INDAH MALL</v>
      </c>
    </row>
    <row r="8497" spans="1:12" x14ac:dyDescent="0.25">
      <c r="A8497" t="str">
        <f t="shared" si="266"/>
        <v>T-8496</v>
      </c>
      <c r="B8497" s="3" t="s">
        <v>2585</v>
      </c>
      <c r="C8497" s="6">
        <v>45469</v>
      </c>
      <c r="D8497" s="3" t="s">
        <v>46</v>
      </c>
      <c r="E8497" s="3" t="s">
        <v>2378</v>
      </c>
      <c r="F8497" s="10">
        <v>5</v>
      </c>
      <c r="G8497">
        <f>VLOOKUP(E8497,'Data Produk'!$A$2:$E$2517,5,FALSE)</f>
        <v>76300</v>
      </c>
      <c r="H8497">
        <f t="shared" si="265"/>
        <v>381500</v>
      </c>
      <c r="I8497" t="str">
        <f>VLOOKUP(E8497,'Data Produk'!$A$2:$E$2517,3,FALSE)</f>
        <v>BHINNEKA SHIKARI GAMING KEYBOARD BLACK</v>
      </c>
      <c r="J8497" t="str">
        <f>VLOOKUP(E8497,'Data Produk'!$A$2:$E$2517,4,FALSE)</f>
        <v>KEYBOARD GAMING</v>
      </c>
      <c r="K8497" t="str">
        <f>VLOOKUP(D8497,'Data Outlet'!$A$2:$D$17,4,FALSE)</f>
        <v>Citra Dewi</v>
      </c>
      <c r="L8497" t="str">
        <f>VLOOKUP(D8497,'Data Outlet'!$A$2:$D$17,2,FALSE)</f>
        <v>PONDOK INDAH MALL</v>
      </c>
    </row>
    <row r="8498" spans="1:12" x14ac:dyDescent="0.25">
      <c r="A8498" t="str">
        <f t="shared" si="266"/>
        <v>T-8497</v>
      </c>
      <c r="B8498" s="3" t="s">
        <v>2585</v>
      </c>
      <c r="C8498" s="6">
        <v>45446</v>
      </c>
      <c r="D8498" s="3" t="s">
        <v>46</v>
      </c>
      <c r="E8498" s="3" t="s">
        <v>2530</v>
      </c>
      <c r="F8498" s="10">
        <v>1</v>
      </c>
      <c r="G8498">
        <f>VLOOKUP(E8498,'Data Produk'!$A$2:$E$2517,5,FALSE)</f>
        <v>265300</v>
      </c>
      <c r="H8498">
        <f t="shared" si="265"/>
        <v>265300</v>
      </c>
      <c r="I8498" t="str">
        <f>VLOOKUP(E8498,'Data Produk'!$A$2:$E$2517,3,FALSE)</f>
        <v>BHINNEKA SHOOTER II WGP13 GAMEPAD WHITE</v>
      </c>
      <c r="J8498" t="str">
        <f>VLOOKUP(E8498,'Data Produk'!$A$2:$E$2517,4,FALSE)</f>
        <v>GAMEPAD</v>
      </c>
      <c r="K8498" t="str">
        <f>VLOOKUP(D8498,'Data Outlet'!$A$2:$D$17,4,FALSE)</f>
        <v>Citra Dewi</v>
      </c>
      <c r="L8498" t="str">
        <f>VLOOKUP(D8498,'Data Outlet'!$A$2:$D$17,2,FALSE)</f>
        <v>PONDOK INDAH MALL</v>
      </c>
    </row>
    <row r="8499" spans="1:12" x14ac:dyDescent="0.25">
      <c r="A8499" t="str">
        <f t="shared" si="266"/>
        <v>T-8498</v>
      </c>
      <c r="B8499" s="3" t="s">
        <v>2585</v>
      </c>
      <c r="C8499" s="6">
        <v>45446</v>
      </c>
      <c r="D8499" s="3" t="s">
        <v>46</v>
      </c>
      <c r="E8499" s="3" t="s">
        <v>2453</v>
      </c>
      <c r="F8499" s="10">
        <v>2</v>
      </c>
      <c r="G8499">
        <f>VLOOKUP(E8499,'Data Produk'!$A$2:$E$2517,5,FALSE)</f>
        <v>349300</v>
      </c>
      <c r="H8499">
        <f t="shared" si="265"/>
        <v>698600</v>
      </c>
      <c r="I8499" t="str">
        <f>VLOOKUP(E8499,'Data Produk'!$A$2:$E$2517,3,FALSE)</f>
        <v>BHINNEKA ATO MP905 DESKMAT ONE PIECE LUFFY</v>
      </c>
      <c r="J8499" t="str">
        <f>VLOOKUP(E8499,'Data Produk'!$A$2:$E$2517,4,FALSE)</f>
        <v>DESKMAT</v>
      </c>
      <c r="K8499" t="str">
        <f>VLOOKUP(D8499,'Data Outlet'!$A$2:$D$17,4,FALSE)</f>
        <v>Citra Dewi</v>
      </c>
      <c r="L8499" t="str">
        <f>VLOOKUP(D8499,'Data Outlet'!$A$2:$D$17,2,FALSE)</f>
        <v>PONDOK INDAH MALL</v>
      </c>
    </row>
    <row r="8500" spans="1:12" x14ac:dyDescent="0.25">
      <c r="A8500" t="str">
        <f t="shared" si="266"/>
        <v>T-8499</v>
      </c>
      <c r="B8500" s="3" t="s">
        <v>2585</v>
      </c>
      <c r="C8500" s="6">
        <v>45454</v>
      </c>
      <c r="D8500" s="3" t="s">
        <v>46</v>
      </c>
      <c r="E8500" s="3" t="s">
        <v>2544</v>
      </c>
      <c r="F8500" s="10">
        <v>1</v>
      </c>
      <c r="G8500">
        <f>VLOOKUP(E8500,'Data Produk'!$A$2:$E$2517,5,FALSE)</f>
        <v>941500</v>
      </c>
      <c r="H8500">
        <f t="shared" si="265"/>
        <v>941500</v>
      </c>
      <c r="I8500" t="str">
        <f>VLOOKUP(E8500,'Data Produk'!$A$2:$E$2517,3,FALSE)</f>
        <v>BHINNEKA MAXFIT70 70% MECHANICAL KEYBOARD LONDON TOUR (WHITE BLUE) BROWN SWITCH</v>
      </c>
      <c r="J8500" t="str">
        <f>VLOOKUP(E8500,'Data Produk'!$A$2:$E$2517,4,FALSE)</f>
        <v>KEYBOARD GAMING</v>
      </c>
      <c r="K8500" t="str">
        <f>VLOOKUP(D8500,'Data Outlet'!$A$2:$D$17,4,FALSE)</f>
        <v>Citra Dewi</v>
      </c>
      <c r="L8500" t="str">
        <f>VLOOKUP(D8500,'Data Outlet'!$A$2:$D$17,2,FALSE)</f>
        <v>PONDOK INDAH MALL</v>
      </c>
    </row>
    <row r="8501" spans="1:12" x14ac:dyDescent="0.25">
      <c r="A8501" t="str">
        <f t="shared" si="266"/>
        <v>T-8500</v>
      </c>
      <c r="B8501" s="3" t="s">
        <v>2585</v>
      </c>
      <c r="C8501" s="6">
        <v>45462</v>
      </c>
      <c r="D8501" s="3" t="s">
        <v>46</v>
      </c>
      <c r="E8501" s="3" t="s">
        <v>2533</v>
      </c>
      <c r="F8501" s="10">
        <v>1</v>
      </c>
      <c r="G8501">
        <f>VLOOKUP(E8501,'Data Produk'!$A$2:$E$2517,5,FALSE)</f>
        <v>55300</v>
      </c>
      <c r="H8501">
        <f t="shared" si="265"/>
        <v>55300</v>
      </c>
      <c r="I8501" t="str">
        <f>VLOOKUP(E8501,'Data Produk'!$A$2:$E$2517,3,FALSE)</f>
        <v>BHINNEKA POWER PURE 20W 1-PORT TYPE-A USB CHARGER (QC) WHITE</v>
      </c>
      <c r="J8501" t="str">
        <f>VLOOKUP(E8501,'Data Produk'!$A$2:$E$2517,4,FALSE)</f>
        <v>CHARGER</v>
      </c>
      <c r="K8501" t="str">
        <f>VLOOKUP(D8501,'Data Outlet'!$A$2:$D$17,4,FALSE)</f>
        <v>Citra Dewi</v>
      </c>
      <c r="L8501" t="str">
        <f>VLOOKUP(D8501,'Data Outlet'!$A$2:$D$17,2,FALSE)</f>
        <v>PONDOK INDAH MALL</v>
      </c>
    </row>
    <row r="8502" spans="1:12" x14ac:dyDescent="0.25">
      <c r="A8502" t="str">
        <f t="shared" si="266"/>
        <v>T-8501</v>
      </c>
      <c r="B8502" s="3" t="s">
        <v>2585</v>
      </c>
      <c r="C8502" s="6">
        <v>45456</v>
      </c>
      <c r="D8502" s="3" t="s">
        <v>46</v>
      </c>
      <c r="E8502" s="3" t="s">
        <v>2459</v>
      </c>
      <c r="F8502" s="10">
        <v>1</v>
      </c>
      <c r="G8502">
        <f>VLOOKUP(E8502,'Data Produk'!$A$2:$E$2517,5,FALSE)</f>
        <v>24500</v>
      </c>
      <c r="H8502">
        <f t="shared" si="265"/>
        <v>24500</v>
      </c>
      <c r="I8502" t="str">
        <f>VLOOKUP(E8502,'Data Produk'!$A$2:$E$2517,3,FALSE)</f>
        <v>BHINNEKA DURALINK KCB1201 RED</v>
      </c>
      <c r="J8502" t="str">
        <f>VLOOKUP(E8502,'Data Produk'!$A$2:$E$2517,4,FALSE)</f>
        <v>CABLE</v>
      </c>
      <c r="K8502" t="str">
        <f>VLOOKUP(D8502,'Data Outlet'!$A$2:$D$17,4,FALSE)</f>
        <v>Citra Dewi</v>
      </c>
      <c r="L8502" t="str">
        <f>VLOOKUP(D8502,'Data Outlet'!$A$2:$D$17,2,FALSE)</f>
        <v>PONDOK INDAH MALL</v>
      </c>
    </row>
    <row r="8503" spans="1:12" x14ac:dyDescent="0.25">
      <c r="A8503" t="str">
        <f t="shared" si="266"/>
        <v>T-8502</v>
      </c>
      <c r="B8503" s="3" t="s">
        <v>2585</v>
      </c>
      <c r="C8503" s="6">
        <v>45466</v>
      </c>
      <c r="D8503" s="3" t="s">
        <v>46</v>
      </c>
      <c r="E8503" s="3" t="s">
        <v>2314</v>
      </c>
      <c r="F8503" s="10">
        <v>3</v>
      </c>
      <c r="G8503">
        <f>VLOOKUP(E8503,'Data Produk'!$A$2:$E$2517,5,FALSE)</f>
        <v>20300</v>
      </c>
      <c r="H8503">
        <f t="shared" si="265"/>
        <v>60900</v>
      </c>
      <c r="I8503" t="str">
        <f>VLOOKUP(E8503,'Data Produk'!$A$2:$E$2517,3,FALSE)</f>
        <v>BHINNEKA DURALINK KCT1201 PINK</v>
      </c>
      <c r="J8503" t="str">
        <f>VLOOKUP(E8503,'Data Produk'!$A$2:$E$2517,4,FALSE)</f>
        <v>CABLE</v>
      </c>
      <c r="K8503" t="str">
        <f>VLOOKUP(D8503,'Data Outlet'!$A$2:$D$17,4,FALSE)</f>
        <v>Citra Dewi</v>
      </c>
      <c r="L8503" t="str">
        <f>VLOOKUP(D8503,'Data Outlet'!$A$2:$D$17,2,FALSE)</f>
        <v>PONDOK INDAH MALL</v>
      </c>
    </row>
    <row r="8504" spans="1:12" x14ac:dyDescent="0.25">
      <c r="A8504" t="str">
        <f t="shared" si="266"/>
        <v>T-8503</v>
      </c>
      <c r="B8504" s="3" t="s">
        <v>2585</v>
      </c>
      <c r="C8504" s="6">
        <v>45446</v>
      </c>
      <c r="D8504" s="3" t="s">
        <v>46</v>
      </c>
      <c r="E8504" s="3" t="s">
        <v>2371</v>
      </c>
      <c r="F8504" s="10">
        <v>1</v>
      </c>
      <c r="G8504">
        <f>VLOOKUP(E8504,'Data Produk'!$A$2:$E$2517,5,FALSE)</f>
        <v>350000</v>
      </c>
      <c r="H8504">
        <f t="shared" si="265"/>
        <v>350000</v>
      </c>
      <c r="I8504" t="str">
        <f>VLOOKUP(E8504,'Data Produk'!$A$2:$E$2517,3,FALSE)</f>
        <v>BHINNEKA NOVA PRO WGP14 V2 GAMEPAD POLARIS (BLUE)</v>
      </c>
      <c r="J8504" t="str">
        <f>VLOOKUP(E8504,'Data Produk'!$A$2:$E$2517,4,FALSE)</f>
        <v>GAMEPAD</v>
      </c>
      <c r="K8504" t="str">
        <f>VLOOKUP(D8504,'Data Outlet'!$A$2:$D$17,4,FALSE)</f>
        <v>Citra Dewi</v>
      </c>
      <c r="L8504" t="str">
        <f>VLOOKUP(D8504,'Data Outlet'!$A$2:$D$17,2,FALSE)</f>
        <v>PONDOK INDAH MALL</v>
      </c>
    </row>
    <row r="8505" spans="1:12" x14ac:dyDescent="0.25">
      <c r="A8505" t="str">
        <f t="shared" si="266"/>
        <v>T-8504</v>
      </c>
      <c r="B8505" s="3" t="s">
        <v>2585</v>
      </c>
      <c r="C8505" s="6">
        <v>45452</v>
      </c>
      <c r="D8505" s="3" t="s">
        <v>46</v>
      </c>
      <c r="E8505" s="3" t="s">
        <v>2346</v>
      </c>
      <c r="F8505" s="10">
        <v>4</v>
      </c>
      <c r="G8505">
        <f>VLOOKUP(E8505,'Data Produk'!$A$2:$E$2517,5,FALSE)</f>
        <v>69300</v>
      </c>
      <c r="H8505">
        <f t="shared" si="265"/>
        <v>277200</v>
      </c>
      <c r="I8505" t="str">
        <f>VLOOKUP(E8505,'Data Produk'!$A$2:$E$2517,3,FALSE)</f>
        <v>BHINNEKA AGILE MP453 GAMING MOUSEPAD BLACK</v>
      </c>
      <c r="J8505" t="str">
        <f>VLOOKUP(E8505,'Data Produk'!$A$2:$E$2517,4,FALSE)</f>
        <v>GAMING MOUSEPAD</v>
      </c>
      <c r="K8505" t="str">
        <f>VLOOKUP(D8505,'Data Outlet'!$A$2:$D$17,4,FALSE)</f>
        <v>Citra Dewi</v>
      </c>
      <c r="L8505" t="str">
        <f>VLOOKUP(D8505,'Data Outlet'!$A$2:$D$17,2,FALSE)</f>
        <v>PONDOK INDAH MALL</v>
      </c>
    </row>
    <row r="8506" spans="1:12" x14ac:dyDescent="0.25">
      <c r="A8506" t="str">
        <f t="shared" si="266"/>
        <v>T-8505</v>
      </c>
      <c r="B8506" s="3" t="s">
        <v>2585</v>
      </c>
      <c r="C8506" s="6">
        <v>45457</v>
      </c>
      <c r="D8506" s="3" t="s">
        <v>46</v>
      </c>
      <c r="E8506" s="3" t="s">
        <v>2558</v>
      </c>
      <c r="F8506" s="10">
        <v>1</v>
      </c>
      <c r="G8506">
        <f>VLOOKUP(E8506,'Data Produk'!$A$2:$E$2517,5,FALSE)</f>
        <v>20300</v>
      </c>
      <c r="H8506">
        <f t="shared" si="265"/>
        <v>20300</v>
      </c>
      <c r="I8506" t="str">
        <f>VLOOKUP(E8506,'Data Produk'!$A$2:$E$2517,3,FALSE)</f>
        <v>BHINNEKA LINKBUDS ES2 WIRED EARBUDS BLACK</v>
      </c>
      <c r="J8506" t="str">
        <f>VLOOKUP(E8506,'Data Produk'!$A$2:$E$2517,4,FALSE)</f>
        <v>EARPHONE</v>
      </c>
      <c r="K8506" t="str">
        <f>VLOOKUP(D8506,'Data Outlet'!$A$2:$D$17,4,FALSE)</f>
        <v>Citra Dewi</v>
      </c>
      <c r="L8506" t="str">
        <f>VLOOKUP(D8506,'Data Outlet'!$A$2:$D$17,2,FALSE)</f>
        <v>PONDOK INDAH MALL</v>
      </c>
    </row>
    <row r="8507" spans="1:12" x14ac:dyDescent="0.25">
      <c r="A8507" t="str">
        <f t="shared" si="266"/>
        <v>T-8506</v>
      </c>
      <c r="B8507" s="3" t="s">
        <v>2585</v>
      </c>
      <c r="C8507" s="6">
        <v>45463</v>
      </c>
      <c r="D8507" s="3" t="s">
        <v>46</v>
      </c>
      <c r="E8507" s="3" t="s">
        <v>2564</v>
      </c>
      <c r="F8507" s="10">
        <v>2</v>
      </c>
      <c r="G8507">
        <f>VLOOKUP(E8507,'Data Produk'!$A$2:$E$2517,5,FALSE)</f>
        <v>20300</v>
      </c>
      <c r="H8507">
        <f t="shared" si="265"/>
        <v>40600</v>
      </c>
      <c r="I8507" t="str">
        <f>VLOOKUP(E8507,'Data Produk'!$A$2:$E$2517,3,FALSE)</f>
        <v>BHINNEKA DURALINK KCT1201 BLACK</v>
      </c>
      <c r="J8507" t="str">
        <f>VLOOKUP(E8507,'Data Produk'!$A$2:$E$2517,4,FALSE)</f>
        <v>CABLE</v>
      </c>
      <c r="K8507" t="str">
        <f>VLOOKUP(D8507,'Data Outlet'!$A$2:$D$17,4,FALSE)</f>
        <v>Citra Dewi</v>
      </c>
      <c r="L8507" t="str">
        <f>VLOOKUP(D8507,'Data Outlet'!$A$2:$D$17,2,FALSE)</f>
        <v>PONDOK INDAH MALL</v>
      </c>
    </row>
    <row r="8508" spans="1:12" x14ac:dyDescent="0.25">
      <c r="A8508" t="str">
        <f t="shared" si="266"/>
        <v>T-8507</v>
      </c>
      <c r="B8508" s="3" t="s">
        <v>2585</v>
      </c>
      <c r="C8508" s="6">
        <v>45453</v>
      </c>
      <c r="D8508" s="3" t="s">
        <v>46</v>
      </c>
      <c r="E8508" s="3" t="s">
        <v>2452</v>
      </c>
      <c r="F8508" s="10">
        <v>1</v>
      </c>
      <c r="G8508">
        <f>VLOOKUP(E8508,'Data Produk'!$A$2:$E$2517,5,FALSE)</f>
        <v>62300</v>
      </c>
      <c r="H8508">
        <f t="shared" si="265"/>
        <v>62300</v>
      </c>
      <c r="I8508" t="str">
        <f>VLOOKUP(E8508,'Data Produk'!$A$2:$E$2517,3,FALSE)</f>
        <v>BHINNEKA AGILE MP353 GAMING MOUSEPAD WHITE</v>
      </c>
      <c r="J8508" t="str">
        <f>VLOOKUP(E8508,'Data Produk'!$A$2:$E$2517,4,FALSE)</f>
        <v>GAMING MOUSEPAD</v>
      </c>
      <c r="K8508" t="str">
        <f>VLOOKUP(D8508,'Data Outlet'!$A$2:$D$17,4,FALSE)</f>
        <v>Citra Dewi</v>
      </c>
      <c r="L8508" t="str">
        <f>VLOOKUP(D8508,'Data Outlet'!$A$2:$D$17,2,FALSE)</f>
        <v>PONDOK INDAH MALL</v>
      </c>
    </row>
    <row r="8509" spans="1:12" x14ac:dyDescent="0.25">
      <c r="A8509" t="str">
        <f t="shared" si="266"/>
        <v>T-8508</v>
      </c>
      <c r="B8509" s="3" t="s">
        <v>2585</v>
      </c>
      <c r="C8509" s="6">
        <v>45448</v>
      </c>
      <c r="D8509" s="3" t="s">
        <v>46</v>
      </c>
      <c r="E8509" s="3" t="s">
        <v>2565</v>
      </c>
      <c r="F8509" s="10">
        <v>1</v>
      </c>
      <c r="G8509">
        <f>VLOOKUP(E8509,'Data Produk'!$A$2:$E$2517,5,FALSE)</f>
        <v>230300</v>
      </c>
      <c r="H8509">
        <f t="shared" si="265"/>
        <v>230300</v>
      </c>
      <c r="I8509" t="str">
        <f>VLOOKUP(E8509,'Data Produk'!$A$2:$E$2517,3,FALSE)</f>
        <v>BHINNEKA GO MOCHI80 WK897 OFFICE COMBO BLACK SESAME</v>
      </c>
      <c r="J8509" t="str">
        <f>VLOOKUP(E8509,'Data Produk'!$A$2:$E$2517,4,FALSE)</f>
        <v>OFFICE COMBO</v>
      </c>
      <c r="K8509" t="str">
        <f>VLOOKUP(D8509,'Data Outlet'!$A$2:$D$17,4,FALSE)</f>
        <v>Citra Dewi</v>
      </c>
      <c r="L8509" t="str">
        <f>VLOOKUP(D8509,'Data Outlet'!$A$2:$D$17,2,FALSE)</f>
        <v>PONDOK INDAH MALL</v>
      </c>
    </row>
    <row r="8510" spans="1:12" x14ac:dyDescent="0.25">
      <c r="A8510" t="str">
        <f t="shared" si="266"/>
        <v>T-8509</v>
      </c>
      <c r="B8510" s="3" t="s">
        <v>2585</v>
      </c>
      <c r="C8510" s="6">
        <v>45461</v>
      </c>
      <c r="D8510" s="3" t="s">
        <v>46</v>
      </c>
      <c r="E8510" s="3" t="s">
        <v>2375</v>
      </c>
      <c r="F8510" s="10">
        <v>3</v>
      </c>
      <c r="G8510">
        <f>VLOOKUP(E8510,'Data Produk'!$A$2:$E$2517,5,FALSE)</f>
        <v>160300</v>
      </c>
      <c r="H8510">
        <f t="shared" si="265"/>
        <v>480900</v>
      </c>
      <c r="I8510" t="str">
        <f>VLOOKUP(E8510,'Data Produk'!$A$2:$E$2517,3,FALSE)</f>
        <v>BHINNEKA GO VIBE WH05 WIRELESS HEADSET PINK</v>
      </c>
      <c r="J8510" t="str">
        <f>VLOOKUP(E8510,'Data Produk'!$A$2:$E$2517,4,FALSE)</f>
        <v>WIRELESS HEADSET</v>
      </c>
      <c r="K8510" t="str">
        <f>VLOOKUP(D8510,'Data Outlet'!$A$2:$D$17,4,FALSE)</f>
        <v>Citra Dewi</v>
      </c>
      <c r="L8510" t="str">
        <f>VLOOKUP(D8510,'Data Outlet'!$A$2:$D$17,2,FALSE)</f>
        <v>PONDOK INDAH MALL</v>
      </c>
    </row>
    <row r="8511" spans="1:12" x14ac:dyDescent="0.25">
      <c r="A8511" t="str">
        <f t="shared" si="266"/>
        <v>T-8510</v>
      </c>
      <c r="B8511" s="3" t="s">
        <v>2585</v>
      </c>
      <c r="C8511" s="6">
        <v>45469</v>
      </c>
      <c r="D8511" s="3" t="s">
        <v>46</v>
      </c>
      <c r="E8511" s="3" t="s">
        <v>2327</v>
      </c>
      <c r="F8511" s="10">
        <v>1</v>
      </c>
      <c r="G8511">
        <f>VLOOKUP(E8511,'Data Produk'!$A$2:$E$2517,5,FALSE)</f>
        <v>83300</v>
      </c>
      <c r="H8511">
        <f t="shared" si="265"/>
        <v>83300</v>
      </c>
      <c r="I8511" t="str">
        <f>VLOOKUP(E8511,'Data Produk'!$A$2:$E$2517,3,FALSE)</f>
        <v>BHINNEKA GO W193 OFFICE MOUSE BLUE</v>
      </c>
      <c r="J8511" t="str">
        <f>VLOOKUP(E8511,'Data Produk'!$A$2:$E$2517,4,FALSE)</f>
        <v>OFFICE MOUSE</v>
      </c>
      <c r="K8511" t="str">
        <f>VLOOKUP(D8511,'Data Outlet'!$A$2:$D$17,4,FALSE)</f>
        <v>Citra Dewi</v>
      </c>
      <c r="L8511" t="str">
        <f>VLOOKUP(D8511,'Data Outlet'!$A$2:$D$17,2,FALSE)</f>
        <v>PONDOK INDAH MALL</v>
      </c>
    </row>
    <row r="8512" spans="1:12" x14ac:dyDescent="0.25">
      <c r="A8512" t="str">
        <f t="shared" si="266"/>
        <v>T-8511</v>
      </c>
      <c r="B8512" s="3" t="s">
        <v>2585</v>
      </c>
      <c r="C8512" s="6">
        <v>45467</v>
      </c>
      <c r="D8512" s="3" t="s">
        <v>46</v>
      </c>
      <c r="E8512" s="3" t="s">
        <v>2516</v>
      </c>
      <c r="F8512" s="10">
        <v>2</v>
      </c>
      <c r="G8512">
        <f>VLOOKUP(E8512,'Data Produk'!$A$2:$E$2517,5,FALSE)</f>
        <v>157500</v>
      </c>
      <c r="H8512">
        <f t="shared" si="265"/>
        <v>315000</v>
      </c>
      <c r="I8512" t="str">
        <f>VLOOKUP(E8512,'Data Produk'!$A$2:$E$2517,3,FALSE)</f>
        <v>BHINNEKA REVOLVER GP12 GAMEPAD BLACK</v>
      </c>
      <c r="J8512" t="str">
        <f>VLOOKUP(E8512,'Data Produk'!$A$2:$E$2517,4,FALSE)</f>
        <v>GAMEPAD</v>
      </c>
      <c r="K8512" t="str">
        <f>VLOOKUP(D8512,'Data Outlet'!$A$2:$D$17,4,FALSE)</f>
        <v>Citra Dewi</v>
      </c>
      <c r="L8512" t="str">
        <f>VLOOKUP(D8512,'Data Outlet'!$A$2:$D$17,2,FALSE)</f>
        <v>PONDOK INDAH MALL</v>
      </c>
    </row>
    <row r="8513" spans="1:12" x14ac:dyDescent="0.25">
      <c r="A8513" t="str">
        <f t="shared" si="266"/>
        <v>T-8512</v>
      </c>
      <c r="B8513" s="3" t="s">
        <v>2585</v>
      </c>
      <c r="C8513" s="6">
        <v>45452</v>
      </c>
      <c r="D8513" s="3" t="s">
        <v>46</v>
      </c>
      <c r="E8513" s="3" t="s">
        <v>2307</v>
      </c>
      <c r="F8513" s="10">
        <v>2</v>
      </c>
      <c r="G8513">
        <f>VLOOKUP(E8513,'Data Produk'!$A$2:$E$2517,5,FALSE)</f>
        <v>111300</v>
      </c>
      <c r="H8513">
        <f t="shared" si="265"/>
        <v>222600</v>
      </c>
      <c r="I8513" t="str">
        <f>VLOOKUP(E8513,'Data Produk'!$A$2:$E$2517,3,FALSE)</f>
        <v>BHINNEKA WAVE13 TW13 TRUE WIRELESS WHITE</v>
      </c>
      <c r="J8513" t="str">
        <f>VLOOKUP(E8513,'Data Produk'!$A$2:$E$2517,4,FALSE)</f>
        <v>TWS</v>
      </c>
      <c r="K8513" t="str">
        <f>VLOOKUP(D8513,'Data Outlet'!$A$2:$D$17,4,FALSE)</f>
        <v>Citra Dewi</v>
      </c>
      <c r="L8513" t="str">
        <f>VLOOKUP(D8513,'Data Outlet'!$A$2:$D$17,2,FALSE)</f>
        <v>PONDOK INDAH MALL</v>
      </c>
    </row>
    <row r="8514" spans="1:12" x14ac:dyDescent="0.25">
      <c r="A8514" t="str">
        <f t="shared" si="266"/>
        <v>T-8513</v>
      </c>
      <c r="B8514" s="3" t="s">
        <v>2585</v>
      </c>
      <c r="C8514" s="6">
        <v>45449</v>
      </c>
      <c r="D8514" s="3" t="s">
        <v>46</v>
      </c>
      <c r="E8514" s="3" t="s">
        <v>2413</v>
      </c>
      <c r="F8514" s="10">
        <v>3</v>
      </c>
      <c r="G8514">
        <f>VLOOKUP(E8514,'Data Produk'!$A$2:$E$2517,5,FALSE)</f>
        <v>139300</v>
      </c>
      <c r="H8514">
        <f t="shared" si="265"/>
        <v>417900</v>
      </c>
      <c r="I8514" t="str">
        <f>VLOOKUP(E8514,'Data Produk'!$A$2:$E$2517,3,FALSE)</f>
        <v>BHINNEKA CHIEF II HG20 GAMING HEADSET BLACK</v>
      </c>
      <c r="J8514" t="str">
        <f>VLOOKUP(E8514,'Data Produk'!$A$2:$E$2517,4,FALSE)</f>
        <v>GAMING HEADSET</v>
      </c>
      <c r="K8514" t="str">
        <f>VLOOKUP(D8514,'Data Outlet'!$A$2:$D$17,4,FALSE)</f>
        <v>Citra Dewi</v>
      </c>
      <c r="L8514" t="str">
        <f>VLOOKUP(D8514,'Data Outlet'!$A$2:$D$17,2,FALSE)</f>
        <v>PONDOK INDAH MALL</v>
      </c>
    </row>
    <row r="8515" spans="1:12" x14ac:dyDescent="0.25">
      <c r="A8515" t="str">
        <f t="shared" si="266"/>
        <v>T-8514</v>
      </c>
      <c r="B8515" s="3" t="s">
        <v>2585</v>
      </c>
      <c r="C8515" s="6">
        <v>45455</v>
      </c>
      <c r="D8515" s="3" t="s">
        <v>46</v>
      </c>
      <c r="E8515" s="3" t="s">
        <v>2497</v>
      </c>
      <c r="F8515" s="10">
        <v>1</v>
      </c>
      <c r="G8515">
        <f>VLOOKUP(E8515,'Data Produk'!$A$2:$E$2517,5,FALSE)</f>
        <v>139300</v>
      </c>
      <c r="H8515">
        <f t="shared" ref="H8515:H8578" si="267">G8515*F8515</f>
        <v>139300</v>
      </c>
      <c r="I8515" t="str">
        <f>VLOOKUP(E8515,'Data Produk'!$A$2:$E$2517,3,FALSE)</f>
        <v>BHINNEKA ATO MP905 DESKMAT MATCHA MILK (GREEN)</v>
      </c>
      <c r="J8515" t="str">
        <f>VLOOKUP(E8515,'Data Produk'!$A$2:$E$2517,4,FALSE)</f>
        <v>DESKMAT</v>
      </c>
      <c r="K8515" t="str">
        <f>VLOOKUP(D8515,'Data Outlet'!$A$2:$D$17,4,FALSE)</f>
        <v>Citra Dewi</v>
      </c>
      <c r="L8515" t="str">
        <f>VLOOKUP(D8515,'Data Outlet'!$A$2:$D$17,2,FALSE)</f>
        <v>PONDOK INDAH MALL</v>
      </c>
    </row>
    <row r="8516" spans="1:12" x14ac:dyDescent="0.25">
      <c r="A8516" t="str">
        <f t="shared" si="266"/>
        <v>T-8515</v>
      </c>
      <c r="B8516" s="3" t="s">
        <v>2585</v>
      </c>
      <c r="C8516" s="6">
        <v>45467</v>
      </c>
      <c r="D8516" s="3" t="s">
        <v>46</v>
      </c>
      <c r="E8516" s="3" t="s">
        <v>2502</v>
      </c>
      <c r="F8516" s="10">
        <v>1</v>
      </c>
      <c r="G8516">
        <f>VLOOKUP(E8516,'Data Produk'!$A$2:$E$2517,5,FALSE)</f>
        <v>52500</v>
      </c>
      <c r="H8516">
        <f t="shared" si="267"/>
        <v>52500</v>
      </c>
      <c r="I8516" t="str">
        <f>VLOOKUP(E8516,'Data Produk'!$A$2:$E$2517,3,FALSE)</f>
        <v>BHINNEKA POWER MOVE 30W 2-PORTS CAR CHARGER (PD+QC) WHITE</v>
      </c>
      <c r="J8516" t="str">
        <f>VLOOKUP(E8516,'Data Produk'!$A$2:$E$2517,4,FALSE)</f>
        <v>CAR &amp; TRAVEL CHARGER</v>
      </c>
      <c r="K8516" t="str">
        <f>VLOOKUP(D8516,'Data Outlet'!$A$2:$D$17,4,FALSE)</f>
        <v>Citra Dewi</v>
      </c>
      <c r="L8516" t="str">
        <f>VLOOKUP(D8516,'Data Outlet'!$A$2:$D$17,2,FALSE)</f>
        <v>PONDOK INDAH MALL</v>
      </c>
    </row>
    <row r="8517" spans="1:12" x14ac:dyDescent="0.25">
      <c r="A8517" t="str">
        <f t="shared" si="266"/>
        <v>T-8516</v>
      </c>
      <c r="B8517" s="3" t="s">
        <v>2585</v>
      </c>
      <c r="C8517" s="6">
        <v>45456</v>
      </c>
      <c r="D8517" s="3" t="s">
        <v>46</v>
      </c>
      <c r="E8517" s="3" t="s">
        <v>2330</v>
      </c>
      <c r="F8517" s="10">
        <v>2</v>
      </c>
      <c r="G8517">
        <f>VLOOKUP(E8517,'Data Produk'!$A$2:$E$2517,5,FALSE)</f>
        <v>350000</v>
      </c>
      <c r="H8517">
        <f t="shared" si="267"/>
        <v>700000</v>
      </c>
      <c r="I8517" t="str">
        <f>VLOOKUP(E8517,'Data Produk'!$A$2:$E$2517,3,FALSE)</f>
        <v>BHINNEKA EOS PRO WGP15 GAMEPAD ELECTRA (WHITE)</v>
      </c>
      <c r="J8517" t="str">
        <f>VLOOKUP(E8517,'Data Produk'!$A$2:$E$2517,4,FALSE)</f>
        <v>GAMEPAD</v>
      </c>
      <c r="K8517" t="str">
        <f>VLOOKUP(D8517,'Data Outlet'!$A$2:$D$17,4,FALSE)</f>
        <v>Citra Dewi</v>
      </c>
      <c r="L8517" t="str">
        <f>VLOOKUP(D8517,'Data Outlet'!$A$2:$D$17,2,FALSE)</f>
        <v>PONDOK INDAH MALL</v>
      </c>
    </row>
    <row r="8518" spans="1:12" x14ac:dyDescent="0.25">
      <c r="A8518" t="str">
        <f t="shared" si="266"/>
        <v>T-8517</v>
      </c>
      <c r="B8518" s="3" t="s">
        <v>2585</v>
      </c>
      <c r="C8518" s="6">
        <v>45463</v>
      </c>
      <c r="D8518" s="3" t="s">
        <v>46</v>
      </c>
      <c r="E8518" s="3" t="s">
        <v>2528</v>
      </c>
      <c r="F8518" s="10">
        <v>1</v>
      </c>
      <c r="G8518">
        <f>VLOOKUP(E8518,'Data Produk'!$A$2:$E$2517,5,FALSE)</f>
        <v>20300</v>
      </c>
      <c r="H8518">
        <f t="shared" si="267"/>
        <v>20300</v>
      </c>
      <c r="I8518" t="str">
        <f>VLOOKUP(E8518,'Data Produk'!$A$2:$E$2517,3,FALSE)</f>
        <v>BHINNEKA DURALINK KCT1201 WHITE</v>
      </c>
      <c r="J8518" t="str">
        <f>VLOOKUP(E8518,'Data Produk'!$A$2:$E$2517,4,FALSE)</f>
        <v>CABLE</v>
      </c>
      <c r="K8518" t="str">
        <f>VLOOKUP(D8518,'Data Outlet'!$A$2:$D$17,4,FALSE)</f>
        <v>Citra Dewi</v>
      </c>
      <c r="L8518" t="str">
        <f>VLOOKUP(D8518,'Data Outlet'!$A$2:$D$17,2,FALSE)</f>
        <v>PONDOK INDAH MALL</v>
      </c>
    </row>
    <row r="8519" spans="1:12" x14ac:dyDescent="0.25">
      <c r="A8519" t="str">
        <f t="shared" si="266"/>
        <v>T-8518</v>
      </c>
      <c r="B8519" s="3" t="s">
        <v>2585</v>
      </c>
      <c r="C8519" s="6">
        <v>45473</v>
      </c>
      <c r="D8519" s="3" t="s">
        <v>46</v>
      </c>
      <c r="E8519" s="3" t="s">
        <v>2393</v>
      </c>
      <c r="F8519" s="10">
        <v>1</v>
      </c>
      <c r="G8519">
        <f>VLOOKUP(E8519,'Data Produk'!$A$2:$E$2517,5,FALSE)</f>
        <v>241500</v>
      </c>
      <c r="H8519">
        <f t="shared" si="267"/>
        <v>241500</v>
      </c>
      <c r="I8519" t="str">
        <f>VLOOKUP(E8519,'Data Produk'!$A$2:$E$2517,3,FALSE)</f>
        <v>BHINNEKA ATOM96 95% MECHANICAL KEYBOARD SKY BLUE RED SWITCH</v>
      </c>
      <c r="J8519" t="str">
        <f>VLOOKUP(E8519,'Data Produk'!$A$2:$E$2517,4,FALSE)</f>
        <v>KEYBOARD GAMING</v>
      </c>
      <c r="K8519" t="str">
        <f>VLOOKUP(D8519,'Data Outlet'!$A$2:$D$17,4,FALSE)</f>
        <v>Citra Dewi</v>
      </c>
      <c r="L8519" t="str">
        <f>VLOOKUP(D8519,'Data Outlet'!$A$2:$D$17,2,FALSE)</f>
        <v>PONDOK INDAH MALL</v>
      </c>
    </row>
    <row r="8520" spans="1:12" x14ac:dyDescent="0.25">
      <c r="A8520" t="str">
        <f t="shared" si="266"/>
        <v>T-8519</v>
      </c>
      <c r="B8520" s="3" t="s">
        <v>2585</v>
      </c>
      <c r="C8520" s="6">
        <v>45448</v>
      </c>
      <c r="D8520" s="3" t="s">
        <v>46</v>
      </c>
      <c r="E8520" s="3" t="s">
        <v>2370</v>
      </c>
      <c r="F8520" s="10">
        <v>3</v>
      </c>
      <c r="G8520">
        <f>VLOOKUP(E8520,'Data Produk'!$A$2:$E$2517,5,FALSE)</f>
        <v>83300</v>
      </c>
      <c r="H8520">
        <f t="shared" si="267"/>
        <v>249900</v>
      </c>
      <c r="I8520" t="str">
        <f>VLOOKUP(E8520,'Data Produk'!$A$2:$E$2517,3,FALSE)</f>
        <v>BHINNEKA AGILE MP903 GAMING MOUSEPAD WHITE</v>
      </c>
      <c r="J8520" t="str">
        <f>VLOOKUP(E8520,'Data Produk'!$A$2:$E$2517,4,FALSE)</f>
        <v>GAMING MOUSEPAD</v>
      </c>
      <c r="K8520" t="str">
        <f>VLOOKUP(D8520,'Data Outlet'!$A$2:$D$17,4,FALSE)</f>
        <v>Citra Dewi</v>
      </c>
      <c r="L8520" t="str">
        <f>VLOOKUP(D8520,'Data Outlet'!$A$2:$D$17,2,FALSE)</f>
        <v>PONDOK INDAH MALL</v>
      </c>
    </row>
    <row r="8521" spans="1:12" x14ac:dyDescent="0.25">
      <c r="A8521" t="str">
        <f t="shared" si="266"/>
        <v>T-8520</v>
      </c>
      <c r="B8521" s="3" t="s">
        <v>2585</v>
      </c>
      <c r="C8521" s="6">
        <v>45452</v>
      </c>
      <c r="D8521" s="3" t="s">
        <v>46</v>
      </c>
      <c r="E8521" s="3" t="s">
        <v>2308</v>
      </c>
      <c r="F8521" s="10">
        <v>2</v>
      </c>
      <c r="G8521">
        <f>VLOOKUP(E8521,'Data Produk'!$A$2:$E$2517,5,FALSE)</f>
        <v>83300</v>
      </c>
      <c r="H8521">
        <f t="shared" si="267"/>
        <v>166600</v>
      </c>
      <c r="I8521" t="str">
        <f>VLOOKUP(E8521,'Data Produk'!$A$2:$E$2517,3,FALSE)</f>
        <v>BHINNEKA WAVE11 TW11 V2 TRUE WIRELESS BLACK</v>
      </c>
      <c r="J8521" t="str">
        <f>VLOOKUP(E8521,'Data Produk'!$A$2:$E$2517,4,FALSE)</f>
        <v>TWS</v>
      </c>
      <c r="K8521" t="str">
        <f>VLOOKUP(D8521,'Data Outlet'!$A$2:$D$17,4,FALSE)</f>
        <v>Citra Dewi</v>
      </c>
      <c r="L8521" t="str">
        <f>VLOOKUP(D8521,'Data Outlet'!$A$2:$D$17,2,FALSE)</f>
        <v>PONDOK INDAH MALL</v>
      </c>
    </row>
    <row r="8522" spans="1:12" x14ac:dyDescent="0.25">
      <c r="A8522" t="str">
        <f t="shared" si="266"/>
        <v>T-8521</v>
      </c>
      <c r="B8522" s="3" t="s">
        <v>2585</v>
      </c>
      <c r="C8522" s="6">
        <v>45471</v>
      </c>
      <c r="D8522" s="3" t="s">
        <v>46</v>
      </c>
      <c r="E8522" s="3" t="s">
        <v>2365</v>
      </c>
      <c r="F8522" s="10">
        <v>3</v>
      </c>
      <c r="G8522">
        <f>VLOOKUP(E8522,'Data Produk'!$A$2:$E$2517,5,FALSE)</f>
        <v>262500</v>
      </c>
      <c r="H8522">
        <f t="shared" si="267"/>
        <v>787500</v>
      </c>
      <c r="I8522" t="str">
        <f>VLOOKUP(E8522,'Data Produk'!$A$2:$E$2517,3,FALSE)</f>
        <v>BHINNEKA EOS LITE GP15L GAMEPAD ORION (BLACK)</v>
      </c>
      <c r="J8522" t="str">
        <f>VLOOKUP(E8522,'Data Produk'!$A$2:$E$2517,4,FALSE)</f>
        <v>GAMEPAD</v>
      </c>
      <c r="K8522" t="str">
        <f>VLOOKUP(D8522,'Data Outlet'!$A$2:$D$17,4,FALSE)</f>
        <v>Citra Dewi</v>
      </c>
      <c r="L8522" t="str">
        <f>VLOOKUP(D8522,'Data Outlet'!$A$2:$D$17,2,FALSE)</f>
        <v>PONDOK INDAH MALL</v>
      </c>
    </row>
    <row r="8523" spans="1:12" x14ac:dyDescent="0.25">
      <c r="A8523" t="str">
        <f t="shared" si="266"/>
        <v>T-8522</v>
      </c>
      <c r="B8523" s="3" t="s">
        <v>2585</v>
      </c>
      <c r="C8523" s="6">
        <v>45473</v>
      </c>
      <c r="D8523" s="3" t="s">
        <v>46</v>
      </c>
      <c r="E8523" s="3" t="s">
        <v>2347</v>
      </c>
      <c r="F8523" s="10">
        <v>3</v>
      </c>
      <c r="G8523">
        <f>VLOOKUP(E8523,'Data Produk'!$A$2:$E$2517,5,FALSE)</f>
        <v>174300</v>
      </c>
      <c r="H8523">
        <f t="shared" si="267"/>
        <v>522900</v>
      </c>
      <c r="I8523" t="str">
        <f>VLOOKUP(E8523,'Data Produk'!$A$2:$E$2517,3,FALSE)</f>
        <v>BHINNEKA GO TUNE WH06 WIRELESS HEADSET GUN (BLACK)</v>
      </c>
      <c r="J8523" t="str">
        <f>VLOOKUP(E8523,'Data Produk'!$A$2:$E$2517,4,FALSE)</f>
        <v>WIRELESS HEADSET</v>
      </c>
      <c r="K8523" t="str">
        <f>VLOOKUP(D8523,'Data Outlet'!$A$2:$D$17,4,FALSE)</f>
        <v>Citra Dewi</v>
      </c>
      <c r="L8523" t="str">
        <f>VLOOKUP(D8523,'Data Outlet'!$A$2:$D$17,2,FALSE)</f>
        <v>PONDOK INDAH MALL</v>
      </c>
    </row>
    <row r="8524" spans="1:12" x14ac:dyDescent="0.25">
      <c r="A8524" t="str">
        <f t="shared" ref="A8524:A8587" si="268">"T-"&amp;ROW()-1</f>
        <v>T-8523</v>
      </c>
      <c r="B8524" s="3" t="s">
        <v>2585</v>
      </c>
      <c r="C8524" s="6">
        <v>45452</v>
      </c>
      <c r="D8524" s="3" t="s">
        <v>46</v>
      </c>
      <c r="E8524" s="3" t="s">
        <v>2566</v>
      </c>
      <c r="F8524" s="10">
        <v>1</v>
      </c>
      <c r="G8524">
        <f>VLOOKUP(E8524,'Data Produk'!$A$2:$E$2517,5,FALSE)</f>
        <v>262500</v>
      </c>
      <c r="H8524">
        <f t="shared" si="267"/>
        <v>262500</v>
      </c>
      <c r="I8524" t="str">
        <f>VLOOKUP(E8524,'Data Produk'!$A$2:$E$2517,3,FALSE)</f>
        <v>BHINNEKA POWER PLUS 65W 3-PORTS GAN CHARGER (PPS/PD+QC) WHITE</v>
      </c>
      <c r="J8524" t="str">
        <f>VLOOKUP(E8524,'Data Produk'!$A$2:$E$2517,4,FALSE)</f>
        <v>CHARGER</v>
      </c>
      <c r="K8524" t="str">
        <f>VLOOKUP(D8524,'Data Outlet'!$A$2:$D$17,4,FALSE)</f>
        <v>Citra Dewi</v>
      </c>
      <c r="L8524" t="str">
        <f>VLOOKUP(D8524,'Data Outlet'!$A$2:$D$17,2,FALSE)</f>
        <v>PONDOK INDAH MALL</v>
      </c>
    </row>
    <row r="8525" spans="1:12" x14ac:dyDescent="0.25">
      <c r="A8525" t="str">
        <f t="shared" si="268"/>
        <v>T-8524</v>
      </c>
      <c r="B8525" s="3" t="s">
        <v>2585</v>
      </c>
      <c r="C8525" s="6">
        <v>45457</v>
      </c>
      <c r="D8525" s="3" t="s">
        <v>46</v>
      </c>
      <c r="E8525" s="3" t="s">
        <v>2509</v>
      </c>
      <c r="F8525" s="10">
        <v>3</v>
      </c>
      <c r="G8525">
        <f>VLOOKUP(E8525,'Data Produk'!$A$2:$E$2517,5,FALSE)</f>
        <v>52500</v>
      </c>
      <c r="H8525">
        <f t="shared" si="267"/>
        <v>157500</v>
      </c>
      <c r="I8525" t="str">
        <f>VLOOKUP(E8525,'Data Produk'!$A$2:$E$2517,3,FALSE)</f>
        <v>BHINNEKA POWER MOVE 30W 2-PORTS CAR CHARGER (PD+QC) BLACK</v>
      </c>
      <c r="J8525" t="str">
        <f>VLOOKUP(E8525,'Data Produk'!$A$2:$E$2517,4,FALSE)</f>
        <v>CAR &amp; TRAVEL CHARGER</v>
      </c>
      <c r="K8525" t="str">
        <f>VLOOKUP(D8525,'Data Outlet'!$A$2:$D$17,4,FALSE)</f>
        <v>Citra Dewi</v>
      </c>
      <c r="L8525" t="str">
        <f>VLOOKUP(D8525,'Data Outlet'!$A$2:$D$17,2,FALSE)</f>
        <v>PONDOK INDAH MALL</v>
      </c>
    </row>
    <row r="8526" spans="1:12" x14ac:dyDescent="0.25">
      <c r="A8526" t="str">
        <f t="shared" si="268"/>
        <v>T-8525</v>
      </c>
      <c r="B8526" s="3" t="s">
        <v>2585</v>
      </c>
      <c r="C8526" s="6">
        <v>45456</v>
      </c>
      <c r="D8526" s="3" t="s">
        <v>46</v>
      </c>
      <c r="E8526" s="3" t="s">
        <v>2567</v>
      </c>
      <c r="F8526" s="10">
        <v>1</v>
      </c>
      <c r="G8526">
        <f>VLOOKUP(E8526,'Data Produk'!$A$2:$E$2517,5,FALSE)</f>
        <v>112000</v>
      </c>
      <c r="H8526">
        <f t="shared" si="267"/>
        <v>112000</v>
      </c>
      <c r="I8526" t="str">
        <f>VLOOKUP(E8526,'Data Produk'!$A$2:$E$2517,3,FALSE)</f>
        <v>BHINNEKA KANATA S VX9S GAMING MOUSE PINK</v>
      </c>
      <c r="J8526" t="str">
        <f>VLOOKUP(E8526,'Data Produk'!$A$2:$E$2517,4,FALSE)</f>
        <v>MOUSE GAMING</v>
      </c>
      <c r="K8526" t="str">
        <f>VLOOKUP(D8526,'Data Outlet'!$A$2:$D$17,4,FALSE)</f>
        <v>Citra Dewi</v>
      </c>
      <c r="L8526" t="str">
        <f>VLOOKUP(D8526,'Data Outlet'!$A$2:$D$17,2,FALSE)</f>
        <v>PONDOK INDAH MALL</v>
      </c>
    </row>
    <row r="8527" spans="1:12" x14ac:dyDescent="0.25">
      <c r="A8527" t="str">
        <f t="shared" si="268"/>
        <v>T-8526</v>
      </c>
      <c r="B8527" s="3" t="s">
        <v>2585</v>
      </c>
      <c r="C8527" s="6">
        <v>45468</v>
      </c>
      <c r="D8527" s="3" t="s">
        <v>46</v>
      </c>
      <c r="E8527" s="3" t="s">
        <v>2382</v>
      </c>
      <c r="F8527" s="10">
        <v>4</v>
      </c>
      <c r="G8527">
        <f>VLOOKUP(E8527,'Data Produk'!$A$2:$E$2517,5,FALSE)</f>
        <v>0</v>
      </c>
      <c r="H8527">
        <f t="shared" si="267"/>
        <v>0</v>
      </c>
      <c r="I8527" t="str">
        <f>VLOOKUP(E8527,'Data Produk'!$A$2:$E$2517,3,FALSE)</f>
        <v>ACK02 SANJI Keycaps One Piece Original</v>
      </c>
      <c r="J8527" t="str">
        <f>VLOOKUP(E8527,'Data Produk'!$A$2:$E$2517,4,FALSE)</f>
        <v>OTHER ACCESSORIES</v>
      </c>
      <c r="K8527" t="str">
        <f>VLOOKUP(D8527,'Data Outlet'!$A$2:$D$17,4,FALSE)</f>
        <v>Citra Dewi</v>
      </c>
      <c r="L8527" t="str">
        <f>VLOOKUP(D8527,'Data Outlet'!$A$2:$D$17,2,FALSE)</f>
        <v>PONDOK INDAH MALL</v>
      </c>
    </row>
    <row r="8528" spans="1:12" x14ac:dyDescent="0.25">
      <c r="A8528" t="str">
        <f t="shared" si="268"/>
        <v>T-8527</v>
      </c>
      <c r="B8528" s="3" t="s">
        <v>2585</v>
      </c>
      <c r="C8528" s="6">
        <v>45451</v>
      </c>
      <c r="D8528" s="3" t="s">
        <v>46</v>
      </c>
      <c r="E8528" s="3" t="s">
        <v>2312</v>
      </c>
      <c r="F8528" s="10">
        <v>3</v>
      </c>
      <c r="G8528">
        <f>VLOOKUP(E8528,'Data Produk'!$A$2:$E$2517,5,FALSE)</f>
        <v>160300</v>
      </c>
      <c r="H8528">
        <f t="shared" si="267"/>
        <v>480900</v>
      </c>
      <c r="I8528" t="str">
        <f>VLOOKUP(E8528,'Data Produk'!$A$2:$E$2517,3,FALSE)</f>
        <v>BHINNEKA POWER PACK T1 10.000 mAh 22,5W POWERBANK BLACK</v>
      </c>
      <c r="J8528" t="str">
        <f>VLOOKUP(E8528,'Data Produk'!$A$2:$E$2517,4,FALSE)</f>
        <v>POWERBANK</v>
      </c>
      <c r="K8528" t="str">
        <f>VLOOKUP(D8528,'Data Outlet'!$A$2:$D$17,4,FALSE)</f>
        <v>Citra Dewi</v>
      </c>
      <c r="L8528" t="str">
        <f>VLOOKUP(D8528,'Data Outlet'!$A$2:$D$17,2,FALSE)</f>
        <v>PONDOK INDAH MALL</v>
      </c>
    </row>
    <row r="8529" spans="1:12" x14ac:dyDescent="0.25">
      <c r="A8529" t="str">
        <f t="shared" si="268"/>
        <v>T-8528</v>
      </c>
      <c r="B8529" s="3" t="s">
        <v>2585</v>
      </c>
      <c r="C8529" s="6">
        <v>45454</v>
      </c>
      <c r="D8529" s="3" t="s">
        <v>46</v>
      </c>
      <c r="E8529" s="3" t="s">
        <v>2507</v>
      </c>
      <c r="F8529" s="10">
        <v>2</v>
      </c>
      <c r="G8529">
        <f>VLOOKUP(E8529,'Data Produk'!$A$2:$E$2517,5,FALSE)</f>
        <v>97300</v>
      </c>
      <c r="H8529">
        <f t="shared" si="267"/>
        <v>194600</v>
      </c>
      <c r="I8529" t="str">
        <f>VLOOKUP(E8529,'Data Produk'!$A$2:$E$2517,3,FALSE)</f>
        <v>BHINNEKA POWER PURE 33W 2-PORTS USB CHARGER (PD+QC) WHITE</v>
      </c>
      <c r="J8529" t="str">
        <f>VLOOKUP(E8529,'Data Produk'!$A$2:$E$2517,4,FALSE)</f>
        <v>CHARGER</v>
      </c>
      <c r="K8529" t="str">
        <f>VLOOKUP(D8529,'Data Outlet'!$A$2:$D$17,4,FALSE)</f>
        <v>Citra Dewi</v>
      </c>
      <c r="L8529" t="str">
        <f>VLOOKUP(D8529,'Data Outlet'!$A$2:$D$17,2,FALSE)</f>
        <v>PONDOK INDAH MALL</v>
      </c>
    </row>
    <row r="8530" spans="1:12" x14ac:dyDescent="0.25">
      <c r="A8530" t="str">
        <f t="shared" si="268"/>
        <v>T-8529</v>
      </c>
      <c r="B8530" s="3" t="s">
        <v>2585</v>
      </c>
      <c r="C8530" s="6">
        <v>45444</v>
      </c>
      <c r="D8530" s="3" t="s">
        <v>46</v>
      </c>
      <c r="E8530" s="3" t="s">
        <v>2334</v>
      </c>
      <c r="F8530" s="10">
        <v>3</v>
      </c>
      <c r="G8530">
        <f>VLOOKUP(E8530,'Data Produk'!$A$2:$E$2517,5,FALSE)</f>
        <v>160300</v>
      </c>
      <c r="H8530">
        <f t="shared" si="267"/>
        <v>480900</v>
      </c>
      <c r="I8530" t="str">
        <f>VLOOKUP(E8530,'Data Produk'!$A$2:$E$2517,3,FALSE)</f>
        <v>BHINNEKA GO VIBE WH05 WIRELESS HEADSET BLUE</v>
      </c>
      <c r="J8530" t="str">
        <f>VLOOKUP(E8530,'Data Produk'!$A$2:$E$2517,4,FALSE)</f>
        <v>WIRELESS HEADSET</v>
      </c>
      <c r="K8530" t="str">
        <f>VLOOKUP(D8530,'Data Outlet'!$A$2:$D$17,4,FALSE)</f>
        <v>Citra Dewi</v>
      </c>
      <c r="L8530" t="str">
        <f>VLOOKUP(D8530,'Data Outlet'!$A$2:$D$17,2,FALSE)</f>
        <v>PONDOK INDAH MALL</v>
      </c>
    </row>
    <row r="8531" spans="1:12" x14ac:dyDescent="0.25">
      <c r="A8531" t="str">
        <f t="shared" si="268"/>
        <v>T-8530</v>
      </c>
      <c r="B8531" s="3" t="s">
        <v>2585</v>
      </c>
      <c r="C8531" s="6">
        <v>45447</v>
      </c>
      <c r="D8531" s="3" t="s">
        <v>46</v>
      </c>
      <c r="E8531" s="3" t="s">
        <v>2355</v>
      </c>
      <c r="F8531" s="10">
        <v>1</v>
      </c>
      <c r="G8531">
        <f>VLOOKUP(E8531,'Data Produk'!$A$2:$E$2517,5,FALSE)</f>
        <v>350000</v>
      </c>
      <c r="H8531">
        <f t="shared" si="267"/>
        <v>350000</v>
      </c>
      <c r="I8531" t="str">
        <f>VLOOKUP(E8531,'Data Produk'!$A$2:$E$2517,3,FALSE)</f>
        <v>BHINNEKA NOVA PRO WGP14 V2 GAMEPAD SOLARIS (RAINBOW)</v>
      </c>
      <c r="J8531" t="str">
        <f>VLOOKUP(E8531,'Data Produk'!$A$2:$E$2517,4,FALSE)</f>
        <v>GAMEPAD</v>
      </c>
      <c r="K8531" t="str">
        <f>VLOOKUP(D8531,'Data Outlet'!$A$2:$D$17,4,FALSE)</f>
        <v>Citra Dewi</v>
      </c>
      <c r="L8531" t="str">
        <f>VLOOKUP(D8531,'Data Outlet'!$A$2:$D$17,2,FALSE)</f>
        <v>PONDOK INDAH MALL</v>
      </c>
    </row>
    <row r="8532" spans="1:12" x14ac:dyDescent="0.25">
      <c r="A8532" t="str">
        <f t="shared" si="268"/>
        <v>T-8531</v>
      </c>
      <c r="B8532" s="3" t="s">
        <v>2585</v>
      </c>
      <c r="C8532" s="6">
        <v>45456</v>
      </c>
      <c r="D8532" s="3" t="s">
        <v>46</v>
      </c>
      <c r="E8532" s="3" t="s">
        <v>2345</v>
      </c>
      <c r="F8532" s="10">
        <v>1</v>
      </c>
      <c r="G8532">
        <f>VLOOKUP(E8532,'Data Produk'!$A$2:$E$2517,5,FALSE)</f>
        <v>230300</v>
      </c>
      <c r="H8532">
        <f t="shared" si="267"/>
        <v>230300</v>
      </c>
      <c r="I8532" t="str">
        <f>VLOOKUP(E8532,'Data Produk'!$A$2:$E$2517,3,FALSE)</f>
        <v>BHINNEKA ATOM81 75% MECHANICAL KEYBOARD NAVY BLUE BLUE SWITCH</v>
      </c>
      <c r="J8532" t="str">
        <f>VLOOKUP(E8532,'Data Produk'!$A$2:$E$2517,4,FALSE)</f>
        <v>KEYBOARD GAMING</v>
      </c>
      <c r="K8532" t="str">
        <f>VLOOKUP(D8532,'Data Outlet'!$A$2:$D$17,4,FALSE)</f>
        <v>Citra Dewi</v>
      </c>
      <c r="L8532" t="str">
        <f>VLOOKUP(D8532,'Data Outlet'!$A$2:$D$17,2,FALSE)</f>
        <v>PONDOK INDAH MALL</v>
      </c>
    </row>
    <row r="8533" spans="1:12" x14ac:dyDescent="0.25">
      <c r="A8533" t="str">
        <f t="shared" si="268"/>
        <v>T-8532</v>
      </c>
      <c r="B8533" s="3" t="s">
        <v>2585</v>
      </c>
      <c r="C8533" s="6">
        <v>45445</v>
      </c>
      <c r="D8533" s="3" t="s">
        <v>46</v>
      </c>
      <c r="E8533" s="3" t="s">
        <v>2500</v>
      </c>
      <c r="F8533" s="10">
        <v>1</v>
      </c>
      <c r="G8533">
        <f>VLOOKUP(E8533,'Data Produk'!$A$2:$E$2517,5,FALSE)</f>
        <v>34300</v>
      </c>
      <c r="H8533">
        <f t="shared" si="267"/>
        <v>34300</v>
      </c>
      <c r="I8533" t="str">
        <f>VLOOKUP(E8533,'Data Produk'!$A$2:$E$2517,3,FALSE)</f>
        <v>BHINNEKA DURALINK KLB2001 BLACK</v>
      </c>
      <c r="J8533" t="str">
        <f>VLOOKUP(E8533,'Data Produk'!$A$2:$E$2517,4,FALSE)</f>
        <v>CABLE</v>
      </c>
      <c r="K8533" t="str">
        <f>VLOOKUP(D8533,'Data Outlet'!$A$2:$D$17,4,FALSE)</f>
        <v>Citra Dewi</v>
      </c>
      <c r="L8533" t="str">
        <f>VLOOKUP(D8533,'Data Outlet'!$A$2:$D$17,2,FALSE)</f>
        <v>PONDOK INDAH MALL</v>
      </c>
    </row>
    <row r="8534" spans="1:12" x14ac:dyDescent="0.25">
      <c r="A8534" t="str">
        <f t="shared" si="268"/>
        <v>T-8533</v>
      </c>
      <c r="B8534" s="3" t="s">
        <v>2585</v>
      </c>
      <c r="C8534" s="6">
        <v>45467</v>
      </c>
      <c r="D8534" s="3" t="s">
        <v>46</v>
      </c>
      <c r="E8534" s="3" t="s">
        <v>2543</v>
      </c>
      <c r="F8534" s="10">
        <v>2</v>
      </c>
      <c r="G8534">
        <f>VLOOKUP(E8534,'Data Produk'!$A$2:$E$2517,5,FALSE)</f>
        <v>139300</v>
      </c>
      <c r="H8534">
        <f t="shared" si="267"/>
        <v>278600</v>
      </c>
      <c r="I8534" t="str">
        <f>VLOOKUP(E8534,'Data Produk'!$A$2:$E$2517,3,FALSE)</f>
        <v>BHINNEKA WAVE13 TW13 TRUE WIRELESS BLUE</v>
      </c>
      <c r="J8534" t="str">
        <f>VLOOKUP(E8534,'Data Produk'!$A$2:$E$2517,4,FALSE)</f>
        <v>TWS</v>
      </c>
      <c r="K8534" t="str">
        <f>VLOOKUP(D8534,'Data Outlet'!$A$2:$D$17,4,FALSE)</f>
        <v>Citra Dewi</v>
      </c>
      <c r="L8534" t="str">
        <f>VLOOKUP(D8534,'Data Outlet'!$A$2:$D$17,2,FALSE)</f>
        <v>PONDOK INDAH MALL</v>
      </c>
    </row>
    <row r="8535" spans="1:12" x14ac:dyDescent="0.25">
      <c r="A8535" t="str">
        <f t="shared" si="268"/>
        <v>T-8534</v>
      </c>
      <c r="B8535" s="3" t="s">
        <v>2585</v>
      </c>
      <c r="C8535" s="6">
        <v>45468</v>
      </c>
      <c r="D8535" s="3" t="s">
        <v>46</v>
      </c>
      <c r="E8535" s="3" t="s">
        <v>2399</v>
      </c>
      <c r="F8535" s="10">
        <v>1</v>
      </c>
      <c r="G8535">
        <f>VLOOKUP(E8535,'Data Produk'!$A$2:$E$2517,5,FALSE)</f>
        <v>139300</v>
      </c>
      <c r="H8535">
        <f t="shared" si="267"/>
        <v>139300</v>
      </c>
      <c r="I8535" t="str">
        <f>VLOOKUP(E8535,'Data Produk'!$A$2:$E$2517,3,FALSE)</f>
        <v>BHINNEKA VENOM II WGC2 GAMING MOUSE GREEN</v>
      </c>
      <c r="J8535" t="str">
        <f>VLOOKUP(E8535,'Data Produk'!$A$2:$E$2517,4,FALSE)</f>
        <v>MOUSE GAMING</v>
      </c>
      <c r="K8535" t="str">
        <f>VLOOKUP(D8535,'Data Outlet'!$A$2:$D$17,4,FALSE)</f>
        <v>Citra Dewi</v>
      </c>
      <c r="L8535" t="str">
        <f>VLOOKUP(D8535,'Data Outlet'!$A$2:$D$17,2,FALSE)</f>
        <v>PONDOK INDAH MALL</v>
      </c>
    </row>
    <row r="8536" spans="1:12" x14ac:dyDescent="0.25">
      <c r="A8536" t="str">
        <f t="shared" si="268"/>
        <v>T-8535</v>
      </c>
      <c r="B8536" s="3" t="s">
        <v>2585</v>
      </c>
      <c r="C8536" s="6">
        <v>45448</v>
      </c>
      <c r="D8536" s="3" t="s">
        <v>46</v>
      </c>
      <c r="E8536" s="3" t="s">
        <v>2466</v>
      </c>
      <c r="F8536" s="10">
        <v>1</v>
      </c>
      <c r="G8536">
        <f>VLOOKUP(E8536,'Data Produk'!$A$2:$E$2517,5,FALSE)</f>
        <v>69300</v>
      </c>
      <c r="H8536">
        <f t="shared" si="267"/>
        <v>69300</v>
      </c>
      <c r="I8536" t="str">
        <f>VLOOKUP(E8536,'Data Produk'!$A$2:$E$2517,3,FALSE)</f>
        <v>BHINNEKA AGILE MP453 GAMING MOUSEPAD WHITE</v>
      </c>
      <c r="J8536" t="str">
        <f>VLOOKUP(E8536,'Data Produk'!$A$2:$E$2517,4,FALSE)</f>
        <v>GAMING MOUSEPAD</v>
      </c>
      <c r="K8536" t="str">
        <f>VLOOKUP(D8536,'Data Outlet'!$A$2:$D$17,4,FALSE)</f>
        <v>Citra Dewi</v>
      </c>
      <c r="L8536" t="str">
        <f>VLOOKUP(D8536,'Data Outlet'!$A$2:$D$17,2,FALSE)</f>
        <v>PONDOK INDAH MALL</v>
      </c>
    </row>
    <row r="8537" spans="1:12" x14ac:dyDescent="0.25">
      <c r="A8537" t="str">
        <f t="shared" si="268"/>
        <v>T-8536</v>
      </c>
      <c r="B8537" s="3" t="s">
        <v>2585</v>
      </c>
      <c r="C8537" s="6">
        <v>45472</v>
      </c>
      <c r="D8537" s="3" t="s">
        <v>46</v>
      </c>
      <c r="E8537" s="3" t="s">
        <v>2545</v>
      </c>
      <c r="F8537" s="10">
        <v>2</v>
      </c>
      <c r="G8537">
        <f>VLOOKUP(E8537,'Data Produk'!$A$2:$E$2517,5,FALSE)</f>
        <v>24500</v>
      </c>
      <c r="H8537">
        <f t="shared" si="267"/>
        <v>49000</v>
      </c>
      <c r="I8537" t="str">
        <f>VLOOKUP(E8537,'Data Produk'!$A$2:$E$2517,3,FALSE)</f>
        <v>BHINNEKA HYPERLINK KV65C1201 BLACK</v>
      </c>
      <c r="J8537" t="str">
        <f>VLOOKUP(E8537,'Data Produk'!$A$2:$E$2517,4,FALSE)</f>
        <v>CABLE</v>
      </c>
      <c r="K8537" t="str">
        <f>VLOOKUP(D8537,'Data Outlet'!$A$2:$D$17,4,FALSE)</f>
        <v>Citra Dewi</v>
      </c>
      <c r="L8537" t="str">
        <f>VLOOKUP(D8537,'Data Outlet'!$A$2:$D$17,2,FALSE)</f>
        <v>PONDOK INDAH MALL</v>
      </c>
    </row>
    <row r="8538" spans="1:12" x14ac:dyDescent="0.25">
      <c r="A8538" t="str">
        <f t="shared" si="268"/>
        <v>T-8537</v>
      </c>
      <c r="B8538" s="3" t="s">
        <v>2585</v>
      </c>
      <c r="C8538" s="6">
        <v>45444</v>
      </c>
      <c r="D8538" s="3" t="s">
        <v>46</v>
      </c>
      <c r="E8538" s="3" t="s">
        <v>2374</v>
      </c>
      <c r="F8538" s="10">
        <v>2</v>
      </c>
      <c r="G8538">
        <f>VLOOKUP(E8538,'Data Produk'!$A$2:$E$2517,5,FALSE)</f>
        <v>980000</v>
      </c>
      <c r="H8538">
        <f t="shared" si="267"/>
        <v>1960000</v>
      </c>
      <c r="I8538" t="str">
        <f>VLOOKUP(E8538,'Data Produk'!$A$2:$E$2517,3,FALSE)</f>
        <v>BHINNEKA FOA300P OFFICE CHAIR BLACK</v>
      </c>
      <c r="J8538" t="str">
        <f>VLOOKUP(E8538,'Data Produk'!$A$2:$E$2517,4,FALSE)</f>
        <v>OFFICE CHAIR</v>
      </c>
      <c r="K8538" t="str">
        <f>VLOOKUP(D8538,'Data Outlet'!$A$2:$D$17,4,FALSE)</f>
        <v>Citra Dewi</v>
      </c>
      <c r="L8538" t="str">
        <f>VLOOKUP(D8538,'Data Outlet'!$A$2:$D$17,2,FALSE)</f>
        <v>PONDOK INDAH MALL</v>
      </c>
    </row>
    <row r="8539" spans="1:12" x14ac:dyDescent="0.25">
      <c r="A8539" t="str">
        <f t="shared" si="268"/>
        <v>T-8538</v>
      </c>
      <c r="B8539" s="3" t="s">
        <v>2585</v>
      </c>
      <c r="C8539" s="6">
        <v>45419</v>
      </c>
      <c r="D8539" s="3" t="s">
        <v>46</v>
      </c>
      <c r="E8539" s="3" t="s">
        <v>2382</v>
      </c>
      <c r="F8539" s="10">
        <v>3</v>
      </c>
      <c r="G8539">
        <f>VLOOKUP(E8539,'Data Produk'!$A$2:$E$2517,5,FALSE)</f>
        <v>0</v>
      </c>
      <c r="H8539">
        <f t="shared" si="267"/>
        <v>0</v>
      </c>
      <c r="I8539" t="str">
        <f>VLOOKUP(E8539,'Data Produk'!$A$2:$E$2517,3,FALSE)</f>
        <v>ACK02 SANJI Keycaps One Piece Original</v>
      </c>
      <c r="J8539" t="str">
        <f>VLOOKUP(E8539,'Data Produk'!$A$2:$E$2517,4,FALSE)</f>
        <v>OTHER ACCESSORIES</v>
      </c>
      <c r="K8539" t="str">
        <f>VLOOKUP(D8539,'Data Outlet'!$A$2:$D$17,4,FALSE)</f>
        <v>Citra Dewi</v>
      </c>
      <c r="L8539" t="str">
        <f>VLOOKUP(D8539,'Data Outlet'!$A$2:$D$17,2,FALSE)</f>
        <v>PONDOK INDAH MALL</v>
      </c>
    </row>
    <row r="8540" spans="1:12" x14ac:dyDescent="0.25">
      <c r="A8540" t="str">
        <f t="shared" si="268"/>
        <v>T-8539</v>
      </c>
      <c r="B8540" s="3" t="s">
        <v>2585</v>
      </c>
      <c r="C8540" s="6">
        <v>45422</v>
      </c>
      <c r="D8540" s="3" t="s">
        <v>46</v>
      </c>
      <c r="E8540" s="3" t="s">
        <v>2416</v>
      </c>
      <c r="F8540" s="10">
        <v>3</v>
      </c>
      <c r="G8540">
        <f>VLOOKUP(E8540,'Data Produk'!$A$2:$E$2517,5,FALSE)</f>
        <v>139300</v>
      </c>
      <c r="H8540">
        <f t="shared" si="267"/>
        <v>417900</v>
      </c>
      <c r="I8540" t="str">
        <f>VLOOKUP(E8540,'Data Produk'!$A$2:$E$2517,3,FALSE)</f>
        <v>BHINNEKA CHIEF II HG20 GAMING HEADSET WHITE</v>
      </c>
      <c r="J8540" t="str">
        <f>VLOOKUP(E8540,'Data Produk'!$A$2:$E$2517,4,FALSE)</f>
        <v>GAMING HEADSET</v>
      </c>
      <c r="K8540" t="str">
        <f>VLOOKUP(D8540,'Data Outlet'!$A$2:$D$17,4,FALSE)</f>
        <v>Citra Dewi</v>
      </c>
      <c r="L8540" t="str">
        <f>VLOOKUP(D8540,'Data Outlet'!$A$2:$D$17,2,FALSE)</f>
        <v>PONDOK INDAH MALL</v>
      </c>
    </row>
    <row r="8541" spans="1:12" x14ac:dyDescent="0.25">
      <c r="A8541" t="str">
        <f t="shared" si="268"/>
        <v>T-8540</v>
      </c>
      <c r="B8541" s="3" t="s">
        <v>2585</v>
      </c>
      <c r="C8541" s="6">
        <v>45416</v>
      </c>
      <c r="D8541" s="3" t="s">
        <v>46</v>
      </c>
      <c r="E8541" s="3" t="s">
        <v>2390</v>
      </c>
      <c r="F8541" s="10">
        <v>2</v>
      </c>
      <c r="G8541">
        <f>VLOOKUP(E8541,'Data Produk'!$A$2:$E$2517,5,FALSE)</f>
        <v>230300</v>
      </c>
      <c r="H8541">
        <f t="shared" si="267"/>
        <v>460600</v>
      </c>
      <c r="I8541" t="str">
        <f>VLOOKUP(E8541,'Data Produk'!$A$2:$E$2517,3,FALSE)</f>
        <v>BHINNEKA ATOM81 75% MECHANICAL KEYBOARD SKY BLUE RED SWITCH</v>
      </c>
      <c r="J8541" t="str">
        <f>VLOOKUP(E8541,'Data Produk'!$A$2:$E$2517,4,FALSE)</f>
        <v>KEYBOARD GAMING</v>
      </c>
      <c r="K8541" t="str">
        <f>VLOOKUP(D8541,'Data Outlet'!$A$2:$D$17,4,FALSE)</f>
        <v>Citra Dewi</v>
      </c>
      <c r="L8541" t="str">
        <f>VLOOKUP(D8541,'Data Outlet'!$A$2:$D$17,2,FALSE)</f>
        <v>PONDOK INDAH MALL</v>
      </c>
    </row>
    <row r="8542" spans="1:12" x14ac:dyDescent="0.25">
      <c r="A8542" t="str">
        <f t="shared" si="268"/>
        <v>T-8541</v>
      </c>
      <c r="B8542" s="3" t="s">
        <v>2585</v>
      </c>
      <c r="C8542" s="6">
        <v>45414</v>
      </c>
      <c r="D8542" s="3" t="s">
        <v>46</v>
      </c>
      <c r="E8542" s="3" t="s">
        <v>2556</v>
      </c>
      <c r="F8542" s="10">
        <v>3</v>
      </c>
      <c r="G8542">
        <f>VLOOKUP(E8542,'Data Produk'!$A$2:$E$2517,5,FALSE)</f>
        <v>209300</v>
      </c>
      <c r="H8542">
        <f t="shared" si="267"/>
        <v>627900</v>
      </c>
      <c r="I8542" t="str">
        <f>VLOOKUP(E8542,'Data Produk'!$A$2:$E$2517,3,FALSE)</f>
        <v>BHINNEKA GO MOCHI65 WK896 OFFICE COMBO BLACK SESAME</v>
      </c>
      <c r="J8542" t="str">
        <f>VLOOKUP(E8542,'Data Produk'!$A$2:$E$2517,4,FALSE)</f>
        <v>OFFICE COMBO</v>
      </c>
      <c r="K8542" t="str">
        <f>VLOOKUP(D8542,'Data Outlet'!$A$2:$D$17,4,FALSE)</f>
        <v>Citra Dewi</v>
      </c>
      <c r="L8542" t="str">
        <f>VLOOKUP(D8542,'Data Outlet'!$A$2:$D$17,2,FALSE)</f>
        <v>PONDOK INDAH MALL</v>
      </c>
    </row>
    <row r="8543" spans="1:12" x14ac:dyDescent="0.25">
      <c r="A8543" t="str">
        <f t="shared" si="268"/>
        <v>T-8542</v>
      </c>
      <c r="B8543" s="3" t="s">
        <v>2585</v>
      </c>
      <c r="C8543" s="6">
        <v>45416</v>
      </c>
      <c r="D8543" s="3" t="s">
        <v>46</v>
      </c>
      <c r="E8543" s="3" t="s">
        <v>2335</v>
      </c>
      <c r="F8543" s="10">
        <v>1</v>
      </c>
      <c r="G8543">
        <f>VLOOKUP(E8543,'Data Produk'!$A$2:$E$2517,5,FALSE)</f>
        <v>174300</v>
      </c>
      <c r="H8543">
        <f t="shared" si="267"/>
        <v>174300</v>
      </c>
      <c r="I8543" t="str">
        <f>VLOOKUP(E8543,'Data Produk'!$A$2:$E$2517,3,FALSE)</f>
        <v>BHINNEKA GO TUNE WH06 WIRELESS HEADSET BEIGE</v>
      </c>
      <c r="J8543" t="str">
        <f>VLOOKUP(E8543,'Data Produk'!$A$2:$E$2517,4,FALSE)</f>
        <v>WIRELESS HEADSET</v>
      </c>
      <c r="K8543" t="str">
        <f>VLOOKUP(D8543,'Data Outlet'!$A$2:$D$17,4,FALSE)</f>
        <v>Citra Dewi</v>
      </c>
      <c r="L8543" t="str">
        <f>VLOOKUP(D8543,'Data Outlet'!$A$2:$D$17,2,FALSE)</f>
        <v>PONDOK INDAH MALL</v>
      </c>
    </row>
    <row r="8544" spans="1:12" x14ac:dyDescent="0.25">
      <c r="A8544" t="str">
        <f t="shared" si="268"/>
        <v>T-8543</v>
      </c>
      <c r="B8544" s="3" t="s">
        <v>2585</v>
      </c>
      <c r="C8544" s="6">
        <v>45420</v>
      </c>
      <c r="D8544" s="3" t="s">
        <v>46</v>
      </c>
      <c r="E8544" s="3" t="s">
        <v>2334</v>
      </c>
      <c r="F8544" s="10">
        <v>2</v>
      </c>
      <c r="G8544">
        <f>VLOOKUP(E8544,'Data Produk'!$A$2:$E$2517,5,FALSE)</f>
        <v>160300</v>
      </c>
      <c r="H8544">
        <f t="shared" si="267"/>
        <v>320600</v>
      </c>
      <c r="I8544" t="str">
        <f>VLOOKUP(E8544,'Data Produk'!$A$2:$E$2517,3,FALSE)</f>
        <v>BHINNEKA GO VIBE WH05 WIRELESS HEADSET BLUE</v>
      </c>
      <c r="J8544" t="str">
        <f>VLOOKUP(E8544,'Data Produk'!$A$2:$E$2517,4,FALSE)</f>
        <v>WIRELESS HEADSET</v>
      </c>
      <c r="K8544" t="str">
        <f>VLOOKUP(D8544,'Data Outlet'!$A$2:$D$17,4,FALSE)</f>
        <v>Citra Dewi</v>
      </c>
      <c r="L8544" t="str">
        <f>VLOOKUP(D8544,'Data Outlet'!$A$2:$D$17,2,FALSE)</f>
        <v>PONDOK INDAH MALL</v>
      </c>
    </row>
    <row r="8545" spans="1:12" x14ac:dyDescent="0.25">
      <c r="A8545" t="str">
        <f t="shared" si="268"/>
        <v>T-8544</v>
      </c>
      <c r="B8545" s="3" t="s">
        <v>2585</v>
      </c>
      <c r="C8545" s="6">
        <v>45428</v>
      </c>
      <c r="D8545" s="3" t="s">
        <v>46</v>
      </c>
      <c r="E8545" s="3" t="s">
        <v>2365</v>
      </c>
      <c r="F8545" s="10">
        <v>1</v>
      </c>
      <c r="G8545">
        <f>VLOOKUP(E8545,'Data Produk'!$A$2:$E$2517,5,FALSE)</f>
        <v>262500</v>
      </c>
      <c r="H8545">
        <f t="shared" si="267"/>
        <v>262500</v>
      </c>
      <c r="I8545" t="str">
        <f>VLOOKUP(E8545,'Data Produk'!$A$2:$E$2517,3,FALSE)</f>
        <v>BHINNEKA EOS LITE GP15L GAMEPAD ORION (BLACK)</v>
      </c>
      <c r="J8545" t="str">
        <f>VLOOKUP(E8545,'Data Produk'!$A$2:$E$2517,4,FALSE)</f>
        <v>GAMEPAD</v>
      </c>
      <c r="K8545" t="str">
        <f>VLOOKUP(D8545,'Data Outlet'!$A$2:$D$17,4,FALSE)</f>
        <v>Citra Dewi</v>
      </c>
      <c r="L8545" t="str">
        <f>VLOOKUP(D8545,'Data Outlet'!$A$2:$D$17,2,FALSE)</f>
        <v>PONDOK INDAH MALL</v>
      </c>
    </row>
    <row r="8546" spans="1:12" x14ac:dyDescent="0.25">
      <c r="A8546" t="str">
        <f t="shared" si="268"/>
        <v>T-8545</v>
      </c>
      <c r="B8546" s="3" t="s">
        <v>2585</v>
      </c>
      <c r="C8546" s="6">
        <v>45423</v>
      </c>
      <c r="D8546" s="3" t="s">
        <v>46</v>
      </c>
      <c r="E8546" s="3" t="s">
        <v>2481</v>
      </c>
      <c r="F8546" s="10">
        <v>1</v>
      </c>
      <c r="G8546">
        <f>VLOOKUP(E8546,'Data Produk'!$A$2:$E$2517,5,FALSE)</f>
        <v>174300</v>
      </c>
      <c r="H8546">
        <f t="shared" si="267"/>
        <v>174300</v>
      </c>
      <c r="I8546" t="str">
        <f>VLOOKUP(E8546,'Data Produk'!$A$2:$E$2517,3,FALSE)</f>
        <v>BHINNEKA GO TUNE WH06 WIRELESS HEADSET GREY</v>
      </c>
      <c r="J8546" t="str">
        <f>VLOOKUP(E8546,'Data Produk'!$A$2:$E$2517,4,FALSE)</f>
        <v>WIRELESS HEADSET</v>
      </c>
      <c r="K8546" t="str">
        <f>VLOOKUP(D8546,'Data Outlet'!$A$2:$D$17,4,FALSE)</f>
        <v>Citra Dewi</v>
      </c>
      <c r="L8546" t="str">
        <f>VLOOKUP(D8546,'Data Outlet'!$A$2:$D$17,2,FALSE)</f>
        <v>PONDOK INDAH MALL</v>
      </c>
    </row>
    <row r="8547" spans="1:12" x14ac:dyDescent="0.25">
      <c r="A8547" t="str">
        <f t="shared" si="268"/>
        <v>T-8546</v>
      </c>
      <c r="B8547" s="3" t="s">
        <v>2585</v>
      </c>
      <c r="C8547" s="6">
        <v>45416</v>
      </c>
      <c r="D8547" s="3" t="s">
        <v>46</v>
      </c>
      <c r="E8547" s="3" t="s">
        <v>2555</v>
      </c>
      <c r="F8547" s="10">
        <v>1</v>
      </c>
      <c r="G8547">
        <f>VLOOKUP(E8547,'Data Produk'!$A$2:$E$2517,5,FALSE)</f>
        <v>209300</v>
      </c>
      <c r="H8547">
        <f t="shared" si="267"/>
        <v>209300</v>
      </c>
      <c r="I8547" t="str">
        <f>VLOOKUP(E8547,'Data Produk'!$A$2:$E$2517,3,FALSE)</f>
        <v>BHINNEKA GO MOCHI65 WK896 OFFICE COMBO PEACH</v>
      </c>
      <c r="J8547" t="str">
        <f>VLOOKUP(E8547,'Data Produk'!$A$2:$E$2517,4,FALSE)</f>
        <v>OFFICE COMBO</v>
      </c>
      <c r="K8547" t="str">
        <f>VLOOKUP(D8547,'Data Outlet'!$A$2:$D$17,4,FALSE)</f>
        <v>Citra Dewi</v>
      </c>
      <c r="L8547" t="str">
        <f>VLOOKUP(D8547,'Data Outlet'!$A$2:$D$17,2,FALSE)</f>
        <v>PONDOK INDAH MALL</v>
      </c>
    </row>
    <row r="8548" spans="1:12" x14ac:dyDescent="0.25">
      <c r="A8548" t="str">
        <f t="shared" si="268"/>
        <v>T-8547</v>
      </c>
      <c r="B8548" s="3" t="s">
        <v>2585</v>
      </c>
      <c r="C8548" s="6">
        <v>45414</v>
      </c>
      <c r="D8548" s="3" t="s">
        <v>46</v>
      </c>
      <c r="E8548" s="3" t="s">
        <v>2455</v>
      </c>
      <c r="F8548" s="10">
        <v>2</v>
      </c>
      <c r="G8548">
        <f>VLOOKUP(E8548,'Data Produk'!$A$2:$E$2517,5,FALSE)</f>
        <v>139300</v>
      </c>
      <c r="H8548">
        <f t="shared" si="267"/>
        <v>278600</v>
      </c>
      <c r="I8548" t="str">
        <f>VLOOKUP(E8548,'Data Produk'!$A$2:$E$2517,3,FALSE)</f>
        <v>BHINNEKA VENOM II WGC2 GAMING MOUSE PINK</v>
      </c>
      <c r="J8548" t="str">
        <f>VLOOKUP(E8548,'Data Produk'!$A$2:$E$2517,4,FALSE)</f>
        <v>MOUSE GAMING</v>
      </c>
      <c r="K8548" t="str">
        <f>VLOOKUP(D8548,'Data Outlet'!$A$2:$D$17,4,FALSE)</f>
        <v>Citra Dewi</v>
      </c>
      <c r="L8548" t="str">
        <f>VLOOKUP(D8548,'Data Outlet'!$A$2:$D$17,2,FALSE)</f>
        <v>PONDOK INDAH MALL</v>
      </c>
    </row>
    <row r="8549" spans="1:12" x14ac:dyDescent="0.25">
      <c r="A8549" t="str">
        <f t="shared" si="268"/>
        <v>T-8548</v>
      </c>
      <c r="B8549" s="3" t="s">
        <v>2585</v>
      </c>
      <c r="C8549" s="6">
        <v>45424</v>
      </c>
      <c r="D8549" s="3" t="s">
        <v>46</v>
      </c>
      <c r="E8549" s="3" t="s">
        <v>2454</v>
      </c>
      <c r="F8549" s="10">
        <v>1</v>
      </c>
      <c r="G8549">
        <f>VLOOKUP(E8549,'Data Produk'!$A$2:$E$2517,5,FALSE)</f>
        <v>97300</v>
      </c>
      <c r="H8549">
        <f t="shared" si="267"/>
        <v>97300</v>
      </c>
      <c r="I8549" t="str">
        <f>VLOOKUP(E8549,'Data Produk'!$A$2:$E$2517,3,FALSE)</f>
        <v>BHINNEKA WAVE12 TW12 TRUE WIRELESS WHITE</v>
      </c>
      <c r="J8549" t="str">
        <f>VLOOKUP(E8549,'Data Produk'!$A$2:$E$2517,4,FALSE)</f>
        <v>TWS</v>
      </c>
      <c r="K8549" t="str">
        <f>VLOOKUP(D8549,'Data Outlet'!$A$2:$D$17,4,FALSE)</f>
        <v>Citra Dewi</v>
      </c>
      <c r="L8549" t="str">
        <f>VLOOKUP(D8549,'Data Outlet'!$A$2:$D$17,2,FALSE)</f>
        <v>PONDOK INDAH MALL</v>
      </c>
    </row>
    <row r="8550" spans="1:12" x14ac:dyDescent="0.25">
      <c r="A8550" t="str">
        <f t="shared" si="268"/>
        <v>T-8549</v>
      </c>
      <c r="B8550" s="3" t="s">
        <v>2585</v>
      </c>
      <c r="C8550" s="6">
        <v>45442</v>
      </c>
      <c r="D8550" s="3" t="s">
        <v>46</v>
      </c>
      <c r="E8550" s="3" t="s">
        <v>2307</v>
      </c>
      <c r="F8550" s="10">
        <v>4</v>
      </c>
      <c r="G8550">
        <f>VLOOKUP(E8550,'Data Produk'!$A$2:$E$2517,5,FALSE)</f>
        <v>111300</v>
      </c>
      <c r="H8550">
        <f t="shared" si="267"/>
        <v>445200</v>
      </c>
      <c r="I8550" t="str">
        <f>VLOOKUP(E8550,'Data Produk'!$A$2:$E$2517,3,FALSE)</f>
        <v>BHINNEKA WAVE13 TW13 TRUE WIRELESS WHITE</v>
      </c>
      <c r="J8550" t="str">
        <f>VLOOKUP(E8550,'Data Produk'!$A$2:$E$2517,4,FALSE)</f>
        <v>TWS</v>
      </c>
      <c r="K8550" t="str">
        <f>VLOOKUP(D8550,'Data Outlet'!$A$2:$D$17,4,FALSE)</f>
        <v>Citra Dewi</v>
      </c>
      <c r="L8550" t="str">
        <f>VLOOKUP(D8550,'Data Outlet'!$A$2:$D$17,2,FALSE)</f>
        <v>PONDOK INDAH MALL</v>
      </c>
    </row>
    <row r="8551" spans="1:12" x14ac:dyDescent="0.25">
      <c r="A8551" t="str">
        <f t="shared" si="268"/>
        <v>T-8550</v>
      </c>
      <c r="B8551" s="3" t="s">
        <v>2585</v>
      </c>
      <c r="C8551" s="6">
        <v>45439</v>
      </c>
      <c r="D8551" s="3" t="s">
        <v>46</v>
      </c>
      <c r="E8551" s="3" t="s">
        <v>2345</v>
      </c>
      <c r="F8551" s="10">
        <v>5</v>
      </c>
      <c r="G8551">
        <f>VLOOKUP(E8551,'Data Produk'!$A$2:$E$2517,5,FALSE)</f>
        <v>230300</v>
      </c>
      <c r="H8551">
        <f t="shared" si="267"/>
        <v>1151500</v>
      </c>
      <c r="I8551" t="str">
        <f>VLOOKUP(E8551,'Data Produk'!$A$2:$E$2517,3,FALSE)</f>
        <v>BHINNEKA ATOM81 75% MECHANICAL KEYBOARD NAVY BLUE BLUE SWITCH</v>
      </c>
      <c r="J8551" t="str">
        <f>VLOOKUP(E8551,'Data Produk'!$A$2:$E$2517,4,FALSE)</f>
        <v>KEYBOARD GAMING</v>
      </c>
      <c r="K8551" t="str">
        <f>VLOOKUP(D8551,'Data Outlet'!$A$2:$D$17,4,FALSE)</f>
        <v>Citra Dewi</v>
      </c>
      <c r="L8551" t="str">
        <f>VLOOKUP(D8551,'Data Outlet'!$A$2:$D$17,2,FALSE)</f>
        <v>PONDOK INDAH MALL</v>
      </c>
    </row>
    <row r="8552" spans="1:12" x14ac:dyDescent="0.25">
      <c r="A8552" t="str">
        <f t="shared" si="268"/>
        <v>T-8551</v>
      </c>
      <c r="B8552" s="3" t="s">
        <v>2585</v>
      </c>
      <c r="C8552" s="6">
        <v>45426</v>
      </c>
      <c r="D8552" s="3" t="s">
        <v>46</v>
      </c>
      <c r="E8552" s="3" t="s">
        <v>2373</v>
      </c>
      <c r="F8552" s="10">
        <v>4</v>
      </c>
      <c r="G8552">
        <f>VLOOKUP(E8552,'Data Produk'!$A$2:$E$2517,5,FALSE)</f>
        <v>230300</v>
      </c>
      <c r="H8552">
        <f t="shared" si="267"/>
        <v>921200</v>
      </c>
      <c r="I8552" t="str">
        <f>VLOOKUP(E8552,'Data Produk'!$A$2:$E$2517,3,FALSE)</f>
        <v>BHINNEKA ATOM81 75% MECHANICAL KEYBOARD SKY BLUE BLUE SWITCH</v>
      </c>
      <c r="J8552" t="str">
        <f>VLOOKUP(E8552,'Data Produk'!$A$2:$E$2517,4,FALSE)</f>
        <v>KEYBOARD GAMING</v>
      </c>
      <c r="K8552" t="str">
        <f>VLOOKUP(D8552,'Data Outlet'!$A$2:$D$17,4,FALSE)</f>
        <v>Citra Dewi</v>
      </c>
      <c r="L8552" t="str">
        <f>VLOOKUP(D8552,'Data Outlet'!$A$2:$D$17,2,FALSE)</f>
        <v>PONDOK INDAH MALL</v>
      </c>
    </row>
    <row r="8553" spans="1:12" x14ac:dyDescent="0.25">
      <c r="A8553" t="str">
        <f t="shared" si="268"/>
        <v>T-8552</v>
      </c>
      <c r="B8553" s="3" t="s">
        <v>2585</v>
      </c>
      <c r="C8553" s="6">
        <v>45419</v>
      </c>
      <c r="D8553" s="3" t="s">
        <v>46</v>
      </c>
      <c r="E8553" s="3" t="s">
        <v>2558</v>
      </c>
      <c r="F8553" s="10">
        <v>2</v>
      </c>
      <c r="G8553">
        <f>VLOOKUP(E8553,'Data Produk'!$A$2:$E$2517,5,FALSE)</f>
        <v>20300</v>
      </c>
      <c r="H8553">
        <f t="shared" si="267"/>
        <v>40600</v>
      </c>
      <c r="I8553" t="str">
        <f>VLOOKUP(E8553,'Data Produk'!$A$2:$E$2517,3,FALSE)</f>
        <v>BHINNEKA LINKBUDS ES2 WIRED EARBUDS BLACK</v>
      </c>
      <c r="J8553" t="str">
        <f>VLOOKUP(E8553,'Data Produk'!$A$2:$E$2517,4,FALSE)</f>
        <v>EARPHONE</v>
      </c>
      <c r="K8553" t="str">
        <f>VLOOKUP(D8553,'Data Outlet'!$A$2:$D$17,4,FALSE)</f>
        <v>Citra Dewi</v>
      </c>
      <c r="L8553" t="str">
        <f>VLOOKUP(D8553,'Data Outlet'!$A$2:$D$17,2,FALSE)</f>
        <v>PONDOK INDAH MALL</v>
      </c>
    </row>
    <row r="8554" spans="1:12" x14ac:dyDescent="0.25">
      <c r="A8554" t="str">
        <f t="shared" si="268"/>
        <v>T-8553</v>
      </c>
      <c r="B8554" s="3" t="s">
        <v>2585</v>
      </c>
      <c r="C8554" s="6">
        <v>45432</v>
      </c>
      <c r="D8554" s="3" t="s">
        <v>46</v>
      </c>
      <c r="E8554" s="3" t="s">
        <v>2534</v>
      </c>
      <c r="F8554" s="10">
        <v>2</v>
      </c>
      <c r="G8554">
        <f>VLOOKUP(E8554,'Data Produk'!$A$2:$E$2517,5,FALSE)</f>
        <v>34300</v>
      </c>
      <c r="H8554">
        <f t="shared" si="267"/>
        <v>68600</v>
      </c>
      <c r="I8554" t="str">
        <f>VLOOKUP(E8554,'Data Produk'!$A$2:$E$2517,3,FALSE)</f>
        <v>BHINNEKA HYPERLINK KD60L1501 BLACK</v>
      </c>
      <c r="J8554" t="str">
        <f>VLOOKUP(E8554,'Data Produk'!$A$2:$E$2517,4,FALSE)</f>
        <v>CABLE</v>
      </c>
      <c r="K8554" t="str">
        <f>VLOOKUP(D8554,'Data Outlet'!$A$2:$D$17,4,FALSE)</f>
        <v>Citra Dewi</v>
      </c>
      <c r="L8554" t="str">
        <f>VLOOKUP(D8554,'Data Outlet'!$A$2:$D$17,2,FALSE)</f>
        <v>PONDOK INDAH MALL</v>
      </c>
    </row>
    <row r="8555" spans="1:12" x14ac:dyDescent="0.25">
      <c r="A8555" t="str">
        <f t="shared" si="268"/>
        <v>T-8554</v>
      </c>
      <c r="B8555" s="3" t="s">
        <v>2585</v>
      </c>
      <c r="C8555" s="6">
        <v>45415</v>
      </c>
      <c r="D8555" s="3" t="s">
        <v>46</v>
      </c>
      <c r="E8555" s="3" t="s">
        <v>2497</v>
      </c>
      <c r="F8555" s="10">
        <v>2</v>
      </c>
      <c r="G8555">
        <f>VLOOKUP(E8555,'Data Produk'!$A$2:$E$2517,5,FALSE)</f>
        <v>139300</v>
      </c>
      <c r="H8555">
        <f t="shared" si="267"/>
        <v>278600</v>
      </c>
      <c r="I8555" t="str">
        <f>VLOOKUP(E8555,'Data Produk'!$A$2:$E$2517,3,FALSE)</f>
        <v>BHINNEKA ATO MP905 DESKMAT MATCHA MILK (GREEN)</v>
      </c>
      <c r="J8555" t="str">
        <f>VLOOKUP(E8555,'Data Produk'!$A$2:$E$2517,4,FALSE)</f>
        <v>DESKMAT</v>
      </c>
      <c r="K8555" t="str">
        <f>VLOOKUP(D8555,'Data Outlet'!$A$2:$D$17,4,FALSE)</f>
        <v>Citra Dewi</v>
      </c>
      <c r="L8555" t="str">
        <f>VLOOKUP(D8555,'Data Outlet'!$A$2:$D$17,2,FALSE)</f>
        <v>PONDOK INDAH MALL</v>
      </c>
    </row>
    <row r="8556" spans="1:12" x14ac:dyDescent="0.25">
      <c r="A8556" t="str">
        <f t="shared" si="268"/>
        <v>T-8555</v>
      </c>
      <c r="B8556" s="3" t="s">
        <v>2585</v>
      </c>
      <c r="C8556" s="6">
        <v>45424</v>
      </c>
      <c r="D8556" s="3" t="s">
        <v>46</v>
      </c>
      <c r="E8556" s="3" t="s">
        <v>2375</v>
      </c>
      <c r="F8556" s="10">
        <v>3</v>
      </c>
      <c r="G8556">
        <f>VLOOKUP(E8556,'Data Produk'!$A$2:$E$2517,5,FALSE)</f>
        <v>160300</v>
      </c>
      <c r="H8556">
        <f t="shared" si="267"/>
        <v>480900</v>
      </c>
      <c r="I8556" t="str">
        <f>VLOOKUP(E8556,'Data Produk'!$A$2:$E$2517,3,FALSE)</f>
        <v>BHINNEKA GO VIBE WH05 WIRELESS HEADSET PINK</v>
      </c>
      <c r="J8556" t="str">
        <f>VLOOKUP(E8556,'Data Produk'!$A$2:$E$2517,4,FALSE)</f>
        <v>WIRELESS HEADSET</v>
      </c>
      <c r="K8556" t="str">
        <f>VLOOKUP(D8556,'Data Outlet'!$A$2:$D$17,4,FALSE)</f>
        <v>Citra Dewi</v>
      </c>
      <c r="L8556" t="str">
        <f>VLOOKUP(D8556,'Data Outlet'!$A$2:$D$17,2,FALSE)</f>
        <v>PONDOK INDAH MALL</v>
      </c>
    </row>
    <row r="8557" spans="1:12" x14ac:dyDescent="0.25">
      <c r="A8557" t="str">
        <f t="shared" si="268"/>
        <v>T-8556</v>
      </c>
      <c r="B8557" s="3" t="s">
        <v>2585</v>
      </c>
      <c r="C8557" s="6">
        <v>45417</v>
      </c>
      <c r="D8557" s="3" t="s">
        <v>46</v>
      </c>
      <c r="E8557" s="3" t="s">
        <v>2456</v>
      </c>
      <c r="F8557" s="10">
        <v>1</v>
      </c>
      <c r="G8557">
        <f>VLOOKUP(E8557,'Data Produk'!$A$2:$E$2517,5,FALSE)</f>
        <v>83300</v>
      </c>
      <c r="H8557">
        <f t="shared" si="267"/>
        <v>83300</v>
      </c>
      <c r="I8557" t="str">
        <f>VLOOKUP(E8557,'Data Produk'!$A$2:$E$2517,3,FALSE)</f>
        <v>BHINNEKA CRYTO VX7 GAMING MOUSE PINK</v>
      </c>
      <c r="J8557" t="str">
        <f>VLOOKUP(E8557,'Data Produk'!$A$2:$E$2517,4,FALSE)</f>
        <v>MOUSE GAMING</v>
      </c>
      <c r="K8557" t="str">
        <f>VLOOKUP(D8557,'Data Outlet'!$A$2:$D$17,4,FALSE)</f>
        <v>Citra Dewi</v>
      </c>
      <c r="L8557" t="str">
        <f>VLOOKUP(D8557,'Data Outlet'!$A$2:$D$17,2,FALSE)</f>
        <v>PONDOK INDAH MALL</v>
      </c>
    </row>
    <row r="8558" spans="1:12" x14ac:dyDescent="0.25">
      <c r="A8558" t="str">
        <f t="shared" si="268"/>
        <v>T-8557</v>
      </c>
      <c r="B8558" s="3" t="s">
        <v>2585</v>
      </c>
      <c r="C8558" s="6">
        <v>45442</v>
      </c>
      <c r="D8558" s="3" t="s">
        <v>46</v>
      </c>
      <c r="E8558" s="3" t="s">
        <v>2568</v>
      </c>
      <c r="F8558" s="10">
        <v>2</v>
      </c>
      <c r="G8558">
        <f>VLOOKUP(E8558,'Data Produk'!$A$2:$E$2517,5,FALSE)</f>
        <v>230300</v>
      </c>
      <c r="H8558">
        <f t="shared" si="267"/>
        <v>460600</v>
      </c>
      <c r="I8558" t="str">
        <f>VLOOKUP(E8558,'Data Produk'!$A$2:$E$2517,3,FALSE)</f>
        <v>BHINNEKA GO MOCHI80 WK897 OFFICE COMBO GREEN MATCHA</v>
      </c>
      <c r="J8558" t="str">
        <f>VLOOKUP(E8558,'Data Produk'!$A$2:$E$2517,4,FALSE)</f>
        <v>OFFICE COMBO</v>
      </c>
      <c r="K8558" t="str">
        <f>VLOOKUP(D8558,'Data Outlet'!$A$2:$D$17,4,FALSE)</f>
        <v>Citra Dewi</v>
      </c>
      <c r="L8558" t="str">
        <f>VLOOKUP(D8558,'Data Outlet'!$A$2:$D$17,2,FALSE)</f>
        <v>PONDOK INDAH MALL</v>
      </c>
    </row>
    <row r="8559" spans="1:12" x14ac:dyDescent="0.25">
      <c r="A8559" t="str">
        <f t="shared" si="268"/>
        <v>T-8558</v>
      </c>
      <c r="B8559" s="3" t="s">
        <v>2585</v>
      </c>
      <c r="C8559" s="6">
        <v>45415</v>
      </c>
      <c r="D8559" s="3" t="s">
        <v>46</v>
      </c>
      <c r="E8559" s="3" t="s">
        <v>2569</v>
      </c>
      <c r="F8559" s="10">
        <v>2</v>
      </c>
      <c r="G8559">
        <f>VLOOKUP(E8559,'Data Produk'!$A$2:$E$2517,5,FALSE)</f>
        <v>230300</v>
      </c>
      <c r="H8559">
        <f t="shared" si="267"/>
        <v>460600</v>
      </c>
      <c r="I8559" t="str">
        <f>VLOOKUP(E8559,'Data Produk'!$A$2:$E$2517,3,FALSE)</f>
        <v>BHINNEKA GO MOCHI80 WK897 OFFICE COMBO BLUE MINT</v>
      </c>
      <c r="J8559" t="str">
        <f>VLOOKUP(E8559,'Data Produk'!$A$2:$E$2517,4,FALSE)</f>
        <v>OFFICE COMBO</v>
      </c>
      <c r="K8559" t="str">
        <f>VLOOKUP(D8559,'Data Outlet'!$A$2:$D$17,4,FALSE)</f>
        <v>Citra Dewi</v>
      </c>
      <c r="L8559" t="str">
        <f>VLOOKUP(D8559,'Data Outlet'!$A$2:$D$17,2,FALSE)</f>
        <v>PONDOK INDAH MALL</v>
      </c>
    </row>
    <row r="8560" spans="1:12" x14ac:dyDescent="0.25">
      <c r="A8560" t="str">
        <f t="shared" si="268"/>
        <v>T-8559</v>
      </c>
      <c r="B8560" s="3" t="s">
        <v>2585</v>
      </c>
      <c r="C8560" s="6">
        <v>45422</v>
      </c>
      <c r="D8560" s="3" t="s">
        <v>46</v>
      </c>
      <c r="E8560" s="3" t="s">
        <v>2413</v>
      </c>
      <c r="F8560" s="10">
        <v>3</v>
      </c>
      <c r="G8560">
        <f>VLOOKUP(E8560,'Data Produk'!$A$2:$E$2517,5,FALSE)</f>
        <v>139300</v>
      </c>
      <c r="H8560">
        <f t="shared" si="267"/>
        <v>417900</v>
      </c>
      <c r="I8560" t="str">
        <f>VLOOKUP(E8560,'Data Produk'!$A$2:$E$2517,3,FALSE)</f>
        <v>BHINNEKA CHIEF II HG20 GAMING HEADSET BLACK</v>
      </c>
      <c r="J8560" t="str">
        <f>VLOOKUP(E8560,'Data Produk'!$A$2:$E$2517,4,FALSE)</f>
        <v>GAMING HEADSET</v>
      </c>
      <c r="K8560" t="str">
        <f>VLOOKUP(D8560,'Data Outlet'!$A$2:$D$17,4,FALSE)</f>
        <v>Citra Dewi</v>
      </c>
      <c r="L8560" t="str">
        <f>VLOOKUP(D8560,'Data Outlet'!$A$2:$D$17,2,FALSE)</f>
        <v>PONDOK INDAH MALL</v>
      </c>
    </row>
    <row r="8561" spans="1:12" x14ac:dyDescent="0.25">
      <c r="A8561" t="str">
        <f t="shared" si="268"/>
        <v>T-8560</v>
      </c>
      <c r="B8561" s="3" t="s">
        <v>2585</v>
      </c>
      <c r="C8561" s="6">
        <v>45414</v>
      </c>
      <c r="D8561" s="3" t="s">
        <v>46</v>
      </c>
      <c r="E8561" s="3" t="s">
        <v>2355</v>
      </c>
      <c r="F8561" s="10">
        <v>1</v>
      </c>
      <c r="G8561">
        <f>VLOOKUP(E8561,'Data Produk'!$A$2:$E$2517,5,FALSE)</f>
        <v>350000</v>
      </c>
      <c r="H8561">
        <f t="shared" si="267"/>
        <v>350000</v>
      </c>
      <c r="I8561" t="str">
        <f>VLOOKUP(E8561,'Data Produk'!$A$2:$E$2517,3,FALSE)</f>
        <v>BHINNEKA NOVA PRO WGP14 V2 GAMEPAD SOLARIS (RAINBOW)</v>
      </c>
      <c r="J8561" t="str">
        <f>VLOOKUP(E8561,'Data Produk'!$A$2:$E$2517,4,FALSE)</f>
        <v>GAMEPAD</v>
      </c>
      <c r="K8561" t="str">
        <f>VLOOKUP(D8561,'Data Outlet'!$A$2:$D$17,4,FALSE)</f>
        <v>Citra Dewi</v>
      </c>
      <c r="L8561" t="str">
        <f>VLOOKUP(D8561,'Data Outlet'!$A$2:$D$17,2,FALSE)</f>
        <v>PONDOK INDAH MALL</v>
      </c>
    </row>
    <row r="8562" spans="1:12" x14ac:dyDescent="0.25">
      <c r="A8562" t="str">
        <f t="shared" si="268"/>
        <v>T-8561</v>
      </c>
      <c r="B8562" s="3" t="s">
        <v>2585</v>
      </c>
      <c r="C8562" s="6">
        <v>45417</v>
      </c>
      <c r="D8562" s="3" t="s">
        <v>46</v>
      </c>
      <c r="E8562" s="3" t="s">
        <v>2473</v>
      </c>
      <c r="F8562" s="10">
        <v>4</v>
      </c>
      <c r="G8562">
        <f>VLOOKUP(E8562,'Data Produk'!$A$2:$E$2517,5,FALSE)</f>
        <v>24500</v>
      </c>
      <c r="H8562">
        <f t="shared" si="267"/>
        <v>98000</v>
      </c>
      <c r="I8562" t="str">
        <f>VLOOKUP(E8562,'Data Produk'!$A$2:$E$2517,3,FALSE)</f>
        <v>BHINNEKA LINKBUDS ES4 WIRED EARBUDS WHITE</v>
      </c>
      <c r="J8562" t="str">
        <f>VLOOKUP(E8562,'Data Produk'!$A$2:$E$2517,4,FALSE)</f>
        <v>EARPHONE</v>
      </c>
      <c r="K8562" t="str">
        <f>VLOOKUP(D8562,'Data Outlet'!$A$2:$D$17,4,FALSE)</f>
        <v>Citra Dewi</v>
      </c>
      <c r="L8562" t="str">
        <f>VLOOKUP(D8562,'Data Outlet'!$A$2:$D$17,2,FALSE)</f>
        <v>PONDOK INDAH MALL</v>
      </c>
    </row>
    <row r="8563" spans="1:12" x14ac:dyDescent="0.25">
      <c r="A8563" t="str">
        <f t="shared" si="268"/>
        <v>T-8562</v>
      </c>
      <c r="B8563" s="3" t="s">
        <v>2585</v>
      </c>
      <c r="C8563" s="6">
        <v>45433</v>
      </c>
      <c r="D8563" s="3" t="s">
        <v>46</v>
      </c>
      <c r="E8563" s="3" t="s">
        <v>2325</v>
      </c>
      <c r="F8563" s="10">
        <v>1</v>
      </c>
      <c r="G8563">
        <f>VLOOKUP(E8563,'Data Produk'!$A$2:$E$2517,5,FALSE)</f>
        <v>350000</v>
      </c>
      <c r="H8563">
        <f t="shared" si="267"/>
        <v>350000</v>
      </c>
      <c r="I8563" t="str">
        <f>VLOOKUP(E8563,'Data Produk'!$A$2:$E$2517,3,FALSE)</f>
        <v>BHINNEKA NOVA PRO WGP14 V2 GAMEPAD ATOMIC PINK</v>
      </c>
      <c r="J8563" t="str">
        <f>VLOOKUP(E8563,'Data Produk'!$A$2:$E$2517,4,FALSE)</f>
        <v>GAMEPAD</v>
      </c>
      <c r="K8563" t="str">
        <f>VLOOKUP(D8563,'Data Outlet'!$A$2:$D$17,4,FALSE)</f>
        <v>Citra Dewi</v>
      </c>
      <c r="L8563" t="str">
        <f>VLOOKUP(D8563,'Data Outlet'!$A$2:$D$17,2,FALSE)</f>
        <v>PONDOK INDAH MALL</v>
      </c>
    </row>
    <row r="8564" spans="1:12" x14ac:dyDescent="0.25">
      <c r="A8564" t="str">
        <f t="shared" si="268"/>
        <v>T-8563</v>
      </c>
      <c r="B8564" s="3" t="s">
        <v>2585</v>
      </c>
      <c r="C8564" s="6">
        <v>45430</v>
      </c>
      <c r="D8564" s="3" t="s">
        <v>46</v>
      </c>
      <c r="E8564" s="3" t="s">
        <v>2517</v>
      </c>
      <c r="F8564" s="10">
        <v>1</v>
      </c>
      <c r="G8564">
        <f>VLOOKUP(E8564,'Data Produk'!$A$2:$E$2517,5,FALSE)</f>
        <v>83300</v>
      </c>
      <c r="H8564">
        <f t="shared" si="267"/>
        <v>83300</v>
      </c>
      <c r="I8564" t="str">
        <f>VLOOKUP(E8564,'Data Produk'!$A$2:$E$2517,3,FALSE)</f>
        <v>BHINNEKA WAVE11 TW11 V2 TRUE WIRELESS RED</v>
      </c>
      <c r="J8564" t="str">
        <f>VLOOKUP(E8564,'Data Produk'!$A$2:$E$2517,4,FALSE)</f>
        <v>TWS</v>
      </c>
      <c r="K8564" t="str">
        <f>VLOOKUP(D8564,'Data Outlet'!$A$2:$D$17,4,FALSE)</f>
        <v>Citra Dewi</v>
      </c>
      <c r="L8564" t="str">
        <f>VLOOKUP(D8564,'Data Outlet'!$A$2:$D$17,2,FALSE)</f>
        <v>PONDOK INDAH MALL</v>
      </c>
    </row>
    <row r="8565" spans="1:12" x14ac:dyDescent="0.25">
      <c r="A8565" t="str">
        <f t="shared" si="268"/>
        <v>T-8564</v>
      </c>
      <c r="B8565" s="3" t="s">
        <v>2585</v>
      </c>
      <c r="C8565" s="6">
        <v>45415</v>
      </c>
      <c r="D8565" s="3" t="s">
        <v>46</v>
      </c>
      <c r="E8565" s="3" t="s">
        <v>2336</v>
      </c>
      <c r="F8565" s="10">
        <v>3</v>
      </c>
      <c r="G8565">
        <f>VLOOKUP(E8565,'Data Produk'!$A$2:$E$2517,5,FALSE)</f>
        <v>90300</v>
      </c>
      <c r="H8565">
        <f t="shared" si="267"/>
        <v>270900</v>
      </c>
      <c r="I8565" t="str">
        <f>VLOOKUP(E8565,'Data Produk'!$A$2:$E$2517,3,FALSE)</f>
        <v>BHINNEKA KANATA S VX9S GAMING MOUSE WHITE</v>
      </c>
      <c r="J8565" t="str">
        <f>VLOOKUP(E8565,'Data Produk'!$A$2:$E$2517,4,FALSE)</f>
        <v>MOUSE GAMING</v>
      </c>
      <c r="K8565" t="str">
        <f>VLOOKUP(D8565,'Data Outlet'!$A$2:$D$17,4,FALSE)</f>
        <v>Citra Dewi</v>
      </c>
      <c r="L8565" t="str">
        <f>VLOOKUP(D8565,'Data Outlet'!$A$2:$D$17,2,FALSE)</f>
        <v>PONDOK INDAH MALL</v>
      </c>
    </row>
    <row r="8566" spans="1:12" x14ac:dyDescent="0.25">
      <c r="A8566" t="str">
        <f t="shared" si="268"/>
        <v>T-8565</v>
      </c>
      <c r="B8566" s="3" t="s">
        <v>2585</v>
      </c>
      <c r="C8566" s="6">
        <v>45421</v>
      </c>
      <c r="D8566" s="3" t="s">
        <v>46</v>
      </c>
      <c r="E8566" s="3" t="s">
        <v>2347</v>
      </c>
      <c r="F8566" s="10">
        <v>3</v>
      </c>
      <c r="G8566">
        <f>VLOOKUP(E8566,'Data Produk'!$A$2:$E$2517,5,FALSE)</f>
        <v>174300</v>
      </c>
      <c r="H8566">
        <f t="shared" si="267"/>
        <v>522900</v>
      </c>
      <c r="I8566" t="str">
        <f>VLOOKUP(E8566,'Data Produk'!$A$2:$E$2517,3,FALSE)</f>
        <v>BHINNEKA GO TUNE WH06 WIRELESS HEADSET GUN (BLACK)</v>
      </c>
      <c r="J8566" t="str">
        <f>VLOOKUP(E8566,'Data Produk'!$A$2:$E$2517,4,FALSE)</f>
        <v>WIRELESS HEADSET</v>
      </c>
      <c r="K8566" t="str">
        <f>VLOOKUP(D8566,'Data Outlet'!$A$2:$D$17,4,FALSE)</f>
        <v>Citra Dewi</v>
      </c>
      <c r="L8566" t="str">
        <f>VLOOKUP(D8566,'Data Outlet'!$A$2:$D$17,2,FALSE)</f>
        <v>PONDOK INDAH MALL</v>
      </c>
    </row>
    <row r="8567" spans="1:12" x14ac:dyDescent="0.25">
      <c r="A8567" t="str">
        <f t="shared" si="268"/>
        <v>T-8566</v>
      </c>
      <c r="B8567" s="3" t="s">
        <v>2585</v>
      </c>
      <c r="C8567" s="6">
        <v>45425</v>
      </c>
      <c r="D8567" s="3" t="s">
        <v>46</v>
      </c>
      <c r="E8567" s="3" t="s">
        <v>2488</v>
      </c>
      <c r="F8567" s="10">
        <v>1</v>
      </c>
      <c r="G8567">
        <f>VLOOKUP(E8567,'Data Produk'!$A$2:$E$2517,5,FALSE)</f>
        <v>420000</v>
      </c>
      <c r="H8567">
        <f t="shared" si="267"/>
        <v>420000</v>
      </c>
      <c r="I8567" t="str">
        <f>VLOOKUP(E8567,'Data Produk'!$A$2:$E$2517,3,FALSE)</f>
        <v>BHINNEKA NOVA PRO WGP14 V2 GAMEPAD ATOMIC PURPLE</v>
      </c>
      <c r="J8567" t="str">
        <f>VLOOKUP(E8567,'Data Produk'!$A$2:$E$2517,4,FALSE)</f>
        <v>GAMEPAD</v>
      </c>
      <c r="K8567" t="str">
        <f>VLOOKUP(D8567,'Data Outlet'!$A$2:$D$17,4,FALSE)</f>
        <v>Citra Dewi</v>
      </c>
      <c r="L8567" t="str">
        <f>VLOOKUP(D8567,'Data Outlet'!$A$2:$D$17,2,FALSE)</f>
        <v>PONDOK INDAH MALL</v>
      </c>
    </row>
    <row r="8568" spans="1:12" x14ac:dyDescent="0.25">
      <c r="A8568" t="str">
        <f t="shared" si="268"/>
        <v>T-8567</v>
      </c>
      <c r="B8568" s="3" t="s">
        <v>2585</v>
      </c>
      <c r="C8568" s="6">
        <v>45432</v>
      </c>
      <c r="D8568" s="3" t="s">
        <v>46</v>
      </c>
      <c r="E8568" s="3" t="s">
        <v>2499</v>
      </c>
      <c r="F8568" s="10">
        <v>2</v>
      </c>
      <c r="G8568">
        <f>VLOOKUP(E8568,'Data Produk'!$A$2:$E$2517,5,FALSE)</f>
        <v>24500</v>
      </c>
      <c r="H8568">
        <f t="shared" si="267"/>
        <v>49000</v>
      </c>
      <c r="I8568" t="str">
        <f>VLOOKUP(E8568,'Data Produk'!$A$2:$E$2517,3,FALSE)</f>
        <v>BHINNEKA LINKBUDS ES4 WIRED EARBUDS BLACK</v>
      </c>
      <c r="J8568" t="str">
        <f>VLOOKUP(E8568,'Data Produk'!$A$2:$E$2517,4,FALSE)</f>
        <v>EARPHONE</v>
      </c>
      <c r="K8568" t="str">
        <f>VLOOKUP(D8568,'Data Outlet'!$A$2:$D$17,4,FALSE)</f>
        <v>Citra Dewi</v>
      </c>
      <c r="L8568" t="str">
        <f>VLOOKUP(D8568,'Data Outlet'!$A$2:$D$17,2,FALSE)</f>
        <v>PONDOK INDAH MALL</v>
      </c>
    </row>
    <row r="8569" spans="1:12" x14ac:dyDescent="0.25">
      <c r="A8569" t="str">
        <f t="shared" si="268"/>
        <v>T-8568</v>
      </c>
      <c r="B8569" s="3" t="s">
        <v>2585</v>
      </c>
      <c r="C8569" s="6">
        <v>45423</v>
      </c>
      <c r="D8569" s="3" t="s">
        <v>46</v>
      </c>
      <c r="E8569" s="3" t="s">
        <v>2570</v>
      </c>
      <c r="F8569" s="10">
        <v>2</v>
      </c>
      <c r="G8569">
        <f>VLOOKUP(E8569,'Data Produk'!$A$2:$E$2517,5,FALSE)</f>
        <v>154000</v>
      </c>
      <c r="H8569">
        <f t="shared" si="267"/>
        <v>308000</v>
      </c>
      <c r="I8569" t="str">
        <f>VLOOKUP(E8569,'Data Produk'!$A$2:$E$2517,3,FALSE)</f>
        <v>BHINNEKA VENOM II WGC2 GAMING MOUSE WHITE</v>
      </c>
      <c r="J8569" t="str">
        <f>VLOOKUP(E8569,'Data Produk'!$A$2:$E$2517,4,FALSE)</f>
        <v>MOUSE GAMING</v>
      </c>
      <c r="K8569" t="str">
        <f>VLOOKUP(D8569,'Data Outlet'!$A$2:$D$17,4,FALSE)</f>
        <v>Citra Dewi</v>
      </c>
      <c r="L8569" t="str">
        <f>VLOOKUP(D8569,'Data Outlet'!$A$2:$D$17,2,FALSE)</f>
        <v>PONDOK INDAH MALL</v>
      </c>
    </row>
    <row r="8570" spans="1:12" x14ac:dyDescent="0.25">
      <c r="A8570" t="str">
        <f t="shared" si="268"/>
        <v>T-8569</v>
      </c>
      <c r="B8570" s="3" t="s">
        <v>2585</v>
      </c>
      <c r="C8570" s="6">
        <v>45417</v>
      </c>
      <c r="D8570" s="3" t="s">
        <v>46</v>
      </c>
      <c r="E8570" s="3" t="s">
        <v>2471</v>
      </c>
      <c r="F8570" s="10">
        <v>2</v>
      </c>
      <c r="G8570">
        <f>VLOOKUP(E8570,'Data Produk'!$A$2:$E$2517,5,FALSE)</f>
        <v>629300</v>
      </c>
      <c r="H8570">
        <f t="shared" si="267"/>
        <v>1258600</v>
      </c>
      <c r="I8570" t="str">
        <f>VLOOKUP(E8570,'Data Produk'!$A$2:$E$2517,3,FALSE)</f>
        <v>BHINNEKA ARIA XD7 GAMING MOUSE ZORO</v>
      </c>
      <c r="J8570" t="str">
        <f>VLOOKUP(E8570,'Data Produk'!$A$2:$E$2517,4,FALSE)</f>
        <v>MOUSE GAMING</v>
      </c>
      <c r="K8570" t="str">
        <f>VLOOKUP(D8570,'Data Outlet'!$A$2:$D$17,4,FALSE)</f>
        <v>Citra Dewi</v>
      </c>
      <c r="L8570" t="str">
        <f>VLOOKUP(D8570,'Data Outlet'!$A$2:$D$17,2,FALSE)</f>
        <v>PONDOK INDAH MALL</v>
      </c>
    </row>
    <row r="8571" spans="1:12" x14ac:dyDescent="0.25">
      <c r="A8571" t="str">
        <f t="shared" si="268"/>
        <v>T-8570</v>
      </c>
      <c r="B8571" s="3" t="s">
        <v>2585</v>
      </c>
      <c r="C8571" s="6">
        <v>45430</v>
      </c>
      <c r="D8571" s="3" t="s">
        <v>46</v>
      </c>
      <c r="E8571" s="3" t="s">
        <v>2571</v>
      </c>
      <c r="F8571" s="10">
        <v>1</v>
      </c>
      <c r="G8571">
        <f>VLOOKUP(E8571,'Data Produk'!$A$2:$E$2517,5,FALSE)</f>
        <v>139300</v>
      </c>
      <c r="H8571">
        <f t="shared" si="267"/>
        <v>139300</v>
      </c>
      <c r="I8571" t="str">
        <f>VLOOKUP(E8571,'Data Produk'!$A$2:$E$2517,3,FALSE)</f>
        <v>BHINNEKA TRINITY MH88 GAMING HEADSET PINK</v>
      </c>
      <c r="J8571" t="str">
        <f>VLOOKUP(E8571,'Data Produk'!$A$2:$E$2517,4,FALSE)</f>
        <v>GAMING HEADSET</v>
      </c>
      <c r="K8571" t="str">
        <f>VLOOKUP(D8571,'Data Outlet'!$A$2:$D$17,4,FALSE)</f>
        <v>Citra Dewi</v>
      </c>
      <c r="L8571" t="str">
        <f>VLOOKUP(D8571,'Data Outlet'!$A$2:$D$17,2,FALSE)</f>
        <v>PONDOK INDAH MALL</v>
      </c>
    </row>
    <row r="8572" spans="1:12" x14ac:dyDescent="0.25">
      <c r="A8572" t="str">
        <f t="shared" si="268"/>
        <v>T-8571</v>
      </c>
      <c r="B8572" s="3" t="s">
        <v>2585</v>
      </c>
      <c r="C8572" s="6">
        <v>45430</v>
      </c>
      <c r="D8572" s="3" t="s">
        <v>46</v>
      </c>
      <c r="E8572" s="3" t="s">
        <v>2357</v>
      </c>
      <c r="F8572" s="10">
        <v>3</v>
      </c>
      <c r="G8572">
        <f>VLOOKUP(E8572,'Data Produk'!$A$2:$E$2517,5,FALSE)</f>
        <v>209300</v>
      </c>
      <c r="H8572">
        <f t="shared" si="267"/>
        <v>627900</v>
      </c>
      <c r="I8572" t="str">
        <f>VLOOKUP(E8572,'Data Produk'!$A$2:$E$2517,3,FALSE)</f>
        <v>BHINNEKA CRYPTO WGC3 GAMING MOUSE BLACK</v>
      </c>
      <c r="J8572" t="str">
        <f>VLOOKUP(E8572,'Data Produk'!$A$2:$E$2517,4,FALSE)</f>
        <v>MOUSE GAMING</v>
      </c>
      <c r="K8572" t="str">
        <f>VLOOKUP(D8572,'Data Outlet'!$A$2:$D$17,4,FALSE)</f>
        <v>Citra Dewi</v>
      </c>
      <c r="L8572" t="str">
        <f>VLOOKUP(D8572,'Data Outlet'!$A$2:$D$17,2,FALSE)</f>
        <v>PONDOK INDAH MALL</v>
      </c>
    </row>
    <row r="8573" spans="1:12" x14ac:dyDescent="0.25">
      <c r="A8573" t="str">
        <f t="shared" si="268"/>
        <v>T-8572</v>
      </c>
      <c r="B8573" s="3" t="s">
        <v>2585</v>
      </c>
      <c r="C8573" s="6">
        <v>45422</v>
      </c>
      <c r="D8573" s="3" t="s">
        <v>46</v>
      </c>
      <c r="E8573" s="3" t="s">
        <v>2572</v>
      </c>
      <c r="F8573" s="10">
        <v>2</v>
      </c>
      <c r="G8573">
        <f>VLOOKUP(E8573,'Data Produk'!$A$2:$E$2517,5,FALSE)</f>
        <v>20300</v>
      </c>
      <c r="H8573">
        <f t="shared" si="267"/>
        <v>40600</v>
      </c>
      <c r="I8573" t="str">
        <f>VLOOKUP(E8573,'Data Produk'!$A$2:$E$2517,3,FALSE)</f>
        <v>BHINNEKA DURALINK KLT1201 CABLE PINK</v>
      </c>
      <c r="J8573" t="str">
        <f>VLOOKUP(E8573,'Data Produk'!$A$2:$E$2517,4,FALSE)</f>
        <v>CABLE</v>
      </c>
      <c r="K8573" t="str">
        <f>VLOOKUP(D8573,'Data Outlet'!$A$2:$D$17,4,FALSE)</f>
        <v>Citra Dewi</v>
      </c>
      <c r="L8573" t="str">
        <f>VLOOKUP(D8573,'Data Outlet'!$A$2:$D$17,2,FALSE)</f>
        <v>PONDOK INDAH MALL</v>
      </c>
    </row>
    <row r="8574" spans="1:12" x14ac:dyDescent="0.25">
      <c r="A8574" t="str">
        <f t="shared" si="268"/>
        <v>T-8573</v>
      </c>
      <c r="B8574" s="3" t="s">
        <v>2585</v>
      </c>
      <c r="C8574" s="6">
        <v>45413</v>
      </c>
      <c r="D8574" s="3" t="s">
        <v>46</v>
      </c>
      <c r="E8574" s="3" t="s">
        <v>2354</v>
      </c>
      <c r="F8574" s="10">
        <v>2</v>
      </c>
      <c r="G8574">
        <f>VLOOKUP(E8574,'Data Produk'!$A$2:$E$2517,5,FALSE)</f>
        <v>349300</v>
      </c>
      <c r="H8574">
        <f t="shared" si="267"/>
        <v>698600</v>
      </c>
      <c r="I8574" t="str">
        <f>VLOOKUP(E8574,'Data Produk'!$A$2:$E$2517,3,FALSE)</f>
        <v>BHINNEKA ATO MP905 DESKMAT ONE PIECE KAIDO</v>
      </c>
      <c r="J8574" t="str">
        <f>VLOOKUP(E8574,'Data Produk'!$A$2:$E$2517,4,FALSE)</f>
        <v>DESKMAT</v>
      </c>
      <c r="K8574" t="str">
        <f>VLOOKUP(D8574,'Data Outlet'!$A$2:$D$17,4,FALSE)</f>
        <v>Citra Dewi</v>
      </c>
      <c r="L8574" t="str">
        <f>VLOOKUP(D8574,'Data Outlet'!$A$2:$D$17,2,FALSE)</f>
        <v>PONDOK INDAH MALL</v>
      </c>
    </row>
    <row r="8575" spans="1:12" x14ac:dyDescent="0.25">
      <c r="A8575" t="str">
        <f t="shared" si="268"/>
        <v>T-8574</v>
      </c>
      <c r="B8575" s="3" t="s">
        <v>2585</v>
      </c>
      <c r="C8575" s="6">
        <v>45426</v>
      </c>
      <c r="D8575" s="3" t="s">
        <v>46</v>
      </c>
      <c r="E8575" s="3" t="s">
        <v>2573</v>
      </c>
      <c r="F8575" s="10">
        <v>2</v>
      </c>
      <c r="G8575">
        <f>VLOOKUP(E8575,'Data Produk'!$A$2:$E$2517,5,FALSE)</f>
        <v>27300</v>
      </c>
      <c r="H8575">
        <f t="shared" si="267"/>
        <v>54600</v>
      </c>
      <c r="I8575" t="str">
        <f>VLOOKUP(E8575,'Data Produk'!$A$2:$E$2517,3,FALSE)</f>
        <v>BHINNEKA HYPERLINK KD60C1501 BLACK</v>
      </c>
      <c r="J8575" t="str">
        <f>VLOOKUP(E8575,'Data Produk'!$A$2:$E$2517,4,FALSE)</f>
        <v>CABLE</v>
      </c>
      <c r="K8575" t="str">
        <f>VLOOKUP(D8575,'Data Outlet'!$A$2:$D$17,4,FALSE)</f>
        <v>Citra Dewi</v>
      </c>
      <c r="L8575" t="str">
        <f>VLOOKUP(D8575,'Data Outlet'!$A$2:$D$17,2,FALSE)</f>
        <v>PONDOK INDAH MALL</v>
      </c>
    </row>
    <row r="8576" spans="1:12" x14ac:dyDescent="0.25">
      <c r="A8576" t="str">
        <f t="shared" si="268"/>
        <v>T-8575</v>
      </c>
      <c r="B8576" s="3" t="s">
        <v>2585</v>
      </c>
      <c r="C8576" s="6">
        <v>45423</v>
      </c>
      <c r="D8576" s="3" t="s">
        <v>46</v>
      </c>
      <c r="E8576" s="3" t="s">
        <v>2574</v>
      </c>
      <c r="F8576" s="10">
        <v>2</v>
      </c>
      <c r="G8576">
        <f>VLOOKUP(E8576,'Data Produk'!$A$2:$E$2517,5,FALSE)</f>
        <v>154000</v>
      </c>
      <c r="H8576">
        <f t="shared" si="267"/>
        <v>308000</v>
      </c>
      <c r="I8576" t="str">
        <f>VLOOKUP(E8576,'Data Produk'!$A$2:$E$2517,3,FALSE)</f>
        <v>BHINNEKA VENOM II WGC2 GAMING MOUSE MINT</v>
      </c>
      <c r="J8576" t="str">
        <f>VLOOKUP(E8576,'Data Produk'!$A$2:$E$2517,4,FALSE)</f>
        <v>MOUSE GAMING</v>
      </c>
      <c r="K8576" t="str">
        <f>VLOOKUP(D8576,'Data Outlet'!$A$2:$D$17,4,FALSE)</f>
        <v>Citra Dewi</v>
      </c>
      <c r="L8576" t="str">
        <f>VLOOKUP(D8576,'Data Outlet'!$A$2:$D$17,2,FALSE)</f>
        <v>PONDOK INDAH MALL</v>
      </c>
    </row>
    <row r="8577" spans="1:12" x14ac:dyDescent="0.25">
      <c r="A8577" t="str">
        <f t="shared" si="268"/>
        <v>T-8576</v>
      </c>
      <c r="B8577" s="3" t="s">
        <v>2585</v>
      </c>
      <c r="C8577" s="6">
        <v>45417</v>
      </c>
      <c r="D8577" s="3" t="s">
        <v>46</v>
      </c>
      <c r="E8577" s="3" t="s">
        <v>2547</v>
      </c>
      <c r="F8577" s="10">
        <v>1</v>
      </c>
      <c r="G8577">
        <f>VLOOKUP(E8577,'Data Produk'!$A$2:$E$2517,5,FALSE)</f>
        <v>209300</v>
      </c>
      <c r="H8577">
        <f t="shared" si="267"/>
        <v>209300</v>
      </c>
      <c r="I8577" t="str">
        <f>VLOOKUP(E8577,'Data Produk'!$A$2:$E$2517,3,FALSE)</f>
        <v>BHINNEKA GO MOCHI65 WK896 OFFICE COMBO GREEN MATCHA</v>
      </c>
      <c r="J8577" t="str">
        <f>VLOOKUP(E8577,'Data Produk'!$A$2:$E$2517,4,FALSE)</f>
        <v>OFFICE COMBO</v>
      </c>
      <c r="K8577" t="str">
        <f>VLOOKUP(D8577,'Data Outlet'!$A$2:$D$17,4,FALSE)</f>
        <v>Citra Dewi</v>
      </c>
      <c r="L8577" t="str">
        <f>VLOOKUP(D8577,'Data Outlet'!$A$2:$D$17,2,FALSE)</f>
        <v>PONDOK INDAH MALL</v>
      </c>
    </row>
    <row r="8578" spans="1:12" x14ac:dyDescent="0.25">
      <c r="A8578" t="str">
        <f t="shared" si="268"/>
        <v>T-8577</v>
      </c>
      <c r="B8578" s="3" t="s">
        <v>2585</v>
      </c>
      <c r="C8578" s="6">
        <v>45423</v>
      </c>
      <c r="D8578" s="3" t="s">
        <v>46</v>
      </c>
      <c r="E8578" s="3" t="s">
        <v>2393</v>
      </c>
      <c r="F8578" s="10">
        <v>3</v>
      </c>
      <c r="G8578">
        <f>VLOOKUP(E8578,'Data Produk'!$A$2:$E$2517,5,FALSE)</f>
        <v>241500</v>
      </c>
      <c r="H8578">
        <f t="shared" si="267"/>
        <v>724500</v>
      </c>
      <c r="I8578" t="str">
        <f>VLOOKUP(E8578,'Data Produk'!$A$2:$E$2517,3,FALSE)</f>
        <v>BHINNEKA ATOM96 95% MECHANICAL KEYBOARD SKY BLUE RED SWITCH</v>
      </c>
      <c r="J8578" t="str">
        <f>VLOOKUP(E8578,'Data Produk'!$A$2:$E$2517,4,FALSE)</f>
        <v>KEYBOARD GAMING</v>
      </c>
      <c r="K8578" t="str">
        <f>VLOOKUP(D8578,'Data Outlet'!$A$2:$D$17,4,FALSE)</f>
        <v>Citra Dewi</v>
      </c>
      <c r="L8578" t="str">
        <f>VLOOKUP(D8578,'Data Outlet'!$A$2:$D$17,2,FALSE)</f>
        <v>PONDOK INDAH MALL</v>
      </c>
    </row>
    <row r="8579" spans="1:12" x14ac:dyDescent="0.25">
      <c r="A8579" t="str">
        <f t="shared" si="268"/>
        <v>T-8578</v>
      </c>
      <c r="B8579" s="3" t="s">
        <v>2585</v>
      </c>
      <c r="C8579" s="6">
        <v>45427</v>
      </c>
      <c r="D8579" s="3" t="s">
        <v>46</v>
      </c>
      <c r="E8579" s="3" t="s">
        <v>2450</v>
      </c>
      <c r="F8579" s="10">
        <v>1</v>
      </c>
      <c r="G8579">
        <f>VLOOKUP(E8579,'Data Produk'!$A$2:$E$2517,5,FALSE)</f>
        <v>377300</v>
      </c>
      <c r="H8579">
        <f t="shared" ref="H8579:H8642" si="269">G8579*F8579</f>
        <v>377300</v>
      </c>
      <c r="I8579" t="str">
        <f>VLOOKUP(E8579,'Data Produk'!$A$2:$E$2517,3,FALSE)</f>
        <v>BHINNEKA ALTO 7.1 HG26 GAMING HEADSET BLACK</v>
      </c>
      <c r="J8579" t="str">
        <f>VLOOKUP(E8579,'Data Produk'!$A$2:$E$2517,4,FALSE)</f>
        <v>GAMING HEADSET</v>
      </c>
      <c r="K8579" t="str">
        <f>VLOOKUP(D8579,'Data Outlet'!$A$2:$D$17,4,FALSE)</f>
        <v>Citra Dewi</v>
      </c>
      <c r="L8579" t="str">
        <f>VLOOKUP(D8579,'Data Outlet'!$A$2:$D$17,2,FALSE)</f>
        <v>PONDOK INDAH MALL</v>
      </c>
    </row>
    <row r="8580" spans="1:12" x14ac:dyDescent="0.25">
      <c r="A8580" t="str">
        <f t="shared" si="268"/>
        <v>T-8579</v>
      </c>
      <c r="B8580" s="3" t="s">
        <v>2585</v>
      </c>
      <c r="C8580" s="6">
        <v>45443</v>
      </c>
      <c r="D8580" s="3" t="s">
        <v>46</v>
      </c>
      <c r="E8580" s="3" t="s">
        <v>2309</v>
      </c>
      <c r="F8580" s="10">
        <v>6</v>
      </c>
      <c r="G8580">
        <f>VLOOKUP(E8580,'Data Produk'!$A$2:$E$2517,5,FALSE)</f>
        <v>111300</v>
      </c>
      <c r="H8580">
        <f t="shared" si="269"/>
        <v>667800</v>
      </c>
      <c r="I8580" t="str">
        <f>VLOOKUP(E8580,'Data Produk'!$A$2:$E$2517,3,FALSE)</f>
        <v>BHINNEKA WAVE13 TW13 TRUE WIRELESS BLACK</v>
      </c>
      <c r="J8580" t="str">
        <f>VLOOKUP(E8580,'Data Produk'!$A$2:$E$2517,4,FALSE)</f>
        <v>TWS</v>
      </c>
      <c r="K8580" t="str">
        <f>VLOOKUP(D8580,'Data Outlet'!$A$2:$D$17,4,FALSE)</f>
        <v>Citra Dewi</v>
      </c>
      <c r="L8580" t="str">
        <f>VLOOKUP(D8580,'Data Outlet'!$A$2:$D$17,2,FALSE)</f>
        <v>PONDOK INDAH MALL</v>
      </c>
    </row>
    <row r="8581" spans="1:12" x14ac:dyDescent="0.25">
      <c r="A8581" t="str">
        <f t="shared" si="268"/>
        <v>T-8580</v>
      </c>
      <c r="B8581" s="3" t="s">
        <v>2585</v>
      </c>
      <c r="C8581" s="6">
        <v>45425</v>
      </c>
      <c r="D8581" s="3" t="s">
        <v>46</v>
      </c>
      <c r="E8581" s="3" t="s">
        <v>2308</v>
      </c>
      <c r="F8581" s="10">
        <v>1</v>
      </c>
      <c r="G8581">
        <f>VLOOKUP(E8581,'Data Produk'!$A$2:$E$2517,5,FALSE)</f>
        <v>83300</v>
      </c>
      <c r="H8581">
        <f t="shared" si="269"/>
        <v>83300</v>
      </c>
      <c r="I8581" t="str">
        <f>VLOOKUP(E8581,'Data Produk'!$A$2:$E$2517,3,FALSE)</f>
        <v>BHINNEKA WAVE11 TW11 V2 TRUE WIRELESS BLACK</v>
      </c>
      <c r="J8581" t="str">
        <f>VLOOKUP(E8581,'Data Produk'!$A$2:$E$2517,4,FALSE)</f>
        <v>TWS</v>
      </c>
      <c r="K8581" t="str">
        <f>VLOOKUP(D8581,'Data Outlet'!$A$2:$D$17,4,FALSE)</f>
        <v>Citra Dewi</v>
      </c>
      <c r="L8581" t="str">
        <f>VLOOKUP(D8581,'Data Outlet'!$A$2:$D$17,2,FALSE)</f>
        <v>PONDOK INDAH MALL</v>
      </c>
    </row>
    <row r="8582" spans="1:12" x14ac:dyDescent="0.25">
      <c r="A8582" t="str">
        <f t="shared" si="268"/>
        <v>T-8581</v>
      </c>
      <c r="B8582" s="3" t="s">
        <v>2585</v>
      </c>
      <c r="C8582" s="6">
        <v>45418</v>
      </c>
      <c r="D8582" s="3" t="s">
        <v>46</v>
      </c>
      <c r="E8582" s="3" t="s">
        <v>2530</v>
      </c>
      <c r="F8582" s="10">
        <v>1</v>
      </c>
      <c r="G8582">
        <f>VLOOKUP(E8582,'Data Produk'!$A$2:$E$2517,5,FALSE)</f>
        <v>265300</v>
      </c>
      <c r="H8582">
        <f t="shared" si="269"/>
        <v>265300</v>
      </c>
      <c r="I8582" t="str">
        <f>VLOOKUP(E8582,'Data Produk'!$A$2:$E$2517,3,FALSE)</f>
        <v>BHINNEKA SHOOTER II WGP13 GAMEPAD WHITE</v>
      </c>
      <c r="J8582" t="str">
        <f>VLOOKUP(E8582,'Data Produk'!$A$2:$E$2517,4,FALSE)</f>
        <v>GAMEPAD</v>
      </c>
      <c r="K8582" t="str">
        <f>VLOOKUP(D8582,'Data Outlet'!$A$2:$D$17,4,FALSE)</f>
        <v>Citra Dewi</v>
      </c>
      <c r="L8582" t="str">
        <f>VLOOKUP(D8582,'Data Outlet'!$A$2:$D$17,2,FALSE)</f>
        <v>PONDOK INDAH MALL</v>
      </c>
    </row>
    <row r="8583" spans="1:12" x14ac:dyDescent="0.25">
      <c r="A8583" t="str">
        <f t="shared" si="268"/>
        <v>T-8582</v>
      </c>
      <c r="B8583" s="3" t="s">
        <v>2585</v>
      </c>
      <c r="C8583" s="6">
        <v>45439</v>
      </c>
      <c r="D8583" s="3" t="s">
        <v>46</v>
      </c>
      <c r="E8583" s="3" t="s">
        <v>2575</v>
      </c>
      <c r="F8583" s="10">
        <v>1</v>
      </c>
      <c r="G8583">
        <f>VLOOKUP(E8583,'Data Produk'!$A$2:$E$2517,5,FALSE)</f>
        <v>139300</v>
      </c>
      <c r="H8583">
        <f t="shared" si="269"/>
        <v>139300</v>
      </c>
      <c r="I8583" t="str">
        <f>VLOOKUP(E8583,'Data Produk'!$A$2:$E$2517,3,FALSE)</f>
        <v>BHINNEKA TRINITY MH88 GAMING HEADSET WHITE</v>
      </c>
      <c r="J8583" t="str">
        <f>VLOOKUP(E8583,'Data Produk'!$A$2:$E$2517,4,FALSE)</f>
        <v>GAMING HEADSET</v>
      </c>
      <c r="K8583" t="str">
        <f>VLOOKUP(D8583,'Data Outlet'!$A$2:$D$17,4,FALSE)</f>
        <v>Citra Dewi</v>
      </c>
      <c r="L8583" t="str">
        <f>VLOOKUP(D8583,'Data Outlet'!$A$2:$D$17,2,FALSE)</f>
        <v>PONDOK INDAH MALL</v>
      </c>
    </row>
    <row r="8584" spans="1:12" x14ac:dyDescent="0.25">
      <c r="A8584" t="str">
        <f t="shared" si="268"/>
        <v>T-8583</v>
      </c>
      <c r="B8584" s="3" t="s">
        <v>2585</v>
      </c>
      <c r="C8584" s="6">
        <v>45414</v>
      </c>
      <c r="D8584" s="3" t="s">
        <v>46</v>
      </c>
      <c r="E8584" s="3" t="s">
        <v>2551</v>
      </c>
      <c r="F8584" s="10">
        <v>1</v>
      </c>
      <c r="G8584">
        <f>VLOOKUP(E8584,'Data Produk'!$A$2:$E$2517,5,FALSE)</f>
        <v>139300</v>
      </c>
      <c r="H8584">
        <f t="shared" si="269"/>
        <v>139300</v>
      </c>
      <c r="I8584" t="str">
        <f>VLOOKUP(E8584,'Data Produk'!$A$2:$E$2517,3,FALSE)</f>
        <v>BHINNEKA ATO MP905 DESKMAT CYBER LIFE (PINK)</v>
      </c>
      <c r="J8584" t="str">
        <f>VLOOKUP(E8584,'Data Produk'!$A$2:$E$2517,4,FALSE)</f>
        <v>DESKMAT</v>
      </c>
      <c r="K8584" t="str">
        <f>VLOOKUP(D8584,'Data Outlet'!$A$2:$D$17,4,FALSE)</f>
        <v>Citra Dewi</v>
      </c>
      <c r="L8584" t="str">
        <f>VLOOKUP(D8584,'Data Outlet'!$A$2:$D$17,2,FALSE)</f>
        <v>PONDOK INDAH MALL</v>
      </c>
    </row>
    <row r="8585" spans="1:12" x14ac:dyDescent="0.25">
      <c r="A8585" t="str">
        <f t="shared" si="268"/>
        <v>T-8584</v>
      </c>
      <c r="B8585" s="3" t="s">
        <v>2585</v>
      </c>
      <c r="C8585" s="6">
        <v>45433</v>
      </c>
      <c r="D8585" s="3" t="s">
        <v>46</v>
      </c>
      <c r="E8585" s="3" t="s">
        <v>2466</v>
      </c>
      <c r="F8585" s="10">
        <v>2</v>
      </c>
      <c r="G8585">
        <f>VLOOKUP(E8585,'Data Produk'!$A$2:$E$2517,5,FALSE)</f>
        <v>69300</v>
      </c>
      <c r="H8585">
        <f t="shared" si="269"/>
        <v>138600</v>
      </c>
      <c r="I8585" t="str">
        <f>VLOOKUP(E8585,'Data Produk'!$A$2:$E$2517,3,FALSE)</f>
        <v>BHINNEKA AGILE MP453 GAMING MOUSEPAD WHITE</v>
      </c>
      <c r="J8585" t="str">
        <f>VLOOKUP(E8585,'Data Produk'!$A$2:$E$2517,4,FALSE)</f>
        <v>GAMING MOUSEPAD</v>
      </c>
      <c r="K8585" t="str">
        <f>VLOOKUP(D8585,'Data Outlet'!$A$2:$D$17,4,FALSE)</f>
        <v>Citra Dewi</v>
      </c>
      <c r="L8585" t="str">
        <f>VLOOKUP(D8585,'Data Outlet'!$A$2:$D$17,2,FALSE)</f>
        <v>PONDOK INDAH MALL</v>
      </c>
    </row>
    <row r="8586" spans="1:12" x14ac:dyDescent="0.25">
      <c r="A8586" t="str">
        <f t="shared" si="268"/>
        <v>T-8585</v>
      </c>
      <c r="B8586" s="3" t="s">
        <v>2585</v>
      </c>
      <c r="C8586" s="6">
        <v>45430</v>
      </c>
      <c r="D8586" s="3" t="s">
        <v>46</v>
      </c>
      <c r="E8586" s="3" t="s">
        <v>2387</v>
      </c>
      <c r="F8586" s="10">
        <v>2</v>
      </c>
      <c r="G8586">
        <f>VLOOKUP(E8586,'Data Produk'!$A$2:$E$2517,5,FALSE)</f>
        <v>241500</v>
      </c>
      <c r="H8586">
        <f t="shared" si="269"/>
        <v>483000</v>
      </c>
      <c r="I8586" t="str">
        <f>VLOOKUP(E8586,'Data Produk'!$A$2:$E$2517,3,FALSE)</f>
        <v>BHINNEKA ATOM96 95% MECHANICAL KEYBOARD NAVY BLUE RED SWITCH</v>
      </c>
      <c r="J8586" t="str">
        <f>VLOOKUP(E8586,'Data Produk'!$A$2:$E$2517,4,FALSE)</f>
        <v>KEYBOARD GAMING</v>
      </c>
      <c r="K8586" t="str">
        <f>VLOOKUP(D8586,'Data Outlet'!$A$2:$D$17,4,FALSE)</f>
        <v>Citra Dewi</v>
      </c>
      <c r="L8586" t="str">
        <f>VLOOKUP(D8586,'Data Outlet'!$A$2:$D$17,2,FALSE)</f>
        <v>PONDOK INDAH MALL</v>
      </c>
    </row>
    <row r="8587" spans="1:12" x14ac:dyDescent="0.25">
      <c r="A8587" t="str">
        <f t="shared" si="268"/>
        <v>T-8586</v>
      </c>
      <c r="B8587" s="3" t="s">
        <v>2585</v>
      </c>
      <c r="C8587" s="6">
        <v>45425</v>
      </c>
      <c r="D8587" s="3" t="s">
        <v>46</v>
      </c>
      <c r="E8587" s="3" t="s">
        <v>2461</v>
      </c>
      <c r="F8587" s="10">
        <v>2</v>
      </c>
      <c r="G8587">
        <f>VLOOKUP(E8587,'Data Produk'!$A$2:$E$2517,5,FALSE)</f>
        <v>122325</v>
      </c>
      <c r="H8587">
        <f t="shared" si="269"/>
        <v>244650</v>
      </c>
      <c r="I8587" t="str">
        <f>VLOOKUP(E8587,'Data Produk'!$A$2:$E$2517,3,FALSE)</f>
        <v>ACK02 LUFFY Keycaps One Piece Original</v>
      </c>
      <c r="J8587" t="str">
        <f>VLOOKUP(E8587,'Data Produk'!$A$2:$E$2517,4,FALSE)</f>
        <v>OTHER ACCESSORIES</v>
      </c>
      <c r="K8587" t="str">
        <f>VLOOKUP(D8587,'Data Outlet'!$A$2:$D$17,4,FALSE)</f>
        <v>Citra Dewi</v>
      </c>
      <c r="L8587" t="str">
        <f>VLOOKUP(D8587,'Data Outlet'!$A$2:$D$17,2,FALSE)</f>
        <v>PONDOK INDAH MALL</v>
      </c>
    </row>
    <row r="8588" spans="1:12" x14ac:dyDescent="0.25">
      <c r="A8588" t="str">
        <f t="shared" ref="A8588:A8651" si="270">"T-"&amp;ROW()-1</f>
        <v>T-8587</v>
      </c>
      <c r="B8588" s="3" t="s">
        <v>2585</v>
      </c>
      <c r="C8588" s="6">
        <v>45440</v>
      </c>
      <c r="D8588" s="3" t="s">
        <v>46</v>
      </c>
      <c r="E8588" s="3" t="s">
        <v>2401</v>
      </c>
      <c r="F8588" s="10">
        <v>3</v>
      </c>
      <c r="G8588">
        <f>VLOOKUP(E8588,'Data Produk'!$A$2:$E$2517,5,FALSE)</f>
        <v>160300</v>
      </c>
      <c r="H8588">
        <f t="shared" si="269"/>
        <v>480900</v>
      </c>
      <c r="I8588" t="str">
        <f>VLOOKUP(E8588,'Data Produk'!$A$2:$E$2517,3,FALSE)</f>
        <v>BHINNEKA GO VIBE WH05 WIRELESS HEADSET BLACK</v>
      </c>
      <c r="J8588" t="str">
        <f>VLOOKUP(E8588,'Data Produk'!$A$2:$E$2517,4,FALSE)</f>
        <v>WIRELESS HEADSET</v>
      </c>
      <c r="K8588" t="str">
        <f>VLOOKUP(D8588,'Data Outlet'!$A$2:$D$17,4,FALSE)</f>
        <v>Citra Dewi</v>
      </c>
      <c r="L8588" t="str">
        <f>VLOOKUP(D8588,'Data Outlet'!$A$2:$D$17,2,FALSE)</f>
        <v>PONDOK INDAH MALL</v>
      </c>
    </row>
    <row r="8589" spans="1:12" x14ac:dyDescent="0.25">
      <c r="A8589" t="str">
        <f t="shared" si="270"/>
        <v>T-8588</v>
      </c>
      <c r="B8589" s="3" t="s">
        <v>2585</v>
      </c>
      <c r="C8589" s="6">
        <v>45429</v>
      </c>
      <c r="D8589" s="3" t="s">
        <v>46</v>
      </c>
      <c r="E8589" s="3" t="s">
        <v>2315</v>
      </c>
      <c r="F8589" s="10">
        <v>1</v>
      </c>
      <c r="G8589">
        <f>VLOOKUP(E8589,'Data Produk'!$A$2:$E$2517,5,FALSE)</f>
        <v>160300</v>
      </c>
      <c r="H8589">
        <f t="shared" si="269"/>
        <v>160300</v>
      </c>
      <c r="I8589" t="str">
        <f>VLOOKUP(E8589,'Data Produk'!$A$2:$E$2517,3,FALSE)</f>
        <v>BHINNEKA POWER PACK T1 10.000 mAh 22,5W POWERBANK WHITE</v>
      </c>
      <c r="J8589" t="str">
        <f>VLOOKUP(E8589,'Data Produk'!$A$2:$E$2517,4,FALSE)</f>
        <v>POWERBANK</v>
      </c>
      <c r="K8589" t="str">
        <f>VLOOKUP(D8589,'Data Outlet'!$A$2:$D$17,4,FALSE)</f>
        <v>Citra Dewi</v>
      </c>
      <c r="L8589" t="str">
        <f>VLOOKUP(D8589,'Data Outlet'!$A$2:$D$17,2,FALSE)</f>
        <v>PONDOK INDAH MALL</v>
      </c>
    </row>
    <row r="8590" spans="1:12" x14ac:dyDescent="0.25">
      <c r="A8590" t="str">
        <f t="shared" si="270"/>
        <v>T-8589</v>
      </c>
      <c r="B8590" s="3" t="s">
        <v>2585</v>
      </c>
      <c r="C8590" s="6">
        <v>45415</v>
      </c>
      <c r="D8590" s="3" t="s">
        <v>46</v>
      </c>
      <c r="E8590" s="3" t="s">
        <v>2509</v>
      </c>
      <c r="F8590" s="10">
        <v>1</v>
      </c>
      <c r="G8590">
        <f>VLOOKUP(E8590,'Data Produk'!$A$2:$E$2517,5,FALSE)</f>
        <v>52500</v>
      </c>
      <c r="H8590">
        <f t="shared" si="269"/>
        <v>52500</v>
      </c>
      <c r="I8590" t="str">
        <f>VLOOKUP(E8590,'Data Produk'!$A$2:$E$2517,3,FALSE)</f>
        <v>BHINNEKA POWER MOVE 30W 2-PORTS CAR CHARGER (PD+QC) BLACK</v>
      </c>
      <c r="J8590" t="str">
        <f>VLOOKUP(E8590,'Data Produk'!$A$2:$E$2517,4,FALSE)</f>
        <v>CAR &amp; TRAVEL CHARGER</v>
      </c>
      <c r="K8590" t="str">
        <f>VLOOKUP(D8590,'Data Outlet'!$A$2:$D$17,4,FALSE)</f>
        <v>Citra Dewi</v>
      </c>
      <c r="L8590" t="str">
        <f>VLOOKUP(D8590,'Data Outlet'!$A$2:$D$17,2,FALSE)</f>
        <v>PONDOK INDAH MALL</v>
      </c>
    </row>
    <row r="8591" spans="1:12" x14ac:dyDescent="0.25">
      <c r="A8591" t="str">
        <f t="shared" si="270"/>
        <v>T-8590</v>
      </c>
      <c r="B8591" s="3" t="s">
        <v>2585</v>
      </c>
      <c r="C8591" s="6">
        <v>45423</v>
      </c>
      <c r="D8591" s="3" t="s">
        <v>46</v>
      </c>
      <c r="E8591" s="3" t="s">
        <v>2549</v>
      </c>
      <c r="F8591" s="10">
        <v>4</v>
      </c>
      <c r="G8591">
        <f>VLOOKUP(E8591,'Data Produk'!$A$2:$E$2517,5,FALSE)</f>
        <v>84000</v>
      </c>
      <c r="H8591">
        <f t="shared" si="269"/>
        <v>336000</v>
      </c>
      <c r="I8591" t="str">
        <f>VLOOKUP(E8591,'Data Produk'!$A$2:$E$2517,3,FALSE)</f>
        <v>BHINNEKA CRYTO VX7 GAMING MOUSE WHITE</v>
      </c>
      <c r="J8591" t="str">
        <f>VLOOKUP(E8591,'Data Produk'!$A$2:$E$2517,4,FALSE)</f>
        <v>MOUSE GAMING</v>
      </c>
      <c r="K8591" t="str">
        <f>VLOOKUP(D8591,'Data Outlet'!$A$2:$D$17,4,FALSE)</f>
        <v>Citra Dewi</v>
      </c>
      <c r="L8591" t="str">
        <f>VLOOKUP(D8591,'Data Outlet'!$A$2:$D$17,2,FALSE)</f>
        <v>PONDOK INDAH MALL</v>
      </c>
    </row>
    <row r="8592" spans="1:12" x14ac:dyDescent="0.25">
      <c r="A8592" t="str">
        <f t="shared" si="270"/>
        <v>T-8591</v>
      </c>
      <c r="B8592" s="3" t="s">
        <v>2585</v>
      </c>
      <c r="C8592" s="6">
        <v>45423</v>
      </c>
      <c r="D8592" s="3" t="s">
        <v>46</v>
      </c>
      <c r="E8592" s="3" t="s">
        <v>2386</v>
      </c>
      <c r="F8592" s="10">
        <v>2</v>
      </c>
      <c r="G8592">
        <f>VLOOKUP(E8592,'Data Produk'!$A$2:$E$2517,5,FALSE)</f>
        <v>209300</v>
      </c>
      <c r="H8592">
        <f t="shared" si="269"/>
        <v>418600</v>
      </c>
      <c r="I8592" t="str">
        <f>VLOOKUP(E8592,'Data Produk'!$A$2:$E$2517,3,FALSE)</f>
        <v>BHINNEKA CRYPTO WGC3 GAMING MOUSE WHITE</v>
      </c>
      <c r="J8592" t="str">
        <f>VLOOKUP(E8592,'Data Produk'!$A$2:$E$2517,4,FALSE)</f>
        <v>MOUSE GAMING</v>
      </c>
      <c r="K8592" t="str">
        <f>VLOOKUP(D8592,'Data Outlet'!$A$2:$D$17,4,FALSE)</f>
        <v>Citra Dewi</v>
      </c>
      <c r="L8592" t="str">
        <f>VLOOKUP(D8592,'Data Outlet'!$A$2:$D$17,2,FALSE)</f>
        <v>PONDOK INDAH MALL</v>
      </c>
    </row>
    <row r="8593" spans="1:12" x14ac:dyDescent="0.25">
      <c r="A8593" t="str">
        <f t="shared" si="270"/>
        <v>T-8592</v>
      </c>
      <c r="B8593" s="3" t="s">
        <v>2585</v>
      </c>
      <c r="C8593" s="6">
        <v>45438</v>
      </c>
      <c r="D8593" s="3" t="s">
        <v>46</v>
      </c>
      <c r="E8593" s="3" t="s">
        <v>2453</v>
      </c>
      <c r="F8593" s="10">
        <v>4</v>
      </c>
      <c r="G8593">
        <f>VLOOKUP(E8593,'Data Produk'!$A$2:$E$2517,5,FALSE)</f>
        <v>349300</v>
      </c>
      <c r="H8593">
        <f t="shared" si="269"/>
        <v>1397200</v>
      </c>
      <c r="I8593" t="str">
        <f>VLOOKUP(E8593,'Data Produk'!$A$2:$E$2517,3,FALSE)</f>
        <v>BHINNEKA ATO MP905 DESKMAT ONE PIECE LUFFY</v>
      </c>
      <c r="J8593" t="str">
        <f>VLOOKUP(E8593,'Data Produk'!$A$2:$E$2517,4,FALSE)</f>
        <v>DESKMAT</v>
      </c>
      <c r="K8593" t="str">
        <f>VLOOKUP(D8593,'Data Outlet'!$A$2:$D$17,4,FALSE)</f>
        <v>Citra Dewi</v>
      </c>
      <c r="L8593" t="str">
        <f>VLOOKUP(D8593,'Data Outlet'!$A$2:$D$17,2,FALSE)</f>
        <v>PONDOK INDAH MALL</v>
      </c>
    </row>
    <row r="8594" spans="1:12" x14ac:dyDescent="0.25">
      <c r="A8594" t="str">
        <f t="shared" si="270"/>
        <v>T-8593</v>
      </c>
      <c r="B8594" s="3" t="s">
        <v>2585</v>
      </c>
      <c r="C8594" s="6">
        <v>45430</v>
      </c>
      <c r="D8594" s="3" t="s">
        <v>46</v>
      </c>
      <c r="E8594" s="3" t="s">
        <v>2550</v>
      </c>
      <c r="F8594" s="10">
        <v>1</v>
      </c>
      <c r="G8594">
        <f>VLOOKUP(E8594,'Data Produk'!$A$2:$E$2517,5,FALSE)</f>
        <v>97300</v>
      </c>
      <c r="H8594">
        <f t="shared" si="269"/>
        <v>97300</v>
      </c>
      <c r="I8594" t="str">
        <f>VLOOKUP(E8594,'Data Produk'!$A$2:$E$2517,3,FALSE)</f>
        <v>BHINNEKA POWER PURE 33W 2-PORTS USB CHARGER (PD+QC) BLACK</v>
      </c>
      <c r="J8594" t="str">
        <f>VLOOKUP(E8594,'Data Produk'!$A$2:$E$2517,4,FALSE)</f>
        <v>CHARGER</v>
      </c>
      <c r="K8594" t="str">
        <f>VLOOKUP(D8594,'Data Outlet'!$A$2:$D$17,4,FALSE)</f>
        <v>Citra Dewi</v>
      </c>
      <c r="L8594" t="str">
        <f>VLOOKUP(D8594,'Data Outlet'!$A$2:$D$17,2,FALSE)</f>
        <v>PONDOK INDAH MALL</v>
      </c>
    </row>
    <row r="8595" spans="1:12" x14ac:dyDescent="0.25">
      <c r="A8595" t="str">
        <f t="shared" si="270"/>
        <v>T-8594</v>
      </c>
      <c r="B8595" s="3" t="s">
        <v>2585</v>
      </c>
      <c r="C8595" s="6">
        <v>45421</v>
      </c>
      <c r="D8595" s="3" t="s">
        <v>46</v>
      </c>
      <c r="E8595" s="3" t="s">
        <v>2370</v>
      </c>
      <c r="F8595" s="10">
        <v>1</v>
      </c>
      <c r="G8595">
        <f>VLOOKUP(E8595,'Data Produk'!$A$2:$E$2517,5,FALSE)</f>
        <v>83300</v>
      </c>
      <c r="H8595">
        <f t="shared" si="269"/>
        <v>83300</v>
      </c>
      <c r="I8595" t="str">
        <f>VLOOKUP(E8595,'Data Produk'!$A$2:$E$2517,3,FALSE)</f>
        <v>BHINNEKA AGILE MP903 GAMING MOUSEPAD WHITE</v>
      </c>
      <c r="J8595" t="str">
        <f>VLOOKUP(E8595,'Data Produk'!$A$2:$E$2517,4,FALSE)</f>
        <v>GAMING MOUSEPAD</v>
      </c>
      <c r="K8595" t="str">
        <f>VLOOKUP(D8595,'Data Outlet'!$A$2:$D$17,4,FALSE)</f>
        <v>Citra Dewi</v>
      </c>
      <c r="L8595" t="str">
        <f>VLOOKUP(D8595,'Data Outlet'!$A$2:$D$17,2,FALSE)</f>
        <v>PONDOK INDAH MALL</v>
      </c>
    </row>
    <row r="8596" spans="1:12" x14ac:dyDescent="0.25">
      <c r="A8596" t="str">
        <f t="shared" si="270"/>
        <v>T-8595</v>
      </c>
      <c r="B8596" s="3" t="s">
        <v>2585</v>
      </c>
      <c r="C8596" s="6">
        <v>45419</v>
      </c>
      <c r="D8596" s="3" t="s">
        <v>46</v>
      </c>
      <c r="E8596" s="3" t="s">
        <v>2557</v>
      </c>
      <c r="F8596" s="10">
        <v>3</v>
      </c>
      <c r="G8596">
        <f>VLOOKUP(E8596,'Data Produk'!$A$2:$E$2517,5,FALSE)</f>
        <v>40600</v>
      </c>
      <c r="H8596">
        <f t="shared" si="269"/>
        <v>121800</v>
      </c>
      <c r="I8596" t="str">
        <f>VLOOKUP(E8596,'Data Produk'!$A$2:$E$2517,3,FALSE)</f>
        <v>BHINNEKA LAVALIER MV01 MICROPHONE BLACK</v>
      </c>
      <c r="J8596" t="str">
        <f>VLOOKUP(E8596,'Data Produk'!$A$2:$E$2517,4,FALSE)</f>
        <v>STREAMING DEVICES</v>
      </c>
      <c r="K8596" t="str">
        <f>VLOOKUP(D8596,'Data Outlet'!$A$2:$D$17,4,FALSE)</f>
        <v>Citra Dewi</v>
      </c>
      <c r="L8596" t="str">
        <f>VLOOKUP(D8596,'Data Outlet'!$A$2:$D$17,2,FALSE)</f>
        <v>PONDOK INDAH MALL</v>
      </c>
    </row>
    <row r="8597" spans="1:12" x14ac:dyDescent="0.25">
      <c r="A8597" t="str">
        <f t="shared" si="270"/>
        <v>T-8596</v>
      </c>
      <c r="B8597" s="3" t="s">
        <v>2585</v>
      </c>
      <c r="C8597" s="6">
        <v>45415</v>
      </c>
      <c r="D8597" s="3" t="s">
        <v>46</v>
      </c>
      <c r="E8597" s="3" t="s">
        <v>2545</v>
      </c>
      <c r="F8597" s="10">
        <v>2</v>
      </c>
      <c r="G8597">
        <f>VLOOKUP(E8597,'Data Produk'!$A$2:$E$2517,5,FALSE)</f>
        <v>24500</v>
      </c>
      <c r="H8597">
        <f t="shared" si="269"/>
        <v>49000</v>
      </c>
      <c r="I8597" t="str">
        <f>VLOOKUP(E8597,'Data Produk'!$A$2:$E$2517,3,FALSE)</f>
        <v>BHINNEKA HYPERLINK KV65C1201 BLACK</v>
      </c>
      <c r="J8597" t="str">
        <f>VLOOKUP(E8597,'Data Produk'!$A$2:$E$2517,4,FALSE)</f>
        <v>CABLE</v>
      </c>
      <c r="K8597" t="str">
        <f>VLOOKUP(D8597,'Data Outlet'!$A$2:$D$17,4,FALSE)</f>
        <v>Citra Dewi</v>
      </c>
      <c r="L8597" t="str">
        <f>VLOOKUP(D8597,'Data Outlet'!$A$2:$D$17,2,FALSE)</f>
        <v>PONDOK INDAH MALL</v>
      </c>
    </row>
    <row r="8598" spans="1:12" x14ac:dyDescent="0.25">
      <c r="A8598" t="str">
        <f t="shared" si="270"/>
        <v>T-8597</v>
      </c>
      <c r="B8598" s="3" t="s">
        <v>2585</v>
      </c>
      <c r="C8598" s="6">
        <v>45440</v>
      </c>
      <c r="D8598" s="3" t="s">
        <v>46</v>
      </c>
      <c r="E8598" s="3" t="s">
        <v>2511</v>
      </c>
      <c r="F8598" s="10">
        <v>1</v>
      </c>
      <c r="G8598">
        <f>VLOOKUP(E8598,'Data Produk'!$A$2:$E$2517,5,FALSE)</f>
        <v>133000</v>
      </c>
      <c r="H8598">
        <f t="shared" si="269"/>
        <v>133000</v>
      </c>
      <c r="I8598" t="str">
        <f>VLOOKUP(E8598,'Data Produk'!$A$2:$E$2517,3,FALSE)</f>
        <v>BHINNEKA GO WK894 OFFICE COMBO BLACK</v>
      </c>
      <c r="J8598" t="str">
        <f>VLOOKUP(E8598,'Data Produk'!$A$2:$E$2517,4,FALSE)</f>
        <v>OFFICE COMBO</v>
      </c>
      <c r="K8598" t="str">
        <f>VLOOKUP(D8598,'Data Outlet'!$A$2:$D$17,4,FALSE)</f>
        <v>Citra Dewi</v>
      </c>
      <c r="L8598" t="str">
        <f>VLOOKUP(D8598,'Data Outlet'!$A$2:$D$17,2,FALSE)</f>
        <v>PONDOK INDAH MALL</v>
      </c>
    </row>
    <row r="8599" spans="1:12" x14ac:dyDescent="0.25">
      <c r="A8599" t="str">
        <f t="shared" si="270"/>
        <v>T-8598</v>
      </c>
      <c r="B8599" s="3" t="s">
        <v>2585</v>
      </c>
      <c r="C8599" s="6">
        <v>45442</v>
      </c>
      <c r="D8599" s="3" t="s">
        <v>46</v>
      </c>
      <c r="E8599" s="3" t="s">
        <v>2480</v>
      </c>
      <c r="F8599" s="10">
        <v>2</v>
      </c>
      <c r="G8599">
        <f>VLOOKUP(E8599,'Data Produk'!$A$2:$E$2517,5,FALSE)</f>
        <v>349300</v>
      </c>
      <c r="H8599">
        <f t="shared" si="269"/>
        <v>698600</v>
      </c>
      <c r="I8599" t="str">
        <f>VLOOKUP(E8599,'Data Produk'!$A$2:$E$2517,3,FALSE)</f>
        <v>BHINNEKA ATO MP905 DESKMAT ONE PIECE ROBIN</v>
      </c>
      <c r="J8599" t="str">
        <f>VLOOKUP(E8599,'Data Produk'!$A$2:$E$2517,4,FALSE)</f>
        <v>DESKMAT</v>
      </c>
      <c r="K8599" t="str">
        <f>VLOOKUP(D8599,'Data Outlet'!$A$2:$D$17,4,FALSE)</f>
        <v>Citra Dewi</v>
      </c>
      <c r="L8599" t="str">
        <f>VLOOKUP(D8599,'Data Outlet'!$A$2:$D$17,2,FALSE)</f>
        <v>PONDOK INDAH MALL</v>
      </c>
    </row>
    <row r="8600" spans="1:12" x14ac:dyDescent="0.25">
      <c r="A8600" t="str">
        <f t="shared" si="270"/>
        <v>T-8599</v>
      </c>
      <c r="B8600" s="3" t="s">
        <v>2585</v>
      </c>
      <c r="C8600" s="6">
        <v>45414</v>
      </c>
      <c r="D8600" s="3" t="s">
        <v>46</v>
      </c>
      <c r="E8600" s="3" t="s">
        <v>2503</v>
      </c>
      <c r="F8600" s="10">
        <v>2</v>
      </c>
      <c r="G8600">
        <f>VLOOKUP(E8600,'Data Produk'!$A$2:$E$2517,5,FALSE)</f>
        <v>97300</v>
      </c>
      <c r="H8600">
        <f t="shared" si="269"/>
        <v>194600</v>
      </c>
      <c r="I8600" t="str">
        <f>VLOOKUP(E8600,'Data Produk'!$A$2:$E$2517,3,FALSE)</f>
        <v>BHINNEKA WAVE12 TW12 TRUE WIRELESS BLUE</v>
      </c>
      <c r="J8600" t="str">
        <f>VLOOKUP(E8600,'Data Produk'!$A$2:$E$2517,4,FALSE)</f>
        <v>TWS</v>
      </c>
      <c r="K8600" t="str">
        <f>VLOOKUP(D8600,'Data Outlet'!$A$2:$D$17,4,FALSE)</f>
        <v>Citra Dewi</v>
      </c>
      <c r="L8600" t="str">
        <f>VLOOKUP(D8600,'Data Outlet'!$A$2:$D$17,2,FALSE)</f>
        <v>PONDOK INDAH MALL</v>
      </c>
    </row>
    <row r="8601" spans="1:12" x14ac:dyDescent="0.25">
      <c r="A8601" t="str">
        <f t="shared" si="270"/>
        <v>T-8600</v>
      </c>
      <c r="B8601" s="3" t="s">
        <v>2585</v>
      </c>
      <c r="C8601" s="6">
        <v>45422</v>
      </c>
      <c r="D8601" s="3" t="s">
        <v>46</v>
      </c>
      <c r="E8601" s="3" t="s">
        <v>2518</v>
      </c>
      <c r="F8601" s="10">
        <v>2</v>
      </c>
      <c r="G8601">
        <f>VLOOKUP(E8601,'Data Produk'!$A$2:$E$2517,5,FALSE)</f>
        <v>55300</v>
      </c>
      <c r="H8601">
        <f t="shared" si="269"/>
        <v>110600</v>
      </c>
      <c r="I8601" t="str">
        <f>VLOOKUP(E8601,'Data Produk'!$A$2:$E$2517,3,FALSE)</f>
        <v>BHINNEKA POWER PURE 20W 1-PORT TYPE-A USB CHARGER (QC) BLACK</v>
      </c>
      <c r="J8601" t="str">
        <f>VLOOKUP(E8601,'Data Produk'!$A$2:$E$2517,4,FALSE)</f>
        <v>CHARGER</v>
      </c>
      <c r="K8601" t="str">
        <f>VLOOKUP(D8601,'Data Outlet'!$A$2:$D$17,4,FALSE)</f>
        <v>Citra Dewi</v>
      </c>
      <c r="L8601" t="str">
        <f>VLOOKUP(D8601,'Data Outlet'!$A$2:$D$17,2,FALSE)</f>
        <v>PONDOK INDAH MALL</v>
      </c>
    </row>
    <row r="8602" spans="1:12" x14ac:dyDescent="0.25">
      <c r="A8602" t="str">
        <f t="shared" si="270"/>
        <v>T-8601</v>
      </c>
      <c r="B8602" s="3" t="s">
        <v>2585</v>
      </c>
      <c r="C8602" s="6">
        <v>45416</v>
      </c>
      <c r="D8602" s="3" t="s">
        <v>46</v>
      </c>
      <c r="E8602" s="3" t="s">
        <v>2576</v>
      </c>
      <c r="F8602" s="10">
        <v>1</v>
      </c>
      <c r="G8602">
        <f>VLOOKUP(E8602,'Data Produk'!$A$2:$E$2517,5,FALSE)</f>
        <v>55300</v>
      </c>
      <c r="H8602">
        <f t="shared" si="269"/>
        <v>55300</v>
      </c>
      <c r="I8602" t="str">
        <f>VLOOKUP(E8602,'Data Produk'!$A$2:$E$2517,3,FALSE)</f>
        <v>BHINNEKA POWER GO 20W 1-PORT TYPE-C USB CHARGER (PD+QC) BLACK</v>
      </c>
      <c r="J8602" t="str">
        <f>VLOOKUP(E8602,'Data Produk'!$A$2:$E$2517,4,FALSE)</f>
        <v>CHARGER</v>
      </c>
      <c r="K8602" t="str">
        <f>VLOOKUP(D8602,'Data Outlet'!$A$2:$D$17,4,FALSE)</f>
        <v>Citra Dewi</v>
      </c>
      <c r="L8602" t="str">
        <f>VLOOKUP(D8602,'Data Outlet'!$A$2:$D$17,2,FALSE)</f>
        <v>PONDOK INDAH MALL</v>
      </c>
    </row>
    <row r="8603" spans="1:12" x14ac:dyDescent="0.25">
      <c r="A8603" t="str">
        <f t="shared" si="270"/>
        <v>T-8602</v>
      </c>
      <c r="B8603" s="3" t="s">
        <v>2585</v>
      </c>
      <c r="C8603" s="6">
        <v>45429</v>
      </c>
      <c r="D8603" s="3" t="s">
        <v>46</v>
      </c>
      <c r="E8603" s="3" t="s">
        <v>2407</v>
      </c>
      <c r="F8603" s="10">
        <v>1</v>
      </c>
      <c r="G8603">
        <f>VLOOKUP(E8603,'Data Produk'!$A$2:$E$2517,5,FALSE)</f>
        <v>139300</v>
      </c>
      <c r="H8603">
        <f t="shared" si="269"/>
        <v>139300</v>
      </c>
      <c r="I8603" t="str">
        <f>VLOOKUP(E8603,'Data Produk'!$A$2:$E$2517,3,FALSE)</f>
        <v>BHINNEKA ATO MP905 DESKMAT SEASIDE WAVE (BLUE)</v>
      </c>
      <c r="J8603" t="str">
        <f>VLOOKUP(E8603,'Data Produk'!$A$2:$E$2517,4,FALSE)</f>
        <v>DESKMAT</v>
      </c>
      <c r="K8603" t="str">
        <f>VLOOKUP(D8603,'Data Outlet'!$A$2:$D$17,4,FALSE)</f>
        <v>Citra Dewi</v>
      </c>
      <c r="L8603" t="str">
        <f>VLOOKUP(D8603,'Data Outlet'!$A$2:$D$17,2,FALSE)</f>
        <v>PONDOK INDAH MALL</v>
      </c>
    </row>
    <row r="8604" spans="1:12" x14ac:dyDescent="0.25">
      <c r="A8604" t="str">
        <f t="shared" si="270"/>
        <v>T-8603</v>
      </c>
      <c r="B8604" s="3" t="s">
        <v>2585</v>
      </c>
      <c r="C8604" s="6">
        <v>45414</v>
      </c>
      <c r="D8604" s="3" t="s">
        <v>46</v>
      </c>
      <c r="E8604" s="3" t="s">
        <v>2520</v>
      </c>
      <c r="F8604" s="10">
        <v>1</v>
      </c>
      <c r="G8604">
        <f>VLOOKUP(E8604,'Data Produk'!$A$2:$E$2517,5,FALSE)</f>
        <v>244300</v>
      </c>
      <c r="H8604">
        <f t="shared" si="269"/>
        <v>244300</v>
      </c>
      <c r="I8604" t="str">
        <f>VLOOKUP(E8604,'Data Produk'!$A$2:$E$2517,3,FALSE)</f>
        <v>BHINNEKA POWER CUBE 4 PLUG TYPE TRAVEL MULTI ADAPTER BLACK</v>
      </c>
      <c r="J8604" t="str">
        <f>VLOOKUP(E8604,'Data Produk'!$A$2:$E$2517,4,FALSE)</f>
        <v>CAR &amp; TRAVEL CHARGER</v>
      </c>
      <c r="K8604" t="str">
        <f>VLOOKUP(D8604,'Data Outlet'!$A$2:$D$17,4,FALSE)</f>
        <v>Citra Dewi</v>
      </c>
      <c r="L8604" t="str">
        <f>VLOOKUP(D8604,'Data Outlet'!$A$2:$D$17,2,FALSE)</f>
        <v>PONDOK INDAH MALL</v>
      </c>
    </row>
    <row r="8605" spans="1:12" x14ac:dyDescent="0.25">
      <c r="A8605" t="str">
        <f t="shared" si="270"/>
        <v>T-8604</v>
      </c>
      <c r="B8605" s="3" t="s">
        <v>2585</v>
      </c>
      <c r="C8605" s="6">
        <v>45436</v>
      </c>
      <c r="D8605" s="3" t="s">
        <v>46</v>
      </c>
      <c r="E8605" s="3" t="s">
        <v>2349</v>
      </c>
      <c r="F8605" s="10">
        <v>3</v>
      </c>
      <c r="G8605">
        <f>VLOOKUP(E8605,'Data Produk'!$A$2:$E$2517,5,FALSE)</f>
        <v>230300</v>
      </c>
      <c r="H8605">
        <f t="shared" si="269"/>
        <v>690900</v>
      </c>
      <c r="I8605" t="str">
        <f>VLOOKUP(E8605,'Data Produk'!$A$2:$E$2517,3,FALSE)</f>
        <v>BHINNEKA ATOM81 75% MECHANICAL KEYBOARD NAVY BLUE RED SWITCH</v>
      </c>
      <c r="J8605" t="str">
        <f>VLOOKUP(E8605,'Data Produk'!$A$2:$E$2517,4,FALSE)</f>
        <v>KEYBOARD GAMING</v>
      </c>
      <c r="K8605" t="str">
        <f>VLOOKUP(D8605,'Data Outlet'!$A$2:$D$17,4,FALSE)</f>
        <v>Citra Dewi</v>
      </c>
      <c r="L8605" t="str">
        <f>VLOOKUP(D8605,'Data Outlet'!$A$2:$D$17,2,FALSE)</f>
        <v>PONDOK INDAH MALL</v>
      </c>
    </row>
    <row r="8606" spans="1:12" x14ac:dyDescent="0.25">
      <c r="A8606" t="str">
        <f t="shared" si="270"/>
        <v>T-8605</v>
      </c>
      <c r="B8606" s="3" t="s">
        <v>2585</v>
      </c>
      <c r="C8606" s="6">
        <v>45431</v>
      </c>
      <c r="D8606" s="3" t="s">
        <v>46</v>
      </c>
      <c r="E8606" s="3" t="s">
        <v>2313</v>
      </c>
      <c r="F8606" s="10">
        <v>2</v>
      </c>
      <c r="G8606">
        <f>VLOOKUP(E8606,'Data Produk'!$A$2:$E$2517,5,FALSE)</f>
        <v>77000</v>
      </c>
      <c r="H8606">
        <f t="shared" si="269"/>
        <v>154000</v>
      </c>
      <c r="I8606" t="str">
        <f>VLOOKUP(E8606,'Data Produk'!$A$2:$E$2517,3,FALSE)</f>
        <v>BHINNEKA WAVE10 TW10 TRUE WIRELESS BEIGE</v>
      </c>
      <c r="J8606" t="str">
        <f>VLOOKUP(E8606,'Data Produk'!$A$2:$E$2517,4,FALSE)</f>
        <v>TWS</v>
      </c>
      <c r="K8606" t="str">
        <f>VLOOKUP(D8606,'Data Outlet'!$A$2:$D$17,4,FALSE)</f>
        <v>Citra Dewi</v>
      </c>
      <c r="L8606" t="str">
        <f>VLOOKUP(D8606,'Data Outlet'!$A$2:$D$17,2,FALSE)</f>
        <v>PONDOK INDAH MALL</v>
      </c>
    </row>
    <row r="8607" spans="1:12" x14ac:dyDescent="0.25">
      <c r="A8607" t="str">
        <f t="shared" si="270"/>
        <v>T-8606</v>
      </c>
      <c r="B8607" s="3" t="s">
        <v>2585</v>
      </c>
      <c r="C8607" s="6">
        <v>45417</v>
      </c>
      <c r="D8607" s="3" t="s">
        <v>46</v>
      </c>
      <c r="E8607" s="3" t="s">
        <v>2526</v>
      </c>
      <c r="F8607" s="10">
        <v>1</v>
      </c>
      <c r="G8607">
        <f>VLOOKUP(E8607,'Data Produk'!$A$2:$E$2517,5,FALSE)</f>
        <v>20300</v>
      </c>
      <c r="H8607">
        <f t="shared" si="269"/>
        <v>20300</v>
      </c>
      <c r="I8607" t="str">
        <f>VLOOKUP(E8607,'Data Produk'!$A$2:$E$2517,3,FALSE)</f>
        <v>BHINNEKA DURALINK KLT1201 CABLE WHITE</v>
      </c>
      <c r="J8607" t="str">
        <f>VLOOKUP(E8607,'Data Produk'!$A$2:$E$2517,4,FALSE)</f>
        <v>CABLE</v>
      </c>
      <c r="K8607" t="str">
        <f>VLOOKUP(D8607,'Data Outlet'!$A$2:$D$17,4,FALSE)</f>
        <v>Citra Dewi</v>
      </c>
      <c r="L8607" t="str">
        <f>VLOOKUP(D8607,'Data Outlet'!$A$2:$D$17,2,FALSE)</f>
        <v>PONDOK INDAH MALL</v>
      </c>
    </row>
    <row r="8608" spans="1:12" x14ac:dyDescent="0.25">
      <c r="A8608" t="str">
        <f t="shared" si="270"/>
        <v>T-8607</v>
      </c>
      <c r="B8608" s="3" t="s">
        <v>2585</v>
      </c>
      <c r="C8608" s="6">
        <v>45418</v>
      </c>
      <c r="D8608" s="3" t="s">
        <v>46</v>
      </c>
      <c r="E8608" s="3" t="s">
        <v>2304</v>
      </c>
      <c r="F8608" s="10">
        <v>2</v>
      </c>
      <c r="G8608">
        <f>VLOOKUP(E8608,'Data Produk'!$A$2:$E$2517,5,FALSE)</f>
        <v>83300</v>
      </c>
      <c r="H8608">
        <f t="shared" si="269"/>
        <v>166600</v>
      </c>
      <c r="I8608" t="str">
        <f>VLOOKUP(E8608,'Data Produk'!$A$2:$E$2517,3,FALSE)</f>
        <v>BHINNEKA POWER PACK S1 10.000 mAh POWERBANK WHITE</v>
      </c>
      <c r="J8608" t="str">
        <f>VLOOKUP(E8608,'Data Produk'!$A$2:$E$2517,4,FALSE)</f>
        <v>POWERBANK</v>
      </c>
      <c r="K8608" t="str">
        <f>VLOOKUP(D8608,'Data Outlet'!$A$2:$D$17,4,FALSE)</f>
        <v>Citra Dewi</v>
      </c>
      <c r="L8608" t="str">
        <f>VLOOKUP(D8608,'Data Outlet'!$A$2:$D$17,2,FALSE)</f>
        <v>PONDOK INDAH MALL</v>
      </c>
    </row>
    <row r="8609" spans="1:12" x14ac:dyDescent="0.25">
      <c r="A8609" t="str">
        <f t="shared" si="270"/>
        <v>T-8608</v>
      </c>
      <c r="B8609" s="3" t="s">
        <v>2585</v>
      </c>
      <c r="C8609" s="6">
        <v>45426</v>
      </c>
      <c r="D8609" s="3" t="s">
        <v>46</v>
      </c>
      <c r="E8609" s="3" t="s">
        <v>2332</v>
      </c>
      <c r="F8609" s="10">
        <v>2</v>
      </c>
      <c r="G8609">
        <f>VLOOKUP(E8609,'Data Produk'!$A$2:$E$2517,5,FALSE)</f>
        <v>139300</v>
      </c>
      <c r="H8609">
        <f t="shared" si="269"/>
        <v>278600</v>
      </c>
      <c r="I8609" t="str">
        <f>VLOOKUP(E8609,'Data Produk'!$A$2:$E$2517,3,FALSE)</f>
        <v>BHINNEKA VENOM II WGC2 GAMING MOUSE YELLOW</v>
      </c>
      <c r="J8609" t="str">
        <f>VLOOKUP(E8609,'Data Produk'!$A$2:$E$2517,4,FALSE)</f>
        <v>MOUSE GAMING</v>
      </c>
      <c r="K8609" t="str">
        <f>VLOOKUP(D8609,'Data Outlet'!$A$2:$D$17,4,FALSE)</f>
        <v>Citra Dewi</v>
      </c>
      <c r="L8609" t="str">
        <f>VLOOKUP(D8609,'Data Outlet'!$A$2:$D$17,2,FALSE)</f>
        <v>PONDOK INDAH MALL</v>
      </c>
    </row>
    <row r="8610" spans="1:12" x14ac:dyDescent="0.25">
      <c r="A8610" t="str">
        <f t="shared" si="270"/>
        <v>T-8609</v>
      </c>
      <c r="B8610" s="3" t="s">
        <v>2585</v>
      </c>
      <c r="C8610" s="6">
        <v>45428</v>
      </c>
      <c r="D8610" s="3" t="s">
        <v>46</v>
      </c>
      <c r="E8610" s="3" t="s">
        <v>2327</v>
      </c>
      <c r="F8610" s="10">
        <v>2</v>
      </c>
      <c r="G8610">
        <f>VLOOKUP(E8610,'Data Produk'!$A$2:$E$2517,5,FALSE)</f>
        <v>83300</v>
      </c>
      <c r="H8610">
        <f t="shared" si="269"/>
        <v>166600</v>
      </c>
      <c r="I8610" t="str">
        <f>VLOOKUP(E8610,'Data Produk'!$A$2:$E$2517,3,FALSE)</f>
        <v>BHINNEKA GO W193 OFFICE MOUSE BLUE</v>
      </c>
      <c r="J8610" t="str">
        <f>VLOOKUP(E8610,'Data Produk'!$A$2:$E$2517,4,FALSE)</f>
        <v>OFFICE MOUSE</v>
      </c>
      <c r="K8610" t="str">
        <f>VLOOKUP(D8610,'Data Outlet'!$A$2:$D$17,4,FALSE)</f>
        <v>Citra Dewi</v>
      </c>
      <c r="L8610" t="str">
        <f>VLOOKUP(D8610,'Data Outlet'!$A$2:$D$17,2,FALSE)</f>
        <v>PONDOK INDAH MALL</v>
      </c>
    </row>
    <row r="8611" spans="1:12" x14ac:dyDescent="0.25">
      <c r="A8611" t="str">
        <f t="shared" si="270"/>
        <v>T-8610</v>
      </c>
      <c r="B8611" s="3" t="s">
        <v>2585</v>
      </c>
      <c r="C8611" s="6">
        <v>45431</v>
      </c>
      <c r="D8611" s="3" t="s">
        <v>46</v>
      </c>
      <c r="E8611" s="3" t="s">
        <v>2565</v>
      </c>
      <c r="F8611" s="10">
        <v>2</v>
      </c>
      <c r="G8611">
        <f>VLOOKUP(E8611,'Data Produk'!$A$2:$E$2517,5,FALSE)</f>
        <v>230300</v>
      </c>
      <c r="H8611">
        <f t="shared" si="269"/>
        <v>460600</v>
      </c>
      <c r="I8611" t="str">
        <f>VLOOKUP(E8611,'Data Produk'!$A$2:$E$2517,3,FALSE)</f>
        <v>BHINNEKA GO MOCHI80 WK897 OFFICE COMBO BLACK SESAME</v>
      </c>
      <c r="J8611" t="str">
        <f>VLOOKUP(E8611,'Data Produk'!$A$2:$E$2517,4,FALSE)</f>
        <v>OFFICE COMBO</v>
      </c>
      <c r="K8611" t="str">
        <f>VLOOKUP(D8611,'Data Outlet'!$A$2:$D$17,4,FALSE)</f>
        <v>Citra Dewi</v>
      </c>
      <c r="L8611" t="str">
        <f>VLOOKUP(D8611,'Data Outlet'!$A$2:$D$17,2,FALSE)</f>
        <v>PONDOK INDAH MALL</v>
      </c>
    </row>
    <row r="8612" spans="1:12" x14ac:dyDescent="0.25">
      <c r="A8612" t="str">
        <f t="shared" si="270"/>
        <v>T-8611</v>
      </c>
      <c r="B8612" s="3" t="s">
        <v>2585</v>
      </c>
      <c r="C8612" s="6">
        <v>45435</v>
      </c>
      <c r="D8612" s="3" t="s">
        <v>46</v>
      </c>
      <c r="E8612" s="3" t="s">
        <v>2367</v>
      </c>
      <c r="F8612" s="10">
        <v>5</v>
      </c>
      <c r="G8612">
        <f>VLOOKUP(E8612,'Data Produk'!$A$2:$E$2517,5,FALSE)</f>
        <v>120178.94736842105</v>
      </c>
      <c r="H8612">
        <f t="shared" si="269"/>
        <v>600894.73684210528</v>
      </c>
      <c r="I8612" t="str">
        <f>VLOOKUP(E8612,'Data Produk'!$A$2:$E$2517,3,FALSE)</f>
        <v>ACK02 ZORO Keycaps One Piece Original</v>
      </c>
      <c r="J8612" t="str">
        <f>VLOOKUP(E8612,'Data Produk'!$A$2:$E$2517,4,FALSE)</f>
        <v>OTHER ACCESSORIES</v>
      </c>
      <c r="K8612" t="str">
        <f>VLOOKUP(D8612,'Data Outlet'!$A$2:$D$17,4,FALSE)</f>
        <v>Citra Dewi</v>
      </c>
      <c r="L8612" t="str">
        <f>VLOOKUP(D8612,'Data Outlet'!$A$2:$D$17,2,FALSE)</f>
        <v>PONDOK INDAH MALL</v>
      </c>
    </row>
    <row r="8613" spans="1:12" x14ac:dyDescent="0.25">
      <c r="A8613" t="str">
        <f t="shared" si="270"/>
        <v>T-8612</v>
      </c>
      <c r="B8613" s="3" t="s">
        <v>2585</v>
      </c>
      <c r="C8613" s="6">
        <v>45435</v>
      </c>
      <c r="D8613" s="3" t="s">
        <v>46</v>
      </c>
      <c r="E8613" s="3" t="s">
        <v>2464</v>
      </c>
      <c r="F8613" s="10">
        <v>2</v>
      </c>
      <c r="G8613">
        <f>VLOOKUP(E8613,'Data Produk'!$A$2:$E$2517,5,FALSE)</f>
        <v>83300</v>
      </c>
      <c r="H8613">
        <f t="shared" si="269"/>
        <v>166600</v>
      </c>
      <c r="I8613" t="str">
        <f>VLOOKUP(E8613,'Data Produk'!$A$2:$E$2517,3,FALSE)</f>
        <v>BHINNEKA GO W193 OFFICE MOUSE BEIGE</v>
      </c>
      <c r="J8613" t="str">
        <f>VLOOKUP(E8613,'Data Produk'!$A$2:$E$2517,4,FALSE)</f>
        <v>OFFICE MOUSE</v>
      </c>
      <c r="K8613" t="str">
        <f>VLOOKUP(D8613,'Data Outlet'!$A$2:$D$17,4,FALSE)</f>
        <v>Citra Dewi</v>
      </c>
      <c r="L8613" t="str">
        <f>VLOOKUP(D8613,'Data Outlet'!$A$2:$D$17,2,FALSE)</f>
        <v>PONDOK INDAH MALL</v>
      </c>
    </row>
    <row r="8614" spans="1:12" x14ac:dyDescent="0.25">
      <c r="A8614" t="str">
        <f t="shared" si="270"/>
        <v>T-8613</v>
      </c>
      <c r="B8614" s="3" t="s">
        <v>2585</v>
      </c>
      <c r="C8614" s="6">
        <v>45440</v>
      </c>
      <c r="D8614" s="3" t="s">
        <v>46</v>
      </c>
      <c r="E8614" s="3" t="s">
        <v>2333</v>
      </c>
      <c r="F8614" s="10">
        <v>4</v>
      </c>
      <c r="G8614">
        <f>VLOOKUP(E8614,'Data Produk'!$A$2:$E$2517,5,FALSE)</f>
        <v>90300</v>
      </c>
      <c r="H8614">
        <f t="shared" si="269"/>
        <v>361200</v>
      </c>
      <c r="I8614" t="str">
        <f>VLOOKUP(E8614,'Data Produk'!$A$2:$E$2517,3,FALSE)</f>
        <v>BHINNEKA KANATA S VX9S GAMING MOUSE BLACK</v>
      </c>
      <c r="J8614" t="str">
        <f>VLOOKUP(E8614,'Data Produk'!$A$2:$E$2517,4,FALSE)</f>
        <v>MOUSE GAMING</v>
      </c>
      <c r="K8614" t="str">
        <f>VLOOKUP(D8614,'Data Outlet'!$A$2:$D$17,4,FALSE)</f>
        <v>Citra Dewi</v>
      </c>
      <c r="L8614" t="str">
        <f>VLOOKUP(D8614,'Data Outlet'!$A$2:$D$17,2,FALSE)</f>
        <v>PONDOK INDAH MALL</v>
      </c>
    </row>
    <row r="8615" spans="1:12" x14ac:dyDescent="0.25">
      <c r="A8615" t="str">
        <f t="shared" si="270"/>
        <v>T-8614</v>
      </c>
      <c r="B8615" s="3" t="s">
        <v>2585</v>
      </c>
      <c r="C8615" s="6">
        <v>45439</v>
      </c>
      <c r="D8615" s="3" t="s">
        <v>46</v>
      </c>
      <c r="E8615" s="3" t="s">
        <v>2546</v>
      </c>
      <c r="F8615" s="10">
        <v>2</v>
      </c>
      <c r="G8615">
        <f>VLOOKUP(E8615,'Data Produk'!$A$2:$E$2517,5,FALSE)</f>
        <v>84000</v>
      </c>
      <c r="H8615">
        <f t="shared" si="269"/>
        <v>168000</v>
      </c>
      <c r="I8615" t="str">
        <f>VLOOKUP(E8615,'Data Produk'!$A$2:$E$2517,3,FALSE)</f>
        <v>BHINNEKA WAVE10 TW10 TRUE WIRELESS WHITE</v>
      </c>
      <c r="J8615" t="str">
        <f>VLOOKUP(E8615,'Data Produk'!$A$2:$E$2517,4,FALSE)</f>
        <v>TWS</v>
      </c>
      <c r="K8615" t="str">
        <f>VLOOKUP(D8615,'Data Outlet'!$A$2:$D$17,4,FALSE)</f>
        <v>Citra Dewi</v>
      </c>
      <c r="L8615" t="str">
        <f>VLOOKUP(D8615,'Data Outlet'!$A$2:$D$17,2,FALSE)</f>
        <v>PONDOK INDAH MALL</v>
      </c>
    </row>
    <row r="8616" spans="1:12" x14ac:dyDescent="0.25">
      <c r="A8616" t="str">
        <f t="shared" si="270"/>
        <v>T-8615</v>
      </c>
      <c r="B8616" s="3" t="s">
        <v>2585</v>
      </c>
      <c r="C8616" s="6">
        <v>45426</v>
      </c>
      <c r="D8616" s="3" t="s">
        <v>46</v>
      </c>
      <c r="E8616" s="3" t="s">
        <v>2341</v>
      </c>
      <c r="F8616" s="10">
        <v>1</v>
      </c>
      <c r="G8616">
        <f>VLOOKUP(E8616,'Data Produk'!$A$2:$E$2517,5,FALSE)</f>
        <v>629300</v>
      </c>
      <c r="H8616">
        <f t="shared" si="269"/>
        <v>629300</v>
      </c>
      <c r="I8616" t="str">
        <f>VLOOKUP(E8616,'Data Produk'!$A$2:$E$2517,3,FALSE)</f>
        <v>BHINNEKA ARIA XD7 GAMING MOUSE SANJI</v>
      </c>
      <c r="J8616" t="str">
        <f>VLOOKUP(E8616,'Data Produk'!$A$2:$E$2517,4,FALSE)</f>
        <v>MOUSE GAMING</v>
      </c>
      <c r="K8616" t="str">
        <f>VLOOKUP(D8616,'Data Outlet'!$A$2:$D$17,4,FALSE)</f>
        <v>Citra Dewi</v>
      </c>
      <c r="L8616" t="str">
        <f>VLOOKUP(D8616,'Data Outlet'!$A$2:$D$17,2,FALSE)</f>
        <v>PONDOK INDAH MALL</v>
      </c>
    </row>
    <row r="8617" spans="1:12" x14ac:dyDescent="0.25">
      <c r="A8617" t="str">
        <f t="shared" si="270"/>
        <v>T-8616</v>
      </c>
      <c r="B8617" s="3" t="s">
        <v>2585</v>
      </c>
      <c r="C8617" s="6">
        <v>45438</v>
      </c>
      <c r="D8617" s="3" t="s">
        <v>46</v>
      </c>
      <c r="E8617" s="3" t="s">
        <v>2324</v>
      </c>
      <c r="F8617" s="10">
        <v>2</v>
      </c>
      <c r="G8617">
        <f>VLOOKUP(E8617,'Data Produk'!$A$2:$E$2517,5,FALSE)</f>
        <v>349300</v>
      </c>
      <c r="H8617">
        <f t="shared" si="269"/>
        <v>698600</v>
      </c>
      <c r="I8617" t="str">
        <f>VLOOKUP(E8617,'Data Produk'!$A$2:$E$2517,3,FALSE)</f>
        <v>BHINNEKA NC20 NOTEBOOK COOLER BLACK</v>
      </c>
      <c r="J8617" t="str">
        <f>VLOOKUP(E8617,'Data Produk'!$A$2:$E$2517,4,FALSE)</f>
        <v>CN COOLER/ PC FAN ACC/ STAND LAPTOP</v>
      </c>
      <c r="K8617" t="str">
        <f>VLOOKUP(D8617,'Data Outlet'!$A$2:$D$17,4,FALSE)</f>
        <v>Citra Dewi</v>
      </c>
      <c r="L8617" t="str">
        <f>VLOOKUP(D8617,'Data Outlet'!$A$2:$D$17,2,FALSE)</f>
        <v>PONDOK INDAH MALL</v>
      </c>
    </row>
    <row r="8618" spans="1:12" x14ac:dyDescent="0.25">
      <c r="A8618" t="str">
        <f t="shared" si="270"/>
        <v>T-8617</v>
      </c>
      <c r="B8618" s="3" t="s">
        <v>2585</v>
      </c>
      <c r="C8618" s="6">
        <v>45422</v>
      </c>
      <c r="D8618" s="3" t="s">
        <v>46</v>
      </c>
      <c r="E8618" s="3" t="s">
        <v>2371</v>
      </c>
      <c r="F8618" s="10">
        <v>1</v>
      </c>
      <c r="G8618">
        <f>VLOOKUP(E8618,'Data Produk'!$A$2:$E$2517,5,FALSE)</f>
        <v>350000</v>
      </c>
      <c r="H8618">
        <f t="shared" si="269"/>
        <v>350000</v>
      </c>
      <c r="I8618" t="str">
        <f>VLOOKUP(E8618,'Data Produk'!$A$2:$E$2517,3,FALSE)</f>
        <v>BHINNEKA NOVA PRO WGP14 V2 GAMEPAD POLARIS (BLUE)</v>
      </c>
      <c r="J8618" t="str">
        <f>VLOOKUP(E8618,'Data Produk'!$A$2:$E$2517,4,FALSE)</f>
        <v>GAMEPAD</v>
      </c>
      <c r="K8618" t="str">
        <f>VLOOKUP(D8618,'Data Outlet'!$A$2:$D$17,4,FALSE)</f>
        <v>Citra Dewi</v>
      </c>
      <c r="L8618" t="str">
        <f>VLOOKUP(D8618,'Data Outlet'!$A$2:$D$17,2,FALSE)</f>
        <v>PONDOK INDAH MALL</v>
      </c>
    </row>
    <row r="8619" spans="1:12" x14ac:dyDescent="0.25">
      <c r="A8619" t="str">
        <f t="shared" si="270"/>
        <v>T-8618</v>
      </c>
      <c r="B8619" s="3" t="s">
        <v>2585</v>
      </c>
      <c r="C8619" s="6">
        <v>45425</v>
      </c>
      <c r="D8619" s="3" t="s">
        <v>46</v>
      </c>
      <c r="E8619" s="3" t="s">
        <v>2346</v>
      </c>
      <c r="F8619" s="10">
        <v>3</v>
      </c>
      <c r="G8619">
        <f>VLOOKUP(E8619,'Data Produk'!$A$2:$E$2517,5,FALSE)</f>
        <v>69300</v>
      </c>
      <c r="H8619">
        <f t="shared" si="269"/>
        <v>207900</v>
      </c>
      <c r="I8619" t="str">
        <f>VLOOKUP(E8619,'Data Produk'!$A$2:$E$2517,3,FALSE)</f>
        <v>BHINNEKA AGILE MP453 GAMING MOUSEPAD BLACK</v>
      </c>
      <c r="J8619" t="str">
        <f>VLOOKUP(E8619,'Data Produk'!$A$2:$E$2517,4,FALSE)</f>
        <v>GAMING MOUSEPAD</v>
      </c>
      <c r="K8619" t="str">
        <f>VLOOKUP(D8619,'Data Outlet'!$A$2:$D$17,4,FALSE)</f>
        <v>Citra Dewi</v>
      </c>
      <c r="L8619" t="str">
        <f>VLOOKUP(D8619,'Data Outlet'!$A$2:$D$17,2,FALSE)</f>
        <v>PONDOK INDAH MALL</v>
      </c>
    </row>
    <row r="8620" spans="1:12" x14ac:dyDescent="0.25">
      <c r="A8620" t="str">
        <f t="shared" si="270"/>
        <v>T-8619</v>
      </c>
      <c r="B8620" s="3" t="s">
        <v>2585</v>
      </c>
      <c r="C8620" s="6">
        <v>45442</v>
      </c>
      <c r="D8620" s="3" t="s">
        <v>46</v>
      </c>
      <c r="E8620" s="3" t="s">
        <v>2470</v>
      </c>
      <c r="F8620" s="10">
        <v>1</v>
      </c>
      <c r="G8620">
        <f>VLOOKUP(E8620,'Data Produk'!$A$2:$E$2517,5,FALSE)</f>
        <v>24500</v>
      </c>
      <c r="H8620">
        <f t="shared" si="269"/>
        <v>24500</v>
      </c>
      <c r="I8620" t="str">
        <f>VLOOKUP(E8620,'Data Produk'!$A$2:$E$2517,3,FALSE)</f>
        <v>BHINNEKA DURALINK KLB1201 RED</v>
      </c>
      <c r="J8620" t="str">
        <f>VLOOKUP(E8620,'Data Produk'!$A$2:$E$2517,4,FALSE)</f>
        <v>CABLE</v>
      </c>
      <c r="K8620" t="str">
        <f>VLOOKUP(D8620,'Data Outlet'!$A$2:$D$17,4,FALSE)</f>
        <v>Citra Dewi</v>
      </c>
      <c r="L8620" t="str">
        <f>VLOOKUP(D8620,'Data Outlet'!$A$2:$D$17,2,FALSE)</f>
        <v>PONDOK INDAH MALL</v>
      </c>
    </row>
    <row r="8621" spans="1:12" x14ac:dyDescent="0.25">
      <c r="A8621" t="str">
        <f t="shared" si="270"/>
        <v>T-8620</v>
      </c>
      <c r="B8621" s="3" t="s">
        <v>2585</v>
      </c>
      <c r="C8621" s="6">
        <v>45438</v>
      </c>
      <c r="D8621" s="3" t="s">
        <v>46</v>
      </c>
      <c r="E8621" s="3" t="s">
        <v>2577</v>
      </c>
      <c r="F8621" s="10">
        <v>2</v>
      </c>
      <c r="G8621">
        <f>VLOOKUP(E8621,'Data Produk'!$A$2:$E$2517,5,FALSE)</f>
        <v>139300</v>
      </c>
      <c r="H8621">
        <f t="shared" si="269"/>
        <v>278600</v>
      </c>
      <c r="I8621" t="str">
        <f>VLOOKUP(E8621,'Data Produk'!$A$2:$E$2517,3,FALSE)</f>
        <v>BHINNEKA ATO MP905 DESKMAT ROYAL PRINCE (BEIGE)</v>
      </c>
      <c r="J8621" t="str">
        <f>VLOOKUP(E8621,'Data Produk'!$A$2:$E$2517,4,FALSE)</f>
        <v>DESKMAT</v>
      </c>
      <c r="K8621" t="str">
        <f>VLOOKUP(D8621,'Data Outlet'!$A$2:$D$17,4,FALSE)</f>
        <v>Citra Dewi</v>
      </c>
      <c r="L8621" t="str">
        <f>VLOOKUP(D8621,'Data Outlet'!$A$2:$D$17,2,FALSE)</f>
        <v>PONDOK INDAH MALL</v>
      </c>
    </row>
    <row r="8622" spans="1:12" x14ac:dyDescent="0.25">
      <c r="A8622" t="str">
        <f t="shared" si="270"/>
        <v>T-8621</v>
      </c>
      <c r="B8622" s="3" t="s">
        <v>2585</v>
      </c>
      <c r="C8622" s="6">
        <v>45434</v>
      </c>
      <c r="D8622" s="3" t="s">
        <v>46</v>
      </c>
      <c r="E8622" s="3" t="s">
        <v>2468</v>
      </c>
      <c r="F8622" s="10">
        <v>6</v>
      </c>
      <c r="G8622">
        <f>VLOOKUP(E8622,'Data Produk'!$A$2:$E$2517,5,FALSE)</f>
        <v>349300</v>
      </c>
      <c r="H8622">
        <f t="shared" si="269"/>
        <v>2095800</v>
      </c>
      <c r="I8622" t="str">
        <f>VLOOKUP(E8622,'Data Produk'!$A$2:$E$2517,3,FALSE)</f>
        <v>BHINNEKA ATO MP905 DESKMAT ONE PIECE ZORO</v>
      </c>
      <c r="J8622" t="str">
        <f>VLOOKUP(E8622,'Data Produk'!$A$2:$E$2517,4,FALSE)</f>
        <v>DESKMAT</v>
      </c>
      <c r="K8622" t="str">
        <f>VLOOKUP(D8622,'Data Outlet'!$A$2:$D$17,4,FALSE)</f>
        <v>Citra Dewi</v>
      </c>
      <c r="L8622" t="str">
        <f>VLOOKUP(D8622,'Data Outlet'!$A$2:$D$17,2,FALSE)</f>
        <v>PONDOK INDAH MALL</v>
      </c>
    </row>
    <row r="8623" spans="1:12" x14ac:dyDescent="0.25">
      <c r="A8623" t="str">
        <f t="shared" si="270"/>
        <v>T-8622</v>
      </c>
      <c r="B8623" s="3" t="s">
        <v>2585</v>
      </c>
      <c r="C8623" s="6">
        <v>45418</v>
      </c>
      <c r="D8623" s="3" t="s">
        <v>46</v>
      </c>
      <c r="E8623" s="3" t="s">
        <v>2548</v>
      </c>
      <c r="F8623" s="10">
        <v>1</v>
      </c>
      <c r="G8623">
        <f>VLOOKUP(E8623,'Data Produk'!$A$2:$E$2517,5,FALSE)</f>
        <v>20300</v>
      </c>
      <c r="H8623">
        <f t="shared" si="269"/>
        <v>20300</v>
      </c>
      <c r="I8623" t="str">
        <f>VLOOKUP(E8623,'Data Produk'!$A$2:$E$2517,3,FALSE)</f>
        <v>BHINNEKA DURALINK KCT1201 BLUE</v>
      </c>
      <c r="J8623" t="str">
        <f>VLOOKUP(E8623,'Data Produk'!$A$2:$E$2517,4,FALSE)</f>
        <v>CABLE</v>
      </c>
      <c r="K8623" t="str">
        <f>VLOOKUP(D8623,'Data Outlet'!$A$2:$D$17,4,FALSE)</f>
        <v>Citra Dewi</v>
      </c>
      <c r="L8623" t="str">
        <f>VLOOKUP(D8623,'Data Outlet'!$A$2:$D$17,2,FALSE)</f>
        <v>PONDOK INDAH MALL</v>
      </c>
    </row>
    <row r="8624" spans="1:12" x14ac:dyDescent="0.25">
      <c r="A8624" t="str">
        <f t="shared" si="270"/>
        <v>T-8623</v>
      </c>
      <c r="B8624" s="3" t="s">
        <v>2585</v>
      </c>
      <c r="C8624" s="6">
        <v>45440</v>
      </c>
      <c r="D8624" s="3" t="s">
        <v>46</v>
      </c>
      <c r="E8624" s="3" t="s">
        <v>2538</v>
      </c>
      <c r="F8624" s="10">
        <v>1</v>
      </c>
      <c r="G8624">
        <f>VLOOKUP(E8624,'Data Produk'!$A$2:$E$2517,5,FALSE)</f>
        <v>24500</v>
      </c>
      <c r="H8624">
        <f t="shared" si="269"/>
        <v>24500</v>
      </c>
      <c r="I8624" t="str">
        <f>VLOOKUP(E8624,'Data Produk'!$A$2:$E$2517,3,FALSE)</f>
        <v>BHINNEKA DURALINK KCB1201 BLACK</v>
      </c>
      <c r="J8624" t="str">
        <f>VLOOKUP(E8624,'Data Produk'!$A$2:$E$2517,4,FALSE)</f>
        <v>CABLE</v>
      </c>
      <c r="K8624" t="str">
        <f>VLOOKUP(D8624,'Data Outlet'!$A$2:$D$17,4,FALSE)</f>
        <v>Citra Dewi</v>
      </c>
      <c r="L8624" t="str">
        <f>VLOOKUP(D8624,'Data Outlet'!$A$2:$D$17,2,FALSE)</f>
        <v>PONDOK INDAH MALL</v>
      </c>
    </row>
    <row r="8625" spans="1:12" x14ac:dyDescent="0.25">
      <c r="A8625" t="str">
        <f t="shared" si="270"/>
        <v>T-8624</v>
      </c>
      <c r="B8625" s="3" t="s">
        <v>2585</v>
      </c>
      <c r="C8625" s="6">
        <v>45413</v>
      </c>
      <c r="D8625" s="3" t="s">
        <v>46</v>
      </c>
      <c r="E8625" s="3" t="s">
        <v>2414</v>
      </c>
      <c r="F8625" s="10">
        <v>2</v>
      </c>
      <c r="G8625">
        <f>VLOOKUP(E8625,'Data Produk'!$A$2:$E$2517,5,FALSE)</f>
        <v>139300</v>
      </c>
      <c r="H8625">
        <f t="shared" si="269"/>
        <v>278600</v>
      </c>
      <c r="I8625" t="str">
        <f>VLOOKUP(E8625,'Data Produk'!$A$2:$E$2517,3,FALSE)</f>
        <v>BHINNEKA VENOM II WGC2 GAMING MOUSE BLUE</v>
      </c>
      <c r="J8625" t="str">
        <f>VLOOKUP(E8625,'Data Produk'!$A$2:$E$2517,4,FALSE)</f>
        <v>MOUSE GAMING</v>
      </c>
      <c r="K8625" t="str">
        <f>VLOOKUP(D8625,'Data Outlet'!$A$2:$D$17,4,FALSE)</f>
        <v>Citra Dewi</v>
      </c>
      <c r="L8625" t="str">
        <f>VLOOKUP(D8625,'Data Outlet'!$A$2:$D$17,2,FALSE)</f>
        <v>PONDOK INDAH MALL</v>
      </c>
    </row>
    <row r="8626" spans="1:12" x14ac:dyDescent="0.25">
      <c r="A8626" t="str">
        <f t="shared" si="270"/>
        <v>T-8625</v>
      </c>
      <c r="B8626" s="3" t="s">
        <v>2585</v>
      </c>
      <c r="C8626" s="6">
        <v>45442</v>
      </c>
      <c r="D8626" s="3" t="s">
        <v>46</v>
      </c>
      <c r="E8626" s="3" t="s">
        <v>2486</v>
      </c>
      <c r="F8626" s="10">
        <v>4</v>
      </c>
      <c r="G8626">
        <f>VLOOKUP(E8626,'Data Produk'!$A$2:$E$2517,5,FALSE)</f>
        <v>174300</v>
      </c>
      <c r="H8626">
        <f t="shared" si="269"/>
        <v>697200</v>
      </c>
      <c r="I8626" t="str">
        <f>VLOOKUP(E8626,'Data Produk'!$A$2:$E$2517,3,FALSE)</f>
        <v>BHINNEKA GO VIBE WH05 WIRELESS HEADSET BEIGE</v>
      </c>
      <c r="J8626" t="str">
        <f>VLOOKUP(E8626,'Data Produk'!$A$2:$E$2517,4,FALSE)</f>
        <v>WIRELESS HEADSET</v>
      </c>
      <c r="K8626" t="str">
        <f>VLOOKUP(D8626,'Data Outlet'!$A$2:$D$17,4,FALSE)</f>
        <v>Citra Dewi</v>
      </c>
      <c r="L8626" t="str">
        <f>VLOOKUP(D8626,'Data Outlet'!$A$2:$D$17,2,FALSE)</f>
        <v>PONDOK INDAH MALL</v>
      </c>
    </row>
    <row r="8627" spans="1:12" x14ac:dyDescent="0.25">
      <c r="A8627" t="str">
        <f t="shared" si="270"/>
        <v>T-8626</v>
      </c>
      <c r="B8627" s="3" t="s">
        <v>2585</v>
      </c>
      <c r="C8627" s="6">
        <v>45442</v>
      </c>
      <c r="D8627" s="3" t="s">
        <v>46</v>
      </c>
      <c r="E8627" s="3" t="s">
        <v>2472</v>
      </c>
      <c r="F8627" s="10">
        <v>1</v>
      </c>
      <c r="G8627">
        <f>VLOOKUP(E8627,'Data Produk'!$A$2:$E$2517,5,FALSE)</f>
        <v>20300</v>
      </c>
      <c r="H8627">
        <f t="shared" si="269"/>
        <v>20300</v>
      </c>
      <c r="I8627" t="str">
        <f>VLOOKUP(E8627,'Data Produk'!$A$2:$E$2517,3,FALSE)</f>
        <v>BHINNEKA LINKPODS ES3 WIRED EARBUDS BLACK</v>
      </c>
      <c r="J8627" t="str">
        <f>VLOOKUP(E8627,'Data Produk'!$A$2:$E$2517,4,FALSE)</f>
        <v>EARPHONE</v>
      </c>
      <c r="K8627" t="str">
        <f>VLOOKUP(D8627,'Data Outlet'!$A$2:$D$17,4,FALSE)</f>
        <v>Citra Dewi</v>
      </c>
      <c r="L8627" t="str">
        <f>VLOOKUP(D8627,'Data Outlet'!$A$2:$D$17,2,FALSE)</f>
        <v>PONDOK INDAH MALL</v>
      </c>
    </row>
    <row r="8628" spans="1:12" x14ac:dyDescent="0.25">
      <c r="A8628" t="str">
        <f t="shared" si="270"/>
        <v>T-8627</v>
      </c>
      <c r="B8628" s="3" t="s">
        <v>2585</v>
      </c>
      <c r="C8628" s="6">
        <v>45434</v>
      </c>
      <c r="D8628" s="3" t="s">
        <v>46</v>
      </c>
      <c r="E8628" s="3" t="s">
        <v>2384</v>
      </c>
      <c r="F8628" s="10">
        <v>3</v>
      </c>
      <c r="G8628">
        <f>VLOOKUP(E8628,'Data Produk'!$A$2:$E$2517,5,FALSE)</f>
        <v>241500</v>
      </c>
      <c r="H8628">
        <f t="shared" si="269"/>
        <v>724500</v>
      </c>
      <c r="I8628" t="str">
        <f>VLOOKUP(E8628,'Data Produk'!$A$2:$E$2517,3,FALSE)</f>
        <v>BHINNEKA ATOM96 95% MECHANICAL KEYBOARD SKY BLUE BLUE SWITCH</v>
      </c>
      <c r="J8628" t="str">
        <f>VLOOKUP(E8628,'Data Produk'!$A$2:$E$2517,4,FALSE)</f>
        <v>KEYBOARD GAMING</v>
      </c>
      <c r="K8628" t="str">
        <f>VLOOKUP(D8628,'Data Outlet'!$A$2:$D$17,4,FALSE)</f>
        <v>Citra Dewi</v>
      </c>
      <c r="L8628" t="str">
        <f>VLOOKUP(D8628,'Data Outlet'!$A$2:$D$17,2,FALSE)</f>
        <v>PONDOK INDAH MALL</v>
      </c>
    </row>
    <row r="8629" spans="1:12" x14ac:dyDescent="0.25">
      <c r="A8629" t="str">
        <f t="shared" si="270"/>
        <v>T-8628</v>
      </c>
      <c r="B8629" s="3" t="s">
        <v>2585</v>
      </c>
      <c r="C8629" s="6">
        <v>45442</v>
      </c>
      <c r="D8629" s="3" t="s">
        <v>46</v>
      </c>
      <c r="E8629" s="3" t="s">
        <v>2392</v>
      </c>
      <c r="F8629" s="10">
        <v>3</v>
      </c>
      <c r="G8629">
        <f>VLOOKUP(E8629,'Data Produk'!$A$2:$E$2517,5,FALSE)</f>
        <v>241500</v>
      </c>
      <c r="H8629">
        <f t="shared" si="269"/>
        <v>724500</v>
      </c>
      <c r="I8629" t="str">
        <f>VLOOKUP(E8629,'Data Produk'!$A$2:$E$2517,3,FALSE)</f>
        <v>BHINNEKA ATOM96 95% MECHANICAL KEYBOARD NAVY BLUE BLUE SWITCH</v>
      </c>
      <c r="J8629" t="str">
        <f>VLOOKUP(E8629,'Data Produk'!$A$2:$E$2517,4,FALSE)</f>
        <v>KEYBOARD GAMING</v>
      </c>
      <c r="K8629" t="str">
        <f>VLOOKUP(D8629,'Data Outlet'!$A$2:$D$17,4,FALSE)</f>
        <v>Citra Dewi</v>
      </c>
      <c r="L8629" t="str">
        <f>VLOOKUP(D8629,'Data Outlet'!$A$2:$D$17,2,FALSE)</f>
        <v>PONDOK INDAH MALL</v>
      </c>
    </row>
    <row r="8630" spans="1:12" x14ac:dyDescent="0.25">
      <c r="A8630" t="str">
        <f t="shared" si="270"/>
        <v>T-8629</v>
      </c>
      <c r="B8630" s="3" t="s">
        <v>2585</v>
      </c>
      <c r="C8630" s="6">
        <v>45419</v>
      </c>
      <c r="D8630" s="3" t="s">
        <v>46</v>
      </c>
      <c r="E8630" s="3" t="s">
        <v>2460</v>
      </c>
      <c r="F8630" s="10">
        <v>3</v>
      </c>
      <c r="G8630">
        <f>VLOOKUP(E8630,'Data Produk'!$A$2:$E$2517,5,FALSE)</f>
        <v>77000</v>
      </c>
      <c r="H8630">
        <f t="shared" si="269"/>
        <v>231000</v>
      </c>
      <c r="I8630" t="str">
        <f>VLOOKUP(E8630,'Data Produk'!$A$2:$E$2517,3,FALSE)</f>
        <v>BHINNEKA WAVE10 TW10 TRUE WIRELESS BLACK</v>
      </c>
      <c r="J8630" t="str">
        <f>VLOOKUP(E8630,'Data Produk'!$A$2:$E$2517,4,FALSE)</f>
        <v>TWS</v>
      </c>
      <c r="K8630" t="str">
        <f>VLOOKUP(D8630,'Data Outlet'!$A$2:$D$17,4,FALSE)</f>
        <v>Citra Dewi</v>
      </c>
      <c r="L8630" t="str">
        <f>VLOOKUP(D8630,'Data Outlet'!$A$2:$D$17,2,FALSE)</f>
        <v>PONDOK INDAH MALL</v>
      </c>
    </row>
    <row r="8631" spans="1:12" x14ac:dyDescent="0.25">
      <c r="A8631" t="str">
        <f t="shared" si="270"/>
        <v>T-8630</v>
      </c>
      <c r="B8631" s="3" t="s">
        <v>2585</v>
      </c>
      <c r="C8631" s="6">
        <v>45418</v>
      </c>
      <c r="D8631" s="3" t="s">
        <v>46</v>
      </c>
      <c r="E8631" s="3" t="s">
        <v>2543</v>
      </c>
      <c r="F8631" s="10">
        <v>2</v>
      </c>
      <c r="G8631">
        <f>VLOOKUP(E8631,'Data Produk'!$A$2:$E$2517,5,FALSE)</f>
        <v>139300</v>
      </c>
      <c r="H8631">
        <f t="shared" si="269"/>
        <v>278600</v>
      </c>
      <c r="I8631" t="str">
        <f>VLOOKUP(E8631,'Data Produk'!$A$2:$E$2517,3,FALSE)</f>
        <v>BHINNEKA WAVE13 TW13 TRUE WIRELESS BLUE</v>
      </c>
      <c r="J8631" t="str">
        <f>VLOOKUP(E8631,'Data Produk'!$A$2:$E$2517,4,FALSE)</f>
        <v>TWS</v>
      </c>
      <c r="K8631" t="str">
        <f>VLOOKUP(D8631,'Data Outlet'!$A$2:$D$17,4,FALSE)</f>
        <v>Citra Dewi</v>
      </c>
      <c r="L8631" t="str">
        <f>VLOOKUP(D8631,'Data Outlet'!$A$2:$D$17,2,FALSE)</f>
        <v>PONDOK INDAH MALL</v>
      </c>
    </row>
    <row r="8632" spans="1:12" x14ac:dyDescent="0.25">
      <c r="A8632" t="str">
        <f t="shared" si="270"/>
        <v>T-8631</v>
      </c>
      <c r="B8632" s="3" t="s">
        <v>2585</v>
      </c>
      <c r="C8632" s="6">
        <v>45425</v>
      </c>
      <c r="D8632" s="3" t="s">
        <v>46</v>
      </c>
      <c r="E8632" s="3" t="s">
        <v>2528</v>
      </c>
      <c r="F8632" s="10">
        <v>2</v>
      </c>
      <c r="G8632">
        <f>VLOOKUP(E8632,'Data Produk'!$A$2:$E$2517,5,FALSE)</f>
        <v>20300</v>
      </c>
      <c r="H8632">
        <f t="shared" si="269"/>
        <v>40600</v>
      </c>
      <c r="I8632" t="str">
        <f>VLOOKUP(E8632,'Data Produk'!$A$2:$E$2517,3,FALSE)</f>
        <v>BHINNEKA DURALINK KCT1201 WHITE</v>
      </c>
      <c r="J8632" t="str">
        <f>VLOOKUP(E8632,'Data Produk'!$A$2:$E$2517,4,FALSE)</f>
        <v>CABLE</v>
      </c>
      <c r="K8632" t="str">
        <f>VLOOKUP(D8632,'Data Outlet'!$A$2:$D$17,4,FALSE)</f>
        <v>Citra Dewi</v>
      </c>
      <c r="L8632" t="str">
        <f>VLOOKUP(D8632,'Data Outlet'!$A$2:$D$17,2,FALSE)</f>
        <v>PONDOK INDAH MALL</v>
      </c>
    </row>
    <row r="8633" spans="1:12" x14ac:dyDescent="0.25">
      <c r="A8633" t="str">
        <f t="shared" si="270"/>
        <v>T-8632</v>
      </c>
      <c r="B8633" s="3" t="s">
        <v>2585</v>
      </c>
      <c r="C8633" s="6">
        <v>45427</v>
      </c>
      <c r="D8633" s="3" t="s">
        <v>46</v>
      </c>
      <c r="E8633" s="3" t="s">
        <v>2329</v>
      </c>
      <c r="F8633" s="10">
        <v>2</v>
      </c>
      <c r="G8633">
        <f>VLOOKUP(E8633,'Data Produk'!$A$2:$E$2517,5,FALSE)</f>
        <v>62300</v>
      </c>
      <c r="H8633">
        <f t="shared" si="269"/>
        <v>124600</v>
      </c>
      <c r="I8633" t="str">
        <f>VLOOKUP(E8633,'Data Produk'!$A$2:$E$2517,3,FALSE)</f>
        <v>BHINNEKA AGILE MP353 GAMING MOUSEPAD BLACK</v>
      </c>
      <c r="J8633" t="str">
        <f>VLOOKUP(E8633,'Data Produk'!$A$2:$E$2517,4,FALSE)</f>
        <v>GAMING MOUSEPAD</v>
      </c>
      <c r="K8633" t="str">
        <f>VLOOKUP(D8633,'Data Outlet'!$A$2:$D$17,4,FALSE)</f>
        <v>Citra Dewi</v>
      </c>
      <c r="L8633" t="str">
        <f>VLOOKUP(D8633,'Data Outlet'!$A$2:$D$17,2,FALSE)</f>
        <v>PONDOK INDAH MALL</v>
      </c>
    </row>
    <row r="8634" spans="1:12" x14ac:dyDescent="0.25">
      <c r="A8634" t="str">
        <f t="shared" si="270"/>
        <v>T-8633</v>
      </c>
      <c r="B8634" s="3" t="s">
        <v>2585</v>
      </c>
      <c r="C8634" s="6">
        <v>45425</v>
      </c>
      <c r="D8634" s="3" t="s">
        <v>46</v>
      </c>
      <c r="E8634" s="3" t="s">
        <v>2306</v>
      </c>
      <c r="F8634" s="10">
        <v>1</v>
      </c>
      <c r="G8634">
        <f>VLOOKUP(E8634,'Data Produk'!$A$2:$E$2517,5,FALSE)</f>
        <v>20300</v>
      </c>
      <c r="H8634">
        <f t="shared" si="269"/>
        <v>20300</v>
      </c>
      <c r="I8634" t="str">
        <f>VLOOKUP(E8634,'Data Produk'!$A$2:$E$2517,3,FALSE)</f>
        <v>BHINNEKA LINKPODS ES3 WIRED EARBUDS WHITE</v>
      </c>
      <c r="J8634" t="str">
        <f>VLOOKUP(E8634,'Data Produk'!$A$2:$E$2517,4,FALSE)</f>
        <v>EARPHONE</v>
      </c>
      <c r="K8634" t="str">
        <f>VLOOKUP(D8634,'Data Outlet'!$A$2:$D$17,4,FALSE)</f>
        <v>Citra Dewi</v>
      </c>
      <c r="L8634" t="str">
        <f>VLOOKUP(D8634,'Data Outlet'!$A$2:$D$17,2,FALSE)</f>
        <v>PONDOK INDAH MALL</v>
      </c>
    </row>
    <row r="8635" spans="1:12" x14ac:dyDescent="0.25">
      <c r="A8635" t="str">
        <f t="shared" si="270"/>
        <v>T-8634</v>
      </c>
      <c r="B8635" s="3" t="s">
        <v>2585</v>
      </c>
      <c r="C8635" s="6">
        <v>45417</v>
      </c>
      <c r="D8635" s="3" t="s">
        <v>46</v>
      </c>
      <c r="E8635" s="3" t="s">
        <v>2331</v>
      </c>
      <c r="F8635" s="10">
        <v>1</v>
      </c>
      <c r="G8635">
        <f>VLOOKUP(E8635,'Data Produk'!$A$2:$E$2517,5,FALSE)</f>
        <v>139300</v>
      </c>
      <c r="H8635">
        <f t="shared" si="269"/>
        <v>139300</v>
      </c>
      <c r="I8635" t="str">
        <f>VLOOKUP(E8635,'Data Produk'!$A$2:$E$2517,3,FALSE)</f>
        <v>BHINNEKA ATO MP905 DESKMAT SANDY CHARCOAL (ORANGE)</v>
      </c>
      <c r="J8635" t="str">
        <f>VLOOKUP(E8635,'Data Produk'!$A$2:$E$2517,4,FALSE)</f>
        <v>DESKMAT</v>
      </c>
      <c r="K8635" t="str">
        <f>VLOOKUP(D8635,'Data Outlet'!$A$2:$D$17,4,FALSE)</f>
        <v>Citra Dewi</v>
      </c>
      <c r="L8635" t="str">
        <f>VLOOKUP(D8635,'Data Outlet'!$A$2:$D$17,2,FALSE)</f>
        <v>PONDOK INDAH MALL</v>
      </c>
    </row>
    <row r="8636" spans="1:12" x14ac:dyDescent="0.25">
      <c r="A8636" t="str">
        <f t="shared" si="270"/>
        <v>T-8635</v>
      </c>
      <c r="B8636" s="3" t="s">
        <v>2585</v>
      </c>
      <c r="C8636" s="6">
        <v>45438</v>
      </c>
      <c r="D8636" s="3" t="s">
        <v>46</v>
      </c>
      <c r="E8636" s="3" t="s">
        <v>2378</v>
      </c>
      <c r="F8636" s="10">
        <v>3</v>
      </c>
      <c r="G8636">
        <f>VLOOKUP(E8636,'Data Produk'!$A$2:$E$2517,5,FALSE)</f>
        <v>76300</v>
      </c>
      <c r="H8636">
        <f t="shared" si="269"/>
        <v>228900</v>
      </c>
      <c r="I8636" t="str">
        <f>VLOOKUP(E8636,'Data Produk'!$A$2:$E$2517,3,FALSE)</f>
        <v>BHINNEKA SHIKARI GAMING KEYBOARD BLACK</v>
      </c>
      <c r="J8636" t="str">
        <f>VLOOKUP(E8636,'Data Produk'!$A$2:$E$2517,4,FALSE)</f>
        <v>KEYBOARD GAMING</v>
      </c>
      <c r="K8636" t="str">
        <f>VLOOKUP(D8636,'Data Outlet'!$A$2:$D$17,4,FALSE)</f>
        <v>Citra Dewi</v>
      </c>
      <c r="L8636" t="str">
        <f>VLOOKUP(D8636,'Data Outlet'!$A$2:$D$17,2,FALSE)</f>
        <v>PONDOK INDAH MALL</v>
      </c>
    </row>
    <row r="8637" spans="1:12" x14ac:dyDescent="0.25">
      <c r="A8637" t="str">
        <f t="shared" si="270"/>
        <v>T-8636</v>
      </c>
      <c r="B8637" s="3" t="s">
        <v>2585</v>
      </c>
      <c r="C8637" s="6">
        <v>45419</v>
      </c>
      <c r="D8637" s="3" t="s">
        <v>46</v>
      </c>
      <c r="E8637" s="3" t="s">
        <v>2562</v>
      </c>
      <c r="F8637" s="10">
        <v>3</v>
      </c>
      <c r="G8637">
        <f>VLOOKUP(E8637,'Data Produk'!$A$2:$E$2517,5,FALSE)</f>
        <v>420000</v>
      </c>
      <c r="H8637">
        <f t="shared" si="269"/>
        <v>1260000</v>
      </c>
      <c r="I8637" t="str">
        <f>VLOOKUP(E8637,'Data Produk'!$A$2:$E$2517,3,FALSE)</f>
        <v>BHINNEKA NOVA PRO WGP14 V2 GAMEPAD EPSILON (BLACK)</v>
      </c>
      <c r="J8637" t="str">
        <f>VLOOKUP(E8637,'Data Produk'!$A$2:$E$2517,4,FALSE)</f>
        <v>GAMEPAD</v>
      </c>
      <c r="K8637" t="str">
        <f>VLOOKUP(D8637,'Data Outlet'!$A$2:$D$17,4,FALSE)</f>
        <v>Citra Dewi</v>
      </c>
      <c r="L8637" t="str">
        <f>VLOOKUP(D8637,'Data Outlet'!$A$2:$D$17,2,FALSE)</f>
        <v>PONDOK INDAH MALL</v>
      </c>
    </row>
    <row r="8638" spans="1:12" x14ac:dyDescent="0.25">
      <c r="A8638" t="str">
        <f t="shared" si="270"/>
        <v>T-8637</v>
      </c>
      <c r="B8638" s="3" t="s">
        <v>2585</v>
      </c>
      <c r="C8638" s="6">
        <v>45431</v>
      </c>
      <c r="D8638" s="3" t="s">
        <v>46</v>
      </c>
      <c r="E8638" s="3" t="s">
        <v>2531</v>
      </c>
      <c r="F8638" s="10">
        <v>1</v>
      </c>
      <c r="G8638">
        <f>VLOOKUP(E8638,'Data Produk'!$A$2:$E$2517,5,FALSE)</f>
        <v>209300</v>
      </c>
      <c r="H8638">
        <f t="shared" si="269"/>
        <v>209300</v>
      </c>
      <c r="I8638" t="str">
        <f>VLOOKUP(E8638,'Data Produk'!$A$2:$E$2517,3,FALSE)</f>
        <v>BHINNEKA GO MOCHI65 WK896 OFFICE COMBO BLUE MINT</v>
      </c>
      <c r="J8638" t="str">
        <f>VLOOKUP(E8638,'Data Produk'!$A$2:$E$2517,4,FALSE)</f>
        <v>OFFICE COMBO</v>
      </c>
      <c r="K8638" t="str">
        <f>VLOOKUP(D8638,'Data Outlet'!$A$2:$D$17,4,FALSE)</f>
        <v>Citra Dewi</v>
      </c>
      <c r="L8638" t="str">
        <f>VLOOKUP(D8638,'Data Outlet'!$A$2:$D$17,2,FALSE)</f>
        <v>PONDOK INDAH MALL</v>
      </c>
    </row>
    <row r="8639" spans="1:12" x14ac:dyDescent="0.25">
      <c r="A8639" t="str">
        <f t="shared" si="270"/>
        <v>T-8638</v>
      </c>
      <c r="B8639" s="3" t="s">
        <v>2585</v>
      </c>
      <c r="C8639" s="6">
        <v>45442</v>
      </c>
      <c r="D8639" s="3" t="s">
        <v>46</v>
      </c>
      <c r="E8639" s="3" t="s">
        <v>2563</v>
      </c>
      <c r="F8639" s="10">
        <v>1</v>
      </c>
      <c r="G8639">
        <f>VLOOKUP(E8639,'Data Produk'!$A$2:$E$2517,5,FALSE)</f>
        <v>265300</v>
      </c>
      <c r="H8639">
        <f t="shared" si="269"/>
        <v>265300</v>
      </c>
      <c r="I8639" t="str">
        <f>VLOOKUP(E8639,'Data Produk'!$A$2:$E$2517,3,FALSE)</f>
        <v>BHINNEKA SHOOTER II WGP13 GAMEPAD BLUE</v>
      </c>
      <c r="J8639" t="str">
        <f>VLOOKUP(E8639,'Data Produk'!$A$2:$E$2517,4,FALSE)</f>
        <v>GAMEPAD</v>
      </c>
      <c r="K8639" t="str">
        <f>VLOOKUP(D8639,'Data Outlet'!$A$2:$D$17,4,FALSE)</f>
        <v>Citra Dewi</v>
      </c>
      <c r="L8639" t="str">
        <f>VLOOKUP(D8639,'Data Outlet'!$A$2:$D$17,2,FALSE)</f>
        <v>PONDOK INDAH MALL</v>
      </c>
    </row>
    <row r="8640" spans="1:12" x14ac:dyDescent="0.25">
      <c r="A8640" t="str">
        <f t="shared" si="270"/>
        <v>T-8639</v>
      </c>
      <c r="B8640" s="3" t="s">
        <v>2585</v>
      </c>
      <c r="C8640" s="6">
        <v>45435</v>
      </c>
      <c r="D8640" s="3" t="s">
        <v>46</v>
      </c>
      <c r="E8640" s="3" t="s">
        <v>2399</v>
      </c>
      <c r="F8640" s="10">
        <v>2</v>
      </c>
      <c r="G8640">
        <f>VLOOKUP(E8640,'Data Produk'!$A$2:$E$2517,5,FALSE)</f>
        <v>139300</v>
      </c>
      <c r="H8640">
        <f t="shared" si="269"/>
        <v>278600</v>
      </c>
      <c r="I8640" t="str">
        <f>VLOOKUP(E8640,'Data Produk'!$A$2:$E$2517,3,FALSE)</f>
        <v>BHINNEKA VENOM II WGC2 GAMING MOUSE GREEN</v>
      </c>
      <c r="J8640" t="str">
        <f>VLOOKUP(E8640,'Data Produk'!$A$2:$E$2517,4,FALSE)</f>
        <v>MOUSE GAMING</v>
      </c>
      <c r="K8640" t="str">
        <f>VLOOKUP(D8640,'Data Outlet'!$A$2:$D$17,4,FALSE)</f>
        <v>Citra Dewi</v>
      </c>
      <c r="L8640" t="str">
        <f>VLOOKUP(D8640,'Data Outlet'!$A$2:$D$17,2,FALSE)</f>
        <v>PONDOK INDAH MALL</v>
      </c>
    </row>
    <row r="8641" spans="1:12" x14ac:dyDescent="0.25">
      <c r="A8641" t="str">
        <f t="shared" si="270"/>
        <v>T-8640</v>
      </c>
      <c r="B8641" s="3" t="s">
        <v>2585</v>
      </c>
      <c r="C8641" s="6">
        <v>45435</v>
      </c>
      <c r="D8641" s="3" t="s">
        <v>46</v>
      </c>
      <c r="E8641" s="3" t="s">
        <v>2578</v>
      </c>
      <c r="F8641" s="10">
        <v>2</v>
      </c>
      <c r="G8641">
        <f>VLOOKUP(E8641,'Data Produk'!$A$2:$E$2517,5,FALSE)</f>
        <v>48300</v>
      </c>
      <c r="H8641">
        <f t="shared" si="269"/>
        <v>96600</v>
      </c>
      <c r="I8641" t="str">
        <f>VLOOKUP(E8641,'Data Produk'!$A$2:$E$2517,3,FALSE)</f>
        <v>BHINNEKA HYPERLINK KD10C2001 BLACK</v>
      </c>
      <c r="J8641" t="str">
        <f>VLOOKUP(E8641,'Data Produk'!$A$2:$E$2517,4,FALSE)</f>
        <v>CABLE</v>
      </c>
      <c r="K8641" t="str">
        <f>VLOOKUP(D8641,'Data Outlet'!$A$2:$D$17,4,FALSE)</f>
        <v>Citra Dewi</v>
      </c>
      <c r="L8641" t="str">
        <f>VLOOKUP(D8641,'Data Outlet'!$A$2:$D$17,2,FALSE)</f>
        <v>PONDOK INDAH MALL</v>
      </c>
    </row>
    <row r="8642" spans="1:12" x14ac:dyDescent="0.25">
      <c r="A8642" t="str">
        <f t="shared" si="270"/>
        <v>T-8641</v>
      </c>
      <c r="B8642" s="3" t="s">
        <v>2585</v>
      </c>
      <c r="C8642" s="6">
        <v>45413</v>
      </c>
      <c r="D8642" s="3" t="s">
        <v>46</v>
      </c>
      <c r="E8642" s="3" t="s">
        <v>2515</v>
      </c>
      <c r="F8642" s="10">
        <v>1</v>
      </c>
      <c r="G8642">
        <f>VLOOKUP(E8642,'Data Produk'!$A$2:$E$2517,5,FALSE)</f>
        <v>154000</v>
      </c>
      <c r="H8642">
        <f t="shared" si="269"/>
        <v>154000</v>
      </c>
      <c r="I8642" t="str">
        <f>VLOOKUP(E8642,'Data Produk'!$A$2:$E$2517,3,FALSE)</f>
        <v>BHINNEKA CHIEF II HG20 GAMING HEADSET PINK</v>
      </c>
      <c r="J8642" t="str">
        <f>VLOOKUP(E8642,'Data Produk'!$A$2:$E$2517,4,FALSE)</f>
        <v>GAMING HEADSET</v>
      </c>
      <c r="K8642" t="str">
        <f>VLOOKUP(D8642,'Data Outlet'!$A$2:$D$17,4,FALSE)</f>
        <v>Citra Dewi</v>
      </c>
      <c r="L8642" t="str">
        <f>VLOOKUP(D8642,'Data Outlet'!$A$2:$D$17,2,FALSE)</f>
        <v>PONDOK INDAH MALL</v>
      </c>
    </row>
    <row r="8643" spans="1:12" x14ac:dyDescent="0.25">
      <c r="A8643" t="str">
        <f t="shared" si="270"/>
        <v>T-8642</v>
      </c>
      <c r="B8643" s="3" t="s">
        <v>2585</v>
      </c>
      <c r="C8643" s="6">
        <v>45417</v>
      </c>
      <c r="D8643" s="3" t="s">
        <v>46</v>
      </c>
      <c r="E8643" s="3" t="s">
        <v>2463</v>
      </c>
      <c r="F8643" s="10">
        <v>2</v>
      </c>
      <c r="G8643">
        <f>VLOOKUP(E8643,'Data Produk'!$A$2:$E$2517,5,FALSE)</f>
        <v>629300</v>
      </c>
      <c r="H8643">
        <f t="shared" ref="H8643:H8681" si="271">G8643*F8643</f>
        <v>1258600</v>
      </c>
      <c r="I8643" t="str">
        <f>VLOOKUP(E8643,'Data Produk'!$A$2:$E$2517,3,FALSE)</f>
        <v>BHINNEKA ARIA XD7 GAMING MOUSE LUFFY</v>
      </c>
      <c r="J8643" t="str">
        <f>VLOOKUP(E8643,'Data Produk'!$A$2:$E$2517,4,FALSE)</f>
        <v>MOUSE GAMING</v>
      </c>
      <c r="K8643" t="str">
        <f>VLOOKUP(D8643,'Data Outlet'!$A$2:$D$17,4,FALSE)</f>
        <v>Citra Dewi</v>
      </c>
      <c r="L8643" t="str">
        <f>VLOOKUP(D8643,'Data Outlet'!$A$2:$D$17,2,FALSE)</f>
        <v>PONDOK INDAH MALL</v>
      </c>
    </row>
    <row r="8644" spans="1:12" x14ac:dyDescent="0.25">
      <c r="A8644" t="str">
        <f t="shared" si="270"/>
        <v>T-8643</v>
      </c>
      <c r="B8644" s="3" t="s">
        <v>2585</v>
      </c>
      <c r="C8644" s="6">
        <v>45441</v>
      </c>
      <c r="D8644" s="3" t="s">
        <v>46</v>
      </c>
      <c r="E8644" s="3" t="s">
        <v>2374</v>
      </c>
      <c r="F8644" s="10">
        <v>1</v>
      </c>
      <c r="G8644">
        <f>VLOOKUP(E8644,'Data Produk'!$A$2:$E$2517,5,FALSE)</f>
        <v>980000</v>
      </c>
      <c r="H8644">
        <f t="shared" si="271"/>
        <v>980000</v>
      </c>
      <c r="I8644" t="str">
        <f>VLOOKUP(E8644,'Data Produk'!$A$2:$E$2517,3,FALSE)</f>
        <v>BHINNEKA FOA300P OFFICE CHAIR BLACK</v>
      </c>
      <c r="J8644" t="str">
        <f>VLOOKUP(E8644,'Data Produk'!$A$2:$E$2517,4,FALSE)</f>
        <v>OFFICE CHAIR</v>
      </c>
      <c r="K8644" t="str">
        <f>VLOOKUP(D8644,'Data Outlet'!$A$2:$D$17,4,FALSE)</f>
        <v>Citra Dewi</v>
      </c>
      <c r="L8644" t="str">
        <f>VLOOKUP(D8644,'Data Outlet'!$A$2:$D$17,2,FALSE)</f>
        <v>PONDOK INDAH MALL</v>
      </c>
    </row>
    <row r="8645" spans="1:12" x14ac:dyDescent="0.25">
      <c r="A8645" t="str">
        <f t="shared" si="270"/>
        <v>T-8644</v>
      </c>
      <c r="B8645" s="3" t="s">
        <v>2585</v>
      </c>
      <c r="C8645" s="6">
        <v>45433</v>
      </c>
      <c r="D8645" s="3" t="s">
        <v>46</v>
      </c>
      <c r="E8645" s="3" t="s">
        <v>2525</v>
      </c>
      <c r="F8645" s="10">
        <v>1</v>
      </c>
      <c r="G8645">
        <f>VLOOKUP(E8645,'Data Produk'!$A$2:$E$2517,5,FALSE)</f>
        <v>0</v>
      </c>
      <c r="H8645">
        <f t="shared" si="271"/>
        <v>0</v>
      </c>
      <c r="I8645" t="str">
        <f>VLOOKUP(E8645,'Data Produk'!$A$2:$E$2517,3,FALSE)</f>
        <v>BHINNEKA WS414 ADJUSTABLE RISING DESK BLACK (TOP)</v>
      </c>
      <c r="J8645" t="str">
        <f>VLOOKUP(E8645,'Data Produk'!$A$2:$E$2517,4,FALSE)</f>
        <v>DESK</v>
      </c>
      <c r="K8645" t="str">
        <f>VLOOKUP(D8645,'Data Outlet'!$A$2:$D$17,4,FALSE)</f>
        <v>Citra Dewi</v>
      </c>
      <c r="L8645" t="str">
        <f>VLOOKUP(D8645,'Data Outlet'!$A$2:$D$17,2,FALSE)</f>
        <v>PONDOK INDAH MALL</v>
      </c>
    </row>
    <row r="8646" spans="1:12" x14ac:dyDescent="0.25">
      <c r="A8646" t="str">
        <f t="shared" si="270"/>
        <v>T-8645</v>
      </c>
      <c r="B8646" s="3" t="s">
        <v>2585</v>
      </c>
      <c r="C8646" s="6">
        <v>45431</v>
      </c>
      <c r="D8646" s="3" t="s">
        <v>46</v>
      </c>
      <c r="E8646" s="3" t="s">
        <v>2529</v>
      </c>
      <c r="F8646" s="10">
        <v>1</v>
      </c>
      <c r="G8646">
        <f>VLOOKUP(E8646,'Data Produk'!$A$2:$E$2517,5,FALSE)</f>
        <v>1715000</v>
      </c>
      <c r="H8646">
        <f t="shared" si="271"/>
        <v>1715000</v>
      </c>
      <c r="I8646" t="str">
        <f>VLOOKUP(E8646,'Data Produk'!$A$2:$E$2517,3,FALSE)</f>
        <v>BHINNEKA WS414 ADJUSTABLE RISING DESK BLACK</v>
      </c>
      <c r="J8646" t="str">
        <f>VLOOKUP(E8646,'Data Produk'!$A$2:$E$2517,4,FALSE)</f>
        <v>DESK</v>
      </c>
      <c r="K8646" t="str">
        <f>VLOOKUP(D8646,'Data Outlet'!$A$2:$D$17,4,FALSE)</f>
        <v>Citra Dewi</v>
      </c>
      <c r="L8646" t="str">
        <f>VLOOKUP(D8646,'Data Outlet'!$A$2:$D$17,2,FALSE)</f>
        <v>PONDOK INDAH MALL</v>
      </c>
    </row>
    <row r="8647" spans="1:12" x14ac:dyDescent="0.25">
      <c r="A8647" t="str">
        <f t="shared" si="270"/>
        <v>T-8646</v>
      </c>
      <c r="B8647" s="3" t="s">
        <v>2585</v>
      </c>
      <c r="C8647" s="6">
        <v>45423</v>
      </c>
      <c r="D8647" s="3" t="s">
        <v>46</v>
      </c>
      <c r="E8647" s="3" t="s">
        <v>2519</v>
      </c>
      <c r="F8647" s="10">
        <v>1</v>
      </c>
      <c r="G8647">
        <f>VLOOKUP(E8647,'Data Produk'!$A$2:$E$2517,5,FALSE)</f>
        <v>972300</v>
      </c>
      <c r="H8647">
        <f t="shared" si="271"/>
        <v>972300</v>
      </c>
      <c r="I8647" t="str">
        <f>VLOOKUP(E8647,'Data Produk'!$A$2:$E$2517,3,FALSE)</f>
        <v>BHINNEKA OCA258 OFFICE CHAIR BLACK</v>
      </c>
      <c r="J8647" t="str">
        <f>VLOOKUP(E8647,'Data Produk'!$A$2:$E$2517,4,FALSE)</f>
        <v>OFFICE CHAIR</v>
      </c>
      <c r="K8647" t="str">
        <f>VLOOKUP(D8647,'Data Outlet'!$A$2:$D$17,4,FALSE)</f>
        <v>Citra Dewi</v>
      </c>
      <c r="L8647" t="str">
        <f>VLOOKUP(D8647,'Data Outlet'!$A$2:$D$17,2,FALSE)</f>
        <v>PONDOK INDAH MALL</v>
      </c>
    </row>
    <row r="8648" spans="1:12" x14ac:dyDescent="0.25">
      <c r="A8648" t="str">
        <f t="shared" si="270"/>
        <v>T-8647</v>
      </c>
      <c r="B8648" s="3" t="s">
        <v>2585</v>
      </c>
      <c r="C8648" s="6">
        <v>45439</v>
      </c>
      <c r="D8648" s="3" t="s">
        <v>46</v>
      </c>
      <c r="E8648" s="3" t="s">
        <v>2527</v>
      </c>
      <c r="F8648" s="10">
        <v>1</v>
      </c>
      <c r="G8648">
        <f>VLOOKUP(E8648,'Data Produk'!$A$2:$E$2517,5,FALSE)</f>
        <v>0</v>
      </c>
      <c r="H8648">
        <f t="shared" si="271"/>
        <v>0</v>
      </c>
      <c r="I8648" t="str">
        <f>VLOOKUP(E8648,'Data Produk'!$A$2:$E$2517,3,FALSE)</f>
        <v>BHINNEKA WS414 ADJUSTABLE RISING DESK BLACK (FRAME)</v>
      </c>
      <c r="J8648" t="str">
        <f>VLOOKUP(E8648,'Data Produk'!$A$2:$E$2517,4,FALSE)</f>
        <v>DESK</v>
      </c>
      <c r="K8648" t="str">
        <f>VLOOKUP(D8648,'Data Outlet'!$A$2:$D$17,4,FALSE)</f>
        <v>Citra Dewi</v>
      </c>
      <c r="L8648" t="str">
        <f>VLOOKUP(D8648,'Data Outlet'!$A$2:$D$17,2,FALSE)</f>
        <v>PONDOK INDAH MALL</v>
      </c>
    </row>
    <row r="8649" spans="1:12" x14ac:dyDescent="0.25">
      <c r="A8649" t="str">
        <f t="shared" si="270"/>
        <v>T-8648</v>
      </c>
      <c r="B8649" s="3" t="s">
        <v>2585</v>
      </c>
      <c r="C8649" s="6">
        <v>45322</v>
      </c>
      <c r="D8649" s="3" t="s">
        <v>46</v>
      </c>
      <c r="E8649" s="3" t="s">
        <v>2417</v>
      </c>
      <c r="F8649" s="10">
        <v>3</v>
      </c>
      <c r="G8649">
        <f>VLOOKUP(E8649,'Data Produk'!$A$2:$E$2517,5,FALSE)</f>
        <v>349300</v>
      </c>
      <c r="H8649">
        <f t="shared" si="271"/>
        <v>1047900</v>
      </c>
      <c r="I8649" t="str">
        <f>VLOOKUP(E8649,'Data Produk'!$A$2:$E$2517,3,FALSE)</f>
        <v>BHINNEKA ATO MP905 DESKMAT ONE PIECE SANJI</v>
      </c>
      <c r="J8649" t="str">
        <f>VLOOKUP(E8649,'Data Produk'!$A$2:$E$2517,4,FALSE)</f>
        <v>DESKMAT</v>
      </c>
      <c r="K8649" t="str">
        <f>VLOOKUP(D8649,'Data Outlet'!$A$2:$D$17,4,FALSE)</f>
        <v>Citra Dewi</v>
      </c>
      <c r="L8649" t="str">
        <f>VLOOKUP(D8649,'Data Outlet'!$A$2:$D$17,2,FALSE)</f>
        <v>PONDOK INDAH MALL</v>
      </c>
    </row>
    <row r="8650" spans="1:12" x14ac:dyDescent="0.25">
      <c r="A8650" t="str">
        <f t="shared" si="270"/>
        <v>T-8649</v>
      </c>
      <c r="B8650" s="3" t="s">
        <v>2585</v>
      </c>
      <c r="C8650" s="6">
        <v>45319</v>
      </c>
      <c r="D8650" s="3" t="s">
        <v>46</v>
      </c>
      <c r="E8650" s="3" t="s">
        <v>2341</v>
      </c>
      <c r="F8650" s="10">
        <v>1</v>
      </c>
      <c r="G8650">
        <f>VLOOKUP(E8650,'Data Produk'!$A$2:$E$2517,5,FALSE)</f>
        <v>629300</v>
      </c>
      <c r="H8650">
        <f t="shared" si="271"/>
        <v>629300</v>
      </c>
      <c r="I8650" t="str">
        <f>VLOOKUP(E8650,'Data Produk'!$A$2:$E$2517,3,FALSE)</f>
        <v>BHINNEKA ARIA XD7 GAMING MOUSE SANJI</v>
      </c>
      <c r="J8650" t="str">
        <f>VLOOKUP(E8650,'Data Produk'!$A$2:$E$2517,4,FALSE)</f>
        <v>MOUSE GAMING</v>
      </c>
      <c r="K8650" t="str">
        <f>VLOOKUP(D8650,'Data Outlet'!$A$2:$D$17,4,FALSE)</f>
        <v>Citra Dewi</v>
      </c>
      <c r="L8650" t="str">
        <f>VLOOKUP(D8650,'Data Outlet'!$A$2:$D$17,2,FALSE)</f>
        <v>PONDOK INDAH MALL</v>
      </c>
    </row>
    <row r="8651" spans="1:12" x14ac:dyDescent="0.25">
      <c r="A8651" t="str">
        <f t="shared" si="270"/>
        <v>T-8650</v>
      </c>
      <c r="B8651" s="3" t="s">
        <v>2585</v>
      </c>
      <c r="C8651" s="6">
        <v>45295</v>
      </c>
      <c r="D8651" s="3" t="s">
        <v>46</v>
      </c>
      <c r="E8651" s="3" t="s">
        <v>2367</v>
      </c>
      <c r="F8651" s="10">
        <v>57</v>
      </c>
      <c r="G8651">
        <f>VLOOKUP(E8651,'Data Produk'!$A$2:$E$2517,5,FALSE)</f>
        <v>120178.94736842105</v>
      </c>
      <c r="H8651">
        <f t="shared" si="271"/>
        <v>6850200</v>
      </c>
      <c r="I8651" t="str">
        <f>VLOOKUP(E8651,'Data Produk'!$A$2:$E$2517,3,FALSE)</f>
        <v>ACK02 ZORO Keycaps One Piece Original</v>
      </c>
      <c r="J8651" t="str">
        <f>VLOOKUP(E8651,'Data Produk'!$A$2:$E$2517,4,FALSE)</f>
        <v>OTHER ACCESSORIES</v>
      </c>
      <c r="K8651" t="str">
        <f>VLOOKUP(D8651,'Data Outlet'!$A$2:$D$17,4,FALSE)</f>
        <v>Citra Dewi</v>
      </c>
      <c r="L8651" t="str">
        <f>VLOOKUP(D8651,'Data Outlet'!$A$2:$D$17,2,FALSE)</f>
        <v>PONDOK INDAH MALL</v>
      </c>
    </row>
    <row r="8652" spans="1:12" x14ac:dyDescent="0.25">
      <c r="A8652" t="str">
        <f t="shared" ref="A8652:A8681" si="272">"T-"&amp;ROW()-1</f>
        <v>T-8651</v>
      </c>
      <c r="B8652" s="3" t="s">
        <v>2585</v>
      </c>
      <c r="C8652" s="6">
        <v>45300</v>
      </c>
      <c r="D8652" s="3" t="s">
        <v>46</v>
      </c>
      <c r="E8652" s="3" t="s">
        <v>2579</v>
      </c>
      <c r="F8652" s="10">
        <v>22</v>
      </c>
      <c r="G8652">
        <f>VLOOKUP(E8652,'Data Produk'!$A$2:$E$2517,5,FALSE)</f>
        <v>1035300</v>
      </c>
      <c r="H8652">
        <f t="shared" si="271"/>
        <v>22776600</v>
      </c>
      <c r="I8652" t="str">
        <f>VLOOKUP(E8652,'Data Produk'!$A$2:$E$2517,3,FALSE)</f>
        <v>BHINNEKA MAXFIT70 70% MECHANICAL KEYBOARD EPIC GREYSCALE (WHITE GRAY) YELLOW SWITCH</v>
      </c>
      <c r="J8652" t="str">
        <f>VLOOKUP(E8652,'Data Produk'!$A$2:$E$2517,4,FALSE)</f>
        <v>KEYBOARD GAMING</v>
      </c>
      <c r="K8652" t="str">
        <f>VLOOKUP(D8652,'Data Outlet'!$A$2:$D$17,4,FALSE)</f>
        <v>Citra Dewi</v>
      </c>
      <c r="L8652" t="str">
        <f>VLOOKUP(D8652,'Data Outlet'!$A$2:$D$17,2,FALSE)</f>
        <v>PONDOK INDAH MALL</v>
      </c>
    </row>
    <row r="8653" spans="1:12" x14ac:dyDescent="0.25">
      <c r="A8653" t="str">
        <f t="shared" si="272"/>
        <v>T-8652</v>
      </c>
      <c r="B8653" s="3" t="s">
        <v>2585</v>
      </c>
      <c r="C8653" s="6">
        <v>45321</v>
      </c>
      <c r="D8653" s="3" t="s">
        <v>46</v>
      </c>
      <c r="E8653" s="3" t="s">
        <v>2354</v>
      </c>
      <c r="F8653" s="10">
        <v>8</v>
      </c>
      <c r="G8653">
        <f>VLOOKUP(E8653,'Data Produk'!$A$2:$E$2517,5,FALSE)</f>
        <v>349300</v>
      </c>
      <c r="H8653">
        <f t="shared" si="271"/>
        <v>2794400</v>
      </c>
      <c r="I8653" t="str">
        <f>VLOOKUP(E8653,'Data Produk'!$A$2:$E$2517,3,FALSE)</f>
        <v>BHINNEKA ATO MP905 DESKMAT ONE PIECE KAIDO</v>
      </c>
      <c r="J8653" t="str">
        <f>VLOOKUP(E8653,'Data Produk'!$A$2:$E$2517,4,FALSE)</f>
        <v>DESKMAT</v>
      </c>
      <c r="K8653" t="str">
        <f>VLOOKUP(D8653,'Data Outlet'!$A$2:$D$17,4,FALSE)</f>
        <v>Citra Dewi</v>
      </c>
      <c r="L8653" t="str">
        <f>VLOOKUP(D8653,'Data Outlet'!$A$2:$D$17,2,FALSE)</f>
        <v>PONDOK INDAH MALL</v>
      </c>
    </row>
    <row r="8654" spans="1:12" x14ac:dyDescent="0.25">
      <c r="A8654" t="str">
        <f t="shared" si="272"/>
        <v>T-8653</v>
      </c>
      <c r="B8654" s="3" t="s">
        <v>2585</v>
      </c>
      <c r="C8654" s="6">
        <v>45306</v>
      </c>
      <c r="D8654" s="3" t="s">
        <v>46</v>
      </c>
      <c r="E8654" s="3" t="s">
        <v>2461</v>
      </c>
      <c r="F8654" s="10">
        <v>19</v>
      </c>
      <c r="G8654">
        <f>VLOOKUP(E8654,'Data Produk'!$A$2:$E$2517,5,FALSE)</f>
        <v>122325</v>
      </c>
      <c r="H8654">
        <f t="shared" si="271"/>
        <v>2324175</v>
      </c>
      <c r="I8654" t="str">
        <f>VLOOKUP(E8654,'Data Produk'!$A$2:$E$2517,3,FALSE)</f>
        <v>ACK02 LUFFY Keycaps One Piece Original</v>
      </c>
      <c r="J8654" t="str">
        <f>VLOOKUP(E8654,'Data Produk'!$A$2:$E$2517,4,FALSE)</f>
        <v>OTHER ACCESSORIES</v>
      </c>
      <c r="K8654" t="str">
        <f>VLOOKUP(D8654,'Data Outlet'!$A$2:$D$17,4,FALSE)</f>
        <v>Citra Dewi</v>
      </c>
      <c r="L8654" t="str">
        <f>VLOOKUP(D8654,'Data Outlet'!$A$2:$D$17,2,FALSE)</f>
        <v>PONDOK INDAH MALL</v>
      </c>
    </row>
    <row r="8655" spans="1:12" x14ac:dyDescent="0.25">
      <c r="A8655" t="str">
        <f t="shared" si="272"/>
        <v>T-8654</v>
      </c>
      <c r="B8655" s="3" t="s">
        <v>2585</v>
      </c>
      <c r="C8655" s="6">
        <v>45297</v>
      </c>
      <c r="D8655" s="3" t="s">
        <v>46</v>
      </c>
      <c r="E8655" s="3" t="s">
        <v>2580</v>
      </c>
      <c r="F8655" s="10">
        <v>3</v>
      </c>
      <c r="G8655">
        <f>VLOOKUP(E8655,'Data Produk'!$A$2:$E$2517,5,FALSE)</f>
        <v>1049300</v>
      </c>
      <c r="H8655">
        <f t="shared" si="271"/>
        <v>3147900</v>
      </c>
      <c r="I8655" t="str">
        <f>VLOOKUP(E8655,'Data Produk'!$A$2:$E$2517,3,FALSE)</f>
        <v>BHINNEKA Gaming Keyboard MAXFIT 67 MK-858 White WHITE SWITCH</v>
      </c>
      <c r="J8655" t="str">
        <f>VLOOKUP(E8655,'Data Produk'!$A$2:$E$2517,4,FALSE)</f>
        <v>KEYBOARD GAMING</v>
      </c>
      <c r="K8655" t="str">
        <f>VLOOKUP(D8655,'Data Outlet'!$A$2:$D$17,4,FALSE)</f>
        <v>Citra Dewi</v>
      </c>
      <c r="L8655" t="str">
        <f>VLOOKUP(D8655,'Data Outlet'!$A$2:$D$17,2,FALSE)</f>
        <v>PONDOK INDAH MALL</v>
      </c>
    </row>
    <row r="8656" spans="1:12" x14ac:dyDescent="0.25">
      <c r="A8656" t="str">
        <f t="shared" si="272"/>
        <v>T-8655</v>
      </c>
      <c r="B8656" s="3" t="s">
        <v>2585</v>
      </c>
      <c r="C8656" s="6">
        <v>45296</v>
      </c>
      <c r="D8656" s="3" t="s">
        <v>46</v>
      </c>
      <c r="E8656" s="3" t="s">
        <v>2471</v>
      </c>
      <c r="F8656" s="10">
        <v>4</v>
      </c>
      <c r="G8656">
        <f>VLOOKUP(E8656,'Data Produk'!$A$2:$E$2517,5,FALSE)</f>
        <v>629300</v>
      </c>
      <c r="H8656">
        <f t="shared" si="271"/>
        <v>2517200</v>
      </c>
      <c r="I8656" t="str">
        <f>VLOOKUP(E8656,'Data Produk'!$A$2:$E$2517,3,FALSE)</f>
        <v>BHINNEKA ARIA XD7 GAMING MOUSE ZORO</v>
      </c>
      <c r="J8656" t="str">
        <f>VLOOKUP(E8656,'Data Produk'!$A$2:$E$2517,4,FALSE)</f>
        <v>MOUSE GAMING</v>
      </c>
      <c r="K8656" t="str">
        <f>VLOOKUP(D8656,'Data Outlet'!$A$2:$D$17,4,FALSE)</f>
        <v>Citra Dewi</v>
      </c>
      <c r="L8656" t="str">
        <f>VLOOKUP(D8656,'Data Outlet'!$A$2:$D$17,2,FALSE)</f>
        <v>PONDOK INDAH MALL</v>
      </c>
    </row>
    <row r="8657" spans="1:12" x14ac:dyDescent="0.25">
      <c r="A8657" t="str">
        <f t="shared" si="272"/>
        <v>T-8656</v>
      </c>
      <c r="B8657" s="3" t="s">
        <v>2585</v>
      </c>
      <c r="C8657" s="6">
        <v>45321</v>
      </c>
      <c r="D8657" s="3" t="s">
        <v>46</v>
      </c>
      <c r="E8657" s="3" t="s">
        <v>2382</v>
      </c>
      <c r="F8657" s="10">
        <v>4</v>
      </c>
      <c r="G8657">
        <f>VLOOKUP(E8657,'Data Produk'!$A$2:$E$2517,5,FALSE)</f>
        <v>0</v>
      </c>
      <c r="H8657">
        <f t="shared" si="271"/>
        <v>0</v>
      </c>
      <c r="I8657" t="str">
        <f>VLOOKUP(E8657,'Data Produk'!$A$2:$E$2517,3,FALSE)</f>
        <v>ACK02 SANJI Keycaps One Piece Original</v>
      </c>
      <c r="J8657" t="str">
        <f>VLOOKUP(E8657,'Data Produk'!$A$2:$E$2517,4,FALSE)</f>
        <v>OTHER ACCESSORIES</v>
      </c>
      <c r="K8657" t="str">
        <f>VLOOKUP(D8657,'Data Outlet'!$A$2:$D$17,4,FALSE)</f>
        <v>Citra Dewi</v>
      </c>
      <c r="L8657" t="str">
        <f>VLOOKUP(D8657,'Data Outlet'!$A$2:$D$17,2,FALSE)</f>
        <v>PONDOK INDAH MALL</v>
      </c>
    </row>
    <row r="8658" spans="1:12" x14ac:dyDescent="0.25">
      <c r="A8658" t="str">
        <f t="shared" si="272"/>
        <v>T-8657</v>
      </c>
      <c r="B8658" s="3" t="s">
        <v>2585</v>
      </c>
      <c r="C8658" s="6">
        <v>45317</v>
      </c>
      <c r="D8658" s="3" t="s">
        <v>46</v>
      </c>
      <c r="E8658" s="3" t="s">
        <v>2480</v>
      </c>
      <c r="F8658" s="10">
        <v>6</v>
      </c>
      <c r="G8658">
        <f>VLOOKUP(E8658,'Data Produk'!$A$2:$E$2517,5,FALSE)</f>
        <v>349300</v>
      </c>
      <c r="H8658">
        <f t="shared" si="271"/>
        <v>2095800</v>
      </c>
      <c r="I8658" t="str">
        <f>VLOOKUP(E8658,'Data Produk'!$A$2:$E$2517,3,FALSE)</f>
        <v>BHINNEKA ATO MP905 DESKMAT ONE PIECE ROBIN</v>
      </c>
      <c r="J8658" t="str">
        <f>VLOOKUP(E8658,'Data Produk'!$A$2:$E$2517,4,FALSE)</f>
        <v>DESKMAT</v>
      </c>
      <c r="K8658" t="str">
        <f>VLOOKUP(D8658,'Data Outlet'!$A$2:$D$17,4,FALSE)</f>
        <v>Citra Dewi</v>
      </c>
      <c r="L8658" t="str">
        <f>VLOOKUP(D8658,'Data Outlet'!$A$2:$D$17,2,FALSE)</f>
        <v>PONDOK INDAH MALL</v>
      </c>
    </row>
    <row r="8659" spans="1:12" x14ac:dyDescent="0.25">
      <c r="A8659" t="str">
        <f t="shared" si="272"/>
        <v>T-8658</v>
      </c>
      <c r="B8659" s="3" t="s">
        <v>2585</v>
      </c>
      <c r="C8659" s="6">
        <v>45308</v>
      </c>
      <c r="D8659" s="3" t="s">
        <v>46</v>
      </c>
      <c r="E8659" s="3" t="s">
        <v>2453</v>
      </c>
      <c r="F8659" s="10">
        <v>24</v>
      </c>
      <c r="G8659">
        <f>VLOOKUP(E8659,'Data Produk'!$A$2:$E$2517,5,FALSE)</f>
        <v>349300</v>
      </c>
      <c r="H8659">
        <f t="shared" si="271"/>
        <v>8383200</v>
      </c>
      <c r="I8659" t="str">
        <f>VLOOKUP(E8659,'Data Produk'!$A$2:$E$2517,3,FALSE)</f>
        <v>BHINNEKA ATO MP905 DESKMAT ONE PIECE LUFFY</v>
      </c>
      <c r="J8659" t="str">
        <f>VLOOKUP(E8659,'Data Produk'!$A$2:$E$2517,4,FALSE)</f>
        <v>DESKMAT</v>
      </c>
      <c r="K8659" t="str">
        <f>VLOOKUP(D8659,'Data Outlet'!$A$2:$D$17,4,FALSE)</f>
        <v>Citra Dewi</v>
      </c>
      <c r="L8659" t="str">
        <f>VLOOKUP(D8659,'Data Outlet'!$A$2:$D$17,2,FALSE)</f>
        <v>PONDOK INDAH MALL</v>
      </c>
    </row>
    <row r="8660" spans="1:12" x14ac:dyDescent="0.25">
      <c r="A8660" t="str">
        <f t="shared" si="272"/>
        <v>T-8659</v>
      </c>
      <c r="B8660" s="3" t="s">
        <v>2585</v>
      </c>
      <c r="C8660" s="6">
        <v>45308</v>
      </c>
      <c r="D8660" s="3" t="s">
        <v>46</v>
      </c>
      <c r="E8660" s="3" t="s">
        <v>2581</v>
      </c>
      <c r="F8660" s="10">
        <v>1</v>
      </c>
      <c r="G8660">
        <f>VLOOKUP(E8660,'Data Produk'!$A$2:$E$2517,5,FALSE)</f>
        <v>769300</v>
      </c>
      <c r="H8660">
        <f t="shared" si="271"/>
        <v>769300</v>
      </c>
      <c r="I8660" t="str">
        <f>VLOOKUP(E8660,'Data Produk'!$A$2:$E$2517,3,FALSE)</f>
        <v>BHINNEKA Gaming Keyboard MAXFIT 61 MK-857 FROST White Blue Switch</v>
      </c>
      <c r="J8660" t="str">
        <f>VLOOKUP(E8660,'Data Produk'!$A$2:$E$2517,4,FALSE)</f>
        <v>KEYBOARD GAMING</v>
      </c>
      <c r="K8660" t="str">
        <f>VLOOKUP(D8660,'Data Outlet'!$A$2:$D$17,4,FALSE)</f>
        <v>Citra Dewi</v>
      </c>
      <c r="L8660" t="str">
        <f>VLOOKUP(D8660,'Data Outlet'!$A$2:$D$17,2,FALSE)</f>
        <v>PONDOK INDAH MALL</v>
      </c>
    </row>
    <row r="8661" spans="1:12" x14ac:dyDescent="0.25">
      <c r="A8661" t="str">
        <f t="shared" si="272"/>
        <v>T-8660</v>
      </c>
      <c r="B8661" s="3" t="s">
        <v>2585</v>
      </c>
      <c r="C8661" s="6">
        <v>45292</v>
      </c>
      <c r="D8661" s="3" t="s">
        <v>46</v>
      </c>
      <c r="E8661" s="3" t="s">
        <v>2463</v>
      </c>
      <c r="F8661" s="10">
        <v>6</v>
      </c>
      <c r="G8661">
        <f>VLOOKUP(E8661,'Data Produk'!$A$2:$E$2517,5,FALSE)</f>
        <v>629300</v>
      </c>
      <c r="H8661">
        <f t="shared" si="271"/>
        <v>3775800</v>
      </c>
      <c r="I8661" t="str">
        <f>VLOOKUP(E8661,'Data Produk'!$A$2:$E$2517,3,FALSE)</f>
        <v>BHINNEKA ARIA XD7 GAMING MOUSE LUFFY</v>
      </c>
      <c r="J8661" t="str">
        <f>VLOOKUP(E8661,'Data Produk'!$A$2:$E$2517,4,FALSE)</f>
        <v>MOUSE GAMING</v>
      </c>
      <c r="K8661" t="str">
        <f>VLOOKUP(D8661,'Data Outlet'!$A$2:$D$17,4,FALSE)</f>
        <v>Citra Dewi</v>
      </c>
      <c r="L8661" t="str">
        <f>VLOOKUP(D8661,'Data Outlet'!$A$2:$D$17,2,FALSE)</f>
        <v>PONDOK INDAH MALL</v>
      </c>
    </row>
    <row r="8662" spans="1:12" x14ac:dyDescent="0.25">
      <c r="A8662" t="str">
        <f t="shared" si="272"/>
        <v>T-8661</v>
      </c>
      <c r="B8662" s="3" t="s">
        <v>2585</v>
      </c>
      <c r="C8662" s="6">
        <v>45303</v>
      </c>
      <c r="D8662" s="3" t="s">
        <v>46</v>
      </c>
      <c r="E8662" s="3" t="s">
        <v>2544</v>
      </c>
      <c r="F8662" s="10">
        <v>3</v>
      </c>
      <c r="G8662">
        <f>VLOOKUP(E8662,'Data Produk'!$A$2:$E$2517,5,FALSE)</f>
        <v>941500</v>
      </c>
      <c r="H8662">
        <f t="shared" si="271"/>
        <v>2824500</v>
      </c>
      <c r="I8662" t="str">
        <f>VLOOKUP(E8662,'Data Produk'!$A$2:$E$2517,3,FALSE)</f>
        <v>BHINNEKA MAXFIT70 70% MECHANICAL KEYBOARD LONDON TOUR (WHITE BLUE) BROWN SWITCH</v>
      </c>
      <c r="J8662" t="str">
        <f>VLOOKUP(E8662,'Data Produk'!$A$2:$E$2517,4,FALSE)</f>
        <v>KEYBOARD GAMING</v>
      </c>
      <c r="K8662" t="str">
        <f>VLOOKUP(D8662,'Data Outlet'!$A$2:$D$17,4,FALSE)</f>
        <v>Citra Dewi</v>
      </c>
      <c r="L8662" t="str">
        <f>VLOOKUP(D8662,'Data Outlet'!$A$2:$D$17,2,FALSE)</f>
        <v>PONDOK INDAH MALL</v>
      </c>
    </row>
    <row r="8663" spans="1:12" x14ac:dyDescent="0.25">
      <c r="A8663" t="str">
        <f t="shared" si="272"/>
        <v>T-8662</v>
      </c>
      <c r="B8663" s="3" t="s">
        <v>2585</v>
      </c>
      <c r="C8663" s="6">
        <v>45305</v>
      </c>
      <c r="D8663" s="3" t="s">
        <v>46</v>
      </c>
      <c r="E8663" s="3" t="s">
        <v>2582</v>
      </c>
      <c r="F8663" s="10">
        <v>3</v>
      </c>
      <c r="G8663">
        <f>VLOOKUP(E8663,'Data Produk'!$A$2:$E$2517,5,FALSE)</f>
        <v>1049300</v>
      </c>
      <c r="H8663">
        <f t="shared" si="271"/>
        <v>3147900</v>
      </c>
      <c r="I8663" t="str">
        <f>VLOOKUP(E8663,'Data Produk'!$A$2:$E$2517,3,FALSE)</f>
        <v>BHINNEKA Gaming Keyboard MAXFIT 67 MK-858 Black WHITE SWITCH</v>
      </c>
      <c r="J8663" t="str">
        <f>VLOOKUP(E8663,'Data Produk'!$A$2:$E$2517,4,FALSE)</f>
        <v>KEYBOARD GAMING</v>
      </c>
      <c r="K8663" t="str">
        <f>VLOOKUP(D8663,'Data Outlet'!$A$2:$D$17,4,FALSE)</f>
        <v>Citra Dewi</v>
      </c>
      <c r="L8663" t="str">
        <f>VLOOKUP(D8663,'Data Outlet'!$A$2:$D$17,2,FALSE)</f>
        <v>PONDOK INDAH MALL</v>
      </c>
    </row>
    <row r="8664" spans="1:12" x14ac:dyDescent="0.25">
      <c r="A8664" t="str">
        <f t="shared" si="272"/>
        <v>T-8663</v>
      </c>
      <c r="B8664" s="3" t="s">
        <v>2585</v>
      </c>
      <c r="C8664" s="6">
        <v>45317</v>
      </c>
      <c r="D8664" s="3" t="s">
        <v>46</v>
      </c>
      <c r="E8664" s="3" t="s">
        <v>2468</v>
      </c>
      <c r="F8664" s="10">
        <v>27</v>
      </c>
      <c r="G8664">
        <f>VLOOKUP(E8664,'Data Produk'!$A$2:$E$2517,5,FALSE)</f>
        <v>349300</v>
      </c>
      <c r="H8664">
        <f t="shared" si="271"/>
        <v>9431100</v>
      </c>
      <c r="I8664" t="str">
        <f>VLOOKUP(E8664,'Data Produk'!$A$2:$E$2517,3,FALSE)</f>
        <v>BHINNEKA ATO MP905 DESKMAT ONE PIECE ZORO</v>
      </c>
      <c r="J8664" t="str">
        <f>VLOOKUP(E8664,'Data Produk'!$A$2:$E$2517,4,FALSE)</f>
        <v>DESKMAT</v>
      </c>
      <c r="K8664" t="str">
        <f>VLOOKUP(D8664,'Data Outlet'!$A$2:$D$17,4,FALSE)</f>
        <v>Citra Dewi</v>
      </c>
      <c r="L8664" t="str">
        <f>VLOOKUP(D8664,'Data Outlet'!$A$2:$D$17,2,FALSE)</f>
        <v>PONDOK INDAH MALL</v>
      </c>
    </row>
    <row r="8665" spans="1:12" x14ac:dyDescent="0.25">
      <c r="A8665" t="str">
        <f t="shared" si="272"/>
        <v>T-8664</v>
      </c>
      <c r="B8665" s="3" t="s">
        <v>2585</v>
      </c>
      <c r="C8665" s="6">
        <v>45318</v>
      </c>
      <c r="D8665" s="3" t="s">
        <v>46</v>
      </c>
      <c r="E8665" s="3" t="s">
        <v>2552</v>
      </c>
      <c r="F8665" s="10">
        <v>3</v>
      </c>
      <c r="G8665">
        <f>VLOOKUP(E8665,'Data Produk'!$A$2:$E$2517,5,FALSE)</f>
        <v>941500</v>
      </c>
      <c r="H8665">
        <f t="shared" si="271"/>
        <v>2824500</v>
      </c>
      <c r="I8665" t="str">
        <f>VLOOKUP(E8665,'Data Produk'!$A$2:$E$2517,3,FALSE)</f>
        <v>BHINNEKA MAXFIT70 70% MECHANICAL KEYBOARD LONDON TOUR (WHITE BLUE) YELLOW SWITCH</v>
      </c>
      <c r="J8665" t="str">
        <f>VLOOKUP(E8665,'Data Produk'!$A$2:$E$2517,4,FALSE)</f>
        <v>KEYBOARD GAMING</v>
      </c>
      <c r="K8665" t="str">
        <f>VLOOKUP(D8665,'Data Outlet'!$A$2:$D$17,4,FALSE)</f>
        <v>Citra Dewi</v>
      </c>
      <c r="L8665" t="str">
        <f>VLOOKUP(D8665,'Data Outlet'!$A$2:$D$17,2,FALSE)</f>
        <v>PONDOK INDAH MALL</v>
      </c>
    </row>
    <row r="8666" spans="1:12" x14ac:dyDescent="0.25">
      <c r="A8666" t="str">
        <f t="shared" si="272"/>
        <v>T-8665</v>
      </c>
      <c r="B8666" s="3" t="s">
        <v>2585</v>
      </c>
      <c r="C8666" s="6">
        <v>45312</v>
      </c>
      <c r="D8666" s="3" t="s">
        <v>46</v>
      </c>
      <c r="E8666" s="3" t="s">
        <v>2559</v>
      </c>
      <c r="F8666" s="10">
        <v>19</v>
      </c>
      <c r="G8666">
        <f>VLOOKUP(E8666,'Data Produk'!$A$2:$E$2517,5,FALSE)</f>
        <v>941500</v>
      </c>
      <c r="H8666">
        <f t="shared" si="271"/>
        <v>17888500</v>
      </c>
      <c r="I8666" t="str">
        <f>VLOOKUP(E8666,'Data Produk'!$A$2:$E$2517,3,FALSE)</f>
        <v>BHINNEKA MAXFIT70 70% MECHANICAL KEYBOARD EPIC GREYSCALE (WHITE GRAY) BROWN SWITCH</v>
      </c>
      <c r="J8666" t="str">
        <f>VLOOKUP(E8666,'Data Produk'!$A$2:$E$2517,4,FALSE)</f>
        <v>KEYBOARD GAMING</v>
      </c>
      <c r="K8666" t="str">
        <f>VLOOKUP(D8666,'Data Outlet'!$A$2:$D$17,4,FALSE)</f>
        <v>Citra Dewi</v>
      </c>
      <c r="L8666" t="str">
        <f>VLOOKUP(D8666,'Data Outlet'!$A$2:$D$17,2,FALSE)</f>
        <v>PONDOK INDAH MALL</v>
      </c>
    </row>
    <row r="8667" spans="1:12" x14ac:dyDescent="0.25">
      <c r="A8667" t="str">
        <f t="shared" si="272"/>
        <v>T-8666</v>
      </c>
      <c r="B8667" s="3" t="s">
        <v>2585</v>
      </c>
      <c r="C8667" s="6">
        <v>45313</v>
      </c>
      <c r="D8667" s="3" t="s">
        <v>46</v>
      </c>
      <c r="E8667" s="3" t="s">
        <v>2463</v>
      </c>
      <c r="F8667" s="10">
        <v>4</v>
      </c>
      <c r="G8667">
        <f>VLOOKUP(E8667,'Data Produk'!$A$2:$E$2517,5,FALSE)</f>
        <v>629300</v>
      </c>
      <c r="H8667">
        <f t="shared" si="271"/>
        <v>2517200</v>
      </c>
      <c r="I8667" t="str">
        <f>VLOOKUP(E8667,'Data Produk'!$A$2:$E$2517,3,FALSE)</f>
        <v>BHINNEKA ARIA XD7 GAMING MOUSE LUFFY</v>
      </c>
      <c r="J8667" t="str">
        <f>VLOOKUP(E8667,'Data Produk'!$A$2:$E$2517,4,FALSE)</f>
        <v>MOUSE GAMING</v>
      </c>
      <c r="K8667" t="str">
        <f>VLOOKUP(D8667,'Data Outlet'!$A$2:$D$17,4,FALSE)</f>
        <v>Citra Dewi</v>
      </c>
      <c r="L8667" t="str">
        <f>VLOOKUP(D8667,'Data Outlet'!$A$2:$D$17,2,FALSE)</f>
        <v>PONDOK INDAH MALL</v>
      </c>
    </row>
    <row r="8668" spans="1:12" x14ac:dyDescent="0.25">
      <c r="A8668" t="str">
        <f t="shared" si="272"/>
        <v>T-8667</v>
      </c>
      <c r="B8668" s="3" t="s">
        <v>2585</v>
      </c>
      <c r="C8668" s="6">
        <v>45314</v>
      </c>
      <c r="D8668" s="3" t="s">
        <v>46</v>
      </c>
      <c r="E8668" s="3" t="s">
        <v>2354</v>
      </c>
      <c r="F8668" s="10">
        <v>3</v>
      </c>
      <c r="G8668">
        <f>VLOOKUP(E8668,'Data Produk'!$A$2:$E$2517,5,FALSE)</f>
        <v>349300</v>
      </c>
      <c r="H8668">
        <f t="shared" si="271"/>
        <v>1047900</v>
      </c>
      <c r="I8668" t="str">
        <f>VLOOKUP(E8668,'Data Produk'!$A$2:$E$2517,3,FALSE)</f>
        <v>BHINNEKA ATO MP905 DESKMAT ONE PIECE KAIDO</v>
      </c>
      <c r="J8668" t="str">
        <f>VLOOKUP(E8668,'Data Produk'!$A$2:$E$2517,4,FALSE)</f>
        <v>DESKMAT</v>
      </c>
      <c r="K8668" t="str">
        <f>VLOOKUP(D8668,'Data Outlet'!$A$2:$D$17,4,FALSE)</f>
        <v>Citra Dewi</v>
      </c>
      <c r="L8668" t="str">
        <f>VLOOKUP(D8668,'Data Outlet'!$A$2:$D$17,2,FALSE)</f>
        <v>PONDOK INDAH MALL</v>
      </c>
    </row>
    <row r="8669" spans="1:12" x14ac:dyDescent="0.25">
      <c r="A8669" t="str">
        <f t="shared" si="272"/>
        <v>T-8668</v>
      </c>
      <c r="B8669" s="3" t="s">
        <v>2585</v>
      </c>
      <c r="C8669" s="6">
        <v>45304</v>
      </c>
      <c r="D8669" s="3" t="s">
        <v>46</v>
      </c>
      <c r="E8669" s="3" t="s">
        <v>2453</v>
      </c>
      <c r="F8669" s="10">
        <v>12</v>
      </c>
      <c r="G8669">
        <f>VLOOKUP(E8669,'Data Produk'!$A$2:$E$2517,5,FALSE)</f>
        <v>349300</v>
      </c>
      <c r="H8669">
        <f t="shared" si="271"/>
        <v>4191600</v>
      </c>
      <c r="I8669" t="str">
        <f>VLOOKUP(E8669,'Data Produk'!$A$2:$E$2517,3,FALSE)</f>
        <v>BHINNEKA ATO MP905 DESKMAT ONE PIECE LUFFY</v>
      </c>
      <c r="J8669" t="str">
        <f>VLOOKUP(E8669,'Data Produk'!$A$2:$E$2517,4,FALSE)</f>
        <v>DESKMAT</v>
      </c>
      <c r="K8669" t="str">
        <f>VLOOKUP(D8669,'Data Outlet'!$A$2:$D$17,4,FALSE)</f>
        <v>Citra Dewi</v>
      </c>
      <c r="L8669" t="str">
        <f>VLOOKUP(D8669,'Data Outlet'!$A$2:$D$17,2,FALSE)</f>
        <v>PONDOK INDAH MALL</v>
      </c>
    </row>
    <row r="8670" spans="1:12" x14ac:dyDescent="0.25">
      <c r="A8670" t="str">
        <f t="shared" si="272"/>
        <v>T-8669</v>
      </c>
      <c r="B8670" s="3" t="s">
        <v>2585</v>
      </c>
      <c r="C8670" s="6">
        <v>45320</v>
      </c>
      <c r="D8670" s="3" t="s">
        <v>46</v>
      </c>
      <c r="E8670" s="3" t="s">
        <v>2480</v>
      </c>
      <c r="F8670" s="10">
        <v>4</v>
      </c>
      <c r="G8670">
        <f>VLOOKUP(E8670,'Data Produk'!$A$2:$E$2517,5,FALSE)</f>
        <v>349300</v>
      </c>
      <c r="H8670">
        <f t="shared" si="271"/>
        <v>1397200</v>
      </c>
      <c r="I8670" t="str">
        <f>VLOOKUP(E8670,'Data Produk'!$A$2:$E$2517,3,FALSE)</f>
        <v>BHINNEKA ATO MP905 DESKMAT ONE PIECE ROBIN</v>
      </c>
      <c r="J8670" t="str">
        <f>VLOOKUP(E8670,'Data Produk'!$A$2:$E$2517,4,FALSE)</f>
        <v>DESKMAT</v>
      </c>
      <c r="K8670" t="str">
        <f>VLOOKUP(D8670,'Data Outlet'!$A$2:$D$17,4,FALSE)</f>
        <v>Citra Dewi</v>
      </c>
      <c r="L8670" t="str">
        <f>VLOOKUP(D8670,'Data Outlet'!$A$2:$D$17,2,FALSE)</f>
        <v>PONDOK INDAH MALL</v>
      </c>
    </row>
    <row r="8671" spans="1:12" x14ac:dyDescent="0.25">
      <c r="A8671" t="str">
        <f t="shared" si="272"/>
        <v>T-8670</v>
      </c>
      <c r="B8671" s="3" t="s">
        <v>2585</v>
      </c>
      <c r="C8671" s="6">
        <v>45316</v>
      </c>
      <c r="D8671" s="3" t="s">
        <v>46</v>
      </c>
      <c r="E8671" s="3" t="s">
        <v>2471</v>
      </c>
      <c r="F8671" s="10">
        <v>3</v>
      </c>
      <c r="G8671">
        <f>VLOOKUP(E8671,'Data Produk'!$A$2:$E$2517,5,FALSE)</f>
        <v>629300</v>
      </c>
      <c r="H8671">
        <f t="shared" si="271"/>
        <v>1887900</v>
      </c>
      <c r="I8671" t="str">
        <f>VLOOKUP(E8671,'Data Produk'!$A$2:$E$2517,3,FALSE)</f>
        <v>BHINNEKA ARIA XD7 GAMING MOUSE ZORO</v>
      </c>
      <c r="J8671" t="str">
        <f>VLOOKUP(E8671,'Data Produk'!$A$2:$E$2517,4,FALSE)</f>
        <v>MOUSE GAMING</v>
      </c>
      <c r="K8671" t="str">
        <f>VLOOKUP(D8671,'Data Outlet'!$A$2:$D$17,4,FALSE)</f>
        <v>Citra Dewi</v>
      </c>
      <c r="L8671" t="str">
        <f>VLOOKUP(D8671,'Data Outlet'!$A$2:$D$17,2,FALSE)</f>
        <v>PONDOK INDAH MALL</v>
      </c>
    </row>
    <row r="8672" spans="1:12" x14ac:dyDescent="0.25">
      <c r="A8672" t="str">
        <f t="shared" si="272"/>
        <v>T-8671</v>
      </c>
      <c r="B8672" s="3" t="s">
        <v>2585</v>
      </c>
      <c r="C8672" s="6">
        <v>45314</v>
      </c>
      <c r="D8672" s="3" t="s">
        <v>46</v>
      </c>
      <c r="E8672" s="3" t="s">
        <v>2417</v>
      </c>
      <c r="F8672" s="10">
        <v>2</v>
      </c>
      <c r="G8672">
        <f>VLOOKUP(E8672,'Data Produk'!$A$2:$E$2517,5,FALSE)</f>
        <v>349300</v>
      </c>
      <c r="H8672">
        <f t="shared" si="271"/>
        <v>698600</v>
      </c>
      <c r="I8672" t="str">
        <f>VLOOKUP(E8672,'Data Produk'!$A$2:$E$2517,3,FALSE)</f>
        <v>BHINNEKA ATO MP905 DESKMAT ONE PIECE SANJI</v>
      </c>
      <c r="J8672" t="str">
        <f>VLOOKUP(E8672,'Data Produk'!$A$2:$E$2517,4,FALSE)</f>
        <v>DESKMAT</v>
      </c>
      <c r="K8672" t="str">
        <f>VLOOKUP(D8672,'Data Outlet'!$A$2:$D$17,4,FALSE)</f>
        <v>Citra Dewi</v>
      </c>
      <c r="L8672" t="str">
        <f>VLOOKUP(D8672,'Data Outlet'!$A$2:$D$17,2,FALSE)</f>
        <v>PONDOK INDAH MALL</v>
      </c>
    </row>
    <row r="8673" spans="1:12" x14ac:dyDescent="0.25">
      <c r="A8673" t="str">
        <f t="shared" si="272"/>
        <v>T-8672</v>
      </c>
      <c r="B8673" s="3" t="s">
        <v>2585</v>
      </c>
      <c r="C8673" s="6">
        <v>45294</v>
      </c>
      <c r="D8673" s="3" t="s">
        <v>46</v>
      </c>
      <c r="E8673" s="3" t="s">
        <v>2468</v>
      </c>
      <c r="F8673" s="10">
        <v>15</v>
      </c>
      <c r="G8673">
        <f>VLOOKUP(E8673,'Data Produk'!$A$2:$E$2517,5,FALSE)</f>
        <v>349300</v>
      </c>
      <c r="H8673">
        <f t="shared" si="271"/>
        <v>5239500</v>
      </c>
      <c r="I8673" t="str">
        <f>VLOOKUP(E8673,'Data Produk'!$A$2:$E$2517,3,FALSE)</f>
        <v>BHINNEKA ATO MP905 DESKMAT ONE PIECE ZORO</v>
      </c>
      <c r="J8673" t="str">
        <f>VLOOKUP(E8673,'Data Produk'!$A$2:$E$2517,4,FALSE)</f>
        <v>DESKMAT</v>
      </c>
      <c r="K8673" t="str">
        <f>VLOOKUP(D8673,'Data Outlet'!$A$2:$D$17,4,FALSE)</f>
        <v>Citra Dewi</v>
      </c>
      <c r="L8673" t="str">
        <f>VLOOKUP(D8673,'Data Outlet'!$A$2:$D$17,2,FALSE)</f>
        <v>PONDOK INDAH MALL</v>
      </c>
    </row>
    <row r="8674" spans="1:12" x14ac:dyDescent="0.25">
      <c r="A8674" t="str">
        <f t="shared" si="272"/>
        <v>T-8673</v>
      </c>
      <c r="B8674" s="3" t="s">
        <v>2585</v>
      </c>
      <c r="C8674" s="6">
        <v>45304</v>
      </c>
      <c r="D8674" s="3" t="s">
        <v>46</v>
      </c>
      <c r="E8674" s="3" t="s">
        <v>2461</v>
      </c>
      <c r="F8674" s="10">
        <v>16</v>
      </c>
      <c r="G8674">
        <f>VLOOKUP(E8674,'Data Produk'!$A$2:$E$2517,5,FALSE)</f>
        <v>122325</v>
      </c>
      <c r="H8674">
        <f t="shared" si="271"/>
        <v>1957200</v>
      </c>
      <c r="I8674" t="str">
        <f>VLOOKUP(E8674,'Data Produk'!$A$2:$E$2517,3,FALSE)</f>
        <v>ACK02 LUFFY Keycaps One Piece Original</v>
      </c>
      <c r="J8674" t="str">
        <f>VLOOKUP(E8674,'Data Produk'!$A$2:$E$2517,4,FALSE)</f>
        <v>OTHER ACCESSORIES</v>
      </c>
      <c r="K8674" t="str">
        <f>VLOOKUP(D8674,'Data Outlet'!$A$2:$D$17,4,FALSE)</f>
        <v>Citra Dewi</v>
      </c>
      <c r="L8674" t="str">
        <f>VLOOKUP(D8674,'Data Outlet'!$A$2:$D$17,2,FALSE)</f>
        <v>PONDOK INDAH MALL</v>
      </c>
    </row>
    <row r="8675" spans="1:12" x14ac:dyDescent="0.25">
      <c r="A8675" t="str">
        <f t="shared" si="272"/>
        <v>T-8674</v>
      </c>
      <c r="B8675" s="3" t="s">
        <v>2585</v>
      </c>
      <c r="C8675" s="6">
        <v>45309</v>
      </c>
      <c r="D8675" s="3" t="s">
        <v>46</v>
      </c>
      <c r="E8675" s="3" t="s">
        <v>2559</v>
      </c>
      <c r="F8675" s="10">
        <v>5</v>
      </c>
      <c r="G8675">
        <f>VLOOKUP(E8675,'Data Produk'!$A$2:$E$2517,5,FALSE)</f>
        <v>941500</v>
      </c>
      <c r="H8675">
        <f t="shared" si="271"/>
        <v>4707500</v>
      </c>
      <c r="I8675" t="str">
        <f>VLOOKUP(E8675,'Data Produk'!$A$2:$E$2517,3,FALSE)</f>
        <v>BHINNEKA MAXFIT70 70% MECHANICAL KEYBOARD EPIC GREYSCALE (WHITE GRAY) BROWN SWITCH</v>
      </c>
      <c r="J8675" t="str">
        <f>VLOOKUP(E8675,'Data Produk'!$A$2:$E$2517,4,FALSE)</f>
        <v>KEYBOARD GAMING</v>
      </c>
      <c r="K8675" t="str">
        <f>VLOOKUP(D8675,'Data Outlet'!$A$2:$D$17,4,FALSE)</f>
        <v>Citra Dewi</v>
      </c>
      <c r="L8675" t="str">
        <f>VLOOKUP(D8675,'Data Outlet'!$A$2:$D$17,2,FALSE)</f>
        <v>PONDOK INDAH MALL</v>
      </c>
    </row>
    <row r="8676" spans="1:12" x14ac:dyDescent="0.25">
      <c r="A8676" t="str">
        <f t="shared" si="272"/>
        <v>T-8675</v>
      </c>
      <c r="B8676" s="3" t="s">
        <v>2585</v>
      </c>
      <c r="C8676" s="6">
        <v>45320</v>
      </c>
      <c r="D8676" s="3" t="s">
        <v>46</v>
      </c>
      <c r="E8676" s="3" t="s">
        <v>2382</v>
      </c>
      <c r="F8676" s="10">
        <v>5</v>
      </c>
      <c r="G8676">
        <f>VLOOKUP(E8676,'Data Produk'!$A$2:$E$2517,5,FALSE)</f>
        <v>0</v>
      </c>
      <c r="H8676">
        <f t="shared" si="271"/>
        <v>0</v>
      </c>
      <c r="I8676" t="str">
        <f>VLOOKUP(E8676,'Data Produk'!$A$2:$E$2517,3,FALSE)</f>
        <v>ACK02 SANJI Keycaps One Piece Original</v>
      </c>
      <c r="J8676" t="str">
        <f>VLOOKUP(E8676,'Data Produk'!$A$2:$E$2517,4,FALSE)</f>
        <v>OTHER ACCESSORIES</v>
      </c>
      <c r="K8676" t="str">
        <f>VLOOKUP(D8676,'Data Outlet'!$A$2:$D$17,4,FALSE)</f>
        <v>Citra Dewi</v>
      </c>
      <c r="L8676" t="str">
        <f>VLOOKUP(D8676,'Data Outlet'!$A$2:$D$17,2,FALSE)</f>
        <v>PONDOK INDAH MALL</v>
      </c>
    </row>
    <row r="8677" spans="1:12" x14ac:dyDescent="0.25">
      <c r="A8677" t="str">
        <f t="shared" si="272"/>
        <v>T-8676</v>
      </c>
      <c r="B8677" s="3" t="s">
        <v>2585</v>
      </c>
      <c r="C8677" s="6">
        <v>45316</v>
      </c>
      <c r="D8677" s="3" t="s">
        <v>46</v>
      </c>
      <c r="E8677" s="3" t="s">
        <v>2544</v>
      </c>
      <c r="F8677" s="10">
        <v>12</v>
      </c>
      <c r="G8677">
        <f>VLOOKUP(E8677,'Data Produk'!$A$2:$E$2517,5,FALSE)</f>
        <v>941500</v>
      </c>
      <c r="H8677">
        <f t="shared" si="271"/>
        <v>11298000</v>
      </c>
      <c r="I8677" t="str">
        <f>VLOOKUP(E8677,'Data Produk'!$A$2:$E$2517,3,FALSE)</f>
        <v>BHINNEKA MAXFIT70 70% MECHANICAL KEYBOARD LONDON TOUR (WHITE BLUE) BROWN SWITCH</v>
      </c>
      <c r="J8677" t="str">
        <f>VLOOKUP(E8677,'Data Produk'!$A$2:$E$2517,4,FALSE)</f>
        <v>KEYBOARD GAMING</v>
      </c>
      <c r="K8677" t="str">
        <f>VLOOKUP(D8677,'Data Outlet'!$A$2:$D$17,4,FALSE)</f>
        <v>Citra Dewi</v>
      </c>
      <c r="L8677" t="str">
        <f>VLOOKUP(D8677,'Data Outlet'!$A$2:$D$17,2,FALSE)</f>
        <v>PONDOK INDAH MALL</v>
      </c>
    </row>
    <row r="8678" spans="1:12" x14ac:dyDescent="0.25">
      <c r="A8678" t="str">
        <f t="shared" si="272"/>
        <v>T-8677</v>
      </c>
      <c r="B8678" s="3" t="s">
        <v>2585</v>
      </c>
      <c r="C8678" s="6">
        <v>45308</v>
      </c>
      <c r="D8678" s="3" t="s">
        <v>46</v>
      </c>
      <c r="E8678" s="3" t="s">
        <v>2367</v>
      </c>
      <c r="F8678" s="10">
        <v>5</v>
      </c>
      <c r="G8678">
        <f>VLOOKUP(E8678,'Data Produk'!$A$2:$E$2517,5,FALSE)</f>
        <v>120178.94736842105</v>
      </c>
      <c r="H8678">
        <f t="shared" si="271"/>
        <v>600894.73684210528</v>
      </c>
      <c r="I8678" t="str">
        <f>VLOOKUP(E8678,'Data Produk'!$A$2:$E$2517,3,FALSE)</f>
        <v>ACK02 ZORO Keycaps One Piece Original</v>
      </c>
      <c r="J8678" t="str">
        <f>VLOOKUP(E8678,'Data Produk'!$A$2:$E$2517,4,FALSE)</f>
        <v>OTHER ACCESSORIES</v>
      </c>
      <c r="K8678" t="str">
        <f>VLOOKUP(D8678,'Data Outlet'!$A$2:$D$17,4,FALSE)</f>
        <v>Citra Dewi</v>
      </c>
      <c r="L8678" t="str">
        <f>VLOOKUP(D8678,'Data Outlet'!$A$2:$D$17,2,FALSE)</f>
        <v>PONDOK INDAH MALL</v>
      </c>
    </row>
    <row r="8679" spans="1:12" x14ac:dyDescent="0.25">
      <c r="A8679" t="str">
        <f t="shared" si="272"/>
        <v>T-8678</v>
      </c>
      <c r="B8679" s="3" t="s">
        <v>2585</v>
      </c>
      <c r="C8679" s="6">
        <v>45320</v>
      </c>
      <c r="D8679" s="3" t="s">
        <v>46</v>
      </c>
      <c r="E8679" s="3" t="s">
        <v>2341</v>
      </c>
      <c r="F8679" s="10">
        <v>1</v>
      </c>
      <c r="G8679">
        <f>VLOOKUP(E8679,'Data Produk'!$A$2:$E$2517,5,FALSE)</f>
        <v>629300</v>
      </c>
      <c r="H8679">
        <f t="shared" si="271"/>
        <v>629300</v>
      </c>
      <c r="I8679" t="str">
        <f>VLOOKUP(E8679,'Data Produk'!$A$2:$E$2517,3,FALSE)</f>
        <v>BHINNEKA ARIA XD7 GAMING MOUSE SANJI</v>
      </c>
      <c r="J8679" t="str">
        <f>VLOOKUP(E8679,'Data Produk'!$A$2:$E$2517,4,FALSE)</f>
        <v>MOUSE GAMING</v>
      </c>
      <c r="K8679" t="str">
        <f>VLOOKUP(D8679,'Data Outlet'!$A$2:$D$17,4,FALSE)</f>
        <v>Citra Dewi</v>
      </c>
      <c r="L8679" t="str">
        <f>VLOOKUP(D8679,'Data Outlet'!$A$2:$D$17,2,FALSE)</f>
        <v>PONDOK INDAH MALL</v>
      </c>
    </row>
    <row r="8680" spans="1:12" x14ac:dyDescent="0.25">
      <c r="A8680" t="str">
        <f t="shared" si="272"/>
        <v>T-8679</v>
      </c>
      <c r="B8680" s="3" t="s">
        <v>2585</v>
      </c>
      <c r="C8680" s="6">
        <v>45308</v>
      </c>
      <c r="D8680" s="3" t="s">
        <v>46</v>
      </c>
      <c r="E8680" s="3" t="s">
        <v>2471</v>
      </c>
      <c r="F8680" s="10">
        <v>10</v>
      </c>
      <c r="G8680">
        <f>VLOOKUP(E8680,'Data Produk'!$A$2:$E$2517,5,FALSE)</f>
        <v>629300</v>
      </c>
      <c r="H8680">
        <f t="shared" si="271"/>
        <v>6293000</v>
      </c>
      <c r="I8680" t="str">
        <f>VLOOKUP(E8680,'Data Produk'!$A$2:$E$2517,3,FALSE)</f>
        <v>BHINNEKA ARIA XD7 GAMING MOUSE ZORO</v>
      </c>
      <c r="J8680" t="str">
        <f>VLOOKUP(E8680,'Data Produk'!$A$2:$E$2517,4,FALSE)</f>
        <v>MOUSE GAMING</v>
      </c>
      <c r="K8680" t="str">
        <f>VLOOKUP(D8680,'Data Outlet'!$A$2:$D$17,4,FALSE)</f>
        <v>Citra Dewi</v>
      </c>
      <c r="L8680" t="str">
        <f>VLOOKUP(D8680,'Data Outlet'!$A$2:$D$17,2,FALSE)</f>
        <v>PONDOK INDAH MALL</v>
      </c>
    </row>
    <row r="8681" spans="1:12" x14ac:dyDescent="0.25">
      <c r="A8681" t="str">
        <f t="shared" si="272"/>
        <v>T-8680</v>
      </c>
      <c r="B8681" s="3" t="s">
        <v>2585</v>
      </c>
      <c r="C8681" s="6">
        <v>45321</v>
      </c>
      <c r="D8681" s="3" t="s">
        <v>46</v>
      </c>
      <c r="E8681" s="3" t="s">
        <v>2463</v>
      </c>
      <c r="F8681" s="10">
        <v>14</v>
      </c>
      <c r="G8681">
        <f>VLOOKUP(E8681,'Data Produk'!$A$2:$E$2517,5,FALSE)</f>
        <v>629300</v>
      </c>
      <c r="H8681">
        <f t="shared" si="271"/>
        <v>8810200</v>
      </c>
      <c r="I8681" t="str">
        <f>VLOOKUP(E8681,'Data Produk'!$A$2:$E$2517,3,FALSE)</f>
        <v>BHINNEKA ARIA XD7 GAMING MOUSE LUFFY</v>
      </c>
      <c r="J8681" t="str">
        <f>VLOOKUP(E8681,'Data Produk'!$A$2:$E$2517,4,FALSE)</f>
        <v>MOUSE GAMING</v>
      </c>
      <c r="K8681" t="str">
        <f>VLOOKUP(D8681,'Data Outlet'!$A$2:$D$17,4,FALSE)</f>
        <v>Citra Dewi</v>
      </c>
      <c r="L8681" t="str">
        <f>VLOOKUP(D8681,'Data Outlet'!$A$2:$D$17,2,FALSE)</f>
        <v>PONDOK INDAH MALL</v>
      </c>
    </row>
  </sheetData>
  <autoFilter ref="A1:L8681" xr:uid="{14964D84-8950-4101-85A1-7FC260CC4F34}"/>
  <pageMargins left="0.7" right="0.7" top="0.75" bottom="0.75" header="0.3" footer="0.3"/>
  <pageSetup paperSize="9" orientation="portrait" horizontalDpi="4294967293" verticalDpi="0" r:id="rId1"/>
  <headerFooter>
    <oddFooter>&amp;C_x000D_&amp;1#&amp;"Calibri"&amp;10&amp;K000000 Mondelez International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E6A9-E530-4736-8B9A-5E291582D121}">
  <dimension ref="A1:I11"/>
  <sheetViews>
    <sheetView workbookViewId="0">
      <selection activeCell="H15" sqref="H15"/>
    </sheetView>
  </sheetViews>
  <sheetFormatPr defaultRowHeight="15" x14ac:dyDescent="0.25"/>
  <cols>
    <col min="1" max="1" width="12.140625" bestFit="1" customWidth="1"/>
    <col min="2" max="2" width="15.7109375" bestFit="1" customWidth="1"/>
    <col min="3" max="3" width="16.140625" style="21" customWidth="1"/>
    <col min="4" max="4" width="15.85546875" bestFit="1" customWidth="1"/>
    <col min="5" max="5" width="15.85546875" customWidth="1"/>
    <col min="6" max="6" width="17.28515625" style="21" customWidth="1"/>
    <col min="7" max="7" width="18.140625" bestFit="1" customWidth="1"/>
    <col min="8" max="8" width="12.85546875" bestFit="1" customWidth="1"/>
    <col min="9" max="9" width="18.140625" bestFit="1" customWidth="1"/>
    <col min="11" max="11" width="15.5703125" bestFit="1" customWidth="1"/>
  </cols>
  <sheetData>
    <row r="1" spans="1:9" x14ac:dyDescent="0.25">
      <c r="A1" s="11" t="s">
        <v>2966</v>
      </c>
      <c r="B1" s="11" t="s">
        <v>2967</v>
      </c>
      <c r="C1" s="19" t="s">
        <v>2968</v>
      </c>
      <c r="D1" s="11" t="s">
        <v>2969</v>
      </c>
      <c r="E1" s="11" t="s">
        <v>3027</v>
      </c>
      <c r="F1" s="19" t="s">
        <v>3018</v>
      </c>
      <c r="G1" s="11" t="s">
        <v>3019</v>
      </c>
      <c r="H1" s="11" t="s">
        <v>3020</v>
      </c>
      <c r="I1" s="11" t="s">
        <v>3021</v>
      </c>
    </row>
    <row r="2" spans="1:9" x14ac:dyDescent="0.25">
      <c r="A2" s="12" t="s">
        <v>2970</v>
      </c>
      <c r="B2" s="12" t="s">
        <v>2971</v>
      </c>
      <c r="C2" s="20">
        <v>10014455.219999999</v>
      </c>
      <c r="D2" s="13">
        <v>0.95</v>
      </c>
      <c r="E2" s="13" t="str">
        <f>IF(D2&gt;90%,"Rajin","Tidak Rajin")</f>
        <v>Rajin</v>
      </c>
      <c r="F2" s="21">
        <f>SUMIF('Data Penjualan'!K:K,'Data Employee'!B2,'Data Penjualan'!H:H)</f>
        <v>12509000</v>
      </c>
      <c r="G2" s="22">
        <f t="shared" ref="G2:G11" si="0">F2/C2</f>
        <v>1.2490944065552476</v>
      </c>
      <c r="H2" s="27">
        <f t="shared" ref="H2:H11" si="1">IFERROR(_xlfn.IFS(AND(D2&gt;100%,G2&gt;100%),18000000,AND(D2&gt;95%,G2&gt;95%),10000000,AND(D2&gt;90%,G2&gt;95%),7000000,AND(D2&gt;90%,G2&gt;90%),5000000),0)</f>
        <v>7000000</v>
      </c>
      <c r="I2" t="str">
        <f>IF(G2&gt;=100%,"Capai","Tidak Capai Target")</f>
        <v>Capai</v>
      </c>
    </row>
    <row r="3" spans="1:9" x14ac:dyDescent="0.25">
      <c r="A3" s="12" t="s">
        <v>2972</v>
      </c>
      <c r="B3" s="12" t="s">
        <v>2973</v>
      </c>
      <c r="C3" s="20">
        <v>110753064.95999999</v>
      </c>
      <c r="D3" s="13">
        <v>0.85</v>
      </c>
      <c r="E3" s="13" t="str">
        <f t="shared" ref="E3:E11" si="2">IF(D3&gt;90%,"Rajin","Tidak Rajin")</f>
        <v>Tidak Rajin</v>
      </c>
      <c r="F3" s="21">
        <f>SUMIF('Data Penjualan'!K:K,'Data Employee'!B3,'Data Penjualan'!H:H)</f>
        <v>77811000</v>
      </c>
      <c r="G3" s="22">
        <f t="shared" si="0"/>
        <v>0.70256294964028776</v>
      </c>
      <c r="H3" s="27">
        <f t="shared" si="1"/>
        <v>0</v>
      </c>
      <c r="I3" t="str">
        <f t="shared" ref="I3:I11" si="3">IF(G3&gt;=100%,"Capai","Tidak Capai Target")</f>
        <v>Tidak Capai Target</v>
      </c>
    </row>
    <row r="4" spans="1:9" x14ac:dyDescent="0.25">
      <c r="A4" s="12" t="s">
        <v>2974</v>
      </c>
      <c r="B4" s="12" t="s">
        <v>2975</v>
      </c>
      <c r="C4" s="20">
        <v>376638333.55152631</v>
      </c>
      <c r="D4" s="13">
        <v>0.7</v>
      </c>
      <c r="E4" s="13" t="str">
        <f t="shared" si="2"/>
        <v>Tidak Rajin</v>
      </c>
      <c r="F4" s="21">
        <f>SUMIF('Data Penjualan'!K:K,'Data Employee'!B4,'Data Penjualan'!H:H)</f>
        <v>465744588.15789473</v>
      </c>
      <c r="G4" s="22">
        <f t="shared" si="0"/>
        <v>1.2365830736508878</v>
      </c>
      <c r="H4" s="27">
        <f t="shared" si="1"/>
        <v>0</v>
      </c>
      <c r="I4" t="str">
        <f t="shared" si="3"/>
        <v>Capai</v>
      </c>
    </row>
    <row r="5" spans="1:9" x14ac:dyDescent="0.25">
      <c r="A5" s="12" t="s">
        <v>2976</v>
      </c>
      <c r="B5" s="12" t="s">
        <v>2977</v>
      </c>
      <c r="C5" s="20">
        <v>100716026.16374999</v>
      </c>
      <c r="D5" s="13">
        <v>0.98</v>
      </c>
      <c r="E5" s="13" t="str">
        <f t="shared" si="2"/>
        <v>Rajin</v>
      </c>
      <c r="F5" s="21">
        <f>SUMIF('Data Penjualan'!K:K,'Data Employee'!B5,'Data Penjualan'!H:H)</f>
        <v>69620175</v>
      </c>
      <c r="G5" s="22">
        <f t="shared" si="0"/>
        <v>0.69125220336639825</v>
      </c>
      <c r="H5" s="27">
        <f t="shared" si="1"/>
        <v>0</v>
      </c>
      <c r="I5" t="str">
        <f t="shared" si="3"/>
        <v>Tidak Capai Target</v>
      </c>
    </row>
    <row r="6" spans="1:9" x14ac:dyDescent="0.25">
      <c r="A6" s="12" t="s">
        <v>2978</v>
      </c>
      <c r="B6" s="12" t="s">
        <v>2979</v>
      </c>
      <c r="C6" s="20">
        <v>361199921.16600001</v>
      </c>
      <c r="D6" s="13">
        <v>0.9</v>
      </c>
      <c r="E6" s="13" t="str">
        <f t="shared" si="2"/>
        <v>Tidak Rajin</v>
      </c>
      <c r="F6" s="21">
        <f>SUMIF('Data Penjualan'!K:K,'Data Employee'!B6,'Data Penjualan'!H:H)</f>
        <v>258361650</v>
      </c>
      <c r="G6" s="22">
        <f t="shared" si="0"/>
        <v>0.71528711624846208</v>
      </c>
      <c r="H6" s="27">
        <f t="shared" si="1"/>
        <v>0</v>
      </c>
      <c r="I6" t="str">
        <f t="shared" si="3"/>
        <v>Tidak Capai Target</v>
      </c>
    </row>
    <row r="7" spans="1:9" x14ac:dyDescent="0.25">
      <c r="A7" s="12" t="s">
        <v>2980</v>
      </c>
      <c r="B7" s="12" t="s">
        <v>2981</v>
      </c>
      <c r="C7" s="20">
        <v>103309350.03</v>
      </c>
      <c r="D7" s="13">
        <v>0.92</v>
      </c>
      <c r="E7" s="13" t="str">
        <f t="shared" si="2"/>
        <v>Rajin</v>
      </c>
      <c r="F7" s="21">
        <f>SUMIF('Data Penjualan'!K:K,'Data Employee'!B7,'Data Penjualan'!H:H)</f>
        <v>118154250</v>
      </c>
      <c r="G7" s="22">
        <f t="shared" si="0"/>
        <v>1.1436936730866005</v>
      </c>
      <c r="H7" s="27">
        <f t="shared" si="1"/>
        <v>7000000</v>
      </c>
      <c r="I7" t="str">
        <f t="shared" si="3"/>
        <v>Capai</v>
      </c>
    </row>
    <row r="8" spans="1:9" x14ac:dyDescent="0.25">
      <c r="A8" s="12" t="s">
        <v>2982</v>
      </c>
      <c r="B8" s="12" t="s">
        <v>2983</v>
      </c>
      <c r="C8" s="20">
        <v>161570402.56800002</v>
      </c>
      <c r="D8" s="13">
        <v>0.8</v>
      </c>
      <c r="E8" s="13" t="str">
        <f t="shared" si="2"/>
        <v>Tidak Rajin</v>
      </c>
      <c r="F8" s="21">
        <f>SUMIF('Data Penjualan'!K:K,'Data Employee'!B8,'Data Penjualan'!H:H)</f>
        <v>155930400</v>
      </c>
      <c r="G8" s="22">
        <f t="shared" si="0"/>
        <v>0.96509260063503077</v>
      </c>
      <c r="H8" s="27">
        <f t="shared" si="1"/>
        <v>0</v>
      </c>
      <c r="I8" t="str">
        <f t="shared" si="3"/>
        <v>Tidak Capai Target</v>
      </c>
    </row>
    <row r="9" spans="1:9" x14ac:dyDescent="0.25">
      <c r="A9" s="12" t="s">
        <v>2984</v>
      </c>
      <c r="B9" s="12" t="s">
        <v>2985</v>
      </c>
      <c r="C9" s="20">
        <v>190596770.51999998</v>
      </c>
      <c r="D9" s="13">
        <v>0.88</v>
      </c>
      <c r="E9" s="13" t="str">
        <f t="shared" si="2"/>
        <v>Tidak Rajin</v>
      </c>
      <c r="F9" s="21">
        <f>SUMIF('Data Penjualan'!K:K,'Data Employee'!B9,'Data Penjualan'!H:H)</f>
        <v>206804000</v>
      </c>
      <c r="G9" s="22">
        <f t="shared" si="0"/>
        <v>1.08503412432321</v>
      </c>
      <c r="H9" s="27">
        <f t="shared" si="1"/>
        <v>0</v>
      </c>
      <c r="I9" t="str">
        <f t="shared" si="3"/>
        <v>Capai</v>
      </c>
    </row>
    <row r="10" spans="1:9" x14ac:dyDescent="0.25">
      <c r="A10" s="12" t="s">
        <v>2986</v>
      </c>
      <c r="B10" s="12" t="s">
        <v>2987</v>
      </c>
      <c r="C10" s="20">
        <v>138342448.19</v>
      </c>
      <c r="D10" s="13">
        <v>0.97</v>
      </c>
      <c r="E10" s="13" t="str">
        <f t="shared" si="2"/>
        <v>Rajin</v>
      </c>
      <c r="F10" s="21">
        <f>SUMIF('Data Penjualan'!K:K,'Data Employee'!B10,'Data Penjualan'!H:H)</f>
        <v>112535750</v>
      </c>
      <c r="G10" s="22">
        <f t="shared" si="0"/>
        <v>0.81345784661438847</v>
      </c>
      <c r="H10" s="27">
        <f t="shared" si="1"/>
        <v>0</v>
      </c>
      <c r="I10" t="str">
        <f t="shared" si="3"/>
        <v>Tidak Capai Target</v>
      </c>
    </row>
    <row r="11" spans="1:9" x14ac:dyDescent="0.25">
      <c r="A11" s="12" t="s">
        <v>2988</v>
      </c>
      <c r="B11" s="12" t="s">
        <v>2989</v>
      </c>
      <c r="C11" s="20">
        <v>167506155.2335</v>
      </c>
      <c r="D11" s="13">
        <v>0.89</v>
      </c>
      <c r="E11" s="13" t="str">
        <f t="shared" si="2"/>
        <v>Tidak Rajin</v>
      </c>
      <c r="F11" s="21">
        <f>SUMIF('Data Penjualan'!K:K,'Data Employee'!B11,'Data Penjualan'!H:H)</f>
        <v>116284150</v>
      </c>
      <c r="G11" s="22">
        <f t="shared" si="0"/>
        <v>0.69420822081375089</v>
      </c>
      <c r="H11" s="27">
        <f t="shared" si="1"/>
        <v>0</v>
      </c>
      <c r="I11" t="str">
        <f t="shared" si="3"/>
        <v>Tidak Capai Target</v>
      </c>
    </row>
  </sheetData>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B6F5-5CA7-4730-8CC4-2976B3A02A36}">
  <dimension ref="A1:E2517"/>
  <sheetViews>
    <sheetView workbookViewId="0">
      <selection activeCell="D5" sqref="D5:D6"/>
    </sheetView>
  </sheetViews>
  <sheetFormatPr defaultRowHeight="15" x14ac:dyDescent="0.25"/>
  <cols>
    <col min="1" max="1" width="9.5703125" bestFit="1" customWidth="1"/>
    <col min="2" max="2" width="10" bestFit="1" customWidth="1"/>
    <col min="3" max="3" width="89.28515625" bestFit="1" customWidth="1"/>
    <col min="4" max="4" width="38.28515625" bestFit="1" customWidth="1"/>
    <col min="5" max="5" width="13.85546875" bestFit="1" customWidth="1"/>
  </cols>
  <sheetData>
    <row r="1" spans="1:5" x14ac:dyDescent="0.25">
      <c r="A1" s="7" t="s">
        <v>29</v>
      </c>
      <c r="B1" s="7" t="s">
        <v>31</v>
      </c>
      <c r="C1" s="7" t="s">
        <v>1</v>
      </c>
      <c r="D1" s="7" t="s">
        <v>30</v>
      </c>
      <c r="E1" s="7" t="s">
        <v>32</v>
      </c>
    </row>
    <row r="2" spans="1:5" x14ac:dyDescent="0.25">
      <c r="A2" t="str">
        <f>"P-0"&amp;ROW()-1</f>
        <v>P-01</v>
      </c>
      <c r="B2" t="s">
        <v>33</v>
      </c>
      <c r="C2" t="s">
        <v>2587</v>
      </c>
      <c r="D2" t="s">
        <v>11</v>
      </c>
      <c r="E2">
        <v>584500</v>
      </c>
    </row>
    <row r="3" spans="1:5" x14ac:dyDescent="0.25">
      <c r="A3" t="str">
        <f t="shared" ref="A3:A10" si="0">"P-0"&amp;ROW()-1</f>
        <v>P-02</v>
      </c>
      <c r="B3" t="s">
        <v>33</v>
      </c>
      <c r="C3" t="s">
        <v>2588</v>
      </c>
      <c r="D3" t="s">
        <v>11</v>
      </c>
      <c r="E3">
        <v>241500</v>
      </c>
    </row>
    <row r="4" spans="1:5" x14ac:dyDescent="0.25">
      <c r="A4" t="str">
        <f t="shared" si="0"/>
        <v>P-03</v>
      </c>
      <c r="B4" t="s">
        <v>33</v>
      </c>
      <c r="C4" t="s">
        <v>2589</v>
      </c>
      <c r="D4" t="s">
        <v>11</v>
      </c>
      <c r="E4">
        <v>230300</v>
      </c>
    </row>
    <row r="5" spans="1:5" x14ac:dyDescent="0.25">
      <c r="A5" t="str">
        <f t="shared" si="0"/>
        <v>P-04</v>
      </c>
      <c r="B5" t="s">
        <v>33</v>
      </c>
      <c r="C5" t="s">
        <v>2590</v>
      </c>
      <c r="D5" t="s">
        <v>11</v>
      </c>
      <c r="E5">
        <v>230300</v>
      </c>
    </row>
    <row r="6" spans="1:5" x14ac:dyDescent="0.25">
      <c r="A6" t="str">
        <f t="shared" si="0"/>
        <v>P-05</v>
      </c>
      <c r="B6" t="s">
        <v>33</v>
      </c>
      <c r="C6" t="s">
        <v>2591</v>
      </c>
      <c r="D6" t="s">
        <v>18</v>
      </c>
      <c r="E6">
        <v>139300</v>
      </c>
    </row>
    <row r="7" spans="1:5" x14ac:dyDescent="0.25">
      <c r="A7" t="str">
        <f t="shared" si="0"/>
        <v>P-06</v>
      </c>
      <c r="B7" t="s">
        <v>33</v>
      </c>
      <c r="C7" t="s">
        <v>2592</v>
      </c>
      <c r="D7" t="s">
        <v>18</v>
      </c>
      <c r="E7">
        <v>139300</v>
      </c>
    </row>
    <row r="8" spans="1:5" x14ac:dyDescent="0.25">
      <c r="A8" t="str">
        <f t="shared" si="0"/>
        <v>P-07</v>
      </c>
      <c r="B8" t="s">
        <v>33</v>
      </c>
      <c r="C8" t="s">
        <v>2593</v>
      </c>
      <c r="D8" t="s">
        <v>18</v>
      </c>
      <c r="E8">
        <v>139300</v>
      </c>
    </row>
    <row r="9" spans="1:5" x14ac:dyDescent="0.25">
      <c r="A9" t="str">
        <f t="shared" si="0"/>
        <v>P-08</v>
      </c>
      <c r="B9" t="s">
        <v>33</v>
      </c>
      <c r="C9" t="s">
        <v>2594</v>
      </c>
      <c r="D9" t="s">
        <v>3</v>
      </c>
      <c r="E9">
        <v>31500</v>
      </c>
    </row>
    <row r="10" spans="1:5" x14ac:dyDescent="0.25">
      <c r="A10" t="str">
        <f t="shared" si="0"/>
        <v>P-09</v>
      </c>
      <c r="B10" t="s">
        <v>33</v>
      </c>
      <c r="C10" t="s">
        <v>2595</v>
      </c>
      <c r="D10" t="s">
        <v>3</v>
      </c>
      <c r="E10">
        <v>24500</v>
      </c>
    </row>
    <row r="11" spans="1:5" x14ac:dyDescent="0.25">
      <c r="A11" t="str">
        <f>"P-"&amp;ROW()-1</f>
        <v>P-10</v>
      </c>
      <c r="B11" t="s">
        <v>33</v>
      </c>
      <c r="C11" t="s">
        <v>2596</v>
      </c>
      <c r="D11" t="s">
        <v>3</v>
      </c>
      <c r="E11">
        <v>20300</v>
      </c>
    </row>
    <row r="12" spans="1:5" x14ac:dyDescent="0.25">
      <c r="A12" t="str">
        <f t="shared" ref="A12:A75" si="1">"P-"&amp;ROW()-1</f>
        <v>P-11</v>
      </c>
      <c r="B12" t="s">
        <v>33</v>
      </c>
      <c r="C12" t="s">
        <v>2597</v>
      </c>
      <c r="D12" t="s">
        <v>3</v>
      </c>
      <c r="E12">
        <v>20300</v>
      </c>
    </row>
    <row r="13" spans="1:5" x14ac:dyDescent="0.25">
      <c r="A13" t="str">
        <f t="shared" si="1"/>
        <v>P-12</v>
      </c>
      <c r="B13" t="s">
        <v>33</v>
      </c>
      <c r="C13" t="s">
        <v>2598</v>
      </c>
      <c r="D13" t="s">
        <v>3</v>
      </c>
      <c r="E13">
        <v>20300</v>
      </c>
    </row>
    <row r="14" spans="1:5" x14ac:dyDescent="0.25">
      <c r="A14" t="str">
        <f t="shared" si="1"/>
        <v>P-13</v>
      </c>
      <c r="B14" t="s">
        <v>33</v>
      </c>
      <c r="C14" t="s">
        <v>2599</v>
      </c>
      <c r="D14" t="s">
        <v>18</v>
      </c>
      <c r="E14">
        <v>139300</v>
      </c>
    </row>
    <row r="15" spans="1:5" x14ac:dyDescent="0.25">
      <c r="A15" t="str">
        <f t="shared" si="1"/>
        <v>P-14</v>
      </c>
      <c r="B15" t="s">
        <v>33</v>
      </c>
      <c r="C15" t="s">
        <v>2600</v>
      </c>
      <c r="D15" t="s">
        <v>10</v>
      </c>
      <c r="E15">
        <v>181300</v>
      </c>
    </row>
    <row r="16" spans="1:5" x14ac:dyDescent="0.25">
      <c r="A16" t="str">
        <f t="shared" si="1"/>
        <v>P-15</v>
      </c>
      <c r="B16" t="s">
        <v>33</v>
      </c>
      <c r="C16" t="s">
        <v>2601</v>
      </c>
      <c r="D16" t="s">
        <v>10</v>
      </c>
      <c r="E16">
        <v>181300</v>
      </c>
    </row>
    <row r="17" spans="1:5" x14ac:dyDescent="0.25">
      <c r="A17" t="str">
        <f t="shared" si="1"/>
        <v>P-16</v>
      </c>
      <c r="B17" t="s">
        <v>33</v>
      </c>
      <c r="C17" t="s">
        <v>2602</v>
      </c>
      <c r="D17" t="s">
        <v>10</v>
      </c>
      <c r="E17">
        <v>181300</v>
      </c>
    </row>
    <row r="18" spans="1:5" x14ac:dyDescent="0.25">
      <c r="A18" t="str">
        <f t="shared" si="1"/>
        <v>P-17</v>
      </c>
      <c r="B18" t="s">
        <v>33</v>
      </c>
      <c r="C18" t="s">
        <v>2603</v>
      </c>
      <c r="D18" t="s">
        <v>10</v>
      </c>
      <c r="E18">
        <v>160300</v>
      </c>
    </row>
    <row r="19" spans="1:5" x14ac:dyDescent="0.25">
      <c r="A19" t="str">
        <f t="shared" si="1"/>
        <v>P-18</v>
      </c>
      <c r="B19" t="s">
        <v>33</v>
      </c>
      <c r="C19" t="s">
        <v>2604</v>
      </c>
      <c r="D19" t="s">
        <v>10</v>
      </c>
      <c r="E19">
        <v>160300</v>
      </c>
    </row>
    <row r="20" spans="1:5" x14ac:dyDescent="0.25">
      <c r="A20" t="str">
        <f t="shared" si="1"/>
        <v>P-19</v>
      </c>
      <c r="B20" t="s">
        <v>33</v>
      </c>
      <c r="C20" t="s">
        <v>2605</v>
      </c>
      <c r="D20" t="s">
        <v>6</v>
      </c>
      <c r="E20">
        <v>83300</v>
      </c>
    </row>
    <row r="21" spans="1:5" x14ac:dyDescent="0.25">
      <c r="A21" t="str">
        <f t="shared" si="1"/>
        <v>P-20</v>
      </c>
      <c r="B21" t="s">
        <v>33</v>
      </c>
      <c r="C21" t="s">
        <v>2606</v>
      </c>
      <c r="D21" t="s">
        <v>6</v>
      </c>
      <c r="E21">
        <v>83300</v>
      </c>
    </row>
    <row r="22" spans="1:5" x14ac:dyDescent="0.25">
      <c r="A22" t="str">
        <f t="shared" si="1"/>
        <v>P-21</v>
      </c>
      <c r="B22" t="s">
        <v>33</v>
      </c>
      <c r="C22" t="s">
        <v>2607</v>
      </c>
      <c r="D22" t="s">
        <v>6</v>
      </c>
      <c r="E22">
        <v>83300</v>
      </c>
    </row>
    <row r="23" spans="1:5" x14ac:dyDescent="0.25">
      <c r="A23" t="str">
        <f t="shared" si="1"/>
        <v>P-22</v>
      </c>
      <c r="B23" t="s">
        <v>33</v>
      </c>
      <c r="C23" t="s">
        <v>2608</v>
      </c>
      <c r="D23" t="s">
        <v>3</v>
      </c>
      <c r="E23">
        <v>38500</v>
      </c>
    </row>
    <row r="24" spans="1:5" x14ac:dyDescent="0.25">
      <c r="A24" t="str">
        <f t="shared" si="1"/>
        <v>P-23</v>
      </c>
      <c r="B24" t="s">
        <v>33</v>
      </c>
      <c r="C24" t="s">
        <v>2609</v>
      </c>
      <c r="D24" t="s">
        <v>26</v>
      </c>
      <c r="E24">
        <v>349300</v>
      </c>
    </row>
    <row r="25" spans="1:5" x14ac:dyDescent="0.25">
      <c r="A25" t="str">
        <f t="shared" si="1"/>
        <v>P-24</v>
      </c>
      <c r="B25" t="s">
        <v>33</v>
      </c>
      <c r="C25" t="s">
        <v>2610</v>
      </c>
      <c r="D25" t="s">
        <v>8</v>
      </c>
      <c r="E25">
        <v>90300</v>
      </c>
    </row>
    <row r="26" spans="1:5" x14ac:dyDescent="0.25">
      <c r="A26" t="str">
        <f t="shared" si="1"/>
        <v>P-25</v>
      </c>
      <c r="B26" t="s">
        <v>33</v>
      </c>
      <c r="C26" t="s">
        <v>2611</v>
      </c>
      <c r="D26" t="s">
        <v>5</v>
      </c>
      <c r="E26">
        <v>248500</v>
      </c>
    </row>
    <row r="27" spans="1:5" x14ac:dyDescent="0.25">
      <c r="A27" t="str">
        <f t="shared" si="1"/>
        <v>P-26</v>
      </c>
      <c r="B27" t="s">
        <v>33</v>
      </c>
      <c r="C27" t="s">
        <v>2612</v>
      </c>
      <c r="D27" t="s">
        <v>21</v>
      </c>
      <c r="E27">
        <v>153300</v>
      </c>
    </row>
    <row r="28" spans="1:5" x14ac:dyDescent="0.25">
      <c r="A28" t="str">
        <f t="shared" si="1"/>
        <v>P-27</v>
      </c>
      <c r="B28" t="s">
        <v>33</v>
      </c>
      <c r="C28" t="s">
        <v>2613</v>
      </c>
      <c r="D28" t="s">
        <v>11</v>
      </c>
      <c r="E28">
        <v>84000</v>
      </c>
    </row>
    <row r="29" spans="1:5" x14ac:dyDescent="0.25">
      <c r="A29" t="str">
        <f t="shared" si="1"/>
        <v>P-28</v>
      </c>
      <c r="B29" t="s">
        <v>33</v>
      </c>
      <c r="C29" t="s">
        <v>2614</v>
      </c>
      <c r="D29" t="s">
        <v>21</v>
      </c>
      <c r="E29">
        <v>224000</v>
      </c>
    </row>
    <row r="30" spans="1:5" x14ac:dyDescent="0.25">
      <c r="A30" t="str">
        <f t="shared" si="1"/>
        <v>P-29</v>
      </c>
      <c r="B30" t="s">
        <v>33</v>
      </c>
      <c r="C30" t="s">
        <v>2615</v>
      </c>
      <c r="D30" t="s">
        <v>21</v>
      </c>
      <c r="E30">
        <v>224000</v>
      </c>
    </row>
    <row r="31" spans="1:5" x14ac:dyDescent="0.25">
      <c r="A31" t="str">
        <f t="shared" si="1"/>
        <v>P-30</v>
      </c>
      <c r="B31" t="s">
        <v>33</v>
      </c>
      <c r="C31" t="s">
        <v>2616</v>
      </c>
      <c r="D31" t="s">
        <v>9</v>
      </c>
      <c r="E31">
        <v>69300</v>
      </c>
    </row>
    <row r="32" spans="1:5" x14ac:dyDescent="0.25">
      <c r="A32" t="str">
        <f t="shared" si="1"/>
        <v>P-31</v>
      </c>
      <c r="B32" t="s">
        <v>33</v>
      </c>
      <c r="C32" t="s">
        <v>2617</v>
      </c>
      <c r="D32" t="s">
        <v>9</v>
      </c>
      <c r="E32">
        <v>139300</v>
      </c>
    </row>
    <row r="33" spans="1:5" x14ac:dyDescent="0.25">
      <c r="A33" t="str">
        <f t="shared" si="1"/>
        <v>P-32</v>
      </c>
      <c r="B33" t="s">
        <v>33</v>
      </c>
      <c r="C33" t="s">
        <v>2618</v>
      </c>
      <c r="D33" t="s">
        <v>15</v>
      </c>
      <c r="E33">
        <v>139300</v>
      </c>
    </row>
    <row r="34" spans="1:5" x14ac:dyDescent="0.25">
      <c r="A34" t="str">
        <f t="shared" si="1"/>
        <v>P-33</v>
      </c>
      <c r="B34" t="s">
        <v>33</v>
      </c>
      <c r="C34" t="s">
        <v>2619</v>
      </c>
      <c r="D34" t="s">
        <v>15</v>
      </c>
      <c r="E34">
        <v>139300</v>
      </c>
    </row>
    <row r="35" spans="1:5" x14ac:dyDescent="0.25">
      <c r="A35" t="str">
        <f t="shared" si="1"/>
        <v>P-34</v>
      </c>
      <c r="B35" t="s">
        <v>33</v>
      </c>
      <c r="C35" t="s">
        <v>2620</v>
      </c>
      <c r="D35" t="s">
        <v>14</v>
      </c>
      <c r="E35">
        <v>97300</v>
      </c>
    </row>
    <row r="36" spans="1:5" x14ac:dyDescent="0.25">
      <c r="A36" t="str">
        <f t="shared" si="1"/>
        <v>P-35</v>
      </c>
      <c r="B36" t="s">
        <v>33</v>
      </c>
      <c r="C36" t="s">
        <v>2621</v>
      </c>
      <c r="D36" t="s">
        <v>14</v>
      </c>
      <c r="E36">
        <v>97300</v>
      </c>
    </row>
    <row r="37" spans="1:5" x14ac:dyDescent="0.25">
      <c r="A37" t="str">
        <f t="shared" si="1"/>
        <v>P-36</v>
      </c>
      <c r="B37" t="s">
        <v>33</v>
      </c>
      <c r="C37" t="s">
        <v>2622</v>
      </c>
      <c r="D37" t="s">
        <v>14</v>
      </c>
      <c r="E37">
        <v>97300</v>
      </c>
    </row>
    <row r="38" spans="1:5" x14ac:dyDescent="0.25">
      <c r="A38" t="str">
        <f t="shared" si="1"/>
        <v>P-37</v>
      </c>
      <c r="B38" t="s">
        <v>33</v>
      </c>
      <c r="C38" t="s">
        <v>2623</v>
      </c>
      <c r="D38" t="s">
        <v>14</v>
      </c>
      <c r="E38">
        <v>111300</v>
      </c>
    </row>
    <row r="39" spans="1:5" x14ac:dyDescent="0.25">
      <c r="A39" t="str">
        <f t="shared" si="1"/>
        <v>P-38</v>
      </c>
      <c r="B39" t="s">
        <v>34</v>
      </c>
      <c r="C39" t="s">
        <v>2624</v>
      </c>
      <c r="D39" t="s">
        <v>19</v>
      </c>
      <c r="E39">
        <v>62300</v>
      </c>
    </row>
    <row r="40" spans="1:5" x14ac:dyDescent="0.25">
      <c r="A40" t="str">
        <f t="shared" si="1"/>
        <v>P-39</v>
      </c>
      <c r="B40" t="s">
        <v>34</v>
      </c>
      <c r="C40" t="s">
        <v>2625</v>
      </c>
      <c r="D40" t="s">
        <v>19</v>
      </c>
      <c r="E40">
        <v>69300</v>
      </c>
    </row>
    <row r="41" spans="1:5" x14ac:dyDescent="0.25">
      <c r="A41" t="str">
        <f t="shared" si="1"/>
        <v>P-40</v>
      </c>
      <c r="B41" t="s">
        <v>34</v>
      </c>
      <c r="C41" t="s">
        <v>2626</v>
      </c>
      <c r="D41" t="s">
        <v>19</v>
      </c>
      <c r="E41">
        <v>83300</v>
      </c>
    </row>
    <row r="42" spans="1:5" x14ac:dyDescent="0.25">
      <c r="A42" t="str">
        <f t="shared" si="1"/>
        <v>P-41</v>
      </c>
      <c r="B42" t="s">
        <v>34</v>
      </c>
      <c r="C42" t="s">
        <v>2627</v>
      </c>
      <c r="D42" t="s">
        <v>16</v>
      </c>
      <c r="E42">
        <v>349300</v>
      </c>
    </row>
    <row r="43" spans="1:5" x14ac:dyDescent="0.25">
      <c r="A43" t="str">
        <f t="shared" si="1"/>
        <v>P-42</v>
      </c>
      <c r="B43" t="s">
        <v>34</v>
      </c>
      <c r="C43" t="s">
        <v>2628</v>
      </c>
      <c r="D43" t="s">
        <v>11</v>
      </c>
      <c r="E43">
        <v>230300</v>
      </c>
    </row>
    <row r="44" spans="1:5" x14ac:dyDescent="0.25">
      <c r="A44" t="str">
        <f t="shared" si="1"/>
        <v>P-43</v>
      </c>
      <c r="B44" t="s">
        <v>34</v>
      </c>
      <c r="C44" t="s">
        <v>2629</v>
      </c>
      <c r="D44" t="s">
        <v>11</v>
      </c>
      <c r="E44">
        <v>241500</v>
      </c>
    </row>
    <row r="45" spans="1:5" x14ac:dyDescent="0.25">
      <c r="A45" t="str">
        <f t="shared" si="1"/>
        <v>P-44</v>
      </c>
      <c r="B45" t="s">
        <v>34</v>
      </c>
      <c r="C45" t="s">
        <v>2630</v>
      </c>
      <c r="D45" t="s">
        <v>11</v>
      </c>
      <c r="E45">
        <v>241500</v>
      </c>
    </row>
    <row r="46" spans="1:5" x14ac:dyDescent="0.25">
      <c r="A46" t="str">
        <f t="shared" si="1"/>
        <v>P-45</v>
      </c>
      <c r="B46" t="s">
        <v>34</v>
      </c>
      <c r="C46" t="s">
        <v>2591</v>
      </c>
      <c r="D46" t="s">
        <v>18</v>
      </c>
      <c r="E46">
        <v>139300</v>
      </c>
    </row>
    <row r="47" spans="1:5" x14ac:dyDescent="0.25">
      <c r="A47" t="str">
        <f t="shared" si="1"/>
        <v>P-46</v>
      </c>
      <c r="B47" t="s">
        <v>34</v>
      </c>
      <c r="C47" t="s">
        <v>2595</v>
      </c>
      <c r="D47" t="s">
        <v>3</v>
      </c>
      <c r="E47">
        <v>31500</v>
      </c>
    </row>
    <row r="48" spans="1:5" x14ac:dyDescent="0.25">
      <c r="A48" t="str">
        <f t="shared" si="1"/>
        <v>P-47</v>
      </c>
      <c r="B48" t="s">
        <v>34</v>
      </c>
      <c r="C48" t="s">
        <v>2598</v>
      </c>
      <c r="D48" t="s">
        <v>3</v>
      </c>
      <c r="E48">
        <v>20300</v>
      </c>
    </row>
    <row r="49" spans="1:5" x14ac:dyDescent="0.25">
      <c r="A49" t="str">
        <f t="shared" si="1"/>
        <v>P-48</v>
      </c>
      <c r="B49" t="s">
        <v>34</v>
      </c>
      <c r="C49" t="s">
        <v>2631</v>
      </c>
      <c r="D49" t="s">
        <v>3</v>
      </c>
      <c r="E49">
        <v>41300</v>
      </c>
    </row>
    <row r="50" spans="1:5" x14ac:dyDescent="0.25">
      <c r="A50" t="str">
        <f t="shared" si="1"/>
        <v>P-49</v>
      </c>
      <c r="B50" t="s">
        <v>34</v>
      </c>
      <c r="C50" t="s">
        <v>2632</v>
      </c>
      <c r="D50" t="s">
        <v>3</v>
      </c>
      <c r="E50">
        <v>24500</v>
      </c>
    </row>
    <row r="51" spans="1:5" x14ac:dyDescent="0.25">
      <c r="A51" t="str">
        <f t="shared" si="1"/>
        <v>P-50</v>
      </c>
      <c r="B51" t="s">
        <v>34</v>
      </c>
      <c r="C51" t="s">
        <v>2600</v>
      </c>
      <c r="D51" t="s">
        <v>10</v>
      </c>
      <c r="E51">
        <v>181300</v>
      </c>
    </row>
    <row r="52" spans="1:5" x14ac:dyDescent="0.25">
      <c r="A52" t="str">
        <f t="shared" si="1"/>
        <v>P-51</v>
      </c>
      <c r="B52" t="s">
        <v>34</v>
      </c>
      <c r="C52" t="s">
        <v>2633</v>
      </c>
      <c r="D52" t="s">
        <v>10</v>
      </c>
      <c r="E52">
        <v>160300</v>
      </c>
    </row>
    <row r="53" spans="1:5" x14ac:dyDescent="0.25">
      <c r="A53" t="str">
        <f t="shared" si="1"/>
        <v>P-52</v>
      </c>
      <c r="B53" t="s">
        <v>34</v>
      </c>
      <c r="C53" t="s">
        <v>2603</v>
      </c>
      <c r="D53" t="s">
        <v>10</v>
      </c>
      <c r="E53">
        <v>160300</v>
      </c>
    </row>
    <row r="54" spans="1:5" x14ac:dyDescent="0.25">
      <c r="A54" t="str">
        <f t="shared" si="1"/>
        <v>P-53</v>
      </c>
      <c r="B54" t="s">
        <v>34</v>
      </c>
      <c r="C54" t="s">
        <v>2634</v>
      </c>
      <c r="D54" t="s">
        <v>15</v>
      </c>
      <c r="E54">
        <v>90300</v>
      </c>
    </row>
    <row r="55" spans="1:5" x14ac:dyDescent="0.25">
      <c r="A55" t="str">
        <f t="shared" si="1"/>
        <v>P-54</v>
      </c>
      <c r="B55" t="s">
        <v>34</v>
      </c>
      <c r="C55" t="s">
        <v>2635</v>
      </c>
      <c r="D55" t="s">
        <v>21</v>
      </c>
      <c r="E55">
        <v>350000</v>
      </c>
    </row>
    <row r="56" spans="1:5" x14ac:dyDescent="0.25">
      <c r="A56" t="str">
        <f t="shared" si="1"/>
        <v>P-55</v>
      </c>
      <c r="B56" t="s">
        <v>34</v>
      </c>
      <c r="C56" t="s">
        <v>2636</v>
      </c>
      <c r="D56" t="s">
        <v>13</v>
      </c>
      <c r="E56">
        <v>52500</v>
      </c>
    </row>
    <row r="57" spans="1:5" x14ac:dyDescent="0.25">
      <c r="A57" t="str">
        <f t="shared" si="1"/>
        <v>P-56</v>
      </c>
      <c r="B57" t="s">
        <v>34</v>
      </c>
      <c r="C57" t="s">
        <v>2637</v>
      </c>
      <c r="D57" t="s">
        <v>5</v>
      </c>
      <c r="E57">
        <v>90300</v>
      </c>
    </row>
    <row r="58" spans="1:5" x14ac:dyDescent="0.25">
      <c r="A58" t="str">
        <f t="shared" si="1"/>
        <v>P-57</v>
      </c>
      <c r="B58" t="s">
        <v>34</v>
      </c>
      <c r="C58" t="s">
        <v>2613</v>
      </c>
      <c r="D58" t="s">
        <v>11</v>
      </c>
      <c r="E58">
        <v>84000</v>
      </c>
    </row>
    <row r="59" spans="1:5" x14ac:dyDescent="0.25">
      <c r="A59" t="str">
        <f t="shared" si="1"/>
        <v>P-58</v>
      </c>
      <c r="B59" t="s">
        <v>34</v>
      </c>
      <c r="C59" t="s">
        <v>2638</v>
      </c>
      <c r="D59" t="s">
        <v>21</v>
      </c>
      <c r="E59">
        <v>153300</v>
      </c>
    </row>
    <row r="60" spans="1:5" x14ac:dyDescent="0.25">
      <c r="A60" t="str">
        <f t="shared" si="1"/>
        <v>P-59</v>
      </c>
      <c r="B60" t="s">
        <v>34</v>
      </c>
      <c r="C60" t="s">
        <v>2639</v>
      </c>
      <c r="D60" t="s">
        <v>9</v>
      </c>
      <c r="E60">
        <v>55300</v>
      </c>
    </row>
    <row r="61" spans="1:5" x14ac:dyDescent="0.25">
      <c r="A61" t="str">
        <f t="shared" si="1"/>
        <v>P-60</v>
      </c>
      <c r="B61" t="s">
        <v>34</v>
      </c>
      <c r="C61" t="s">
        <v>2640</v>
      </c>
      <c r="D61" t="s">
        <v>15</v>
      </c>
      <c r="E61">
        <v>139300</v>
      </c>
    </row>
    <row r="62" spans="1:5" x14ac:dyDescent="0.25">
      <c r="A62" t="str">
        <f t="shared" si="1"/>
        <v>P-61</v>
      </c>
      <c r="B62" t="s">
        <v>34</v>
      </c>
      <c r="C62" t="s">
        <v>2618</v>
      </c>
      <c r="D62" t="s">
        <v>15</v>
      </c>
      <c r="E62">
        <v>139300</v>
      </c>
    </row>
    <row r="63" spans="1:5" x14ac:dyDescent="0.25">
      <c r="A63" t="str">
        <f t="shared" si="1"/>
        <v>P-62</v>
      </c>
      <c r="B63" t="s">
        <v>34</v>
      </c>
      <c r="C63" t="s">
        <v>2641</v>
      </c>
      <c r="D63" t="s">
        <v>15</v>
      </c>
      <c r="E63">
        <v>139300</v>
      </c>
    </row>
    <row r="64" spans="1:5" x14ac:dyDescent="0.25">
      <c r="A64" t="str">
        <f t="shared" si="1"/>
        <v>P-63</v>
      </c>
      <c r="B64" t="s">
        <v>34</v>
      </c>
      <c r="C64" t="s">
        <v>2642</v>
      </c>
      <c r="D64" t="s">
        <v>15</v>
      </c>
      <c r="E64">
        <v>139300</v>
      </c>
    </row>
    <row r="65" spans="1:5" x14ac:dyDescent="0.25">
      <c r="A65" t="str">
        <f t="shared" si="1"/>
        <v>P-64</v>
      </c>
      <c r="B65" t="s">
        <v>34</v>
      </c>
      <c r="C65" t="s">
        <v>2643</v>
      </c>
      <c r="D65" t="s">
        <v>14</v>
      </c>
      <c r="E65">
        <v>77000</v>
      </c>
    </row>
    <row r="66" spans="1:5" x14ac:dyDescent="0.25">
      <c r="A66" t="str">
        <f t="shared" si="1"/>
        <v>P-65</v>
      </c>
      <c r="B66" t="s">
        <v>34</v>
      </c>
      <c r="C66" t="s">
        <v>2644</v>
      </c>
      <c r="D66" t="s">
        <v>14</v>
      </c>
      <c r="E66">
        <v>111300</v>
      </c>
    </row>
    <row r="67" spans="1:5" x14ac:dyDescent="0.25">
      <c r="A67" t="str">
        <f t="shared" si="1"/>
        <v>P-66</v>
      </c>
      <c r="B67" t="s">
        <v>34</v>
      </c>
      <c r="C67" t="s">
        <v>2623</v>
      </c>
      <c r="D67" t="s">
        <v>14</v>
      </c>
      <c r="E67">
        <v>111300</v>
      </c>
    </row>
    <row r="68" spans="1:5" x14ac:dyDescent="0.25">
      <c r="A68" t="str">
        <f t="shared" si="1"/>
        <v>P-67</v>
      </c>
      <c r="B68" t="s">
        <v>34</v>
      </c>
      <c r="C68" t="s">
        <v>2645</v>
      </c>
      <c r="D68" t="s">
        <v>14</v>
      </c>
      <c r="E68">
        <v>111300</v>
      </c>
    </row>
    <row r="69" spans="1:5" x14ac:dyDescent="0.25">
      <c r="A69" t="str">
        <f t="shared" si="1"/>
        <v>P-68</v>
      </c>
      <c r="B69" t="s">
        <v>35</v>
      </c>
      <c r="C69" t="s">
        <v>25</v>
      </c>
      <c r="D69" t="s">
        <v>9</v>
      </c>
      <c r="E69">
        <v>489300</v>
      </c>
    </row>
    <row r="70" spans="1:5" x14ac:dyDescent="0.25">
      <c r="A70" t="str">
        <f t="shared" si="1"/>
        <v>P-69</v>
      </c>
      <c r="B70" t="s">
        <v>35</v>
      </c>
      <c r="C70" t="s">
        <v>2624</v>
      </c>
      <c r="D70" t="s">
        <v>19</v>
      </c>
      <c r="E70">
        <v>57150</v>
      </c>
    </row>
    <row r="71" spans="1:5" x14ac:dyDescent="0.25">
      <c r="A71" t="str">
        <f t="shared" si="1"/>
        <v>P-70</v>
      </c>
      <c r="B71" t="s">
        <v>35</v>
      </c>
      <c r="C71" t="s">
        <v>2646</v>
      </c>
      <c r="D71" t="s">
        <v>19</v>
      </c>
      <c r="E71">
        <v>65700</v>
      </c>
    </row>
    <row r="72" spans="1:5" x14ac:dyDescent="0.25">
      <c r="A72" t="str">
        <f t="shared" si="1"/>
        <v>P-71</v>
      </c>
      <c r="B72" t="s">
        <v>35</v>
      </c>
      <c r="C72" t="s">
        <v>2626</v>
      </c>
      <c r="D72" t="s">
        <v>19</v>
      </c>
      <c r="E72">
        <v>81000</v>
      </c>
    </row>
    <row r="73" spans="1:5" x14ac:dyDescent="0.25">
      <c r="A73" t="str">
        <f t="shared" si="1"/>
        <v>P-72</v>
      </c>
      <c r="B73" t="s">
        <v>35</v>
      </c>
      <c r="C73" t="s">
        <v>2647</v>
      </c>
      <c r="D73" t="s">
        <v>18</v>
      </c>
      <c r="E73">
        <v>261000</v>
      </c>
    </row>
    <row r="74" spans="1:5" x14ac:dyDescent="0.25">
      <c r="A74" t="str">
        <f t="shared" si="1"/>
        <v>P-73</v>
      </c>
      <c r="B74" t="s">
        <v>35</v>
      </c>
      <c r="C74" t="s">
        <v>2648</v>
      </c>
      <c r="D74" t="s">
        <v>16</v>
      </c>
      <c r="E74">
        <v>153000</v>
      </c>
    </row>
    <row r="75" spans="1:5" x14ac:dyDescent="0.25">
      <c r="A75" t="str">
        <f t="shared" si="1"/>
        <v>P-74</v>
      </c>
      <c r="B75" t="s">
        <v>35</v>
      </c>
      <c r="C75" t="s">
        <v>2649</v>
      </c>
      <c r="D75" t="s">
        <v>16</v>
      </c>
      <c r="E75">
        <v>349300</v>
      </c>
    </row>
    <row r="76" spans="1:5" x14ac:dyDescent="0.25">
      <c r="A76" t="str">
        <f t="shared" ref="A76:A139" si="2">"P-"&amp;ROW()-1</f>
        <v>P-75</v>
      </c>
      <c r="B76" t="s">
        <v>35</v>
      </c>
      <c r="C76" t="s">
        <v>2650</v>
      </c>
      <c r="D76" t="s">
        <v>16</v>
      </c>
      <c r="E76">
        <v>349300</v>
      </c>
    </row>
    <row r="77" spans="1:5" x14ac:dyDescent="0.25">
      <c r="A77" t="str">
        <f t="shared" si="2"/>
        <v>P-76</v>
      </c>
      <c r="B77" t="s">
        <v>35</v>
      </c>
      <c r="C77" t="s">
        <v>2651</v>
      </c>
      <c r="D77" t="s">
        <v>11</v>
      </c>
      <c r="E77">
        <v>202500</v>
      </c>
    </row>
    <row r="78" spans="1:5" x14ac:dyDescent="0.25">
      <c r="A78" t="str">
        <f t="shared" si="2"/>
        <v>P-77</v>
      </c>
      <c r="B78" t="s">
        <v>35</v>
      </c>
      <c r="C78" t="s">
        <v>2652</v>
      </c>
      <c r="D78" t="s">
        <v>11</v>
      </c>
      <c r="E78">
        <v>198000</v>
      </c>
    </row>
    <row r="79" spans="1:5" x14ac:dyDescent="0.25">
      <c r="A79" t="str">
        <f t="shared" si="2"/>
        <v>P-78</v>
      </c>
      <c r="B79" t="s">
        <v>35</v>
      </c>
      <c r="C79" t="s">
        <v>2653</v>
      </c>
      <c r="D79" t="s">
        <v>12</v>
      </c>
      <c r="E79">
        <v>12600</v>
      </c>
    </row>
    <row r="80" spans="1:5" x14ac:dyDescent="0.25">
      <c r="A80" t="str">
        <f t="shared" si="2"/>
        <v>P-79</v>
      </c>
      <c r="B80" t="s">
        <v>35</v>
      </c>
      <c r="C80" t="s">
        <v>2654</v>
      </c>
      <c r="D80" t="s">
        <v>15</v>
      </c>
      <c r="E80">
        <v>261000</v>
      </c>
    </row>
    <row r="81" spans="1:5" x14ac:dyDescent="0.25">
      <c r="A81" t="str">
        <f t="shared" si="2"/>
        <v>P-80</v>
      </c>
      <c r="B81" t="s">
        <v>35</v>
      </c>
      <c r="C81" t="s">
        <v>2655</v>
      </c>
      <c r="D81" t="s">
        <v>15</v>
      </c>
      <c r="E81">
        <v>261000</v>
      </c>
    </row>
    <row r="82" spans="1:5" x14ac:dyDescent="0.25">
      <c r="A82" t="str">
        <f t="shared" si="2"/>
        <v>P-81</v>
      </c>
      <c r="B82" t="s">
        <v>35</v>
      </c>
      <c r="C82" t="s">
        <v>2591</v>
      </c>
      <c r="D82" t="s">
        <v>18</v>
      </c>
      <c r="E82">
        <v>144000</v>
      </c>
    </row>
    <row r="83" spans="1:5" x14ac:dyDescent="0.25">
      <c r="A83" t="str">
        <f t="shared" si="2"/>
        <v>P-82</v>
      </c>
      <c r="B83" t="s">
        <v>35</v>
      </c>
      <c r="C83" t="s">
        <v>2592</v>
      </c>
      <c r="D83" t="s">
        <v>18</v>
      </c>
      <c r="E83">
        <v>144000</v>
      </c>
    </row>
    <row r="84" spans="1:5" x14ac:dyDescent="0.25">
      <c r="A84" t="str">
        <f t="shared" si="2"/>
        <v>P-83</v>
      </c>
      <c r="B84" t="s">
        <v>35</v>
      </c>
      <c r="C84" t="s">
        <v>2656</v>
      </c>
      <c r="D84" t="s">
        <v>15</v>
      </c>
      <c r="E84">
        <v>243000</v>
      </c>
    </row>
    <row r="85" spans="1:5" x14ac:dyDescent="0.25">
      <c r="A85" t="str">
        <f t="shared" si="2"/>
        <v>P-84</v>
      </c>
      <c r="B85" t="s">
        <v>35</v>
      </c>
      <c r="C85" t="s">
        <v>2657</v>
      </c>
      <c r="D85" t="s">
        <v>15</v>
      </c>
      <c r="E85">
        <v>243000</v>
      </c>
    </row>
    <row r="86" spans="1:5" x14ac:dyDescent="0.25">
      <c r="A86" t="str">
        <f t="shared" si="2"/>
        <v>P-85</v>
      </c>
      <c r="B86" t="s">
        <v>35</v>
      </c>
      <c r="C86" t="s">
        <v>2658</v>
      </c>
      <c r="D86" t="s">
        <v>15</v>
      </c>
      <c r="E86">
        <v>81000</v>
      </c>
    </row>
    <row r="87" spans="1:5" x14ac:dyDescent="0.25">
      <c r="A87" t="str">
        <f t="shared" si="2"/>
        <v>P-86</v>
      </c>
      <c r="B87" t="s">
        <v>35</v>
      </c>
      <c r="C87" t="s">
        <v>2659</v>
      </c>
      <c r="D87" t="s">
        <v>15</v>
      </c>
      <c r="E87">
        <v>81000</v>
      </c>
    </row>
    <row r="88" spans="1:5" x14ac:dyDescent="0.25">
      <c r="A88" t="str">
        <f t="shared" si="2"/>
        <v>P-87</v>
      </c>
      <c r="B88" t="s">
        <v>35</v>
      </c>
      <c r="C88" t="s">
        <v>2660</v>
      </c>
      <c r="D88" t="s">
        <v>5</v>
      </c>
      <c r="E88">
        <v>41400</v>
      </c>
    </row>
    <row r="89" spans="1:5" x14ac:dyDescent="0.25">
      <c r="A89" t="str">
        <f t="shared" si="2"/>
        <v>P-88</v>
      </c>
      <c r="B89" t="s">
        <v>35</v>
      </c>
      <c r="C89" t="s">
        <v>2661</v>
      </c>
      <c r="D89" t="s">
        <v>5</v>
      </c>
      <c r="E89">
        <v>98100</v>
      </c>
    </row>
    <row r="90" spans="1:5" x14ac:dyDescent="0.25">
      <c r="A90" t="str">
        <f t="shared" si="2"/>
        <v>P-89</v>
      </c>
      <c r="B90" t="s">
        <v>35</v>
      </c>
      <c r="C90" t="s">
        <v>2662</v>
      </c>
      <c r="D90" t="s">
        <v>5</v>
      </c>
      <c r="E90">
        <v>107100</v>
      </c>
    </row>
    <row r="91" spans="1:5" x14ac:dyDescent="0.25">
      <c r="A91" t="str">
        <f t="shared" si="2"/>
        <v>P-90</v>
      </c>
      <c r="B91" t="s">
        <v>35</v>
      </c>
      <c r="C91" t="s">
        <v>2594</v>
      </c>
      <c r="D91" t="s">
        <v>3</v>
      </c>
      <c r="E91">
        <v>17100</v>
      </c>
    </row>
    <row r="92" spans="1:5" x14ac:dyDescent="0.25">
      <c r="A92" t="str">
        <f t="shared" si="2"/>
        <v>P-91</v>
      </c>
      <c r="B92" t="s">
        <v>35</v>
      </c>
      <c r="C92" t="s">
        <v>2663</v>
      </c>
      <c r="D92" t="s">
        <v>3</v>
      </c>
      <c r="E92">
        <v>27000</v>
      </c>
    </row>
    <row r="93" spans="1:5" x14ac:dyDescent="0.25">
      <c r="A93" t="str">
        <f t="shared" si="2"/>
        <v>P-92</v>
      </c>
      <c r="B93" t="s">
        <v>35</v>
      </c>
      <c r="C93" t="s">
        <v>2596</v>
      </c>
      <c r="D93" t="s">
        <v>3</v>
      </c>
      <c r="E93">
        <v>13050</v>
      </c>
    </row>
    <row r="94" spans="1:5" x14ac:dyDescent="0.25">
      <c r="A94" t="str">
        <f t="shared" si="2"/>
        <v>P-93</v>
      </c>
      <c r="B94" t="s">
        <v>35</v>
      </c>
      <c r="C94" t="s">
        <v>2664</v>
      </c>
      <c r="D94" t="s">
        <v>3</v>
      </c>
      <c r="E94">
        <v>18000</v>
      </c>
    </row>
    <row r="95" spans="1:5" x14ac:dyDescent="0.25">
      <c r="A95" t="str">
        <f t="shared" si="2"/>
        <v>P-94</v>
      </c>
      <c r="B95" t="s">
        <v>35</v>
      </c>
      <c r="C95" t="s">
        <v>2631</v>
      </c>
      <c r="D95" t="s">
        <v>3</v>
      </c>
      <c r="E95">
        <v>27000</v>
      </c>
    </row>
    <row r="96" spans="1:5" x14ac:dyDescent="0.25">
      <c r="A96" t="str">
        <f t="shared" si="2"/>
        <v>P-95</v>
      </c>
      <c r="B96" t="s">
        <v>35</v>
      </c>
      <c r="C96" t="s">
        <v>2665</v>
      </c>
      <c r="D96" t="s">
        <v>3</v>
      </c>
      <c r="E96">
        <v>14400</v>
      </c>
    </row>
    <row r="97" spans="1:5" x14ac:dyDescent="0.25">
      <c r="A97" t="str">
        <f t="shared" si="2"/>
        <v>P-96</v>
      </c>
      <c r="B97" t="s">
        <v>35</v>
      </c>
      <c r="C97" t="s">
        <v>2666</v>
      </c>
      <c r="D97" t="s">
        <v>7</v>
      </c>
      <c r="E97">
        <v>38700</v>
      </c>
    </row>
    <row r="98" spans="1:5" x14ac:dyDescent="0.25">
      <c r="A98" t="str">
        <f t="shared" si="2"/>
        <v>P-97</v>
      </c>
      <c r="B98" t="s">
        <v>35</v>
      </c>
      <c r="C98" t="s">
        <v>2667</v>
      </c>
      <c r="D98" t="s">
        <v>7</v>
      </c>
      <c r="E98">
        <v>38700</v>
      </c>
    </row>
    <row r="99" spans="1:5" x14ac:dyDescent="0.25">
      <c r="A99" t="str">
        <f t="shared" si="2"/>
        <v>P-98</v>
      </c>
      <c r="B99" t="s">
        <v>35</v>
      </c>
      <c r="C99" t="s">
        <v>2668</v>
      </c>
      <c r="D99" t="s">
        <v>18</v>
      </c>
      <c r="E99">
        <v>103500</v>
      </c>
    </row>
    <row r="100" spans="1:5" x14ac:dyDescent="0.25">
      <c r="A100" t="str">
        <f t="shared" si="2"/>
        <v>P-99</v>
      </c>
      <c r="B100" t="s">
        <v>35</v>
      </c>
      <c r="C100" t="s">
        <v>2669</v>
      </c>
      <c r="D100" t="s">
        <v>16</v>
      </c>
      <c r="E100">
        <v>170100</v>
      </c>
    </row>
    <row r="101" spans="1:5" x14ac:dyDescent="0.25">
      <c r="A101" t="str">
        <f t="shared" si="2"/>
        <v>P-100</v>
      </c>
      <c r="B101" t="s">
        <v>35</v>
      </c>
      <c r="C101" t="s">
        <v>2670</v>
      </c>
      <c r="D101" t="s">
        <v>7</v>
      </c>
      <c r="E101">
        <v>103500</v>
      </c>
    </row>
    <row r="102" spans="1:5" x14ac:dyDescent="0.25">
      <c r="A102" t="str">
        <f t="shared" si="2"/>
        <v>P-101</v>
      </c>
      <c r="B102" t="s">
        <v>35</v>
      </c>
      <c r="C102" t="s">
        <v>2671</v>
      </c>
      <c r="D102" t="s">
        <v>21</v>
      </c>
      <c r="E102">
        <v>355500</v>
      </c>
    </row>
    <row r="103" spans="1:5" x14ac:dyDescent="0.25">
      <c r="A103" t="str">
        <f t="shared" si="2"/>
        <v>P-102</v>
      </c>
      <c r="B103" t="s">
        <v>35</v>
      </c>
      <c r="C103" t="s">
        <v>2672</v>
      </c>
      <c r="D103" t="s">
        <v>21</v>
      </c>
      <c r="E103">
        <v>360000</v>
      </c>
    </row>
    <row r="104" spans="1:5" x14ac:dyDescent="0.25">
      <c r="A104" t="str">
        <f t="shared" si="2"/>
        <v>P-103</v>
      </c>
      <c r="B104" t="s">
        <v>35</v>
      </c>
      <c r="C104" t="s">
        <v>2673</v>
      </c>
      <c r="D104" t="s">
        <v>18</v>
      </c>
      <c r="E104">
        <v>235500</v>
      </c>
    </row>
    <row r="105" spans="1:5" x14ac:dyDescent="0.25">
      <c r="A105" t="str">
        <f t="shared" si="2"/>
        <v>P-104</v>
      </c>
      <c r="B105" t="s">
        <v>35</v>
      </c>
      <c r="C105" t="s">
        <v>2674</v>
      </c>
      <c r="D105" t="s">
        <v>18</v>
      </c>
      <c r="E105">
        <v>138500</v>
      </c>
    </row>
    <row r="106" spans="1:5" x14ac:dyDescent="0.25">
      <c r="A106" t="str">
        <f t="shared" si="2"/>
        <v>P-105</v>
      </c>
      <c r="B106" t="s">
        <v>35</v>
      </c>
      <c r="C106" t="s">
        <v>2675</v>
      </c>
      <c r="D106" t="s">
        <v>18</v>
      </c>
      <c r="E106">
        <v>179100</v>
      </c>
    </row>
    <row r="107" spans="1:5" x14ac:dyDescent="0.25">
      <c r="A107" t="str">
        <f t="shared" si="2"/>
        <v>P-106</v>
      </c>
      <c r="B107" t="s">
        <v>35</v>
      </c>
      <c r="C107" t="s">
        <v>2676</v>
      </c>
      <c r="D107" t="s">
        <v>18</v>
      </c>
      <c r="E107">
        <v>213000</v>
      </c>
    </row>
    <row r="108" spans="1:5" x14ac:dyDescent="0.25">
      <c r="A108" t="str">
        <f t="shared" si="2"/>
        <v>P-107</v>
      </c>
      <c r="B108" t="s">
        <v>35</v>
      </c>
      <c r="C108" t="s">
        <v>2677</v>
      </c>
      <c r="D108" t="s">
        <v>9</v>
      </c>
      <c r="E108">
        <v>50000</v>
      </c>
    </row>
    <row r="109" spans="1:5" x14ac:dyDescent="0.25">
      <c r="A109" t="str">
        <f t="shared" si="2"/>
        <v>P-108</v>
      </c>
      <c r="B109" t="s">
        <v>35</v>
      </c>
      <c r="C109" t="s">
        <v>2678</v>
      </c>
      <c r="D109" t="s">
        <v>9</v>
      </c>
      <c r="E109">
        <v>57150</v>
      </c>
    </row>
    <row r="110" spans="1:5" x14ac:dyDescent="0.25">
      <c r="A110" t="str">
        <f t="shared" si="2"/>
        <v>P-109</v>
      </c>
      <c r="B110" t="s">
        <v>35</v>
      </c>
      <c r="C110" t="s">
        <v>2679</v>
      </c>
      <c r="D110" t="s">
        <v>9</v>
      </c>
      <c r="E110">
        <v>112500</v>
      </c>
    </row>
    <row r="111" spans="1:5" x14ac:dyDescent="0.25">
      <c r="A111" t="str">
        <f t="shared" si="2"/>
        <v>P-110</v>
      </c>
      <c r="B111" t="s">
        <v>35</v>
      </c>
      <c r="C111" t="s">
        <v>2680</v>
      </c>
      <c r="D111" t="s">
        <v>11</v>
      </c>
      <c r="E111">
        <v>76500</v>
      </c>
    </row>
    <row r="112" spans="1:5" x14ac:dyDescent="0.25">
      <c r="A112" t="str">
        <f t="shared" si="2"/>
        <v>P-111</v>
      </c>
      <c r="B112" t="s">
        <v>35</v>
      </c>
      <c r="C112" t="s">
        <v>2681</v>
      </c>
      <c r="D112" t="s">
        <v>11</v>
      </c>
      <c r="E112">
        <v>160000</v>
      </c>
    </row>
    <row r="113" spans="1:5" x14ac:dyDescent="0.25">
      <c r="A113" t="str">
        <f t="shared" si="2"/>
        <v>P-112</v>
      </c>
      <c r="B113" t="s">
        <v>35</v>
      </c>
      <c r="C113" t="s">
        <v>2682</v>
      </c>
      <c r="D113" t="s">
        <v>11</v>
      </c>
      <c r="E113">
        <v>177500</v>
      </c>
    </row>
    <row r="114" spans="1:5" x14ac:dyDescent="0.25">
      <c r="A114" t="str">
        <f t="shared" si="2"/>
        <v>P-113</v>
      </c>
      <c r="B114" t="s">
        <v>35</v>
      </c>
      <c r="C114" t="s">
        <v>2683</v>
      </c>
      <c r="D114" t="s">
        <v>11</v>
      </c>
      <c r="E114">
        <v>190000</v>
      </c>
    </row>
    <row r="115" spans="1:5" x14ac:dyDescent="0.25">
      <c r="A115" t="str">
        <f t="shared" si="2"/>
        <v>P-114</v>
      </c>
      <c r="B115" t="s">
        <v>35</v>
      </c>
      <c r="C115" t="s">
        <v>2684</v>
      </c>
      <c r="D115" t="s">
        <v>11</v>
      </c>
      <c r="E115">
        <v>440100</v>
      </c>
    </row>
    <row r="116" spans="1:5" x14ac:dyDescent="0.25">
      <c r="A116" t="str">
        <f t="shared" si="2"/>
        <v>P-115</v>
      </c>
      <c r="B116" t="s">
        <v>35</v>
      </c>
      <c r="C116" t="s">
        <v>2685</v>
      </c>
      <c r="D116" t="s">
        <v>11</v>
      </c>
      <c r="E116">
        <v>225000</v>
      </c>
    </row>
    <row r="117" spans="1:5" x14ac:dyDescent="0.25">
      <c r="A117" t="str">
        <f t="shared" si="2"/>
        <v>P-116</v>
      </c>
      <c r="B117" t="s">
        <v>35</v>
      </c>
      <c r="C117" t="s">
        <v>2686</v>
      </c>
      <c r="D117" t="s">
        <v>11</v>
      </c>
      <c r="E117">
        <v>225000</v>
      </c>
    </row>
    <row r="118" spans="1:5" x14ac:dyDescent="0.25">
      <c r="A118" t="str">
        <f t="shared" si="2"/>
        <v>P-117</v>
      </c>
      <c r="B118" t="s">
        <v>35</v>
      </c>
      <c r="C118" t="s">
        <v>2687</v>
      </c>
      <c r="D118" t="s">
        <v>15</v>
      </c>
      <c r="E118">
        <v>500000</v>
      </c>
    </row>
    <row r="119" spans="1:5" x14ac:dyDescent="0.25">
      <c r="A119" t="str">
        <f t="shared" si="2"/>
        <v>P-118</v>
      </c>
      <c r="B119" t="s">
        <v>35</v>
      </c>
      <c r="C119" t="s">
        <v>2688</v>
      </c>
      <c r="D119" t="s">
        <v>15</v>
      </c>
      <c r="E119">
        <v>550000</v>
      </c>
    </row>
    <row r="120" spans="1:5" x14ac:dyDescent="0.25">
      <c r="A120" t="str">
        <f t="shared" si="2"/>
        <v>P-119</v>
      </c>
      <c r="B120" t="s">
        <v>35</v>
      </c>
      <c r="C120" t="s">
        <v>2689</v>
      </c>
      <c r="D120" t="s">
        <v>15</v>
      </c>
      <c r="E120">
        <v>90000</v>
      </c>
    </row>
    <row r="121" spans="1:5" x14ac:dyDescent="0.25">
      <c r="A121" t="str">
        <f t="shared" si="2"/>
        <v>P-120</v>
      </c>
      <c r="B121" t="s">
        <v>35</v>
      </c>
      <c r="C121" t="s">
        <v>2690</v>
      </c>
      <c r="D121" t="s">
        <v>12</v>
      </c>
      <c r="E121">
        <v>9300</v>
      </c>
    </row>
    <row r="122" spans="1:5" x14ac:dyDescent="0.25">
      <c r="A122" t="str">
        <f t="shared" si="2"/>
        <v>P-121</v>
      </c>
      <c r="B122" t="s">
        <v>35</v>
      </c>
      <c r="C122" t="s">
        <v>2691</v>
      </c>
      <c r="D122" t="s">
        <v>12</v>
      </c>
      <c r="E122">
        <v>24500</v>
      </c>
    </row>
    <row r="123" spans="1:5" x14ac:dyDescent="0.25">
      <c r="A123" t="str">
        <f t="shared" si="2"/>
        <v>P-122</v>
      </c>
      <c r="B123" t="s">
        <v>35</v>
      </c>
      <c r="C123" t="s">
        <v>2692</v>
      </c>
      <c r="D123" t="s">
        <v>12</v>
      </c>
      <c r="E123">
        <v>41000</v>
      </c>
    </row>
    <row r="124" spans="1:5" x14ac:dyDescent="0.25">
      <c r="A124" t="str">
        <f t="shared" si="2"/>
        <v>P-123</v>
      </c>
      <c r="B124" t="s">
        <v>35</v>
      </c>
      <c r="C124" t="s">
        <v>2693</v>
      </c>
      <c r="D124" t="s">
        <v>16</v>
      </c>
      <c r="E124">
        <v>134100</v>
      </c>
    </row>
    <row r="125" spans="1:5" x14ac:dyDescent="0.25">
      <c r="A125" t="str">
        <f t="shared" si="2"/>
        <v>P-124</v>
      </c>
      <c r="B125" t="s">
        <v>35</v>
      </c>
      <c r="C125" t="s">
        <v>2694</v>
      </c>
      <c r="D125" t="s">
        <v>19</v>
      </c>
      <c r="E125">
        <v>165000</v>
      </c>
    </row>
    <row r="126" spans="1:5" x14ac:dyDescent="0.25">
      <c r="A126" t="str">
        <f t="shared" si="2"/>
        <v>P-125</v>
      </c>
      <c r="B126" t="s">
        <v>35</v>
      </c>
      <c r="C126" t="s">
        <v>2695</v>
      </c>
      <c r="D126" t="s">
        <v>9</v>
      </c>
      <c r="E126">
        <v>80000</v>
      </c>
    </row>
    <row r="127" spans="1:5" x14ac:dyDescent="0.25">
      <c r="A127" t="str">
        <f t="shared" si="2"/>
        <v>P-126</v>
      </c>
      <c r="B127" t="s">
        <v>35</v>
      </c>
      <c r="C127" t="s">
        <v>2696</v>
      </c>
      <c r="D127" t="s">
        <v>7</v>
      </c>
      <c r="E127">
        <v>26100</v>
      </c>
    </row>
    <row r="128" spans="1:5" x14ac:dyDescent="0.25">
      <c r="A128" t="str">
        <f t="shared" si="2"/>
        <v>P-127</v>
      </c>
      <c r="B128" t="s">
        <v>35</v>
      </c>
      <c r="C128" t="s">
        <v>2697</v>
      </c>
      <c r="D128" t="s">
        <v>7</v>
      </c>
      <c r="E128">
        <v>26100</v>
      </c>
    </row>
    <row r="129" spans="1:5" x14ac:dyDescent="0.25">
      <c r="A129" t="str">
        <f t="shared" si="2"/>
        <v>P-128</v>
      </c>
      <c r="B129" t="s">
        <v>35</v>
      </c>
      <c r="C129" t="s">
        <v>2698</v>
      </c>
      <c r="D129" t="s">
        <v>4</v>
      </c>
      <c r="E129">
        <v>138000</v>
      </c>
    </row>
    <row r="130" spans="1:5" x14ac:dyDescent="0.25">
      <c r="A130" t="str">
        <f t="shared" si="2"/>
        <v>P-129</v>
      </c>
      <c r="B130" t="s">
        <v>35</v>
      </c>
      <c r="C130" t="s">
        <v>2600</v>
      </c>
      <c r="D130" t="s">
        <v>10</v>
      </c>
      <c r="E130">
        <v>189000</v>
      </c>
    </row>
    <row r="131" spans="1:5" x14ac:dyDescent="0.25">
      <c r="A131" t="str">
        <f t="shared" si="2"/>
        <v>P-130</v>
      </c>
      <c r="B131" t="s">
        <v>35</v>
      </c>
      <c r="C131" t="s">
        <v>2601</v>
      </c>
      <c r="D131" t="s">
        <v>10</v>
      </c>
      <c r="E131">
        <v>189000</v>
      </c>
    </row>
    <row r="132" spans="1:5" x14ac:dyDescent="0.25">
      <c r="A132" t="str">
        <f t="shared" si="2"/>
        <v>P-131</v>
      </c>
      <c r="B132" t="s">
        <v>35</v>
      </c>
      <c r="C132" t="s">
        <v>2602</v>
      </c>
      <c r="D132" t="s">
        <v>10</v>
      </c>
      <c r="E132">
        <v>189000</v>
      </c>
    </row>
    <row r="133" spans="1:5" x14ac:dyDescent="0.25">
      <c r="A133" t="str">
        <f t="shared" si="2"/>
        <v>P-132</v>
      </c>
      <c r="B133" t="s">
        <v>35</v>
      </c>
      <c r="C133" t="s">
        <v>2699</v>
      </c>
      <c r="D133" t="s">
        <v>6</v>
      </c>
      <c r="E133">
        <v>57600</v>
      </c>
    </row>
    <row r="134" spans="1:5" x14ac:dyDescent="0.25">
      <c r="A134" t="str">
        <f t="shared" si="2"/>
        <v>P-133</v>
      </c>
      <c r="B134" t="s">
        <v>35</v>
      </c>
      <c r="C134" t="s">
        <v>2605</v>
      </c>
      <c r="D134" t="s">
        <v>6</v>
      </c>
      <c r="E134">
        <v>82800</v>
      </c>
    </row>
    <row r="135" spans="1:5" x14ac:dyDescent="0.25">
      <c r="A135" t="str">
        <f t="shared" si="2"/>
        <v>P-134</v>
      </c>
      <c r="B135" t="s">
        <v>35</v>
      </c>
      <c r="C135" t="s">
        <v>2606</v>
      </c>
      <c r="D135" t="s">
        <v>6</v>
      </c>
      <c r="E135">
        <v>82800</v>
      </c>
    </row>
    <row r="136" spans="1:5" x14ac:dyDescent="0.25">
      <c r="A136" t="str">
        <f t="shared" si="2"/>
        <v>P-135</v>
      </c>
      <c r="B136" t="s">
        <v>35</v>
      </c>
      <c r="C136" t="s">
        <v>2700</v>
      </c>
      <c r="D136" t="s">
        <v>6</v>
      </c>
      <c r="E136">
        <v>82800</v>
      </c>
    </row>
    <row r="137" spans="1:5" x14ac:dyDescent="0.25">
      <c r="A137" t="str">
        <f t="shared" si="2"/>
        <v>P-136</v>
      </c>
      <c r="B137" t="s">
        <v>35</v>
      </c>
      <c r="C137" t="s">
        <v>2607</v>
      </c>
      <c r="D137" t="s">
        <v>6</v>
      </c>
      <c r="E137">
        <v>82800</v>
      </c>
    </row>
    <row r="138" spans="1:5" x14ac:dyDescent="0.25">
      <c r="A138" t="str">
        <f t="shared" si="2"/>
        <v>P-137</v>
      </c>
      <c r="B138" t="s">
        <v>35</v>
      </c>
      <c r="C138" t="s">
        <v>2701</v>
      </c>
      <c r="D138" t="s">
        <v>6</v>
      </c>
      <c r="E138">
        <v>39600</v>
      </c>
    </row>
    <row r="139" spans="1:5" x14ac:dyDescent="0.25">
      <c r="A139" t="str">
        <f t="shared" si="2"/>
        <v>P-138</v>
      </c>
      <c r="B139" t="s">
        <v>35</v>
      </c>
      <c r="C139" t="s">
        <v>2702</v>
      </c>
      <c r="D139" t="s">
        <v>6</v>
      </c>
      <c r="E139">
        <v>39600</v>
      </c>
    </row>
    <row r="140" spans="1:5" x14ac:dyDescent="0.25">
      <c r="A140" t="str">
        <f t="shared" ref="A140:A203" si="3">"P-"&amp;ROW()-1</f>
        <v>P-139</v>
      </c>
      <c r="B140" t="s">
        <v>35</v>
      </c>
      <c r="C140" t="s">
        <v>2703</v>
      </c>
      <c r="D140" t="s">
        <v>6</v>
      </c>
      <c r="E140">
        <v>39600</v>
      </c>
    </row>
    <row r="141" spans="1:5" x14ac:dyDescent="0.25">
      <c r="A141" t="str">
        <f t="shared" si="3"/>
        <v>P-140</v>
      </c>
      <c r="B141" t="s">
        <v>35</v>
      </c>
      <c r="C141" t="s">
        <v>2704</v>
      </c>
      <c r="D141" t="s">
        <v>6</v>
      </c>
      <c r="E141">
        <v>39600</v>
      </c>
    </row>
    <row r="142" spans="1:5" x14ac:dyDescent="0.25">
      <c r="A142" t="str">
        <f t="shared" si="3"/>
        <v>P-141</v>
      </c>
      <c r="B142" t="s">
        <v>35</v>
      </c>
      <c r="C142" t="s">
        <v>2705</v>
      </c>
      <c r="D142" t="s">
        <v>6</v>
      </c>
      <c r="E142">
        <v>39600</v>
      </c>
    </row>
    <row r="143" spans="1:5" x14ac:dyDescent="0.25">
      <c r="A143" t="str">
        <f t="shared" si="3"/>
        <v>P-142</v>
      </c>
      <c r="B143" t="s">
        <v>35</v>
      </c>
      <c r="C143" t="s">
        <v>2706</v>
      </c>
      <c r="D143" t="s">
        <v>6</v>
      </c>
      <c r="E143">
        <v>39600</v>
      </c>
    </row>
    <row r="144" spans="1:5" x14ac:dyDescent="0.25">
      <c r="A144" t="str">
        <f t="shared" si="3"/>
        <v>P-143</v>
      </c>
      <c r="B144" t="s">
        <v>35</v>
      </c>
      <c r="C144" t="s">
        <v>2707</v>
      </c>
      <c r="D144" t="s">
        <v>6</v>
      </c>
      <c r="E144">
        <v>39600</v>
      </c>
    </row>
    <row r="145" spans="1:5" x14ac:dyDescent="0.25">
      <c r="A145" t="str">
        <f t="shared" si="3"/>
        <v>P-144</v>
      </c>
      <c r="B145" t="s">
        <v>35</v>
      </c>
      <c r="C145" t="s">
        <v>2708</v>
      </c>
      <c r="D145" t="s">
        <v>6</v>
      </c>
      <c r="E145">
        <v>39600</v>
      </c>
    </row>
    <row r="146" spans="1:5" x14ac:dyDescent="0.25">
      <c r="A146" t="str">
        <f t="shared" si="3"/>
        <v>P-145</v>
      </c>
      <c r="B146" t="s">
        <v>35</v>
      </c>
      <c r="C146" t="s">
        <v>2709</v>
      </c>
      <c r="D146" t="s">
        <v>6</v>
      </c>
      <c r="E146">
        <v>39600</v>
      </c>
    </row>
    <row r="147" spans="1:5" x14ac:dyDescent="0.25">
      <c r="A147" t="str">
        <f t="shared" si="3"/>
        <v>P-146</v>
      </c>
      <c r="B147" t="s">
        <v>35</v>
      </c>
      <c r="C147" t="s">
        <v>2710</v>
      </c>
      <c r="D147" t="s">
        <v>6</v>
      </c>
      <c r="E147">
        <v>39600</v>
      </c>
    </row>
    <row r="148" spans="1:5" x14ac:dyDescent="0.25">
      <c r="A148" t="str">
        <f t="shared" si="3"/>
        <v>P-147</v>
      </c>
      <c r="B148" t="s">
        <v>35</v>
      </c>
      <c r="C148" t="s">
        <v>2711</v>
      </c>
      <c r="D148" t="s">
        <v>6</v>
      </c>
      <c r="E148">
        <v>39600</v>
      </c>
    </row>
    <row r="149" spans="1:5" x14ac:dyDescent="0.25">
      <c r="A149" t="str">
        <f t="shared" si="3"/>
        <v>P-148</v>
      </c>
      <c r="B149" t="s">
        <v>35</v>
      </c>
      <c r="C149" t="s">
        <v>2712</v>
      </c>
      <c r="D149" t="s">
        <v>6</v>
      </c>
      <c r="E149">
        <v>39600</v>
      </c>
    </row>
    <row r="150" spans="1:5" x14ac:dyDescent="0.25">
      <c r="A150" t="str">
        <f t="shared" si="3"/>
        <v>P-149</v>
      </c>
      <c r="B150" t="s">
        <v>35</v>
      </c>
      <c r="C150" t="s">
        <v>2713</v>
      </c>
      <c r="D150" t="s">
        <v>6</v>
      </c>
      <c r="E150">
        <v>39600</v>
      </c>
    </row>
    <row r="151" spans="1:5" x14ac:dyDescent="0.25">
      <c r="A151" t="str">
        <f t="shared" si="3"/>
        <v>P-150</v>
      </c>
      <c r="B151" t="s">
        <v>35</v>
      </c>
      <c r="C151" t="s">
        <v>2714</v>
      </c>
      <c r="D151" t="s">
        <v>6</v>
      </c>
      <c r="E151">
        <v>39600</v>
      </c>
    </row>
    <row r="152" spans="1:5" x14ac:dyDescent="0.25">
      <c r="A152" t="str">
        <f t="shared" si="3"/>
        <v>P-151</v>
      </c>
      <c r="B152" t="s">
        <v>35</v>
      </c>
      <c r="C152" t="s">
        <v>2715</v>
      </c>
      <c r="D152" t="s">
        <v>10</v>
      </c>
      <c r="E152">
        <v>112500</v>
      </c>
    </row>
    <row r="153" spans="1:5" x14ac:dyDescent="0.25">
      <c r="A153" t="str">
        <f t="shared" si="3"/>
        <v>P-152</v>
      </c>
      <c r="B153" t="s">
        <v>35</v>
      </c>
      <c r="C153" t="s">
        <v>2716</v>
      </c>
      <c r="D153" t="s">
        <v>10</v>
      </c>
      <c r="E153">
        <v>162000</v>
      </c>
    </row>
    <row r="154" spans="1:5" x14ac:dyDescent="0.25">
      <c r="A154" t="str">
        <f t="shared" si="3"/>
        <v>P-153</v>
      </c>
      <c r="B154" t="s">
        <v>35</v>
      </c>
      <c r="C154" t="s">
        <v>2717</v>
      </c>
      <c r="D154" t="s">
        <v>4</v>
      </c>
      <c r="E154">
        <v>123300</v>
      </c>
    </row>
    <row r="155" spans="1:5" x14ac:dyDescent="0.25">
      <c r="A155" t="str">
        <f t="shared" si="3"/>
        <v>P-154</v>
      </c>
      <c r="B155" t="s">
        <v>35</v>
      </c>
      <c r="C155" t="s">
        <v>2718</v>
      </c>
      <c r="D155" t="s">
        <v>4</v>
      </c>
      <c r="E155">
        <v>148500</v>
      </c>
    </row>
    <row r="156" spans="1:5" x14ac:dyDescent="0.25">
      <c r="A156" t="str">
        <f t="shared" si="3"/>
        <v>P-155</v>
      </c>
      <c r="B156" t="s">
        <v>35</v>
      </c>
      <c r="C156" t="s">
        <v>2719</v>
      </c>
      <c r="D156" t="s">
        <v>14</v>
      </c>
      <c r="E156">
        <v>225000</v>
      </c>
    </row>
    <row r="157" spans="1:5" x14ac:dyDescent="0.25">
      <c r="A157" t="str">
        <f t="shared" si="3"/>
        <v>P-156</v>
      </c>
      <c r="B157" t="s">
        <v>35</v>
      </c>
      <c r="C157" t="s">
        <v>2720</v>
      </c>
      <c r="D157" t="s">
        <v>14</v>
      </c>
      <c r="E157">
        <v>225000</v>
      </c>
    </row>
    <row r="158" spans="1:5" x14ac:dyDescent="0.25">
      <c r="A158" t="str">
        <f t="shared" si="3"/>
        <v>P-157</v>
      </c>
      <c r="B158" t="s">
        <v>35</v>
      </c>
      <c r="C158" t="s">
        <v>2721</v>
      </c>
      <c r="D158" t="s">
        <v>14</v>
      </c>
      <c r="E158">
        <v>328500</v>
      </c>
    </row>
    <row r="159" spans="1:5" x14ac:dyDescent="0.25">
      <c r="A159" t="str">
        <f t="shared" si="3"/>
        <v>P-158</v>
      </c>
      <c r="B159" t="s">
        <v>35</v>
      </c>
      <c r="C159" t="s">
        <v>2722</v>
      </c>
      <c r="D159" t="s">
        <v>3</v>
      </c>
      <c r="E159">
        <v>45000</v>
      </c>
    </row>
    <row r="160" spans="1:5" x14ac:dyDescent="0.25">
      <c r="A160" t="str">
        <f t="shared" si="3"/>
        <v>P-159</v>
      </c>
      <c r="B160" t="s">
        <v>35</v>
      </c>
      <c r="C160" t="s">
        <v>2608</v>
      </c>
      <c r="D160" t="s">
        <v>3</v>
      </c>
      <c r="E160">
        <v>25200</v>
      </c>
    </row>
    <row r="161" spans="1:5" x14ac:dyDescent="0.25">
      <c r="A161" t="str">
        <f t="shared" si="3"/>
        <v>P-160</v>
      </c>
      <c r="B161" t="s">
        <v>35</v>
      </c>
      <c r="C161" t="s">
        <v>2723</v>
      </c>
      <c r="D161" t="s">
        <v>3</v>
      </c>
      <c r="E161">
        <v>31500</v>
      </c>
    </row>
    <row r="162" spans="1:5" x14ac:dyDescent="0.25">
      <c r="A162" t="str">
        <f t="shared" si="3"/>
        <v>P-161</v>
      </c>
      <c r="B162" t="s">
        <v>35</v>
      </c>
      <c r="C162" t="s">
        <v>2724</v>
      </c>
      <c r="D162" t="s">
        <v>3</v>
      </c>
      <c r="E162">
        <v>22500</v>
      </c>
    </row>
    <row r="163" spans="1:5" x14ac:dyDescent="0.25">
      <c r="A163" t="str">
        <f t="shared" si="3"/>
        <v>P-162</v>
      </c>
      <c r="B163" t="s">
        <v>35</v>
      </c>
      <c r="C163" t="s">
        <v>2725</v>
      </c>
      <c r="D163" t="s">
        <v>4</v>
      </c>
      <c r="E163">
        <v>74700</v>
      </c>
    </row>
    <row r="164" spans="1:5" x14ac:dyDescent="0.25">
      <c r="A164" t="str">
        <f t="shared" si="3"/>
        <v>P-163</v>
      </c>
      <c r="B164" t="s">
        <v>35</v>
      </c>
      <c r="C164" t="s">
        <v>2726</v>
      </c>
      <c r="D164" t="s">
        <v>20</v>
      </c>
      <c r="E164">
        <v>37350</v>
      </c>
    </row>
    <row r="165" spans="1:5" x14ac:dyDescent="0.25">
      <c r="A165" t="str">
        <f t="shared" si="3"/>
        <v>P-164</v>
      </c>
      <c r="B165" t="s">
        <v>35</v>
      </c>
      <c r="C165" t="s">
        <v>2727</v>
      </c>
      <c r="D165" t="s">
        <v>20</v>
      </c>
      <c r="E165">
        <v>396000</v>
      </c>
    </row>
    <row r="166" spans="1:5" x14ac:dyDescent="0.25">
      <c r="A166" t="str">
        <f t="shared" si="3"/>
        <v>P-165</v>
      </c>
      <c r="B166" t="s">
        <v>35</v>
      </c>
      <c r="C166" t="s">
        <v>2728</v>
      </c>
      <c r="D166" t="s">
        <v>7</v>
      </c>
      <c r="E166">
        <v>13500</v>
      </c>
    </row>
    <row r="167" spans="1:5" x14ac:dyDescent="0.25">
      <c r="A167" t="str">
        <f t="shared" si="3"/>
        <v>P-166</v>
      </c>
      <c r="B167" t="s">
        <v>35</v>
      </c>
      <c r="C167" t="s">
        <v>2729</v>
      </c>
      <c r="D167" t="s">
        <v>7</v>
      </c>
      <c r="E167">
        <v>13500</v>
      </c>
    </row>
    <row r="168" spans="1:5" x14ac:dyDescent="0.25">
      <c r="A168" t="str">
        <f t="shared" si="3"/>
        <v>P-167</v>
      </c>
      <c r="B168" t="s">
        <v>35</v>
      </c>
      <c r="C168" t="s">
        <v>2730</v>
      </c>
      <c r="D168" t="s">
        <v>7</v>
      </c>
      <c r="E168">
        <v>22500</v>
      </c>
    </row>
    <row r="169" spans="1:5" x14ac:dyDescent="0.25">
      <c r="A169" t="str">
        <f t="shared" si="3"/>
        <v>P-168</v>
      </c>
      <c r="B169" t="s">
        <v>35</v>
      </c>
      <c r="C169" t="s">
        <v>2731</v>
      </c>
      <c r="D169" t="s">
        <v>7</v>
      </c>
      <c r="E169">
        <v>22500</v>
      </c>
    </row>
    <row r="170" spans="1:5" x14ac:dyDescent="0.25">
      <c r="A170" t="str">
        <f t="shared" si="3"/>
        <v>P-169</v>
      </c>
      <c r="B170" t="s">
        <v>35</v>
      </c>
      <c r="C170" t="s">
        <v>2732</v>
      </c>
      <c r="D170" t="s">
        <v>7</v>
      </c>
      <c r="E170">
        <v>15300</v>
      </c>
    </row>
    <row r="171" spans="1:5" x14ac:dyDescent="0.25">
      <c r="A171" t="str">
        <f t="shared" si="3"/>
        <v>P-170</v>
      </c>
      <c r="B171" t="s">
        <v>35</v>
      </c>
      <c r="C171" t="s">
        <v>2733</v>
      </c>
      <c r="D171" t="s">
        <v>7</v>
      </c>
      <c r="E171">
        <v>15300</v>
      </c>
    </row>
    <row r="172" spans="1:5" x14ac:dyDescent="0.25">
      <c r="A172" t="str">
        <f t="shared" si="3"/>
        <v>P-171</v>
      </c>
      <c r="B172" t="s">
        <v>35</v>
      </c>
      <c r="C172" t="s">
        <v>2734</v>
      </c>
      <c r="D172" t="s">
        <v>20</v>
      </c>
      <c r="E172">
        <v>243000</v>
      </c>
    </row>
    <row r="173" spans="1:5" x14ac:dyDescent="0.25">
      <c r="A173" t="str">
        <f t="shared" si="3"/>
        <v>P-172</v>
      </c>
      <c r="B173" t="s">
        <v>35</v>
      </c>
      <c r="C173" t="s">
        <v>2735</v>
      </c>
      <c r="D173" t="s">
        <v>9</v>
      </c>
      <c r="E173">
        <v>40500</v>
      </c>
    </row>
    <row r="174" spans="1:5" x14ac:dyDescent="0.25">
      <c r="A174" t="str">
        <f t="shared" si="3"/>
        <v>P-173</v>
      </c>
      <c r="B174" t="s">
        <v>35</v>
      </c>
      <c r="C174" t="s">
        <v>2736</v>
      </c>
      <c r="D174" t="s">
        <v>9</v>
      </c>
      <c r="E174">
        <v>40500</v>
      </c>
    </row>
    <row r="175" spans="1:5" x14ac:dyDescent="0.25">
      <c r="A175" t="str">
        <f t="shared" si="3"/>
        <v>P-174</v>
      </c>
      <c r="B175" t="s">
        <v>35</v>
      </c>
      <c r="C175" t="s">
        <v>2737</v>
      </c>
      <c r="D175" t="s">
        <v>6</v>
      </c>
      <c r="E175">
        <v>40000</v>
      </c>
    </row>
    <row r="176" spans="1:5" x14ac:dyDescent="0.25">
      <c r="A176" t="str">
        <f t="shared" si="3"/>
        <v>P-175</v>
      </c>
      <c r="B176" t="s">
        <v>35</v>
      </c>
      <c r="C176" t="s">
        <v>2738</v>
      </c>
      <c r="D176" t="s">
        <v>6</v>
      </c>
      <c r="E176">
        <v>57500</v>
      </c>
    </row>
    <row r="177" spans="1:5" x14ac:dyDescent="0.25">
      <c r="A177" t="str">
        <f t="shared" si="3"/>
        <v>P-176</v>
      </c>
      <c r="B177" t="s">
        <v>35</v>
      </c>
      <c r="C177" t="s">
        <v>2739</v>
      </c>
      <c r="D177" t="s">
        <v>6</v>
      </c>
      <c r="E177">
        <v>40500</v>
      </c>
    </row>
    <row r="178" spans="1:5" x14ac:dyDescent="0.25">
      <c r="A178" t="str">
        <f t="shared" si="3"/>
        <v>P-177</v>
      </c>
      <c r="B178" t="s">
        <v>35</v>
      </c>
      <c r="C178" t="s">
        <v>2740</v>
      </c>
      <c r="D178" t="s">
        <v>24</v>
      </c>
      <c r="E178">
        <v>314100</v>
      </c>
    </row>
    <row r="179" spans="1:5" x14ac:dyDescent="0.25">
      <c r="A179" t="str">
        <f t="shared" si="3"/>
        <v>P-178</v>
      </c>
      <c r="B179" t="s">
        <v>35</v>
      </c>
      <c r="C179" t="s">
        <v>2741</v>
      </c>
      <c r="D179" t="s">
        <v>18</v>
      </c>
      <c r="E179">
        <v>144000</v>
      </c>
    </row>
    <row r="180" spans="1:5" x14ac:dyDescent="0.25">
      <c r="A180" t="str">
        <f t="shared" si="3"/>
        <v>P-179</v>
      </c>
      <c r="B180" t="s">
        <v>35</v>
      </c>
      <c r="C180" t="s">
        <v>2742</v>
      </c>
      <c r="D180" t="s">
        <v>13</v>
      </c>
      <c r="E180">
        <v>225000</v>
      </c>
    </row>
    <row r="181" spans="1:5" x14ac:dyDescent="0.25">
      <c r="A181" t="str">
        <f t="shared" si="3"/>
        <v>P-180</v>
      </c>
      <c r="B181" t="s">
        <v>35</v>
      </c>
      <c r="C181" t="s">
        <v>2743</v>
      </c>
      <c r="D181" t="s">
        <v>5</v>
      </c>
      <c r="E181">
        <v>65700</v>
      </c>
    </row>
    <row r="182" spans="1:5" x14ac:dyDescent="0.25">
      <c r="A182" t="str">
        <f t="shared" si="3"/>
        <v>P-181</v>
      </c>
      <c r="B182" t="s">
        <v>35</v>
      </c>
      <c r="C182" t="s">
        <v>2744</v>
      </c>
      <c r="D182" t="s">
        <v>5</v>
      </c>
      <c r="E182">
        <v>49500</v>
      </c>
    </row>
    <row r="183" spans="1:5" x14ac:dyDescent="0.25">
      <c r="A183" t="str">
        <f t="shared" si="3"/>
        <v>P-182</v>
      </c>
      <c r="B183" t="s">
        <v>35</v>
      </c>
      <c r="C183" t="s">
        <v>2745</v>
      </c>
      <c r="D183" t="s">
        <v>5</v>
      </c>
      <c r="E183">
        <v>94500</v>
      </c>
    </row>
    <row r="184" spans="1:5" x14ac:dyDescent="0.25">
      <c r="A184" t="str">
        <f t="shared" si="3"/>
        <v>P-183</v>
      </c>
      <c r="B184" t="s">
        <v>35</v>
      </c>
      <c r="C184" t="s">
        <v>2746</v>
      </c>
      <c r="D184" t="s">
        <v>13</v>
      </c>
      <c r="E184">
        <v>47700</v>
      </c>
    </row>
    <row r="185" spans="1:5" x14ac:dyDescent="0.25">
      <c r="A185" t="str">
        <f t="shared" si="3"/>
        <v>P-184</v>
      </c>
      <c r="B185" t="s">
        <v>35</v>
      </c>
      <c r="C185" t="s">
        <v>2610</v>
      </c>
      <c r="D185" t="s">
        <v>8</v>
      </c>
      <c r="E185">
        <v>88200</v>
      </c>
    </row>
    <row r="186" spans="1:5" x14ac:dyDescent="0.25">
      <c r="A186" t="str">
        <f t="shared" si="3"/>
        <v>P-185</v>
      </c>
      <c r="B186" t="s">
        <v>35</v>
      </c>
      <c r="C186" t="s">
        <v>2747</v>
      </c>
      <c r="D186" t="s">
        <v>8</v>
      </c>
      <c r="E186">
        <v>88200</v>
      </c>
    </row>
    <row r="187" spans="1:5" x14ac:dyDescent="0.25">
      <c r="A187" t="str">
        <f t="shared" si="3"/>
        <v>P-186</v>
      </c>
      <c r="B187" t="s">
        <v>35</v>
      </c>
      <c r="C187" t="s">
        <v>2748</v>
      </c>
      <c r="D187" t="s">
        <v>8</v>
      </c>
      <c r="E187">
        <v>162000</v>
      </c>
    </row>
    <row r="188" spans="1:5" x14ac:dyDescent="0.25">
      <c r="A188" t="str">
        <f t="shared" si="3"/>
        <v>P-187</v>
      </c>
      <c r="B188" t="s">
        <v>35</v>
      </c>
      <c r="C188" t="s">
        <v>2749</v>
      </c>
      <c r="D188" t="s">
        <v>8</v>
      </c>
      <c r="E188">
        <v>162000</v>
      </c>
    </row>
    <row r="189" spans="1:5" x14ac:dyDescent="0.25">
      <c r="A189" t="str">
        <f t="shared" si="3"/>
        <v>P-188</v>
      </c>
      <c r="B189" t="s">
        <v>35</v>
      </c>
      <c r="C189" t="s">
        <v>2750</v>
      </c>
      <c r="D189" t="s">
        <v>5</v>
      </c>
      <c r="E189">
        <v>162000</v>
      </c>
    </row>
    <row r="190" spans="1:5" x14ac:dyDescent="0.25">
      <c r="A190" t="str">
        <f t="shared" si="3"/>
        <v>P-189</v>
      </c>
      <c r="B190" t="s">
        <v>35</v>
      </c>
      <c r="C190" t="s">
        <v>2751</v>
      </c>
      <c r="D190" t="s">
        <v>5</v>
      </c>
      <c r="E190">
        <v>247500</v>
      </c>
    </row>
    <row r="191" spans="1:5" x14ac:dyDescent="0.25">
      <c r="A191" t="str">
        <f t="shared" si="3"/>
        <v>P-190</v>
      </c>
      <c r="B191" t="s">
        <v>35</v>
      </c>
      <c r="C191" t="s">
        <v>2752</v>
      </c>
      <c r="D191" t="s">
        <v>5</v>
      </c>
      <c r="E191">
        <v>44100</v>
      </c>
    </row>
    <row r="192" spans="1:5" x14ac:dyDescent="0.25">
      <c r="A192" t="str">
        <f t="shared" si="3"/>
        <v>P-191</v>
      </c>
      <c r="B192" t="s">
        <v>35</v>
      </c>
      <c r="C192" t="s">
        <v>2753</v>
      </c>
      <c r="D192" t="s">
        <v>5</v>
      </c>
      <c r="E192">
        <v>49500</v>
      </c>
    </row>
    <row r="193" spans="1:5" x14ac:dyDescent="0.25">
      <c r="A193" t="str">
        <f t="shared" si="3"/>
        <v>P-192</v>
      </c>
      <c r="B193" t="s">
        <v>35</v>
      </c>
      <c r="C193" t="s">
        <v>2754</v>
      </c>
      <c r="D193" t="s">
        <v>5</v>
      </c>
      <c r="E193">
        <v>98100</v>
      </c>
    </row>
    <row r="194" spans="1:5" x14ac:dyDescent="0.25">
      <c r="A194" t="str">
        <f t="shared" si="3"/>
        <v>P-193</v>
      </c>
      <c r="B194" t="s">
        <v>35</v>
      </c>
      <c r="C194" t="s">
        <v>2637</v>
      </c>
      <c r="D194" t="s">
        <v>5</v>
      </c>
      <c r="E194">
        <v>90000</v>
      </c>
    </row>
    <row r="195" spans="1:5" x14ac:dyDescent="0.25">
      <c r="A195" t="str">
        <f t="shared" si="3"/>
        <v>P-194</v>
      </c>
      <c r="B195" t="s">
        <v>35</v>
      </c>
      <c r="C195" t="s">
        <v>2755</v>
      </c>
      <c r="D195" t="s">
        <v>5</v>
      </c>
      <c r="E195">
        <v>112500</v>
      </c>
    </row>
    <row r="196" spans="1:5" x14ac:dyDescent="0.25">
      <c r="A196" t="str">
        <f t="shared" si="3"/>
        <v>P-195</v>
      </c>
      <c r="B196" t="s">
        <v>35</v>
      </c>
      <c r="C196" t="s">
        <v>2756</v>
      </c>
      <c r="D196" t="s">
        <v>9</v>
      </c>
      <c r="E196">
        <v>115200</v>
      </c>
    </row>
    <row r="197" spans="1:5" x14ac:dyDescent="0.25">
      <c r="A197" t="str">
        <f t="shared" si="3"/>
        <v>P-196</v>
      </c>
      <c r="B197" t="s">
        <v>35</v>
      </c>
      <c r="C197" t="s">
        <v>2757</v>
      </c>
      <c r="D197" t="s">
        <v>15</v>
      </c>
      <c r="E197">
        <v>60750</v>
      </c>
    </row>
    <row r="198" spans="1:5" x14ac:dyDescent="0.25">
      <c r="A198" t="str">
        <f t="shared" si="3"/>
        <v>P-197</v>
      </c>
      <c r="B198" t="s">
        <v>35</v>
      </c>
      <c r="C198" t="s">
        <v>2758</v>
      </c>
      <c r="D198" t="s">
        <v>15</v>
      </c>
      <c r="E198">
        <v>60750</v>
      </c>
    </row>
    <row r="199" spans="1:5" x14ac:dyDescent="0.25">
      <c r="A199" t="str">
        <f t="shared" si="3"/>
        <v>P-198</v>
      </c>
      <c r="B199" t="s">
        <v>35</v>
      </c>
      <c r="C199" t="s">
        <v>2759</v>
      </c>
      <c r="D199" t="s">
        <v>15</v>
      </c>
      <c r="E199">
        <v>60750</v>
      </c>
    </row>
    <row r="200" spans="1:5" x14ac:dyDescent="0.25">
      <c r="A200" t="str">
        <f t="shared" si="3"/>
        <v>P-199</v>
      </c>
      <c r="B200" t="s">
        <v>35</v>
      </c>
      <c r="C200" t="s">
        <v>2760</v>
      </c>
      <c r="D200" t="s">
        <v>15</v>
      </c>
      <c r="E200">
        <v>65700</v>
      </c>
    </row>
    <row r="201" spans="1:5" x14ac:dyDescent="0.25">
      <c r="A201" t="str">
        <f t="shared" si="3"/>
        <v>P-200</v>
      </c>
      <c r="B201" t="s">
        <v>35</v>
      </c>
      <c r="C201" t="s">
        <v>2761</v>
      </c>
      <c r="D201" t="s">
        <v>15</v>
      </c>
      <c r="E201">
        <v>73800</v>
      </c>
    </row>
    <row r="202" spans="1:5" x14ac:dyDescent="0.25">
      <c r="A202" t="str">
        <f t="shared" si="3"/>
        <v>P-201</v>
      </c>
      <c r="B202" t="s">
        <v>35</v>
      </c>
      <c r="C202" t="s">
        <v>2762</v>
      </c>
      <c r="D202" t="s">
        <v>15</v>
      </c>
      <c r="E202">
        <v>73800</v>
      </c>
    </row>
    <row r="203" spans="1:5" x14ac:dyDescent="0.25">
      <c r="A203" t="str">
        <f t="shared" si="3"/>
        <v>P-202</v>
      </c>
      <c r="B203" t="s">
        <v>35</v>
      </c>
      <c r="C203" t="s">
        <v>2612</v>
      </c>
      <c r="D203" t="s">
        <v>21</v>
      </c>
      <c r="E203">
        <v>138500</v>
      </c>
    </row>
    <row r="204" spans="1:5" x14ac:dyDescent="0.25">
      <c r="A204" t="str">
        <f t="shared" ref="A204:A267" si="4">"P-"&amp;ROW()-1</f>
        <v>P-203</v>
      </c>
      <c r="B204" t="s">
        <v>35</v>
      </c>
      <c r="C204" t="s">
        <v>2763</v>
      </c>
      <c r="D204" t="s">
        <v>15</v>
      </c>
      <c r="E204">
        <v>40500</v>
      </c>
    </row>
    <row r="205" spans="1:5" x14ac:dyDescent="0.25">
      <c r="A205" t="str">
        <f t="shared" si="4"/>
        <v>P-204</v>
      </c>
      <c r="B205" t="s">
        <v>35</v>
      </c>
      <c r="C205" t="s">
        <v>2764</v>
      </c>
      <c r="D205" t="s">
        <v>7</v>
      </c>
      <c r="E205">
        <v>81000</v>
      </c>
    </row>
    <row r="206" spans="1:5" x14ac:dyDescent="0.25">
      <c r="A206" t="str">
        <f t="shared" si="4"/>
        <v>P-205</v>
      </c>
      <c r="B206" t="s">
        <v>35</v>
      </c>
      <c r="C206" t="s">
        <v>2638</v>
      </c>
      <c r="D206" t="s">
        <v>21</v>
      </c>
      <c r="E206">
        <v>145800</v>
      </c>
    </row>
    <row r="207" spans="1:5" x14ac:dyDescent="0.25">
      <c r="A207" t="str">
        <f t="shared" si="4"/>
        <v>P-206</v>
      </c>
      <c r="B207" t="s">
        <v>35</v>
      </c>
      <c r="C207" t="s">
        <v>2614</v>
      </c>
      <c r="D207" t="s">
        <v>21</v>
      </c>
      <c r="E207">
        <v>247500</v>
      </c>
    </row>
    <row r="208" spans="1:5" x14ac:dyDescent="0.25">
      <c r="A208" t="str">
        <f t="shared" si="4"/>
        <v>P-207</v>
      </c>
      <c r="B208" t="s">
        <v>35</v>
      </c>
      <c r="C208" t="s">
        <v>2615</v>
      </c>
      <c r="D208" t="s">
        <v>21</v>
      </c>
      <c r="E208">
        <v>247500</v>
      </c>
    </row>
    <row r="209" spans="1:5" x14ac:dyDescent="0.25">
      <c r="A209" t="str">
        <f t="shared" si="4"/>
        <v>P-208</v>
      </c>
      <c r="B209" t="s">
        <v>35</v>
      </c>
      <c r="C209" t="s">
        <v>2765</v>
      </c>
      <c r="D209" t="s">
        <v>17</v>
      </c>
      <c r="E209">
        <v>152100</v>
      </c>
    </row>
    <row r="210" spans="1:5" x14ac:dyDescent="0.25">
      <c r="A210" t="str">
        <f t="shared" si="4"/>
        <v>P-209</v>
      </c>
      <c r="B210" t="s">
        <v>35</v>
      </c>
      <c r="C210" t="s">
        <v>2766</v>
      </c>
      <c r="D210" t="s">
        <v>17</v>
      </c>
      <c r="E210">
        <v>314100</v>
      </c>
    </row>
    <row r="211" spans="1:5" x14ac:dyDescent="0.25">
      <c r="A211" t="str">
        <f t="shared" si="4"/>
        <v>P-210</v>
      </c>
      <c r="B211" t="s">
        <v>35</v>
      </c>
      <c r="C211" t="s">
        <v>2767</v>
      </c>
      <c r="D211" t="s">
        <v>17</v>
      </c>
      <c r="E211">
        <v>116100</v>
      </c>
    </row>
    <row r="212" spans="1:5" x14ac:dyDescent="0.25">
      <c r="A212" t="str">
        <f t="shared" si="4"/>
        <v>P-211</v>
      </c>
      <c r="B212" t="s">
        <v>35</v>
      </c>
      <c r="C212" t="s">
        <v>2768</v>
      </c>
      <c r="D212" t="s">
        <v>17</v>
      </c>
      <c r="E212">
        <v>94500</v>
      </c>
    </row>
    <row r="213" spans="1:5" x14ac:dyDescent="0.25">
      <c r="A213" t="str">
        <f t="shared" si="4"/>
        <v>P-212</v>
      </c>
      <c r="B213" t="s">
        <v>35</v>
      </c>
      <c r="C213" t="s">
        <v>2769</v>
      </c>
      <c r="D213" t="s">
        <v>17</v>
      </c>
      <c r="E213">
        <v>73800</v>
      </c>
    </row>
    <row r="214" spans="1:5" x14ac:dyDescent="0.25">
      <c r="A214" t="str">
        <f t="shared" si="4"/>
        <v>P-213</v>
      </c>
      <c r="B214" t="s">
        <v>35</v>
      </c>
      <c r="C214" t="s">
        <v>2770</v>
      </c>
      <c r="D214" t="s">
        <v>17</v>
      </c>
      <c r="E214">
        <v>117500</v>
      </c>
    </row>
    <row r="215" spans="1:5" x14ac:dyDescent="0.25">
      <c r="A215" t="str">
        <f t="shared" si="4"/>
        <v>P-214</v>
      </c>
      <c r="B215" t="s">
        <v>35</v>
      </c>
      <c r="C215" t="s">
        <v>2771</v>
      </c>
      <c r="D215" t="s">
        <v>17</v>
      </c>
      <c r="E215">
        <v>330300</v>
      </c>
    </row>
    <row r="216" spans="1:5" x14ac:dyDescent="0.25">
      <c r="A216" t="str">
        <f t="shared" si="4"/>
        <v>P-215</v>
      </c>
      <c r="B216" t="s">
        <v>35</v>
      </c>
      <c r="C216" t="s">
        <v>2772</v>
      </c>
      <c r="D216" t="s">
        <v>15</v>
      </c>
      <c r="E216">
        <v>125100</v>
      </c>
    </row>
    <row r="217" spans="1:5" x14ac:dyDescent="0.25">
      <c r="A217" t="str">
        <f t="shared" si="4"/>
        <v>P-216</v>
      </c>
      <c r="B217" t="s">
        <v>35</v>
      </c>
      <c r="C217" t="s">
        <v>2773</v>
      </c>
      <c r="D217" t="s">
        <v>15</v>
      </c>
      <c r="E217">
        <v>81000</v>
      </c>
    </row>
    <row r="218" spans="1:5" x14ac:dyDescent="0.25">
      <c r="A218" t="str">
        <f t="shared" si="4"/>
        <v>P-217</v>
      </c>
      <c r="B218" t="s">
        <v>35</v>
      </c>
      <c r="C218" t="s">
        <v>2774</v>
      </c>
      <c r="D218" t="s">
        <v>18</v>
      </c>
      <c r="E218">
        <v>130000</v>
      </c>
    </row>
    <row r="219" spans="1:5" x14ac:dyDescent="0.25">
      <c r="A219" t="str">
        <f t="shared" si="4"/>
        <v>P-218</v>
      </c>
      <c r="B219" t="s">
        <v>35</v>
      </c>
      <c r="C219" t="s">
        <v>2775</v>
      </c>
      <c r="D219" t="s">
        <v>18</v>
      </c>
      <c r="E219">
        <v>130500</v>
      </c>
    </row>
    <row r="220" spans="1:5" x14ac:dyDescent="0.25">
      <c r="A220" t="str">
        <f t="shared" si="4"/>
        <v>P-219</v>
      </c>
      <c r="B220" t="s">
        <v>35</v>
      </c>
      <c r="C220" t="s">
        <v>2776</v>
      </c>
      <c r="D220" t="s">
        <v>18</v>
      </c>
      <c r="E220">
        <v>130000</v>
      </c>
    </row>
    <row r="221" spans="1:5" x14ac:dyDescent="0.25">
      <c r="A221" t="str">
        <f t="shared" si="4"/>
        <v>P-220</v>
      </c>
      <c r="B221" t="s">
        <v>35</v>
      </c>
      <c r="C221" t="s">
        <v>2777</v>
      </c>
      <c r="D221" t="s">
        <v>15</v>
      </c>
      <c r="E221">
        <v>81900</v>
      </c>
    </row>
    <row r="222" spans="1:5" x14ac:dyDescent="0.25">
      <c r="A222" t="str">
        <f t="shared" si="4"/>
        <v>P-221</v>
      </c>
      <c r="B222" t="s">
        <v>35</v>
      </c>
      <c r="C222" t="s">
        <v>2778</v>
      </c>
      <c r="D222" t="s">
        <v>15</v>
      </c>
      <c r="E222">
        <v>144000</v>
      </c>
    </row>
    <row r="223" spans="1:5" x14ac:dyDescent="0.25">
      <c r="A223" t="str">
        <f t="shared" si="4"/>
        <v>P-222</v>
      </c>
      <c r="B223" t="s">
        <v>35</v>
      </c>
      <c r="C223" t="s">
        <v>2779</v>
      </c>
      <c r="D223" t="s">
        <v>12</v>
      </c>
      <c r="E223">
        <v>7650</v>
      </c>
    </row>
    <row r="224" spans="1:5" x14ac:dyDescent="0.25">
      <c r="A224" t="str">
        <f t="shared" si="4"/>
        <v>P-223</v>
      </c>
      <c r="B224" t="s">
        <v>35</v>
      </c>
      <c r="C224" t="s">
        <v>2780</v>
      </c>
      <c r="D224" t="s">
        <v>12</v>
      </c>
      <c r="E224">
        <v>34200</v>
      </c>
    </row>
    <row r="225" spans="1:5" x14ac:dyDescent="0.25">
      <c r="A225" t="str">
        <f t="shared" si="4"/>
        <v>P-224</v>
      </c>
      <c r="B225" t="s">
        <v>35</v>
      </c>
      <c r="C225" t="s">
        <v>2781</v>
      </c>
      <c r="D225" t="s">
        <v>6</v>
      </c>
      <c r="E225">
        <v>82800</v>
      </c>
    </row>
    <row r="226" spans="1:5" x14ac:dyDescent="0.25">
      <c r="A226" t="str">
        <f t="shared" si="4"/>
        <v>P-225</v>
      </c>
      <c r="B226" t="s">
        <v>35</v>
      </c>
      <c r="C226" t="s">
        <v>2782</v>
      </c>
      <c r="D226" t="s">
        <v>6</v>
      </c>
      <c r="E226">
        <v>82800</v>
      </c>
    </row>
    <row r="227" spans="1:5" x14ac:dyDescent="0.25">
      <c r="A227" t="str">
        <f t="shared" si="4"/>
        <v>P-226</v>
      </c>
      <c r="B227" t="s">
        <v>35</v>
      </c>
      <c r="C227" t="s">
        <v>2783</v>
      </c>
      <c r="D227" t="s">
        <v>14</v>
      </c>
      <c r="E227">
        <v>76500</v>
      </c>
    </row>
    <row r="228" spans="1:5" x14ac:dyDescent="0.25">
      <c r="A228" t="str">
        <f t="shared" si="4"/>
        <v>P-227</v>
      </c>
      <c r="B228" t="s">
        <v>35</v>
      </c>
      <c r="C228" t="s">
        <v>2784</v>
      </c>
      <c r="D228" t="s">
        <v>14</v>
      </c>
      <c r="E228">
        <v>76500</v>
      </c>
    </row>
    <row r="229" spans="1:5" x14ac:dyDescent="0.25">
      <c r="A229" t="str">
        <f t="shared" si="4"/>
        <v>P-228</v>
      </c>
      <c r="B229" t="s">
        <v>35</v>
      </c>
      <c r="C229" t="s">
        <v>2643</v>
      </c>
      <c r="D229" t="s">
        <v>14</v>
      </c>
      <c r="E229">
        <v>76500</v>
      </c>
    </row>
    <row r="230" spans="1:5" x14ac:dyDescent="0.25">
      <c r="A230" t="str">
        <f t="shared" si="4"/>
        <v>P-229</v>
      </c>
      <c r="B230" t="s">
        <v>35</v>
      </c>
      <c r="C230" t="s">
        <v>2785</v>
      </c>
      <c r="D230" t="s">
        <v>14</v>
      </c>
      <c r="E230">
        <v>112500</v>
      </c>
    </row>
    <row r="231" spans="1:5" x14ac:dyDescent="0.25">
      <c r="A231" t="str">
        <f t="shared" si="4"/>
        <v>P-230</v>
      </c>
      <c r="B231" t="s">
        <v>35</v>
      </c>
      <c r="C231" t="s">
        <v>2786</v>
      </c>
      <c r="D231" t="s">
        <v>14</v>
      </c>
      <c r="E231">
        <v>112500</v>
      </c>
    </row>
    <row r="232" spans="1:5" x14ac:dyDescent="0.25">
      <c r="A232" t="str">
        <f t="shared" si="4"/>
        <v>P-231</v>
      </c>
      <c r="B232" t="s">
        <v>35</v>
      </c>
      <c r="C232" t="s">
        <v>2787</v>
      </c>
      <c r="D232" t="s">
        <v>14</v>
      </c>
      <c r="E232">
        <v>112500</v>
      </c>
    </row>
    <row r="233" spans="1:5" x14ac:dyDescent="0.25">
      <c r="A233" t="str">
        <f t="shared" si="4"/>
        <v>P-232</v>
      </c>
      <c r="B233" t="s">
        <v>35</v>
      </c>
      <c r="C233" t="s">
        <v>2788</v>
      </c>
      <c r="D233" t="s">
        <v>14</v>
      </c>
      <c r="E233">
        <v>112500</v>
      </c>
    </row>
    <row r="234" spans="1:5" x14ac:dyDescent="0.25">
      <c r="A234" t="str">
        <f t="shared" si="4"/>
        <v>P-233</v>
      </c>
      <c r="B234" t="s">
        <v>35</v>
      </c>
      <c r="C234" t="s">
        <v>2789</v>
      </c>
      <c r="D234" t="s">
        <v>14</v>
      </c>
      <c r="E234">
        <v>112500</v>
      </c>
    </row>
    <row r="235" spans="1:5" x14ac:dyDescent="0.25">
      <c r="A235" t="str">
        <f t="shared" si="4"/>
        <v>P-234</v>
      </c>
      <c r="B235" t="s">
        <v>35</v>
      </c>
      <c r="C235" t="s">
        <v>2620</v>
      </c>
      <c r="D235" t="s">
        <v>14</v>
      </c>
      <c r="E235">
        <v>112500</v>
      </c>
    </row>
    <row r="236" spans="1:5" x14ac:dyDescent="0.25">
      <c r="A236" t="str">
        <f t="shared" si="4"/>
        <v>P-235</v>
      </c>
      <c r="B236" t="s">
        <v>35</v>
      </c>
      <c r="C236" t="s">
        <v>2621</v>
      </c>
      <c r="D236" t="s">
        <v>14</v>
      </c>
      <c r="E236">
        <v>88200</v>
      </c>
    </row>
    <row r="237" spans="1:5" x14ac:dyDescent="0.25">
      <c r="A237" t="str">
        <f t="shared" si="4"/>
        <v>P-236</v>
      </c>
      <c r="B237" t="s">
        <v>35</v>
      </c>
      <c r="C237" t="s">
        <v>2644</v>
      </c>
      <c r="D237" t="s">
        <v>14</v>
      </c>
      <c r="E237">
        <v>108000</v>
      </c>
    </row>
    <row r="238" spans="1:5" x14ac:dyDescent="0.25">
      <c r="A238" t="str">
        <f t="shared" si="4"/>
        <v>P-237</v>
      </c>
      <c r="B238" t="s">
        <v>35</v>
      </c>
      <c r="C238" t="s">
        <v>2623</v>
      </c>
      <c r="D238" t="s">
        <v>14</v>
      </c>
      <c r="E238">
        <v>108000</v>
      </c>
    </row>
    <row r="239" spans="1:5" x14ac:dyDescent="0.25">
      <c r="A239" t="str">
        <f t="shared" si="4"/>
        <v>P-238</v>
      </c>
      <c r="B239" t="s">
        <v>35</v>
      </c>
      <c r="C239" t="s">
        <v>2790</v>
      </c>
      <c r="D239" t="s">
        <v>14</v>
      </c>
      <c r="E239">
        <v>108000</v>
      </c>
    </row>
    <row r="240" spans="1:5" x14ac:dyDescent="0.25">
      <c r="A240" t="str">
        <f t="shared" si="4"/>
        <v>P-239</v>
      </c>
      <c r="B240" t="s">
        <v>35</v>
      </c>
      <c r="C240" t="s">
        <v>2791</v>
      </c>
      <c r="D240" t="s">
        <v>14</v>
      </c>
      <c r="E240">
        <v>108000</v>
      </c>
    </row>
    <row r="241" spans="1:5" x14ac:dyDescent="0.25">
      <c r="A241" t="str">
        <f t="shared" si="4"/>
        <v>P-240</v>
      </c>
      <c r="B241" t="s">
        <v>35</v>
      </c>
      <c r="C241" t="s">
        <v>2792</v>
      </c>
      <c r="D241" t="s">
        <v>14</v>
      </c>
      <c r="E241">
        <v>108000</v>
      </c>
    </row>
    <row r="242" spans="1:5" x14ac:dyDescent="0.25">
      <c r="A242" t="str">
        <f t="shared" si="4"/>
        <v>P-241</v>
      </c>
      <c r="B242" t="s">
        <v>35</v>
      </c>
      <c r="C242" t="s">
        <v>2645</v>
      </c>
      <c r="D242" t="s">
        <v>14</v>
      </c>
      <c r="E242">
        <v>108000</v>
      </c>
    </row>
    <row r="243" spans="1:5" x14ac:dyDescent="0.25">
      <c r="A243" t="str">
        <f t="shared" si="4"/>
        <v>P-242</v>
      </c>
      <c r="B243" t="s">
        <v>35</v>
      </c>
      <c r="C243" t="s">
        <v>2793</v>
      </c>
      <c r="D243" t="s">
        <v>3</v>
      </c>
      <c r="E243">
        <v>26500</v>
      </c>
    </row>
    <row r="244" spans="1:5" x14ac:dyDescent="0.25">
      <c r="A244" t="str">
        <f t="shared" si="4"/>
        <v>P-243</v>
      </c>
      <c r="B244" t="s">
        <v>35</v>
      </c>
      <c r="C244" t="s">
        <v>2794</v>
      </c>
      <c r="D244" t="s">
        <v>3</v>
      </c>
      <c r="E244">
        <v>15000</v>
      </c>
    </row>
    <row r="245" spans="1:5" x14ac:dyDescent="0.25">
      <c r="A245" t="str">
        <f t="shared" si="4"/>
        <v>P-244</v>
      </c>
      <c r="B245" t="s">
        <v>35</v>
      </c>
      <c r="C245" t="s">
        <v>2795</v>
      </c>
      <c r="D245" t="s">
        <v>3</v>
      </c>
      <c r="E245">
        <v>32000</v>
      </c>
    </row>
    <row r="246" spans="1:5" x14ac:dyDescent="0.25">
      <c r="A246" t="str">
        <f t="shared" si="4"/>
        <v>P-245</v>
      </c>
      <c r="B246" t="s">
        <v>35</v>
      </c>
      <c r="C246" t="s">
        <v>2796</v>
      </c>
      <c r="D246" t="s">
        <v>3</v>
      </c>
      <c r="E246">
        <v>36900</v>
      </c>
    </row>
    <row r="247" spans="1:5" x14ac:dyDescent="0.25">
      <c r="A247" t="str">
        <f t="shared" si="4"/>
        <v>P-246</v>
      </c>
      <c r="B247" t="s">
        <v>35</v>
      </c>
      <c r="C247" t="s">
        <v>2797</v>
      </c>
      <c r="D247" t="s">
        <v>3</v>
      </c>
      <c r="E247">
        <v>29700</v>
      </c>
    </row>
    <row r="248" spans="1:5" x14ac:dyDescent="0.25">
      <c r="A248" t="str">
        <f t="shared" si="4"/>
        <v>P-247</v>
      </c>
      <c r="B248" t="s">
        <v>35</v>
      </c>
      <c r="C248" t="s">
        <v>2798</v>
      </c>
      <c r="D248" t="s">
        <v>3</v>
      </c>
      <c r="E248">
        <v>25200</v>
      </c>
    </row>
    <row r="249" spans="1:5" x14ac:dyDescent="0.25">
      <c r="A249" t="str">
        <f t="shared" si="4"/>
        <v>P-248</v>
      </c>
      <c r="B249" t="s">
        <v>35</v>
      </c>
      <c r="C249" t="s">
        <v>2799</v>
      </c>
      <c r="D249" t="s">
        <v>3</v>
      </c>
      <c r="E249">
        <v>34200</v>
      </c>
    </row>
    <row r="250" spans="1:5" x14ac:dyDescent="0.25">
      <c r="A250" t="str">
        <f t="shared" si="4"/>
        <v>P-249</v>
      </c>
      <c r="B250" t="s">
        <v>35</v>
      </c>
      <c r="C250" t="s">
        <v>2800</v>
      </c>
      <c r="D250" t="s">
        <v>3</v>
      </c>
      <c r="E250">
        <v>26500</v>
      </c>
    </row>
    <row r="251" spans="1:5" x14ac:dyDescent="0.25">
      <c r="A251" t="str">
        <f t="shared" si="4"/>
        <v>P-250</v>
      </c>
      <c r="B251" t="s">
        <v>35</v>
      </c>
      <c r="C251" t="s">
        <v>2801</v>
      </c>
      <c r="D251" t="s">
        <v>3</v>
      </c>
      <c r="E251">
        <v>15000</v>
      </c>
    </row>
    <row r="252" spans="1:5" x14ac:dyDescent="0.25">
      <c r="A252" t="str">
        <f t="shared" si="4"/>
        <v>P-251</v>
      </c>
      <c r="B252" t="s">
        <v>35</v>
      </c>
      <c r="C252" t="s">
        <v>2802</v>
      </c>
      <c r="D252" t="s">
        <v>3</v>
      </c>
      <c r="E252">
        <v>32000</v>
      </c>
    </row>
    <row r="253" spans="1:5" x14ac:dyDescent="0.25">
      <c r="A253" t="str">
        <f t="shared" si="4"/>
        <v>P-252</v>
      </c>
      <c r="B253" t="s">
        <v>35</v>
      </c>
      <c r="C253" t="s">
        <v>2803</v>
      </c>
      <c r="D253" t="s">
        <v>3</v>
      </c>
      <c r="E253">
        <v>36900</v>
      </c>
    </row>
    <row r="254" spans="1:5" x14ac:dyDescent="0.25">
      <c r="A254" t="str">
        <f t="shared" si="4"/>
        <v>P-253</v>
      </c>
      <c r="B254" t="s">
        <v>35</v>
      </c>
      <c r="C254" t="s">
        <v>2804</v>
      </c>
      <c r="D254" t="s">
        <v>3</v>
      </c>
      <c r="E254">
        <v>29700</v>
      </c>
    </row>
    <row r="255" spans="1:5" x14ac:dyDescent="0.25">
      <c r="A255" t="str">
        <f t="shared" si="4"/>
        <v>P-254</v>
      </c>
      <c r="B255" t="s">
        <v>35</v>
      </c>
      <c r="C255" t="s">
        <v>2805</v>
      </c>
      <c r="D255" t="s">
        <v>3</v>
      </c>
      <c r="E255">
        <v>26100</v>
      </c>
    </row>
    <row r="256" spans="1:5" x14ac:dyDescent="0.25">
      <c r="A256" t="str">
        <f t="shared" si="4"/>
        <v>P-255</v>
      </c>
      <c r="B256" t="s">
        <v>35</v>
      </c>
      <c r="C256" t="s">
        <v>2806</v>
      </c>
      <c r="D256" t="s">
        <v>3</v>
      </c>
      <c r="E256">
        <v>15000</v>
      </c>
    </row>
    <row r="257" spans="1:5" x14ac:dyDescent="0.25">
      <c r="A257" t="str">
        <f t="shared" si="4"/>
        <v>P-256</v>
      </c>
      <c r="B257" t="s">
        <v>35</v>
      </c>
      <c r="C257" t="s">
        <v>2807</v>
      </c>
      <c r="D257" t="s">
        <v>3</v>
      </c>
      <c r="E257">
        <v>29700</v>
      </c>
    </row>
    <row r="258" spans="1:5" x14ac:dyDescent="0.25">
      <c r="A258" t="str">
        <f t="shared" si="4"/>
        <v>P-257</v>
      </c>
      <c r="B258" t="s">
        <v>35</v>
      </c>
      <c r="C258" t="s">
        <v>2808</v>
      </c>
      <c r="D258" t="s">
        <v>3</v>
      </c>
      <c r="E258">
        <v>34200</v>
      </c>
    </row>
    <row r="259" spans="1:5" x14ac:dyDescent="0.25">
      <c r="A259" t="str">
        <f t="shared" si="4"/>
        <v>P-258</v>
      </c>
      <c r="B259" t="s">
        <v>35</v>
      </c>
      <c r="C259" t="s">
        <v>2809</v>
      </c>
      <c r="D259" t="s">
        <v>3</v>
      </c>
      <c r="E259">
        <v>27000</v>
      </c>
    </row>
    <row r="260" spans="1:5" x14ac:dyDescent="0.25">
      <c r="A260" t="str">
        <f t="shared" si="4"/>
        <v>P-259</v>
      </c>
      <c r="B260" t="s">
        <v>35</v>
      </c>
      <c r="C260" t="s">
        <v>2810</v>
      </c>
      <c r="D260" t="s">
        <v>10</v>
      </c>
      <c r="E260">
        <v>348300</v>
      </c>
    </row>
    <row r="261" spans="1:5" x14ac:dyDescent="0.25">
      <c r="A261" t="str">
        <f t="shared" si="4"/>
        <v>P-260</v>
      </c>
      <c r="B261" t="s">
        <v>35</v>
      </c>
      <c r="C261" t="s">
        <v>2811</v>
      </c>
      <c r="D261" t="s">
        <v>7</v>
      </c>
      <c r="E261">
        <v>225000</v>
      </c>
    </row>
    <row r="262" spans="1:5" x14ac:dyDescent="0.25">
      <c r="A262" t="str">
        <f t="shared" si="4"/>
        <v>P-261</v>
      </c>
      <c r="B262" t="s">
        <v>36</v>
      </c>
      <c r="C262" t="s">
        <v>2624</v>
      </c>
      <c r="D262" t="s">
        <v>19</v>
      </c>
      <c r="E262">
        <v>57150</v>
      </c>
    </row>
    <row r="263" spans="1:5" x14ac:dyDescent="0.25">
      <c r="A263" t="str">
        <f t="shared" si="4"/>
        <v>P-262</v>
      </c>
      <c r="B263" t="s">
        <v>36</v>
      </c>
      <c r="C263" t="s">
        <v>2646</v>
      </c>
      <c r="D263" t="s">
        <v>19</v>
      </c>
      <c r="E263">
        <v>65700</v>
      </c>
    </row>
    <row r="264" spans="1:5" x14ac:dyDescent="0.25">
      <c r="A264" t="str">
        <f t="shared" si="4"/>
        <v>P-263</v>
      </c>
      <c r="B264" t="s">
        <v>36</v>
      </c>
      <c r="C264" t="s">
        <v>2626</v>
      </c>
      <c r="D264" t="s">
        <v>19</v>
      </c>
      <c r="E264">
        <v>81000</v>
      </c>
    </row>
    <row r="265" spans="1:5" x14ac:dyDescent="0.25">
      <c r="A265" t="str">
        <f t="shared" si="4"/>
        <v>P-264</v>
      </c>
      <c r="B265" t="s">
        <v>36</v>
      </c>
      <c r="C265" t="s">
        <v>2812</v>
      </c>
      <c r="D265" t="s">
        <v>16</v>
      </c>
      <c r="E265">
        <v>153000</v>
      </c>
    </row>
    <row r="266" spans="1:5" x14ac:dyDescent="0.25">
      <c r="A266" t="str">
        <f t="shared" si="4"/>
        <v>P-265</v>
      </c>
      <c r="B266" t="s">
        <v>36</v>
      </c>
      <c r="C266" t="s">
        <v>2813</v>
      </c>
      <c r="D266" t="s">
        <v>11</v>
      </c>
      <c r="E266">
        <v>202500</v>
      </c>
    </row>
    <row r="267" spans="1:5" x14ac:dyDescent="0.25">
      <c r="A267" t="str">
        <f t="shared" si="4"/>
        <v>P-266</v>
      </c>
      <c r="B267" t="s">
        <v>36</v>
      </c>
      <c r="C267" t="s">
        <v>2653</v>
      </c>
      <c r="D267" t="s">
        <v>12</v>
      </c>
      <c r="E267">
        <v>12600</v>
      </c>
    </row>
    <row r="268" spans="1:5" x14ac:dyDescent="0.25">
      <c r="A268" t="str">
        <f t="shared" ref="A268:A331" si="5">"P-"&amp;ROW()-1</f>
        <v>P-267</v>
      </c>
      <c r="B268" t="s">
        <v>36</v>
      </c>
      <c r="C268" t="s">
        <v>2654</v>
      </c>
      <c r="D268" t="s">
        <v>15</v>
      </c>
      <c r="E268">
        <v>261000</v>
      </c>
    </row>
    <row r="269" spans="1:5" x14ac:dyDescent="0.25">
      <c r="A269" t="str">
        <f t="shared" si="5"/>
        <v>P-268</v>
      </c>
      <c r="B269" t="s">
        <v>36</v>
      </c>
      <c r="C269" t="s">
        <v>2655</v>
      </c>
      <c r="D269" t="s">
        <v>15</v>
      </c>
      <c r="E269">
        <v>261000</v>
      </c>
    </row>
    <row r="270" spans="1:5" x14ac:dyDescent="0.25">
      <c r="A270" t="str">
        <f t="shared" si="5"/>
        <v>P-269</v>
      </c>
      <c r="B270" t="s">
        <v>36</v>
      </c>
      <c r="C270" t="s">
        <v>2591</v>
      </c>
      <c r="D270" t="s">
        <v>18</v>
      </c>
      <c r="E270">
        <v>144000</v>
      </c>
    </row>
    <row r="271" spans="1:5" x14ac:dyDescent="0.25">
      <c r="A271" t="str">
        <f t="shared" si="5"/>
        <v>P-270</v>
      </c>
      <c r="B271" t="s">
        <v>36</v>
      </c>
      <c r="C271" t="s">
        <v>2592</v>
      </c>
      <c r="D271" t="s">
        <v>18</v>
      </c>
      <c r="E271">
        <v>144000</v>
      </c>
    </row>
    <row r="272" spans="1:5" x14ac:dyDescent="0.25">
      <c r="A272" t="str">
        <f t="shared" si="5"/>
        <v>P-271</v>
      </c>
      <c r="B272" t="s">
        <v>36</v>
      </c>
      <c r="C272" t="s">
        <v>2656</v>
      </c>
      <c r="D272" t="s">
        <v>15</v>
      </c>
      <c r="E272">
        <v>243000</v>
      </c>
    </row>
    <row r="273" spans="1:5" x14ac:dyDescent="0.25">
      <c r="A273" t="str">
        <f t="shared" si="5"/>
        <v>P-272</v>
      </c>
      <c r="B273" t="s">
        <v>36</v>
      </c>
      <c r="C273" t="s">
        <v>2814</v>
      </c>
      <c r="D273" t="s">
        <v>15</v>
      </c>
      <c r="E273">
        <v>81000</v>
      </c>
    </row>
    <row r="274" spans="1:5" x14ac:dyDescent="0.25">
      <c r="A274" t="str">
        <f t="shared" si="5"/>
        <v>P-273</v>
      </c>
      <c r="B274" t="s">
        <v>36</v>
      </c>
      <c r="C274" t="s">
        <v>2658</v>
      </c>
      <c r="D274" t="s">
        <v>15</v>
      </c>
      <c r="E274">
        <v>81000</v>
      </c>
    </row>
    <row r="275" spans="1:5" x14ac:dyDescent="0.25">
      <c r="A275" t="str">
        <f t="shared" si="5"/>
        <v>P-274</v>
      </c>
      <c r="B275" t="s">
        <v>36</v>
      </c>
      <c r="C275" t="s">
        <v>2659</v>
      </c>
      <c r="D275" t="s">
        <v>15</v>
      </c>
      <c r="E275">
        <v>81000</v>
      </c>
    </row>
    <row r="276" spans="1:5" x14ac:dyDescent="0.25">
      <c r="A276" t="str">
        <f t="shared" si="5"/>
        <v>P-275</v>
      </c>
      <c r="B276" t="s">
        <v>36</v>
      </c>
      <c r="C276" t="s">
        <v>2660</v>
      </c>
      <c r="D276" t="s">
        <v>5</v>
      </c>
      <c r="E276">
        <v>41400</v>
      </c>
    </row>
    <row r="277" spans="1:5" x14ac:dyDescent="0.25">
      <c r="A277" t="str">
        <f t="shared" si="5"/>
        <v>P-276</v>
      </c>
      <c r="B277" t="s">
        <v>36</v>
      </c>
      <c r="C277" t="s">
        <v>2661</v>
      </c>
      <c r="D277" t="s">
        <v>5</v>
      </c>
      <c r="E277">
        <v>98100</v>
      </c>
    </row>
    <row r="278" spans="1:5" x14ac:dyDescent="0.25">
      <c r="A278" t="str">
        <f t="shared" si="5"/>
        <v>P-277</v>
      </c>
      <c r="B278" t="s">
        <v>36</v>
      </c>
      <c r="C278" t="s">
        <v>2662</v>
      </c>
      <c r="D278" t="s">
        <v>5</v>
      </c>
      <c r="E278">
        <v>143100</v>
      </c>
    </row>
    <row r="279" spans="1:5" x14ac:dyDescent="0.25">
      <c r="A279" t="str">
        <f t="shared" si="5"/>
        <v>P-278</v>
      </c>
      <c r="B279" t="s">
        <v>36</v>
      </c>
      <c r="C279" t="s">
        <v>2594</v>
      </c>
      <c r="D279" t="s">
        <v>3</v>
      </c>
      <c r="E279">
        <v>17100</v>
      </c>
    </row>
    <row r="280" spans="1:5" x14ac:dyDescent="0.25">
      <c r="A280" t="str">
        <f t="shared" si="5"/>
        <v>P-279</v>
      </c>
      <c r="B280" t="s">
        <v>36</v>
      </c>
      <c r="C280" t="s">
        <v>2663</v>
      </c>
      <c r="D280" t="s">
        <v>3</v>
      </c>
      <c r="E280">
        <v>27000</v>
      </c>
    </row>
    <row r="281" spans="1:5" x14ac:dyDescent="0.25">
      <c r="A281" t="str">
        <f t="shared" si="5"/>
        <v>P-280</v>
      </c>
      <c r="B281" t="s">
        <v>36</v>
      </c>
      <c r="C281" t="s">
        <v>2596</v>
      </c>
      <c r="D281" t="s">
        <v>3</v>
      </c>
      <c r="E281">
        <v>13050</v>
      </c>
    </row>
    <row r="282" spans="1:5" x14ac:dyDescent="0.25">
      <c r="A282" t="str">
        <f t="shared" si="5"/>
        <v>P-281</v>
      </c>
      <c r="B282" t="s">
        <v>36</v>
      </c>
      <c r="C282" t="s">
        <v>2664</v>
      </c>
      <c r="D282" t="s">
        <v>3</v>
      </c>
      <c r="E282">
        <v>18000</v>
      </c>
    </row>
    <row r="283" spans="1:5" x14ac:dyDescent="0.25">
      <c r="A283" t="str">
        <f t="shared" si="5"/>
        <v>P-282</v>
      </c>
      <c r="B283" t="s">
        <v>36</v>
      </c>
      <c r="C283" t="s">
        <v>2631</v>
      </c>
      <c r="D283" t="s">
        <v>3</v>
      </c>
      <c r="E283">
        <v>27000</v>
      </c>
    </row>
    <row r="284" spans="1:5" x14ac:dyDescent="0.25">
      <c r="A284" t="str">
        <f t="shared" si="5"/>
        <v>P-283</v>
      </c>
      <c r="B284" t="s">
        <v>36</v>
      </c>
      <c r="C284" t="s">
        <v>2665</v>
      </c>
      <c r="D284" t="s">
        <v>3</v>
      </c>
      <c r="E284">
        <v>14400</v>
      </c>
    </row>
    <row r="285" spans="1:5" x14ac:dyDescent="0.25">
      <c r="A285" t="str">
        <f t="shared" si="5"/>
        <v>P-284</v>
      </c>
      <c r="B285" t="s">
        <v>36</v>
      </c>
      <c r="C285" t="s">
        <v>2666</v>
      </c>
      <c r="D285" t="s">
        <v>7</v>
      </c>
      <c r="E285">
        <v>38700</v>
      </c>
    </row>
    <row r="286" spans="1:5" x14ac:dyDescent="0.25">
      <c r="A286" t="str">
        <f t="shared" si="5"/>
        <v>P-285</v>
      </c>
      <c r="B286" t="s">
        <v>36</v>
      </c>
      <c r="C286" t="s">
        <v>2667</v>
      </c>
      <c r="D286" t="s">
        <v>7</v>
      </c>
      <c r="E286">
        <v>38700</v>
      </c>
    </row>
    <row r="287" spans="1:5" x14ac:dyDescent="0.25">
      <c r="A287" t="str">
        <f t="shared" si="5"/>
        <v>P-286</v>
      </c>
      <c r="B287" t="s">
        <v>36</v>
      </c>
      <c r="C287" t="s">
        <v>2668</v>
      </c>
      <c r="D287" t="s">
        <v>18</v>
      </c>
      <c r="E287">
        <v>103500</v>
      </c>
    </row>
    <row r="288" spans="1:5" x14ac:dyDescent="0.25">
      <c r="A288" t="str">
        <f t="shared" si="5"/>
        <v>P-287</v>
      </c>
      <c r="B288" t="s">
        <v>36</v>
      </c>
      <c r="C288" t="s">
        <v>2815</v>
      </c>
      <c r="D288" t="s">
        <v>16</v>
      </c>
      <c r="E288">
        <v>170100</v>
      </c>
    </row>
    <row r="289" spans="1:5" x14ac:dyDescent="0.25">
      <c r="A289" t="str">
        <f t="shared" si="5"/>
        <v>P-288</v>
      </c>
      <c r="B289" t="s">
        <v>36</v>
      </c>
      <c r="C289" t="s">
        <v>2816</v>
      </c>
      <c r="D289" t="s">
        <v>16</v>
      </c>
      <c r="E289">
        <v>170100</v>
      </c>
    </row>
    <row r="290" spans="1:5" x14ac:dyDescent="0.25">
      <c r="A290" t="str">
        <f t="shared" si="5"/>
        <v>P-289</v>
      </c>
      <c r="B290" t="s">
        <v>36</v>
      </c>
      <c r="C290" t="s">
        <v>2669</v>
      </c>
      <c r="D290" t="s">
        <v>16</v>
      </c>
      <c r="E290">
        <v>170100</v>
      </c>
    </row>
    <row r="291" spans="1:5" x14ac:dyDescent="0.25">
      <c r="A291" t="str">
        <f t="shared" si="5"/>
        <v>P-290</v>
      </c>
      <c r="B291" t="s">
        <v>36</v>
      </c>
      <c r="C291" t="s">
        <v>2817</v>
      </c>
      <c r="D291" t="s">
        <v>16</v>
      </c>
      <c r="E291">
        <v>170100</v>
      </c>
    </row>
    <row r="292" spans="1:5" x14ac:dyDescent="0.25">
      <c r="A292" t="str">
        <f t="shared" si="5"/>
        <v>P-291</v>
      </c>
      <c r="B292" t="s">
        <v>36</v>
      </c>
      <c r="C292" t="s">
        <v>2670</v>
      </c>
      <c r="D292" t="s">
        <v>7</v>
      </c>
      <c r="E292">
        <v>75000</v>
      </c>
    </row>
    <row r="293" spans="1:5" x14ac:dyDescent="0.25">
      <c r="A293" t="str">
        <f t="shared" si="5"/>
        <v>P-292</v>
      </c>
      <c r="B293" t="s">
        <v>36</v>
      </c>
      <c r="C293" t="s">
        <v>2671</v>
      </c>
      <c r="D293" t="s">
        <v>21</v>
      </c>
      <c r="E293">
        <v>355500</v>
      </c>
    </row>
    <row r="294" spans="1:5" x14ac:dyDescent="0.25">
      <c r="A294" t="str">
        <f t="shared" si="5"/>
        <v>P-293</v>
      </c>
      <c r="B294" t="s">
        <v>36</v>
      </c>
      <c r="C294" t="s">
        <v>2672</v>
      </c>
      <c r="D294" t="s">
        <v>21</v>
      </c>
      <c r="E294">
        <v>360000</v>
      </c>
    </row>
    <row r="295" spans="1:5" x14ac:dyDescent="0.25">
      <c r="A295" t="str">
        <f t="shared" si="5"/>
        <v>P-294</v>
      </c>
      <c r="B295" t="s">
        <v>36</v>
      </c>
      <c r="C295" t="s">
        <v>2673</v>
      </c>
      <c r="D295" t="s">
        <v>18</v>
      </c>
      <c r="E295">
        <v>234000</v>
      </c>
    </row>
    <row r="296" spans="1:5" x14ac:dyDescent="0.25">
      <c r="A296" t="str">
        <f t="shared" si="5"/>
        <v>P-295</v>
      </c>
      <c r="B296" t="s">
        <v>36</v>
      </c>
      <c r="C296" t="s">
        <v>2674</v>
      </c>
      <c r="D296" t="s">
        <v>18</v>
      </c>
      <c r="E296">
        <v>138500</v>
      </c>
    </row>
    <row r="297" spans="1:5" x14ac:dyDescent="0.25">
      <c r="A297" t="str">
        <f t="shared" si="5"/>
        <v>P-296</v>
      </c>
      <c r="B297" t="s">
        <v>36</v>
      </c>
      <c r="C297" t="s">
        <v>2818</v>
      </c>
      <c r="D297" t="s">
        <v>18</v>
      </c>
      <c r="E297">
        <v>207000</v>
      </c>
    </row>
    <row r="298" spans="1:5" x14ac:dyDescent="0.25">
      <c r="A298" t="str">
        <f t="shared" si="5"/>
        <v>P-297</v>
      </c>
      <c r="B298" t="s">
        <v>36</v>
      </c>
      <c r="C298" t="s">
        <v>2819</v>
      </c>
      <c r="D298" t="s">
        <v>18</v>
      </c>
      <c r="E298">
        <v>224100</v>
      </c>
    </row>
    <row r="299" spans="1:5" x14ac:dyDescent="0.25">
      <c r="A299" t="str">
        <f t="shared" si="5"/>
        <v>P-298</v>
      </c>
      <c r="B299" t="s">
        <v>36</v>
      </c>
      <c r="C299" t="s">
        <v>2677</v>
      </c>
      <c r="D299" t="s">
        <v>9</v>
      </c>
      <c r="E299">
        <v>50000</v>
      </c>
    </row>
    <row r="300" spans="1:5" x14ac:dyDescent="0.25">
      <c r="A300" t="str">
        <f t="shared" si="5"/>
        <v>P-299</v>
      </c>
      <c r="B300" t="s">
        <v>36</v>
      </c>
      <c r="C300" t="s">
        <v>2679</v>
      </c>
      <c r="D300" t="s">
        <v>9</v>
      </c>
      <c r="E300">
        <v>112500</v>
      </c>
    </row>
    <row r="301" spans="1:5" x14ac:dyDescent="0.25">
      <c r="A301" t="str">
        <f t="shared" si="5"/>
        <v>P-300</v>
      </c>
      <c r="B301" t="s">
        <v>36</v>
      </c>
      <c r="C301" t="s">
        <v>2820</v>
      </c>
      <c r="D301" t="s">
        <v>9</v>
      </c>
      <c r="E301">
        <v>89100</v>
      </c>
    </row>
    <row r="302" spans="1:5" x14ac:dyDescent="0.25">
      <c r="A302" t="str">
        <f t="shared" si="5"/>
        <v>P-301</v>
      </c>
      <c r="B302" t="s">
        <v>36</v>
      </c>
      <c r="C302" t="s">
        <v>2680</v>
      </c>
      <c r="D302" t="s">
        <v>11</v>
      </c>
      <c r="E302">
        <v>76500</v>
      </c>
    </row>
    <row r="303" spans="1:5" x14ac:dyDescent="0.25">
      <c r="A303" t="str">
        <f t="shared" si="5"/>
        <v>P-302</v>
      </c>
      <c r="B303" t="s">
        <v>36</v>
      </c>
      <c r="C303" t="s">
        <v>2682</v>
      </c>
      <c r="D303" t="s">
        <v>11</v>
      </c>
      <c r="E303">
        <v>170100</v>
      </c>
    </row>
    <row r="304" spans="1:5" x14ac:dyDescent="0.25">
      <c r="A304" t="str">
        <f t="shared" si="5"/>
        <v>P-303</v>
      </c>
      <c r="B304" t="s">
        <v>36</v>
      </c>
      <c r="C304" t="s">
        <v>2684</v>
      </c>
      <c r="D304" t="s">
        <v>11</v>
      </c>
      <c r="E304">
        <v>440100</v>
      </c>
    </row>
    <row r="305" spans="1:5" x14ac:dyDescent="0.25">
      <c r="A305" t="str">
        <f t="shared" si="5"/>
        <v>P-304</v>
      </c>
      <c r="B305" t="s">
        <v>36</v>
      </c>
      <c r="C305" t="s">
        <v>2821</v>
      </c>
      <c r="D305" t="s">
        <v>11</v>
      </c>
      <c r="E305">
        <v>1169100</v>
      </c>
    </row>
    <row r="306" spans="1:5" x14ac:dyDescent="0.25">
      <c r="A306" t="str">
        <f t="shared" si="5"/>
        <v>P-305</v>
      </c>
      <c r="B306" t="s">
        <v>36</v>
      </c>
      <c r="C306" t="s">
        <v>2822</v>
      </c>
      <c r="D306" t="s">
        <v>11</v>
      </c>
      <c r="E306">
        <v>386100</v>
      </c>
    </row>
    <row r="307" spans="1:5" x14ac:dyDescent="0.25">
      <c r="A307" t="str">
        <f t="shared" si="5"/>
        <v>P-306</v>
      </c>
      <c r="B307" t="s">
        <v>36</v>
      </c>
      <c r="C307" t="s">
        <v>2823</v>
      </c>
      <c r="D307" t="s">
        <v>11</v>
      </c>
      <c r="E307">
        <v>386100</v>
      </c>
    </row>
    <row r="308" spans="1:5" x14ac:dyDescent="0.25">
      <c r="A308" t="str">
        <f t="shared" si="5"/>
        <v>P-307</v>
      </c>
      <c r="B308" t="s">
        <v>36</v>
      </c>
      <c r="C308" t="s">
        <v>2685</v>
      </c>
      <c r="D308" t="s">
        <v>11</v>
      </c>
      <c r="E308">
        <v>225000</v>
      </c>
    </row>
    <row r="309" spans="1:5" x14ac:dyDescent="0.25">
      <c r="A309" t="str">
        <f t="shared" si="5"/>
        <v>P-308</v>
      </c>
      <c r="B309" t="s">
        <v>36</v>
      </c>
      <c r="C309" t="s">
        <v>2824</v>
      </c>
      <c r="D309" t="s">
        <v>15</v>
      </c>
      <c r="E309">
        <v>413100</v>
      </c>
    </row>
    <row r="310" spans="1:5" x14ac:dyDescent="0.25">
      <c r="A310" t="str">
        <f t="shared" si="5"/>
        <v>P-309</v>
      </c>
      <c r="B310" t="s">
        <v>36</v>
      </c>
      <c r="C310" t="s">
        <v>2690</v>
      </c>
      <c r="D310" t="s">
        <v>12</v>
      </c>
      <c r="E310">
        <v>11700</v>
      </c>
    </row>
    <row r="311" spans="1:5" x14ac:dyDescent="0.25">
      <c r="A311" t="str">
        <f t="shared" si="5"/>
        <v>P-310</v>
      </c>
      <c r="B311" t="s">
        <v>36</v>
      </c>
      <c r="C311" t="s">
        <v>2693</v>
      </c>
      <c r="D311" t="s">
        <v>16</v>
      </c>
      <c r="E311">
        <v>134100</v>
      </c>
    </row>
    <row r="312" spans="1:5" x14ac:dyDescent="0.25">
      <c r="A312" t="str">
        <f t="shared" si="5"/>
        <v>P-311</v>
      </c>
      <c r="B312" t="s">
        <v>36</v>
      </c>
      <c r="C312" t="s">
        <v>2696</v>
      </c>
      <c r="D312" t="s">
        <v>7</v>
      </c>
      <c r="E312">
        <v>26100</v>
      </c>
    </row>
    <row r="313" spans="1:5" x14ac:dyDescent="0.25">
      <c r="A313" t="str">
        <f t="shared" si="5"/>
        <v>P-312</v>
      </c>
      <c r="B313" t="s">
        <v>36</v>
      </c>
      <c r="C313" t="s">
        <v>2697</v>
      </c>
      <c r="D313" t="s">
        <v>7</v>
      </c>
      <c r="E313">
        <v>26100</v>
      </c>
    </row>
    <row r="314" spans="1:5" x14ac:dyDescent="0.25">
      <c r="A314" t="str">
        <f t="shared" si="5"/>
        <v>P-313</v>
      </c>
      <c r="B314" t="s">
        <v>36</v>
      </c>
      <c r="C314" t="s">
        <v>2600</v>
      </c>
      <c r="D314" t="s">
        <v>10</v>
      </c>
      <c r="E314">
        <v>189000</v>
      </c>
    </row>
    <row r="315" spans="1:5" x14ac:dyDescent="0.25">
      <c r="A315" t="str">
        <f t="shared" si="5"/>
        <v>P-314</v>
      </c>
      <c r="B315" t="s">
        <v>36</v>
      </c>
      <c r="C315" t="s">
        <v>2601</v>
      </c>
      <c r="D315" t="s">
        <v>10</v>
      </c>
      <c r="E315">
        <v>189000</v>
      </c>
    </row>
    <row r="316" spans="1:5" x14ac:dyDescent="0.25">
      <c r="A316" t="str">
        <f t="shared" si="5"/>
        <v>P-315</v>
      </c>
      <c r="B316" t="s">
        <v>36</v>
      </c>
      <c r="C316" t="s">
        <v>2699</v>
      </c>
      <c r="D316" t="s">
        <v>6</v>
      </c>
      <c r="E316">
        <v>57600</v>
      </c>
    </row>
    <row r="317" spans="1:5" x14ac:dyDescent="0.25">
      <c r="A317" t="str">
        <f t="shared" si="5"/>
        <v>P-316</v>
      </c>
      <c r="B317" t="s">
        <v>36</v>
      </c>
      <c r="C317" t="s">
        <v>2605</v>
      </c>
      <c r="D317" t="s">
        <v>6</v>
      </c>
      <c r="E317">
        <v>82800</v>
      </c>
    </row>
    <row r="318" spans="1:5" x14ac:dyDescent="0.25">
      <c r="A318" t="str">
        <f t="shared" si="5"/>
        <v>P-317</v>
      </c>
      <c r="B318" t="s">
        <v>36</v>
      </c>
      <c r="C318" t="s">
        <v>2700</v>
      </c>
      <c r="D318" t="s">
        <v>6</v>
      </c>
      <c r="E318">
        <v>82800</v>
      </c>
    </row>
    <row r="319" spans="1:5" x14ac:dyDescent="0.25">
      <c r="A319" t="str">
        <f t="shared" si="5"/>
        <v>P-318</v>
      </c>
      <c r="B319" t="s">
        <v>36</v>
      </c>
      <c r="C319" t="s">
        <v>2607</v>
      </c>
      <c r="D319" t="s">
        <v>6</v>
      </c>
      <c r="E319">
        <v>82800</v>
      </c>
    </row>
    <row r="320" spans="1:5" x14ac:dyDescent="0.25">
      <c r="A320" t="str">
        <f t="shared" si="5"/>
        <v>P-319</v>
      </c>
      <c r="B320" t="s">
        <v>36</v>
      </c>
      <c r="C320" t="s">
        <v>2703</v>
      </c>
      <c r="D320" t="s">
        <v>6</v>
      </c>
      <c r="E320">
        <v>39600</v>
      </c>
    </row>
    <row r="321" spans="1:5" x14ac:dyDescent="0.25">
      <c r="A321" t="str">
        <f t="shared" si="5"/>
        <v>P-320</v>
      </c>
      <c r="B321" t="s">
        <v>36</v>
      </c>
      <c r="C321" t="s">
        <v>2704</v>
      </c>
      <c r="D321" t="s">
        <v>6</v>
      </c>
      <c r="E321">
        <v>39600</v>
      </c>
    </row>
    <row r="322" spans="1:5" x14ac:dyDescent="0.25">
      <c r="A322" t="str">
        <f t="shared" si="5"/>
        <v>P-321</v>
      </c>
      <c r="B322" t="s">
        <v>36</v>
      </c>
      <c r="C322" t="s">
        <v>2705</v>
      </c>
      <c r="D322" t="s">
        <v>6</v>
      </c>
      <c r="E322">
        <v>39600</v>
      </c>
    </row>
    <row r="323" spans="1:5" x14ac:dyDescent="0.25">
      <c r="A323" t="str">
        <f t="shared" si="5"/>
        <v>P-322</v>
      </c>
      <c r="B323" t="s">
        <v>36</v>
      </c>
      <c r="C323" t="s">
        <v>2706</v>
      </c>
      <c r="D323" t="s">
        <v>6</v>
      </c>
      <c r="E323">
        <v>39600</v>
      </c>
    </row>
    <row r="324" spans="1:5" x14ac:dyDescent="0.25">
      <c r="A324" t="str">
        <f t="shared" si="5"/>
        <v>P-323</v>
      </c>
      <c r="B324" t="s">
        <v>36</v>
      </c>
      <c r="C324" t="s">
        <v>2707</v>
      </c>
      <c r="D324" t="s">
        <v>6</v>
      </c>
      <c r="E324">
        <v>39600</v>
      </c>
    </row>
    <row r="325" spans="1:5" x14ac:dyDescent="0.25">
      <c r="A325" t="str">
        <f t="shared" si="5"/>
        <v>P-324</v>
      </c>
      <c r="B325" t="s">
        <v>36</v>
      </c>
      <c r="C325" t="s">
        <v>2712</v>
      </c>
      <c r="D325" t="s">
        <v>6</v>
      </c>
      <c r="E325">
        <v>39600</v>
      </c>
    </row>
    <row r="326" spans="1:5" x14ac:dyDescent="0.25">
      <c r="A326" t="str">
        <f t="shared" si="5"/>
        <v>P-325</v>
      </c>
      <c r="B326" t="s">
        <v>36</v>
      </c>
      <c r="C326" t="s">
        <v>2714</v>
      </c>
      <c r="D326" t="s">
        <v>6</v>
      </c>
      <c r="E326">
        <v>39600</v>
      </c>
    </row>
    <row r="327" spans="1:5" x14ac:dyDescent="0.25">
      <c r="A327" t="str">
        <f t="shared" si="5"/>
        <v>P-326</v>
      </c>
      <c r="B327" t="s">
        <v>36</v>
      </c>
      <c r="C327" t="s">
        <v>2715</v>
      </c>
      <c r="D327" t="s">
        <v>10</v>
      </c>
      <c r="E327">
        <v>112500</v>
      </c>
    </row>
    <row r="328" spans="1:5" x14ac:dyDescent="0.25">
      <c r="A328" t="str">
        <f t="shared" si="5"/>
        <v>P-327</v>
      </c>
      <c r="B328" t="s">
        <v>36</v>
      </c>
      <c r="C328" t="s">
        <v>2716</v>
      </c>
      <c r="D328" t="s">
        <v>10</v>
      </c>
      <c r="E328">
        <v>162000</v>
      </c>
    </row>
    <row r="329" spans="1:5" x14ac:dyDescent="0.25">
      <c r="A329" t="str">
        <f t="shared" si="5"/>
        <v>P-328</v>
      </c>
      <c r="B329" t="s">
        <v>36</v>
      </c>
      <c r="C329" t="s">
        <v>2720</v>
      </c>
      <c r="D329" t="s">
        <v>14</v>
      </c>
      <c r="E329">
        <v>225000</v>
      </c>
    </row>
    <row r="330" spans="1:5" x14ac:dyDescent="0.25">
      <c r="A330" t="str">
        <f t="shared" si="5"/>
        <v>P-329</v>
      </c>
      <c r="B330" t="s">
        <v>36</v>
      </c>
      <c r="C330" t="s">
        <v>2722</v>
      </c>
      <c r="D330" t="s">
        <v>3</v>
      </c>
      <c r="E330">
        <v>45000</v>
      </c>
    </row>
    <row r="331" spans="1:5" x14ac:dyDescent="0.25">
      <c r="A331" t="str">
        <f t="shared" si="5"/>
        <v>P-330</v>
      </c>
      <c r="B331" t="s">
        <v>36</v>
      </c>
      <c r="C331" t="s">
        <v>2608</v>
      </c>
      <c r="D331" t="s">
        <v>3</v>
      </c>
      <c r="E331">
        <v>25200</v>
      </c>
    </row>
    <row r="332" spans="1:5" x14ac:dyDescent="0.25">
      <c r="A332" t="str">
        <f t="shared" ref="A332:A395" si="6">"P-"&amp;ROW()-1</f>
        <v>P-331</v>
      </c>
      <c r="B332" t="s">
        <v>36</v>
      </c>
      <c r="C332" t="s">
        <v>2723</v>
      </c>
      <c r="D332" t="s">
        <v>3</v>
      </c>
      <c r="E332">
        <v>31500</v>
      </c>
    </row>
    <row r="333" spans="1:5" x14ac:dyDescent="0.25">
      <c r="A333" t="str">
        <f t="shared" si="6"/>
        <v>P-332</v>
      </c>
      <c r="B333" t="s">
        <v>36</v>
      </c>
      <c r="C333" t="s">
        <v>2724</v>
      </c>
      <c r="D333" t="s">
        <v>3</v>
      </c>
      <c r="E333">
        <v>22500</v>
      </c>
    </row>
    <row r="334" spans="1:5" x14ac:dyDescent="0.25">
      <c r="A334" t="str">
        <f t="shared" si="6"/>
        <v>P-333</v>
      </c>
      <c r="B334" t="s">
        <v>36</v>
      </c>
      <c r="C334" t="s">
        <v>2726</v>
      </c>
      <c r="D334" t="s">
        <v>20</v>
      </c>
      <c r="E334">
        <v>37350</v>
      </c>
    </row>
    <row r="335" spans="1:5" x14ac:dyDescent="0.25">
      <c r="A335" t="str">
        <f t="shared" si="6"/>
        <v>P-334</v>
      </c>
      <c r="B335" t="s">
        <v>36</v>
      </c>
      <c r="C335" t="s">
        <v>2727</v>
      </c>
      <c r="D335" t="s">
        <v>20</v>
      </c>
      <c r="E335">
        <v>396000</v>
      </c>
    </row>
    <row r="336" spans="1:5" x14ac:dyDescent="0.25">
      <c r="A336" t="str">
        <f t="shared" si="6"/>
        <v>P-335</v>
      </c>
      <c r="B336" t="s">
        <v>36</v>
      </c>
      <c r="C336" t="s">
        <v>2728</v>
      </c>
      <c r="D336" t="s">
        <v>7</v>
      </c>
      <c r="E336">
        <v>13500</v>
      </c>
    </row>
    <row r="337" spans="1:5" x14ac:dyDescent="0.25">
      <c r="A337" t="str">
        <f t="shared" si="6"/>
        <v>P-336</v>
      </c>
      <c r="B337" t="s">
        <v>36</v>
      </c>
      <c r="C337" t="s">
        <v>2729</v>
      </c>
      <c r="D337" t="s">
        <v>7</v>
      </c>
      <c r="E337">
        <v>13500</v>
      </c>
    </row>
    <row r="338" spans="1:5" x14ac:dyDescent="0.25">
      <c r="A338" t="str">
        <f t="shared" si="6"/>
        <v>P-337</v>
      </c>
      <c r="B338" t="s">
        <v>36</v>
      </c>
      <c r="C338" t="s">
        <v>2730</v>
      </c>
      <c r="D338" t="s">
        <v>7</v>
      </c>
      <c r="E338">
        <v>22500</v>
      </c>
    </row>
    <row r="339" spans="1:5" x14ac:dyDescent="0.25">
      <c r="A339" t="str">
        <f t="shared" si="6"/>
        <v>P-338</v>
      </c>
      <c r="B339" t="s">
        <v>36</v>
      </c>
      <c r="C339" t="s">
        <v>2731</v>
      </c>
      <c r="D339" t="s">
        <v>7</v>
      </c>
      <c r="E339">
        <v>22500</v>
      </c>
    </row>
    <row r="340" spans="1:5" x14ac:dyDescent="0.25">
      <c r="A340" t="str">
        <f t="shared" si="6"/>
        <v>P-339</v>
      </c>
      <c r="B340" t="s">
        <v>36</v>
      </c>
      <c r="C340" t="s">
        <v>2732</v>
      </c>
      <c r="D340" t="s">
        <v>7</v>
      </c>
      <c r="E340">
        <v>15300</v>
      </c>
    </row>
    <row r="341" spans="1:5" x14ac:dyDescent="0.25">
      <c r="A341" t="str">
        <f t="shared" si="6"/>
        <v>P-340</v>
      </c>
      <c r="B341" t="s">
        <v>36</v>
      </c>
      <c r="C341" t="s">
        <v>2733</v>
      </c>
      <c r="D341" t="s">
        <v>7</v>
      </c>
      <c r="E341">
        <v>15300</v>
      </c>
    </row>
    <row r="342" spans="1:5" x14ac:dyDescent="0.25">
      <c r="A342" t="str">
        <f t="shared" si="6"/>
        <v>P-341</v>
      </c>
      <c r="B342" t="s">
        <v>36</v>
      </c>
      <c r="C342" t="s">
        <v>2734</v>
      </c>
      <c r="D342" t="s">
        <v>20</v>
      </c>
      <c r="E342">
        <v>243000</v>
      </c>
    </row>
    <row r="343" spans="1:5" x14ac:dyDescent="0.25">
      <c r="A343" t="str">
        <f t="shared" si="6"/>
        <v>P-342</v>
      </c>
      <c r="B343" t="s">
        <v>36</v>
      </c>
      <c r="C343" t="s">
        <v>2735</v>
      </c>
      <c r="D343" t="s">
        <v>9</v>
      </c>
      <c r="E343">
        <v>40500</v>
      </c>
    </row>
    <row r="344" spans="1:5" x14ac:dyDescent="0.25">
      <c r="A344" t="str">
        <f t="shared" si="6"/>
        <v>P-343</v>
      </c>
      <c r="B344" t="s">
        <v>36</v>
      </c>
      <c r="C344" t="s">
        <v>2825</v>
      </c>
      <c r="D344" t="s">
        <v>9</v>
      </c>
      <c r="E344">
        <v>40500</v>
      </c>
    </row>
    <row r="345" spans="1:5" x14ac:dyDescent="0.25">
      <c r="A345" t="str">
        <f t="shared" si="6"/>
        <v>P-344</v>
      </c>
      <c r="B345" t="s">
        <v>36</v>
      </c>
      <c r="C345" t="s">
        <v>2736</v>
      </c>
      <c r="D345" t="s">
        <v>9</v>
      </c>
      <c r="E345">
        <v>40500</v>
      </c>
    </row>
    <row r="346" spans="1:5" x14ac:dyDescent="0.25">
      <c r="A346" t="str">
        <f t="shared" si="6"/>
        <v>P-345</v>
      </c>
      <c r="B346" t="s">
        <v>36</v>
      </c>
      <c r="C346" t="s">
        <v>2737</v>
      </c>
      <c r="D346" t="s">
        <v>6</v>
      </c>
      <c r="E346">
        <v>35100</v>
      </c>
    </row>
    <row r="347" spans="1:5" x14ac:dyDescent="0.25">
      <c r="A347" t="str">
        <f t="shared" si="6"/>
        <v>P-346</v>
      </c>
      <c r="B347" t="s">
        <v>36</v>
      </c>
      <c r="C347" t="s">
        <v>2739</v>
      </c>
      <c r="D347" t="s">
        <v>6</v>
      </c>
      <c r="E347">
        <v>40500</v>
      </c>
    </row>
    <row r="348" spans="1:5" x14ac:dyDescent="0.25">
      <c r="A348" t="str">
        <f t="shared" si="6"/>
        <v>P-347</v>
      </c>
      <c r="B348" t="s">
        <v>36</v>
      </c>
      <c r="C348" t="s">
        <v>2740</v>
      </c>
      <c r="D348" t="s">
        <v>24</v>
      </c>
      <c r="E348">
        <v>314100</v>
      </c>
    </row>
    <row r="349" spans="1:5" x14ac:dyDescent="0.25">
      <c r="A349" t="str">
        <f t="shared" si="6"/>
        <v>P-348</v>
      </c>
      <c r="B349" t="s">
        <v>36</v>
      </c>
      <c r="C349" t="s">
        <v>2826</v>
      </c>
      <c r="D349" t="s">
        <v>4</v>
      </c>
      <c r="E349">
        <v>62100</v>
      </c>
    </row>
    <row r="350" spans="1:5" x14ac:dyDescent="0.25">
      <c r="A350" t="str">
        <f t="shared" si="6"/>
        <v>P-349</v>
      </c>
      <c r="B350" t="s">
        <v>36</v>
      </c>
      <c r="C350" t="s">
        <v>2741</v>
      </c>
      <c r="D350" t="s">
        <v>18</v>
      </c>
      <c r="E350">
        <v>144000</v>
      </c>
    </row>
    <row r="351" spans="1:5" x14ac:dyDescent="0.25">
      <c r="A351" t="str">
        <f t="shared" si="6"/>
        <v>P-350</v>
      </c>
      <c r="B351" t="s">
        <v>36</v>
      </c>
      <c r="C351" t="s">
        <v>2742</v>
      </c>
      <c r="D351" t="s">
        <v>13</v>
      </c>
      <c r="E351">
        <v>225000</v>
      </c>
    </row>
    <row r="352" spans="1:5" x14ac:dyDescent="0.25">
      <c r="A352" t="str">
        <f t="shared" si="6"/>
        <v>P-351</v>
      </c>
      <c r="B352" t="s">
        <v>36</v>
      </c>
      <c r="C352" t="s">
        <v>2743</v>
      </c>
      <c r="D352" t="s">
        <v>5</v>
      </c>
      <c r="E352">
        <v>65700</v>
      </c>
    </row>
    <row r="353" spans="1:5" x14ac:dyDescent="0.25">
      <c r="A353" t="str">
        <f t="shared" si="6"/>
        <v>P-352</v>
      </c>
      <c r="B353" t="s">
        <v>36</v>
      </c>
      <c r="C353" t="s">
        <v>2744</v>
      </c>
      <c r="D353" t="s">
        <v>5</v>
      </c>
      <c r="E353">
        <v>49500</v>
      </c>
    </row>
    <row r="354" spans="1:5" x14ac:dyDescent="0.25">
      <c r="A354" t="str">
        <f t="shared" si="6"/>
        <v>P-353</v>
      </c>
      <c r="B354" t="s">
        <v>36</v>
      </c>
      <c r="C354" t="s">
        <v>2745</v>
      </c>
      <c r="D354" t="s">
        <v>5</v>
      </c>
      <c r="E354">
        <v>94500</v>
      </c>
    </row>
    <row r="355" spans="1:5" x14ac:dyDescent="0.25">
      <c r="A355" t="str">
        <f t="shared" si="6"/>
        <v>P-354</v>
      </c>
      <c r="B355" t="s">
        <v>36</v>
      </c>
      <c r="C355" t="s">
        <v>2746</v>
      </c>
      <c r="D355" t="s">
        <v>13</v>
      </c>
      <c r="E355">
        <v>47700</v>
      </c>
    </row>
    <row r="356" spans="1:5" x14ac:dyDescent="0.25">
      <c r="A356" t="str">
        <f t="shared" si="6"/>
        <v>P-355</v>
      </c>
      <c r="B356" t="s">
        <v>36</v>
      </c>
      <c r="C356" t="s">
        <v>2610</v>
      </c>
      <c r="D356" t="s">
        <v>8</v>
      </c>
      <c r="E356">
        <v>88200</v>
      </c>
    </row>
    <row r="357" spans="1:5" x14ac:dyDescent="0.25">
      <c r="A357" t="str">
        <f t="shared" si="6"/>
        <v>P-356</v>
      </c>
      <c r="B357" t="s">
        <v>36</v>
      </c>
      <c r="C357" t="s">
        <v>2747</v>
      </c>
      <c r="D357" t="s">
        <v>8</v>
      </c>
      <c r="E357">
        <v>88200</v>
      </c>
    </row>
    <row r="358" spans="1:5" x14ac:dyDescent="0.25">
      <c r="A358" t="str">
        <f t="shared" si="6"/>
        <v>P-357</v>
      </c>
      <c r="B358" t="s">
        <v>36</v>
      </c>
      <c r="C358" t="s">
        <v>2748</v>
      </c>
      <c r="D358" t="s">
        <v>8</v>
      </c>
      <c r="E358">
        <v>162000</v>
      </c>
    </row>
    <row r="359" spans="1:5" x14ac:dyDescent="0.25">
      <c r="A359" t="str">
        <f t="shared" si="6"/>
        <v>P-358</v>
      </c>
      <c r="B359" t="s">
        <v>36</v>
      </c>
      <c r="C359" t="s">
        <v>2749</v>
      </c>
      <c r="D359" t="s">
        <v>8</v>
      </c>
      <c r="E359">
        <v>162000</v>
      </c>
    </row>
    <row r="360" spans="1:5" x14ac:dyDescent="0.25">
      <c r="A360" t="str">
        <f t="shared" si="6"/>
        <v>P-359</v>
      </c>
      <c r="B360" t="s">
        <v>36</v>
      </c>
      <c r="C360" t="s">
        <v>2751</v>
      </c>
      <c r="D360" t="s">
        <v>5</v>
      </c>
      <c r="E360">
        <v>247500</v>
      </c>
    </row>
    <row r="361" spans="1:5" x14ac:dyDescent="0.25">
      <c r="A361" t="str">
        <f t="shared" si="6"/>
        <v>P-360</v>
      </c>
      <c r="B361" t="s">
        <v>36</v>
      </c>
      <c r="C361" t="s">
        <v>2827</v>
      </c>
      <c r="D361" t="s">
        <v>5</v>
      </c>
      <c r="E361">
        <v>243000</v>
      </c>
    </row>
    <row r="362" spans="1:5" x14ac:dyDescent="0.25">
      <c r="A362" t="str">
        <f t="shared" si="6"/>
        <v>P-361</v>
      </c>
      <c r="B362" t="s">
        <v>36</v>
      </c>
      <c r="C362" t="s">
        <v>2752</v>
      </c>
      <c r="D362" t="s">
        <v>5</v>
      </c>
      <c r="E362">
        <v>44100</v>
      </c>
    </row>
    <row r="363" spans="1:5" x14ac:dyDescent="0.25">
      <c r="A363" t="str">
        <f t="shared" si="6"/>
        <v>P-362</v>
      </c>
      <c r="B363" t="s">
        <v>36</v>
      </c>
      <c r="C363" t="s">
        <v>2753</v>
      </c>
      <c r="D363" t="s">
        <v>5</v>
      </c>
      <c r="E363">
        <v>49500</v>
      </c>
    </row>
    <row r="364" spans="1:5" x14ac:dyDescent="0.25">
      <c r="A364" t="str">
        <f t="shared" si="6"/>
        <v>P-363</v>
      </c>
      <c r="B364" t="s">
        <v>36</v>
      </c>
      <c r="C364" t="s">
        <v>2754</v>
      </c>
      <c r="D364" t="s">
        <v>5</v>
      </c>
      <c r="E364">
        <v>98100</v>
      </c>
    </row>
    <row r="365" spans="1:5" x14ac:dyDescent="0.25">
      <c r="A365" t="str">
        <f t="shared" si="6"/>
        <v>P-364</v>
      </c>
      <c r="B365" t="s">
        <v>36</v>
      </c>
      <c r="C365" t="s">
        <v>2637</v>
      </c>
      <c r="D365" t="s">
        <v>5</v>
      </c>
      <c r="E365">
        <v>90000</v>
      </c>
    </row>
    <row r="366" spans="1:5" x14ac:dyDescent="0.25">
      <c r="A366" t="str">
        <f t="shared" si="6"/>
        <v>P-365</v>
      </c>
      <c r="B366" t="s">
        <v>36</v>
      </c>
      <c r="C366" t="s">
        <v>2755</v>
      </c>
      <c r="D366" t="s">
        <v>5</v>
      </c>
      <c r="E366">
        <v>98100</v>
      </c>
    </row>
    <row r="367" spans="1:5" x14ac:dyDescent="0.25">
      <c r="A367" t="str">
        <f t="shared" si="6"/>
        <v>P-366</v>
      </c>
      <c r="B367" t="s">
        <v>36</v>
      </c>
      <c r="C367" t="s">
        <v>2757</v>
      </c>
      <c r="D367" t="s">
        <v>15</v>
      </c>
      <c r="E367">
        <v>60750</v>
      </c>
    </row>
    <row r="368" spans="1:5" x14ac:dyDescent="0.25">
      <c r="A368" t="str">
        <f t="shared" si="6"/>
        <v>P-367</v>
      </c>
      <c r="B368" t="s">
        <v>36</v>
      </c>
      <c r="C368" t="s">
        <v>2759</v>
      </c>
      <c r="D368" t="s">
        <v>15</v>
      </c>
      <c r="E368">
        <v>60750</v>
      </c>
    </row>
    <row r="369" spans="1:5" x14ac:dyDescent="0.25">
      <c r="A369" t="str">
        <f t="shared" si="6"/>
        <v>P-368</v>
      </c>
      <c r="B369" t="s">
        <v>36</v>
      </c>
      <c r="C369" t="s">
        <v>2760</v>
      </c>
      <c r="D369" t="s">
        <v>15</v>
      </c>
      <c r="E369">
        <v>65700</v>
      </c>
    </row>
    <row r="370" spans="1:5" x14ac:dyDescent="0.25">
      <c r="A370" t="str">
        <f t="shared" si="6"/>
        <v>P-369</v>
      </c>
      <c r="B370" t="s">
        <v>36</v>
      </c>
      <c r="C370" t="s">
        <v>2761</v>
      </c>
      <c r="D370" t="s">
        <v>15</v>
      </c>
      <c r="E370">
        <v>73800</v>
      </c>
    </row>
    <row r="371" spans="1:5" x14ac:dyDescent="0.25">
      <c r="A371" t="str">
        <f t="shared" si="6"/>
        <v>P-370</v>
      </c>
      <c r="B371" t="s">
        <v>36</v>
      </c>
      <c r="C371" t="s">
        <v>2762</v>
      </c>
      <c r="D371" t="s">
        <v>15</v>
      </c>
      <c r="E371">
        <v>73800</v>
      </c>
    </row>
    <row r="372" spans="1:5" x14ac:dyDescent="0.25">
      <c r="A372" t="str">
        <f t="shared" si="6"/>
        <v>P-371</v>
      </c>
      <c r="B372" t="s">
        <v>36</v>
      </c>
      <c r="C372" t="s">
        <v>2612</v>
      </c>
      <c r="D372" t="s">
        <v>21</v>
      </c>
      <c r="E372">
        <v>145800</v>
      </c>
    </row>
    <row r="373" spans="1:5" x14ac:dyDescent="0.25">
      <c r="A373" t="str">
        <f t="shared" si="6"/>
        <v>P-372</v>
      </c>
      <c r="B373" t="s">
        <v>36</v>
      </c>
      <c r="C373" t="s">
        <v>2763</v>
      </c>
      <c r="D373" t="s">
        <v>15</v>
      </c>
      <c r="E373">
        <v>40500</v>
      </c>
    </row>
    <row r="374" spans="1:5" x14ac:dyDescent="0.25">
      <c r="A374" t="str">
        <f t="shared" si="6"/>
        <v>P-373</v>
      </c>
      <c r="B374" t="s">
        <v>36</v>
      </c>
      <c r="C374" t="s">
        <v>2764</v>
      </c>
      <c r="D374" t="s">
        <v>7</v>
      </c>
      <c r="E374">
        <v>81000</v>
      </c>
    </row>
    <row r="375" spans="1:5" x14ac:dyDescent="0.25">
      <c r="A375" t="str">
        <f t="shared" si="6"/>
        <v>P-374</v>
      </c>
      <c r="B375" t="s">
        <v>36</v>
      </c>
      <c r="C375" t="s">
        <v>2638</v>
      </c>
      <c r="D375" t="s">
        <v>21</v>
      </c>
      <c r="E375">
        <v>145800</v>
      </c>
    </row>
    <row r="376" spans="1:5" x14ac:dyDescent="0.25">
      <c r="A376" t="str">
        <f t="shared" si="6"/>
        <v>P-375</v>
      </c>
      <c r="B376" t="s">
        <v>36</v>
      </c>
      <c r="C376" t="s">
        <v>2615</v>
      </c>
      <c r="D376" t="s">
        <v>21</v>
      </c>
      <c r="E376">
        <v>247500</v>
      </c>
    </row>
    <row r="377" spans="1:5" x14ac:dyDescent="0.25">
      <c r="A377" t="str">
        <f t="shared" si="6"/>
        <v>P-376</v>
      </c>
      <c r="B377" t="s">
        <v>36</v>
      </c>
      <c r="C377" t="s">
        <v>2765</v>
      </c>
      <c r="D377" t="s">
        <v>17</v>
      </c>
      <c r="E377">
        <v>148500</v>
      </c>
    </row>
    <row r="378" spans="1:5" x14ac:dyDescent="0.25">
      <c r="A378" t="str">
        <f t="shared" si="6"/>
        <v>P-377</v>
      </c>
      <c r="B378" t="s">
        <v>36</v>
      </c>
      <c r="C378" t="s">
        <v>2828</v>
      </c>
      <c r="D378" t="s">
        <v>17</v>
      </c>
      <c r="E378">
        <v>78750</v>
      </c>
    </row>
    <row r="379" spans="1:5" x14ac:dyDescent="0.25">
      <c r="A379" t="str">
        <f t="shared" si="6"/>
        <v>P-378</v>
      </c>
      <c r="B379" t="s">
        <v>36</v>
      </c>
      <c r="C379" t="s">
        <v>2829</v>
      </c>
      <c r="D379" t="s">
        <v>17</v>
      </c>
      <c r="E379">
        <v>272000</v>
      </c>
    </row>
    <row r="380" spans="1:5" x14ac:dyDescent="0.25">
      <c r="A380" t="str">
        <f t="shared" si="6"/>
        <v>P-379</v>
      </c>
      <c r="B380" t="s">
        <v>36</v>
      </c>
      <c r="C380" t="s">
        <v>2766</v>
      </c>
      <c r="D380" t="s">
        <v>17</v>
      </c>
      <c r="E380">
        <v>314100</v>
      </c>
    </row>
    <row r="381" spans="1:5" x14ac:dyDescent="0.25">
      <c r="A381" t="str">
        <f t="shared" si="6"/>
        <v>P-380</v>
      </c>
      <c r="B381" t="s">
        <v>36</v>
      </c>
      <c r="C381" t="s">
        <v>2767</v>
      </c>
      <c r="D381" t="s">
        <v>17</v>
      </c>
      <c r="E381">
        <v>116100</v>
      </c>
    </row>
    <row r="382" spans="1:5" x14ac:dyDescent="0.25">
      <c r="A382" t="str">
        <f t="shared" si="6"/>
        <v>P-381</v>
      </c>
      <c r="B382" t="s">
        <v>36</v>
      </c>
      <c r="C382" t="s">
        <v>2768</v>
      </c>
      <c r="D382" t="s">
        <v>17</v>
      </c>
      <c r="E382">
        <v>94500</v>
      </c>
    </row>
    <row r="383" spans="1:5" x14ac:dyDescent="0.25">
      <c r="A383" t="str">
        <f t="shared" si="6"/>
        <v>P-382</v>
      </c>
      <c r="B383" t="s">
        <v>36</v>
      </c>
      <c r="C383" t="s">
        <v>2769</v>
      </c>
      <c r="D383" t="s">
        <v>17</v>
      </c>
      <c r="E383">
        <v>73800</v>
      </c>
    </row>
    <row r="384" spans="1:5" x14ac:dyDescent="0.25">
      <c r="A384" t="str">
        <f t="shared" si="6"/>
        <v>P-383</v>
      </c>
      <c r="B384" t="s">
        <v>36</v>
      </c>
      <c r="C384" t="s">
        <v>2830</v>
      </c>
      <c r="D384" t="s">
        <v>17</v>
      </c>
      <c r="E384">
        <v>131850</v>
      </c>
    </row>
    <row r="385" spans="1:5" x14ac:dyDescent="0.25">
      <c r="A385" t="str">
        <f t="shared" si="6"/>
        <v>P-384</v>
      </c>
      <c r="B385" t="s">
        <v>36</v>
      </c>
      <c r="C385" t="s">
        <v>2831</v>
      </c>
      <c r="D385" t="s">
        <v>18</v>
      </c>
      <c r="E385">
        <v>512100</v>
      </c>
    </row>
    <row r="386" spans="1:5" x14ac:dyDescent="0.25">
      <c r="A386" t="str">
        <f t="shared" si="6"/>
        <v>P-385</v>
      </c>
      <c r="B386" t="s">
        <v>36</v>
      </c>
      <c r="C386" t="s">
        <v>2772</v>
      </c>
      <c r="D386" t="s">
        <v>15</v>
      </c>
      <c r="E386">
        <v>125100</v>
      </c>
    </row>
    <row r="387" spans="1:5" x14ac:dyDescent="0.25">
      <c r="A387" t="str">
        <f t="shared" si="6"/>
        <v>P-386</v>
      </c>
      <c r="B387" t="s">
        <v>36</v>
      </c>
      <c r="C387" t="s">
        <v>2773</v>
      </c>
      <c r="D387" t="s">
        <v>15</v>
      </c>
      <c r="E387">
        <v>81000</v>
      </c>
    </row>
    <row r="388" spans="1:5" x14ac:dyDescent="0.25">
      <c r="A388" t="str">
        <f t="shared" si="6"/>
        <v>P-387</v>
      </c>
      <c r="B388" t="s">
        <v>36</v>
      </c>
      <c r="C388" t="s">
        <v>2774</v>
      </c>
      <c r="D388" t="s">
        <v>18</v>
      </c>
      <c r="E388">
        <v>130000</v>
      </c>
    </row>
    <row r="389" spans="1:5" x14ac:dyDescent="0.25">
      <c r="A389" t="str">
        <f t="shared" si="6"/>
        <v>P-388</v>
      </c>
      <c r="B389" t="s">
        <v>36</v>
      </c>
      <c r="C389" t="s">
        <v>2775</v>
      </c>
      <c r="D389" t="s">
        <v>18</v>
      </c>
      <c r="E389">
        <v>130500</v>
      </c>
    </row>
    <row r="390" spans="1:5" x14ac:dyDescent="0.25">
      <c r="A390" t="str">
        <f t="shared" si="6"/>
        <v>P-389</v>
      </c>
      <c r="B390" t="s">
        <v>36</v>
      </c>
      <c r="C390" t="s">
        <v>2776</v>
      </c>
      <c r="D390" t="s">
        <v>18</v>
      </c>
      <c r="E390">
        <v>130500</v>
      </c>
    </row>
    <row r="391" spans="1:5" x14ac:dyDescent="0.25">
      <c r="A391" t="str">
        <f t="shared" si="6"/>
        <v>P-390</v>
      </c>
      <c r="B391" t="s">
        <v>36</v>
      </c>
      <c r="C391" t="s">
        <v>2778</v>
      </c>
      <c r="D391" t="s">
        <v>15</v>
      </c>
      <c r="E391">
        <v>144000</v>
      </c>
    </row>
    <row r="392" spans="1:5" x14ac:dyDescent="0.25">
      <c r="A392" t="str">
        <f t="shared" si="6"/>
        <v>P-391</v>
      </c>
      <c r="B392" t="s">
        <v>36</v>
      </c>
      <c r="C392" t="s">
        <v>2779</v>
      </c>
      <c r="D392" t="s">
        <v>12</v>
      </c>
      <c r="E392">
        <v>7650</v>
      </c>
    </row>
    <row r="393" spans="1:5" x14ac:dyDescent="0.25">
      <c r="A393" t="str">
        <f t="shared" si="6"/>
        <v>P-392</v>
      </c>
      <c r="B393" t="s">
        <v>36</v>
      </c>
      <c r="C393" t="s">
        <v>2780</v>
      </c>
      <c r="D393" t="s">
        <v>12</v>
      </c>
      <c r="E393">
        <v>34200</v>
      </c>
    </row>
    <row r="394" spans="1:5" x14ac:dyDescent="0.25">
      <c r="A394" t="str">
        <f t="shared" si="6"/>
        <v>P-393</v>
      </c>
      <c r="B394" t="s">
        <v>36</v>
      </c>
      <c r="C394" t="s">
        <v>2781</v>
      </c>
      <c r="D394" t="s">
        <v>6</v>
      </c>
      <c r="E394">
        <v>82800</v>
      </c>
    </row>
    <row r="395" spans="1:5" x14ac:dyDescent="0.25">
      <c r="A395" t="str">
        <f t="shared" si="6"/>
        <v>P-394</v>
      </c>
      <c r="B395" t="s">
        <v>36</v>
      </c>
      <c r="C395" t="s">
        <v>2832</v>
      </c>
      <c r="D395" t="s">
        <v>6</v>
      </c>
      <c r="E395">
        <v>82800</v>
      </c>
    </row>
    <row r="396" spans="1:5" x14ac:dyDescent="0.25">
      <c r="A396" t="str">
        <f t="shared" ref="A396:A459" si="7">"P-"&amp;ROW()-1</f>
        <v>P-395</v>
      </c>
      <c r="B396" t="s">
        <v>36</v>
      </c>
      <c r="C396" t="s">
        <v>2782</v>
      </c>
      <c r="D396" t="s">
        <v>6</v>
      </c>
      <c r="E396">
        <v>82800</v>
      </c>
    </row>
    <row r="397" spans="1:5" x14ac:dyDescent="0.25">
      <c r="A397" t="str">
        <f t="shared" si="7"/>
        <v>P-396</v>
      </c>
      <c r="B397" t="s">
        <v>36</v>
      </c>
      <c r="C397" t="s">
        <v>2783</v>
      </c>
      <c r="D397" t="s">
        <v>14</v>
      </c>
      <c r="E397">
        <v>76500</v>
      </c>
    </row>
    <row r="398" spans="1:5" x14ac:dyDescent="0.25">
      <c r="A398" t="str">
        <f t="shared" si="7"/>
        <v>P-397</v>
      </c>
      <c r="B398" t="s">
        <v>36</v>
      </c>
      <c r="C398" t="s">
        <v>2784</v>
      </c>
      <c r="D398" t="s">
        <v>14</v>
      </c>
      <c r="E398">
        <v>76500</v>
      </c>
    </row>
    <row r="399" spans="1:5" x14ac:dyDescent="0.25">
      <c r="A399" t="str">
        <f t="shared" si="7"/>
        <v>P-398</v>
      </c>
      <c r="B399" t="s">
        <v>36</v>
      </c>
      <c r="C399" t="s">
        <v>2643</v>
      </c>
      <c r="D399" t="s">
        <v>14</v>
      </c>
      <c r="E399">
        <v>76500</v>
      </c>
    </row>
    <row r="400" spans="1:5" x14ac:dyDescent="0.25">
      <c r="A400" t="str">
        <f t="shared" si="7"/>
        <v>P-399</v>
      </c>
      <c r="B400" t="s">
        <v>36</v>
      </c>
      <c r="C400" t="s">
        <v>2785</v>
      </c>
      <c r="D400" t="s">
        <v>14</v>
      </c>
      <c r="E400">
        <v>112500</v>
      </c>
    </row>
    <row r="401" spans="1:5" x14ac:dyDescent="0.25">
      <c r="A401" t="str">
        <f t="shared" si="7"/>
        <v>P-400</v>
      </c>
      <c r="B401" t="s">
        <v>36</v>
      </c>
      <c r="C401" t="s">
        <v>2786</v>
      </c>
      <c r="D401" t="s">
        <v>14</v>
      </c>
      <c r="E401">
        <v>112500</v>
      </c>
    </row>
    <row r="402" spans="1:5" x14ac:dyDescent="0.25">
      <c r="A402" t="str">
        <f t="shared" si="7"/>
        <v>P-401</v>
      </c>
      <c r="B402" t="s">
        <v>36</v>
      </c>
      <c r="C402" t="s">
        <v>2787</v>
      </c>
      <c r="D402" t="s">
        <v>14</v>
      </c>
      <c r="E402">
        <v>112500</v>
      </c>
    </row>
    <row r="403" spans="1:5" x14ac:dyDescent="0.25">
      <c r="A403" t="str">
        <f t="shared" si="7"/>
        <v>P-402</v>
      </c>
      <c r="B403" t="s">
        <v>36</v>
      </c>
      <c r="C403" t="s">
        <v>2788</v>
      </c>
      <c r="D403" t="s">
        <v>14</v>
      </c>
      <c r="E403">
        <v>112500</v>
      </c>
    </row>
    <row r="404" spans="1:5" x14ac:dyDescent="0.25">
      <c r="A404" t="str">
        <f t="shared" si="7"/>
        <v>P-403</v>
      </c>
      <c r="B404" t="s">
        <v>36</v>
      </c>
      <c r="C404" t="s">
        <v>2644</v>
      </c>
      <c r="D404" t="s">
        <v>14</v>
      </c>
      <c r="E404">
        <v>108000</v>
      </c>
    </row>
    <row r="405" spans="1:5" x14ac:dyDescent="0.25">
      <c r="A405" t="str">
        <f t="shared" si="7"/>
        <v>P-404</v>
      </c>
      <c r="B405" t="s">
        <v>36</v>
      </c>
      <c r="C405" t="s">
        <v>2623</v>
      </c>
      <c r="D405" t="s">
        <v>14</v>
      </c>
      <c r="E405">
        <v>108000</v>
      </c>
    </row>
    <row r="406" spans="1:5" x14ac:dyDescent="0.25">
      <c r="A406" t="str">
        <f t="shared" si="7"/>
        <v>P-405</v>
      </c>
      <c r="B406" t="s">
        <v>36</v>
      </c>
      <c r="C406" t="s">
        <v>2790</v>
      </c>
      <c r="D406" t="s">
        <v>14</v>
      </c>
      <c r="E406">
        <v>108000</v>
      </c>
    </row>
    <row r="407" spans="1:5" x14ac:dyDescent="0.25">
      <c r="A407" t="str">
        <f t="shared" si="7"/>
        <v>P-406</v>
      </c>
      <c r="B407" t="s">
        <v>36</v>
      </c>
      <c r="C407" t="s">
        <v>2791</v>
      </c>
      <c r="D407" t="s">
        <v>14</v>
      </c>
      <c r="E407">
        <v>108000</v>
      </c>
    </row>
    <row r="408" spans="1:5" x14ac:dyDescent="0.25">
      <c r="A408" t="str">
        <f t="shared" si="7"/>
        <v>P-407</v>
      </c>
      <c r="B408" t="s">
        <v>36</v>
      </c>
      <c r="C408" t="s">
        <v>2792</v>
      </c>
      <c r="D408" t="s">
        <v>14</v>
      </c>
      <c r="E408">
        <v>108000</v>
      </c>
    </row>
    <row r="409" spans="1:5" x14ac:dyDescent="0.25">
      <c r="A409" t="str">
        <f t="shared" si="7"/>
        <v>P-408</v>
      </c>
      <c r="B409" t="s">
        <v>36</v>
      </c>
      <c r="C409" t="s">
        <v>2794</v>
      </c>
      <c r="D409" t="s">
        <v>3</v>
      </c>
      <c r="E409">
        <v>17100</v>
      </c>
    </row>
    <row r="410" spans="1:5" x14ac:dyDescent="0.25">
      <c r="A410" t="str">
        <f t="shared" si="7"/>
        <v>P-409</v>
      </c>
      <c r="B410" t="s">
        <v>36</v>
      </c>
      <c r="C410" t="s">
        <v>2795</v>
      </c>
      <c r="D410" t="s">
        <v>3</v>
      </c>
      <c r="E410">
        <v>34200</v>
      </c>
    </row>
    <row r="411" spans="1:5" x14ac:dyDescent="0.25">
      <c r="A411" t="str">
        <f t="shared" si="7"/>
        <v>P-410</v>
      </c>
      <c r="B411" t="s">
        <v>36</v>
      </c>
      <c r="C411" t="s">
        <v>2796</v>
      </c>
      <c r="D411" t="s">
        <v>3</v>
      </c>
      <c r="E411">
        <v>36900</v>
      </c>
    </row>
    <row r="412" spans="1:5" x14ac:dyDescent="0.25">
      <c r="A412" t="str">
        <f t="shared" si="7"/>
        <v>P-411</v>
      </c>
      <c r="B412" t="s">
        <v>36</v>
      </c>
      <c r="C412" t="s">
        <v>2797</v>
      </c>
      <c r="E412">
        <v>29700</v>
      </c>
    </row>
    <row r="413" spans="1:5" x14ac:dyDescent="0.25">
      <c r="A413" t="str">
        <f t="shared" si="7"/>
        <v>P-412</v>
      </c>
      <c r="B413" t="s">
        <v>36</v>
      </c>
      <c r="C413" t="s">
        <v>2798</v>
      </c>
      <c r="D413" t="s">
        <v>3</v>
      </c>
      <c r="E413">
        <v>25200</v>
      </c>
    </row>
    <row r="414" spans="1:5" x14ac:dyDescent="0.25">
      <c r="A414" t="str">
        <f t="shared" si="7"/>
        <v>P-413</v>
      </c>
      <c r="B414" t="s">
        <v>36</v>
      </c>
      <c r="C414" t="s">
        <v>2799</v>
      </c>
      <c r="D414" t="s">
        <v>3</v>
      </c>
      <c r="E414">
        <v>34200</v>
      </c>
    </row>
    <row r="415" spans="1:5" x14ac:dyDescent="0.25">
      <c r="A415" t="str">
        <f t="shared" si="7"/>
        <v>P-414</v>
      </c>
      <c r="B415" t="s">
        <v>36</v>
      </c>
      <c r="C415" t="s">
        <v>2802</v>
      </c>
      <c r="D415" t="s">
        <v>3</v>
      </c>
      <c r="E415">
        <v>36000</v>
      </c>
    </row>
    <row r="416" spans="1:5" x14ac:dyDescent="0.25">
      <c r="A416" t="str">
        <f t="shared" si="7"/>
        <v>P-415</v>
      </c>
      <c r="B416" t="s">
        <v>36</v>
      </c>
      <c r="C416" t="s">
        <v>2803</v>
      </c>
      <c r="D416" t="s">
        <v>3</v>
      </c>
      <c r="E416">
        <v>36900</v>
      </c>
    </row>
    <row r="417" spans="1:5" x14ac:dyDescent="0.25">
      <c r="A417" t="str">
        <f t="shared" si="7"/>
        <v>P-416</v>
      </c>
      <c r="B417" t="s">
        <v>36</v>
      </c>
      <c r="C417" t="s">
        <v>2804</v>
      </c>
      <c r="D417" t="s">
        <v>3</v>
      </c>
      <c r="E417">
        <v>29700</v>
      </c>
    </row>
    <row r="418" spans="1:5" x14ac:dyDescent="0.25">
      <c r="A418" t="str">
        <f t="shared" si="7"/>
        <v>P-417</v>
      </c>
      <c r="B418" t="s">
        <v>36</v>
      </c>
      <c r="C418" t="s">
        <v>2805</v>
      </c>
      <c r="D418" t="s">
        <v>3</v>
      </c>
      <c r="E418">
        <v>26100</v>
      </c>
    </row>
    <row r="419" spans="1:5" x14ac:dyDescent="0.25">
      <c r="A419" t="str">
        <f t="shared" si="7"/>
        <v>P-418</v>
      </c>
      <c r="B419" t="s">
        <v>36</v>
      </c>
      <c r="C419" t="s">
        <v>2806</v>
      </c>
      <c r="D419" t="s">
        <v>3</v>
      </c>
      <c r="E419">
        <v>17100</v>
      </c>
    </row>
    <row r="420" spans="1:5" x14ac:dyDescent="0.25">
      <c r="A420" t="str">
        <f t="shared" si="7"/>
        <v>P-419</v>
      </c>
      <c r="B420" t="s">
        <v>36</v>
      </c>
      <c r="C420" t="s">
        <v>2807</v>
      </c>
      <c r="D420" t="s">
        <v>3</v>
      </c>
      <c r="E420">
        <v>29700</v>
      </c>
    </row>
    <row r="421" spans="1:5" x14ac:dyDescent="0.25">
      <c r="A421" t="str">
        <f t="shared" si="7"/>
        <v>P-420</v>
      </c>
      <c r="B421" t="s">
        <v>36</v>
      </c>
      <c r="C421" t="s">
        <v>2808</v>
      </c>
      <c r="D421" t="s">
        <v>3</v>
      </c>
      <c r="E421">
        <v>34200</v>
      </c>
    </row>
    <row r="422" spans="1:5" x14ac:dyDescent="0.25">
      <c r="A422" t="str">
        <f t="shared" si="7"/>
        <v>P-421</v>
      </c>
      <c r="B422" t="s">
        <v>36</v>
      </c>
      <c r="C422" t="s">
        <v>2809</v>
      </c>
      <c r="D422" t="s">
        <v>3</v>
      </c>
      <c r="E422">
        <v>27000</v>
      </c>
    </row>
    <row r="423" spans="1:5" x14ac:dyDescent="0.25">
      <c r="A423" t="str">
        <f t="shared" si="7"/>
        <v>P-422</v>
      </c>
      <c r="B423" t="s">
        <v>36</v>
      </c>
      <c r="C423" t="s">
        <v>2810</v>
      </c>
      <c r="D423" t="s">
        <v>10</v>
      </c>
      <c r="E423">
        <v>348300</v>
      </c>
    </row>
    <row r="424" spans="1:5" x14ac:dyDescent="0.25">
      <c r="A424" t="str">
        <f t="shared" si="7"/>
        <v>P-423</v>
      </c>
      <c r="B424" t="s">
        <v>36</v>
      </c>
      <c r="C424" t="s">
        <v>2811</v>
      </c>
      <c r="D424" t="s">
        <v>7</v>
      </c>
      <c r="E424">
        <v>225000</v>
      </c>
    </row>
    <row r="425" spans="1:5" x14ac:dyDescent="0.25">
      <c r="A425" t="str">
        <f t="shared" si="7"/>
        <v>P-424</v>
      </c>
      <c r="B425" t="s">
        <v>37</v>
      </c>
      <c r="C425" t="s">
        <v>2624</v>
      </c>
      <c r="D425" t="s">
        <v>19</v>
      </c>
      <c r="E425">
        <v>57150</v>
      </c>
    </row>
    <row r="426" spans="1:5" x14ac:dyDescent="0.25">
      <c r="A426" t="str">
        <f t="shared" si="7"/>
        <v>P-425</v>
      </c>
      <c r="B426" t="s">
        <v>37</v>
      </c>
      <c r="C426" t="s">
        <v>2646</v>
      </c>
      <c r="D426" t="s">
        <v>19</v>
      </c>
      <c r="E426">
        <v>71100</v>
      </c>
    </row>
    <row r="427" spans="1:5" x14ac:dyDescent="0.25">
      <c r="A427" t="str">
        <f t="shared" si="7"/>
        <v>P-426</v>
      </c>
      <c r="B427" t="s">
        <v>37</v>
      </c>
      <c r="C427" t="s">
        <v>2626</v>
      </c>
      <c r="D427" t="s">
        <v>19</v>
      </c>
      <c r="E427">
        <v>80100</v>
      </c>
    </row>
    <row r="428" spans="1:5" x14ac:dyDescent="0.25">
      <c r="A428" t="str">
        <f t="shared" si="7"/>
        <v>P-427</v>
      </c>
      <c r="B428" t="s">
        <v>37</v>
      </c>
      <c r="C428" t="s">
        <v>2651</v>
      </c>
      <c r="D428" t="s">
        <v>11</v>
      </c>
      <c r="E428">
        <v>202500</v>
      </c>
    </row>
    <row r="429" spans="1:5" x14ac:dyDescent="0.25">
      <c r="A429" t="str">
        <f t="shared" si="7"/>
        <v>P-428</v>
      </c>
      <c r="B429" t="s">
        <v>37</v>
      </c>
      <c r="C429" t="s">
        <v>2833</v>
      </c>
      <c r="D429" t="s">
        <v>11</v>
      </c>
      <c r="E429">
        <v>198000</v>
      </c>
    </row>
    <row r="430" spans="1:5" x14ac:dyDescent="0.25">
      <c r="A430" t="str">
        <f t="shared" si="7"/>
        <v>P-429</v>
      </c>
      <c r="B430" t="s">
        <v>37</v>
      </c>
      <c r="C430" t="s">
        <v>2653</v>
      </c>
      <c r="D430" t="s">
        <v>12</v>
      </c>
      <c r="E430">
        <v>13500</v>
      </c>
    </row>
    <row r="431" spans="1:5" x14ac:dyDescent="0.25">
      <c r="A431" t="str">
        <f t="shared" si="7"/>
        <v>P-430</v>
      </c>
      <c r="B431" t="s">
        <v>37</v>
      </c>
      <c r="C431" t="s">
        <v>2655</v>
      </c>
      <c r="D431" t="s">
        <v>15</v>
      </c>
      <c r="E431">
        <v>261000</v>
      </c>
    </row>
    <row r="432" spans="1:5" x14ac:dyDescent="0.25">
      <c r="A432" t="str">
        <f t="shared" si="7"/>
        <v>P-431</v>
      </c>
      <c r="B432" t="s">
        <v>37</v>
      </c>
      <c r="C432" t="s">
        <v>2591</v>
      </c>
      <c r="D432" t="s">
        <v>18</v>
      </c>
      <c r="E432">
        <v>144000</v>
      </c>
    </row>
    <row r="433" spans="1:5" x14ac:dyDescent="0.25">
      <c r="A433" t="str">
        <f t="shared" si="7"/>
        <v>P-432</v>
      </c>
      <c r="B433" t="s">
        <v>37</v>
      </c>
      <c r="C433" t="s">
        <v>2592</v>
      </c>
      <c r="D433" t="s">
        <v>18</v>
      </c>
      <c r="E433">
        <v>144000</v>
      </c>
    </row>
    <row r="434" spans="1:5" x14ac:dyDescent="0.25">
      <c r="A434" t="str">
        <f t="shared" si="7"/>
        <v>P-433</v>
      </c>
      <c r="B434" t="s">
        <v>37</v>
      </c>
      <c r="C434" t="s">
        <v>2656</v>
      </c>
      <c r="D434" t="s">
        <v>15</v>
      </c>
      <c r="E434">
        <v>243000</v>
      </c>
    </row>
    <row r="435" spans="1:5" x14ac:dyDescent="0.25">
      <c r="A435" t="str">
        <f t="shared" si="7"/>
        <v>P-434</v>
      </c>
      <c r="B435" t="s">
        <v>37</v>
      </c>
      <c r="C435" t="s">
        <v>2657</v>
      </c>
      <c r="D435" t="s">
        <v>15</v>
      </c>
      <c r="E435">
        <v>243000</v>
      </c>
    </row>
    <row r="436" spans="1:5" x14ac:dyDescent="0.25">
      <c r="A436" t="str">
        <f t="shared" si="7"/>
        <v>P-435</v>
      </c>
      <c r="B436" t="s">
        <v>37</v>
      </c>
      <c r="C436" t="s">
        <v>2658</v>
      </c>
      <c r="D436" t="s">
        <v>15</v>
      </c>
      <c r="E436">
        <v>81000</v>
      </c>
    </row>
    <row r="437" spans="1:5" x14ac:dyDescent="0.25">
      <c r="A437" t="str">
        <f t="shared" si="7"/>
        <v>P-436</v>
      </c>
      <c r="B437" t="s">
        <v>37</v>
      </c>
      <c r="C437" t="s">
        <v>2659</v>
      </c>
      <c r="D437" t="s">
        <v>15</v>
      </c>
      <c r="E437">
        <v>81000</v>
      </c>
    </row>
    <row r="438" spans="1:5" x14ac:dyDescent="0.25">
      <c r="A438" t="str">
        <f t="shared" si="7"/>
        <v>P-437</v>
      </c>
      <c r="B438" t="s">
        <v>37</v>
      </c>
      <c r="C438" t="s">
        <v>2660</v>
      </c>
      <c r="D438" t="s">
        <v>5</v>
      </c>
      <c r="E438">
        <v>41400</v>
      </c>
    </row>
    <row r="439" spans="1:5" x14ac:dyDescent="0.25">
      <c r="A439" t="str">
        <f t="shared" si="7"/>
        <v>P-438</v>
      </c>
      <c r="B439" t="s">
        <v>37</v>
      </c>
      <c r="C439" t="s">
        <v>2661</v>
      </c>
      <c r="D439" t="s">
        <v>5</v>
      </c>
      <c r="E439">
        <v>98100</v>
      </c>
    </row>
    <row r="440" spans="1:5" x14ac:dyDescent="0.25">
      <c r="A440" t="str">
        <f t="shared" si="7"/>
        <v>P-439</v>
      </c>
      <c r="B440" t="s">
        <v>37</v>
      </c>
      <c r="C440" t="s">
        <v>2662</v>
      </c>
      <c r="D440" t="s">
        <v>5</v>
      </c>
      <c r="E440">
        <v>107100</v>
      </c>
    </row>
    <row r="441" spans="1:5" x14ac:dyDescent="0.25">
      <c r="A441" t="str">
        <f t="shared" si="7"/>
        <v>P-440</v>
      </c>
      <c r="B441" t="s">
        <v>37</v>
      </c>
      <c r="C441" t="s">
        <v>2594</v>
      </c>
      <c r="D441" t="s">
        <v>3</v>
      </c>
      <c r="E441">
        <v>17100</v>
      </c>
    </row>
    <row r="442" spans="1:5" x14ac:dyDescent="0.25">
      <c r="A442" t="str">
        <f t="shared" si="7"/>
        <v>P-441</v>
      </c>
      <c r="B442" t="s">
        <v>37</v>
      </c>
      <c r="C442" t="s">
        <v>2663</v>
      </c>
      <c r="D442" t="s">
        <v>3</v>
      </c>
      <c r="E442">
        <v>27000</v>
      </c>
    </row>
    <row r="443" spans="1:5" x14ac:dyDescent="0.25">
      <c r="A443" t="str">
        <f t="shared" si="7"/>
        <v>P-442</v>
      </c>
      <c r="B443" t="s">
        <v>37</v>
      </c>
      <c r="C443" t="s">
        <v>2596</v>
      </c>
      <c r="D443" t="s">
        <v>3</v>
      </c>
      <c r="E443">
        <v>13050</v>
      </c>
    </row>
    <row r="444" spans="1:5" x14ac:dyDescent="0.25">
      <c r="A444" t="str">
        <f t="shared" si="7"/>
        <v>P-443</v>
      </c>
      <c r="B444" t="s">
        <v>37</v>
      </c>
      <c r="C444" t="s">
        <v>2664</v>
      </c>
      <c r="D444" t="s">
        <v>3</v>
      </c>
      <c r="E444">
        <v>18000</v>
      </c>
    </row>
    <row r="445" spans="1:5" x14ac:dyDescent="0.25">
      <c r="A445" t="str">
        <f t="shared" si="7"/>
        <v>P-444</v>
      </c>
      <c r="B445" t="s">
        <v>37</v>
      </c>
      <c r="C445" t="s">
        <v>2631</v>
      </c>
      <c r="D445" t="s">
        <v>3</v>
      </c>
      <c r="E445">
        <v>27000</v>
      </c>
    </row>
    <row r="446" spans="1:5" x14ac:dyDescent="0.25">
      <c r="A446" t="str">
        <f t="shared" si="7"/>
        <v>P-445</v>
      </c>
      <c r="B446" t="s">
        <v>37</v>
      </c>
      <c r="C446" t="s">
        <v>2665</v>
      </c>
      <c r="D446" t="s">
        <v>3</v>
      </c>
      <c r="E446">
        <v>14400</v>
      </c>
    </row>
    <row r="447" spans="1:5" x14ac:dyDescent="0.25">
      <c r="A447" t="str">
        <f t="shared" si="7"/>
        <v>P-446</v>
      </c>
      <c r="B447" t="s">
        <v>37</v>
      </c>
      <c r="C447" t="s">
        <v>2666</v>
      </c>
      <c r="D447" t="s">
        <v>7</v>
      </c>
      <c r="E447">
        <v>38700</v>
      </c>
    </row>
    <row r="448" spans="1:5" x14ac:dyDescent="0.25">
      <c r="A448" t="str">
        <f t="shared" si="7"/>
        <v>P-447</v>
      </c>
      <c r="B448" t="s">
        <v>37</v>
      </c>
      <c r="C448" t="s">
        <v>2667</v>
      </c>
      <c r="D448" t="s">
        <v>7</v>
      </c>
      <c r="E448">
        <v>38700</v>
      </c>
    </row>
    <row r="449" spans="1:5" x14ac:dyDescent="0.25">
      <c r="A449" t="str">
        <f t="shared" si="7"/>
        <v>P-448</v>
      </c>
      <c r="B449" t="s">
        <v>37</v>
      </c>
      <c r="C449" t="s">
        <v>2668</v>
      </c>
      <c r="D449" t="s">
        <v>18</v>
      </c>
      <c r="E449">
        <v>103500</v>
      </c>
    </row>
    <row r="450" spans="1:5" x14ac:dyDescent="0.25">
      <c r="A450" t="str">
        <f t="shared" si="7"/>
        <v>P-449</v>
      </c>
      <c r="B450" t="s">
        <v>37</v>
      </c>
      <c r="C450" t="s">
        <v>2815</v>
      </c>
      <c r="D450" t="s">
        <v>16</v>
      </c>
      <c r="E450">
        <v>170100</v>
      </c>
    </row>
    <row r="451" spans="1:5" x14ac:dyDescent="0.25">
      <c r="A451" t="str">
        <f t="shared" si="7"/>
        <v>P-450</v>
      </c>
      <c r="B451" t="s">
        <v>37</v>
      </c>
      <c r="C451" t="s">
        <v>2816</v>
      </c>
      <c r="D451" t="s">
        <v>16</v>
      </c>
      <c r="E451">
        <v>197100</v>
      </c>
    </row>
    <row r="452" spans="1:5" x14ac:dyDescent="0.25">
      <c r="A452" t="str">
        <f t="shared" si="7"/>
        <v>P-451</v>
      </c>
      <c r="B452" t="s">
        <v>37</v>
      </c>
      <c r="C452" t="s">
        <v>2669</v>
      </c>
      <c r="E452">
        <v>170100</v>
      </c>
    </row>
    <row r="453" spans="1:5" x14ac:dyDescent="0.25">
      <c r="A453" t="str">
        <f t="shared" si="7"/>
        <v>P-452</v>
      </c>
      <c r="B453" t="s">
        <v>37</v>
      </c>
      <c r="C453" t="s">
        <v>2817</v>
      </c>
      <c r="D453" t="s">
        <v>16</v>
      </c>
      <c r="E453">
        <v>170100</v>
      </c>
    </row>
    <row r="454" spans="1:5" x14ac:dyDescent="0.25">
      <c r="A454" t="str">
        <f t="shared" si="7"/>
        <v>P-453</v>
      </c>
      <c r="B454" t="s">
        <v>37</v>
      </c>
      <c r="C454" t="s">
        <v>2670</v>
      </c>
      <c r="D454" t="s">
        <v>7</v>
      </c>
      <c r="E454">
        <v>75000</v>
      </c>
    </row>
    <row r="455" spans="1:5" x14ac:dyDescent="0.25">
      <c r="A455" t="str">
        <f t="shared" si="7"/>
        <v>P-454</v>
      </c>
      <c r="B455" t="s">
        <v>37</v>
      </c>
      <c r="C455" t="s">
        <v>2673</v>
      </c>
      <c r="D455" t="s">
        <v>18</v>
      </c>
      <c r="E455">
        <v>234000</v>
      </c>
    </row>
    <row r="456" spans="1:5" x14ac:dyDescent="0.25">
      <c r="A456" t="str">
        <f t="shared" si="7"/>
        <v>P-455</v>
      </c>
      <c r="B456" t="s">
        <v>37</v>
      </c>
      <c r="C456" t="s">
        <v>2834</v>
      </c>
      <c r="D456" t="s">
        <v>18</v>
      </c>
      <c r="E456">
        <v>272000</v>
      </c>
    </row>
    <row r="457" spans="1:5" x14ac:dyDescent="0.25">
      <c r="A457" t="str">
        <f t="shared" si="7"/>
        <v>P-456</v>
      </c>
      <c r="B457" t="s">
        <v>37</v>
      </c>
      <c r="C457" t="s">
        <v>2835</v>
      </c>
      <c r="D457" t="s">
        <v>18</v>
      </c>
      <c r="E457">
        <v>117000</v>
      </c>
    </row>
    <row r="458" spans="1:5" x14ac:dyDescent="0.25">
      <c r="A458" t="str">
        <f t="shared" si="7"/>
        <v>P-457</v>
      </c>
      <c r="B458" t="s">
        <v>37</v>
      </c>
      <c r="C458" t="s">
        <v>2818</v>
      </c>
      <c r="D458" t="s">
        <v>18</v>
      </c>
      <c r="E458">
        <v>207000</v>
      </c>
    </row>
    <row r="459" spans="1:5" x14ac:dyDescent="0.25">
      <c r="A459" t="str">
        <f t="shared" si="7"/>
        <v>P-458</v>
      </c>
      <c r="B459" t="s">
        <v>37</v>
      </c>
      <c r="C459" t="s">
        <v>2819</v>
      </c>
      <c r="D459" t="s">
        <v>18</v>
      </c>
      <c r="E459">
        <v>224100</v>
      </c>
    </row>
    <row r="460" spans="1:5" x14ac:dyDescent="0.25">
      <c r="A460" t="str">
        <f t="shared" ref="A460:A523" si="8">"P-"&amp;ROW()-1</f>
        <v>P-459</v>
      </c>
      <c r="B460" t="s">
        <v>37</v>
      </c>
      <c r="C460" t="s">
        <v>2836</v>
      </c>
      <c r="D460" t="s">
        <v>18</v>
      </c>
      <c r="E460">
        <v>207000</v>
      </c>
    </row>
    <row r="461" spans="1:5" x14ac:dyDescent="0.25">
      <c r="A461" t="str">
        <f t="shared" si="8"/>
        <v>P-460</v>
      </c>
      <c r="B461" t="s">
        <v>37</v>
      </c>
      <c r="C461" t="s">
        <v>2677</v>
      </c>
      <c r="D461" t="s">
        <v>9</v>
      </c>
      <c r="E461">
        <v>50000</v>
      </c>
    </row>
    <row r="462" spans="1:5" x14ac:dyDescent="0.25">
      <c r="A462" t="str">
        <f t="shared" si="8"/>
        <v>P-461</v>
      </c>
      <c r="B462" t="s">
        <v>37</v>
      </c>
      <c r="C462" t="s">
        <v>2837</v>
      </c>
      <c r="D462" t="s">
        <v>9</v>
      </c>
      <c r="E462">
        <v>57150</v>
      </c>
    </row>
    <row r="463" spans="1:5" x14ac:dyDescent="0.25">
      <c r="A463" t="str">
        <f t="shared" si="8"/>
        <v>P-462</v>
      </c>
      <c r="B463" t="s">
        <v>37</v>
      </c>
      <c r="C463" t="s">
        <v>2838</v>
      </c>
      <c r="D463" t="s">
        <v>9</v>
      </c>
      <c r="E463">
        <v>57150</v>
      </c>
    </row>
    <row r="464" spans="1:5" x14ac:dyDescent="0.25">
      <c r="A464" t="str">
        <f t="shared" si="8"/>
        <v>P-463</v>
      </c>
      <c r="B464" t="s">
        <v>37</v>
      </c>
      <c r="C464" t="s">
        <v>2679</v>
      </c>
      <c r="D464" t="s">
        <v>9</v>
      </c>
      <c r="E464">
        <v>112500</v>
      </c>
    </row>
    <row r="465" spans="1:5" x14ac:dyDescent="0.25">
      <c r="A465" t="str">
        <f t="shared" si="8"/>
        <v>P-464</v>
      </c>
      <c r="B465" t="s">
        <v>37</v>
      </c>
      <c r="C465" t="s">
        <v>2820</v>
      </c>
      <c r="D465" t="s">
        <v>9</v>
      </c>
      <c r="E465">
        <v>89100</v>
      </c>
    </row>
    <row r="466" spans="1:5" x14ac:dyDescent="0.25">
      <c r="A466" t="str">
        <f t="shared" si="8"/>
        <v>P-465</v>
      </c>
      <c r="B466" t="s">
        <v>37</v>
      </c>
      <c r="C466" t="s">
        <v>2680</v>
      </c>
      <c r="D466" t="s">
        <v>11</v>
      </c>
      <c r="E466">
        <v>76500</v>
      </c>
    </row>
    <row r="467" spans="1:5" x14ac:dyDescent="0.25">
      <c r="A467" t="str">
        <f t="shared" si="8"/>
        <v>P-466</v>
      </c>
      <c r="B467" t="s">
        <v>37</v>
      </c>
      <c r="C467" t="s">
        <v>2681</v>
      </c>
      <c r="D467" t="s">
        <v>11</v>
      </c>
      <c r="E467">
        <v>160000</v>
      </c>
    </row>
    <row r="468" spans="1:5" x14ac:dyDescent="0.25">
      <c r="A468" t="str">
        <f t="shared" si="8"/>
        <v>P-467</v>
      </c>
      <c r="B468" t="s">
        <v>37</v>
      </c>
      <c r="C468" t="s">
        <v>2682</v>
      </c>
      <c r="D468" t="s">
        <v>11</v>
      </c>
      <c r="E468">
        <v>177500</v>
      </c>
    </row>
    <row r="469" spans="1:5" x14ac:dyDescent="0.25">
      <c r="A469" t="str">
        <f t="shared" si="8"/>
        <v>P-468</v>
      </c>
      <c r="B469" t="s">
        <v>37</v>
      </c>
      <c r="C469" t="s">
        <v>2684</v>
      </c>
      <c r="D469" t="s">
        <v>11</v>
      </c>
      <c r="E469">
        <v>440100</v>
      </c>
    </row>
    <row r="470" spans="1:5" x14ac:dyDescent="0.25">
      <c r="A470" t="str">
        <f t="shared" si="8"/>
        <v>P-469</v>
      </c>
      <c r="B470" t="s">
        <v>37</v>
      </c>
      <c r="C470" t="s">
        <v>2839</v>
      </c>
      <c r="D470" t="s">
        <v>11</v>
      </c>
      <c r="E470">
        <v>1331100</v>
      </c>
    </row>
    <row r="471" spans="1:5" x14ac:dyDescent="0.25">
      <c r="A471" t="str">
        <f t="shared" si="8"/>
        <v>P-470</v>
      </c>
      <c r="B471" t="s">
        <v>37</v>
      </c>
      <c r="C471" t="s">
        <v>2840</v>
      </c>
      <c r="D471" t="s">
        <v>11</v>
      </c>
      <c r="E471">
        <v>354000</v>
      </c>
    </row>
    <row r="472" spans="1:5" x14ac:dyDescent="0.25">
      <c r="A472" t="str">
        <f t="shared" si="8"/>
        <v>P-471</v>
      </c>
      <c r="B472" t="s">
        <v>37</v>
      </c>
      <c r="C472" t="s">
        <v>2841</v>
      </c>
      <c r="D472" t="s">
        <v>11</v>
      </c>
      <c r="E472">
        <v>372000</v>
      </c>
    </row>
    <row r="473" spans="1:5" x14ac:dyDescent="0.25">
      <c r="A473" t="str">
        <f t="shared" si="8"/>
        <v>P-472</v>
      </c>
      <c r="B473" t="s">
        <v>37</v>
      </c>
      <c r="C473" t="s">
        <v>2842</v>
      </c>
      <c r="E473">
        <v>347000</v>
      </c>
    </row>
    <row r="474" spans="1:5" x14ac:dyDescent="0.25">
      <c r="A474" t="str">
        <f t="shared" si="8"/>
        <v>P-473</v>
      </c>
      <c r="B474" t="s">
        <v>37</v>
      </c>
      <c r="C474" t="s">
        <v>2687</v>
      </c>
      <c r="D474" t="s">
        <v>15</v>
      </c>
      <c r="E474">
        <v>500000</v>
      </c>
    </row>
    <row r="475" spans="1:5" x14ac:dyDescent="0.25">
      <c r="A475" t="str">
        <f t="shared" si="8"/>
        <v>P-474</v>
      </c>
      <c r="B475" t="s">
        <v>37</v>
      </c>
      <c r="C475" t="s">
        <v>2843</v>
      </c>
      <c r="D475" t="s">
        <v>15</v>
      </c>
      <c r="E475">
        <v>500000</v>
      </c>
    </row>
    <row r="476" spans="1:5" x14ac:dyDescent="0.25">
      <c r="A476" t="str">
        <f t="shared" si="8"/>
        <v>P-475</v>
      </c>
      <c r="B476" t="s">
        <v>37</v>
      </c>
      <c r="C476" t="s">
        <v>2689</v>
      </c>
      <c r="D476" t="s">
        <v>15</v>
      </c>
      <c r="E476">
        <v>90000</v>
      </c>
    </row>
    <row r="477" spans="1:5" x14ac:dyDescent="0.25">
      <c r="A477" t="str">
        <f t="shared" si="8"/>
        <v>P-476</v>
      </c>
      <c r="B477" t="s">
        <v>37</v>
      </c>
      <c r="C477" t="s">
        <v>2690</v>
      </c>
      <c r="D477" t="s">
        <v>12</v>
      </c>
      <c r="E477">
        <v>11700</v>
      </c>
    </row>
    <row r="478" spans="1:5" x14ac:dyDescent="0.25">
      <c r="A478" t="str">
        <f t="shared" si="8"/>
        <v>P-477</v>
      </c>
      <c r="B478" t="s">
        <v>37</v>
      </c>
      <c r="C478" t="s">
        <v>2691</v>
      </c>
      <c r="D478" t="s">
        <v>12</v>
      </c>
      <c r="E478">
        <v>24500</v>
      </c>
    </row>
    <row r="479" spans="1:5" x14ac:dyDescent="0.25">
      <c r="A479" t="str">
        <f t="shared" si="8"/>
        <v>P-478</v>
      </c>
      <c r="B479" t="s">
        <v>37</v>
      </c>
      <c r="C479" t="s">
        <v>2692</v>
      </c>
      <c r="D479" t="s">
        <v>12</v>
      </c>
      <c r="E479">
        <v>41000</v>
      </c>
    </row>
    <row r="480" spans="1:5" x14ac:dyDescent="0.25">
      <c r="A480" t="str">
        <f t="shared" si="8"/>
        <v>P-479</v>
      </c>
      <c r="B480" t="s">
        <v>37</v>
      </c>
      <c r="C480" t="s">
        <v>2844</v>
      </c>
      <c r="D480" t="s">
        <v>12</v>
      </c>
      <c r="E480">
        <v>49000</v>
      </c>
    </row>
    <row r="481" spans="1:5" x14ac:dyDescent="0.25">
      <c r="A481" t="str">
        <f t="shared" si="8"/>
        <v>P-480</v>
      </c>
      <c r="B481" t="s">
        <v>37</v>
      </c>
      <c r="C481" t="s">
        <v>2693</v>
      </c>
      <c r="D481" t="s">
        <v>16</v>
      </c>
      <c r="E481">
        <v>134100</v>
      </c>
    </row>
    <row r="482" spans="1:5" x14ac:dyDescent="0.25">
      <c r="A482" t="str">
        <f t="shared" si="8"/>
        <v>P-481</v>
      </c>
      <c r="B482" t="s">
        <v>37</v>
      </c>
      <c r="C482" t="s">
        <v>2845</v>
      </c>
      <c r="D482" t="s">
        <v>19</v>
      </c>
      <c r="E482">
        <v>179100</v>
      </c>
    </row>
    <row r="483" spans="1:5" x14ac:dyDescent="0.25">
      <c r="A483" t="str">
        <f t="shared" si="8"/>
        <v>P-482</v>
      </c>
      <c r="B483" t="s">
        <v>37</v>
      </c>
      <c r="C483" t="s">
        <v>2846</v>
      </c>
      <c r="D483" t="s">
        <v>19</v>
      </c>
      <c r="E483">
        <v>173000</v>
      </c>
    </row>
    <row r="484" spans="1:5" x14ac:dyDescent="0.25">
      <c r="A484" t="str">
        <f t="shared" si="8"/>
        <v>P-483</v>
      </c>
      <c r="B484" t="s">
        <v>37</v>
      </c>
      <c r="C484" t="s">
        <v>2694</v>
      </c>
      <c r="D484" t="s">
        <v>19</v>
      </c>
      <c r="E484">
        <v>165000</v>
      </c>
    </row>
    <row r="485" spans="1:5" x14ac:dyDescent="0.25">
      <c r="A485" t="str">
        <f t="shared" si="8"/>
        <v>P-484</v>
      </c>
      <c r="B485" t="s">
        <v>37</v>
      </c>
      <c r="C485" t="s">
        <v>2696</v>
      </c>
      <c r="D485" t="s">
        <v>7</v>
      </c>
      <c r="E485">
        <v>26100</v>
      </c>
    </row>
    <row r="486" spans="1:5" x14ac:dyDescent="0.25">
      <c r="A486" t="str">
        <f t="shared" si="8"/>
        <v>P-485</v>
      </c>
      <c r="B486" t="s">
        <v>37</v>
      </c>
      <c r="C486" t="s">
        <v>2697</v>
      </c>
      <c r="D486" t="s">
        <v>7</v>
      </c>
      <c r="E486">
        <v>26100</v>
      </c>
    </row>
    <row r="487" spans="1:5" x14ac:dyDescent="0.25">
      <c r="A487" t="str">
        <f t="shared" si="8"/>
        <v>P-486</v>
      </c>
      <c r="B487" t="s">
        <v>37</v>
      </c>
      <c r="C487" t="s">
        <v>2698</v>
      </c>
      <c r="D487" t="s">
        <v>4</v>
      </c>
      <c r="E487">
        <v>138000</v>
      </c>
    </row>
    <row r="488" spans="1:5" x14ac:dyDescent="0.25">
      <c r="A488" t="str">
        <f t="shared" si="8"/>
        <v>P-487</v>
      </c>
      <c r="B488" t="s">
        <v>37</v>
      </c>
      <c r="C488" t="s">
        <v>2600</v>
      </c>
      <c r="D488" t="s">
        <v>10</v>
      </c>
      <c r="E488">
        <v>189000</v>
      </c>
    </row>
    <row r="489" spans="1:5" x14ac:dyDescent="0.25">
      <c r="A489" t="str">
        <f t="shared" si="8"/>
        <v>P-488</v>
      </c>
      <c r="B489" t="s">
        <v>37</v>
      </c>
      <c r="C489" t="s">
        <v>2601</v>
      </c>
      <c r="D489" t="s">
        <v>10</v>
      </c>
      <c r="E489">
        <v>189000</v>
      </c>
    </row>
    <row r="490" spans="1:5" x14ac:dyDescent="0.25">
      <c r="A490" t="str">
        <f t="shared" si="8"/>
        <v>P-489</v>
      </c>
      <c r="B490" t="s">
        <v>37</v>
      </c>
      <c r="C490" t="s">
        <v>2699</v>
      </c>
      <c r="D490" t="s">
        <v>6</v>
      </c>
      <c r="E490">
        <v>57600</v>
      </c>
    </row>
    <row r="491" spans="1:5" x14ac:dyDescent="0.25">
      <c r="A491" t="str">
        <f t="shared" si="8"/>
        <v>P-490</v>
      </c>
      <c r="B491" t="s">
        <v>37</v>
      </c>
      <c r="C491" t="s">
        <v>2605</v>
      </c>
      <c r="D491" t="s">
        <v>6</v>
      </c>
      <c r="E491">
        <v>82800</v>
      </c>
    </row>
    <row r="492" spans="1:5" x14ac:dyDescent="0.25">
      <c r="A492" t="str">
        <f t="shared" si="8"/>
        <v>P-491</v>
      </c>
      <c r="B492" t="s">
        <v>37</v>
      </c>
      <c r="C492" t="s">
        <v>2606</v>
      </c>
      <c r="D492" t="s">
        <v>6</v>
      </c>
      <c r="E492">
        <v>82800</v>
      </c>
    </row>
    <row r="493" spans="1:5" x14ac:dyDescent="0.25">
      <c r="A493" t="str">
        <f t="shared" si="8"/>
        <v>P-492</v>
      </c>
      <c r="B493" t="s">
        <v>37</v>
      </c>
      <c r="C493" t="s">
        <v>2700</v>
      </c>
      <c r="D493" t="s">
        <v>6</v>
      </c>
      <c r="E493">
        <v>77350</v>
      </c>
    </row>
    <row r="494" spans="1:5" x14ac:dyDescent="0.25">
      <c r="A494" t="str">
        <f t="shared" si="8"/>
        <v>P-493</v>
      </c>
      <c r="B494" t="s">
        <v>37</v>
      </c>
      <c r="C494" t="s">
        <v>2607</v>
      </c>
      <c r="D494" t="s">
        <v>6</v>
      </c>
      <c r="E494">
        <v>82800</v>
      </c>
    </row>
    <row r="495" spans="1:5" x14ac:dyDescent="0.25">
      <c r="A495" t="str">
        <f t="shared" si="8"/>
        <v>P-494</v>
      </c>
      <c r="B495" t="s">
        <v>37</v>
      </c>
      <c r="C495" t="s">
        <v>2701</v>
      </c>
      <c r="D495" t="s">
        <v>6</v>
      </c>
      <c r="E495">
        <v>39600</v>
      </c>
    </row>
    <row r="496" spans="1:5" x14ac:dyDescent="0.25">
      <c r="A496" t="str">
        <f t="shared" si="8"/>
        <v>P-495</v>
      </c>
      <c r="B496" t="s">
        <v>37</v>
      </c>
      <c r="C496" t="s">
        <v>2702</v>
      </c>
      <c r="D496" t="s">
        <v>6</v>
      </c>
      <c r="E496">
        <v>39600</v>
      </c>
    </row>
    <row r="497" spans="1:5" x14ac:dyDescent="0.25">
      <c r="A497" t="str">
        <f t="shared" si="8"/>
        <v>P-496</v>
      </c>
      <c r="B497" t="s">
        <v>37</v>
      </c>
      <c r="C497" t="s">
        <v>2703</v>
      </c>
      <c r="D497" t="s">
        <v>6</v>
      </c>
      <c r="E497">
        <v>39600</v>
      </c>
    </row>
    <row r="498" spans="1:5" x14ac:dyDescent="0.25">
      <c r="A498" t="str">
        <f t="shared" si="8"/>
        <v>P-497</v>
      </c>
      <c r="B498" t="s">
        <v>37</v>
      </c>
      <c r="C498" t="s">
        <v>2704</v>
      </c>
      <c r="D498" t="s">
        <v>6</v>
      </c>
      <c r="E498">
        <v>39600</v>
      </c>
    </row>
    <row r="499" spans="1:5" x14ac:dyDescent="0.25">
      <c r="A499" t="str">
        <f t="shared" si="8"/>
        <v>P-498</v>
      </c>
      <c r="B499" t="s">
        <v>37</v>
      </c>
      <c r="C499" t="s">
        <v>2705</v>
      </c>
      <c r="D499" t="s">
        <v>6</v>
      </c>
      <c r="E499">
        <v>39600</v>
      </c>
    </row>
    <row r="500" spans="1:5" x14ac:dyDescent="0.25">
      <c r="A500" t="str">
        <f t="shared" si="8"/>
        <v>P-499</v>
      </c>
      <c r="B500" t="s">
        <v>37</v>
      </c>
      <c r="C500" t="s">
        <v>2706</v>
      </c>
      <c r="D500" t="s">
        <v>6</v>
      </c>
      <c r="E500">
        <v>39600</v>
      </c>
    </row>
    <row r="501" spans="1:5" x14ac:dyDescent="0.25">
      <c r="A501" t="str">
        <f t="shared" si="8"/>
        <v>P-500</v>
      </c>
      <c r="B501" t="s">
        <v>37</v>
      </c>
      <c r="C501" t="s">
        <v>2707</v>
      </c>
      <c r="D501" t="s">
        <v>6</v>
      </c>
      <c r="E501">
        <v>39600</v>
      </c>
    </row>
    <row r="502" spans="1:5" x14ac:dyDescent="0.25">
      <c r="A502" t="str">
        <f t="shared" si="8"/>
        <v>P-501</v>
      </c>
      <c r="B502" t="s">
        <v>37</v>
      </c>
      <c r="C502" t="s">
        <v>2708</v>
      </c>
      <c r="D502" t="s">
        <v>6</v>
      </c>
      <c r="E502">
        <v>39600</v>
      </c>
    </row>
    <row r="503" spans="1:5" x14ac:dyDescent="0.25">
      <c r="A503" t="str">
        <f t="shared" si="8"/>
        <v>P-502</v>
      </c>
      <c r="B503" t="s">
        <v>37</v>
      </c>
      <c r="C503" t="s">
        <v>2710</v>
      </c>
      <c r="D503" t="s">
        <v>6</v>
      </c>
      <c r="E503">
        <v>39600</v>
      </c>
    </row>
    <row r="504" spans="1:5" x14ac:dyDescent="0.25">
      <c r="A504" t="str">
        <f t="shared" si="8"/>
        <v>P-503</v>
      </c>
      <c r="B504" t="s">
        <v>37</v>
      </c>
      <c r="C504" t="s">
        <v>2711</v>
      </c>
      <c r="D504" t="s">
        <v>6</v>
      </c>
      <c r="E504">
        <v>39600</v>
      </c>
    </row>
    <row r="505" spans="1:5" x14ac:dyDescent="0.25">
      <c r="A505" t="str">
        <f t="shared" si="8"/>
        <v>P-504</v>
      </c>
      <c r="B505" t="s">
        <v>37</v>
      </c>
      <c r="C505" t="s">
        <v>2712</v>
      </c>
      <c r="D505" t="s">
        <v>6</v>
      </c>
      <c r="E505">
        <v>39600</v>
      </c>
    </row>
    <row r="506" spans="1:5" x14ac:dyDescent="0.25">
      <c r="A506" t="str">
        <f t="shared" si="8"/>
        <v>P-505</v>
      </c>
      <c r="B506" t="s">
        <v>37</v>
      </c>
      <c r="C506" t="s">
        <v>2713</v>
      </c>
      <c r="D506" t="s">
        <v>6</v>
      </c>
      <c r="E506">
        <v>39600</v>
      </c>
    </row>
    <row r="507" spans="1:5" x14ac:dyDescent="0.25">
      <c r="A507" t="str">
        <f t="shared" si="8"/>
        <v>P-506</v>
      </c>
      <c r="B507" t="s">
        <v>37</v>
      </c>
      <c r="C507" t="s">
        <v>2714</v>
      </c>
      <c r="D507" t="s">
        <v>6</v>
      </c>
      <c r="E507">
        <v>39600</v>
      </c>
    </row>
    <row r="508" spans="1:5" x14ac:dyDescent="0.25">
      <c r="A508" t="str">
        <f t="shared" si="8"/>
        <v>P-507</v>
      </c>
      <c r="B508" t="s">
        <v>37</v>
      </c>
      <c r="C508" t="s">
        <v>2715</v>
      </c>
      <c r="D508" t="s">
        <v>10</v>
      </c>
      <c r="E508">
        <v>103350</v>
      </c>
    </row>
    <row r="509" spans="1:5" x14ac:dyDescent="0.25">
      <c r="A509" t="str">
        <f t="shared" si="8"/>
        <v>P-508</v>
      </c>
      <c r="B509" t="s">
        <v>37</v>
      </c>
      <c r="C509" t="s">
        <v>2716</v>
      </c>
      <c r="D509" t="s">
        <v>10</v>
      </c>
      <c r="E509">
        <v>162000</v>
      </c>
    </row>
    <row r="510" spans="1:5" x14ac:dyDescent="0.25">
      <c r="A510" t="str">
        <f t="shared" si="8"/>
        <v>P-509</v>
      </c>
      <c r="B510" t="s">
        <v>37</v>
      </c>
      <c r="C510" t="s">
        <v>2717</v>
      </c>
      <c r="D510" t="s">
        <v>4</v>
      </c>
      <c r="E510">
        <v>123300</v>
      </c>
    </row>
    <row r="511" spans="1:5" x14ac:dyDescent="0.25">
      <c r="A511" t="str">
        <f t="shared" si="8"/>
        <v>P-510</v>
      </c>
      <c r="B511" t="s">
        <v>37</v>
      </c>
      <c r="C511" t="s">
        <v>2718</v>
      </c>
      <c r="D511" t="s">
        <v>4</v>
      </c>
      <c r="E511">
        <v>148500</v>
      </c>
    </row>
    <row r="512" spans="1:5" x14ac:dyDescent="0.25">
      <c r="A512" t="str">
        <f t="shared" si="8"/>
        <v>P-511</v>
      </c>
      <c r="B512" t="s">
        <v>37</v>
      </c>
      <c r="C512" t="s">
        <v>2719</v>
      </c>
      <c r="D512" t="s">
        <v>14</v>
      </c>
      <c r="E512">
        <v>225000</v>
      </c>
    </row>
    <row r="513" spans="1:5" x14ac:dyDescent="0.25">
      <c r="A513" t="str">
        <f t="shared" si="8"/>
        <v>P-512</v>
      </c>
      <c r="B513" t="s">
        <v>37</v>
      </c>
      <c r="C513" t="s">
        <v>2722</v>
      </c>
      <c r="D513" t="s">
        <v>3</v>
      </c>
      <c r="E513">
        <v>44850</v>
      </c>
    </row>
    <row r="514" spans="1:5" x14ac:dyDescent="0.25">
      <c r="A514" t="str">
        <f t="shared" si="8"/>
        <v>P-513</v>
      </c>
      <c r="B514" t="s">
        <v>37</v>
      </c>
      <c r="C514" t="s">
        <v>2608</v>
      </c>
      <c r="D514" t="s">
        <v>3</v>
      </c>
      <c r="E514">
        <v>25200</v>
      </c>
    </row>
    <row r="515" spans="1:5" x14ac:dyDescent="0.25">
      <c r="A515" t="str">
        <f t="shared" si="8"/>
        <v>P-514</v>
      </c>
      <c r="B515" t="s">
        <v>37</v>
      </c>
      <c r="C515" t="s">
        <v>2723</v>
      </c>
      <c r="D515" t="s">
        <v>3</v>
      </c>
      <c r="E515">
        <v>31500</v>
      </c>
    </row>
    <row r="516" spans="1:5" x14ac:dyDescent="0.25">
      <c r="A516" t="str">
        <f t="shared" si="8"/>
        <v>P-515</v>
      </c>
      <c r="B516" t="s">
        <v>37</v>
      </c>
      <c r="C516" t="s">
        <v>2724</v>
      </c>
      <c r="D516" t="s">
        <v>3</v>
      </c>
      <c r="E516">
        <v>22500</v>
      </c>
    </row>
    <row r="517" spans="1:5" x14ac:dyDescent="0.25">
      <c r="A517" t="str">
        <f t="shared" si="8"/>
        <v>P-516</v>
      </c>
      <c r="B517" t="s">
        <v>37</v>
      </c>
      <c r="C517" t="s">
        <v>2725</v>
      </c>
      <c r="D517" t="s">
        <v>4</v>
      </c>
      <c r="E517">
        <v>74700</v>
      </c>
    </row>
    <row r="518" spans="1:5" x14ac:dyDescent="0.25">
      <c r="A518" t="str">
        <f t="shared" si="8"/>
        <v>P-517</v>
      </c>
      <c r="B518" t="s">
        <v>37</v>
      </c>
      <c r="C518" t="s">
        <v>2726</v>
      </c>
      <c r="D518" t="s">
        <v>20</v>
      </c>
      <c r="E518">
        <v>37350</v>
      </c>
    </row>
    <row r="519" spans="1:5" x14ac:dyDescent="0.25">
      <c r="A519" t="str">
        <f t="shared" si="8"/>
        <v>P-518</v>
      </c>
      <c r="B519" t="s">
        <v>37</v>
      </c>
      <c r="C519" t="s">
        <v>2727</v>
      </c>
      <c r="D519" t="s">
        <v>20</v>
      </c>
      <c r="E519">
        <v>396000</v>
      </c>
    </row>
    <row r="520" spans="1:5" x14ac:dyDescent="0.25">
      <c r="A520" t="str">
        <f t="shared" si="8"/>
        <v>P-519</v>
      </c>
      <c r="B520" t="s">
        <v>37</v>
      </c>
      <c r="C520" t="s">
        <v>2728</v>
      </c>
      <c r="D520" t="s">
        <v>7</v>
      </c>
      <c r="E520">
        <v>13500</v>
      </c>
    </row>
    <row r="521" spans="1:5" x14ac:dyDescent="0.25">
      <c r="A521" t="str">
        <f t="shared" si="8"/>
        <v>P-520</v>
      </c>
      <c r="B521" t="s">
        <v>37</v>
      </c>
      <c r="C521" t="s">
        <v>2729</v>
      </c>
      <c r="D521" t="s">
        <v>7</v>
      </c>
      <c r="E521">
        <v>13500</v>
      </c>
    </row>
    <row r="522" spans="1:5" x14ac:dyDescent="0.25">
      <c r="A522" t="str">
        <f t="shared" si="8"/>
        <v>P-521</v>
      </c>
      <c r="B522" t="s">
        <v>37</v>
      </c>
      <c r="C522" t="s">
        <v>2730</v>
      </c>
      <c r="D522" t="s">
        <v>7</v>
      </c>
      <c r="E522">
        <v>22500</v>
      </c>
    </row>
    <row r="523" spans="1:5" x14ac:dyDescent="0.25">
      <c r="A523" t="str">
        <f t="shared" si="8"/>
        <v>P-522</v>
      </c>
      <c r="B523" t="s">
        <v>37</v>
      </c>
      <c r="C523" t="s">
        <v>2731</v>
      </c>
      <c r="D523" t="s">
        <v>7</v>
      </c>
      <c r="E523">
        <v>22500</v>
      </c>
    </row>
    <row r="524" spans="1:5" x14ac:dyDescent="0.25">
      <c r="A524" t="str">
        <f t="shared" ref="A524:A587" si="9">"P-"&amp;ROW()-1</f>
        <v>P-523</v>
      </c>
      <c r="B524" t="s">
        <v>37</v>
      </c>
      <c r="C524" t="s">
        <v>2732</v>
      </c>
      <c r="D524" t="s">
        <v>7</v>
      </c>
      <c r="E524">
        <v>15300</v>
      </c>
    </row>
    <row r="525" spans="1:5" x14ac:dyDescent="0.25">
      <c r="A525" t="str">
        <f t="shared" si="9"/>
        <v>P-524</v>
      </c>
      <c r="B525" t="s">
        <v>37</v>
      </c>
      <c r="C525" t="s">
        <v>2733</v>
      </c>
      <c r="D525" t="s">
        <v>7</v>
      </c>
      <c r="E525">
        <v>15300</v>
      </c>
    </row>
    <row r="526" spans="1:5" x14ac:dyDescent="0.25">
      <c r="A526" t="str">
        <f t="shared" si="9"/>
        <v>P-525</v>
      </c>
      <c r="B526" t="s">
        <v>37</v>
      </c>
      <c r="C526" t="s">
        <v>2734</v>
      </c>
      <c r="D526" t="s">
        <v>20</v>
      </c>
      <c r="E526">
        <v>243000</v>
      </c>
    </row>
    <row r="527" spans="1:5" x14ac:dyDescent="0.25">
      <c r="A527" t="str">
        <f t="shared" si="9"/>
        <v>P-526</v>
      </c>
      <c r="B527" t="s">
        <v>37</v>
      </c>
      <c r="C527" t="s">
        <v>2735</v>
      </c>
      <c r="D527" t="s">
        <v>9</v>
      </c>
      <c r="E527">
        <v>40500</v>
      </c>
    </row>
    <row r="528" spans="1:5" x14ac:dyDescent="0.25">
      <c r="A528" t="str">
        <f t="shared" si="9"/>
        <v>P-527</v>
      </c>
      <c r="B528" t="s">
        <v>37</v>
      </c>
      <c r="C528" t="s">
        <v>2825</v>
      </c>
      <c r="D528" t="s">
        <v>9</v>
      </c>
      <c r="E528">
        <v>40500</v>
      </c>
    </row>
    <row r="529" spans="1:5" x14ac:dyDescent="0.25">
      <c r="A529" t="str">
        <f t="shared" si="9"/>
        <v>P-528</v>
      </c>
      <c r="B529" t="s">
        <v>37</v>
      </c>
      <c r="C529" t="s">
        <v>2736</v>
      </c>
      <c r="D529" t="s">
        <v>9</v>
      </c>
      <c r="E529">
        <v>79200</v>
      </c>
    </row>
    <row r="530" spans="1:5" x14ac:dyDescent="0.25">
      <c r="A530" t="str">
        <f t="shared" si="9"/>
        <v>P-529</v>
      </c>
      <c r="B530" t="s">
        <v>37</v>
      </c>
      <c r="C530" t="s">
        <v>2847</v>
      </c>
      <c r="D530" t="s">
        <v>20</v>
      </c>
      <c r="E530">
        <v>386100</v>
      </c>
    </row>
    <row r="531" spans="1:5" x14ac:dyDescent="0.25">
      <c r="A531" t="str">
        <f t="shared" si="9"/>
        <v>P-530</v>
      </c>
      <c r="B531" t="s">
        <v>37</v>
      </c>
      <c r="C531" t="s">
        <v>2737</v>
      </c>
      <c r="D531" t="s">
        <v>6</v>
      </c>
      <c r="E531">
        <v>40000</v>
      </c>
    </row>
    <row r="532" spans="1:5" x14ac:dyDescent="0.25">
      <c r="A532" t="str">
        <f t="shared" si="9"/>
        <v>P-531</v>
      </c>
      <c r="B532" t="s">
        <v>37</v>
      </c>
      <c r="C532" t="s">
        <v>2738</v>
      </c>
      <c r="D532" t="s">
        <v>6</v>
      </c>
      <c r="E532">
        <v>57500</v>
      </c>
    </row>
    <row r="533" spans="1:5" x14ac:dyDescent="0.25">
      <c r="A533" t="str">
        <f t="shared" si="9"/>
        <v>P-532</v>
      </c>
      <c r="B533" t="s">
        <v>37</v>
      </c>
      <c r="C533" t="s">
        <v>2826</v>
      </c>
      <c r="D533" t="s">
        <v>4</v>
      </c>
      <c r="E533">
        <v>62100</v>
      </c>
    </row>
    <row r="534" spans="1:5" x14ac:dyDescent="0.25">
      <c r="A534" t="str">
        <f t="shared" si="9"/>
        <v>P-533</v>
      </c>
      <c r="B534" t="s">
        <v>37</v>
      </c>
      <c r="C534" t="s">
        <v>2741</v>
      </c>
      <c r="D534" t="s">
        <v>18</v>
      </c>
      <c r="E534">
        <v>144900</v>
      </c>
    </row>
    <row r="535" spans="1:5" x14ac:dyDescent="0.25">
      <c r="A535" t="str">
        <f t="shared" si="9"/>
        <v>P-534</v>
      </c>
      <c r="B535" t="s">
        <v>37</v>
      </c>
      <c r="C535" t="s">
        <v>2742</v>
      </c>
      <c r="D535" t="s">
        <v>13</v>
      </c>
      <c r="E535">
        <v>225000</v>
      </c>
    </row>
    <row r="536" spans="1:5" x14ac:dyDescent="0.25">
      <c r="A536" t="str">
        <f t="shared" si="9"/>
        <v>P-535</v>
      </c>
      <c r="B536" t="s">
        <v>37</v>
      </c>
      <c r="C536" t="s">
        <v>2743</v>
      </c>
      <c r="D536" t="s">
        <v>5</v>
      </c>
      <c r="E536">
        <v>65700</v>
      </c>
    </row>
    <row r="537" spans="1:5" x14ac:dyDescent="0.25">
      <c r="A537" t="str">
        <f t="shared" si="9"/>
        <v>P-536</v>
      </c>
      <c r="B537" t="s">
        <v>37</v>
      </c>
      <c r="C537" t="s">
        <v>2744</v>
      </c>
      <c r="D537" t="s">
        <v>5</v>
      </c>
      <c r="E537">
        <v>44850</v>
      </c>
    </row>
    <row r="538" spans="1:5" x14ac:dyDescent="0.25">
      <c r="A538" t="str">
        <f t="shared" si="9"/>
        <v>P-537</v>
      </c>
      <c r="B538" t="s">
        <v>37</v>
      </c>
      <c r="C538" t="s">
        <v>2745</v>
      </c>
      <c r="D538" t="s">
        <v>5</v>
      </c>
      <c r="E538">
        <v>94500</v>
      </c>
    </row>
    <row r="539" spans="1:5" x14ac:dyDescent="0.25">
      <c r="A539" t="str">
        <f t="shared" si="9"/>
        <v>P-538</v>
      </c>
      <c r="B539" t="s">
        <v>37</v>
      </c>
      <c r="C539" t="s">
        <v>2746</v>
      </c>
      <c r="D539" t="s">
        <v>13</v>
      </c>
      <c r="E539">
        <v>47700</v>
      </c>
    </row>
    <row r="540" spans="1:5" x14ac:dyDescent="0.25">
      <c r="A540" t="str">
        <f t="shared" si="9"/>
        <v>P-539</v>
      </c>
      <c r="B540" t="s">
        <v>37</v>
      </c>
      <c r="C540" t="s">
        <v>2610</v>
      </c>
      <c r="D540" t="s">
        <v>8</v>
      </c>
      <c r="E540">
        <v>83850</v>
      </c>
    </row>
    <row r="541" spans="1:5" x14ac:dyDescent="0.25">
      <c r="A541" t="str">
        <f t="shared" si="9"/>
        <v>P-540</v>
      </c>
      <c r="B541" t="s">
        <v>37</v>
      </c>
      <c r="C541" t="s">
        <v>2747</v>
      </c>
      <c r="D541" t="s">
        <v>8</v>
      </c>
      <c r="E541">
        <v>83850</v>
      </c>
    </row>
    <row r="542" spans="1:5" x14ac:dyDescent="0.25">
      <c r="A542" t="str">
        <f t="shared" si="9"/>
        <v>P-541</v>
      </c>
      <c r="B542" t="s">
        <v>37</v>
      </c>
      <c r="C542" t="s">
        <v>2748</v>
      </c>
      <c r="D542" t="s">
        <v>8</v>
      </c>
      <c r="E542">
        <v>148850</v>
      </c>
    </row>
    <row r="543" spans="1:5" x14ac:dyDescent="0.25">
      <c r="A543" t="str">
        <f t="shared" si="9"/>
        <v>P-542</v>
      </c>
      <c r="B543" t="s">
        <v>37</v>
      </c>
      <c r="C543" t="s">
        <v>2749</v>
      </c>
      <c r="D543" t="s">
        <v>8</v>
      </c>
      <c r="E543">
        <v>162000</v>
      </c>
    </row>
    <row r="544" spans="1:5" x14ac:dyDescent="0.25">
      <c r="A544" t="str">
        <f t="shared" si="9"/>
        <v>P-543</v>
      </c>
      <c r="B544" t="s">
        <v>37</v>
      </c>
      <c r="C544" t="s">
        <v>2848</v>
      </c>
      <c r="D544" t="s">
        <v>5</v>
      </c>
      <c r="E544">
        <v>508500</v>
      </c>
    </row>
    <row r="545" spans="1:5" x14ac:dyDescent="0.25">
      <c r="A545" t="str">
        <f t="shared" si="9"/>
        <v>P-544</v>
      </c>
      <c r="B545" t="s">
        <v>37</v>
      </c>
      <c r="C545" t="s">
        <v>2751</v>
      </c>
      <c r="D545" t="s">
        <v>5</v>
      </c>
      <c r="E545">
        <v>233350</v>
      </c>
    </row>
    <row r="546" spans="1:5" x14ac:dyDescent="0.25">
      <c r="A546" t="str">
        <f t="shared" si="9"/>
        <v>P-545</v>
      </c>
      <c r="B546" t="s">
        <v>37</v>
      </c>
      <c r="C546" t="s">
        <v>2827</v>
      </c>
      <c r="D546" t="s">
        <v>5</v>
      </c>
      <c r="E546">
        <v>230750</v>
      </c>
    </row>
    <row r="547" spans="1:5" x14ac:dyDescent="0.25">
      <c r="A547" t="str">
        <f t="shared" si="9"/>
        <v>P-546</v>
      </c>
      <c r="B547" t="s">
        <v>37</v>
      </c>
      <c r="C547" t="s">
        <v>2752</v>
      </c>
      <c r="D547" t="s">
        <v>5</v>
      </c>
      <c r="E547">
        <v>44100</v>
      </c>
    </row>
    <row r="548" spans="1:5" x14ac:dyDescent="0.25">
      <c r="A548" t="str">
        <f t="shared" si="9"/>
        <v>P-547</v>
      </c>
      <c r="B548" t="s">
        <v>37</v>
      </c>
      <c r="C548" t="s">
        <v>2753</v>
      </c>
      <c r="D548" t="s">
        <v>5</v>
      </c>
      <c r="E548">
        <v>49500</v>
      </c>
    </row>
    <row r="549" spans="1:5" x14ac:dyDescent="0.25">
      <c r="A549" t="str">
        <f t="shared" si="9"/>
        <v>P-548</v>
      </c>
      <c r="B549" t="s">
        <v>37</v>
      </c>
      <c r="C549" t="s">
        <v>2754</v>
      </c>
      <c r="D549" t="s">
        <v>5</v>
      </c>
      <c r="E549">
        <v>98100</v>
      </c>
    </row>
    <row r="550" spans="1:5" x14ac:dyDescent="0.25">
      <c r="A550" t="str">
        <f t="shared" si="9"/>
        <v>P-549</v>
      </c>
      <c r="B550" t="s">
        <v>37</v>
      </c>
      <c r="C550" t="s">
        <v>2637</v>
      </c>
      <c r="D550" t="s">
        <v>5</v>
      </c>
      <c r="E550">
        <v>90000</v>
      </c>
    </row>
    <row r="551" spans="1:5" x14ac:dyDescent="0.25">
      <c r="A551" t="str">
        <f t="shared" si="9"/>
        <v>P-550</v>
      </c>
      <c r="B551" t="s">
        <v>37</v>
      </c>
      <c r="C551" t="s">
        <v>2755</v>
      </c>
      <c r="D551" t="s">
        <v>5</v>
      </c>
      <c r="E551">
        <v>98100</v>
      </c>
    </row>
    <row r="552" spans="1:5" x14ac:dyDescent="0.25">
      <c r="A552" t="str">
        <f t="shared" si="9"/>
        <v>P-551</v>
      </c>
      <c r="B552" t="s">
        <v>37</v>
      </c>
      <c r="C552" t="s">
        <v>2756</v>
      </c>
      <c r="D552" t="s">
        <v>9</v>
      </c>
      <c r="E552">
        <v>145000</v>
      </c>
    </row>
    <row r="553" spans="1:5" x14ac:dyDescent="0.25">
      <c r="A553" t="str">
        <f t="shared" si="9"/>
        <v>P-552</v>
      </c>
      <c r="B553" t="s">
        <v>37</v>
      </c>
      <c r="C553" t="s">
        <v>2757</v>
      </c>
      <c r="D553" t="s">
        <v>15</v>
      </c>
      <c r="E553">
        <v>60750</v>
      </c>
    </row>
    <row r="554" spans="1:5" x14ac:dyDescent="0.25">
      <c r="A554" t="str">
        <f t="shared" si="9"/>
        <v>P-553</v>
      </c>
      <c r="B554" t="s">
        <v>37</v>
      </c>
      <c r="C554" t="s">
        <v>2759</v>
      </c>
      <c r="D554" t="s">
        <v>15</v>
      </c>
      <c r="E554">
        <v>64350</v>
      </c>
    </row>
    <row r="555" spans="1:5" x14ac:dyDescent="0.25">
      <c r="A555" t="str">
        <f t="shared" si="9"/>
        <v>P-554</v>
      </c>
      <c r="B555" t="s">
        <v>37</v>
      </c>
      <c r="C555" t="s">
        <v>2760</v>
      </c>
      <c r="D555" t="s">
        <v>15</v>
      </c>
      <c r="E555">
        <v>65700</v>
      </c>
    </row>
    <row r="556" spans="1:5" x14ac:dyDescent="0.25">
      <c r="A556" t="str">
        <f t="shared" si="9"/>
        <v>P-555</v>
      </c>
      <c r="B556" t="s">
        <v>37</v>
      </c>
      <c r="C556" t="s">
        <v>2761</v>
      </c>
      <c r="D556" t="s">
        <v>15</v>
      </c>
      <c r="E556">
        <v>73800</v>
      </c>
    </row>
    <row r="557" spans="1:5" x14ac:dyDescent="0.25">
      <c r="A557" t="str">
        <f t="shared" si="9"/>
        <v>P-556</v>
      </c>
      <c r="B557" t="s">
        <v>37</v>
      </c>
      <c r="C557" t="s">
        <v>2762</v>
      </c>
      <c r="D557" t="s">
        <v>15</v>
      </c>
      <c r="E557">
        <v>64350</v>
      </c>
    </row>
    <row r="558" spans="1:5" x14ac:dyDescent="0.25">
      <c r="A558" t="str">
        <f t="shared" si="9"/>
        <v>P-557</v>
      </c>
      <c r="B558" t="s">
        <v>37</v>
      </c>
      <c r="C558" t="s">
        <v>2612</v>
      </c>
      <c r="D558" t="s">
        <v>21</v>
      </c>
      <c r="E558">
        <v>138500</v>
      </c>
    </row>
    <row r="559" spans="1:5" x14ac:dyDescent="0.25">
      <c r="A559" t="str">
        <f t="shared" si="9"/>
        <v>P-558</v>
      </c>
      <c r="B559" t="s">
        <v>37</v>
      </c>
      <c r="C559" t="s">
        <v>2763</v>
      </c>
      <c r="D559" t="s">
        <v>15</v>
      </c>
      <c r="E559">
        <v>40500</v>
      </c>
    </row>
    <row r="560" spans="1:5" x14ac:dyDescent="0.25">
      <c r="A560" t="str">
        <f t="shared" si="9"/>
        <v>P-559</v>
      </c>
      <c r="B560" t="s">
        <v>37</v>
      </c>
      <c r="C560" t="s">
        <v>2764</v>
      </c>
      <c r="D560" t="s">
        <v>7</v>
      </c>
      <c r="E560">
        <v>81000</v>
      </c>
    </row>
    <row r="561" spans="1:5" x14ac:dyDescent="0.25">
      <c r="A561" t="str">
        <f t="shared" si="9"/>
        <v>P-560</v>
      </c>
      <c r="B561" t="s">
        <v>37</v>
      </c>
      <c r="C561" t="s">
        <v>2638</v>
      </c>
      <c r="D561" t="s">
        <v>21</v>
      </c>
      <c r="E561">
        <v>145800</v>
      </c>
    </row>
    <row r="562" spans="1:5" x14ac:dyDescent="0.25">
      <c r="A562" t="str">
        <f t="shared" si="9"/>
        <v>P-561</v>
      </c>
      <c r="B562" t="s">
        <v>37</v>
      </c>
      <c r="C562" t="s">
        <v>2614</v>
      </c>
      <c r="D562" t="s">
        <v>21</v>
      </c>
      <c r="E562">
        <v>247500</v>
      </c>
    </row>
    <row r="563" spans="1:5" x14ac:dyDescent="0.25">
      <c r="A563" t="str">
        <f t="shared" si="9"/>
        <v>P-562</v>
      </c>
      <c r="B563" t="s">
        <v>37</v>
      </c>
      <c r="C563" t="s">
        <v>2615</v>
      </c>
      <c r="D563" t="s">
        <v>21</v>
      </c>
      <c r="E563">
        <v>247500</v>
      </c>
    </row>
    <row r="564" spans="1:5" x14ac:dyDescent="0.25">
      <c r="A564" t="str">
        <f t="shared" si="9"/>
        <v>P-563</v>
      </c>
      <c r="B564" t="s">
        <v>37</v>
      </c>
      <c r="C564" t="s">
        <v>2765</v>
      </c>
      <c r="D564" t="s">
        <v>17</v>
      </c>
      <c r="E564">
        <v>148500</v>
      </c>
    </row>
    <row r="565" spans="1:5" x14ac:dyDescent="0.25">
      <c r="A565" t="str">
        <f t="shared" si="9"/>
        <v>P-564</v>
      </c>
      <c r="B565" t="s">
        <v>37</v>
      </c>
      <c r="C565" t="s">
        <v>2849</v>
      </c>
      <c r="D565" t="s">
        <v>17</v>
      </c>
      <c r="E565">
        <v>98100</v>
      </c>
    </row>
    <row r="566" spans="1:5" x14ac:dyDescent="0.25">
      <c r="A566" t="str">
        <f t="shared" si="9"/>
        <v>P-565</v>
      </c>
      <c r="B566" t="s">
        <v>37</v>
      </c>
      <c r="C566" t="s">
        <v>2767</v>
      </c>
      <c r="D566" t="s">
        <v>17</v>
      </c>
      <c r="E566">
        <v>116100</v>
      </c>
    </row>
    <row r="567" spans="1:5" x14ac:dyDescent="0.25">
      <c r="A567" t="str">
        <f t="shared" si="9"/>
        <v>P-566</v>
      </c>
      <c r="B567" t="s">
        <v>37</v>
      </c>
      <c r="C567" t="s">
        <v>2768</v>
      </c>
      <c r="D567" t="s">
        <v>17</v>
      </c>
      <c r="E567">
        <v>94500</v>
      </c>
    </row>
    <row r="568" spans="1:5" x14ac:dyDescent="0.25">
      <c r="A568" t="str">
        <f t="shared" si="9"/>
        <v>P-567</v>
      </c>
      <c r="B568" t="s">
        <v>37</v>
      </c>
      <c r="C568" t="s">
        <v>2769</v>
      </c>
      <c r="D568" t="s">
        <v>17</v>
      </c>
      <c r="E568">
        <v>73800</v>
      </c>
    </row>
    <row r="569" spans="1:5" x14ac:dyDescent="0.25">
      <c r="A569" t="str">
        <f t="shared" si="9"/>
        <v>P-568</v>
      </c>
      <c r="B569" t="s">
        <v>37</v>
      </c>
      <c r="C569" t="s">
        <v>2770</v>
      </c>
      <c r="D569" t="s">
        <v>17</v>
      </c>
      <c r="E569">
        <v>116100</v>
      </c>
    </row>
    <row r="570" spans="1:5" x14ac:dyDescent="0.25">
      <c r="A570" t="str">
        <f t="shared" si="9"/>
        <v>P-569</v>
      </c>
      <c r="B570" t="s">
        <v>37</v>
      </c>
      <c r="C570" t="s">
        <v>2850</v>
      </c>
      <c r="D570" t="s">
        <v>17</v>
      </c>
      <c r="E570">
        <v>152100</v>
      </c>
    </row>
    <row r="571" spans="1:5" x14ac:dyDescent="0.25">
      <c r="A571" t="str">
        <f t="shared" si="9"/>
        <v>P-570</v>
      </c>
      <c r="B571" t="s">
        <v>37</v>
      </c>
      <c r="C571" t="s">
        <v>2772</v>
      </c>
      <c r="D571" t="s">
        <v>15</v>
      </c>
      <c r="E571">
        <v>125100</v>
      </c>
    </row>
    <row r="572" spans="1:5" x14ac:dyDescent="0.25">
      <c r="A572" t="str">
        <f t="shared" si="9"/>
        <v>P-571</v>
      </c>
      <c r="B572" t="s">
        <v>37</v>
      </c>
      <c r="C572" t="s">
        <v>2773</v>
      </c>
      <c r="D572" t="s">
        <v>15</v>
      </c>
      <c r="E572">
        <v>81000</v>
      </c>
    </row>
    <row r="573" spans="1:5" x14ac:dyDescent="0.25">
      <c r="A573" t="str">
        <f t="shared" si="9"/>
        <v>P-572</v>
      </c>
      <c r="B573" t="s">
        <v>37</v>
      </c>
      <c r="C573" t="s">
        <v>2776</v>
      </c>
      <c r="D573" t="s">
        <v>18</v>
      </c>
      <c r="E573">
        <v>130500</v>
      </c>
    </row>
    <row r="574" spans="1:5" x14ac:dyDescent="0.25">
      <c r="A574" t="str">
        <f t="shared" si="9"/>
        <v>P-573</v>
      </c>
      <c r="B574" t="s">
        <v>37</v>
      </c>
      <c r="C574" t="s">
        <v>2778</v>
      </c>
      <c r="D574" t="s">
        <v>15</v>
      </c>
      <c r="E574">
        <v>143100</v>
      </c>
    </row>
    <row r="575" spans="1:5" x14ac:dyDescent="0.25">
      <c r="A575" t="str">
        <f t="shared" si="9"/>
        <v>P-574</v>
      </c>
      <c r="B575" t="s">
        <v>37</v>
      </c>
      <c r="C575" t="s">
        <v>2779</v>
      </c>
      <c r="D575" t="s">
        <v>12</v>
      </c>
      <c r="E575">
        <v>7650</v>
      </c>
    </row>
    <row r="576" spans="1:5" x14ac:dyDescent="0.25">
      <c r="A576" t="str">
        <f t="shared" si="9"/>
        <v>P-575</v>
      </c>
      <c r="B576" t="s">
        <v>37</v>
      </c>
      <c r="C576" t="s">
        <v>2780</v>
      </c>
      <c r="D576" t="s">
        <v>12</v>
      </c>
      <c r="E576">
        <v>34200</v>
      </c>
    </row>
    <row r="577" spans="1:5" x14ac:dyDescent="0.25">
      <c r="A577" t="str">
        <f t="shared" si="9"/>
        <v>P-576</v>
      </c>
      <c r="B577" t="s">
        <v>37</v>
      </c>
      <c r="C577" t="s">
        <v>2781</v>
      </c>
      <c r="D577" t="s">
        <v>6</v>
      </c>
      <c r="E577">
        <v>77350</v>
      </c>
    </row>
    <row r="578" spans="1:5" x14ac:dyDescent="0.25">
      <c r="A578" t="str">
        <f t="shared" si="9"/>
        <v>P-577</v>
      </c>
      <c r="B578" t="s">
        <v>37</v>
      </c>
      <c r="C578" t="s">
        <v>2832</v>
      </c>
      <c r="D578" t="s">
        <v>6</v>
      </c>
      <c r="E578">
        <v>77350</v>
      </c>
    </row>
    <row r="579" spans="1:5" x14ac:dyDescent="0.25">
      <c r="A579" t="str">
        <f t="shared" si="9"/>
        <v>P-578</v>
      </c>
      <c r="B579" t="s">
        <v>37</v>
      </c>
      <c r="C579" t="s">
        <v>2783</v>
      </c>
      <c r="D579" t="s">
        <v>14</v>
      </c>
      <c r="E579">
        <v>76500</v>
      </c>
    </row>
    <row r="580" spans="1:5" x14ac:dyDescent="0.25">
      <c r="A580" t="str">
        <f t="shared" si="9"/>
        <v>P-579</v>
      </c>
      <c r="B580" t="s">
        <v>37</v>
      </c>
      <c r="C580" t="s">
        <v>2784</v>
      </c>
      <c r="D580" t="s">
        <v>14</v>
      </c>
      <c r="E580">
        <v>71500</v>
      </c>
    </row>
    <row r="581" spans="1:5" x14ac:dyDescent="0.25">
      <c r="A581" t="str">
        <f t="shared" si="9"/>
        <v>P-580</v>
      </c>
      <c r="B581" t="s">
        <v>37</v>
      </c>
      <c r="C581" t="s">
        <v>2643</v>
      </c>
      <c r="D581" t="s">
        <v>14</v>
      </c>
      <c r="E581">
        <v>76500</v>
      </c>
    </row>
    <row r="582" spans="1:5" x14ac:dyDescent="0.25">
      <c r="A582" t="str">
        <f t="shared" si="9"/>
        <v>P-581</v>
      </c>
      <c r="B582" t="s">
        <v>37</v>
      </c>
      <c r="C582" t="s">
        <v>2785</v>
      </c>
      <c r="D582" t="s">
        <v>14</v>
      </c>
      <c r="E582">
        <v>112500</v>
      </c>
    </row>
    <row r="583" spans="1:5" x14ac:dyDescent="0.25">
      <c r="A583" t="str">
        <f t="shared" si="9"/>
        <v>P-582</v>
      </c>
      <c r="B583" t="s">
        <v>37</v>
      </c>
      <c r="C583" t="s">
        <v>2786</v>
      </c>
      <c r="D583" t="s">
        <v>14</v>
      </c>
      <c r="E583">
        <v>112500</v>
      </c>
    </row>
    <row r="584" spans="1:5" x14ac:dyDescent="0.25">
      <c r="A584" t="str">
        <f t="shared" si="9"/>
        <v>P-583</v>
      </c>
      <c r="B584" t="s">
        <v>37</v>
      </c>
      <c r="C584" t="s">
        <v>2787</v>
      </c>
      <c r="D584" t="s">
        <v>14</v>
      </c>
      <c r="E584">
        <v>112500</v>
      </c>
    </row>
    <row r="585" spans="1:5" x14ac:dyDescent="0.25">
      <c r="A585" t="str">
        <f t="shared" si="9"/>
        <v>P-584</v>
      </c>
      <c r="B585" t="s">
        <v>37</v>
      </c>
      <c r="C585" t="s">
        <v>2788</v>
      </c>
      <c r="D585" t="s">
        <v>14</v>
      </c>
      <c r="E585">
        <v>112500</v>
      </c>
    </row>
    <row r="586" spans="1:5" x14ac:dyDescent="0.25">
      <c r="A586" t="str">
        <f t="shared" si="9"/>
        <v>P-585</v>
      </c>
      <c r="B586" t="s">
        <v>37</v>
      </c>
      <c r="C586" t="s">
        <v>2789</v>
      </c>
      <c r="D586" t="s">
        <v>14</v>
      </c>
      <c r="E586">
        <v>112500</v>
      </c>
    </row>
    <row r="587" spans="1:5" x14ac:dyDescent="0.25">
      <c r="A587" t="str">
        <f t="shared" si="9"/>
        <v>P-586</v>
      </c>
      <c r="B587" t="s">
        <v>37</v>
      </c>
      <c r="C587" t="s">
        <v>2620</v>
      </c>
      <c r="D587" t="s">
        <v>14</v>
      </c>
      <c r="E587">
        <v>112500</v>
      </c>
    </row>
    <row r="588" spans="1:5" x14ac:dyDescent="0.25">
      <c r="A588" t="str">
        <f t="shared" ref="A588:A651" si="10">"P-"&amp;ROW()-1</f>
        <v>P-587</v>
      </c>
      <c r="B588" t="s">
        <v>37</v>
      </c>
      <c r="C588" t="s">
        <v>2621</v>
      </c>
      <c r="D588" t="s">
        <v>14</v>
      </c>
      <c r="E588">
        <v>88200</v>
      </c>
    </row>
    <row r="589" spans="1:5" x14ac:dyDescent="0.25">
      <c r="A589" t="str">
        <f t="shared" si="10"/>
        <v>P-588</v>
      </c>
      <c r="B589" t="s">
        <v>37</v>
      </c>
      <c r="C589" t="s">
        <v>2622</v>
      </c>
      <c r="D589" t="s">
        <v>14</v>
      </c>
      <c r="E589">
        <v>90350</v>
      </c>
    </row>
    <row r="590" spans="1:5" x14ac:dyDescent="0.25">
      <c r="A590" t="str">
        <f t="shared" si="10"/>
        <v>P-589</v>
      </c>
      <c r="B590" t="s">
        <v>37</v>
      </c>
      <c r="C590" t="s">
        <v>2851</v>
      </c>
      <c r="D590" t="s">
        <v>14</v>
      </c>
      <c r="E590">
        <v>90350</v>
      </c>
    </row>
    <row r="591" spans="1:5" x14ac:dyDescent="0.25">
      <c r="A591" t="str">
        <f t="shared" si="10"/>
        <v>P-590</v>
      </c>
      <c r="B591" t="s">
        <v>37</v>
      </c>
      <c r="C591" t="s">
        <v>2644</v>
      </c>
      <c r="D591" t="s">
        <v>14</v>
      </c>
      <c r="E591">
        <v>103350</v>
      </c>
    </row>
    <row r="592" spans="1:5" x14ac:dyDescent="0.25">
      <c r="A592" t="str">
        <f t="shared" si="10"/>
        <v>P-591</v>
      </c>
      <c r="B592" t="s">
        <v>37</v>
      </c>
      <c r="C592" t="s">
        <v>2623</v>
      </c>
      <c r="D592" t="s">
        <v>14</v>
      </c>
      <c r="E592">
        <v>103350</v>
      </c>
    </row>
    <row r="593" spans="1:5" x14ac:dyDescent="0.25">
      <c r="A593" t="str">
        <f t="shared" si="10"/>
        <v>P-592</v>
      </c>
      <c r="B593" t="s">
        <v>37</v>
      </c>
      <c r="C593" t="s">
        <v>2791</v>
      </c>
      <c r="D593" t="s">
        <v>14</v>
      </c>
      <c r="E593">
        <v>103350</v>
      </c>
    </row>
    <row r="594" spans="1:5" x14ac:dyDescent="0.25">
      <c r="A594" t="str">
        <f t="shared" si="10"/>
        <v>P-593</v>
      </c>
      <c r="B594" t="s">
        <v>37</v>
      </c>
      <c r="C594" t="s">
        <v>2792</v>
      </c>
      <c r="D594" t="s">
        <v>14</v>
      </c>
      <c r="E594">
        <v>103350</v>
      </c>
    </row>
    <row r="595" spans="1:5" x14ac:dyDescent="0.25">
      <c r="A595" t="str">
        <f t="shared" si="10"/>
        <v>P-594</v>
      </c>
      <c r="B595" t="s">
        <v>37</v>
      </c>
      <c r="C595" t="s">
        <v>2793</v>
      </c>
      <c r="D595" t="s">
        <v>3</v>
      </c>
      <c r="E595">
        <v>26500</v>
      </c>
    </row>
    <row r="596" spans="1:5" x14ac:dyDescent="0.25">
      <c r="A596" t="str">
        <f t="shared" si="10"/>
        <v>P-595</v>
      </c>
      <c r="B596" t="s">
        <v>37</v>
      </c>
      <c r="C596" t="s">
        <v>2794</v>
      </c>
      <c r="D596" t="s">
        <v>3</v>
      </c>
      <c r="E596">
        <v>15000</v>
      </c>
    </row>
    <row r="597" spans="1:5" x14ac:dyDescent="0.25">
      <c r="A597" t="str">
        <f t="shared" si="10"/>
        <v>P-596</v>
      </c>
      <c r="B597" t="s">
        <v>37</v>
      </c>
      <c r="C597" t="s">
        <v>2795</v>
      </c>
      <c r="D597" t="s">
        <v>3</v>
      </c>
      <c r="E597">
        <v>32000</v>
      </c>
    </row>
    <row r="598" spans="1:5" x14ac:dyDescent="0.25">
      <c r="A598" t="str">
        <f t="shared" si="10"/>
        <v>P-597</v>
      </c>
      <c r="B598" t="s">
        <v>37</v>
      </c>
      <c r="C598" t="s">
        <v>2796</v>
      </c>
      <c r="D598" t="s">
        <v>3</v>
      </c>
      <c r="E598">
        <v>40500</v>
      </c>
    </row>
    <row r="599" spans="1:5" x14ac:dyDescent="0.25">
      <c r="A599" t="str">
        <f t="shared" si="10"/>
        <v>P-598</v>
      </c>
      <c r="B599" t="s">
        <v>37</v>
      </c>
      <c r="C599" t="s">
        <v>2797</v>
      </c>
      <c r="D599" t="s">
        <v>3</v>
      </c>
      <c r="E599">
        <v>29700</v>
      </c>
    </row>
    <row r="600" spans="1:5" x14ac:dyDescent="0.25">
      <c r="A600" t="str">
        <f t="shared" si="10"/>
        <v>P-599</v>
      </c>
      <c r="B600" t="s">
        <v>37</v>
      </c>
      <c r="C600" t="s">
        <v>2798</v>
      </c>
      <c r="D600" t="s">
        <v>3</v>
      </c>
      <c r="E600">
        <v>25200</v>
      </c>
    </row>
    <row r="601" spans="1:5" x14ac:dyDescent="0.25">
      <c r="A601" t="str">
        <f t="shared" si="10"/>
        <v>P-600</v>
      </c>
      <c r="B601" t="s">
        <v>37</v>
      </c>
      <c r="C601" t="s">
        <v>2799</v>
      </c>
      <c r="D601" t="s">
        <v>3</v>
      </c>
      <c r="E601">
        <v>34200</v>
      </c>
    </row>
    <row r="602" spans="1:5" x14ac:dyDescent="0.25">
      <c r="A602" t="str">
        <f t="shared" si="10"/>
        <v>P-601</v>
      </c>
      <c r="B602" t="s">
        <v>37</v>
      </c>
      <c r="C602" t="s">
        <v>2800</v>
      </c>
      <c r="D602" t="s">
        <v>3</v>
      </c>
      <c r="E602">
        <v>26500</v>
      </c>
    </row>
    <row r="603" spans="1:5" x14ac:dyDescent="0.25">
      <c r="A603" t="str">
        <f t="shared" si="10"/>
        <v>P-602</v>
      </c>
      <c r="B603" t="s">
        <v>37</v>
      </c>
      <c r="C603" t="s">
        <v>2801</v>
      </c>
      <c r="D603" t="s">
        <v>3</v>
      </c>
      <c r="E603">
        <v>15000</v>
      </c>
    </row>
    <row r="604" spans="1:5" x14ac:dyDescent="0.25">
      <c r="A604" t="str">
        <f t="shared" si="10"/>
        <v>P-603</v>
      </c>
      <c r="B604" t="s">
        <v>37</v>
      </c>
      <c r="C604" t="s">
        <v>2802</v>
      </c>
      <c r="D604" t="s">
        <v>3</v>
      </c>
      <c r="E604">
        <v>32000</v>
      </c>
    </row>
    <row r="605" spans="1:5" x14ac:dyDescent="0.25">
      <c r="A605" t="str">
        <f t="shared" si="10"/>
        <v>P-604</v>
      </c>
      <c r="B605" t="s">
        <v>37</v>
      </c>
      <c r="C605" t="s">
        <v>2803</v>
      </c>
      <c r="D605" t="s">
        <v>3</v>
      </c>
      <c r="E605">
        <v>36900</v>
      </c>
    </row>
    <row r="606" spans="1:5" x14ac:dyDescent="0.25">
      <c r="A606" t="str">
        <f t="shared" si="10"/>
        <v>P-605</v>
      </c>
      <c r="B606" t="s">
        <v>37</v>
      </c>
      <c r="C606" t="s">
        <v>2804</v>
      </c>
      <c r="D606" t="s">
        <v>3</v>
      </c>
      <c r="E606">
        <v>29700</v>
      </c>
    </row>
    <row r="607" spans="1:5" x14ac:dyDescent="0.25">
      <c r="A607" t="str">
        <f t="shared" si="10"/>
        <v>P-606</v>
      </c>
      <c r="B607" t="s">
        <v>37</v>
      </c>
      <c r="C607" t="s">
        <v>2805</v>
      </c>
      <c r="D607" t="s">
        <v>3</v>
      </c>
      <c r="E607">
        <v>26100</v>
      </c>
    </row>
    <row r="608" spans="1:5" x14ac:dyDescent="0.25">
      <c r="A608" t="str">
        <f t="shared" si="10"/>
        <v>P-607</v>
      </c>
      <c r="B608" t="s">
        <v>37</v>
      </c>
      <c r="C608" t="s">
        <v>2806</v>
      </c>
      <c r="D608" t="s">
        <v>3</v>
      </c>
      <c r="E608">
        <v>15000</v>
      </c>
    </row>
    <row r="609" spans="1:5" x14ac:dyDescent="0.25">
      <c r="A609" t="str">
        <f t="shared" si="10"/>
        <v>P-608</v>
      </c>
      <c r="B609" t="s">
        <v>37</v>
      </c>
      <c r="C609" t="s">
        <v>2807</v>
      </c>
      <c r="D609" t="s">
        <v>3</v>
      </c>
      <c r="E609">
        <v>29700</v>
      </c>
    </row>
    <row r="610" spans="1:5" x14ac:dyDescent="0.25">
      <c r="A610" t="str">
        <f t="shared" si="10"/>
        <v>P-609</v>
      </c>
      <c r="B610" t="s">
        <v>37</v>
      </c>
      <c r="C610" t="s">
        <v>2808</v>
      </c>
      <c r="D610" t="s">
        <v>3</v>
      </c>
      <c r="E610">
        <v>34200</v>
      </c>
    </row>
    <row r="611" spans="1:5" x14ac:dyDescent="0.25">
      <c r="A611" t="str">
        <f t="shared" si="10"/>
        <v>P-610</v>
      </c>
      <c r="B611" t="s">
        <v>37</v>
      </c>
      <c r="C611" t="s">
        <v>2809</v>
      </c>
      <c r="D611" t="s">
        <v>3</v>
      </c>
      <c r="E611">
        <v>26000</v>
      </c>
    </row>
    <row r="612" spans="1:5" x14ac:dyDescent="0.25">
      <c r="A612" t="str">
        <f t="shared" si="10"/>
        <v>P-611</v>
      </c>
      <c r="B612" t="s">
        <v>37</v>
      </c>
      <c r="C612" t="s">
        <v>2852</v>
      </c>
      <c r="D612" t="s">
        <v>10</v>
      </c>
      <c r="E612">
        <v>348300</v>
      </c>
    </row>
    <row r="613" spans="1:5" x14ac:dyDescent="0.25">
      <c r="A613" t="str">
        <f t="shared" si="10"/>
        <v>P-612</v>
      </c>
      <c r="B613" t="s">
        <v>37</v>
      </c>
      <c r="C613" t="s">
        <v>2811</v>
      </c>
      <c r="D613" t="s">
        <v>7</v>
      </c>
      <c r="E613">
        <v>181675</v>
      </c>
    </row>
    <row r="614" spans="1:5" x14ac:dyDescent="0.25">
      <c r="A614" t="str">
        <f t="shared" si="10"/>
        <v>P-613</v>
      </c>
      <c r="B614" t="s">
        <v>38</v>
      </c>
      <c r="C614" t="s">
        <v>2624</v>
      </c>
      <c r="D614" t="s">
        <v>19</v>
      </c>
      <c r="E614">
        <v>62100</v>
      </c>
    </row>
    <row r="615" spans="1:5" x14ac:dyDescent="0.25">
      <c r="A615" t="str">
        <f t="shared" si="10"/>
        <v>P-614</v>
      </c>
      <c r="B615" t="s">
        <v>38</v>
      </c>
      <c r="C615" t="s">
        <v>2626</v>
      </c>
      <c r="D615" t="s">
        <v>19</v>
      </c>
      <c r="E615">
        <v>80100</v>
      </c>
    </row>
    <row r="616" spans="1:5" x14ac:dyDescent="0.25">
      <c r="A616" t="str">
        <f t="shared" si="10"/>
        <v>P-615</v>
      </c>
      <c r="B616" t="s">
        <v>38</v>
      </c>
      <c r="C616" t="s">
        <v>2647</v>
      </c>
      <c r="D616" t="s">
        <v>18</v>
      </c>
      <c r="E616">
        <v>261000</v>
      </c>
    </row>
    <row r="617" spans="1:5" x14ac:dyDescent="0.25">
      <c r="A617" t="str">
        <f t="shared" si="10"/>
        <v>P-616</v>
      </c>
      <c r="B617" t="s">
        <v>38</v>
      </c>
      <c r="C617" t="s">
        <v>2653</v>
      </c>
      <c r="D617" t="s">
        <v>12</v>
      </c>
      <c r="E617">
        <v>17100</v>
      </c>
    </row>
    <row r="618" spans="1:5" x14ac:dyDescent="0.25">
      <c r="A618" t="str">
        <f t="shared" si="10"/>
        <v>P-617</v>
      </c>
      <c r="B618" t="s">
        <v>38</v>
      </c>
      <c r="C618" t="s">
        <v>2592</v>
      </c>
      <c r="D618" t="s">
        <v>18</v>
      </c>
      <c r="E618">
        <v>157500</v>
      </c>
    </row>
    <row r="619" spans="1:5" x14ac:dyDescent="0.25">
      <c r="A619" t="str">
        <f t="shared" si="10"/>
        <v>P-618</v>
      </c>
      <c r="B619" t="s">
        <v>38</v>
      </c>
      <c r="C619" t="s">
        <v>2658</v>
      </c>
      <c r="D619" t="s">
        <v>15</v>
      </c>
      <c r="E619">
        <v>85500</v>
      </c>
    </row>
    <row r="620" spans="1:5" x14ac:dyDescent="0.25">
      <c r="A620" t="str">
        <f t="shared" si="10"/>
        <v>P-619</v>
      </c>
      <c r="B620" t="s">
        <v>38</v>
      </c>
      <c r="C620" t="s">
        <v>2659</v>
      </c>
      <c r="D620" t="s">
        <v>15</v>
      </c>
      <c r="E620">
        <v>85500</v>
      </c>
    </row>
    <row r="621" spans="1:5" x14ac:dyDescent="0.25">
      <c r="A621" t="str">
        <f t="shared" si="10"/>
        <v>P-620</v>
      </c>
      <c r="B621" t="s">
        <v>38</v>
      </c>
      <c r="C621" t="s">
        <v>2661</v>
      </c>
      <c r="D621" t="s">
        <v>5</v>
      </c>
      <c r="E621">
        <v>125100</v>
      </c>
    </row>
    <row r="622" spans="1:5" x14ac:dyDescent="0.25">
      <c r="A622" t="str">
        <f t="shared" si="10"/>
        <v>P-621</v>
      </c>
      <c r="B622" t="s">
        <v>38</v>
      </c>
      <c r="C622" t="s">
        <v>2594</v>
      </c>
      <c r="D622" t="s">
        <v>3</v>
      </c>
      <c r="E622">
        <v>17100</v>
      </c>
    </row>
    <row r="623" spans="1:5" x14ac:dyDescent="0.25">
      <c r="A623" t="str">
        <f t="shared" si="10"/>
        <v>P-622</v>
      </c>
      <c r="B623" t="s">
        <v>38</v>
      </c>
      <c r="C623" t="s">
        <v>2664</v>
      </c>
      <c r="D623" t="s">
        <v>3</v>
      </c>
      <c r="E623">
        <v>18000</v>
      </c>
    </row>
    <row r="624" spans="1:5" x14ac:dyDescent="0.25">
      <c r="A624" t="str">
        <f t="shared" si="10"/>
        <v>P-623</v>
      </c>
      <c r="B624" t="s">
        <v>38</v>
      </c>
      <c r="C624" t="s">
        <v>2631</v>
      </c>
      <c r="D624" t="s">
        <v>3</v>
      </c>
      <c r="E624">
        <v>29700</v>
      </c>
    </row>
    <row r="625" spans="1:5" x14ac:dyDescent="0.25">
      <c r="A625" t="str">
        <f t="shared" si="10"/>
        <v>P-624</v>
      </c>
      <c r="B625" t="s">
        <v>38</v>
      </c>
      <c r="C625" t="s">
        <v>2665</v>
      </c>
      <c r="D625" t="s">
        <v>3</v>
      </c>
      <c r="E625">
        <v>14400</v>
      </c>
    </row>
    <row r="626" spans="1:5" x14ac:dyDescent="0.25">
      <c r="A626" t="str">
        <f t="shared" si="10"/>
        <v>P-625</v>
      </c>
      <c r="B626" t="s">
        <v>38</v>
      </c>
      <c r="C626" t="s">
        <v>2666</v>
      </c>
      <c r="D626" t="s">
        <v>7</v>
      </c>
      <c r="E626">
        <v>62100</v>
      </c>
    </row>
    <row r="627" spans="1:5" x14ac:dyDescent="0.25">
      <c r="A627" t="str">
        <f t="shared" si="10"/>
        <v>P-626</v>
      </c>
      <c r="B627" t="s">
        <v>38</v>
      </c>
      <c r="C627" t="s">
        <v>2667</v>
      </c>
      <c r="D627" t="s">
        <v>7</v>
      </c>
      <c r="E627">
        <v>57150</v>
      </c>
    </row>
    <row r="628" spans="1:5" x14ac:dyDescent="0.25">
      <c r="A628" t="str">
        <f t="shared" si="10"/>
        <v>P-627</v>
      </c>
      <c r="B628" t="s">
        <v>38</v>
      </c>
      <c r="C628" t="s">
        <v>2668</v>
      </c>
      <c r="D628" t="s">
        <v>18</v>
      </c>
      <c r="E628">
        <v>103500</v>
      </c>
    </row>
    <row r="629" spans="1:5" x14ac:dyDescent="0.25">
      <c r="A629" t="str">
        <f t="shared" si="10"/>
        <v>P-628</v>
      </c>
      <c r="B629" t="s">
        <v>38</v>
      </c>
      <c r="C629" t="s">
        <v>2816</v>
      </c>
      <c r="D629" t="s">
        <v>16</v>
      </c>
      <c r="E629">
        <v>170100</v>
      </c>
    </row>
    <row r="630" spans="1:5" x14ac:dyDescent="0.25">
      <c r="A630" t="str">
        <f t="shared" si="10"/>
        <v>P-629</v>
      </c>
      <c r="B630" t="s">
        <v>38</v>
      </c>
      <c r="C630" t="s">
        <v>2838</v>
      </c>
      <c r="D630" t="s">
        <v>9</v>
      </c>
      <c r="E630">
        <v>80000</v>
      </c>
    </row>
    <row r="631" spans="1:5" x14ac:dyDescent="0.25">
      <c r="A631" t="str">
        <f t="shared" si="10"/>
        <v>P-630</v>
      </c>
      <c r="B631" t="s">
        <v>38</v>
      </c>
      <c r="C631" t="s">
        <v>2680</v>
      </c>
      <c r="D631" t="s">
        <v>11</v>
      </c>
      <c r="E631">
        <v>113000</v>
      </c>
    </row>
    <row r="632" spans="1:5" x14ac:dyDescent="0.25">
      <c r="A632" t="str">
        <f t="shared" si="10"/>
        <v>P-631</v>
      </c>
      <c r="B632" t="s">
        <v>38</v>
      </c>
      <c r="C632" t="s">
        <v>2682</v>
      </c>
      <c r="D632" t="s">
        <v>11</v>
      </c>
      <c r="E632">
        <v>170100</v>
      </c>
    </row>
    <row r="633" spans="1:5" x14ac:dyDescent="0.25">
      <c r="A633" t="str">
        <f t="shared" si="10"/>
        <v>P-632</v>
      </c>
      <c r="B633" t="s">
        <v>38</v>
      </c>
      <c r="C633" t="s">
        <v>2824</v>
      </c>
      <c r="D633" t="s">
        <v>15</v>
      </c>
      <c r="E633">
        <v>413100</v>
      </c>
    </row>
    <row r="634" spans="1:5" x14ac:dyDescent="0.25">
      <c r="A634" t="str">
        <f t="shared" si="10"/>
        <v>P-633</v>
      </c>
      <c r="B634" t="s">
        <v>38</v>
      </c>
      <c r="C634" t="s">
        <v>2690</v>
      </c>
      <c r="D634" t="s">
        <v>12</v>
      </c>
      <c r="E634">
        <v>11700</v>
      </c>
    </row>
    <row r="635" spans="1:5" x14ac:dyDescent="0.25">
      <c r="A635" t="str">
        <f t="shared" si="10"/>
        <v>P-634</v>
      </c>
      <c r="B635" t="s">
        <v>38</v>
      </c>
      <c r="C635" t="s">
        <v>2845</v>
      </c>
      <c r="D635" t="s">
        <v>19</v>
      </c>
      <c r="E635">
        <v>179100</v>
      </c>
    </row>
    <row r="636" spans="1:5" x14ac:dyDescent="0.25">
      <c r="A636" t="str">
        <f t="shared" si="10"/>
        <v>P-635</v>
      </c>
      <c r="B636" t="s">
        <v>38</v>
      </c>
      <c r="C636" t="s">
        <v>2696</v>
      </c>
      <c r="D636" t="s">
        <v>7</v>
      </c>
      <c r="E636">
        <v>26100</v>
      </c>
    </row>
    <row r="637" spans="1:5" x14ac:dyDescent="0.25">
      <c r="A637" t="str">
        <f t="shared" si="10"/>
        <v>P-636</v>
      </c>
      <c r="B637" t="s">
        <v>38</v>
      </c>
      <c r="C637" t="s">
        <v>2697</v>
      </c>
      <c r="D637" t="s">
        <v>7</v>
      </c>
      <c r="E637">
        <v>26100</v>
      </c>
    </row>
    <row r="638" spans="1:5" x14ac:dyDescent="0.25">
      <c r="A638" t="str">
        <f t="shared" si="10"/>
        <v>P-637</v>
      </c>
      <c r="B638" t="s">
        <v>38</v>
      </c>
      <c r="C638" t="s">
        <v>2699</v>
      </c>
      <c r="D638" t="s">
        <v>6</v>
      </c>
      <c r="E638">
        <v>57600</v>
      </c>
    </row>
    <row r="639" spans="1:5" x14ac:dyDescent="0.25">
      <c r="A639" t="str">
        <f t="shared" si="10"/>
        <v>P-638</v>
      </c>
      <c r="B639" t="s">
        <v>38</v>
      </c>
      <c r="C639" t="s">
        <v>2718</v>
      </c>
      <c r="D639" t="s">
        <v>4</v>
      </c>
      <c r="E639">
        <v>148500</v>
      </c>
    </row>
    <row r="640" spans="1:5" x14ac:dyDescent="0.25">
      <c r="A640" t="str">
        <f t="shared" si="10"/>
        <v>P-639</v>
      </c>
      <c r="B640" t="s">
        <v>38</v>
      </c>
      <c r="C640" t="s">
        <v>2608</v>
      </c>
      <c r="D640" t="s">
        <v>3</v>
      </c>
      <c r="E640">
        <v>25200</v>
      </c>
    </row>
    <row r="641" spans="1:5" x14ac:dyDescent="0.25">
      <c r="A641" t="str">
        <f t="shared" si="10"/>
        <v>P-640</v>
      </c>
      <c r="B641" t="s">
        <v>38</v>
      </c>
      <c r="C641" t="s">
        <v>2723</v>
      </c>
      <c r="D641" t="s">
        <v>3</v>
      </c>
      <c r="E641">
        <v>34200</v>
      </c>
    </row>
    <row r="642" spans="1:5" x14ac:dyDescent="0.25">
      <c r="A642" t="str">
        <f t="shared" si="10"/>
        <v>P-641</v>
      </c>
      <c r="B642" t="s">
        <v>38</v>
      </c>
      <c r="C642" t="s">
        <v>2724</v>
      </c>
      <c r="D642" t="s">
        <v>3</v>
      </c>
      <c r="E642">
        <v>22500</v>
      </c>
    </row>
    <row r="643" spans="1:5" x14ac:dyDescent="0.25">
      <c r="A643" t="str">
        <f t="shared" si="10"/>
        <v>P-642</v>
      </c>
      <c r="B643" t="s">
        <v>38</v>
      </c>
      <c r="C643" t="s">
        <v>2725</v>
      </c>
      <c r="D643" t="s">
        <v>4</v>
      </c>
      <c r="E643">
        <v>74700</v>
      </c>
    </row>
    <row r="644" spans="1:5" x14ac:dyDescent="0.25">
      <c r="A644" t="str">
        <f t="shared" si="10"/>
        <v>P-643</v>
      </c>
      <c r="B644" t="s">
        <v>38</v>
      </c>
      <c r="C644" t="s">
        <v>2726</v>
      </c>
      <c r="D644" t="s">
        <v>20</v>
      </c>
      <c r="E644">
        <v>37350</v>
      </c>
    </row>
    <row r="645" spans="1:5" x14ac:dyDescent="0.25">
      <c r="A645" t="str">
        <f t="shared" si="10"/>
        <v>P-644</v>
      </c>
      <c r="B645" t="s">
        <v>38</v>
      </c>
      <c r="C645" t="s">
        <v>2727</v>
      </c>
      <c r="D645" t="s">
        <v>20</v>
      </c>
      <c r="E645">
        <v>431100</v>
      </c>
    </row>
    <row r="646" spans="1:5" x14ac:dyDescent="0.25">
      <c r="A646" t="str">
        <f t="shared" si="10"/>
        <v>P-645</v>
      </c>
      <c r="B646" t="s">
        <v>38</v>
      </c>
      <c r="C646" t="s">
        <v>2734</v>
      </c>
      <c r="D646" t="s">
        <v>20</v>
      </c>
      <c r="E646">
        <v>243000</v>
      </c>
    </row>
    <row r="647" spans="1:5" x14ac:dyDescent="0.25">
      <c r="A647" t="str">
        <f t="shared" si="10"/>
        <v>P-646</v>
      </c>
      <c r="B647" t="s">
        <v>38</v>
      </c>
      <c r="C647" t="s">
        <v>2736</v>
      </c>
      <c r="D647" t="s">
        <v>9</v>
      </c>
      <c r="E647">
        <v>40500</v>
      </c>
    </row>
    <row r="648" spans="1:5" x14ac:dyDescent="0.25">
      <c r="A648" t="str">
        <f t="shared" si="10"/>
        <v>P-647</v>
      </c>
      <c r="B648" t="s">
        <v>38</v>
      </c>
      <c r="C648" t="s">
        <v>2739</v>
      </c>
      <c r="D648" t="s">
        <v>6</v>
      </c>
      <c r="E648">
        <v>40500</v>
      </c>
    </row>
    <row r="649" spans="1:5" x14ac:dyDescent="0.25">
      <c r="A649" t="str">
        <f t="shared" si="10"/>
        <v>P-648</v>
      </c>
      <c r="B649" t="s">
        <v>38</v>
      </c>
      <c r="C649" t="s">
        <v>2743</v>
      </c>
      <c r="D649" t="s">
        <v>5</v>
      </c>
      <c r="E649">
        <v>80100</v>
      </c>
    </row>
    <row r="650" spans="1:5" x14ac:dyDescent="0.25">
      <c r="A650" t="str">
        <f t="shared" si="10"/>
        <v>P-649</v>
      </c>
      <c r="B650" t="s">
        <v>38</v>
      </c>
      <c r="C650" t="s">
        <v>2744</v>
      </c>
      <c r="D650" t="s">
        <v>5</v>
      </c>
      <c r="E650">
        <v>49500</v>
      </c>
    </row>
    <row r="651" spans="1:5" x14ac:dyDescent="0.25">
      <c r="A651" t="str">
        <f t="shared" si="10"/>
        <v>P-650</v>
      </c>
      <c r="B651" t="s">
        <v>38</v>
      </c>
      <c r="C651" t="s">
        <v>2745</v>
      </c>
      <c r="D651" t="s">
        <v>5</v>
      </c>
      <c r="E651">
        <v>112500</v>
      </c>
    </row>
    <row r="652" spans="1:5" x14ac:dyDescent="0.25">
      <c r="A652" t="str">
        <f t="shared" ref="A652:A715" si="11">"P-"&amp;ROW()-1</f>
        <v>P-651</v>
      </c>
      <c r="B652" t="s">
        <v>38</v>
      </c>
      <c r="C652" t="s">
        <v>2752</v>
      </c>
      <c r="D652" t="s">
        <v>5</v>
      </c>
      <c r="E652">
        <v>53100</v>
      </c>
    </row>
    <row r="653" spans="1:5" x14ac:dyDescent="0.25">
      <c r="A653" t="str">
        <f t="shared" si="11"/>
        <v>P-652</v>
      </c>
      <c r="B653" t="s">
        <v>38</v>
      </c>
      <c r="C653" t="s">
        <v>2637</v>
      </c>
      <c r="D653" t="s">
        <v>5</v>
      </c>
      <c r="E653">
        <v>90000</v>
      </c>
    </row>
    <row r="654" spans="1:5" x14ac:dyDescent="0.25">
      <c r="A654" t="str">
        <f t="shared" si="11"/>
        <v>P-653</v>
      </c>
      <c r="B654" t="s">
        <v>38</v>
      </c>
      <c r="C654" t="s">
        <v>2755</v>
      </c>
      <c r="D654" t="s">
        <v>5</v>
      </c>
      <c r="E654">
        <v>98100</v>
      </c>
    </row>
    <row r="655" spans="1:5" x14ac:dyDescent="0.25">
      <c r="A655" t="str">
        <f t="shared" si="11"/>
        <v>P-654</v>
      </c>
      <c r="B655" t="s">
        <v>38</v>
      </c>
      <c r="C655" t="s">
        <v>2757</v>
      </c>
      <c r="D655" t="s">
        <v>15</v>
      </c>
      <c r="E655">
        <v>60750</v>
      </c>
    </row>
    <row r="656" spans="1:5" x14ac:dyDescent="0.25">
      <c r="A656" t="str">
        <f t="shared" si="11"/>
        <v>P-655</v>
      </c>
      <c r="B656" t="s">
        <v>38</v>
      </c>
      <c r="C656" t="s">
        <v>2759</v>
      </c>
      <c r="D656" t="s">
        <v>15</v>
      </c>
      <c r="E656">
        <v>60750</v>
      </c>
    </row>
    <row r="657" spans="1:5" x14ac:dyDescent="0.25">
      <c r="A657" t="str">
        <f t="shared" si="11"/>
        <v>P-656</v>
      </c>
      <c r="B657" t="s">
        <v>38</v>
      </c>
      <c r="C657" t="s">
        <v>2761</v>
      </c>
      <c r="D657" t="s">
        <v>15</v>
      </c>
      <c r="E657">
        <v>73800</v>
      </c>
    </row>
    <row r="658" spans="1:5" x14ac:dyDescent="0.25">
      <c r="A658" t="str">
        <f t="shared" si="11"/>
        <v>P-657</v>
      </c>
      <c r="B658" t="s">
        <v>38</v>
      </c>
      <c r="C658" t="s">
        <v>2612</v>
      </c>
      <c r="D658" t="s">
        <v>21</v>
      </c>
      <c r="E658">
        <v>148500</v>
      </c>
    </row>
    <row r="659" spans="1:5" x14ac:dyDescent="0.25">
      <c r="A659" t="str">
        <f t="shared" si="11"/>
        <v>P-658</v>
      </c>
      <c r="B659" t="s">
        <v>38</v>
      </c>
      <c r="C659" t="s">
        <v>2763</v>
      </c>
      <c r="D659" t="s">
        <v>15</v>
      </c>
      <c r="E659">
        <v>40500</v>
      </c>
    </row>
    <row r="660" spans="1:5" x14ac:dyDescent="0.25">
      <c r="A660" t="str">
        <f t="shared" si="11"/>
        <v>P-659</v>
      </c>
      <c r="B660" t="s">
        <v>38</v>
      </c>
      <c r="C660" t="s">
        <v>2638</v>
      </c>
      <c r="D660" t="s">
        <v>21</v>
      </c>
      <c r="E660">
        <v>155700</v>
      </c>
    </row>
    <row r="661" spans="1:5" x14ac:dyDescent="0.25">
      <c r="A661" t="str">
        <f t="shared" si="11"/>
        <v>P-660</v>
      </c>
      <c r="B661" t="s">
        <v>38</v>
      </c>
      <c r="C661" t="s">
        <v>2614</v>
      </c>
      <c r="D661" t="s">
        <v>21</v>
      </c>
      <c r="E661">
        <v>269100</v>
      </c>
    </row>
    <row r="662" spans="1:5" x14ac:dyDescent="0.25">
      <c r="A662" t="str">
        <f t="shared" si="11"/>
        <v>P-661</v>
      </c>
      <c r="B662" t="s">
        <v>38</v>
      </c>
      <c r="C662" t="s">
        <v>2767</v>
      </c>
      <c r="D662" t="s">
        <v>17</v>
      </c>
      <c r="E662">
        <v>125100</v>
      </c>
    </row>
    <row r="663" spans="1:5" x14ac:dyDescent="0.25">
      <c r="A663" t="str">
        <f t="shared" si="11"/>
        <v>P-662</v>
      </c>
      <c r="B663" t="s">
        <v>38</v>
      </c>
      <c r="C663" t="s">
        <v>2768</v>
      </c>
      <c r="D663" t="s">
        <v>17</v>
      </c>
      <c r="E663">
        <v>94500</v>
      </c>
    </row>
    <row r="664" spans="1:5" x14ac:dyDescent="0.25">
      <c r="A664" t="str">
        <f t="shared" si="11"/>
        <v>P-663</v>
      </c>
      <c r="B664" t="s">
        <v>38</v>
      </c>
      <c r="C664" t="s">
        <v>2769</v>
      </c>
      <c r="D664" t="s">
        <v>17</v>
      </c>
      <c r="E664">
        <v>73800</v>
      </c>
    </row>
    <row r="665" spans="1:5" x14ac:dyDescent="0.25">
      <c r="A665" t="str">
        <f t="shared" si="11"/>
        <v>P-664</v>
      </c>
      <c r="B665" t="s">
        <v>38</v>
      </c>
      <c r="C665" t="s">
        <v>2770</v>
      </c>
      <c r="D665" t="s">
        <v>17</v>
      </c>
      <c r="E665">
        <v>116100</v>
      </c>
    </row>
    <row r="666" spans="1:5" x14ac:dyDescent="0.25">
      <c r="A666" t="str">
        <f t="shared" si="11"/>
        <v>P-665</v>
      </c>
      <c r="B666" t="s">
        <v>38</v>
      </c>
      <c r="C666" t="s">
        <v>2773</v>
      </c>
      <c r="D666" t="s">
        <v>15</v>
      </c>
      <c r="E666">
        <v>89100</v>
      </c>
    </row>
    <row r="667" spans="1:5" x14ac:dyDescent="0.25">
      <c r="A667" t="str">
        <f t="shared" si="11"/>
        <v>P-666</v>
      </c>
      <c r="B667" t="s">
        <v>38</v>
      </c>
      <c r="C667" t="s">
        <v>2778</v>
      </c>
      <c r="D667" t="s">
        <v>15</v>
      </c>
      <c r="E667">
        <v>131850</v>
      </c>
    </row>
    <row r="668" spans="1:5" x14ac:dyDescent="0.25">
      <c r="A668" t="str">
        <f t="shared" si="11"/>
        <v>P-667</v>
      </c>
      <c r="B668" t="s">
        <v>38</v>
      </c>
      <c r="C668" t="s">
        <v>2781</v>
      </c>
      <c r="D668" t="s">
        <v>6</v>
      </c>
      <c r="E668">
        <v>82800</v>
      </c>
    </row>
    <row r="669" spans="1:5" x14ac:dyDescent="0.25">
      <c r="A669" t="str">
        <f t="shared" si="11"/>
        <v>P-668</v>
      </c>
      <c r="B669" t="s">
        <v>38</v>
      </c>
      <c r="C669" t="s">
        <v>2795</v>
      </c>
      <c r="D669" t="s">
        <v>3</v>
      </c>
      <c r="E669">
        <v>34200</v>
      </c>
    </row>
    <row r="670" spans="1:5" x14ac:dyDescent="0.25">
      <c r="A670" t="str">
        <f t="shared" si="11"/>
        <v>P-669</v>
      </c>
      <c r="B670" t="s">
        <v>38</v>
      </c>
      <c r="C670" t="s">
        <v>2797</v>
      </c>
      <c r="D670" t="s">
        <v>3</v>
      </c>
      <c r="E670">
        <v>31500</v>
      </c>
    </row>
    <row r="671" spans="1:5" x14ac:dyDescent="0.25">
      <c r="A671" t="str">
        <f t="shared" si="11"/>
        <v>P-670</v>
      </c>
      <c r="B671" t="s">
        <v>38</v>
      </c>
      <c r="C671" t="s">
        <v>2798</v>
      </c>
      <c r="D671" t="s">
        <v>3</v>
      </c>
      <c r="E671">
        <v>25200</v>
      </c>
    </row>
    <row r="672" spans="1:5" x14ac:dyDescent="0.25">
      <c r="A672" t="str">
        <f t="shared" si="11"/>
        <v>P-671</v>
      </c>
      <c r="B672" t="s">
        <v>38</v>
      </c>
      <c r="C672" t="s">
        <v>2799</v>
      </c>
      <c r="D672" t="s">
        <v>3</v>
      </c>
      <c r="E672">
        <v>34200</v>
      </c>
    </row>
    <row r="673" spans="1:5" x14ac:dyDescent="0.25">
      <c r="A673" t="str">
        <f t="shared" si="11"/>
        <v>P-672</v>
      </c>
      <c r="B673" t="s">
        <v>38</v>
      </c>
      <c r="C673" t="s">
        <v>2802</v>
      </c>
      <c r="D673" t="s">
        <v>3</v>
      </c>
      <c r="E673">
        <v>36000</v>
      </c>
    </row>
    <row r="674" spans="1:5" x14ac:dyDescent="0.25">
      <c r="A674" t="str">
        <f t="shared" si="11"/>
        <v>P-673</v>
      </c>
      <c r="B674" t="s">
        <v>38</v>
      </c>
      <c r="C674" t="s">
        <v>2803</v>
      </c>
      <c r="D674" t="s">
        <v>3</v>
      </c>
      <c r="E674">
        <v>40500</v>
      </c>
    </row>
    <row r="675" spans="1:5" x14ac:dyDescent="0.25">
      <c r="A675" t="str">
        <f t="shared" si="11"/>
        <v>P-674</v>
      </c>
      <c r="B675" t="s">
        <v>38</v>
      </c>
      <c r="C675" t="s">
        <v>2804</v>
      </c>
      <c r="D675" t="s">
        <v>3</v>
      </c>
      <c r="E675">
        <v>29700</v>
      </c>
    </row>
    <row r="676" spans="1:5" x14ac:dyDescent="0.25">
      <c r="A676" t="str">
        <f t="shared" si="11"/>
        <v>P-675</v>
      </c>
      <c r="B676" t="s">
        <v>38</v>
      </c>
      <c r="C676" t="s">
        <v>2805</v>
      </c>
      <c r="D676" t="s">
        <v>3</v>
      </c>
      <c r="E676">
        <v>26100</v>
      </c>
    </row>
    <row r="677" spans="1:5" x14ac:dyDescent="0.25">
      <c r="A677" t="str">
        <f t="shared" si="11"/>
        <v>P-676</v>
      </c>
      <c r="B677" t="s">
        <v>38</v>
      </c>
      <c r="C677" t="s">
        <v>2808</v>
      </c>
      <c r="D677" t="s">
        <v>3</v>
      </c>
      <c r="E677">
        <v>34200</v>
      </c>
    </row>
    <row r="678" spans="1:5" x14ac:dyDescent="0.25">
      <c r="A678" t="str">
        <f t="shared" si="11"/>
        <v>P-677</v>
      </c>
      <c r="B678" t="s">
        <v>38</v>
      </c>
      <c r="C678" t="s">
        <v>2809</v>
      </c>
      <c r="D678" t="s">
        <v>3</v>
      </c>
      <c r="E678">
        <v>27000</v>
      </c>
    </row>
    <row r="679" spans="1:5" x14ac:dyDescent="0.25">
      <c r="A679" t="str">
        <f t="shared" si="11"/>
        <v>P-678</v>
      </c>
      <c r="B679" t="s">
        <v>38</v>
      </c>
      <c r="C679" t="s">
        <v>2852</v>
      </c>
      <c r="D679" t="s">
        <v>10</v>
      </c>
      <c r="E679">
        <v>348300</v>
      </c>
    </row>
    <row r="680" spans="1:5" x14ac:dyDescent="0.25">
      <c r="A680" t="str">
        <f t="shared" si="11"/>
        <v>P-679</v>
      </c>
      <c r="B680" t="s">
        <v>38</v>
      </c>
      <c r="C680" t="s">
        <v>2811</v>
      </c>
      <c r="D680" t="s">
        <v>7</v>
      </c>
      <c r="E680">
        <v>225000</v>
      </c>
    </row>
    <row r="681" spans="1:5" x14ac:dyDescent="0.25">
      <c r="A681" t="str">
        <f t="shared" si="11"/>
        <v>P-680</v>
      </c>
      <c r="B681" t="s">
        <v>39</v>
      </c>
      <c r="C681" t="s">
        <v>22</v>
      </c>
      <c r="D681" t="s">
        <v>9</v>
      </c>
      <c r="E681">
        <v>489300</v>
      </c>
    </row>
    <row r="682" spans="1:5" x14ac:dyDescent="0.25">
      <c r="A682" t="str">
        <f t="shared" si="11"/>
        <v>P-681</v>
      </c>
      <c r="B682" t="s">
        <v>39</v>
      </c>
      <c r="C682" t="s">
        <v>23</v>
      </c>
      <c r="D682" t="s">
        <v>9</v>
      </c>
      <c r="E682">
        <v>489300</v>
      </c>
    </row>
    <row r="683" spans="1:5" x14ac:dyDescent="0.25">
      <c r="A683" t="str">
        <f t="shared" si="11"/>
        <v>P-682</v>
      </c>
      <c r="B683" t="s">
        <v>39</v>
      </c>
      <c r="C683" t="s">
        <v>2624</v>
      </c>
      <c r="D683" t="s">
        <v>19</v>
      </c>
      <c r="E683">
        <v>57150</v>
      </c>
    </row>
    <row r="684" spans="1:5" x14ac:dyDescent="0.25">
      <c r="A684" t="str">
        <f t="shared" si="11"/>
        <v>P-683</v>
      </c>
      <c r="B684" t="s">
        <v>39</v>
      </c>
      <c r="C684" t="s">
        <v>2646</v>
      </c>
      <c r="D684" t="s">
        <v>19</v>
      </c>
      <c r="E684">
        <v>65700</v>
      </c>
    </row>
    <row r="685" spans="1:5" x14ac:dyDescent="0.25">
      <c r="A685" t="str">
        <f t="shared" si="11"/>
        <v>P-684</v>
      </c>
      <c r="B685" t="s">
        <v>39</v>
      </c>
      <c r="C685" t="s">
        <v>2626</v>
      </c>
      <c r="D685" t="s">
        <v>19</v>
      </c>
      <c r="E685">
        <v>80100</v>
      </c>
    </row>
    <row r="686" spans="1:5" x14ac:dyDescent="0.25">
      <c r="A686" t="str">
        <f t="shared" si="11"/>
        <v>P-685</v>
      </c>
      <c r="B686" t="s">
        <v>39</v>
      </c>
      <c r="C686" t="s">
        <v>2647</v>
      </c>
      <c r="D686" t="s">
        <v>18</v>
      </c>
      <c r="E686">
        <v>261000</v>
      </c>
    </row>
    <row r="687" spans="1:5" x14ac:dyDescent="0.25">
      <c r="A687" t="str">
        <f t="shared" si="11"/>
        <v>P-686</v>
      </c>
      <c r="B687" t="s">
        <v>39</v>
      </c>
      <c r="C687" t="s">
        <v>2853</v>
      </c>
      <c r="D687" t="s">
        <v>15</v>
      </c>
      <c r="E687">
        <v>629300</v>
      </c>
    </row>
    <row r="688" spans="1:5" x14ac:dyDescent="0.25">
      <c r="A688" t="str">
        <f t="shared" si="11"/>
        <v>P-687</v>
      </c>
      <c r="B688" t="s">
        <v>39</v>
      </c>
      <c r="C688" t="s">
        <v>2854</v>
      </c>
      <c r="D688" t="s">
        <v>15</v>
      </c>
      <c r="E688">
        <v>629300</v>
      </c>
    </row>
    <row r="689" spans="1:5" x14ac:dyDescent="0.25">
      <c r="A689" t="str">
        <f t="shared" si="11"/>
        <v>P-688</v>
      </c>
      <c r="B689" t="s">
        <v>39</v>
      </c>
      <c r="C689" t="s">
        <v>2855</v>
      </c>
      <c r="D689" t="s">
        <v>15</v>
      </c>
      <c r="E689">
        <v>629300</v>
      </c>
    </row>
    <row r="690" spans="1:5" x14ac:dyDescent="0.25">
      <c r="A690" t="str">
        <f t="shared" si="11"/>
        <v>P-689</v>
      </c>
      <c r="B690" t="s">
        <v>39</v>
      </c>
      <c r="C690" t="s">
        <v>2648</v>
      </c>
      <c r="D690" t="s">
        <v>16</v>
      </c>
      <c r="E690">
        <v>197100</v>
      </c>
    </row>
    <row r="691" spans="1:5" x14ac:dyDescent="0.25">
      <c r="A691" t="str">
        <f t="shared" si="11"/>
        <v>P-690</v>
      </c>
      <c r="B691" t="s">
        <v>39</v>
      </c>
      <c r="C691" t="s">
        <v>2812</v>
      </c>
      <c r="D691" t="s">
        <v>16</v>
      </c>
      <c r="E691">
        <v>153000</v>
      </c>
    </row>
    <row r="692" spans="1:5" x14ac:dyDescent="0.25">
      <c r="A692" t="str">
        <f t="shared" si="11"/>
        <v>P-691</v>
      </c>
      <c r="B692" t="s">
        <v>39</v>
      </c>
      <c r="C692" t="s">
        <v>2649</v>
      </c>
      <c r="D692" t="s">
        <v>16</v>
      </c>
      <c r="E692">
        <v>349300</v>
      </c>
    </row>
    <row r="693" spans="1:5" x14ac:dyDescent="0.25">
      <c r="A693" t="str">
        <f t="shared" si="11"/>
        <v>P-692</v>
      </c>
      <c r="B693" t="s">
        <v>39</v>
      </c>
      <c r="C693" t="s">
        <v>2627</v>
      </c>
      <c r="D693" t="s">
        <v>16</v>
      </c>
      <c r="E693">
        <v>349300</v>
      </c>
    </row>
    <row r="694" spans="1:5" x14ac:dyDescent="0.25">
      <c r="A694" t="str">
        <f t="shared" si="11"/>
        <v>P-693</v>
      </c>
      <c r="B694" t="s">
        <v>39</v>
      </c>
      <c r="C694" t="s">
        <v>2856</v>
      </c>
      <c r="D694" t="s">
        <v>16</v>
      </c>
      <c r="E694">
        <v>349300</v>
      </c>
    </row>
    <row r="695" spans="1:5" x14ac:dyDescent="0.25">
      <c r="A695" t="str">
        <f t="shared" si="11"/>
        <v>P-694</v>
      </c>
      <c r="B695" t="s">
        <v>39</v>
      </c>
      <c r="C695" t="s">
        <v>2650</v>
      </c>
      <c r="D695" t="s">
        <v>16</v>
      </c>
      <c r="E695">
        <v>349300</v>
      </c>
    </row>
    <row r="696" spans="1:5" x14ac:dyDescent="0.25">
      <c r="A696" t="str">
        <f t="shared" si="11"/>
        <v>P-695</v>
      </c>
      <c r="B696" t="s">
        <v>39</v>
      </c>
      <c r="C696" t="s">
        <v>2651</v>
      </c>
      <c r="D696" t="s">
        <v>11</v>
      </c>
      <c r="E696">
        <v>202500</v>
      </c>
    </row>
    <row r="697" spans="1:5" x14ac:dyDescent="0.25">
      <c r="A697" t="str">
        <f t="shared" si="11"/>
        <v>P-696</v>
      </c>
      <c r="B697" t="s">
        <v>39</v>
      </c>
      <c r="C697" t="s">
        <v>2813</v>
      </c>
      <c r="D697" t="s">
        <v>11</v>
      </c>
      <c r="E697">
        <v>202500</v>
      </c>
    </row>
    <row r="698" spans="1:5" x14ac:dyDescent="0.25">
      <c r="A698" t="str">
        <f t="shared" si="11"/>
        <v>P-697</v>
      </c>
      <c r="B698" t="s">
        <v>39</v>
      </c>
      <c r="C698" t="s">
        <v>2652</v>
      </c>
      <c r="D698" t="s">
        <v>11</v>
      </c>
      <c r="E698">
        <v>198000</v>
      </c>
    </row>
    <row r="699" spans="1:5" x14ac:dyDescent="0.25">
      <c r="A699" t="str">
        <f t="shared" si="11"/>
        <v>P-698</v>
      </c>
      <c r="B699" t="s">
        <v>39</v>
      </c>
      <c r="C699" t="s">
        <v>2833</v>
      </c>
      <c r="D699" t="s">
        <v>11</v>
      </c>
      <c r="E699">
        <v>193500</v>
      </c>
    </row>
    <row r="700" spans="1:5" x14ac:dyDescent="0.25">
      <c r="A700" t="str">
        <f t="shared" si="11"/>
        <v>P-699</v>
      </c>
      <c r="B700" t="s">
        <v>39</v>
      </c>
      <c r="C700" t="s">
        <v>2653</v>
      </c>
      <c r="D700" t="s">
        <v>12</v>
      </c>
      <c r="E700">
        <v>12600</v>
      </c>
    </row>
    <row r="701" spans="1:5" x14ac:dyDescent="0.25">
      <c r="A701" t="str">
        <f t="shared" si="11"/>
        <v>P-700</v>
      </c>
      <c r="B701" t="s">
        <v>39</v>
      </c>
      <c r="C701" t="s">
        <v>2654</v>
      </c>
      <c r="D701" t="s">
        <v>15</v>
      </c>
      <c r="E701">
        <v>261000</v>
      </c>
    </row>
    <row r="702" spans="1:5" x14ac:dyDescent="0.25">
      <c r="A702" t="str">
        <f t="shared" si="11"/>
        <v>P-701</v>
      </c>
      <c r="B702" t="s">
        <v>39</v>
      </c>
      <c r="C702" t="s">
        <v>2655</v>
      </c>
      <c r="D702" t="s">
        <v>15</v>
      </c>
      <c r="E702">
        <v>261000</v>
      </c>
    </row>
    <row r="703" spans="1:5" x14ac:dyDescent="0.25">
      <c r="A703" t="str">
        <f t="shared" si="11"/>
        <v>P-702</v>
      </c>
      <c r="B703" t="s">
        <v>39</v>
      </c>
      <c r="C703" t="s">
        <v>2591</v>
      </c>
      <c r="D703" t="s">
        <v>18</v>
      </c>
      <c r="E703">
        <v>144000</v>
      </c>
    </row>
    <row r="704" spans="1:5" x14ac:dyDescent="0.25">
      <c r="A704" t="str">
        <f t="shared" si="11"/>
        <v>P-703</v>
      </c>
      <c r="B704" t="s">
        <v>39</v>
      </c>
      <c r="C704" t="s">
        <v>2592</v>
      </c>
      <c r="D704" t="s">
        <v>18</v>
      </c>
      <c r="E704">
        <v>144000</v>
      </c>
    </row>
    <row r="705" spans="1:5" x14ac:dyDescent="0.25">
      <c r="A705" t="str">
        <f t="shared" si="11"/>
        <v>P-704</v>
      </c>
      <c r="B705" t="s">
        <v>39</v>
      </c>
      <c r="C705" t="s">
        <v>2656</v>
      </c>
      <c r="D705" t="s">
        <v>15</v>
      </c>
      <c r="E705">
        <v>243000</v>
      </c>
    </row>
    <row r="706" spans="1:5" x14ac:dyDescent="0.25">
      <c r="A706" t="str">
        <f t="shared" si="11"/>
        <v>P-705</v>
      </c>
      <c r="B706" t="s">
        <v>39</v>
      </c>
      <c r="C706" t="s">
        <v>2814</v>
      </c>
      <c r="D706" t="s">
        <v>15</v>
      </c>
      <c r="E706">
        <v>81000</v>
      </c>
    </row>
    <row r="707" spans="1:5" x14ac:dyDescent="0.25">
      <c r="A707" t="str">
        <f t="shared" si="11"/>
        <v>P-706</v>
      </c>
      <c r="B707" t="s">
        <v>39</v>
      </c>
      <c r="C707" t="s">
        <v>2658</v>
      </c>
      <c r="D707" t="s">
        <v>15</v>
      </c>
      <c r="E707">
        <v>78750</v>
      </c>
    </row>
    <row r="708" spans="1:5" x14ac:dyDescent="0.25">
      <c r="A708" t="str">
        <f t="shared" si="11"/>
        <v>P-707</v>
      </c>
      <c r="B708" t="s">
        <v>39</v>
      </c>
      <c r="C708" t="s">
        <v>2659</v>
      </c>
      <c r="D708" t="s">
        <v>15</v>
      </c>
      <c r="E708">
        <v>78750</v>
      </c>
    </row>
    <row r="709" spans="1:5" x14ac:dyDescent="0.25">
      <c r="A709" t="str">
        <f t="shared" si="11"/>
        <v>P-708</v>
      </c>
      <c r="B709" t="s">
        <v>39</v>
      </c>
      <c r="C709" t="s">
        <v>2660</v>
      </c>
      <c r="D709" t="s">
        <v>5</v>
      </c>
      <c r="E709">
        <v>41400</v>
      </c>
    </row>
    <row r="710" spans="1:5" x14ac:dyDescent="0.25">
      <c r="A710" t="str">
        <f t="shared" si="11"/>
        <v>P-709</v>
      </c>
      <c r="B710" t="s">
        <v>39</v>
      </c>
      <c r="C710" t="s">
        <v>2661</v>
      </c>
      <c r="D710" t="s">
        <v>5</v>
      </c>
      <c r="E710">
        <v>98100</v>
      </c>
    </row>
    <row r="711" spans="1:5" x14ac:dyDescent="0.25">
      <c r="A711" t="str">
        <f t="shared" si="11"/>
        <v>P-710</v>
      </c>
      <c r="B711" t="s">
        <v>39</v>
      </c>
      <c r="C711" t="s">
        <v>2662</v>
      </c>
      <c r="D711" t="s">
        <v>5</v>
      </c>
      <c r="E711">
        <v>107100</v>
      </c>
    </row>
    <row r="712" spans="1:5" x14ac:dyDescent="0.25">
      <c r="A712" t="str">
        <f t="shared" si="11"/>
        <v>P-711</v>
      </c>
      <c r="B712" t="s">
        <v>39</v>
      </c>
      <c r="C712" t="s">
        <v>2594</v>
      </c>
      <c r="D712" t="s">
        <v>3</v>
      </c>
      <c r="E712">
        <v>17100</v>
      </c>
    </row>
    <row r="713" spans="1:5" x14ac:dyDescent="0.25">
      <c r="A713" t="str">
        <f t="shared" si="11"/>
        <v>P-712</v>
      </c>
      <c r="B713" t="s">
        <v>39</v>
      </c>
      <c r="C713" t="s">
        <v>2663</v>
      </c>
      <c r="D713" t="s">
        <v>3</v>
      </c>
      <c r="E713">
        <v>27000</v>
      </c>
    </row>
    <row r="714" spans="1:5" x14ac:dyDescent="0.25">
      <c r="A714" t="str">
        <f t="shared" si="11"/>
        <v>P-713</v>
      </c>
      <c r="B714" t="s">
        <v>39</v>
      </c>
      <c r="C714" t="s">
        <v>2596</v>
      </c>
      <c r="D714" t="s">
        <v>3</v>
      </c>
      <c r="E714">
        <v>13050</v>
      </c>
    </row>
    <row r="715" spans="1:5" x14ac:dyDescent="0.25">
      <c r="A715" t="str">
        <f t="shared" si="11"/>
        <v>P-714</v>
      </c>
      <c r="B715" t="s">
        <v>39</v>
      </c>
      <c r="C715" t="s">
        <v>2664</v>
      </c>
      <c r="D715" t="s">
        <v>3</v>
      </c>
      <c r="E715">
        <v>18000</v>
      </c>
    </row>
    <row r="716" spans="1:5" x14ac:dyDescent="0.25">
      <c r="A716" t="str">
        <f t="shared" ref="A716:A779" si="12">"P-"&amp;ROW()-1</f>
        <v>P-715</v>
      </c>
      <c r="B716" t="s">
        <v>39</v>
      </c>
      <c r="C716" t="s">
        <v>2631</v>
      </c>
      <c r="D716" t="s">
        <v>3</v>
      </c>
      <c r="E716">
        <v>27000</v>
      </c>
    </row>
    <row r="717" spans="1:5" x14ac:dyDescent="0.25">
      <c r="A717" t="str">
        <f t="shared" si="12"/>
        <v>P-716</v>
      </c>
      <c r="B717" t="s">
        <v>39</v>
      </c>
      <c r="C717" t="s">
        <v>2665</v>
      </c>
      <c r="D717" t="s">
        <v>3</v>
      </c>
      <c r="E717">
        <v>14400</v>
      </c>
    </row>
    <row r="718" spans="1:5" x14ac:dyDescent="0.25">
      <c r="A718" t="str">
        <f t="shared" si="12"/>
        <v>P-717</v>
      </c>
      <c r="B718" t="s">
        <v>39</v>
      </c>
      <c r="C718" t="s">
        <v>2666</v>
      </c>
      <c r="D718" t="s">
        <v>7</v>
      </c>
      <c r="E718">
        <v>62100</v>
      </c>
    </row>
    <row r="719" spans="1:5" x14ac:dyDescent="0.25">
      <c r="A719" t="str">
        <f t="shared" si="12"/>
        <v>P-718</v>
      </c>
      <c r="B719" t="s">
        <v>39</v>
      </c>
      <c r="C719" t="s">
        <v>2667</v>
      </c>
      <c r="D719" t="s">
        <v>7</v>
      </c>
      <c r="E719">
        <v>62100</v>
      </c>
    </row>
    <row r="720" spans="1:5" x14ac:dyDescent="0.25">
      <c r="A720" t="str">
        <f t="shared" si="12"/>
        <v>P-719</v>
      </c>
      <c r="B720" t="s">
        <v>39</v>
      </c>
      <c r="C720" t="s">
        <v>2668</v>
      </c>
      <c r="D720" t="s">
        <v>18</v>
      </c>
      <c r="E720">
        <v>103500</v>
      </c>
    </row>
    <row r="721" spans="1:5" x14ac:dyDescent="0.25">
      <c r="A721" t="str">
        <f t="shared" si="12"/>
        <v>P-720</v>
      </c>
      <c r="B721" t="s">
        <v>39</v>
      </c>
      <c r="C721" t="s">
        <v>2815</v>
      </c>
      <c r="D721" t="s">
        <v>16</v>
      </c>
      <c r="E721">
        <v>170100</v>
      </c>
    </row>
    <row r="722" spans="1:5" x14ac:dyDescent="0.25">
      <c r="A722" t="str">
        <f t="shared" si="12"/>
        <v>P-721</v>
      </c>
      <c r="B722" t="s">
        <v>39</v>
      </c>
      <c r="C722" t="s">
        <v>2816</v>
      </c>
      <c r="D722" t="s">
        <v>16</v>
      </c>
      <c r="E722">
        <v>197100</v>
      </c>
    </row>
    <row r="723" spans="1:5" x14ac:dyDescent="0.25">
      <c r="A723" t="str">
        <f t="shared" si="12"/>
        <v>P-722</v>
      </c>
      <c r="B723" t="s">
        <v>39</v>
      </c>
      <c r="C723" t="s">
        <v>2669</v>
      </c>
      <c r="D723" t="s">
        <v>16</v>
      </c>
      <c r="E723">
        <v>197100</v>
      </c>
    </row>
    <row r="724" spans="1:5" x14ac:dyDescent="0.25">
      <c r="A724" t="str">
        <f t="shared" si="12"/>
        <v>P-723</v>
      </c>
      <c r="B724" t="s">
        <v>39</v>
      </c>
      <c r="C724" t="s">
        <v>2817</v>
      </c>
      <c r="D724" t="s">
        <v>16</v>
      </c>
      <c r="E724">
        <v>170100</v>
      </c>
    </row>
    <row r="725" spans="1:5" x14ac:dyDescent="0.25">
      <c r="A725" t="str">
        <f t="shared" si="12"/>
        <v>P-724</v>
      </c>
      <c r="B725" t="s">
        <v>39</v>
      </c>
      <c r="C725" t="s">
        <v>2670</v>
      </c>
      <c r="D725" t="s">
        <v>7</v>
      </c>
      <c r="E725">
        <v>103500</v>
      </c>
    </row>
    <row r="726" spans="1:5" x14ac:dyDescent="0.25">
      <c r="A726" t="str">
        <f t="shared" si="12"/>
        <v>P-725</v>
      </c>
      <c r="B726" t="s">
        <v>39</v>
      </c>
      <c r="C726" t="s">
        <v>2671</v>
      </c>
      <c r="D726" t="s">
        <v>21</v>
      </c>
      <c r="E726">
        <v>355500</v>
      </c>
    </row>
    <row r="727" spans="1:5" x14ac:dyDescent="0.25">
      <c r="A727" t="str">
        <f t="shared" si="12"/>
        <v>P-726</v>
      </c>
      <c r="B727" t="s">
        <v>39</v>
      </c>
      <c r="C727" t="s">
        <v>2672</v>
      </c>
      <c r="D727" t="s">
        <v>21</v>
      </c>
      <c r="E727">
        <v>360000</v>
      </c>
    </row>
    <row r="728" spans="1:5" x14ac:dyDescent="0.25">
      <c r="A728" t="str">
        <f t="shared" si="12"/>
        <v>P-727</v>
      </c>
      <c r="B728" t="s">
        <v>39</v>
      </c>
      <c r="C728" t="s">
        <v>2673</v>
      </c>
      <c r="D728" t="s">
        <v>18</v>
      </c>
      <c r="E728">
        <v>235500</v>
      </c>
    </row>
    <row r="729" spans="1:5" x14ac:dyDescent="0.25">
      <c r="A729" t="str">
        <f t="shared" si="12"/>
        <v>P-728</v>
      </c>
      <c r="B729" t="s">
        <v>39</v>
      </c>
      <c r="C729" t="s">
        <v>2674</v>
      </c>
      <c r="D729" t="s">
        <v>18</v>
      </c>
      <c r="E729">
        <v>100000</v>
      </c>
    </row>
    <row r="730" spans="1:5" x14ac:dyDescent="0.25">
      <c r="A730" t="str">
        <f t="shared" si="12"/>
        <v>P-729</v>
      </c>
      <c r="B730" t="s">
        <v>39</v>
      </c>
      <c r="C730" t="s">
        <v>2834</v>
      </c>
      <c r="D730" t="s">
        <v>18</v>
      </c>
      <c r="E730">
        <v>272000</v>
      </c>
    </row>
    <row r="731" spans="1:5" x14ac:dyDescent="0.25">
      <c r="A731" t="str">
        <f t="shared" si="12"/>
        <v>P-730</v>
      </c>
      <c r="B731" t="s">
        <v>39</v>
      </c>
      <c r="C731" t="s">
        <v>2675</v>
      </c>
      <c r="D731" t="s">
        <v>18</v>
      </c>
      <c r="E731">
        <v>172000</v>
      </c>
    </row>
    <row r="732" spans="1:5" x14ac:dyDescent="0.25">
      <c r="A732" t="str">
        <f t="shared" si="12"/>
        <v>P-731</v>
      </c>
      <c r="B732" t="s">
        <v>39</v>
      </c>
      <c r="C732" t="s">
        <v>2835</v>
      </c>
      <c r="D732" t="s">
        <v>18</v>
      </c>
      <c r="E732">
        <v>117000</v>
      </c>
    </row>
    <row r="733" spans="1:5" x14ac:dyDescent="0.25">
      <c r="A733" t="str">
        <f t="shared" si="12"/>
        <v>P-732</v>
      </c>
      <c r="B733" t="s">
        <v>39</v>
      </c>
      <c r="C733" t="s">
        <v>2857</v>
      </c>
      <c r="D733" t="s">
        <v>18</v>
      </c>
      <c r="E733">
        <v>214500</v>
      </c>
    </row>
    <row r="734" spans="1:5" x14ac:dyDescent="0.25">
      <c r="A734" t="str">
        <f t="shared" si="12"/>
        <v>P-733</v>
      </c>
      <c r="B734" t="s">
        <v>39</v>
      </c>
      <c r="C734" t="s">
        <v>2818</v>
      </c>
      <c r="D734" t="s">
        <v>18</v>
      </c>
      <c r="E734">
        <v>180000</v>
      </c>
    </row>
    <row r="735" spans="1:5" x14ac:dyDescent="0.25">
      <c r="A735" t="str">
        <f t="shared" si="12"/>
        <v>P-734</v>
      </c>
      <c r="B735" t="s">
        <v>39</v>
      </c>
      <c r="C735" t="s">
        <v>2858</v>
      </c>
      <c r="D735" t="s">
        <v>18</v>
      </c>
      <c r="E735">
        <v>207000</v>
      </c>
    </row>
    <row r="736" spans="1:5" x14ac:dyDescent="0.25">
      <c r="A736" t="str">
        <f t="shared" si="12"/>
        <v>P-735</v>
      </c>
      <c r="B736" t="s">
        <v>39</v>
      </c>
      <c r="C736" t="s">
        <v>2819</v>
      </c>
      <c r="D736" t="s">
        <v>18</v>
      </c>
      <c r="E736">
        <v>224100</v>
      </c>
    </row>
    <row r="737" spans="1:5" x14ac:dyDescent="0.25">
      <c r="A737" t="str">
        <f t="shared" si="12"/>
        <v>P-736</v>
      </c>
      <c r="B737" t="s">
        <v>39</v>
      </c>
      <c r="C737" t="s">
        <v>2836</v>
      </c>
      <c r="D737" t="s">
        <v>18</v>
      </c>
      <c r="E737">
        <v>207000</v>
      </c>
    </row>
    <row r="738" spans="1:5" x14ac:dyDescent="0.25">
      <c r="A738" t="str">
        <f t="shared" si="12"/>
        <v>P-737</v>
      </c>
      <c r="B738" t="s">
        <v>39</v>
      </c>
      <c r="C738" t="s">
        <v>2677</v>
      </c>
      <c r="D738" t="s">
        <v>9</v>
      </c>
      <c r="E738">
        <v>50000</v>
      </c>
    </row>
    <row r="739" spans="1:5" x14ac:dyDescent="0.25">
      <c r="A739" t="str">
        <f t="shared" si="12"/>
        <v>P-738</v>
      </c>
      <c r="B739" t="s">
        <v>39</v>
      </c>
      <c r="C739" t="s">
        <v>2837</v>
      </c>
      <c r="D739" t="s">
        <v>9</v>
      </c>
      <c r="E739">
        <v>80000</v>
      </c>
    </row>
    <row r="740" spans="1:5" x14ac:dyDescent="0.25">
      <c r="A740" t="str">
        <f t="shared" si="12"/>
        <v>P-739</v>
      </c>
      <c r="B740" t="s">
        <v>39</v>
      </c>
      <c r="C740" t="s">
        <v>2838</v>
      </c>
      <c r="D740" t="s">
        <v>9</v>
      </c>
      <c r="E740">
        <v>80000</v>
      </c>
    </row>
    <row r="741" spans="1:5" x14ac:dyDescent="0.25">
      <c r="A741" t="str">
        <f t="shared" si="12"/>
        <v>P-740</v>
      </c>
      <c r="B741" t="s">
        <v>39</v>
      </c>
      <c r="C741" t="s">
        <v>2679</v>
      </c>
      <c r="D741" t="s">
        <v>9</v>
      </c>
      <c r="E741">
        <v>112500</v>
      </c>
    </row>
    <row r="742" spans="1:5" x14ac:dyDescent="0.25">
      <c r="A742" t="str">
        <f t="shared" si="12"/>
        <v>P-741</v>
      </c>
      <c r="B742" t="s">
        <v>39</v>
      </c>
      <c r="C742" t="s">
        <v>2820</v>
      </c>
      <c r="D742" t="s">
        <v>9</v>
      </c>
      <c r="E742">
        <v>83100</v>
      </c>
    </row>
    <row r="743" spans="1:5" x14ac:dyDescent="0.25">
      <c r="A743" t="str">
        <f t="shared" si="12"/>
        <v>P-742</v>
      </c>
      <c r="B743" t="s">
        <v>39</v>
      </c>
      <c r="C743" t="s">
        <v>2680</v>
      </c>
      <c r="D743" t="s">
        <v>11</v>
      </c>
      <c r="E743">
        <v>113000</v>
      </c>
    </row>
    <row r="744" spans="1:5" x14ac:dyDescent="0.25">
      <c r="A744" t="str">
        <f t="shared" si="12"/>
        <v>P-743</v>
      </c>
      <c r="B744" t="s">
        <v>39</v>
      </c>
      <c r="C744" t="s">
        <v>2681</v>
      </c>
      <c r="D744" t="s">
        <v>11</v>
      </c>
      <c r="E744">
        <v>160000</v>
      </c>
    </row>
    <row r="745" spans="1:5" x14ac:dyDescent="0.25">
      <c r="A745" t="str">
        <f t="shared" si="12"/>
        <v>P-744</v>
      </c>
      <c r="B745" t="s">
        <v>39</v>
      </c>
      <c r="C745" t="s">
        <v>2682</v>
      </c>
      <c r="D745" t="s">
        <v>11</v>
      </c>
      <c r="E745">
        <v>177500</v>
      </c>
    </row>
    <row r="746" spans="1:5" x14ac:dyDescent="0.25">
      <c r="A746" t="str">
        <f t="shared" si="12"/>
        <v>P-745</v>
      </c>
      <c r="B746" t="s">
        <v>39</v>
      </c>
      <c r="C746" t="s">
        <v>2859</v>
      </c>
      <c r="D746" t="s">
        <v>11</v>
      </c>
      <c r="E746">
        <v>193000</v>
      </c>
    </row>
    <row r="747" spans="1:5" x14ac:dyDescent="0.25">
      <c r="A747" t="str">
        <f t="shared" si="12"/>
        <v>P-746</v>
      </c>
      <c r="B747" t="s">
        <v>39</v>
      </c>
      <c r="C747" t="s">
        <v>2684</v>
      </c>
      <c r="D747" t="s">
        <v>11</v>
      </c>
      <c r="E747">
        <v>417000</v>
      </c>
    </row>
    <row r="748" spans="1:5" x14ac:dyDescent="0.25">
      <c r="A748" t="str">
        <f t="shared" si="12"/>
        <v>P-747</v>
      </c>
      <c r="B748" t="s">
        <v>39</v>
      </c>
      <c r="C748" t="s">
        <v>2839</v>
      </c>
      <c r="D748" t="s">
        <v>11</v>
      </c>
      <c r="E748">
        <v>1331100</v>
      </c>
    </row>
    <row r="749" spans="1:5" x14ac:dyDescent="0.25">
      <c r="A749" t="str">
        <f t="shared" si="12"/>
        <v>P-748</v>
      </c>
      <c r="B749" t="s">
        <v>39</v>
      </c>
      <c r="C749" t="s">
        <v>2840</v>
      </c>
      <c r="D749" t="s">
        <v>11</v>
      </c>
      <c r="E749">
        <v>354000</v>
      </c>
    </row>
    <row r="750" spans="1:5" x14ac:dyDescent="0.25">
      <c r="A750" t="str">
        <f t="shared" si="12"/>
        <v>P-749</v>
      </c>
      <c r="B750" t="s">
        <v>39</v>
      </c>
      <c r="C750" t="s">
        <v>2841</v>
      </c>
      <c r="D750" t="s">
        <v>11</v>
      </c>
      <c r="E750">
        <v>372000</v>
      </c>
    </row>
    <row r="751" spans="1:5" x14ac:dyDescent="0.25">
      <c r="A751" t="str">
        <f t="shared" si="12"/>
        <v>P-750</v>
      </c>
      <c r="B751" t="s">
        <v>39</v>
      </c>
      <c r="C751" t="s">
        <v>2822</v>
      </c>
      <c r="D751" t="s">
        <v>11</v>
      </c>
      <c r="E751">
        <v>354000</v>
      </c>
    </row>
    <row r="752" spans="1:5" x14ac:dyDescent="0.25">
      <c r="A752" t="str">
        <f t="shared" si="12"/>
        <v>P-751</v>
      </c>
      <c r="B752" t="s">
        <v>39</v>
      </c>
      <c r="C752" t="s">
        <v>2685</v>
      </c>
      <c r="D752" t="s">
        <v>11</v>
      </c>
      <c r="E752">
        <v>225000</v>
      </c>
    </row>
    <row r="753" spans="1:5" x14ac:dyDescent="0.25">
      <c r="A753" t="str">
        <f t="shared" si="12"/>
        <v>P-752</v>
      </c>
      <c r="B753" t="s">
        <v>39</v>
      </c>
      <c r="C753" t="s">
        <v>2686</v>
      </c>
      <c r="D753" t="s">
        <v>11</v>
      </c>
      <c r="E753">
        <v>225000</v>
      </c>
    </row>
    <row r="754" spans="1:5" x14ac:dyDescent="0.25">
      <c r="A754" t="str">
        <f t="shared" si="12"/>
        <v>P-753</v>
      </c>
      <c r="B754" t="s">
        <v>39</v>
      </c>
      <c r="C754" t="s">
        <v>2860</v>
      </c>
      <c r="D754" t="s">
        <v>15</v>
      </c>
      <c r="E754">
        <v>413100</v>
      </c>
    </row>
    <row r="755" spans="1:5" x14ac:dyDescent="0.25">
      <c r="A755" t="str">
        <f t="shared" si="12"/>
        <v>P-754</v>
      </c>
      <c r="B755" t="s">
        <v>39</v>
      </c>
      <c r="C755" t="s">
        <v>2687</v>
      </c>
      <c r="D755" t="s">
        <v>15</v>
      </c>
      <c r="E755">
        <v>503100</v>
      </c>
    </row>
    <row r="756" spans="1:5" x14ac:dyDescent="0.25">
      <c r="A756" t="str">
        <f t="shared" si="12"/>
        <v>P-755</v>
      </c>
      <c r="B756" t="s">
        <v>39</v>
      </c>
      <c r="C756" t="s">
        <v>2861</v>
      </c>
      <c r="D756" t="s">
        <v>15</v>
      </c>
      <c r="E756">
        <v>500000</v>
      </c>
    </row>
    <row r="757" spans="1:5" x14ac:dyDescent="0.25">
      <c r="A757" t="str">
        <f t="shared" si="12"/>
        <v>P-756</v>
      </c>
      <c r="B757" t="s">
        <v>39</v>
      </c>
      <c r="C757" t="s">
        <v>2689</v>
      </c>
      <c r="D757" t="s">
        <v>15</v>
      </c>
      <c r="E757">
        <v>90000</v>
      </c>
    </row>
    <row r="758" spans="1:5" x14ac:dyDescent="0.25">
      <c r="A758" t="str">
        <f t="shared" si="12"/>
        <v>P-757</v>
      </c>
      <c r="B758" t="s">
        <v>39</v>
      </c>
      <c r="C758" t="s">
        <v>2862</v>
      </c>
      <c r="D758" t="s">
        <v>15</v>
      </c>
      <c r="E758">
        <v>181000</v>
      </c>
    </row>
    <row r="759" spans="1:5" x14ac:dyDescent="0.25">
      <c r="A759" t="str">
        <f t="shared" si="12"/>
        <v>P-758</v>
      </c>
      <c r="B759" t="s">
        <v>39</v>
      </c>
      <c r="C759" t="s">
        <v>2690</v>
      </c>
      <c r="D759" t="s">
        <v>12</v>
      </c>
      <c r="E759">
        <v>10900</v>
      </c>
    </row>
    <row r="760" spans="1:5" x14ac:dyDescent="0.25">
      <c r="A760" t="str">
        <f t="shared" si="12"/>
        <v>P-759</v>
      </c>
      <c r="B760" t="s">
        <v>39</v>
      </c>
      <c r="C760" t="s">
        <v>2691</v>
      </c>
      <c r="D760" t="s">
        <v>12</v>
      </c>
      <c r="E760">
        <v>24500</v>
      </c>
    </row>
    <row r="761" spans="1:5" x14ac:dyDescent="0.25">
      <c r="A761" t="str">
        <f t="shared" si="12"/>
        <v>P-760</v>
      </c>
      <c r="B761" t="s">
        <v>39</v>
      </c>
      <c r="C761" t="s">
        <v>2692</v>
      </c>
      <c r="D761" t="s">
        <v>12</v>
      </c>
      <c r="E761">
        <v>41000</v>
      </c>
    </row>
    <row r="762" spans="1:5" x14ac:dyDescent="0.25">
      <c r="A762" t="str">
        <f t="shared" si="12"/>
        <v>P-761</v>
      </c>
      <c r="B762" t="s">
        <v>39</v>
      </c>
      <c r="C762" t="s">
        <v>2844</v>
      </c>
      <c r="D762" t="s">
        <v>12</v>
      </c>
      <c r="E762">
        <v>49000</v>
      </c>
    </row>
    <row r="763" spans="1:5" x14ac:dyDescent="0.25">
      <c r="A763" t="str">
        <f t="shared" si="12"/>
        <v>P-762</v>
      </c>
      <c r="B763" t="s">
        <v>39</v>
      </c>
      <c r="C763" t="s">
        <v>2693</v>
      </c>
      <c r="D763" t="s">
        <v>16</v>
      </c>
      <c r="E763">
        <v>134100</v>
      </c>
    </row>
    <row r="764" spans="1:5" x14ac:dyDescent="0.25">
      <c r="A764" t="str">
        <f t="shared" si="12"/>
        <v>P-763</v>
      </c>
      <c r="B764" t="s">
        <v>39</v>
      </c>
      <c r="C764" t="s">
        <v>2863</v>
      </c>
      <c r="D764" t="s">
        <v>19</v>
      </c>
      <c r="E764">
        <v>125100</v>
      </c>
    </row>
    <row r="765" spans="1:5" x14ac:dyDescent="0.25">
      <c r="A765" t="str">
        <f t="shared" si="12"/>
        <v>P-764</v>
      </c>
      <c r="B765" t="s">
        <v>39</v>
      </c>
      <c r="C765" t="s">
        <v>2846</v>
      </c>
      <c r="D765" t="s">
        <v>19</v>
      </c>
      <c r="E765">
        <v>100000</v>
      </c>
    </row>
    <row r="766" spans="1:5" x14ac:dyDescent="0.25">
      <c r="A766" t="str">
        <f t="shared" si="12"/>
        <v>P-765</v>
      </c>
      <c r="B766" t="s">
        <v>39</v>
      </c>
      <c r="C766" t="s">
        <v>2694</v>
      </c>
      <c r="D766" t="s">
        <v>19</v>
      </c>
      <c r="E766">
        <v>108125</v>
      </c>
    </row>
    <row r="767" spans="1:5" x14ac:dyDescent="0.25">
      <c r="A767" t="str">
        <f t="shared" si="12"/>
        <v>P-766</v>
      </c>
      <c r="B767" t="s">
        <v>39</v>
      </c>
      <c r="C767" t="s">
        <v>2695</v>
      </c>
      <c r="D767" t="s">
        <v>9</v>
      </c>
      <c r="E767">
        <v>80000</v>
      </c>
    </row>
    <row r="768" spans="1:5" x14ac:dyDescent="0.25">
      <c r="A768" t="str">
        <f t="shared" si="12"/>
        <v>P-767</v>
      </c>
      <c r="B768" t="s">
        <v>39</v>
      </c>
      <c r="C768" t="s">
        <v>2864</v>
      </c>
      <c r="D768" t="s">
        <v>9</v>
      </c>
      <c r="E768">
        <v>80000</v>
      </c>
    </row>
    <row r="769" spans="1:5" x14ac:dyDescent="0.25">
      <c r="A769" t="str">
        <f t="shared" si="12"/>
        <v>P-768</v>
      </c>
      <c r="B769" t="s">
        <v>39</v>
      </c>
      <c r="C769" t="s">
        <v>2696</v>
      </c>
      <c r="D769" t="s">
        <v>7</v>
      </c>
      <c r="E769">
        <v>26100</v>
      </c>
    </row>
    <row r="770" spans="1:5" x14ac:dyDescent="0.25">
      <c r="A770" t="str">
        <f t="shared" si="12"/>
        <v>P-769</v>
      </c>
      <c r="B770" t="s">
        <v>39</v>
      </c>
      <c r="C770" t="s">
        <v>2697</v>
      </c>
      <c r="D770" t="s">
        <v>7</v>
      </c>
      <c r="E770">
        <v>26100</v>
      </c>
    </row>
    <row r="771" spans="1:5" x14ac:dyDescent="0.25">
      <c r="A771" t="str">
        <f t="shared" si="12"/>
        <v>P-770</v>
      </c>
      <c r="B771" t="s">
        <v>39</v>
      </c>
      <c r="C771" t="s">
        <v>2698</v>
      </c>
      <c r="D771" t="s">
        <v>4</v>
      </c>
      <c r="E771">
        <v>138000</v>
      </c>
    </row>
    <row r="772" spans="1:5" x14ac:dyDescent="0.25">
      <c r="A772" t="str">
        <f t="shared" si="12"/>
        <v>P-771</v>
      </c>
      <c r="B772" t="s">
        <v>39</v>
      </c>
      <c r="C772" t="s">
        <v>2600</v>
      </c>
      <c r="D772" t="s">
        <v>10</v>
      </c>
      <c r="E772">
        <v>189000</v>
      </c>
    </row>
    <row r="773" spans="1:5" x14ac:dyDescent="0.25">
      <c r="A773" t="str">
        <f t="shared" si="12"/>
        <v>P-772</v>
      </c>
      <c r="B773" t="s">
        <v>39</v>
      </c>
      <c r="C773" t="s">
        <v>2601</v>
      </c>
      <c r="D773" t="s">
        <v>10</v>
      </c>
      <c r="E773">
        <v>189000</v>
      </c>
    </row>
    <row r="774" spans="1:5" x14ac:dyDescent="0.25">
      <c r="A774" t="str">
        <f t="shared" si="12"/>
        <v>P-773</v>
      </c>
      <c r="B774" t="s">
        <v>39</v>
      </c>
      <c r="C774" t="s">
        <v>2699</v>
      </c>
      <c r="D774" t="s">
        <v>6</v>
      </c>
      <c r="E774">
        <v>57600</v>
      </c>
    </row>
    <row r="775" spans="1:5" x14ac:dyDescent="0.25">
      <c r="A775" t="str">
        <f t="shared" si="12"/>
        <v>P-774</v>
      </c>
      <c r="B775" t="s">
        <v>39</v>
      </c>
      <c r="C775" t="s">
        <v>2605</v>
      </c>
      <c r="D775" t="s">
        <v>6</v>
      </c>
      <c r="E775">
        <v>82800</v>
      </c>
    </row>
    <row r="776" spans="1:5" x14ac:dyDescent="0.25">
      <c r="A776" t="str">
        <f t="shared" si="12"/>
        <v>P-775</v>
      </c>
      <c r="B776" t="s">
        <v>39</v>
      </c>
      <c r="C776" t="s">
        <v>2606</v>
      </c>
      <c r="D776" t="s">
        <v>6</v>
      </c>
      <c r="E776">
        <v>82800</v>
      </c>
    </row>
    <row r="777" spans="1:5" x14ac:dyDescent="0.25">
      <c r="A777" t="str">
        <f t="shared" si="12"/>
        <v>P-776</v>
      </c>
      <c r="B777" t="s">
        <v>39</v>
      </c>
      <c r="C777" t="s">
        <v>2700</v>
      </c>
      <c r="D777" t="s">
        <v>6</v>
      </c>
      <c r="E777">
        <v>82800</v>
      </c>
    </row>
    <row r="778" spans="1:5" x14ac:dyDescent="0.25">
      <c r="A778" t="str">
        <f t="shared" si="12"/>
        <v>P-777</v>
      </c>
      <c r="B778" t="s">
        <v>39</v>
      </c>
      <c r="C778" t="s">
        <v>2607</v>
      </c>
      <c r="D778" t="s">
        <v>6</v>
      </c>
      <c r="E778">
        <v>82800</v>
      </c>
    </row>
    <row r="779" spans="1:5" x14ac:dyDescent="0.25">
      <c r="A779" t="str">
        <f t="shared" si="12"/>
        <v>P-778</v>
      </c>
      <c r="B779" t="s">
        <v>39</v>
      </c>
      <c r="C779" t="s">
        <v>2701</v>
      </c>
      <c r="D779" t="s">
        <v>6</v>
      </c>
      <c r="E779">
        <v>39600</v>
      </c>
    </row>
    <row r="780" spans="1:5" x14ac:dyDescent="0.25">
      <c r="A780" t="str">
        <f t="shared" ref="A780:A843" si="13">"P-"&amp;ROW()-1</f>
        <v>P-779</v>
      </c>
      <c r="B780" t="s">
        <v>39</v>
      </c>
      <c r="C780" t="s">
        <v>2702</v>
      </c>
      <c r="D780" t="s">
        <v>6</v>
      </c>
      <c r="E780">
        <v>39600</v>
      </c>
    </row>
    <row r="781" spans="1:5" x14ac:dyDescent="0.25">
      <c r="A781" t="str">
        <f t="shared" si="13"/>
        <v>P-780</v>
      </c>
      <c r="B781" t="s">
        <v>39</v>
      </c>
      <c r="C781" t="s">
        <v>2703</v>
      </c>
      <c r="D781" t="s">
        <v>6</v>
      </c>
      <c r="E781">
        <v>39600</v>
      </c>
    </row>
    <row r="782" spans="1:5" x14ac:dyDescent="0.25">
      <c r="A782" t="str">
        <f t="shared" si="13"/>
        <v>P-781</v>
      </c>
      <c r="B782" t="s">
        <v>39</v>
      </c>
      <c r="C782" t="s">
        <v>2704</v>
      </c>
      <c r="D782" t="s">
        <v>6</v>
      </c>
      <c r="E782">
        <v>39600</v>
      </c>
    </row>
    <row r="783" spans="1:5" x14ac:dyDescent="0.25">
      <c r="A783" t="str">
        <f t="shared" si="13"/>
        <v>P-782</v>
      </c>
      <c r="B783" t="s">
        <v>39</v>
      </c>
      <c r="C783" t="s">
        <v>2705</v>
      </c>
      <c r="D783" t="s">
        <v>6</v>
      </c>
      <c r="E783">
        <v>39600</v>
      </c>
    </row>
    <row r="784" spans="1:5" x14ac:dyDescent="0.25">
      <c r="A784" t="str">
        <f t="shared" si="13"/>
        <v>P-783</v>
      </c>
      <c r="B784" t="s">
        <v>39</v>
      </c>
      <c r="C784" t="s">
        <v>2706</v>
      </c>
      <c r="D784" t="s">
        <v>6</v>
      </c>
      <c r="E784">
        <v>39600</v>
      </c>
    </row>
    <row r="785" spans="1:5" x14ac:dyDescent="0.25">
      <c r="A785" t="str">
        <f t="shared" si="13"/>
        <v>P-784</v>
      </c>
      <c r="B785" t="s">
        <v>39</v>
      </c>
      <c r="C785" t="s">
        <v>2707</v>
      </c>
      <c r="D785" t="s">
        <v>6</v>
      </c>
      <c r="E785">
        <v>39600</v>
      </c>
    </row>
    <row r="786" spans="1:5" x14ac:dyDescent="0.25">
      <c r="A786" t="str">
        <f t="shared" si="13"/>
        <v>P-785</v>
      </c>
      <c r="B786" t="s">
        <v>39</v>
      </c>
      <c r="C786" t="s">
        <v>2708</v>
      </c>
      <c r="D786" t="s">
        <v>6</v>
      </c>
      <c r="E786">
        <v>39600</v>
      </c>
    </row>
    <row r="787" spans="1:5" x14ac:dyDescent="0.25">
      <c r="A787" t="str">
        <f t="shared" si="13"/>
        <v>P-786</v>
      </c>
      <c r="B787" t="s">
        <v>39</v>
      </c>
      <c r="C787" t="s">
        <v>2709</v>
      </c>
      <c r="D787" t="s">
        <v>6</v>
      </c>
      <c r="E787">
        <v>39600</v>
      </c>
    </row>
    <row r="788" spans="1:5" x14ac:dyDescent="0.25">
      <c r="A788" t="str">
        <f t="shared" si="13"/>
        <v>P-787</v>
      </c>
      <c r="B788" t="s">
        <v>39</v>
      </c>
      <c r="C788" t="s">
        <v>2710</v>
      </c>
      <c r="D788" t="s">
        <v>6</v>
      </c>
      <c r="E788">
        <v>39600</v>
      </c>
    </row>
    <row r="789" spans="1:5" x14ac:dyDescent="0.25">
      <c r="A789" t="str">
        <f t="shared" si="13"/>
        <v>P-788</v>
      </c>
      <c r="B789" t="s">
        <v>39</v>
      </c>
      <c r="C789" t="s">
        <v>2711</v>
      </c>
      <c r="D789" t="s">
        <v>6</v>
      </c>
      <c r="E789">
        <v>39600</v>
      </c>
    </row>
    <row r="790" spans="1:5" x14ac:dyDescent="0.25">
      <c r="A790" t="str">
        <f t="shared" si="13"/>
        <v>P-789</v>
      </c>
      <c r="B790" t="s">
        <v>39</v>
      </c>
      <c r="C790" t="s">
        <v>2712</v>
      </c>
      <c r="D790" t="s">
        <v>6</v>
      </c>
      <c r="E790">
        <v>39600</v>
      </c>
    </row>
    <row r="791" spans="1:5" x14ac:dyDescent="0.25">
      <c r="A791" t="str">
        <f t="shared" si="13"/>
        <v>P-790</v>
      </c>
      <c r="B791" t="s">
        <v>39</v>
      </c>
      <c r="C791" t="s">
        <v>2713</v>
      </c>
      <c r="D791" t="s">
        <v>6</v>
      </c>
      <c r="E791">
        <v>39600</v>
      </c>
    </row>
    <row r="792" spans="1:5" x14ac:dyDescent="0.25">
      <c r="A792" t="str">
        <f t="shared" si="13"/>
        <v>P-791</v>
      </c>
      <c r="B792" t="s">
        <v>39</v>
      </c>
      <c r="C792" t="s">
        <v>2714</v>
      </c>
      <c r="D792" t="s">
        <v>6</v>
      </c>
      <c r="E792">
        <v>39600</v>
      </c>
    </row>
    <row r="793" spans="1:5" x14ac:dyDescent="0.25">
      <c r="A793" t="str">
        <f t="shared" si="13"/>
        <v>P-792</v>
      </c>
      <c r="B793" t="s">
        <v>39</v>
      </c>
      <c r="C793" t="s">
        <v>2865</v>
      </c>
      <c r="D793" t="s">
        <v>10</v>
      </c>
      <c r="E793">
        <v>112500</v>
      </c>
    </row>
    <row r="794" spans="1:5" x14ac:dyDescent="0.25">
      <c r="A794" t="str">
        <f t="shared" si="13"/>
        <v>P-793</v>
      </c>
      <c r="B794" t="s">
        <v>39</v>
      </c>
      <c r="C794" t="s">
        <v>2715</v>
      </c>
      <c r="D794" t="s">
        <v>10</v>
      </c>
      <c r="E794">
        <v>112500</v>
      </c>
    </row>
    <row r="795" spans="1:5" x14ac:dyDescent="0.25">
      <c r="A795" t="str">
        <f t="shared" si="13"/>
        <v>P-794</v>
      </c>
      <c r="B795" t="s">
        <v>39</v>
      </c>
      <c r="C795" t="s">
        <v>2716</v>
      </c>
      <c r="D795" t="s">
        <v>10</v>
      </c>
      <c r="E795">
        <v>162000</v>
      </c>
    </row>
    <row r="796" spans="1:5" x14ac:dyDescent="0.25">
      <c r="A796" t="str">
        <f t="shared" si="13"/>
        <v>P-795</v>
      </c>
      <c r="B796" t="s">
        <v>39</v>
      </c>
      <c r="C796" t="s">
        <v>2717</v>
      </c>
      <c r="D796" t="s">
        <v>4</v>
      </c>
      <c r="E796">
        <v>123300</v>
      </c>
    </row>
    <row r="797" spans="1:5" x14ac:dyDescent="0.25">
      <c r="A797" t="str">
        <f t="shared" si="13"/>
        <v>P-796</v>
      </c>
      <c r="B797" t="s">
        <v>39</v>
      </c>
      <c r="C797" t="s">
        <v>2718</v>
      </c>
      <c r="D797" t="s">
        <v>4</v>
      </c>
      <c r="E797">
        <v>148500</v>
      </c>
    </row>
    <row r="798" spans="1:5" x14ac:dyDescent="0.25">
      <c r="A798" t="str">
        <f t="shared" si="13"/>
        <v>P-797</v>
      </c>
      <c r="B798" t="s">
        <v>39</v>
      </c>
      <c r="C798" t="s">
        <v>2719</v>
      </c>
      <c r="D798" t="s">
        <v>14</v>
      </c>
      <c r="E798">
        <v>225000</v>
      </c>
    </row>
    <row r="799" spans="1:5" x14ac:dyDescent="0.25">
      <c r="A799" t="str">
        <f t="shared" si="13"/>
        <v>P-798</v>
      </c>
      <c r="B799" t="s">
        <v>39</v>
      </c>
      <c r="C799" t="s">
        <v>2720</v>
      </c>
      <c r="D799" t="s">
        <v>14</v>
      </c>
      <c r="E799">
        <v>225000</v>
      </c>
    </row>
    <row r="800" spans="1:5" x14ac:dyDescent="0.25">
      <c r="A800" t="str">
        <f t="shared" si="13"/>
        <v>P-799</v>
      </c>
      <c r="B800" t="s">
        <v>39</v>
      </c>
      <c r="C800" t="s">
        <v>2721</v>
      </c>
      <c r="D800" t="s">
        <v>14</v>
      </c>
      <c r="E800">
        <v>328500</v>
      </c>
    </row>
    <row r="801" spans="1:5" x14ac:dyDescent="0.25">
      <c r="A801" t="str">
        <f t="shared" si="13"/>
        <v>P-800</v>
      </c>
      <c r="B801" t="s">
        <v>39</v>
      </c>
      <c r="C801" t="s">
        <v>2722</v>
      </c>
      <c r="D801" t="s">
        <v>3</v>
      </c>
      <c r="E801">
        <v>45000</v>
      </c>
    </row>
    <row r="802" spans="1:5" x14ac:dyDescent="0.25">
      <c r="A802" t="str">
        <f t="shared" si="13"/>
        <v>P-801</v>
      </c>
      <c r="B802" t="s">
        <v>39</v>
      </c>
      <c r="C802" t="s">
        <v>2608</v>
      </c>
      <c r="D802" t="s">
        <v>3</v>
      </c>
      <c r="E802">
        <v>25200</v>
      </c>
    </row>
    <row r="803" spans="1:5" x14ac:dyDescent="0.25">
      <c r="A803" t="str">
        <f t="shared" si="13"/>
        <v>P-802</v>
      </c>
      <c r="B803" t="s">
        <v>39</v>
      </c>
      <c r="C803" t="s">
        <v>2723</v>
      </c>
      <c r="D803" t="s">
        <v>3</v>
      </c>
      <c r="E803">
        <v>31500</v>
      </c>
    </row>
    <row r="804" spans="1:5" x14ac:dyDescent="0.25">
      <c r="A804" t="str">
        <f t="shared" si="13"/>
        <v>P-803</v>
      </c>
      <c r="B804" t="s">
        <v>39</v>
      </c>
      <c r="C804" t="s">
        <v>2724</v>
      </c>
      <c r="D804" t="s">
        <v>3</v>
      </c>
      <c r="E804">
        <v>22500</v>
      </c>
    </row>
    <row r="805" spans="1:5" x14ac:dyDescent="0.25">
      <c r="A805" t="str">
        <f t="shared" si="13"/>
        <v>P-804</v>
      </c>
      <c r="B805" t="s">
        <v>39</v>
      </c>
      <c r="C805" t="s">
        <v>2725</v>
      </c>
      <c r="D805" t="s">
        <v>4</v>
      </c>
      <c r="E805">
        <v>74700</v>
      </c>
    </row>
    <row r="806" spans="1:5" x14ac:dyDescent="0.25">
      <c r="A806" t="str">
        <f t="shared" si="13"/>
        <v>P-805</v>
      </c>
      <c r="B806" t="s">
        <v>39</v>
      </c>
      <c r="C806" t="s">
        <v>2726</v>
      </c>
      <c r="D806" t="s">
        <v>20</v>
      </c>
      <c r="E806">
        <v>37350</v>
      </c>
    </row>
    <row r="807" spans="1:5" x14ac:dyDescent="0.25">
      <c r="A807" t="str">
        <f t="shared" si="13"/>
        <v>P-806</v>
      </c>
      <c r="B807" t="s">
        <v>39</v>
      </c>
      <c r="C807" t="s">
        <v>2727</v>
      </c>
      <c r="D807" t="s">
        <v>20</v>
      </c>
      <c r="E807">
        <v>396000</v>
      </c>
    </row>
    <row r="808" spans="1:5" x14ac:dyDescent="0.25">
      <c r="A808" t="str">
        <f t="shared" si="13"/>
        <v>P-807</v>
      </c>
      <c r="B808" t="s">
        <v>39</v>
      </c>
      <c r="C808" t="s">
        <v>2728</v>
      </c>
      <c r="D808" t="s">
        <v>7</v>
      </c>
      <c r="E808">
        <v>13500</v>
      </c>
    </row>
    <row r="809" spans="1:5" x14ac:dyDescent="0.25">
      <c r="A809" t="str">
        <f t="shared" si="13"/>
        <v>P-808</v>
      </c>
      <c r="B809" t="s">
        <v>39</v>
      </c>
      <c r="C809" t="s">
        <v>2729</v>
      </c>
      <c r="D809" t="s">
        <v>7</v>
      </c>
      <c r="E809">
        <v>13500</v>
      </c>
    </row>
    <row r="810" spans="1:5" x14ac:dyDescent="0.25">
      <c r="A810" t="str">
        <f t="shared" si="13"/>
        <v>P-809</v>
      </c>
      <c r="B810" t="s">
        <v>39</v>
      </c>
      <c r="C810" t="s">
        <v>2730</v>
      </c>
      <c r="D810" t="s">
        <v>7</v>
      </c>
      <c r="E810">
        <v>22500</v>
      </c>
    </row>
    <row r="811" spans="1:5" x14ac:dyDescent="0.25">
      <c r="A811" t="str">
        <f t="shared" si="13"/>
        <v>P-810</v>
      </c>
      <c r="B811" t="s">
        <v>39</v>
      </c>
      <c r="C811" t="s">
        <v>2731</v>
      </c>
      <c r="D811" t="s">
        <v>7</v>
      </c>
      <c r="E811">
        <v>22500</v>
      </c>
    </row>
    <row r="812" spans="1:5" x14ac:dyDescent="0.25">
      <c r="A812" t="str">
        <f t="shared" si="13"/>
        <v>P-811</v>
      </c>
      <c r="B812" t="s">
        <v>39</v>
      </c>
      <c r="C812" t="s">
        <v>2732</v>
      </c>
      <c r="D812" t="s">
        <v>7</v>
      </c>
      <c r="E812">
        <v>15300</v>
      </c>
    </row>
    <row r="813" spans="1:5" x14ac:dyDescent="0.25">
      <c r="A813" t="str">
        <f t="shared" si="13"/>
        <v>P-812</v>
      </c>
      <c r="B813" t="s">
        <v>39</v>
      </c>
      <c r="C813" t="s">
        <v>2733</v>
      </c>
      <c r="D813" t="s">
        <v>7</v>
      </c>
      <c r="E813">
        <v>15300</v>
      </c>
    </row>
    <row r="814" spans="1:5" x14ac:dyDescent="0.25">
      <c r="A814" t="str">
        <f t="shared" si="13"/>
        <v>P-813</v>
      </c>
      <c r="B814" t="s">
        <v>39</v>
      </c>
      <c r="C814" t="s">
        <v>2734</v>
      </c>
      <c r="D814" t="s">
        <v>20</v>
      </c>
      <c r="E814">
        <v>240000</v>
      </c>
    </row>
    <row r="815" spans="1:5" x14ac:dyDescent="0.25">
      <c r="A815" t="str">
        <f t="shared" si="13"/>
        <v>P-814</v>
      </c>
      <c r="B815" t="s">
        <v>39</v>
      </c>
      <c r="C815" t="s">
        <v>2735</v>
      </c>
      <c r="D815" t="s">
        <v>9</v>
      </c>
      <c r="E815">
        <v>40500</v>
      </c>
    </row>
    <row r="816" spans="1:5" x14ac:dyDescent="0.25">
      <c r="A816" t="str">
        <f t="shared" si="13"/>
        <v>P-815</v>
      </c>
      <c r="B816" t="s">
        <v>39</v>
      </c>
      <c r="C816" t="s">
        <v>2825</v>
      </c>
      <c r="D816" t="s">
        <v>9</v>
      </c>
      <c r="E816">
        <v>40500</v>
      </c>
    </row>
    <row r="817" spans="1:5" x14ac:dyDescent="0.25">
      <c r="A817" t="str">
        <f t="shared" si="13"/>
        <v>P-816</v>
      </c>
      <c r="B817" t="s">
        <v>39</v>
      </c>
      <c r="C817" t="s">
        <v>2736</v>
      </c>
      <c r="D817" t="s">
        <v>9</v>
      </c>
      <c r="E817">
        <v>40500</v>
      </c>
    </row>
    <row r="818" spans="1:5" x14ac:dyDescent="0.25">
      <c r="A818" t="str">
        <f t="shared" si="13"/>
        <v>P-817</v>
      </c>
      <c r="B818" t="s">
        <v>39</v>
      </c>
      <c r="C818" t="s">
        <v>2847</v>
      </c>
      <c r="D818" t="s">
        <v>20</v>
      </c>
      <c r="E818">
        <v>386100</v>
      </c>
    </row>
    <row r="819" spans="1:5" x14ac:dyDescent="0.25">
      <c r="A819" t="str">
        <f t="shared" si="13"/>
        <v>P-818</v>
      </c>
      <c r="B819" t="s">
        <v>39</v>
      </c>
      <c r="C819" t="s">
        <v>2737</v>
      </c>
      <c r="D819" t="s">
        <v>6</v>
      </c>
      <c r="E819">
        <v>40000</v>
      </c>
    </row>
    <row r="820" spans="1:5" x14ac:dyDescent="0.25">
      <c r="A820" t="str">
        <f t="shared" si="13"/>
        <v>P-819</v>
      </c>
      <c r="B820" t="s">
        <v>39</v>
      </c>
      <c r="C820" t="s">
        <v>2738</v>
      </c>
      <c r="D820" t="s">
        <v>6</v>
      </c>
      <c r="E820">
        <v>57500</v>
      </c>
    </row>
    <row r="821" spans="1:5" x14ac:dyDescent="0.25">
      <c r="A821" t="str">
        <f t="shared" si="13"/>
        <v>P-820</v>
      </c>
      <c r="B821" t="s">
        <v>39</v>
      </c>
      <c r="C821" t="s">
        <v>2739</v>
      </c>
      <c r="D821" t="s">
        <v>6</v>
      </c>
      <c r="E821">
        <v>43200</v>
      </c>
    </row>
    <row r="822" spans="1:5" x14ac:dyDescent="0.25">
      <c r="A822" t="str">
        <f t="shared" si="13"/>
        <v>P-821</v>
      </c>
      <c r="B822" t="s">
        <v>39</v>
      </c>
      <c r="C822" t="s">
        <v>2740</v>
      </c>
      <c r="D822" t="s">
        <v>24</v>
      </c>
      <c r="E822">
        <v>314100</v>
      </c>
    </row>
    <row r="823" spans="1:5" x14ac:dyDescent="0.25">
      <c r="A823" t="str">
        <f t="shared" si="13"/>
        <v>P-822</v>
      </c>
      <c r="B823" t="s">
        <v>39</v>
      </c>
      <c r="C823" t="s">
        <v>2826</v>
      </c>
      <c r="D823" t="s">
        <v>4</v>
      </c>
      <c r="E823">
        <v>62100</v>
      </c>
    </row>
    <row r="824" spans="1:5" x14ac:dyDescent="0.25">
      <c r="A824" t="str">
        <f t="shared" si="13"/>
        <v>P-823</v>
      </c>
      <c r="B824" t="s">
        <v>39</v>
      </c>
      <c r="C824" t="s">
        <v>2741</v>
      </c>
      <c r="D824" t="s">
        <v>18</v>
      </c>
      <c r="E824">
        <v>144000</v>
      </c>
    </row>
    <row r="825" spans="1:5" x14ac:dyDescent="0.25">
      <c r="A825" t="str">
        <f t="shared" si="13"/>
        <v>P-824</v>
      </c>
      <c r="B825" t="s">
        <v>39</v>
      </c>
      <c r="C825" t="s">
        <v>2742</v>
      </c>
      <c r="D825" t="s">
        <v>13</v>
      </c>
      <c r="E825">
        <v>225000</v>
      </c>
    </row>
    <row r="826" spans="1:5" x14ac:dyDescent="0.25">
      <c r="A826" t="str">
        <f t="shared" si="13"/>
        <v>P-825</v>
      </c>
      <c r="B826" t="s">
        <v>39</v>
      </c>
      <c r="C826" t="s">
        <v>2743</v>
      </c>
      <c r="D826" t="s">
        <v>5</v>
      </c>
      <c r="E826">
        <v>65700</v>
      </c>
    </row>
    <row r="827" spans="1:5" x14ac:dyDescent="0.25">
      <c r="A827" t="str">
        <f t="shared" si="13"/>
        <v>P-826</v>
      </c>
      <c r="B827" t="s">
        <v>39</v>
      </c>
      <c r="C827" t="s">
        <v>2744</v>
      </c>
      <c r="D827" t="s">
        <v>5</v>
      </c>
      <c r="E827">
        <v>49500</v>
      </c>
    </row>
    <row r="828" spans="1:5" x14ac:dyDescent="0.25">
      <c r="A828" t="str">
        <f t="shared" si="13"/>
        <v>P-827</v>
      </c>
      <c r="B828" t="s">
        <v>39</v>
      </c>
      <c r="C828" t="s">
        <v>2745</v>
      </c>
      <c r="D828" t="s">
        <v>5</v>
      </c>
      <c r="E828">
        <v>93150</v>
      </c>
    </row>
    <row r="829" spans="1:5" x14ac:dyDescent="0.25">
      <c r="A829" t="str">
        <f t="shared" si="13"/>
        <v>P-828</v>
      </c>
      <c r="B829" t="s">
        <v>39</v>
      </c>
      <c r="C829" t="s">
        <v>2746</v>
      </c>
      <c r="D829" t="s">
        <v>13</v>
      </c>
      <c r="E829">
        <v>47700</v>
      </c>
    </row>
    <row r="830" spans="1:5" x14ac:dyDescent="0.25">
      <c r="A830" t="str">
        <f t="shared" si="13"/>
        <v>P-829</v>
      </c>
      <c r="B830" t="s">
        <v>39</v>
      </c>
      <c r="C830" t="s">
        <v>2610</v>
      </c>
      <c r="D830" t="s">
        <v>8</v>
      </c>
      <c r="E830">
        <v>88200</v>
      </c>
    </row>
    <row r="831" spans="1:5" x14ac:dyDescent="0.25">
      <c r="A831" t="str">
        <f t="shared" si="13"/>
        <v>P-830</v>
      </c>
      <c r="B831" t="s">
        <v>39</v>
      </c>
      <c r="C831" t="s">
        <v>2747</v>
      </c>
      <c r="D831" t="s">
        <v>8</v>
      </c>
      <c r="E831">
        <v>88200</v>
      </c>
    </row>
    <row r="832" spans="1:5" x14ac:dyDescent="0.25">
      <c r="A832" t="str">
        <f t="shared" si="13"/>
        <v>P-831</v>
      </c>
      <c r="B832" t="s">
        <v>39</v>
      </c>
      <c r="C832" t="s">
        <v>2748</v>
      </c>
      <c r="D832" t="s">
        <v>8</v>
      </c>
      <c r="E832">
        <v>162000</v>
      </c>
    </row>
    <row r="833" spans="1:5" x14ac:dyDescent="0.25">
      <c r="A833" t="str">
        <f t="shared" si="13"/>
        <v>P-832</v>
      </c>
      <c r="B833" t="s">
        <v>39</v>
      </c>
      <c r="C833" t="s">
        <v>2749</v>
      </c>
      <c r="D833" t="s">
        <v>8</v>
      </c>
      <c r="E833">
        <v>162000</v>
      </c>
    </row>
    <row r="834" spans="1:5" x14ac:dyDescent="0.25">
      <c r="A834" t="str">
        <f t="shared" si="13"/>
        <v>P-833</v>
      </c>
      <c r="B834" t="s">
        <v>39</v>
      </c>
      <c r="C834" t="s">
        <v>2848</v>
      </c>
      <c r="D834" t="s">
        <v>5</v>
      </c>
      <c r="E834">
        <v>508500</v>
      </c>
    </row>
    <row r="835" spans="1:5" x14ac:dyDescent="0.25">
      <c r="A835" t="str">
        <f t="shared" si="13"/>
        <v>P-834</v>
      </c>
      <c r="B835" t="s">
        <v>39</v>
      </c>
      <c r="C835" t="s">
        <v>2750</v>
      </c>
      <c r="D835" t="s">
        <v>5</v>
      </c>
      <c r="E835">
        <v>162000</v>
      </c>
    </row>
    <row r="836" spans="1:5" x14ac:dyDescent="0.25">
      <c r="A836" t="str">
        <f t="shared" si="13"/>
        <v>P-835</v>
      </c>
      <c r="B836" t="s">
        <v>39</v>
      </c>
      <c r="C836" t="s">
        <v>2751</v>
      </c>
      <c r="D836" t="s">
        <v>5</v>
      </c>
      <c r="E836">
        <v>247500</v>
      </c>
    </row>
    <row r="837" spans="1:5" x14ac:dyDescent="0.25">
      <c r="A837" t="str">
        <f t="shared" si="13"/>
        <v>P-836</v>
      </c>
      <c r="B837" t="s">
        <v>39</v>
      </c>
      <c r="C837" t="s">
        <v>2827</v>
      </c>
      <c r="D837" t="s">
        <v>5</v>
      </c>
      <c r="E837">
        <v>243000</v>
      </c>
    </row>
    <row r="838" spans="1:5" x14ac:dyDescent="0.25">
      <c r="A838" t="str">
        <f t="shared" si="13"/>
        <v>P-837</v>
      </c>
      <c r="B838" t="s">
        <v>39</v>
      </c>
      <c r="C838" t="s">
        <v>2752</v>
      </c>
      <c r="D838" t="s">
        <v>5</v>
      </c>
      <c r="E838">
        <v>53100</v>
      </c>
    </row>
    <row r="839" spans="1:5" x14ac:dyDescent="0.25">
      <c r="A839" t="str">
        <f t="shared" si="13"/>
        <v>P-838</v>
      </c>
      <c r="B839" t="s">
        <v>39</v>
      </c>
      <c r="C839" t="s">
        <v>2753</v>
      </c>
      <c r="D839" t="s">
        <v>5</v>
      </c>
      <c r="E839">
        <v>49500</v>
      </c>
    </row>
    <row r="840" spans="1:5" x14ac:dyDescent="0.25">
      <c r="A840" t="str">
        <f t="shared" si="13"/>
        <v>P-839</v>
      </c>
      <c r="B840" t="s">
        <v>39</v>
      </c>
      <c r="C840" t="s">
        <v>2754</v>
      </c>
      <c r="D840" t="s">
        <v>5</v>
      </c>
      <c r="E840">
        <v>98100</v>
      </c>
    </row>
    <row r="841" spans="1:5" x14ac:dyDescent="0.25">
      <c r="A841" t="str">
        <f t="shared" si="13"/>
        <v>P-840</v>
      </c>
      <c r="B841" t="s">
        <v>39</v>
      </c>
      <c r="C841" t="s">
        <v>2637</v>
      </c>
      <c r="D841" t="s">
        <v>5</v>
      </c>
      <c r="E841">
        <v>90000</v>
      </c>
    </row>
    <row r="842" spans="1:5" x14ac:dyDescent="0.25">
      <c r="A842" t="str">
        <f t="shared" si="13"/>
        <v>P-841</v>
      </c>
      <c r="B842" t="s">
        <v>39</v>
      </c>
      <c r="C842" t="s">
        <v>2755</v>
      </c>
      <c r="D842" t="s">
        <v>5</v>
      </c>
      <c r="E842">
        <v>112500</v>
      </c>
    </row>
    <row r="843" spans="1:5" x14ac:dyDescent="0.25">
      <c r="A843" t="str">
        <f t="shared" si="13"/>
        <v>P-842</v>
      </c>
      <c r="B843" t="s">
        <v>39</v>
      </c>
      <c r="C843" t="s">
        <v>2756</v>
      </c>
      <c r="D843" t="s">
        <v>9</v>
      </c>
      <c r="E843">
        <v>115200</v>
      </c>
    </row>
    <row r="844" spans="1:5" x14ac:dyDescent="0.25">
      <c r="A844" t="str">
        <f t="shared" ref="A844:A907" si="14">"P-"&amp;ROW()-1</f>
        <v>P-843</v>
      </c>
      <c r="B844" t="s">
        <v>39</v>
      </c>
      <c r="C844" t="s">
        <v>2757</v>
      </c>
      <c r="D844" t="s">
        <v>15</v>
      </c>
      <c r="E844">
        <v>60750</v>
      </c>
    </row>
    <row r="845" spans="1:5" x14ac:dyDescent="0.25">
      <c r="A845" t="str">
        <f t="shared" si="14"/>
        <v>P-844</v>
      </c>
      <c r="B845" t="s">
        <v>39</v>
      </c>
      <c r="C845" t="s">
        <v>2759</v>
      </c>
      <c r="D845" t="s">
        <v>15</v>
      </c>
      <c r="E845">
        <v>60750</v>
      </c>
    </row>
    <row r="846" spans="1:5" x14ac:dyDescent="0.25">
      <c r="A846" t="str">
        <f t="shared" si="14"/>
        <v>P-845</v>
      </c>
      <c r="B846" t="s">
        <v>39</v>
      </c>
      <c r="C846" t="s">
        <v>2760</v>
      </c>
      <c r="D846" t="s">
        <v>15</v>
      </c>
      <c r="E846">
        <v>65700</v>
      </c>
    </row>
    <row r="847" spans="1:5" x14ac:dyDescent="0.25">
      <c r="A847" t="str">
        <f t="shared" si="14"/>
        <v>P-846</v>
      </c>
      <c r="B847" t="s">
        <v>39</v>
      </c>
      <c r="C847" t="s">
        <v>2761</v>
      </c>
      <c r="D847" t="s">
        <v>15</v>
      </c>
      <c r="E847">
        <v>73800</v>
      </c>
    </row>
    <row r="848" spans="1:5" x14ac:dyDescent="0.25">
      <c r="A848" t="str">
        <f t="shared" si="14"/>
        <v>P-847</v>
      </c>
      <c r="B848" t="s">
        <v>39</v>
      </c>
      <c r="C848" t="s">
        <v>2762</v>
      </c>
      <c r="D848" t="s">
        <v>15</v>
      </c>
      <c r="E848">
        <v>73800</v>
      </c>
    </row>
    <row r="849" spans="1:5" x14ac:dyDescent="0.25">
      <c r="A849" t="str">
        <f t="shared" si="14"/>
        <v>P-848</v>
      </c>
      <c r="B849" t="s">
        <v>39</v>
      </c>
      <c r="C849" t="s">
        <v>2612</v>
      </c>
      <c r="D849" t="s">
        <v>21</v>
      </c>
      <c r="E849">
        <v>138500</v>
      </c>
    </row>
    <row r="850" spans="1:5" x14ac:dyDescent="0.25">
      <c r="A850" t="str">
        <f t="shared" si="14"/>
        <v>P-849</v>
      </c>
      <c r="B850" t="s">
        <v>39</v>
      </c>
      <c r="C850" t="s">
        <v>2763</v>
      </c>
      <c r="D850" t="s">
        <v>15</v>
      </c>
      <c r="E850">
        <v>44100</v>
      </c>
    </row>
    <row r="851" spans="1:5" x14ac:dyDescent="0.25">
      <c r="A851" t="str">
        <f t="shared" si="14"/>
        <v>P-850</v>
      </c>
      <c r="B851" t="s">
        <v>39</v>
      </c>
      <c r="C851" t="s">
        <v>2764</v>
      </c>
      <c r="D851" t="s">
        <v>7</v>
      </c>
      <c r="E851">
        <v>81000</v>
      </c>
    </row>
    <row r="852" spans="1:5" x14ac:dyDescent="0.25">
      <c r="A852" t="str">
        <f t="shared" si="14"/>
        <v>P-851</v>
      </c>
      <c r="B852" t="s">
        <v>39</v>
      </c>
      <c r="C852" t="s">
        <v>2638</v>
      </c>
      <c r="D852" t="s">
        <v>21</v>
      </c>
      <c r="E852">
        <v>145800</v>
      </c>
    </row>
    <row r="853" spans="1:5" x14ac:dyDescent="0.25">
      <c r="A853" t="str">
        <f t="shared" si="14"/>
        <v>P-852</v>
      </c>
      <c r="B853" t="s">
        <v>39</v>
      </c>
      <c r="C853" t="s">
        <v>2614</v>
      </c>
      <c r="D853" t="s">
        <v>21</v>
      </c>
      <c r="E853">
        <v>247500</v>
      </c>
    </row>
    <row r="854" spans="1:5" x14ac:dyDescent="0.25">
      <c r="A854" t="str">
        <f t="shared" si="14"/>
        <v>P-853</v>
      </c>
      <c r="B854" t="s">
        <v>39</v>
      </c>
      <c r="C854" t="s">
        <v>2615</v>
      </c>
      <c r="D854" t="s">
        <v>21</v>
      </c>
      <c r="E854">
        <v>247500</v>
      </c>
    </row>
    <row r="855" spans="1:5" x14ac:dyDescent="0.25">
      <c r="A855" t="str">
        <f t="shared" si="14"/>
        <v>P-854</v>
      </c>
      <c r="B855" t="s">
        <v>39</v>
      </c>
      <c r="C855" t="s">
        <v>2765</v>
      </c>
      <c r="D855" t="s">
        <v>17</v>
      </c>
      <c r="E855">
        <v>148500</v>
      </c>
    </row>
    <row r="856" spans="1:5" x14ac:dyDescent="0.25">
      <c r="A856" t="str">
        <f t="shared" si="14"/>
        <v>P-855</v>
      </c>
      <c r="B856" t="s">
        <v>39</v>
      </c>
      <c r="C856" t="s">
        <v>2829</v>
      </c>
      <c r="D856" t="s">
        <v>17</v>
      </c>
      <c r="E856">
        <v>260100</v>
      </c>
    </row>
    <row r="857" spans="1:5" x14ac:dyDescent="0.25">
      <c r="A857" t="str">
        <f t="shared" si="14"/>
        <v>P-856</v>
      </c>
      <c r="B857" t="s">
        <v>39</v>
      </c>
      <c r="C857" t="s">
        <v>2766</v>
      </c>
      <c r="D857" t="s">
        <v>17</v>
      </c>
      <c r="E857">
        <v>314100</v>
      </c>
    </row>
    <row r="858" spans="1:5" x14ac:dyDescent="0.25">
      <c r="A858" t="str">
        <f t="shared" si="14"/>
        <v>P-857</v>
      </c>
      <c r="B858" t="s">
        <v>39</v>
      </c>
      <c r="C858" t="s">
        <v>2767</v>
      </c>
      <c r="D858" t="s">
        <v>17</v>
      </c>
      <c r="E858">
        <v>116100</v>
      </c>
    </row>
    <row r="859" spans="1:5" x14ac:dyDescent="0.25">
      <c r="A859" t="str">
        <f t="shared" si="14"/>
        <v>P-858</v>
      </c>
      <c r="B859" t="s">
        <v>39</v>
      </c>
      <c r="C859" t="s">
        <v>2768</v>
      </c>
      <c r="D859" t="s">
        <v>17</v>
      </c>
      <c r="E859">
        <v>94500</v>
      </c>
    </row>
    <row r="860" spans="1:5" x14ac:dyDescent="0.25">
      <c r="A860" t="str">
        <f t="shared" si="14"/>
        <v>P-859</v>
      </c>
      <c r="B860" t="s">
        <v>39</v>
      </c>
      <c r="C860" t="s">
        <v>2769</v>
      </c>
      <c r="D860" t="s">
        <v>17</v>
      </c>
      <c r="E860">
        <v>73800</v>
      </c>
    </row>
    <row r="861" spans="1:5" x14ac:dyDescent="0.25">
      <c r="A861" t="str">
        <f t="shared" si="14"/>
        <v>P-860</v>
      </c>
      <c r="B861" t="s">
        <v>39</v>
      </c>
      <c r="C861" t="s">
        <v>2771</v>
      </c>
      <c r="D861" t="s">
        <v>17</v>
      </c>
      <c r="E861">
        <v>330300</v>
      </c>
    </row>
    <row r="862" spans="1:5" x14ac:dyDescent="0.25">
      <c r="A862" t="str">
        <f t="shared" si="14"/>
        <v>P-861</v>
      </c>
      <c r="B862" t="s">
        <v>39</v>
      </c>
      <c r="C862" t="s">
        <v>2866</v>
      </c>
      <c r="D862" t="s">
        <v>17</v>
      </c>
      <c r="E862">
        <v>197100</v>
      </c>
    </row>
    <row r="863" spans="1:5" x14ac:dyDescent="0.25">
      <c r="A863" t="str">
        <f t="shared" si="14"/>
        <v>P-862</v>
      </c>
      <c r="B863" t="s">
        <v>39</v>
      </c>
      <c r="C863" t="s">
        <v>2850</v>
      </c>
      <c r="D863" t="s">
        <v>17</v>
      </c>
      <c r="E863">
        <v>152100</v>
      </c>
    </row>
    <row r="864" spans="1:5" x14ac:dyDescent="0.25">
      <c r="A864" t="str">
        <f t="shared" si="14"/>
        <v>P-863</v>
      </c>
      <c r="B864" t="s">
        <v>39</v>
      </c>
      <c r="C864" t="s">
        <v>2772</v>
      </c>
      <c r="D864" t="s">
        <v>15</v>
      </c>
      <c r="E864">
        <v>125100</v>
      </c>
    </row>
    <row r="865" spans="1:5" x14ac:dyDescent="0.25">
      <c r="A865" t="str">
        <f t="shared" si="14"/>
        <v>P-864</v>
      </c>
      <c r="B865" t="s">
        <v>39</v>
      </c>
      <c r="C865" t="s">
        <v>2773</v>
      </c>
      <c r="D865" t="s">
        <v>15</v>
      </c>
      <c r="E865">
        <v>81000</v>
      </c>
    </row>
    <row r="866" spans="1:5" x14ac:dyDescent="0.25">
      <c r="A866" t="str">
        <f t="shared" si="14"/>
        <v>P-865</v>
      </c>
      <c r="B866" t="s">
        <v>39</v>
      </c>
      <c r="C866" t="s">
        <v>2774</v>
      </c>
      <c r="D866" t="s">
        <v>18</v>
      </c>
      <c r="E866">
        <v>130000</v>
      </c>
    </row>
    <row r="867" spans="1:5" x14ac:dyDescent="0.25">
      <c r="A867" t="str">
        <f t="shared" si="14"/>
        <v>P-866</v>
      </c>
      <c r="B867" t="s">
        <v>39</v>
      </c>
      <c r="C867" t="s">
        <v>2775</v>
      </c>
      <c r="D867" t="s">
        <v>18</v>
      </c>
      <c r="E867">
        <v>130000</v>
      </c>
    </row>
    <row r="868" spans="1:5" x14ac:dyDescent="0.25">
      <c r="A868" t="str">
        <f t="shared" si="14"/>
        <v>P-867</v>
      </c>
      <c r="B868" t="s">
        <v>39</v>
      </c>
      <c r="C868" t="s">
        <v>2776</v>
      </c>
      <c r="D868" t="s">
        <v>18</v>
      </c>
      <c r="E868">
        <v>130000</v>
      </c>
    </row>
    <row r="869" spans="1:5" x14ac:dyDescent="0.25">
      <c r="A869" t="str">
        <f t="shared" si="14"/>
        <v>P-868</v>
      </c>
      <c r="B869" t="s">
        <v>39</v>
      </c>
      <c r="C869" t="s">
        <v>2778</v>
      </c>
      <c r="D869" t="s">
        <v>15</v>
      </c>
      <c r="E869">
        <v>131850</v>
      </c>
    </row>
    <row r="870" spans="1:5" x14ac:dyDescent="0.25">
      <c r="A870" t="str">
        <f t="shared" si="14"/>
        <v>P-869</v>
      </c>
      <c r="B870" t="s">
        <v>39</v>
      </c>
      <c r="C870" t="s">
        <v>2779</v>
      </c>
      <c r="D870" t="s">
        <v>12</v>
      </c>
      <c r="E870">
        <v>7650</v>
      </c>
    </row>
    <row r="871" spans="1:5" x14ac:dyDescent="0.25">
      <c r="A871" t="str">
        <f t="shared" si="14"/>
        <v>P-870</v>
      </c>
      <c r="B871" t="s">
        <v>39</v>
      </c>
      <c r="C871" t="s">
        <v>2780</v>
      </c>
      <c r="D871" t="s">
        <v>12</v>
      </c>
      <c r="E871">
        <v>34200</v>
      </c>
    </row>
    <row r="872" spans="1:5" x14ac:dyDescent="0.25">
      <c r="A872" t="str">
        <f t="shared" si="14"/>
        <v>P-871</v>
      </c>
      <c r="B872" t="s">
        <v>39</v>
      </c>
      <c r="C872" t="s">
        <v>2781</v>
      </c>
      <c r="D872" t="s">
        <v>6</v>
      </c>
      <c r="E872">
        <v>82800</v>
      </c>
    </row>
    <row r="873" spans="1:5" x14ac:dyDescent="0.25">
      <c r="A873" t="str">
        <f t="shared" si="14"/>
        <v>P-872</v>
      </c>
      <c r="B873" t="s">
        <v>39</v>
      </c>
      <c r="C873" t="s">
        <v>2832</v>
      </c>
      <c r="D873" t="s">
        <v>6</v>
      </c>
      <c r="E873">
        <v>82800</v>
      </c>
    </row>
    <row r="874" spans="1:5" x14ac:dyDescent="0.25">
      <c r="A874" t="str">
        <f t="shared" si="14"/>
        <v>P-873</v>
      </c>
      <c r="B874" t="s">
        <v>39</v>
      </c>
      <c r="C874" t="s">
        <v>2782</v>
      </c>
      <c r="D874" t="s">
        <v>6</v>
      </c>
      <c r="E874">
        <v>82800</v>
      </c>
    </row>
    <row r="875" spans="1:5" x14ac:dyDescent="0.25">
      <c r="A875" t="str">
        <f t="shared" si="14"/>
        <v>P-874</v>
      </c>
      <c r="B875" t="s">
        <v>39</v>
      </c>
      <c r="C875" t="s">
        <v>2783</v>
      </c>
      <c r="D875" t="s">
        <v>14</v>
      </c>
      <c r="E875">
        <v>76500</v>
      </c>
    </row>
    <row r="876" spans="1:5" x14ac:dyDescent="0.25">
      <c r="A876" t="str">
        <f t="shared" si="14"/>
        <v>P-875</v>
      </c>
      <c r="B876" t="s">
        <v>39</v>
      </c>
      <c r="C876" t="s">
        <v>2784</v>
      </c>
      <c r="D876" t="s">
        <v>14</v>
      </c>
      <c r="E876">
        <v>76500</v>
      </c>
    </row>
    <row r="877" spans="1:5" x14ac:dyDescent="0.25">
      <c r="A877" t="str">
        <f t="shared" si="14"/>
        <v>P-876</v>
      </c>
      <c r="B877" t="s">
        <v>39</v>
      </c>
      <c r="C877" t="s">
        <v>2643</v>
      </c>
      <c r="D877" t="s">
        <v>14</v>
      </c>
      <c r="E877">
        <v>76500</v>
      </c>
    </row>
    <row r="878" spans="1:5" x14ac:dyDescent="0.25">
      <c r="A878" t="str">
        <f t="shared" si="14"/>
        <v>P-877</v>
      </c>
      <c r="B878" t="s">
        <v>39</v>
      </c>
      <c r="C878" t="s">
        <v>2785</v>
      </c>
      <c r="D878" t="s">
        <v>14</v>
      </c>
      <c r="E878">
        <v>112500</v>
      </c>
    </row>
    <row r="879" spans="1:5" x14ac:dyDescent="0.25">
      <c r="A879" t="str">
        <f t="shared" si="14"/>
        <v>P-878</v>
      </c>
      <c r="B879" t="s">
        <v>39</v>
      </c>
      <c r="C879" t="s">
        <v>2786</v>
      </c>
      <c r="D879" t="s">
        <v>14</v>
      </c>
      <c r="E879">
        <v>112500</v>
      </c>
    </row>
    <row r="880" spans="1:5" x14ac:dyDescent="0.25">
      <c r="A880" t="str">
        <f t="shared" si="14"/>
        <v>P-879</v>
      </c>
      <c r="B880" t="s">
        <v>39</v>
      </c>
      <c r="C880" t="s">
        <v>2787</v>
      </c>
      <c r="D880" t="s">
        <v>14</v>
      </c>
      <c r="E880">
        <v>112500</v>
      </c>
    </row>
    <row r="881" spans="1:5" x14ac:dyDescent="0.25">
      <c r="A881" t="str">
        <f t="shared" si="14"/>
        <v>P-880</v>
      </c>
      <c r="B881" t="s">
        <v>39</v>
      </c>
      <c r="C881" t="s">
        <v>2788</v>
      </c>
      <c r="D881" t="s">
        <v>14</v>
      </c>
      <c r="E881">
        <v>112500</v>
      </c>
    </row>
    <row r="882" spans="1:5" x14ac:dyDescent="0.25">
      <c r="A882" t="str">
        <f t="shared" si="14"/>
        <v>P-881</v>
      </c>
      <c r="B882" t="s">
        <v>39</v>
      </c>
      <c r="C882" t="s">
        <v>2789</v>
      </c>
      <c r="D882" t="s">
        <v>14</v>
      </c>
      <c r="E882">
        <v>112500</v>
      </c>
    </row>
    <row r="883" spans="1:5" x14ac:dyDescent="0.25">
      <c r="A883" t="str">
        <f t="shared" si="14"/>
        <v>P-882</v>
      </c>
      <c r="B883" t="s">
        <v>39</v>
      </c>
      <c r="C883" t="s">
        <v>2620</v>
      </c>
      <c r="D883" t="s">
        <v>14</v>
      </c>
      <c r="E883">
        <v>112500</v>
      </c>
    </row>
    <row r="884" spans="1:5" x14ac:dyDescent="0.25">
      <c r="A884" t="str">
        <f t="shared" si="14"/>
        <v>P-883</v>
      </c>
      <c r="B884" t="s">
        <v>39</v>
      </c>
      <c r="C884" t="s">
        <v>2621</v>
      </c>
      <c r="D884" t="s">
        <v>14</v>
      </c>
      <c r="E884">
        <v>88200</v>
      </c>
    </row>
    <row r="885" spans="1:5" x14ac:dyDescent="0.25">
      <c r="A885" t="str">
        <f t="shared" si="14"/>
        <v>P-884</v>
      </c>
      <c r="B885" t="s">
        <v>39</v>
      </c>
      <c r="C885" t="s">
        <v>2622</v>
      </c>
      <c r="D885" t="s">
        <v>14</v>
      </c>
      <c r="E885">
        <v>88200</v>
      </c>
    </row>
    <row r="886" spans="1:5" x14ac:dyDescent="0.25">
      <c r="A886" t="str">
        <f t="shared" si="14"/>
        <v>P-885</v>
      </c>
      <c r="B886" t="s">
        <v>39</v>
      </c>
      <c r="C886" t="s">
        <v>2851</v>
      </c>
      <c r="D886" t="s">
        <v>14</v>
      </c>
      <c r="E886">
        <v>88200</v>
      </c>
    </row>
    <row r="887" spans="1:5" x14ac:dyDescent="0.25">
      <c r="A887" t="str">
        <f t="shared" si="14"/>
        <v>P-886</v>
      </c>
      <c r="B887" t="s">
        <v>39</v>
      </c>
      <c r="C887" t="s">
        <v>2644</v>
      </c>
      <c r="D887" t="s">
        <v>14</v>
      </c>
      <c r="E887">
        <v>108000</v>
      </c>
    </row>
    <row r="888" spans="1:5" x14ac:dyDescent="0.25">
      <c r="A888" t="str">
        <f t="shared" si="14"/>
        <v>P-887</v>
      </c>
      <c r="B888" t="s">
        <v>39</v>
      </c>
      <c r="C888" t="s">
        <v>2623</v>
      </c>
      <c r="D888" t="s">
        <v>14</v>
      </c>
      <c r="E888">
        <v>108000</v>
      </c>
    </row>
    <row r="889" spans="1:5" x14ac:dyDescent="0.25">
      <c r="A889" t="str">
        <f t="shared" si="14"/>
        <v>P-888</v>
      </c>
      <c r="B889" t="s">
        <v>39</v>
      </c>
      <c r="C889" t="s">
        <v>2790</v>
      </c>
      <c r="D889" t="s">
        <v>14</v>
      </c>
      <c r="E889">
        <v>108000</v>
      </c>
    </row>
    <row r="890" spans="1:5" x14ac:dyDescent="0.25">
      <c r="A890" t="str">
        <f t="shared" si="14"/>
        <v>P-889</v>
      </c>
      <c r="B890" t="s">
        <v>39</v>
      </c>
      <c r="C890" t="s">
        <v>2791</v>
      </c>
      <c r="D890" t="s">
        <v>14</v>
      </c>
      <c r="E890">
        <v>108000</v>
      </c>
    </row>
    <row r="891" spans="1:5" x14ac:dyDescent="0.25">
      <c r="A891" t="str">
        <f t="shared" si="14"/>
        <v>P-890</v>
      </c>
      <c r="B891" t="s">
        <v>39</v>
      </c>
      <c r="C891" t="s">
        <v>2792</v>
      </c>
      <c r="D891" t="s">
        <v>14</v>
      </c>
      <c r="E891">
        <v>108000</v>
      </c>
    </row>
    <row r="892" spans="1:5" x14ac:dyDescent="0.25">
      <c r="A892" t="str">
        <f t="shared" si="14"/>
        <v>P-891</v>
      </c>
      <c r="B892" t="s">
        <v>39</v>
      </c>
      <c r="C892" t="s">
        <v>2645</v>
      </c>
      <c r="D892" t="s">
        <v>14</v>
      </c>
      <c r="E892">
        <v>108000</v>
      </c>
    </row>
    <row r="893" spans="1:5" x14ac:dyDescent="0.25">
      <c r="A893" t="str">
        <f t="shared" si="14"/>
        <v>P-892</v>
      </c>
      <c r="B893" t="s">
        <v>39</v>
      </c>
      <c r="C893" t="s">
        <v>2793</v>
      </c>
      <c r="D893" t="s">
        <v>3</v>
      </c>
      <c r="E893">
        <v>26500</v>
      </c>
    </row>
    <row r="894" spans="1:5" x14ac:dyDescent="0.25">
      <c r="A894" t="str">
        <f t="shared" si="14"/>
        <v>P-893</v>
      </c>
      <c r="B894" t="s">
        <v>39</v>
      </c>
      <c r="C894" t="s">
        <v>2794</v>
      </c>
      <c r="D894" t="s">
        <v>3</v>
      </c>
      <c r="E894">
        <v>15000</v>
      </c>
    </row>
    <row r="895" spans="1:5" x14ac:dyDescent="0.25">
      <c r="A895" t="str">
        <f t="shared" si="14"/>
        <v>P-894</v>
      </c>
      <c r="B895" t="s">
        <v>39</v>
      </c>
      <c r="C895" t="s">
        <v>2795</v>
      </c>
      <c r="D895" t="s">
        <v>3</v>
      </c>
      <c r="E895">
        <v>32000</v>
      </c>
    </row>
    <row r="896" spans="1:5" x14ac:dyDescent="0.25">
      <c r="A896" t="str">
        <f t="shared" si="14"/>
        <v>P-895</v>
      </c>
      <c r="B896" t="s">
        <v>39</v>
      </c>
      <c r="C896" t="s">
        <v>2796</v>
      </c>
      <c r="D896" t="s">
        <v>3</v>
      </c>
      <c r="E896">
        <v>40500</v>
      </c>
    </row>
    <row r="897" spans="1:5" x14ac:dyDescent="0.25">
      <c r="A897" t="str">
        <f t="shared" si="14"/>
        <v>P-896</v>
      </c>
      <c r="B897" t="s">
        <v>39</v>
      </c>
      <c r="C897" t="s">
        <v>2797</v>
      </c>
      <c r="D897" t="s">
        <v>3</v>
      </c>
      <c r="E897">
        <v>29700</v>
      </c>
    </row>
    <row r="898" spans="1:5" x14ac:dyDescent="0.25">
      <c r="A898" t="str">
        <f t="shared" si="14"/>
        <v>P-897</v>
      </c>
      <c r="B898" t="s">
        <v>39</v>
      </c>
      <c r="C898" t="s">
        <v>2798</v>
      </c>
      <c r="D898" t="s">
        <v>3</v>
      </c>
      <c r="E898">
        <v>25200</v>
      </c>
    </row>
    <row r="899" spans="1:5" x14ac:dyDescent="0.25">
      <c r="A899" t="str">
        <f t="shared" si="14"/>
        <v>P-898</v>
      </c>
      <c r="B899" t="s">
        <v>39</v>
      </c>
      <c r="C899" t="s">
        <v>2799</v>
      </c>
      <c r="D899" t="s">
        <v>3</v>
      </c>
      <c r="E899">
        <v>34200</v>
      </c>
    </row>
    <row r="900" spans="1:5" x14ac:dyDescent="0.25">
      <c r="A900" t="str">
        <f t="shared" si="14"/>
        <v>P-899</v>
      </c>
      <c r="B900" t="s">
        <v>39</v>
      </c>
      <c r="C900" t="s">
        <v>2800</v>
      </c>
      <c r="D900" t="s">
        <v>3</v>
      </c>
      <c r="E900">
        <v>26500</v>
      </c>
    </row>
    <row r="901" spans="1:5" x14ac:dyDescent="0.25">
      <c r="A901" t="str">
        <f t="shared" si="14"/>
        <v>P-900</v>
      </c>
      <c r="B901" t="s">
        <v>39</v>
      </c>
      <c r="C901" t="s">
        <v>2801</v>
      </c>
      <c r="D901" t="s">
        <v>3</v>
      </c>
      <c r="E901">
        <v>15000</v>
      </c>
    </row>
    <row r="902" spans="1:5" x14ac:dyDescent="0.25">
      <c r="A902" t="str">
        <f t="shared" si="14"/>
        <v>P-901</v>
      </c>
      <c r="B902" t="s">
        <v>39</v>
      </c>
      <c r="C902" t="s">
        <v>2802</v>
      </c>
      <c r="D902" t="s">
        <v>3</v>
      </c>
      <c r="E902">
        <v>32000</v>
      </c>
    </row>
    <row r="903" spans="1:5" x14ac:dyDescent="0.25">
      <c r="A903" t="str">
        <f t="shared" si="14"/>
        <v>P-902</v>
      </c>
      <c r="B903" t="s">
        <v>39</v>
      </c>
      <c r="C903" t="s">
        <v>2803</v>
      </c>
      <c r="D903" t="s">
        <v>3</v>
      </c>
      <c r="E903">
        <v>36900</v>
      </c>
    </row>
    <row r="904" spans="1:5" x14ac:dyDescent="0.25">
      <c r="A904" t="str">
        <f t="shared" si="14"/>
        <v>P-903</v>
      </c>
      <c r="B904" t="s">
        <v>39</v>
      </c>
      <c r="C904" t="s">
        <v>2804</v>
      </c>
      <c r="D904" t="s">
        <v>3</v>
      </c>
      <c r="E904">
        <v>29700</v>
      </c>
    </row>
    <row r="905" spans="1:5" x14ac:dyDescent="0.25">
      <c r="A905" t="str">
        <f t="shared" si="14"/>
        <v>P-904</v>
      </c>
      <c r="B905" t="s">
        <v>39</v>
      </c>
      <c r="C905" t="s">
        <v>2805</v>
      </c>
      <c r="D905" t="s">
        <v>3</v>
      </c>
      <c r="E905">
        <v>18050</v>
      </c>
    </row>
    <row r="906" spans="1:5" x14ac:dyDescent="0.25">
      <c r="A906" t="str">
        <f t="shared" si="14"/>
        <v>P-905</v>
      </c>
      <c r="B906" t="s">
        <v>39</v>
      </c>
      <c r="C906" t="s">
        <v>2806</v>
      </c>
      <c r="D906" t="s">
        <v>3</v>
      </c>
      <c r="E906">
        <v>15000</v>
      </c>
    </row>
    <row r="907" spans="1:5" x14ac:dyDescent="0.25">
      <c r="A907" t="str">
        <f t="shared" si="14"/>
        <v>P-906</v>
      </c>
      <c r="B907" t="s">
        <v>39</v>
      </c>
      <c r="C907" t="s">
        <v>2807</v>
      </c>
      <c r="D907" t="s">
        <v>3</v>
      </c>
      <c r="E907">
        <v>10000</v>
      </c>
    </row>
    <row r="908" spans="1:5" x14ac:dyDescent="0.25">
      <c r="A908" t="str">
        <f t="shared" ref="A908:A971" si="15">"P-"&amp;ROW()-1</f>
        <v>P-907</v>
      </c>
      <c r="B908" t="s">
        <v>39</v>
      </c>
      <c r="C908" t="s">
        <v>2808</v>
      </c>
      <c r="D908" t="s">
        <v>3</v>
      </c>
      <c r="E908">
        <v>30333.333333333332</v>
      </c>
    </row>
    <row r="909" spans="1:5" x14ac:dyDescent="0.25">
      <c r="A909" t="str">
        <f t="shared" si="15"/>
        <v>P-908</v>
      </c>
      <c r="B909" t="s">
        <v>39</v>
      </c>
      <c r="C909" t="s">
        <v>2809</v>
      </c>
      <c r="D909" t="s">
        <v>3</v>
      </c>
      <c r="E909">
        <v>13071.428571428571</v>
      </c>
    </row>
    <row r="910" spans="1:5" x14ac:dyDescent="0.25">
      <c r="A910" t="str">
        <f t="shared" si="15"/>
        <v>P-909</v>
      </c>
      <c r="B910" t="s">
        <v>39</v>
      </c>
      <c r="C910" t="s">
        <v>2867</v>
      </c>
      <c r="D910" t="s">
        <v>14</v>
      </c>
      <c r="E910">
        <v>395100</v>
      </c>
    </row>
    <row r="911" spans="1:5" x14ac:dyDescent="0.25">
      <c r="A911" t="str">
        <f t="shared" si="15"/>
        <v>P-910</v>
      </c>
      <c r="B911" t="s">
        <v>39</v>
      </c>
      <c r="C911" t="s">
        <v>2810</v>
      </c>
      <c r="D911" t="s">
        <v>10</v>
      </c>
      <c r="E911">
        <v>410000</v>
      </c>
    </row>
    <row r="912" spans="1:5" x14ac:dyDescent="0.25">
      <c r="A912" t="str">
        <f t="shared" si="15"/>
        <v>P-911</v>
      </c>
      <c r="B912" t="s">
        <v>39</v>
      </c>
      <c r="C912" t="s">
        <v>2811</v>
      </c>
      <c r="D912" t="s">
        <v>7</v>
      </c>
      <c r="E912">
        <v>207000</v>
      </c>
    </row>
    <row r="913" spans="1:5" x14ac:dyDescent="0.25">
      <c r="A913" t="str">
        <f t="shared" si="15"/>
        <v>P-912</v>
      </c>
      <c r="B913" t="s">
        <v>40</v>
      </c>
      <c r="C913" t="s">
        <v>22</v>
      </c>
      <c r="D913" t="s">
        <v>9</v>
      </c>
      <c r="E913">
        <v>489300</v>
      </c>
    </row>
    <row r="914" spans="1:5" x14ac:dyDescent="0.25">
      <c r="A914" t="str">
        <f t="shared" si="15"/>
        <v>P-913</v>
      </c>
      <c r="B914" t="s">
        <v>40</v>
      </c>
      <c r="C914" t="s">
        <v>25</v>
      </c>
      <c r="D914" t="s">
        <v>9</v>
      </c>
      <c r="E914">
        <v>489300</v>
      </c>
    </row>
    <row r="915" spans="1:5" x14ac:dyDescent="0.25">
      <c r="A915" t="str">
        <f t="shared" si="15"/>
        <v>P-914</v>
      </c>
      <c r="B915" t="s">
        <v>40</v>
      </c>
      <c r="C915" t="s">
        <v>23</v>
      </c>
      <c r="D915" t="s">
        <v>9</v>
      </c>
      <c r="E915">
        <v>489300</v>
      </c>
    </row>
    <row r="916" spans="1:5" x14ac:dyDescent="0.25">
      <c r="A916" t="str">
        <f t="shared" si="15"/>
        <v>P-915</v>
      </c>
      <c r="B916" t="s">
        <v>40</v>
      </c>
      <c r="C916" t="s">
        <v>2624</v>
      </c>
      <c r="D916" t="s">
        <v>19</v>
      </c>
      <c r="E916">
        <v>57150</v>
      </c>
    </row>
    <row r="917" spans="1:5" x14ac:dyDescent="0.25">
      <c r="A917" t="str">
        <f t="shared" si="15"/>
        <v>P-916</v>
      </c>
      <c r="B917" t="s">
        <v>40</v>
      </c>
      <c r="C917" t="s">
        <v>2646</v>
      </c>
      <c r="D917" t="s">
        <v>19</v>
      </c>
      <c r="E917">
        <v>65700</v>
      </c>
    </row>
    <row r="918" spans="1:5" x14ac:dyDescent="0.25">
      <c r="A918" t="str">
        <f t="shared" si="15"/>
        <v>P-917</v>
      </c>
      <c r="B918" t="s">
        <v>40</v>
      </c>
      <c r="C918" t="s">
        <v>2626</v>
      </c>
      <c r="D918" t="s">
        <v>19</v>
      </c>
      <c r="E918">
        <v>81000</v>
      </c>
    </row>
    <row r="919" spans="1:5" x14ac:dyDescent="0.25">
      <c r="A919" t="str">
        <f t="shared" si="15"/>
        <v>P-918</v>
      </c>
      <c r="B919" t="s">
        <v>40</v>
      </c>
      <c r="C919" t="s">
        <v>2647</v>
      </c>
      <c r="D919" t="s">
        <v>18</v>
      </c>
      <c r="E919">
        <v>261000</v>
      </c>
    </row>
    <row r="920" spans="1:5" x14ac:dyDescent="0.25">
      <c r="A920" t="str">
        <f t="shared" si="15"/>
        <v>P-919</v>
      </c>
      <c r="B920" t="s">
        <v>40</v>
      </c>
      <c r="C920" t="s">
        <v>2853</v>
      </c>
      <c r="D920" t="s">
        <v>15</v>
      </c>
      <c r="E920">
        <v>629300</v>
      </c>
    </row>
    <row r="921" spans="1:5" x14ac:dyDescent="0.25">
      <c r="A921" t="str">
        <f t="shared" si="15"/>
        <v>P-920</v>
      </c>
      <c r="B921" t="s">
        <v>40</v>
      </c>
      <c r="C921" t="s">
        <v>2854</v>
      </c>
      <c r="D921" t="s">
        <v>15</v>
      </c>
      <c r="E921">
        <v>629300</v>
      </c>
    </row>
    <row r="922" spans="1:5" x14ac:dyDescent="0.25">
      <c r="A922" t="str">
        <f t="shared" si="15"/>
        <v>P-921</v>
      </c>
      <c r="B922" t="s">
        <v>40</v>
      </c>
      <c r="C922" t="s">
        <v>2648</v>
      </c>
      <c r="D922" t="s">
        <v>16</v>
      </c>
      <c r="E922">
        <v>153000</v>
      </c>
    </row>
    <row r="923" spans="1:5" x14ac:dyDescent="0.25">
      <c r="A923" t="str">
        <f t="shared" si="15"/>
        <v>P-922</v>
      </c>
      <c r="B923" t="s">
        <v>40</v>
      </c>
      <c r="C923" t="s">
        <v>2812</v>
      </c>
      <c r="D923" t="s">
        <v>16</v>
      </c>
      <c r="E923">
        <v>153000</v>
      </c>
    </row>
    <row r="924" spans="1:5" x14ac:dyDescent="0.25">
      <c r="A924" t="str">
        <f t="shared" si="15"/>
        <v>P-923</v>
      </c>
      <c r="B924" t="s">
        <v>40</v>
      </c>
      <c r="C924" t="s">
        <v>2649</v>
      </c>
      <c r="D924" t="s">
        <v>16</v>
      </c>
      <c r="E924">
        <v>349300</v>
      </c>
    </row>
    <row r="925" spans="1:5" x14ac:dyDescent="0.25">
      <c r="A925" t="str">
        <f t="shared" si="15"/>
        <v>P-924</v>
      </c>
      <c r="B925" t="s">
        <v>40</v>
      </c>
      <c r="C925" t="s">
        <v>2627</v>
      </c>
      <c r="D925" t="s">
        <v>16</v>
      </c>
      <c r="E925">
        <v>349300</v>
      </c>
    </row>
    <row r="926" spans="1:5" x14ac:dyDescent="0.25">
      <c r="A926" t="str">
        <f t="shared" si="15"/>
        <v>P-925</v>
      </c>
      <c r="B926" t="s">
        <v>40</v>
      </c>
      <c r="C926" t="s">
        <v>2856</v>
      </c>
      <c r="D926" t="s">
        <v>16</v>
      </c>
      <c r="E926">
        <v>349300</v>
      </c>
    </row>
    <row r="927" spans="1:5" x14ac:dyDescent="0.25">
      <c r="A927" t="str">
        <f t="shared" si="15"/>
        <v>P-926</v>
      </c>
      <c r="B927" t="s">
        <v>40</v>
      </c>
      <c r="C927" t="s">
        <v>2868</v>
      </c>
      <c r="D927" t="s">
        <v>16</v>
      </c>
      <c r="E927">
        <v>349300</v>
      </c>
    </row>
    <row r="928" spans="1:5" x14ac:dyDescent="0.25">
      <c r="A928" t="str">
        <f t="shared" si="15"/>
        <v>P-927</v>
      </c>
      <c r="B928" t="s">
        <v>40</v>
      </c>
      <c r="C928" t="s">
        <v>2650</v>
      </c>
      <c r="D928" t="s">
        <v>16</v>
      </c>
      <c r="E928">
        <v>349300</v>
      </c>
    </row>
    <row r="929" spans="1:5" x14ac:dyDescent="0.25">
      <c r="A929" t="str">
        <f t="shared" si="15"/>
        <v>P-928</v>
      </c>
      <c r="B929" t="s">
        <v>40</v>
      </c>
      <c r="C929" t="s">
        <v>2652</v>
      </c>
      <c r="D929" t="s">
        <v>11</v>
      </c>
      <c r="E929">
        <v>193500</v>
      </c>
    </row>
    <row r="930" spans="1:5" x14ac:dyDescent="0.25">
      <c r="A930" t="str">
        <f t="shared" si="15"/>
        <v>P-929</v>
      </c>
      <c r="B930" t="s">
        <v>40</v>
      </c>
      <c r="C930" t="s">
        <v>2833</v>
      </c>
      <c r="D930" t="s">
        <v>11</v>
      </c>
      <c r="E930">
        <v>198000</v>
      </c>
    </row>
    <row r="931" spans="1:5" x14ac:dyDescent="0.25">
      <c r="A931" t="str">
        <f t="shared" si="15"/>
        <v>P-930</v>
      </c>
      <c r="B931" t="s">
        <v>40</v>
      </c>
      <c r="C931" t="s">
        <v>2653</v>
      </c>
      <c r="D931" t="s">
        <v>12</v>
      </c>
      <c r="E931">
        <v>13500</v>
      </c>
    </row>
    <row r="932" spans="1:5" x14ac:dyDescent="0.25">
      <c r="A932" t="str">
        <f t="shared" si="15"/>
        <v>P-931</v>
      </c>
      <c r="B932" t="s">
        <v>40</v>
      </c>
      <c r="C932" t="s">
        <v>2654</v>
      </c>
      <c r="D932" t="s">
        <v>15</v>
      </c>
      <c r="E932">
        <v>261000</v>
      </c>
    </row>
    <row r="933" spans="1:5" x14ac:dyDescent="0.25">
      <c r="A933" t="str">
        <f t="shared" si="15"/>
        <v>P-932</v>
      </c>
      <c r="B933" t="s">
        <v>40</v>
      </c>
      <c r="C933" t="s">
        <v>2591</v>
      </c>
      <c r="D933" t="s">
        <v>18</v>
      </c>
      <c r="E933">
        <v>144000</v>
      </c>
    </row>
    <row r="934" spans="1:5" x14ac:dyDescent="0.25">
      <c r="A934" t="str">
        <f t="shared" si="15"/>
        <v>P-933</v>
      </c>
      <c r="B934" t="s">
        <v>40</v>
      </c>
      <c r="C934" t="s">
        <v>2592</v>
      </c>
      <c r="D934" t="s">
        <v>18</v>
      </c>
      <c r="E934">
        <v>144000</v>
      </c>
    </row>
    <row r="935" spans="1:5" x14ac:dyDescent="0.25">
      <c r="A935" t="str">
        <f t="shared" si="15"/>
        <v>P-934</v>
      </c>
      <c r="B935" t="s">
        <v>40</v>
      </c>
      <c r="C935" t="s">
        <v>2656</v>
      </c>
      <c r="D935" t="s">
        <v>15</v>
      </c>
      <c r="E935">
        <v>243000</v>
      </c>
    </row>
    <row r="936" spans="1:5" x14ac:dyDescent="0.25">
      <c r="A936" t="str">
        <f t="shared" si="15"/>
        <v>P-935</v>
      </c>
      <c r="B936" t="s">
        <v>40</v>
      </c>
      <c r="C936" t="s">
        <v>2657</v>
      </c>
      <c r="D936" t="s">
        <v>15</v>
      </c>
      <c r="E936">
        <v>243000</v>
      </c>
    </row>
    <row r="937" spans="1:5" x14ac:dyDescent="0.25">
      <c r="A937" t="str">
        <f t="shared" si="15"/>
        <v>P-936</v>
      </c>
      <c r="B937" t="s">
        <v>40</v>
      </c>
      <c r="C937" t="s">
        <v>2658</v>
      </c>
      <c r="D937" t="s">
        <v>15</v>
      </c>
      <c r="E937">
        <v>81000</v>
      </c>
    </row>
    <row r="938" spans="1:5" x14ac:dyDescent="0.25">
      <c r="A938" t="str">
        <f t="shared" si="15"/>
        <v>P-937</v>
      </c>
      <c r="B938" t="s">
        <v>40</v>
      </c>
      <c r="C938" t="s">
        <v>2659</v>
      </c>
      <c r="D938" t="s">
        <v>15</v>
      </c>
      <c r="E938">
        <v>81000</v>
      </c>
    </row>
    <row r="939" spans="1:5" x14ac:dyDescent="0.25">
      <c r="A939" t="str">
        <f t="shared" si="15"/>
        <v>P-938</v>
      </c>
      <c r="B939" t="s">
        <v>40</v>
      </c>
      <c r="C939" t="s">
        <v>2660</v>
      </c>
      <c r="D939" t="s">
        <v>5</v>
      </c>
      <c r="E939">
        <v>41400</v>
      </c>
    </row>
    <row r="940" spans="1:5" x14ac:dyDescent="0.25">
      <c r="A940" t="str">
        <f t="shared" si="15"/>
        <v>P-939</v>
      </c>
      <c r="B940" t="s">
        <v>40</v>
      </c>
      <c r="C940" t="s">
        <v>2661</v>
      </c>
      <c r="D940" t="s">
        <v>5</v>
      </c>
      <c r="E940">
        <v>98100</v>
      </c>
    </row>
    <row r="941" spans="1:5" x14ac:dyDescent="0.25">
      <c r="A941" t="str">
        <f t="shared" si="15"/>
        <v>P-940</v>
      </c>
      <c r="B941" t="s">
        <v>40</v>
      </c>
      <c r="C941" t="s">
        <v>2662</v>
      </c>
      <c r="D941" t="s">
        <v>5</v>
      </c>
      <c r="E941">
        <v>107100</v>
      </c>
    </row>
    <row r="942" spans="1:5" x14ac:dyDescent="0.25">
      <c r="A942" t="str">
        <f t="shared" si="15"/>
        <v>P-941</v>
      </c>
      <c r="B942" t="s">
        <v>40</v>
      </c>
      <c r="C942" t="s">
        <v>2594</v>
      </c>
      <c r="D942" t="s">
        <v>3</v>
      </c>
      <c r="E942">
        <v>17100</v>
      </c>
    </row>
    <row r="943" spans="1:5" x14ac:dyDescent="0.25">
      <c r="A943" t="str">
        <f t="shared" si="15"/>
        <v>P-942</v>
      </c>
      <c r="B943" t="s">
        <v>40</v>
      </c>
      <c r="C943" t="s">
        <v>2663</v>
      </c>
      <c r="D943" t="s">
        <v>3</v>
      </c>
      <c r="E943">
        <v>27000</v>
      </c>
    </row>
    <row r="944" spans="1:5" x14ac:dyDescent="0.25">
      <c r="A944" t="str">
        <f t="shared" si="15"/>
        <v>P-943</v>
      </c>
      <c r="B944" t="s">
        <v>40</v>
      </c>
      <c r="C944" t="s">
        <v>2596</v>
      </c>
      <c r="D944" t="s">
        <v>3</v>
      </c>
      <c r="E944">
        <v>13050</v>
      </c>
    </row>
    <row r="945" spans="1:5" x14ac:dyDescent="0.25">
      <c r="A945" t="str">
        <f t="shared" si="15"/>
        <v>P-944</v>
      </c>
      <c r="B945" t="s">
        <v>40</v>
      </c>
      <c r="C945" t="s">
        <v>2664</v>
      </c>
      <c r="D945" t="s">
        <v>3</v>
      </c>
      <c r="E945">
        <v>18000</v>
      </c>
    </row>
    <row r="946" spans="1:5" x14ac:dyDescent="0.25">
      <c r="A946" t="str">
        <f t="shared" si="15"/>
        <v>P-945</v>
      </c>
      <c r="B946" t="s">
        <v>40</v>
      </c>
      <c r="C946" t="s">
        <v>2631</v>
      </c>
      <c r="D946" t="s">
        <v>3</v>
      </c>
      <c r="E946">
        <v>27000</v>
      </c>
    </row>
    <row r="947" spans="1:5" x14ac:dyDescent="0.25">
      <c r="A947" t="str">
        <f t="shared" si="15"/>
        <v>P-946</v>
      </c>
      <c r="B947" t="s">
        <v>40</v>
      </c>
      <c r="C947" t="s">
        <v>2665</v>
      </c>
      <c r="D947" t="s">
        <v>3</v>
      </c>
      <c r="E947">
        <v>14400</v>
      </c>
    </row>
    <row r="948" spans="1:5" x14ac:dyDescent="0.25">
      <c r="A948" t="str">
        <f t="shared" si="15"/>
        <v>P-947</v>
      </c>
      <c r="B948" t="s">
        <v>40</v>
      </c>
      <c r="C948" t="s">
        <v>2668</v>
      </c>
      <c r="D948" t="s">
        <v>18</v>
      </c>
      <c r="E948">
        <v>103500</v>
      </c>
    </row>
    <row r="949" spans="1:5" x14ac:dyDescent="0.25">
      <c r="A949" t="str">
        <f t="shared" si="15"/>
        <v>P-948</v>
      </c>
      <c r="B949" t="s">
        <v>40</v>
      </c>
      <c r="C949" t="s">
        <v>2815</v>
      </c>
      <c r="D949" t="s">
        <v>16</v>
      </c>
      <c r="E949">
        <v>197100</v>
      </c>
    </row>
    <row r="950" spans="1:5" x14ac:dyDescent="0.25">
      <c r="A950" t="str">
        <f t="shared" si="15"/>
        <v>P-949</v>
      </c>
      <c r="B950" t="s">
        <v>40</v>
      </c>
      <c r="C950" t="s">
        <v>2816</v>
      </c>
      <c r="D950" t="s">
        <v>16</v>
      </c>
      <c r="E950">
        <v>197100</v>
      </c>
    </row>
    <row r="951" spans="1:5" x14ac:dyDescent="0.25">
      <c r="A951" t="str">
        <f t="shared" si="15"/>
        <v>P-950</v>
      </c>
      <c r="B951" t="s">
        <v>40</v>
      </c>
      <c r="C951" t="s">
        <v>2817</v>
      </c>
      <c r="D951" t="s">
        <v>16</v>
      </c>
      <c r="E951">
        <v>170100</v>
      </c>
    </row>
    <row r="952" spans="1:5" x14ac:dyDescent="0.25">
      <c r="A952" t="str">
        <f t="shared" si="15"/>
        <v>P-951</v>
      </c>
      <c r="B952" t="s">
        <v>40</v>
      </c>
      <c r="C952" t="s">
        <v>2670</v>
      </c>
      <c r="D952" t="s">
        <v>7</v>
      </c>
      <c r="E952">
        <v>75000</v>
      </c>
    </row>
    <row r="953" spans="1:5" x14ac:dyDescent="0.25">
      <c r="A953" t="str">
        <f t="shared" si="15"/>
        <v>P-952</v>
      </c>
      <c r="B953" t="s">
        <v>40</v>
      </c>
      <c r="C953" t="s">
        <v>2671</v>
      </c>
      <c r="D953" t="s">
        <v>21</v>
      </c>
      <c r="E953">
        <v>355500</v>
      </c>
    </row>
    <row r="954" spans="1:5" x14ac:dyDescent="0.25">
      <c r="A954" t="str">
        <f t="shared" si="15"/>
        <v>P-953</v>
      </c>
      <c r="B954" t="s">
        <v>40</v>
      </c>
      <c r="C954" t="s">
        <v>2672</v>
      </c>
      <c r="D954" t="s">
        <v>21</v>
      </c>
      <c r="E954">
        <v>360000</v>
      </c>
    </row>
    <row r="955" spans="1:5" x14ac:dyDescent="0.25">
      <c r="A955" t="str">
        <f t="shared" si="15"/>
        <v>P-954</v>
      </c>
      <c r="B955" t="s">
        <v>40</v>
      </c>
      <c r="C955" t="s">
        <v>2673</v>
      </c>
      <c r="D955" t="s">
        <v>18</v>
      </c>
      <c r="E955">
        <v>235500</v>
      </c>
    </row>
    <row r="956" spans="1:5" x14ac:dyDescent="0.25">
      <c r="A956" t="str">
        <f t="shared" si="15"/>
        <v>P-955</v>
      </c>
      <c r="B956" t="s">
        <v>40</v>
      </c>
      <c r="C956" t="s">
        <v>2869</v>
      </c>
      <c r="D956" t="s">
        <v>18</v>
      </c>
      <c r="E956">
        <v>382000</v>
      </c>
    </row>
    <row r="957" spans="1:5" x14ac:dyDescent="0.25">
      <c r="A957" t="str">
        <f t="shared" si="15"/>
        <v>P-956</v>
      </c>
      <c r="B957" t="s">
        <v>40</v>
      </c>
      <c r="C957" t="s">
        <v>2675</v>
      </c>
      <c r="D957" t="s">
        <v>18</v>
      </c>
      <c r="E957">
        <v>172000</v>
      </c>
    </row>
    <row r="958" spans="1:5" x14ac:dyDescent="0.25">
      <c r="A958" t="str">
        <f t="shared" si="15"/>
        <v>P-957</v>
      </c>
      <c r="B958" t="s">
        <v>40</v>
      </c>
      <c r="C958" t="s">
        <v>2835</v>
      </c>
      <c r="D958" t="s">
        <v>18</v>
      </c>
      <c r="E958">
        <v>117000</v>
      </c>
    </row>
    <row r="959" spans="1:5" x14ac:dyDescent="0.25">
      <c r="A959" t="str">
        <f t="shared" si="15"/>
        <v>P-958</v>
      </c>
      <c r="B959" t="s">
        <v>40</v>
      </c>
      <c r="C959" t="s">
        <v>2818</v>
      </c>
      <c r="D959" t="s">
        <v>18</v>
      </c>
      <c r="E959">
        <v>207000</v>
      </c>
    </row>
    <row r="960" spans="1:5" x14ac:dyDescent="0.25">
      <c r="A960" t="str">
        <f t="shared" si="15"/>
        <v>P-959</v>
      </c>
      <c r="B960" t="s">
        <v>40</v>
      </c>
      <c r="C960" t="s">
        <v>2836</v>
      </c>
      <c r="D960" t="s">
        <v>18</v>
      </c>
      <c r="E960">
        <v>207000</v>
      </c>
    </row>
    <row r="961" spans="1:5" x14ac:dyDescent="0.25">
      <c r="A961" t="str">
        <f t="shared" si="15"/>
        <v>P-960</v>
      </c>
      <c r="B961" t="s">
        <v>40</v>
      </c>
      <c r="C961" t="s">
        <v>2676</v>
      </c>
      <c r="D961" t="s">
        <v>18</v>
      </c>
      <c r="E961">
        <v>213000</v>
      </c>
    </row>
    <row r="962" spans="1:5" x14ac:dyDescent="0.25">
      <c r="A962" t="str">
        <f t="shared" si="15"/>
        <v>P-961</v>
      </c>
      <c r="B962" t="s">
        <v>40</v>
      </c>
      <c r="C962" t="s">
        <v>2838</v>
      </c>
      <c r="D962" t="s">
        <v>9</v>
      </c>
      <c r="E962">
        <v>80000</v>
      </c>
    </row>
    <row r="963" spans="1:5" x14ac:dyDescent="0.25">
      <c r="A963" t="str">
        <f t="shared" si="15"/>
        <v>P-962</v>
      </c>
      <c r="B963" t="s">
        <v>40</v>
      </c>
      <c r="C963" t="s">
        <v>2679</v>
      </c>
      <c r="D963" t="s">
        <v>9</v>
      </c>
      <c r="E963">
        <v>112500</v>
      </c>
    </row>
    <row r="964" spans="1:5" x14ac:dyDescent="0.25">
      <c r="A964" t="str">
        <f t="shared" si="15"/>
        <v>P-963</v>
      </c>
      <c r="B964" t="s">
        <v>40</v>
      </c>
      <c r="C964" t="s">
        <v>2820</v>
      </c>
      <c r="D964" t="s">
        <v>9</v>
      </c>
      <c r="E964">
        <v>89100</v>
      </c>
    </row>
    <row r="965" spans="1:5" x14ac:dyDescent="0.25">
      <c r="A965" t="str">
        <f t="shared" si="15"/>
        <v>P-964</v>
      </c>
      <c r="B965" t="s">
        <v>40</v>
      </c>
      <c r="C965" t="s">
        <v>2680</v>
      </c>
      <c r="D965" t="s">
        <v>11</v>
      </c>
      <c r="E965">
        <v>76500</v>
      </c>
    </row>
    <row r="966" spans="1:5" x14ac:dyDescent="0.25">
      <c r="A966" t="str">
        <f t="shared" si="15"/>
        <v>P-965</v>
      </c>
      <c r="B966" t="s">
        <v>40</v>
      </c>
      <c r="C966" t="s">
        <v>2681</v>
      </c>
      <c r="D966" t="s">
        <v>11</v>
      </c>
      <c r="E966">
        <v>160000</v>
      </c>
    </row>
    <row r="967" spans="1:5" x14ac:dyDescent="0.25">
      <c r="A967" t="str">
        <f t="shared" si="15"/>
        <v>P-966</v>
      </c>
      <c r="B967" t="s">
        <v>40</v>
      </c>
      <c r="C967" t="s">
        <v>2682</v>
      </c>
      <c r="D967" t="s">
        <v>11</v>
      </c>
      <c r="E967">
        <v>177500</v>
      </c>
    </row>
    <row r="968" spans="1:5" x14ac:dyDescent="0.25">
      <c r="A968" t="str">
        <f t="shared" si="15"/>
        <v>P-967</v>
      </c>
      <c r="B968" t="s">
        <v>40</v>
      </c>
      <c r="C968" t="s">
        <v>2839</v>
      </c>
      <c r="D968" t="s">
        <v>11</v>
      </c>
      <c r="E968">
        <v>1169100</v>
      </c>
    </row>
    <row r="969" spans="1:5" x14ac:dyDescent="0.25">
      <c r="A969" t="str">
        <f t="shared" si="15"/>
        <v>P-968</v>
      </c>
      <c r="B969" t="s">
        <v>40</v>
      </c>
      <c r="C969" t="s">
        <v>2822</v>
      </c>
      <c r="D969" t="s">
        <v>11</v>
      </c>
      <c r="E969">
        <v>386100</v>
      </c>
    </row>
    <row r="970" spans="1:5" x14ac:dyDescent="0.25">
      <c r="A970" t="str">
        <f t="shared" si="15"/>
        <v>P-969</v>
      </c>
      <c r="B970" t="s">
        <v>40</v>
      </c>
      <c r="C970" t="s">
        <v>2685</v>
      </c>
      <c r="D970" t="s">
        <v>11</v>
      </c>
      <c r="E970">
        <v>225000</v>
      </c>
    </row>
    <row r="971" spans="1:5" x14ac:dyDescent="0.25">
      <c r="A971" t="str">
        <f t="shared" si="15"/>
        <v>P-970</v>
      </c>
      <c r="B971" t="s">
        <v>40</v>
      </c>
      <c r="C971" t="s">
        <v>2686</v>
      </c>
      <c r="D971" t="s">
        <v>11</v>
      </c>
      <c r="E971">
        <v>225000</v>
      </c>
    </row>
    <row r="972" spans="1:5" x14ac:dyDescent="0.25">
      <c r="A972" t="str">
        <f t="shared" ref="A972:A1035" si="16">"P-"&amp;ROW()-1</f>
        <v>P-971</v>
      </c>
      <c r="B972" t="s">
        <v>40</v>
      </c>
      <c r="C972" t="s">
        <v>2824</v>
      </c>
      <c r="D972" t="s">
        <v>15</v>
      </c>
      <c r="E972">
        <v>413100</v>
      </c>
    </row>
    <row r="973" spans="1:5" x14ac:dyDescent="0.25">
      <c r="A973" t="str">
        <f t="shared" si="16"/>
        <v>P-972</v>
      </c>
      <c r="B973" t="s">
        <v>40</v>
      </c>
      <c r="C973" t="s">
        <v>2689</v>
      </c>
      <c r="D973" t="s">
        <v>15</v>
      </c>
      <c r="E973">
        <v>90000</v>
      </c>
    </row>
    <row r="974" spans="1:5" x14ac:dyDescent="0.25">
      <c r="A974" t="str">
        <f t="shared" si="16"/>
        <v>P-973</v>
      </c>
      <c r="B974" t="s">
        <v>40</v>
      </c>
      <c r="C974" t="s">
        <v>2690</v>
      </c>
      <c r="D974" t="s">
        <v>12</v>
      </c>
      <c r="E974">
        <v>11700</v>
      </c>
    </row>
    <row r="975" spans="1:5" x14ac:dyDescent="0.25">
      <c r="A975" t="str">
        <f t="shared" si="16"/>
        <v>P-974</v>
      </c>
      <c r="B975" t="s">
        <v>40</v>
      </c>
      <c r="C975" t="s">
        <v>2691</v>
      </c>
      <c r="D975" t="s">
        <v>12</v>
      </c>
      <c r="E975">
        <v>24500</v>
      </c>
    </row>
    <row r="976" spans="1:5" x14ac:dyDescent="0.25">
      <c r="A976" t="str">
        <f t="shared" si="16"/>
        <v>P-975</v>
      </c>
      <c r="B976" t="s">
        <v>40</v>
      </c>
      <c r="C976" t="s">
        <v>2692</v>
      </c>
      <c r="D976" t="s">
        <v>12</v>
      </c>
      <c r="E976">
        <v>41000</v>
      </c>
    </row>
    <row r="977" spans="1:5" x14ac:dyDescent="0.25">
      <c r="A977" t="str">
        <f t="shared" si="16"/>
        <v>P-976</v>
      </c>
      <c r="B977" t="s">
        <v>40</v>
      </c>
      <c r="C977" t="s">
        <v>2696</v>
      </c>
      <c r="D977" t="s">
        <v>7</v>
      </c>
      <c r="E977">
        <v>26100</v>
      </c>
    </row>
    <row r="978" spans="1:5" x14ac:dyDescent="0.25">
      <c r="A978" t="str">
        <f t="shared" si="16"/>
        <v>P-977</v>
      </c>
      <c r="B978" t="s">
        <v>40</v>
      </c>
      <c r="C978" t="s">
        <v>2697</v>
      </c>
      <c r="D978" t="s">
        <v>7</v>
      </c>
      <c r="E978">
        <v>26100</v>
      </c>
    </row>
    <row r="979" spans="1:5" x14ac:dyDescent="0.25">
      <c r="A979" t="str">
        <f t="shared" si="16"/>
        <v>P-978</v>
      </c>
      <c r="B979" t="s">
        <v>40</v>
      </c>
      <c r="C979" t="s">
        <v>2600</v>
      </c>
      <c r="D979" t="s">
        <v>10</v>
      </c>
      <c r="E979">
        <v>189000</v>
      </c>
    </row>
    <row r="980" spans="1:5" x14ac:dyDescent="0.25">
      <c r="A980" t="str">
        <f t="shared" si="16"/>
        <v>P-979</v>
      </c>
      <c r="B980" t="s">
        <v>40</v>
      </c>
      <c r="C980" t="s">
        <v>2601</v>
      </c>
      <c r="D980" t="s">
        <v>10</v>
      </c>
      <c r="E980">
        <v>189000</v>
      </c>
    </row>
    <row r="981" spans="1:5" x14ac:dyDescent="0.25">
      <c r="A981" t="str">
        <f t="shared" si="16"/>
        <v>P-980</v>
      </c>
      <c r="B981" t="s">
        <v>40</v>
      </c>
      <c r="C981" t="s">
        <v>2699</v>
      </c>
      <c r="D981" t="s">
        <v>6</v>
      </c>
      <c r="E981">
        <v>57600</v>
      </c>
    </row>
    <row r="982" spans="1:5" x14ac:dyDescent="0.25">
      <c r="A982" t="str">
        <f t="shared" si="16"/>
        <v>P-981</v>
      </c>
      <c r="B982" t="s">
        <v>40</v>
      </c>
      <c r="C982" t="s">
        <v>2605</v>
      </c>
      <c r="D982" t="s">
        <v>6</v>
      </c>
      <c r="E982">
        <v>82800</v>
      </c>
    </row>
    <row r="983" spans="1:5" x14ac:dyDescent="0.25">
      <c r="A983" t="str">
        <f t="shared" si="16"/>
        <v>P-982</v>
      </c>
      <c r="B983" t="s">
        <v>40</v>
      </c>
      <c r="C983" t="s">
        <v>2606</v>
      </c>
      <c r="D983" t="s">
        <v>6</v>
      </c>
      <c r="E983">
        <v>82800</v>
      </c>
    </row>
    <row r="984" spans="1:5" x14ac:dyDescent="0.25">
      <c r="A984" t="str">
        <f t="shared" si="16"/>
        <v>P-983</v>
      </c>
      <c r="B984" t="s">
        <v>40</v>
      </c>
      <c r="C984" t="s">
        <v>2700</v>
      </c>
      <c r="D984" t="s">
        <v>6</v>
      </c>
      <c r="E984">
        <v>82800</v>
      </c>
    </row>
    <row r="985" spans="1:5" x14ac:dyDescent="0.25">
      <c r="A985" t="str">
        <f t="shared" si="16"/>
        <v>P-984</v>
      </c>
      <c r="B985" t="s">
        <v>40</v>
      </c>
      <c r="C985" t="s">
        <v>2607</v>
      </c>
      <c r="D985" t="s">
        <v>6</v>
      </c>
      <c r="E985">
        <v>82800</v>
      </c>
    </row>
    <row r="986" spans="1:5" x14ac:dyDescent="0.25">
      <c r="A986" t="str">
        <f t="shared" si="16"/>
        <v>P-985</v>
      </c>
      <c r="B986" t="s">
        <v>40</v>
      </c>
      <c r="C986" t="s">
        <v>2701</v>
      </c>
      <c r="D986" t="s">
        <v>6</v>
      </c>
      <c r="E986">
        <v>39600</v>
      </c>
    </row>
    <row r="987" spans="1:5" x14ac:dyDescent="0.25">
      <c r="A987" t="str">
        <f t="shared" si="16"/>
        <v>P-986</v>
      </c>
      <c r="B987" t="s">
        <v>40</v>
      </c>
      <c r="C987" t="s">
        <v>2702</v>
      </c>
      <c r="D987" t="s">
        <v>6</v>
      </c>
      <c r="E987">
        <v>39600</v>
      </c>
    </row>
    <row r="988" spans="1:5" x14ac:dyDescent="0.25">
      <c r="A988" t="str">
        <f t="shared" si="16"/>
        <v>P-987</v>
      </c>
      <c r="B988" t="s">
        <v>40</v>
      </c>
      <c r="C988" t="s">
        <v>2704</v>
      </c>
      <c r="D988" t="s">
        <v>6</v>
      </c>
      <c r="E988">
        <v>39600</v>
      </c>
    </row>
    <row r="989" spans="1:5" x14ac:dyDescent="0.25">
      <c r="A989" t="str">
        <f t="shared" si="16"/>
        <v>P-988</v>
      </c>
      <c r="B989" t="s">
        <v>40</v>
      </c>
      <c r="C989" t="s">
        <v>2705</v>
      </c>
      <c r="D989" t="s">
        <v>6</v>
      </c>
      <c r="E989">
        <v>39600</v>
      </c>
    </row>
    <row r="990" spans="1:5" x14ac:dyDescent="0.25">
      <c r="A990" t="str">
        <f t="shared" si="16"/>
        <v>P-989</v>
      </c>
      <c r="B990" t="s">
        <v>40</v>
      </c>
      <c r="C990" t="s">
        <v>2706</v>
      </c>
      <c r="D990" t="s">
        <v>6</v>
      </c>
      <c r="E990">
        <v>39600</v>
      </c>
    </row>
    <row r="991" spans="1:5" x14ac:dyDescent="0.25">
      <c r="A991" t="str">
        <f t="shared" si="16"/>
        <v>P-990</v>
      </c>
      <c r="B991" t="s">
        <v>40</v>
      </c>
      <c r="C991" t="s">
        <v>2707</v>
      </c>
      <c r="D991" t="s">
        <v>6</v>
      </c>
      <c r="E991">
        <v>39600</v>
      </c>
    </row>
    <row r="992" spans="1:5" x14ac:dyDescent="0.25">
      <c r="A992" t="str">
        <f t="shared" si="16"/>
        <v>P-991</v>
      </c>
      <c r="B992" t="s">
        <v>40</v>
      </c>
      <c r="C992" t="s">
        <v>2708</v>
      </c>
      <c r="D992" t="s">
        <v>6</v>
      </c>
      <c r="E992">
        <v>39600</v>
      </c>
    </row>
    <row r="993" spans="1:5" x14ac:dyDescent="0.25">
      <c r="A993" t="str">
        <f t="shared" si="16"/>
        <v>P-992</v>
      </c>
      <c r="B993" t="s">
        <v>40</v>
      </c>
      <c r="C993" t="s">
        <v>2709</v>
      </c>
      <c r="D993" t="s">
        <v>6</v>
      </c>
      <c r="E993">
        <v>39600</v>
      </c>
    </row>
    <row r="994" spans="1:5" x14ac:dyDescent="0.25">
      <c r="A994" t="str">
        <f t="shared" si="16"/>
        <v>P-993</v>
      </c>
      <c r="B994" t="s">
        <v>40</v>
      </c>
      <c r="C994" t="s">
        <v>2710</v>
      </c>
      <c r="D994" t="s">
        <v>6</v>
      </c>
      <c r="E994">
        <v>39600</v>
      </c>
    </row>
    <row r="995" spans="1:5" x14ac:dyDescent="0.25">
      <c r="A995" t="str">
        <f t="shared" si="16"/>
        <v>P-994</v>
      </c>
      <c r="B995" t="s">
        <v>40</v>
      </c>
      <c r="C995" t="s">
        <v>2711</v>
      </c>
      <c r="D995" t="s">
        <v>6</v>
      </c>
      <c r="E995">
        <v>39600</v>
      </c>
    </row>
    <row r="996" spans="1:5" x14ac:dyDescent="0.25">
      <c r="A996" t="str">
        <f t="shared" si="16"/>
        <v>P-995</v>
      </c>
      <c r="B996" t="s">
        <v>40</v>
      </c>
      <c r="C996" t="s">
        <v>2712</v>
      </c>
      <c r="D996" t="s">
        <v>6</v>
      </c>
      <c r="E996">
        <v>39600</v>
      </c>
    </row>
    <row r="997" spans="1:5" x14ac:dyDescent="0.25">
      <c r="A997" t="str">
        <f t="shared" si="16"/>
        <v>P-996</v>
      </c>
      <c r="B997" t="s">
        <v>40</v>
      </c>
      <c r="C997" t="s">
        <v>2713</v>
      </c>
      <c r="D997" t="s">
        <v>6</v>
      </c>
      <c r="E997">
        <v>39600</v>
      </c>
    </row>
    <row r="998" spans="1:5" x14ac:dyDescent="0.25">
      <c r="A998" t="str">
        <f t="shared" si="16"/>
        <v>P-997</v>
      </c>
      <c r="B998" t="s">
        <v>40</v>
      </c>
      <c r="C998" t="s">
        <v>2714</v>
      </c>
      <c r="D998" t="s">
        <v>6</v>
      </c>
      <c r="E998">
        <v>39600</v>
      </c>
    </row>
    <row r="999" spans="1:5" x14ac:dyDescent="0.25">
      <c r="A999" t="str">
        <f t="shared" si="16"/>
        <v>P-998</v>
      </c>
      <c r="B999" t="s">
        <v>40</v>
      </c>
      <c r="C999" t="s">
        <v>2715</v>
      </c>
      <c r="D999" t="s">
        <v>10</v>
      </c>
      <c r="E999">
        <v>112500</v>
      </c>
    </row>
    <row r="1000" spans="1:5" x14ac:dyDescent="0.25">
      <c r="A1000" t="str">
        <f t="shared" si="16"/>
        <v>P-999</v>
      </c>
      <c r="B1000" t="s">
        <v>40</v>
      </c>
      <c r="C1000" t="s">
        <v>2716</v>
      </c>
      <c r="D1000" t="s">
        <v>10</v>
      </c>
      <c r="E1000">
        <v>162000</v>
      </c>
    </row>
    <row r="1001" spans="1:5" x14ac:dyDescent="0.25">
      <c r="A1001" t="str">
        <f t="shared" si="16"/>
        <v>P-1000</v>
      </c>
      <c r="B1001" t="s">
        <v>40</v>
      </c>
      <c r="C1001" t="s">
        <v>2717</v>
      </c>
      <c r="D1001" t="s">
        <v>4</v>
      </c>
      <c r="E1001">
        <v>123300</v>
      </c>
    </row>
    <row r="1002" spans="1:5" x14ac:dyDescent="0.25">
      <c r="A1002" t="str">
        <f t="shared" si="16"/>
        <v>P-1001</v>
      </c>
      <c r="B1002" t="s">
        <v>40</v>
      </c>
      <c r="C1002" t="s">
        <v>2718</v>
      </c>
      <c r="D1002" t="s">
        <v>4</v>
      </c>
      <c r="E1002">
        <v>148500</v>
      </c>
    </row>
    <row r="1003" spans="1:5" x14ac:dyDescent="0.25">
      <c r="A1003" t="str">
        <f t="shared" si="16"/>
        <v>P-1002</v>
      </c>
      <c r="B1003" t="s">
        <v>40</v>
      </c>
      <c r="C1003" t="s">
        <v>2720</v>
      </c>
      <c r="D1003" t="s">
        <v>14</v>
      </c>
      <c r="E1003">
        <v>225000</v>
      </c>
    </row>
    <row r="1004" spans="1:5" x14ac:dyDescent="0.25">
      <c r="A1004" t="str">
        <f t="shared" si="16"/>
        <v>P-1003</v>
      </c>
      <c r="B1004" t="s">
        <v>40</v>
      </c>
      <c r="C1004" t="s">
        <v>2721</v>
      </c>
      <c r="D1004" t="s">
        <v>14</v>
      </c>
      <c r="E1004">
        <v>328500</v>
      </c>
    </row>
    <row r="1005" spans="1:5" x14ac:dyDescent="0.25">
      <c r="A1005" t="str">
        <f t="shared" si="16"/>
        <v>P-1004</v>
      </c>
      <c r="B1005" t="s">
        <v>40</v>
      </c>
      <c r="C1005" t="s">
        <v>2870</v>
      </c>
      <c r="D1005" t="s">
        <v>15</v>
      </c>
      <c r="E1005">
        <v>584100</v>
      </c>
    </row>
    <row r="1006" spans="1:5" x14ac:dyDescent="0.25">
      <c r="A1006" t="str">
        <f t="shared" si="16"/>
        <v>P-1005</v>
      </c>
      <c r="B1006" t="s">
        <v>40</v>
      </c>
      <c r="C1006" t="s">
        <v>2722</v>
      </c>
      <c r="D1006" t="s">
        <v>3</v>
      </c>
      <c r="E1006">
        <v>45000</v>
      </c>
    </row>
    <row r="1007" spans="1:5" x14ac:dyDescent="0.25">
      <c r="A1007" t="str">
        <f t="shared" si="16"/>
        <v>P-1006</v>
      </c>
      <c r="B1007" t="s">
        <v>40</v>
      </c>
      <c r="C1007" t="s">
        <v>2608</v>
      </c>
      <c r="D1007" t="s">
        <v>3</v>
      </c>
      <c r="E1007">
        <v>25200</v>
      </c>
    </row>
    <row r="1008" spans="1:5" x14ac:dyDescent="0.25">
      <c r="A1008" t="str">
        <f t="shared" si="16"/>
        <v>P-1007</v>
      </c>
      <c r="B1008" t="s">
        <v>40</v>
      </c>
      <c r="C1008" t="s">
        <v>2723</v>
      </c>
      <c r="D1008" t="s">
        <v>3</v>
      </c>
      <c r="E1008">
        <v>31500</v>
      </c>
    </row>
    <row r="1009" spans="1:5" x14ac:dyDescent="0.25">
      <c r="A1009" t="str">
        <f t="shared" si="16"/>
        <v>P-1008</v>
      </c>
      <c r="B1009" t="s">
        <v>40</v>
      </c>
      <c r="C1009" t="s">
        <v>2724</v>
      </c>
      <c r="D1009" t="s">
        <v>3</v>
      </c>
      <c r="E1009">
        <v>22500</v>
      </c>
    </row>
    <row r="1010" spans="1:5" x14ac:dyDescent="0.25">
      <c r="A1010" t="str">
        <f t="shared" si="16"/>
        <v>P-1009</v>
      </c>
      <c r="B1010" t="s">
        <v>40</v>
      </c>
      <c r="C1010" t="s">
        <v>2725</v>
      </c>
      <c r="D1010" t="s">
        <v>4</v>
      </c>
      <c r="E1010">
        <v>74700</v>
      </c>
    </row>
    <row r="1011" spans="1:5" x14ac:dyDescent="0.25">
      <c r="A1011" t="str">
        <f t="shared" si="16"/>
        <v>P-1010</v>
      </c>
      <c r="B1011" t="s">
        <v>40</v>
      </c>
      <c r="C1011" t="s">
        <v>2726</v>
      </c>
      <c r="D1011" t="s">
        <v>20</v>
      </c>
      <c r="E1011">
        <v>37350</v>
      </c>
    </row>
    <row r="1012" spans="1:5" x14ac:dyDescent="0.25">
      <c r="A1012" t="str">
        <f t="shared" si="16"/>
        <v>P-1011</v>
      </c>
      <c r="B1012" t="s">
        <v>40</v>
      </c>
      <c r="C1012" t="s">
        <v>2727</v>
      </c>
      <c r="D1012" t="s">
        <v>20</v>
      </c>
      <c r="E1012">
        <v>396000</v>
      </c>
    </row>
    <row r="1013" spans="1:5" x14ac:dyDescent="0.25">
      <c r="A1013" t="str">
        <f t="shared" si="16"/>
        <v>P-1012</v>
      </c>
      <c r="B1013" t="s">
        <v>40</v>
      </c>
      <c r="C1013" t="s">
        <v>2728</v>
      </c>
      <c r="D1013" t="s">
        <v>7</v>
      </c>
      <c r="E1013">
        <v>13500</v>
      </c>
    </row>
    <row r="1014" spans="1:5" x14ac:dyDescent="0.25">
      <c r="A1014" t="str">
        <f t="shared" si="16"/>
        <v>P-1013</v>
      </c>
      <c r="B1014" t="s">
        <v>40</v>
      </c>
      <c r="C1014" t="s">
        <v>2729</v>
      </c>
      <c r="D1014" t="s">
        <v>7</v>
      </c>
      <c r="E1014">
        <v>13500</v>
      </c>
    </row>
    <row r="1015" spans="1:5" x14ac:dyDescent="0.25">
      <c r="A1015" t="str">
        <f t="shared" si="16"/>
        <v>P-1014</v>
      </c>
      <c r="B1015" t="s">
        <v>40</v>
      </c>
      <c r="C1015" t="s">
        <v>2731</v>
      </c>
      <c r="D1015" t="s">
        <v>7</v>
      </c>
      <c r="E1015">
        <v>22500</v>
      </c>
    </row>
    <row r="1016" spans="1:5" x14ac:dyDescent="0.25">
      <c r="A1016" t="str">
        <f t="shared" si="16"/>
        <v>P-1015</v>
      </c>
      <c r="B1016" t="s">
        <v>40</v>
      </c>
      <c r="C1016" t="s">
        <v>2732</v>
      </c>
      <c r="D1016" t="s">
        <v>7</v>
      </c>
      <c r="E1016">
        <v>15300</v>
      </c>
    </row>
    <row r="1017" spans="1:5" x14ac:dyDescent="0.25">
      <c r="A1017" t="str">
        <f t="shared" si="16"/>
        <v>P-1016</v>
      </c>
      <c r="B1017" t="s">
        <v>40</v>
      </c>
      <c r="C1017" t="s">
        <v>2733</v>
      </c>
      <c r="D1017" t="s">
        <v>7</v>
      </c>
      <c r="E1017">
        <v>15300</v>
      </c>
    </row>
    <row r="1018" spans="1:5" x14ac:dyDescent="0.25">
      <c r="A1018" t="str">
        <f t="shared" si="16"/>
        <v>P-1017</v>
      </c>
      <c r="B1018" t="s">
        <v>40</v>
      </c>
      <c r="C1018" t="s">
        <v>2734</v>
      </c>
      <c r="D1018" t="s">
        <v>20</v>
      </c>
      <c r="E1018">
        <v>243000</v>
      </c>
    </row>
    <row r="1019" spans="1:5" x14ac:dyDescent="0.25">
      <c r="A1019" t="str">
        <f t="shared" si="16"/>
        <v>P-1018</v>
      </c>
      <c r="B1019" t="s">
        <v>40</v>
      </c>
      <c r="C1019" t="s">
        <v>2825</v>
      </c>
      <c r="D1019" t="s">
        <v>9</v>
      </c>
      <c r="E1019">
        <v>40500</v>
      </c>
    </row>
    <row r="1020" spans="1:5" x14ac:dyDescent="0.25">
      <c r="A1020" t="str">
        <f t="shared" si="16"/>
        <v>P-1019</v>
      </c>
      <c r="B1020" t="s">
        <v>40</v>
      </c>
      <c r="C1020" t="s">
        <v>2736</v>
      </c>
      <c r="D1020" t="s">
        <v>9</v>
      </c>
      <c r="E1020">
        <v>40500</v>
      </c>
    </row>
    <row r="1021" spans="1:5" x14ac:dyDescent="0.25">
      <c r="A1021" t="str">
        <f t="shared" si="16"/>
        <v>P-1020</v>
      </c>
      <c r="B1021" t="s">
        <v>40</v>
      </c>
      <c r="C1021" t="s">
        <v>2737</v>
      </c>
      <c r="D1021" t="s">
        <v>6</v>
      </c>
      <c r="E1021">
        <v>40000</v>
      </c>
    </row>
    <row r="1022" spans="1:5" x14ac:dyDescent="0.25">
      <c r="A1022" t="str">
        <f t="shared" si="16"/>
        <v>P-1021</v>
      </c>
      <c r="B1022" t="s">
        <v>40</v>
      </c>
      <c r="C1022" t="s">
        <v>2738</v>
      </c>
      <c r="D1022" t="s">
        <v>6</v>
      </c>
      <c r="E1022">
        <v>57500</v>
      </c>
    </row>
    <row r="1023" spans="1:5" x14ac:dyDescent="0.25">
      <c r="A1023" t="str">
        <f t="shared" si="16"/>
        <v>P-1022</v>
      </c>
      <c r="B1023" t="s">
        <v>40</v>
      </c>
      <c r="C1023" t="s">
        <v>2739</v>
      </c>
      <c r="D1023" t="s">
        <v>6</v>
      </c>
      <c r="E1023">
        <v>43200</v>
      </c>
    </row>
    <row r="1024" spans="1:5" x14ac:dyDescent="0.25">
      <c r="A1024" t="str">
        <f t="shared" si="16"/>
        <v>P-1023</v>
      </c>
      <c r="B1024" t="s">
        <v>40</v>
      </c>
      <c r="C1024" t="s">
        <v>2740</v>
      </c>
      <c r="D1024" t="s">
        <v>24</v>
      </c>
      <c r="E1024">
        <v>314100</v>
      </c>
    </row>
    <row r="1025" spans="1:5" x14ac:dyDescent="0.25">
      <c r="A1025" t="str">
        <f t="shared" si="16"/>
        <v>P-1024</v>
      </c>
      <c r="B1025" t="s">
        <v>40</v>
      </c>
      <c r="C1025" t="s">
        <v>2826</v>
      </c>
      <c r="D1025" t="s">
        <v>4</v>
      </c>
      <c r="E1025">
        <v>62100</v>
      </c>
    </row>
    <row r="1026" spans="1:5" x14ac:dyDescent="0.25">
      <c r="A1026" t="str">
        <f t="shared" si="16"/>
        <v>P-1025</v>
      </c>
      <c r="B1026" t="s">
        <v>40</v>
      </c>
      <c r="C1026" t="s">
        <v>2742</v>
      </c>
      <c r="D1026" t="s">
        <v>13</v>
      </c>
      <c r="E1026">
        <v>225000</v>
      </c>
    </row>
    <row r="1027" spans="1:5" x14ac:dyDescent="0.25">
      <c r="A1027" t="str">
        <f t="shared" si="16"/>
        <v>P-1026</v>
      </c>
      <c r="B1027" t="s">
        <v>40</v>
      </c>
      <c r="C1027" t="s">
        <v>2743</v>
      </c>
      <c r="D1027" t="s">
        <v>5</v>
      </c>
      <c r="E1027">
        <v>65700</v>
      </c>
    </row>
    <row r="1028" spans="1:5" x14ac:dyDescent="0.25">
      <c r="A1028" t="str">
        <f t="shared" si="16"/>
        <v>P-1027</v>
      </c>
      <c r="B1028" t="s">
        <v>40</v>
      </c>
      <c r="C1028" t="s">
        <v>2744</v>
      </c>
      <c r="D1028" t="s">
        <v>5</v>
      </c>
      <c r="E1028">
        <v>49500</v>
      </c>
    </row>
    <row r="1029" spans="1:5" x14ac:dyDescent="0.25">
      <c r="A1029" t="str">
        <f t="shared" si="16"/>
        <v>P-1028</v>
      </c>
      <c r="B1029" t="s">
        <v>40</v>
      </c>
      <c r="C1029" t="s">
        <v>2745</v>
      </c>
      <c r="D1029" t="s">
        <v>5</v>
      </c>
      <c r="E1029">
        <v>94500</v>
      </c>
    </row>
    <row r="1030" spans="1:5" x14ac:dyDescent="0.25">
      <c r="A1030" t="str">
        <f t="shared" si="16"/>
        <v>P-1029</v>
      </c>
      <c r="B1030" t="s">
        <v>40</v>
      </c>
      <c r="C1030" t="s">
        <v>2746</v>
      </c>
      <c r="D1030" t="s">
        <v>13</v>
      </c>
      <c r="E1030">
        <v>47700</v>
      </c>
    </row>
    <row r="1031" spans="1:5" x14ac:dyDescent="0.25">
      <c r="A1031" t="str">
        <f t="shared" si="16"/>
        <v>P-1030</v>
      </c>
      <c r="B1031" t="s">
        <v>40</v>
      </c>
      <c r="C1031" t="s">
        <v>2610</v>
      </c>
      <c r="D1031" t="s">
        <v>8</v>
      </c>
      <c r="E1031">
        <v>88200</v>
      </c>
    </row>
    <row r="1032" spans="1:5" x14ac:dyDescent="0.25">
      <c r="A1032" t="str">
        <f t="shared" si="16"/>
        <v>P-1031</v>
      </c>
      <c r="B1032" t="s">
        <v>40</v>
      </c>
      <c r="C1032" t="s">
        <v>2747</v>
      </c>
      <c r="D1032" t="s">
        <v>8</v>
      </c>
      <c r="E1032">
        <v>88200</v>
      </c>
    </row>
    <row r="1033" spans="1:5" x14ac:dyDescent="0.25">
      <c r="A1033" t="str">
        <f t="shared" si="16"/>
        <v>P-1032</v>
      </c>
      <c r="B1033" t="s">
        <v>40</v>
      </c>
      <c r="C1033" t="s">
        <v>2748</v>
      </c>
      <c r="D1033" t="s">
        <v>8</v>
      </c>
      <c r="E1033">
        <v>162000</v>
      </c>
    </row>
    <row r="1034" spans="1:5" x14ac:dyDescent="0.25">
      <c r="A1034" t="str">
        <f t="shared" si="16"/>
        <v>P-1033</v>
      </c>
      <c r="B1034" t="s">
        <v>40</v>
      </c>
      <c r="C1034" t="s">
        <v>2749</v>
      </c>
      <c r="D1034" t="s">
        <v>8</v>
      </c>
      <c r="E1034">
        <v>162000</v>
      </c>
    </row>
    <row r="1035" spans="1:5" x14ac:dyDescent="0.25">
      <c r="A1035" t="str">
        <f t="shared" si="16"/>
        <v>P-1034</v>
      </c>
      <c r="B1035" t="s">
        <v>40</v>
      </c>
      <c r="C1035" t="s">
        <v>2848</v>
      </c>
      <c r="D1035" t="s">
        <v>5</v>
      </c>
      <c r="E1035">
        <v>508500</v>
      </c>
    </row>
    <row r="1036" spans="1:5" x14ac:dyDescent="0.25">
      <c r="A1036" t="str">
        <f t="shared" ref="A1036:A1099" si="17">"P-"&amp;ROW()-1</f>
        <v>P-1035</v>
      </c>
      <c r="B1036" t="s">
        <v>40</v>
      </c>
      <c r="C1036" t="s">
        <v>2750</v>
      </c>
      <c r="D1036" t="s">
        <v>5</v>
      </c>
      <c r="E1036">
        <v>162000</v>
      </c>
    </row>
    <row r="1037" spans="1:5" x14ac:dyDescent="0.25">
      <c r="A1037" t="str">
        <f t="shared" si="17"/>
        <v>P-1036</v>
      </c>
      <c r="B1037" t="s">
        <v>40</v>
      </c>
      <c r="C1037" t="s">
        <v>2751</v>
      </c>
      <c r="D1037" t="s">
        <v>5</v>
      </c>
      <c r="E1037">
        <v>247500</v>
      </c>
    </row>
    <row r="1038" spans="1:5" x14ac:dyDescent="0.25">
      <c r="A1038" t="str">
        <f t="shared" si="17"/>
        <v>P-1037</v>
      </c>
      <c r="B1038" t="s">
        <v>40</v>
      </c>
      <c r="C1038" t="s">
        <v>2827</v>
      </c>
      <c r="D1038" t="s">
        <v>5</v>
      </c>
      <c r="E1038">
        <v>243000</v>
      </c>
    </row>
    <row r="1039" spans="1:5" x14ac:dyDescent="0.25">
      <c r="A1039" t="str">
        <f t="shared" si="17"/>
        <v>P-1038</v>
      </c>
      <c r="B1039" t="s">
        <v>40</v>
      </c>
      <c r="C1039" t="s">
        <v>2752</v>
      </c>
      <c r="D1039" t="s">
        <v>5</v>
      </c>
      <c r="E1039">
        <v>53100</v>
      </c>
    </row>
    <row r="1040" spans="1:5" x14ac:dyDescent="0.25">
      <c r="A1040" t="str">
        <f t="shared" si="17"/>
        <v>P-1039</v>
      </c>
      <c r="B1040" t="s">
        <v>40</v>
      </c>
      <c r="C1040" t="s">
        <v>2753</v>
      </c>
      <c r="D1040" t="s">
        <v>5</v>
      </c>
      <c r="E1040">
        <v>49500</v>
      </c>
    </row>
    <row r="1041" spans="1:5" x14ac:dyDescent="0.25">
      <c r="A1041" t="str">
        <f t="shared" si="17"/>
        <v>P-1040</v>
      </c>
      <c r="B1041" t="s">
        <v>40</v>
      </c>
      <c r="C1041" t="s">
        <v>2754</v>
      </c>
      <c r="D1041" t="s">
        <v>5</v>
      </c>
      <c r="E1041">
        <v>98100</v>
      </c>
    </row>
    <row r="1042" spans="1:5" x14ac:dyDescent="0.25">
      <c r="A1042" t="str">
        <f t="shared" si="17"/>
        <v>P-1041</v>
      </c>
      <c r="B1042" t="s">
        <v>40</v>
      </c>
      <c r="C1042" t="s">
        <v>2637</v>
      </c>
      <c r="D1042" t="s">
        <v>5</v>
      </c>
      <c r="E1042">
        <v>90000</v>
      </c>
    </row>
    <row r="1043" spans="1:5" x14ac:dyDescent="0.25">
      <c r="A1043" t="str">
        <f t="shared" si="17"/>
        <v>P-1042</v>
      </c>
      <c r="B1043" t="s">
        <v>40</v>
      </c>
      <c r="C1043" t="s">
        <v>2755</v>
      </c>
      <c r="D1043" t="s">
        <v>5</v>
      </c>
      <c r="E1043">
        <v>112500</v>
      </c>
    </row>
    <row r="1044" spans="1:5" x14ac:dyDescent="0.25">
      <c r="A1044" t="str">
        <f t="shared" si="17"/>
        <v>P-1043</v>
      </c>
      <c r="B1044" t="s">
        <v>40</v>
      </c>
      <c r="C1044" t="s">
        <v>2756</v>
      </c>
      <c r="D1044" t="s">
        <v>9</v>
      </c>
      <c r="E1044">
        <v>115200</v>
      </c>
    </row>
    <row r="1045" spans="1:5" x14ac:dyDescent="0.25">
      <c r="A1045" t="str">
        <f t="shared" si="17"/>
        <v>P-1044</v>
      </c>
      <c r="B1045" t="s">
        <v>40</v>
      </c>
      <c r="C1045" t="s">
        <v>2757</v>
      </c>
      <c r="D1045" t="s">
        <v>15</v>
      </c>
      <c r="E1045">
        <v>60750</v>
      </c>
    </row>
    <row r="1046" spans="1:5" x14ac:dyDescent="0.25">
      <c r="A1046" t="str">
        <f t="shared" si="17"/>
        <v>P-1045</v>
      </c>
      <c r="B1046" t="s">
        <v>40</v>
      </c>
      <c r="C1046" t="s">
        <v>2759</v>
      </c>
      <c r="D1046" t="s">
        <v>15</v>
      </c>
      <c r="E1046">
        <v>60750</v>
      </c>
    </row>
    <row r="1047" spans="1:5" x14ac:dyDescent="0.25">
      <c r="A1047" t="str">
        <f t="shared" si="17"/>
        <v>P-1046</v>
      </c>
      <c r="B1047" t="s">
        <v>40</v>
      </c>
      <c r="C1047" t="s">
        <v>2760</v>
      </c>
      <c r="D1047" t="s">
        <v>15</v>
      </c>
      <c r="E1047">
        <v>65700</v>
      </c>
    </row>
    <row r="1048" spans="1:5" x14ac:dyDescent="0.25">
      <c r="A1048" t="str">
        <f t="shared" si="17"/>
        <v>P-1047</v>
      </c>
      <c r="B1048" t="s">
        <v>40</v>
      </c>
      <c r="C1048" t="s">
        <v>2761</v>
      </c>
      <c r="D1048" t="s">
        <v>15</v>
      </c>
      <c r="E1048">
        <v>73800</v>
      </c>
    </row>
    <row r="1049" spans="1:5" x14ac:dyDescent="0.25">
      <c r="A1049" t="str">
        <f t="shared" si="17"/>
        <v>P-1048</v>
      </c>
      <c r="B1049" t="s">
        <v>40</v>
      </c>
      <c r="C1049" t="s">
        <v>2762</v>
      </c>
      <c r="D1049" t="s">
        <v>15</v>
      </c>
      <c r="E1049">
        <v>73800</v>
      </c>
    </row>
    <row r="1050" spans="1:5" x14ac:dyDescent="0.25">
      <c r="A1050" t="str">
        <f t="shared" si="17"/>
        <v>P-1049</v>
      </c>
      <c r="B1050" t="s">
        <v>40</v>
      </c>
      <c r="C1050" t="s">
        <v>2612</v>
      </c>
      <c r="D1050" t="s">
        <v>21</v>
      </c>
      <c r="E1050">
        <v>145800</v>
      </c>
    </row>
    <row r="1051" spans="1:5" x14ac:dyDescent="0.25">
      <c r="A1051" t="str">
        <f t="shared" si="17"/>
        <v>P-1050</v>
      </c>
      <c r="B1051" t="s">
        <v>40</v>
      </c>
      <c r="C1051" t="s">
        <v>2763</v>
      </c>
      <c r="D1051" t="s">
        <v>15</v>
      </c>
      <c r="E1051">
        <v>40500</v>
      </c>
    </row>
    <row r="1052" spans="1:5" x14ac:dyDescent="0.25">
      <c r="A1052" t="str">
        <f t="shared" si="17"/>
        <v>P-1051</v>
      </c>
      <c r="B1052" t="s">
        <v>40</v>
      </c>
      <c r="C1052" t="s">
        <v>2764</v>
      </c>
      <c r="D1052" t="s">
        <v>7</v>
      </c>
      <c r="E1052">
        <v>81000</v>
      </c>
    </row>
    <row r="1053" spans="1:5" x14ac:dyDescent="0.25">
      <c r="A1053" t="str">
        <f t="shared" si="17"/>
        <v>P-1052</v>
      </c>
      <c r="B1053" t="s">
        <v>40</v>
      </c>
      <c r="C1053" t="s">
        <v>2638</v>
      </c>
      <c r="D1053" t="s">
        <v>21</v>
      </c>
      <c r="E1053">
        <v>145800</v>
      </c>
    </row>
    <row r="1054" spans="1:5" x14ac:dyDescent="0.25">
      <c r="A1054" t="str">
        <f t="shared" si="17"/>
        <v>P-1053</v>
      </c>
      <c r="B1054" t="s">
        <v>40</v>
      </c>
      <c r="C1054" t="s">
        <v>2614</v>
      </c>
      <c r="D1054" t="s">
        <v>21</v>
      </c>
      <c r="E1054">
        <v>247500</v>
      </c>
    </row>
    <row r="1055" spans="1:5" x14ac:dyDescent="0.25">
      <c r="A1055" t="str">
        <f t="shared" si="17"/>
        <v>P-1054</v>
      </c>
      <c r="B1055" t="s">
        <v>40</v>
      </c>
      <c r="C1055" t="s">
        <v>2615</v>
      </c>
      <c r="D1055" t="s">
        <v>21</v>
      </c>
      <c r="E1055">
        <v>247500</v>
      </c>
    </row>
    <row r="1056" spans="1:5" x14ac:dyDescent="0.25">
      <c r="A1056" t="str">
        <f t="shared" si="17"/>
        <v>P-1055</v>
      </c>
      <c r="B1056" t="s">
        <v>40</v>
      </c>
      <c r="C1056" t="s">
        <v>2765</v>
      </c>
      <c r="D1056" t="s">
        <v>17</v>
      </c>
      <c r="E1056">
        <v>148500</v>
      </c>
    </row>
    <row r="1057" spans="1:5" x14ac:dyDescent="0.25">
      <c r="A1057" t="str">
        <f t="shared" si="17"/>
        <v>P-1056</v>
      </c>
      <c r="B1057" t="s">
        <v>40</v>
      </c>
      <c r="C1057" t="s">
        <v>2766</v>
      </c>
      <c r="D1057" t="s">
        <v>17</v>
      </c>
      <c r="E1057">
        <v>314100</v>
      </c>
    </row>
    <row r="1058" spans="1:5" x14ac:dyDescent="0.25">
      <c r="A1058" t="str">
        <f t="shared" si="17"/>
        <v>P-1057</v>
      </c>
      <c r="B1058" t="s">
        <v>40</v>
      </c>
      <c r="C1058" t="s">
        <v>2849</v>
      </c>
      <c r="D1058" t="s">
        <v>17</v>
      </c>
      <c r="E1058">
        <v>98100</v>
      </c>
    </row>
    <row r="1059" spans="1:5" x14ac:dyDescent="0.25">
      <c r="A1059" t="str">
        <f t="shared" si="17"/>
        <v>P-1058</v>
      </c>
      <c r="B1059" t="s">
        <v>40</v>
      </c>
      <c r="C1059" t="s">
        <v>2767</v>
      </c>
      <c r="D1059" t="s">
        <v>17</v>
      </c>
      <c r="E1059">
        <v>116100</v>
      </c>
    </row>
    <row r="1060" spans="1:5" x14ac:dyDescent="0.25">
      <c r="A1060" t="str">
        <f t="shared" si="17"/>
        <v>P-1059</v>
      </c>
      <c r="B1060" t="s">
        <v>40</v>
      </c>
      <c r="C1060" t="s">
        <v>2768</v>
      </c>
      <c r="D1060" t="s">
        <v>17</v>
      </c>
      <c r="E1060">
        <v>94500</v>
      </c>
    </row>
    <row r="1061" spans="1:5" x14ac:dyDescent="0.25">
      <c r="A1061" t="str">
        <f t="shared" si="17"/>
        <v>P-1060</v>
      </c>
      <c r="B1061" t="s">
        <v>40</v>
      </c>
      <c r="C1061" t="s">
        <v>2769</v>
      </c>
      <c r="D1061" t="s">
        <v>17</v>
      </c>
      <c r="E1061">
        <v>73800</v>
      </c>
    </row>
    <row r="1062" spans="1:5" x14ac:dyDescent="0.25">
      <c r="A1062" t="str">
        <f t="shared" si="17"/>
        <v>P-1061</v>
      </c>
      <c r="B1062" t="s">
        <v>40</v>
      </c>
      <c r="C1062" t="s">
        <v>2830</v>
      </c>
      <c r="D1062" t="s">
        <v>17</v>
      </c>
      <c r="E1062">
        <v>131850</v>
      </c>
    </row>
    <row r="1063" spans="1:5" x14ac:dyDescent="0.25">
      <c r="A1063" t="str">
        <f t="shared" si="17"/>
        <v>P-1062</v>
      </c>
      <c r="B1063" t="s">
        <v>40</v>
      </c>
      <c r="C1063" t="s">
        <v>2770</v>
      </c>
      <c r="D1063" t="s">
        <v>17</v>
      </c>
      <c r="E1063">
        <v>116100</v>
      </c>
    </row>
    <row r="1064" spans="1:5" x14ac:dyDescent="0.25">
      <c r="A1064" t="str">
        <f t="shared" si="17"/>
        <v>P-1063</v>
      </c>
      <c r="B1064" t="s">
        <v>40</v>
      </c>
      <c r="C1064" t="s">
        <v>2831</v>
      </c>
      <c r="D1064" t="s">
        <v>18</v>
      </c>
      <c r="E1064">
        <v>512100</v>
      </c>
    </row>
    <row r="1065" spans="1:5" x14ac:dyDescent="0.25">
      <c r="A1065" t="str">
        <f t="shared" si="17"/>
        <v>P-1064</v>
      </c>
      <c r="B1065" t="s">
        <v>40</v>
      </c>
      <c r="C1065" t="s">
        <v>2772</v>
      </c>
      <c r="D1065" t="s">
        <v>15</v>
      </c>
      <c r="E1065">
        <v>125100</v>
      </c>
    </row>
    <row r="1066" spans="1:5" x14ac:dyDescent="0.25">
      <c r="A1066" t="str">
        <f t="shared" si="17"/>
        <v>P-1065</v>
      </c>
      <c r="B1066" t="s">
        <v>40</v>
      </c>
      <c r="C1066" t="s">
        <v>2773</v>
      </c>
      <c r="D1066" t="s">
        <v>15</v>
      </c>
      <c r="E1066">
        <v>81000</v>
      </c>
    </row>
    <row r="1067" spans="1:5" x14ac:dyDescent="0.25">
      <c r="A1067" t="str">
        <f t="shared" si="17"/>
        <v>P-1066</v>
      </c>
      <c r="B1067" t="s">
        <v>40</v>
      </c>
      <c r="C1067" t="s">
        <v>2774</v>
      </c>
      <c r="D1067" t="s">
        <v>18</v>
      </c>
      <c r="E1067">
        <v>130000</v>
      </c>
    </row>
    <row r="1068" spans="1:5" x14ac:dyDescent="0.25">
      <c r="A1068" t="str">
        <f t="shared" si="17"/>
        <v>P-1067</v>
      </c>
      <c r="B1068" t="s">
        <v>40</v>
      </c>
      <c r="C1068" t="s">
        <v>2775</v>
      </c>
      <c r="D1068" t="s">
        <v>18</v>
      </c>
      <c r="E1068">
        <v>130500</v>
      </c>
    </row>
    <row r="1069" spans="1:5" x14ac:dyDescent="0.25">
      <c r="A1069" t="str">
        <f t="shared" si="17"/>
        <v>P-1068</v>
      </c>
      <c r="B1069" t="s">
        <v>40</v>
      </c>
      <c r="C1069" t="s">
        <v>2776</v>
      </c>
      <c r="D1069" t="s">
        <v>18</v>
      </c>
      <c r="E1069">
        <v>130000</v>
      </c>
    </row>
    <row r="1070" spans="1:5" x14ac:dyDescent="0.25">
      <c r="A1070" t="str">
        <f t="shared" si="17"/>
        <v>P-1069</v>
      </c>
      <c r="B1070" t="s">
        <v>40</v>
      </c>
      <c r="C1070" t="s">
        <v>2777</v>
      </c>
      <c r="D1070" t="s">
        <v>15</v>
      </c>
      <c r="E1070">
        <v>81900</v>
      </c>
    </row>
    <row r="1071" spans="1:5" x14ac:dyDescent="0.25">
      <c r="A1071" t="str">
        <f t="shared" si="17"/>
        <v>P-1070</v>
      </c>
      <c r="B1071" t="s">
        <v>40</v>
      </c>
      <c r="C1071" t="s">
        <v>2778</v>
      </c>
      <c r="D1071" t="s">
        <v>15</v>
      </c>
      <c r="E1071">
        <v>143100</v>
      </c>
    </row>
    <row r="1072" spans="1:5" x14ac:dyDescent="0.25">
      <c r="A1072" t="str">
        <f t="shared" si="17"/>
        <v>P-1071</v>
      </c>
      <c r="B1072" t="s">
        <v>40</v>
      </c>
      <c r="C1072" t="s">
        <v>2780</v>
      </c>
      <c r="D1072" t="s">
        <v>12</v>
      </c>
      <c r="E1072">
        <v>34200</v>
      </c>
    </row>
    <row r="1073" spans="1:5" x14ac:dyDescent="0.25">
      <c r="A1073" t="str">
        <f t="shared" si="17"/>
        <v>P-1072</v>
      </c>
      <c r="B1073" t="s">
        <v>40</v>
      </c>
      <c r="C1073" t="s">
        <v>2781</v>
      </c>
      <c r="D1073" t="s">
        <v>6</v>
      </c>
      <c r="E1073">
        <v>82800</v>
      </c>
    </row>
    <row r="1074" spans="1:5" x14ac:dyDescent="0.25">
      <c r="A1074" t="str">
        <f t="shared" si="17"/>
        <v>P-1073</v>
      </c>
      <c r="B1074" t="s">
        <v>40</v>
      </c>
      <c r="C1074" t="s">
        <v>2832</v>
      </c>
      <c r="D1074" t="s">
        <v>6</v>
      </c>
      <c r="E1074">
        <v>82800</v>
      </c>
    </row>
    <row r="1075" spans="1:5" x14ac:dyDescent="0.25">
      <c r="A1075" t="str">
        <f t="shared" si="17"/>
        <v>P-1074</v>
      </c>
      <c r="B1075" t="s">
        <v>40</v>
      </c>
      <c r="C1075" t="s">
        <v>2782</v>
      </c>
      <c r="D1075" t="s">
        <v>6</v>
      </c>
      <c r="E1075">
        <v>82800</v>
      </c>
    </row>
    <row r="1076" spans="1:5" x14ac:dyDescent="0.25">
      <c r="A1076" t="str">
        <f t="shared" si="17"/>
        <v>P-1075</v>
      </c>
      <c r="B1076" t="s">
        <v>40</v>
      </c>
      <c r="C1076" t="s">
        <v>2783</v>
      </c>
      <c r="D1076" t="s">
        <v>14</v>
      </c>
      <c r="E1076">
        <v>76500</v>
      </c>
    </row>
    <row r="1077" spans="1:5" x14ac:dyDescent="0.25">
      <c r="A1077" t="str">
        <f t="shared" si="17"/>
        <v>P-1076</v>
      </c>
      <c r="B1077" t="s">
        <v>40</v>
      </c>
      <c r="C1077" t="s">
        <v>2784</v>
      </c>
      <c r="D1077" t="s">
        <v>14</v>
      </c>
      <c r="E1077">
        <v>76500</v>
      </c>
    </row>
    <row r="1078" spans="1:5" x14ac:dyDescent="0.25">
      <c r="A1078" t="str">
        <f t="shared" si="17"/>
        <v>P-1077</v>
      </c>
      <c r="B1078" t="s">
        <v>40</v>
      </c>
      <c r="C1078" t="s">
        <v>2643</v>
      </c>
      <c r="D1078" t="s">
        <v>14</v>
      </c>
      <c r="E1078">
        <v>76500</v>
      </c>
    </row>
    <row r="1079" spans="1:5" x14ac:dyDescent="0.25">
      <c r="A1079" t="str">
        <f t="shared" si="17"/>
        <v>P-1078</v>
      </c>
      <c r="B1079" t="s">
        <v>40</v>
      </c>
      <c r="C1079" t="s">
        <v>2785</v>
      </c>
      <c r="D1079" t="s">
        <v>14</v>
      </c>
      <c r="E1079">
        <v>112500</v>
      </c>
    </row>
    <row r="1080" spans="1:5" x14ac:dyDescent="0.25">
      <c r="A1080" t="str">
        <f t="shared" si="17"/>
        <v>P-1079</v>
      </c>
      <c r="B1080" t="s">
        <v>40</v>
      </c>
      <c r="C1080" t="s">
        <v>2786</v>
      </c>
      <c r="D1080" t="s">
        <v>14</v>
      </c>
      <c r="E1080">
        <v>112500</v>
      </c>
    </row>
    <row r="1081" spans="1:5" x14ac:dyDescent="0.25">
      <c r="A1081" t="str">
        <f t="shared" si="17"/>
        <v>P-1080</v>
      </c>
      <c r="B1081" t="s">
        <v>40</v>
      </c>
      <c r="C1081" t="s">
        <v>2787</v>
      </c>
      <c r="D1081" t="s">
        <v>14</v>
      </c>
      <c r="E1081">
        <v>112500</v>
      </c>
    </row>
    <row r="1082" spans="1:5" x14ac:dyDescent="0.25">
      <c r="A1082" t="str">
        <f t="shared" si="17"/>
        <v>P-1081</v>
      </c>
      <c r="B1082" t="s">
        <v>40</v>
      </c>
      <c r="C1082" t="s">
        <v>2788</v>
      </c>
      <c r="D1082" t="s">
        <v>14</v>
      </c>
      <c r="E1082">
        <v>112500</v>
      </c>
    </row>
    <row r="1083" spans="1:5" x14ac:dyDescent="0.25">
      <c r="A1083" t="str">
        <f t="shared" si="17"/>
        <v>P-1082</v>
      </c>
      <c r="B1083" t="s">
        <v>40</v>
      </c>
      <c r="C1083" t="s">
        <v>2789</v>
      </c>
      <c r="D1083" t="s">
        <v>14</v>
      </c>
      <c r="E1083">
        <v>112500</v>
      </c>
    </row>
    <row r="1084" spans="1:5" x14ac:dyDescent="0.25">
      <c r="A1084" t="str">
        <f t="shared" si="17"/>
        <v>P-1083</v>
      </c>
      <c r="B1084" t="s">
        <v>40</v>
      </c>
      <c r="C1084" t="s">
        <v>2621</v>
      </c>
      <c r="D1084" t="s">
        <v>14</v>
      </c>
      <c r="E1084">
        <v>88200</v>
      </c>
    </row>
    <row r="1085" spans="1:5" x14ac:dyDescent="0.25">
      <c r="A1085" t="str">
        <f t="shared" si="17"/>
        <v>P-1084</v>
      </c>
      <c r="B1085" t="s">
        <v>40</v>
      </c>
      <c r="C1085" t="s">
        <v>2644</v>
      </c>
      <c r="D1085" t="s">
        <v>14</v>
      </c>
      <c r="E1085">
        <v>108000</v>
      </c>
    </row>
    <row r="1086" spans="1:5" x14ac:dyDescent="0.25">
      <c r="A1086" t="str">
        <f t="shared" si="17"/>
        <v>P-1085</v>
      </c>
      <c r="B1086" t="s">
        <v>40</v>
      </c>
      <c r="C1086" t="s">
        <v>2623</v>
      </c>
      <c r="D1086" t="s">
        <v>14</v>
      </c>
      <c r="E1086">
        <v>108000</v>
      </c>
    </row>
    <row r="1087" spans="1:5" x14ac:dyDescent="0.25">
      <c r="A1087" t="str">
        <f t="shared" si="17"/>
        <v>P-1086</v>
      </c>
      <c r="B1087" t="s">
        <v>40</v>
      </c>
      <c r="C1087" t="s">
        <v>2790</v>
      </c>
      <c r="D1087" t="s">
        <v>14</v>
      </c>
      <c r="E1087">
        <v>108000</v>
      </c>
    </row>
    <row r="1088" spans="1:5" x14ac:dyDescent="0.25">
      <c r="A1088" t="str">
        <f t="shared" si="17"/>
        <v>P-1087</v>
      </c>
      <c r="B1088" t="s">
        <v>40</v>
      </c>
      <c r="C1088" t="s">
        <v>2791</v>
      </c>
      <c r="D1088" t="s">
        <v>14</v>
      </c>
      <c r="E1088">
        <v>108000</v>
      </c>
    </row>
    <row r="1089" spans="1:5" x14ac:dyDescent="0.25">
      <c r="A1089" t="str">
        <f t="shared" si="17"/>
        <v>P-1088</v>
      </c>
      <c r="B1089" t="s">
        <v>40</v>
      </c>
      <c r="C1089" t="s">
        <v>2792</v>
      </c>
      <c r="D1089" t="s">
        <v>14</v>
      </c>
      <c r="E1089">
        <v>108000</v>
      </c>
    </row>
    <row r="1090" spans="1:5" x14ac:dyDescent="0.25">
      <c r="A1090" t="str">
        <f t="shared" si="17"/>
        <v>P-1089</v>
      </c>
      <c r="B1090" t="s">
        <v>40</v>
      </c>
      <c r="C1090" t="s">
        <v>2645</v>
      </c>
      <c r="D1090" t="s">
        <v>14</v>
      </c>
      <c r="E1090">
        <v>108000</v>
      </c>
    </row>
    <row r="1091" spans="1:5" x14ac:dyDescent="0.25">
      <c r="A1091" t="str">
        <f t="shared" si="17"/>
        <v>P-1090</v>
      </c>
      <c r="B1091" t="s">
        <v>40</v>
      </c>
      <c r="C1091" t="s">
        <v>2793</v>
      </c>
      <c r="D1091" t="s">
        <v>3</v>
      </c>
      <c r="E1091">
        <v>26500</v>
      </c>
    </row>
    <row r="1092" spans="1:5" x14ac:dyDescent="0.25">
      <c r="A1092" t="str">
        <f t="shared" si="17"/>
        <v>P-1091</v>
      </c>
      <c r="B1092" t="s">
        <v>40</v>
      </c>
      <c r="C1092" t="s">
        <v>2794</v>
      </c>
      <c r="D1092" t="s">
        <v>3</v>
      </c>
      <c r="E1092">
        <v>15000</v>
      </c>
    </row>
    <row r="1093" spans="1:5" x14ac:dyDescent="0.25">
      <c r="A1093" t="str">
        <f t="shared" si="17"/>
        <v>P-1092</v>
      </c>
      <c r="B1093" t="s">
        <v>40</v>
      </c>
      <c r="C1093" t="s">
        <v>2795</v>
      </c>
      <c r="D1093" t="s">
        <v>3</v>
      </c>
      <c r="E1093">
        <v>32000</v>
      </c>
    </row>
    <row r="1094" spans="1:5" x14ac:dyDescent="0.25">
      <c r="A1094" t="str">
        <f t="shared" si="17"/>
        <v>P-1093</v>
      </c>
      <c r="B1094" t="s">
        <v>40</v>
      </c>
      <c r="C1094" t="s">
        <v>2796</v>
      </c>
      <c r="D1094" t="s">
        <v>3</v>
      </c>
      <c r="E1094">
        <v>41000</v>
      </c>
    </row>
    <row r="1095" spans="1:5" x14ac:dyDescent="0.25">
      <c r="A1095" t="str">
        <f t="shared" si="17"/>
        <v>P-1094</v>
      </c>
      <c r="B1095" t="s">
        <v>40</v>
      </c>
      <c r="C1095" t="s">
        <v>2797</v>
      </c>
      <c r="D1095" t="s">
        <v>3</v>
      </c>
      <c r="E1095">
        <v>29700</v>
      </c>
    </row>
    <row r="1096" spans="1:5" x14ac:dyDescent="0.25">
      <c r="A1096" t="str">
        <f t="shared" si="17"/>
        <v>P-1095</v>
      </c>
      <c r="B1096" t="s">
        <v>40</v>
      </c>
      <c r="C1096" t="s">
        <v>2798</v>
      </c>
      <c r="D1096" t="s">
        <v>3</v>
      </c>
      <c r="E1096">
        <v>25200</v>
      </c>
    </row>
    <row r="1097" spans="1:5" x14ac:dyDescent="0.25">
      <c r="A1097" t="str">
        <f t="shared" si="17"/>
        <v>P-1096</v>
      </c>
      <c r="B1097" t="s">
        <v>40</v>
      </c>
      <c r="C1097" t="s">
        <v>2799</v>
      </c>
      <c r="D1097" t="s">
        <v>3</v>
      </c>
      <c r="E1097">
        <v>34200</v>
      </c>
    </row>
    <row r="1098" spans="1:5" x14ac:dyDescent="0.25">
      <c r="A1098" t="str">
        <f t="shared" si="17"/>
        <v>P-1097</v>
      </c>
      <c r="B1098" t="s">
        <v>40</v>
      </c>
      <c r="C1098" t="s">
        <v>2800</v>
      </c>
      <c r="D1098" t="s">
        <v>3</v>
      </c>
      <c r="E1098">
        <v>26100</v>
      </c>
    </row>
    <row r="1099" spans="1:5" x14ac:dyDescent="0.25">
      <c r="A1099" t="str">
        <f t="shared" si="17"/>
        <v>P-1098</v>
      </c>
      <c r="B1099" t="s">
        <v>40</v>
      </c>
      <c r="C1099" t="s">
        <v>2801</v>
      </c>
      <c r="D1099" t="s">
        <v>3</v>
      </c>
      <c r="E1099">
        <v>15000</v>
      </c>
    </row>
    <row r="1100" spans="1:5" x14ac:dyDescent="0.25">
      <c r="A1100" t="str">
        <f t="shared" ref="A1100:A1163" si="18">"P-"&amp;ROW()-1</f>
        <v>P-1099</v>
      </c>
      <c r="B1100" t="s">
        <v>40</v>
      </c>
      <c r="C1100" t="s">
        <v>2802</v>
      </c>
      <c r="D1100" t="s">
        <v>3</v>
      </c>
      <c r="E1100">
        <v>32000</v>
      </c>
    </row>
    <row r="1101" spans="1:5" x14ac:dyDescent="0.25">
      <c r="A1101" t="str">
        <f t="shared" si="18"/>
        <v>P-1100</v>
      </c>
      <c r="B1101" t="s">
        <v>40</v>
      </c>
      <c r="C1101" t="s">
        <v>2803</v>
      </c>
      <c r="D1101" t="s">
        <v>3</v>
      </c>
      <c r="E1101">
        <v>36900</v>
      </c>
    </row>
    <row r="1102" spans="1:5" x14ac:dyDescent="0.25">
      <c r="A1102" t="str">
        <f t="shared" si="18"/>
        <v>P-1101</v>
      </c>
      <c r="B1102" t="s">
        <v>40</v>
      </c>
      <c r="C1102" t="s">
        <v>2804</v>
      </c>
      <c r="D1102" t="s">
        <v>3</v>
      </c>
      <c r="E1102">
        <v>29700</v>
      </c>
    </row>
    <row r="1103" spans="1:5" x14ac:dyDescent="0.25">
      <c r="A1103" t="str">
        <f t="shared" si="18"/>
        <v>P-1102</v>
      </c>
      <c r="B1103" t="s">
        <v>40</v>
      </c>
      <c r="C1103" t="s">
        <v>2805</v>
      </c>
      <c r="D1103" t="s">
        <v>3</v>
      </c>
      <c r="E1103">
        <v>26100</v>
      </c>
    </row>
    <row r="1104" spans="1:5" x14ac:dyDescent="0.25">
      <c r="A1104" t="str">
        <f t="shared" si="18"/>
        <v>P-1103</v>
      </c>
      <c r="B1104" t="s">
        <v>40</v>
      </c>
      <c r="C1104" t="s">
        <v>2806</v>
      </c>
      <c r="D1104" t="s">
        <v>3</v>
      </c>
      <c r="E1104">
        <v>15000</v>
      </c>
    </row>
    <row r="1105" spans="1:5" x14ac:dyDescent="0.25">
      <c r="A1105" t="str">
        <f t="shared" si="18"/>
        <v>P-1104</v>
      </c>
      <c r="B1105" t="s">
        <v>40</v>
      </c>
      <c r="C1105" t="s">
        <v>2807</v>
      </c>
      <c r="D1105" t="s">
        <v>3</v>
      </c>
      <c r="E1105">
        <v>29700</v>
      </c>
    </row>
    <row r="1106" spans="1:5" x14ac:dyDescent="0.25">
      <c r="A1106" t="str">
        <f t="shared" si="18"/>
        <v>P-1105</v>
      </c>
      <c r="B1106" t="s">
        <v>40</v>
      </c>
      <c r="C1106" t="s">
        <v>2808</v>
      </c>
      <c r="D1106" t="s">
        <v>3</v>
      </c>
      <c r="E1106">
        <v>34200</v>
      </c>
    </row>
    <row r="1107" spans="1:5" x14ac:dyDescent="0.25">
      <c r="A1107" t="str">
        <f t="shared" si="18"/>
        <v>P-1106</v>
      </c>
      <c r="B1107" t="s">
        <v>40</v>
      </c>
      <c r="C1107" t="s">
        <v>2809</v>
      </c>
      <c r="D1107" t="s">
        <v>3</v>
      </c>
      <c r="E1107">
        <v>27000</v>
      </c>
    </row>
    <row r="1108" spans="1:5" x14ac:dyDescent="0.25">
      <c r="A1108" t="str">
        <f t="shared" si="18"/>
        <v>P-1107</v>
      </c>
      <c r="B1108" t="s">
        <v>40</v>
      </c>
      <c r="C1108" t="s">
        <v>2867</v>
      </c>
      <c r="D1108" t="s">
        <v>14</v>
      </c>
      <c r="E1108">
        <v>395100</v>
      </c>
    </row>
    <row r="1109" spans="1:5" x14ac:dyDescent="0.25">
      <c r="A1109" t="str">
        <f t="shared" si="18"/>
        <v>P-1108</v>
      </c>
      <c r="B1109" t="s">
        <v>40</v>
      </c>
      <c r="C1109" t="s">
        <v>2871</v>
      </c>
      <c r="D1109" t="s">
        <v>14</v>
      </c>
      <c r="E1109">
        <v>395100</v>
      </c>
    </row>
    <row r="1110" spans="1:5" x14ac:dyDescent="0.25">
      <c r="A1110" t="str">
        <f t="shared" si="18"/>
        <v>P-1109</v>
      </c>
      <c r="B1110" t="s">
        <v>40</v>
      </c>
      <c r="C1110" t="s">
        <v>2810</v>
      </c>
      <c r="D1110" t="s">
        <v>10</v>
      </c>
      <c r="E1110">
        <v>410000</v>
      </c>
    </row>
    <row r="1111" spans="1:5" x14ac:dyDescent="0.25">
      <c r="A1111" t="str">
        <f t="shared" si="18"/>
        <v>P-1110</v>
      </c>
      <c r="B1111" t="s">
        <v>40</v>
      </c>
      <c r="C1111" t="s">
        <v>2811</v>
      </c>
      <c r="D1111" t="s">
        <v>7</v>
      </c>
      <c r="E1111">
        <v>207000</v>
      </c>
    </row>
    <row r="1112" spans="1:5" x14ac:dyDescent="0.25">
      <c r="A1112" t="str">
        <f t="shared" si="18"/>
        <v>P-1111</v>
      </c>
      <c r="B1112" t="s">
        <v>41</v>
      </c>
      <c r="C1112" t="s">
        <v>23</v>
      </c>
      <c r="D1112" t="s">
        <v>9</v>
      </c>
      <c r="E1112">
        <v>489300</v>
      </c>
    </row>
    <row r="1113" spans="1:5" x14ac:dyDescent="0.25">
      <c r="A1113" t="str">
        <f t="shared" si="18"/>
        <v>P-1112</v>
      </c>
      <c r="B1113" t="s">
        <v>41</v>
      </c>
      <c r="C1113" t="s">
        <v>2624</v>
      </c>
      <c r="D1113" t="s">
        <v>19</v>
      </c>
      <c r="E1113">
        <v>57150</v>
      </c>
    </row>
    <row r="1114" spans="1:5" x14ac:dyDescent="0.25">
      <c r="A1114" t="str">
        <f t="shared" si="18"/>
        <v>P-1113</v>
      </c>
      <c r="B1114" t="s">
        <v>41</v>
      </c>
      <c r="C1114" t="s">
        <v>2646</v>
      </c>
      <c r="D1114" t="s">
        <v>19</v>
      </c>
      <c r="E1114">
        <v>65700</v>
      </c>
    </row>
    <row r="1115" spans="1:5" x14ac:dyDescent="0.25">
      <c r="A1115" t="str">
        <f t="shared" si="18"/>
        <v>P-1114</v>
      </c>
      <c r="B1115" t="s">
        <v>41</v>
      </c>
      <c r="C1115" t="s">
        <v>2626</v>
      </c>
      <c r="D1115" t="s">
        <v>19</v>
      </c>
      <c r="E1115">
        <v>80100</v>
      </c>
    </row>
    <row r="1116" spans="1:5" x14ac:dyDescent="0.25">
      <c r="A1116" t="str">
        <f t="shared" si="18"/>
        <v>P-1115</v>
      </c>
      <c r="B1116" t="s">
        <v>41</v>
      </c>
      <c r="C1116" t="s">
        <v>2647</v>
      </c>
      <c r="D1116" t="s">
        <v>18</v>
      </c>
      <c r="E1116">
        <v>261000</v>
      </c>
    </row>
    <row r="1117" spans="1:5" x14ac:dyDescent="0.25">
      <c r="A1117" t="str">
        <f t="shared" si="18"/>
        <v>P-1116</v>
      </c>
      <c r="B1117" t="s">
        <v>41</v>
      </c>
      <c r="C1117" t="s">
        <v>2853</v>
      </c>
      <c r="D1117" t="s">
        <v>15</v>
      </c>
      <c r="E1117">
        <v>629300</v>
      </c>
    </row>
    <row r="1118" spans="1:5" x14ac:dyDescent="0.25">
      <c r="A1118" t="str">
        <f t="shared" si="18"/>
        <v>P-1117</v>
      </c>
      <c r="B1118" t="s">
        <v>41</v>
      </c>
      <c r="C1118" t="s">
        <v>2855</v>
      </c>
      <c r="D1118" t="s">
        <v>15</v>
      </c>
      <c r="E1118">
        <v>629300</v>
      </c>
    </row>
    <row r="1119" spans="1:5" x14ac:dyDescent="0.25">
      <c r="A1119" t="str">
        <f t="shared" si="18"/>
        <v>P-1118</v>
      </c>
      <c r="B1119" t="s">
        <v>41</v>
      </c>
      <c r="C1119" t="s">
        <v>2648</v>
      </c>
      <c r="D1119" t="s">
        <v>16</v>
      </c>
      <c r="E1119">
        <v>153000</v>
      </c>
    </row>
    <row r="1120" spans="1:5" x14ac:dyDescent="0.25">
      <c r="A1120" t="str">
        <f t="shared" si="18"/>
        <v>P-1119</v>
      </c>
      <c r="B1120" t="s">
        <v>41</v>
      </c>
      <c r="C1120" t="s">
        <v>2627</v>
      </c>
      <c r="D1120" t="s">
        <v>16</v>
      </c>
      <c r="E1120">
        <v>349300</v>
      </c>
    </row>
    <row r="1121" spans="1:5" x14ac:dyDescent="0.25">
      <c r="A1121" t="str">
        <f t="shared" si="18"/>
        <v>P-1120</v>
      </c>
      <c r="B1121" t="s">
        <v>41</v>
      </c>
      <c r="C1121" t="s">
        <v>2856</v>
      </c>
      <c r="D1121" t="s">
        <v>16</v>
      </c>
      <c r="E1121">
        <v>349300</v>
      </c>
    </row>
    <row r="1122" spans="1:5" x14ac:dyDescent="0.25">
      <c r="A1122" t="str">
        <f t="shared" si="18"/>
        <v>P-1121</v>
      </c>
      <c r="B1122" t="s">
        <v>41</v>
      </c>
      <c r="C1122" t="s">
        <v>2651</v>
      </c>
      <c r="D1122" t="s">
        <v>11</v>
      </c>
      <c r="E1122">
        <v>202500</v>
      </c>
    </row>
    <row r="1123" spans="1:5" x14ac:dyDescent="0.25">
      <c r="A1123" t="str">
        <f t="shared" si="18"/>
        <v>P-1122</v>
      </c>
      <c r="B1123" t="s">
        <v>41</v>
      </c>
      <c r="C1123" t="s">
        <v>2652</v>
      </c>
      <c r="D1123" t="s">
        <v>11</v>
      </c>
      <c r="E1123">
        <v>198000</v>
      </c>
    </row>
    <row r="1124" spans="1:5" x14ac:dyDescent="0.25">
      <c r="A1124" t="str">
        <f t="shared" si="18"/>
        <v>P-1123</v>
      </c>
      <c r="B1124" t="s">
        <v>41</v>
      </c>
      <c r="C1124" t="s">
        <v>2833</v>
      </c>
      <c r="D1124" t="s">
        <v>11</v>
      </c>
      <c r="E1124">
        <v>198000</v>
      </c>
    </row>
    <row r="1125" spans="1:5" x14ac:dyDescent="0.25">
      <c r="A1125" t="str">
        <f t="shared" si="18"/>
        <v>P-1124</v>
      </c>
      <c r="B1125" t="s">
        <v>41</v>
      </c>
      <c r="C1125" t="s">
        <v>2653</v>
      </c>
      <c r="D1125" t="s">
        <v>12</v>
      </c>
      <c r="E1125">
        <v>12600</v>
      </c>
    </row>
    <row r="1126" spans="1:5" x14ac:dyDescent="0.25">
      <c r="A1126" t="str">
        <f t="shared" si="18"/>
        <v>P-1125</v>
      </c>
      <c r="B1126" t="s">
        <v>41</v>
      </c>
      <c r="C1126" t="s">
        <v>2654</v>
      </c>
      <c r="D1126" t="s">
        <v>15</v>
      </c>
      <c r="E1126">
        <v>261000</v>
      </c>
    </row>
    <row r="1127" spans="1:5" x14ac:dyDescent="0.25">
      <c r="A1127" t="str">
        <f t="shared" si="18"/>
        <v>P-1126</v>
      </c>
      <c r="B1127" t="s">
        <v>41</v>
      </c>
      <c r="C1127" t="s">
        <v>2655</v>
      </c>
      <c r="D1127" t="s">
        <v>15</v>
      </c>
      <c r="E1127">
        <v>261000</v>
      </c>
    </row>
    <row r="1128" spans="1:5" x14ac:dyDescent="0.25">
      <c r="A1128" t="str">
        <f t="shared" si="18"/>
        <v>P-1127</v>
      </c>
      <c r="B1128" t="s">
        <v>41</v>
      </c>
      <c r="C1128" t="s">
        <v>2591</v>
      </c>
      <c r="D1128" t="s">
        <v>18</v>
      </c>
      <c r="E1128">
        <v>144000</v>
      </c>
    </row>
    <row r="1129" spans="1:5" x14ac:dyDescent="0.25">
      <c r="A1129" t="str">
        <f t="shared" si="18"/>
        <v>P-1128</v>
      </c>
      <c r="B1129" t="s">
        <v>41</v>
      </c>
      <c r="C1129" t="s">
        <v>2592</v>
      </c>
      <c r="D1129" t="s">
        <v>18</v>
      </c>
      <c r="E1129">
        <v>144000</v>
      </c>
    </row>
    <row r="1130" spans="1:5" x14ac:dyDescent="0.25">
      <c r="A1130" t="str">
        <f t="shared" si="18"/>
        <v>P-1129</v>
      </c>
      <c r="B1130" t="s">
        <v>41</v>
      </c>
      <c r="C1130" t="s">
        <v>2658</v>
      </c>
      <c r="D1130" t="s">
        <v>15</v>
      </c>
      <c r="E1130">
        <v>78750</v>
      </c>
    </row>
    <row r="1131" spans="1:5" x14ac:dyDescent="0.25">
      <c r="A1131" t="str">
        <f t="shared" si="18"/>
        <v>P-1130</v>
      </c>
      <c r="B1131" t="s">
        <v>41</v>
      </c>
      <c r="C1131" t="s">
        <v>2659</v>
      </c>
      <c r="D1131" t="s">
        <v>15</v>
      </c>
      <c r="E1131">
        <v>81000</v>
      </c>
    </row>
    <row r="1132" spans="1:5" x14ac:dyDescent="0.25">
      <c r="A1132" t="str">
        <f t="shared" si="18"/>
        <v>P-1131</v>
      </c>
      <c r="B1132" t="s">
        <v>41</v>
      </c>
      <c r="C1132" t="s">
        <v>2660</v>
      </c>
      <c r="D1132" t="s">
        <v>5</v>
      </c>
      <c r="E1132">
        <v>41400</v>
      </c>
    </row>
    <row r="1133" spans="1:5" x14ac:dyDescent="0.25">
      <c r="A1133" t="str">
        <f t="shared" si="18"/>
        <v>P-1132</v>
      </c>
      <c r="B1133" t="s">
        <v>41</v>
      </c>
      <c r="C1133" t="s">
        <v>2661</v>
      </c>
      <c r="D1133" t="s">
        <v>5</v>
      </c>
      <c r="E1133">
        <v>98100</v>
      </c>
    </row>
    <row r="1134" spans="1:5" x14ac:dyDescent="0.25">
      <c r="A1134" t="str">
        <f t="shared" si="18"/>
        <v>P-1133</v>
      </c>
      <c r="B1134" t="s">
        <v>41</v>
      </c>
      <c r="C1134" t="s">
        <v>2662</v>
      </c>
      <c r="D1134" t="s">
        <v>5</v>
      </c>
      <c r="E1134">
        <v>107100</v>
      </c>
    </row>
    <row r="1135" spans="1:5" x14ac:dyDescent="0.25">
      <c r="A1135" t="str">
        <f t="shared" si="18"/>
        <v>P-1134</v>
      </c>
      <c r="B1135" t="s">
        <v>41</v>
      </c>
      <c r="C1135" t="s">
        <v>2594</v>
      </c>
      <c r="D1135" t="s">
        <v>3</v>
      </c>
      <c r="E1135">
        <v>17100</v>
      </c>
    </row>
    <row r="1136" spans="1:5" x14ac:dyDescent="0.25">
      <c r="A1136" t="str">
        <f t="shared" si="18"/>
        <v>P-1135</v>
      </c>
      <c r="B1136" t="s">
        <v>41</v>
      </c>
      <c r="C1136" t="s">
        <v>2663</v>
      </c>
      <c r="D1136" t="s">
        <v>3</v>
      </c>
      <c r="E1136">
        <v>27000</v>
      </c>
    </row>
    <row r="1137" spans="1:5" x14ac:dyDescent="0.25">
      <c r="A1137" t="str">
        <f t="shared" si="18"/>
        <v>P-1136</v>
      </c>
      <c r="B1137" t="s">
        <v>41</v>
      </c>
      <c r="C1137" t="s">
        <v>2596</v>
      </c>
      <c r="D1137" t="s">
        <v>3</v>
      </c>
      <c r="E1137">
        <v>13050</v>
      </c>
    </row>
    <row r="1138" spans="1:5" x14ac:dyDescent="0.25">
      <c r="A1138" t="str">
        <f t="shared" si="18"/>
        <v>P-1137</v>
      </c>
      <c r="B1138" t="s">
        <v>41</v>
      </c>
      <c r="C1138" t="s">
        <v>2664</v>
      </c>
      <c r="D1138" t="s">
        <v>3</v>
      </c>
      <c r="E1138">
        <v>18000</v>
      </c>
    </row>
    <row r="1139" spans="1:5" x14ac:dyDescent="0.25">
      <c r="A1139" t="str">
        <f t="shared" si="18"/>
        <v>P-1138</v>
      </c>
      <c r="B1139" t="s">
        <v>41</v>
      </c>
      <c r="C1139" t="s">
        <v>2631</v>
      </c>
      <c r="D1139" t="s">
        <v>3</v>
      </c>
      <c r="E1139">
        <v>27000</v>
      </c>
    </row>
    <row r="1140" spans="1:5" x14ac:dyDescent="0.25">
      <c r="A1140" t="str">
        <f t="shared" si="18"/>
        <v>P-1139</v>
      </c>
      <c r="B1140" t="s">
        <v>41</v>
      </c>
      <c r="C1140" t="s">
        <v>2665</v>
      </c>
      <c r="D1140" t="s">
        <v>3</v>
      </c>
      <c r="E1140">
        <v>14400</v>
      </c>
    </row>
    <row r="1141" spans="1:5" x14ac:dyDescent="0.25">
      <c r="A1141" t="str">
        <f t="shared" si="18"/>
        <v>P-1140</v>
      </c>
      <c r="B1141" t="s">
        <v>41</v>
      </c>
      <c r="C1141" t="s">
        <v>2668</v>
      </c>
      <c r="D1141" t="s">
        <v>18</v>
      </c>
      <c r="E1141">
        <v>103500</v>
      </c>
    </row>
    <row r="1142" spans="1:5" x14ac:dyDescent="0.25">
      <c r="A1142" t="str">
        <f t="shared" si="18"/>
        <v>P-1141</v>
      </c>
      <c r="B1142" t="s">
        <v>41</v>
      </c>
      <c r="C1142" t="s">
        <v>2670</v>
      </c>
      <c r="D1142" t="s">
        <v>7</v>
      </c>
      <c r="E1142">
        <v>75000</v>
      </c>
    </row>
    <row r="1143" spans="1:5" x14ac:dyDescent="0.25">
      <c r="A1143" t="str">
        <f t="shared" si="18"/>
        <v>P-1142</v>
      </c>
      <c r="B1143" t="s">
        <v>41</v>
      </c>
      <c r="C1143" t="s">
        <v>2671</v>
      </c>
      <c r="D1143" t="s">
        <v>21</v>
      </c>
      <c r="E1143">
        <v>355500</v>
      </c>
    </row>
    <row r="1144" spans="1:5" x14ac:dyDescent="0.25">
      <c r="A1144" t="str">
        <f t="shared" si="18"/>
        <v>P-1143</v>
      </c>
      <c r="B1144" t="s">
        <v>41</v>
      </c>
      <c r="C1144" t="s">
        <v>2672</v>
      </c>
      <c r="D1144" t="s">
        <v>21</v>
      </c>
      <c r="E1144">
        <v>360000</v>
      </c>
    </row>
    <row r="1145" spans="1:5" x14ac:dyDescent="0.25">
      <c r="A1145" t="str">
        <f t="shared" si="18"/>
        <v>P-1144</v>
      </c>
      <c r="B1145" t="s">
        <v>41</v>
      </c>
      <c r="C1145" t="s">
        <v>2834</v>
      </c>
      <c r="D1145" t="s">
        <v>18</v>
      </c>
      <c r="E1145">
        <v>272000</v>
      </c>
    </row>
    <row r="1146" spans="1:5" x14ac:dyDescent="0.25">
      <c r="A1146" t="str">
        <f t="shared" si="18"/>
        <v>P-1145</v>
      </c>
      <c r="B1146" t="s">
        <v>41</v>
      </c>
      <c r="C1146" t="s">
        <v>2858</v>
      </c>
      <c r="D1146" t="s">
        <v>18</v>
      </c>
      <c r="E1146">
        <v>216000</v>
      </c>
    </row>
    <row r="1147" spans="1:5" x14ac:dyDescent="0.25">
      <c r="A1147" t="str">
        <f t="shared" si="18"/>
        <v>P-1146</v>
      </c>
      <c r="B1147" t="s">
        <v>41</v>
      </c>
      <c r="C1147" t="s">
        <v>2819</v>
      </c>
      <c r="D1147" t="s">
        <v>18</v>
      </c>
      <c r="E1147">
        <v>224100</v>
      </c>
    </row>
    <row r="1148" spans="1:5" x14ac:dyDescent="0.25">
      <c r="A1148" t="str">
        <f t="shared" si="18"/>
        <v>P-1147</v>
      </c>
      <c r="B1148" t="s">
        <v>41</v>
      </c>
      <c r="C1148" t="s">
        <v>2677</v>
      </c>
      <c r="D1148" t="s">
        <v>9</v>
      </c>
      <c r="E1148">
        <v>50000</v>
      </c>
    </row>
    <row r="1149" spans="1:5" x14ac:dyDescent="0.25">
      <c r="A1149" t="str">
        <f t="shared" si="18"/>
        <v>P-1148</v>
      </c>
      <c r="B1149" t="s">
        <v>41</v>
      </c>
      <c r="C1149" t="s">
        <v>2837</v>
      </c>
      <c r="D1149" t="s">
        <v>9</v>
      </c>
      <c r="E1149">
        <v>80000</v>
      </c>
    </row>
    <row r="1150" spans="1:5" x14ac:dyDescent="0.25">
      <c r="A1150" t="str">
        <f t="shared" si="18"/>
        <v>P-1149</v>
      </c>
      <c r="B1150" t="s">
        <v>41</v>
      </c>
      <c r="C1150" t="s">
        <v>2838</v>
      </c>
      <c r="D1150" t="s">
        <v>9</v>
      </c>
      <c r="E1150">
        <v>80000</v>
      </c>
    </row>
    <row r="1151" spans="1:5" x14ac:dyDescent="0.25">
      <c r="A1151" t="str">
        <f t="shared" si="18"/>
        <v>P-1150</v>
      </c>
      <c r="B1151" t="s">
        <v>41</v>
      </c>
      <c r="C1151" t="s">
        <v>2679</v>
      </c>
      <c r="D1151" t="s">
        <v>9</v>
      </c>
      <c r="E1151">
        <v>112500</v>
      </c>
    </row>
    <row r="1152" spans="1:5" x14ac:dyDescent="0.25">
      <c r="A1152" t="str">
        <f t="shared" si="18"/>
        <v>P-1151</v>
      </c>
      <c r="B1152" t="s">
        <v>41</v>
      </c>
      <c r="C1152" t="s">
        <v>2680</v>
      </c>
      <c r="D1152" t="s">
        <v>11</v>
      </c>
      <c r="E1152">
        <v>76500</v>
      </c>
    </row>
    <row r="1153" spans="1:5" x14ac:dyDescent="0.25">
      <c r="A1153" t="str">
        <f t="shared" si="18"/>
        <v>P-1152</v>
      </c>
      <c r="B1153" t="s">
        <v>41</v>
      </c>
      <c r="C1153" t="s">
        <v>2681</v>
      </c>
      <c r="D1153" t="s">
        <v>11</v>
      </c>
      <c r="E1153">
        <v>161000</v>
      </c>
    </row>
    <row r="1154" spans="1:5" x14ac:dyDescent="0.25">
      <c r="A1154" t="str">
        <f t="shared" si="18"/>
        <v>P-1153</v>
      </c>
      <c r="B1154" t="s">
        <v>41</v>
      </c>
      <c r="C1154" t="s">
        <v>2859</v>
      </c>
      <c r="D1154" t="s">
        <v>11</v>
      </c>
      <c r="E1154">
        <v>193000</v>
      </c>
    </row>
    <row r="1155" spans="1:5" x14ac:dyDescent="0.25">
      <c r="A1155" t="str">
        <f t="shared" si="18"/>
        <v>P-1154</v>
      </c>
      <c r="B1155" t="s">
        <v>41</v>
      </c>
      <c r="C1155" t="s">
        <v>2684</v>
      </c>
      <c r="D1155" t="s">
        <v>11</v>
      </c>
      <c r="E1155">
        <v>417000</v>
      </c>
    </row>
    <row r="1156" spans="1:5" x14ac:dyDescent="0.25">
      <c r="A1156" t="str">
        <f t="shared" si="18"/>
        <v>P-1155</v>
      </c>
      <c r="B1156" t="s">
        <v>41</v>
      </c>
      <c r="C1156" t="s">
        <v>2841</v>
      </c>
      <c r="D1156" t="s">
        <v>11</v>
      </c>
      <c r="E1156">
        <v>372000</v>
      </c>
    </row>
    <row r="1157" spans="1:5" x14ac:dyDescent="0.25">
      <c r="A1157" t="str">
        <f t="shared" si="18"/>
        <v>P-1156</v>
      </c>
      <c r="B1157" t="s">
        <v>41</v>
      </c>
      <c r="C1157" t="s">
        <v>2822</v>
      </c>
      <c r="D1157" t="s">
        <v>11</v>
      </c>
      <c r="E1157">
        <v>386100</v>
      </c>
    </row>
    <row r="1158" spans="1:5" x14ac:dyDescent="0.25">
      <c r="A1158" t="str">
        <f t="shared" si="18"/>
        <v>P-1157</v>
      </c>
      <c r="B1158" t="s">
        <v>41</v>
      </c>
      <c r="C1158" t="s">
        <v>2842</v>
      </c>
      <c r="D1158" t="s">
        <v>15</v>
      </c>
      <c r="E1158">
        <v>347000</v>
      </c>
    </row>
    <row r="1159" spans="1:5" x14ac:dyDescent="0.25">
      <c r="A1159" t="str">
        <f t="shared" si="18"/>
        <v>P-1158</v>
      </c>
      <c r="B1159" t="s">
        <v>41</v>
      </c>
      <c r="C1159" t="s">
        <v>2689</v>
      </c>
      <c r="D1159" t="s">
        <v>15</v>
      </c>
      <c r="E1159">
        <v>90000</v>
      </c>
    </row>
    <row r="1160" spans="1:5" x14ac:dyDescent="0.25">
      <c r="A1160" t="str">
        <f t="shared" si="18"/>
        <v>P-1159</v>
      </c>
      <c r="B1160" t="s">
        <v>41</v>
      </c>
      <c r="C1160" t="s">
        <v>2690</v>
      </c>
      <c r="D1160" t="s">
        <v>12</v>
      </c>
      <c r="E1160">
        <v>11700</v>
      </c>
    </row>
    <row r="1161" spans="1:5" x14ac:dyDescent="0.25">
      <c r="A1161" t="str">
        <f t="shared" si="18"/>
        <v>P-1160</v>
      </c>
      <c r="B1161" t="s">
        <v>41</v>
      </c>
      <c r="C1161" t="s">
        <v>2872</v>
      </c>
      <c r="D1161" t="s">
        <v>12</v>
      </c>
      <c r="E1161">
        <v>31500</v>
      </c>
    </row>
    <row r="1162" spans="1:5" x14ac:dyDescent="0.25">
      <c r="A1162" t="str">
        <f t="shared" si="18"/>
        <v>P-1161</v>
      </c>
      <c r="B1162" t="s">
        <v>41</v>
      </c>
      <c r="C1162" t="s">
        <v>2845</v>
      </c>
      <c r="D1162" t="s">
        <v>19</v>
      </c>
      <c r="E1162">
        <v>179100</v>
      </c>
    </row>
    <row r="1163" spans="1:5" x14ac:dyDescent="0.25">
      <c r="A1163" t="str">
        <f t="shared" si="18"/>
        <v>P-1162</v>
      </c>
      <c r="B1163" t="s">
        <v>41</v>
      </c>
      <c r="C1163" t="s">
        <v>2846</v>
      </c>
      <c r="D1163" t="s">
        <v>19</v>
      </c>
      <c r="E1163">
        <v>173000</v>
      </c>
    </row>
    <row r="1164" spans="1:5" x14ac:dyDescent="0.25">
      <c r="A1164" t="str">
        <f t="shared" ref="A1164:A1227" si="19">"P-"&amp;ROW()-1</f>
        <v>P-1163</v>
      </c>
      <c r="B1164" t="s">
        <v>41</v>
      </c>
      <c r="C1164" t="s">
        <v>2694</v>
      </c>
      <c r="D1164" t="s">
        <v>19</v>
      </c>
      <c r="E1164">
        <v>165000</v>
      </c>
    </row>
    <row r="1165" spans="1:5" x14ac:dyDescent="0.25">
      <c r="A1165" t="str">
        <f t="shared" si="19"/>
        <v>P-1164</v>
      </c>
      <c r="B1165" t="s">
        <v>41</v>
      </c>
      <c r="C1165" t="s">
        <v>2696</v>
      </c>
      <c r="D1165" t="s">
        <v>7</v>
      </c>
      <c r="E1165">
        <v>26100</v>
      </c>
    </row>
    <row r="1166" spans="1:5" x14ac:dyDescent="0.25">
      <c r="A1166" t="str">
        <f t="shared" si="19"/>
        <v>P-1165</v>
      </c>
      <c r="B1166" t="s">
        <v>41</v>
      </c>
      <c r="C1166" t="s">
        <v>2697</v>
      </c>
      <c r="D1166" t="s">
        <v>7</v>
      </c>
      <c r="E1166">
        <v>26100</v>
      </c>
    </row>
    <row r="1167" spans="1:5" x14ac:dyDescent="0.25">
      <c r="A1167" t="str">
        <f t="shared" si="19"/>
        <v>P-1166</v>
      </c>
      <c r="B1167" t="s">
        <v>41</v>
      </c>
      <c r="C1167" t="s">
        <v>2601</v>
      </c>
      <c r="D1167" t="s">
        <v>10</v>
      </c>
      <c r="E1167">
        <v>189000</v>
      </c>
    </row>
    <row r="1168" spans="1:5" x14ac:dyDescent="0.25">
      <c r="A1168" t="str">
        <f t="shared" si="19"/>
        <v>P-1167</v>
      </c>
      <c r="B1168" t="s">
        <v>41</v>
      </c>
      <c r="C1168" t="s">
        <v>2699</v>
      </c>
      <c r="D1168" t="s">
        <v>6</v>
      </c>
      <c r="E1168">
        <v>57600</v>
      </c>
    </row>
    <row r="1169" spans="1:5" x14ac:dyDescent="0.25">
      <c r="A1169" t="str">
        <f t="shared" si="19"/>
        <v>P-1168</v>
      </c>
      <c r="B1169" t="s">
        <v>41</v>
      </c>
      <c r="C1169" t="s">
        <v>2605</v>
      </c>
      <c r="D1169" t="s">
        <v>6</v>
      </c>
      <c r="E1169">
        <v>82800</v>
      </c>
    </row>
    <row r="1170" spans="1:5" x14ac:dyDescent="0.25">
      <c r="A1170" t="str">
        <f t="shared" si="19"/>
        <v>P-1169</v>
      </c>
      <c r="B1170" t="s">
        <v>41</v>
      </c>
      <c r="C1170" t="s">
        <v>2606</v>
      </c>
      <c r="D1170" t="s">
        <v>6</v>
      </c>
      <c r="E1170">
        <v>82800</v>
      </c>
    </row>
    <row r="1171" spans="1:5" x14ac:dyDescent="0.25">
      <c r="A1171" t="str">
        <f t="shared" si="19"/>
        <v>P-1170</v>
      </c>
      <c r="B1171" t="s">
        <v>41</v>
      </c>
      <c r="C1171" t="s">
        <v>2700</v>
      </c>
      <c r="D1171" t="s">
        <v>6</v>
      </c>
      <c r="E1171">
        <v>82800</v>
      </c>
    </row>
    <row r="1172" spans="1:5" x14ac:dyDescent="0.25">
      <c r="A1172" t="str">
        <f t="shared" si="19"/>
        <v>P-1171</v>
      </c>
      <c r="B1172" t="s">
        <v>41</v>
      </c>
      <c r="C1172" t="s">
        <v>2607</v>
      </c>
      <c r="D1172" t="s">
        <v>6</v>
      </c>
      <c r="E1172">
        <v>82800</v>
      </c>
    </row>
    <row r="1173" spans="1:5" x14ac:dyDescent="0.25">
      <c r="A1173" t="str">
        <f t="shared" si="19"/>
        <v>P-1172</v>
      </c>
      <c r="B1173" t="s">
        <v>41</v>
      </c>
      <c r="C1173" t="s">
        <v>2702</v>
      </c>
      <c r="D1173" t="s">
        <v>6</v>
      </c>
      <c r="E1173">
        <v>39600</v>
      </c>
    </row>
    <row r="1174" spans="1:5" x14ac:dyDescent="0.25">
      <c r="A1174" t="str">
        <f t="shared" si="19"/>
        <v>P-1173</v>
      </c>
      <c r="B1174" t="s">
        <v>41</v>
      </c>
      <c r="C1174" t="s">
        <v>2703</v>
      </c>
      <c r="D1174" t="s">
        <v>6</v>
      </c>
      <c r="E1174">
        <v>39600</v>
      </c>
    </row>
    <row r="1175" spans="1:5" x14ac:dyDescent="0.25">
      <c r="A1175" t="str">
        <f t="shared" si="19"/>
        <v>P-1174</v>
      </c>
      <c r="B1175" t="s">
        <v>41</v>
      </c>
      <c r="C1175" t="s">
        <v>2704</v>
      </c>
      <c r="D1175" t="s">
        <v>6</v>
      </c>
      <c r="E1175">
        <v>39600</v>
      </c>
    </row>
    <row r="1176" spans="1:5" x14ac:dyDescent="0.25">
      <c r="A1176" t="str">
        <f t="shared" si="19"/>
        <v>P-1175</v>
      </c>
      <c r="B1176" t="s">
        <v>41</v>
      </c>
      <c r="C1176" t="s">
        <v>2705</v>
      </c>
      <c r="D1176" t="s">
        <v>6</v>
      </c>
      <c r="E1176">
        <v>39600</v>
      </c>
    </row>
    <row r="1177" spans="1:5" x14ac:dyDescent="0.25">
      <c r="A1177" t="str">
        <f t="shared" si="19"/>
        <v>P-1176</v>
      </c>
      <c r="B1177" t="s">
        <v>41</v>
      </c>
      <c r="C1177" t="s">
        <v>2706</v>
      </c>
      <c r="D1177" t="s">
        <v>6</v>
      </c>
      <c r="E1177">
        <v>39600</v>
      </c>
    </row>
    <row r="1178" spans="1:5" x14ac:dyDescent="0.25">
      <c r="A1178" t="str">
        <f t="shared" si="19"/>
        <v>P-1177</v>
      </c>
      <c r="B1178" t="s">
        <v>41</v>
      </c>
      <c r="C1178" t="s">
        <v>2707</v>
      </c>
      <c r="D1178" t="s">
        <v>6</v>
      </c>
      <c r="E1178">
        <v>39600</v>
      </c>
    </row>
    <row r="1179" spans="1:5" x14ac:dyDescent="0.25">
      <c r="A1179" t="str">
        <f t="shared" si="19"/>
        <v>P-1178</v>
      </c>
      <c r="B1179" t="s">
        <v>41</v>
      </c>
      <c r="C1179" t="s">
        <v>2708</v>
      </c>
      <c r="D1179" t="s">
        <v>6</v>
      </c>
      <c r="E1179">
        <v>39600</v>
      </c>
    </row>
    <row r="1180" spans="1:5" x14ac:dyDescent="0.25">
      <c r="A1180" t="str">
        <f t="shared" si="19"/>
        <v>P-1179</v>
      </c>
      <c r="B1180" t="s">
        <v>41</v>
      </c>
      <c r="C1180" t="s">
        <v>2710</v>
      </c>
      <c r="D1180" t="s">
        <v>6</v>
      </c>
      <c r="E1180">
        <v>39600</v>
      </c>
    </row>
    <row r="1181" spans="1:5" x14ac:dyDescent="0.25">
      <c r="A1181" t="str">
        <f t="shared" si="19"/>
        <v>P-1180</v>
      </c>
      <c r="B1181" t="s">
        <v>41</v>
      </c>
      <c r="C1181" t="s">
        <v>2711</v>
      </c>
      <c r="D1181" t="s">
        <v>6</v>
      </c>
      <c r="E1181">
        <v>39600</v>
      </c>
    </row>
    <row r="1182" spans="1:5" x14ac:dyDescent="0.25">
      <c r="A1182" t="str">
        <f t="shared" si="19"/>
        <v>P-1181</v>
      </c>
      <c r="B1182" t="s">
        <v>41</v>
      </c>
      <c r="C1182" t="s">
        <v>2712</v>
      </c>
      <c r="D1182" t="s">
        <v>6</v>
      </c>
      <c r="E1182">
        <v>39600</v>
      </c>
    </row>
    <row r="1183" spans="1:5" x14ac:dyDescent="0.25">
      <c r="A1183" t="str">
        <f t="shared" si="19"/>
        <v>P-1182</v>
      </c>
      <c r="B1183" t="s">
        <v>41</v>
      </c>
      <c r="C1183" t="s">
        <v>2713</v>
      </c>
      <c r="D1183" t="s">
        <v>6</v>
      </c>
      <c r="E1183">
        <v>39600</v>
      </c>
    </row>
    <row r="1184" spans="1:5" x14ac:dyDescent="0.25">
      <c r="A1184" t="str">
        <f t="shared" si="19"/>
        <v>P-1183</v>
      </c>
      <c r="B1184" t="s">
        <v>41</v>
      </c>
      <c r="C1184" t="s">
        <v>2714</v>
      </c>
      <c r="D1184" t="s">
        <v>6</v>
      </c>
      <c r="E1184">
        <v>39600</v>
      </c>
    </row>
    <row r="1185" spans="1:5" x14ac:dyDescent="0.25">
      <c r="A1185" t="str">
        <f t="shared" si="19"/>
        <v>P-1184</v>
      </c>
      <c r="B1185" t="s">
        <v>41</v>
      </c>
      <c r="C1185" t="s">
        <v>2715</v>
      </c>
      <c r="D1185" t="s">
        <v>10</v>
      </c>
      <c r="E1185">
        <v>112500</v>
      </c>
    </row>
    <row r="1186" spans="1:5" x14ac:dyDescent="0.25">
      <c r="A1186" t="str">
        <f t="shared" si="19"/>
        <v>P-1185</v>
      </c>
      <c r="B1186" t="s">
        <v>41</v>
      </c>
      <c r="C1186" t="s">
        <v>2716</v>
      </c>
      <c r="D1186" t="s">
        <v>10</v>
      </c>
      <c r="E1186">
        <v>162000</v>
      </c>
    </row>
    <row r="1187" spans="1:5" x14ac:dyDescent="0.25">
      <c r="A1187" t="str">
        <f t="shared" si="19"/>
        <v>P-1186</v>
      </c>
      <c r="B1187" t="s">
        <v>41</v>
      </c>
      <c r="C1187" t="s">
        <v>2717</v>
      </c>
      <c r="D1187" t="s">
        <v>4</v>
      </c>
      <c r="E1187">
        <v>123300</v>
      </c>
    </row>
    <row r="1188" spans="1:5" x14ac:dyDescent="0.25">
      <c r="A1188" t="str">
        <f t="shared" si="19"/>
        <v>P-1187</v>
      </c>
      <c r="B1188" t="s">
        <v>41</v>
      </c>
      <c r="C1188" t="s">
        <v>2718</v>
      </c>
      <c r="D1188" t="s">
        <v>4</v>
      </c>
      <c r="E1188">
        <v>148500</v>
      </c>
    </row>
    <row r="1189" spans="1:5" x14ac:dyDescent="0.25">
      <c r="A1189" t="str">
        <f t="shared" si="19"/>
        <v>P-1188</v>
      </c>
      <c r="B1189" t="s">
        <v>41</v>
      </c>
      <c r="C1189" t="s">
        <v>2719</v>
      </c>
      <c r="D1189" t="s">
        <v>14</v>
      </c>
      <c r="E1189">
        <v>225000</v>
      </c>
    </row>
    <row r="1190" spans="1:5" x14ac:dyDescent="0.25">
      <c r="A1190" t="str">
        <f t="shared" si="19"/>
        <v>P-1189</v>
      </c>
      <c r="B1190" t="s">
        <v>41</v>
      </c>
      <c r="C1190" t="s">
        <v>2720</v>
      </c>
      <c r="D1190" t="s">
        <v>14</v>
      </c>
      <c r="E1190">
        <v>225000</v>
      </c>
    </row>
    <row r="1191" spans="1:5" x14ac:dyDescent="0.25">
      <c r="A1191" t="str">
        <f t="shared" si="19"/>
        <v>P-1190</v>
      </c>
      <c r="B1191" t="s">
        <v>41</v>
      </c>
      <c r="C1191" t="s">
        <v>2722</v>
      </c>
      <c r="D1191" t="s">
        <v>3</v>
      </c>
      <c r="E1191">
        <v>45000</v>
      </c>
    </row>
    <row r="1192" spans="1:5" x14ac:dyDescent="0.25">
      <c r="A1192" t="str">
        <f t="shared" si="19"/>
        <v>P-1191</v>
      </c>
      <c r="B1192" t="s">
        <v>41</v>
      </c>
      <c r="C1192" t="s">
        <v>2608</v>
      </c>
      <c r="D1192" t="s">
        <v>3</v>
      </c>
      <c r="E1192">
        <v>25200</v>
      </c>
    </row>
    <row r="1193" spans="1:5" x14ac:dyDescent="0.25">
      <c r="A1193" t="str">
        <f t="shared" si="19"/>
        <v>P-1192</v>
      </c>
      <c r="B1193" t="s">
        <v>41</v>
      </c>
      <c r="C1193" t="s">
        <v>2723</v>
      </c>
      <c r="D1193" t="s">
        <v>3</v>
      </c>
      <c r="E1193">
        <v>31500</v>
      </c>
    </row>
    <row r="1194" spans="1:5" x14ac:dyDescent="0.25">
      <c r="A1194" t="str">
        <f t="shared" si="19"/>
        <v>P-1193</v>
      </c>
      <c r="B1194" t="s">
        <v>41</v>
      </c>
      <c r="C1194" t="s">
        <v>2724</v>
      </c>
      <c r="D1194" t="s">
        <v>3</v>
      </c>
      <c r="E1194">
        <v>22500</v>
      </c>
    </row>
    <row r="1195" spans="1:5" x14ac:dyDescent="0.25">
      <c r="A1195" t="str">
        <f t="shared" si="19"/>
        <v>P-1194</v>
      </c>
      <c r="B1195" t="s">
        <v>41</v>
      </c>
      <c r="C1195" t="s">
        <v>2725</v>
      </c>
      <c r="D1195" t="s">
        <v>4</v>
      </c>
      <c r="E1195">
        <v>74700</v>
      </c>
    </row>
    <row r="1196" spans="1:5" x14ac:dyDescent="0.25">
      <c r="A1196" t="str">
        <f t="shared" si="19"/>
        <v>P-1195</v>
      </c>
      <c r="B1196" t="s">
        <v>41</v>
      </c>
      <c r="C1196" t="s">
        <v>2726</v>
      </c>
      <c r="D1196" t="s">
        <v>20</v>
      </c>
      <c r="E1196">
        <v>37350</v>
      </c>
    </row>
    <row r="1197" spans="1:5" x14ac:dyDescent="0.25">
      <c r="A1197" t="str">
        <f t="shared" si="19"/>
        <v>P-1196</v>
      </c>
      <c r="B1197" t="s">
        <v>41</v>
      </c>
      <c r="C1197" t="s">
        <v>2727</v>
      </c>
      <c r="D1197" t="s">
        <v>20</v>
      </c>
      <c r="E1197">
        <v>396000</v>
      </c>
    </row>
    <row r="1198" spans="1:5" x14ac:dyDescent="0.25">
      <c r="A1198" t="str">
        <f t="shared" si="19"/>
        <v>P-1197</v>
      </c>
      <c r="B1198" t="s">
        <v>41</v>
      </c>
      <c r="C1198" t="s">
        <v>2728</v>
      </c>
      <c r="D1198" t="s">
        <v>7</v>
      </c>
      <c r="E1198">
        <v>13500</v>
      </c>
    </row>
    <row r="1199" spans="1:5" x14ac:dyDescent="0.25">
      <c r="A1199" t="str">
        <f t="shared" si="19"/>
        <v>P-1198</v>
      </c>
      <c r="B1199" t="s">
        <v>41</v>
      </c>
      <c r="C1199" t="s">
        <v>2729</v>
      </c>
      <c r="D1199" t="s">
        <v>7</v>
      </c>
      <c r="E1199">
        <v>13500</v>
      </c>
    </row>
    <row r="1200" spans="1:5" x14ac:dyDescent="0.25">
      <c r="A1200" t="str">
        <f t="shared" si="19"/>
        <v>P-1199</v>
      </c>
      <c r="B1200" t="s">
        <v>41</v>
      </c>
      <c r="C1200" t="s">
        <v>2730</v>
      </c>
      <c r="D1200" t="s">
        <v>7</v>
      </c>
      <c r="E1200">
        <v>22500</v>
      </c>
    </row>
    <row r="1201" spans="1:5" x14ac:dyDescent="0.25">
      <c r="A1201" t="str">
        <f t="shared" si="19"/>
        <v>P-1200</v>
      </c>
      <c r="B1201" t="s">
        <v>41</v>
      </c>
      <c r="C1201" t="s">
        <v>2731</v>
      </c>
      <c r="D1201" t="s">
        <v>7</v>
      </c>
      <c r="E1201">
        <v>22500</v>
      </c>
    </row>
    <row r="1202" spans="1:5" x14ac:dyDescent="0.25">
      <c r="A1202" t="str">
        <f t="shared" si="19"/>
        <v>P-1201</v>
      </c>
      <c r="B1202" t="s">
        <v>41</v>
      </c>
      <c r="C1202" t="s">
        <v>2732</v>
      </c>
      <c r="D1202" t="s">
        <v>7</v>
      </c>
      <c r="E1202">
        <v>15300</v>
      </c>
    </row>
    <row r="1203" spans="1:5" x14ac:dyDescent="0.25">
      <c r="A1203" t="str">
        <f t="shared" si="19"/>
        <v>P-1202</v>
      </c>
      <c r="B1203" t="s">
        <v>41</v>
      </c>
      <c r="C1203" t="s">
        <v>2733</v>
      </c>
      <c r="D1203" t="s">
        <v>7</v>
      </c>
      <c r="E1203">
        <v>15300</v>
      </c>
    </row>
    <row r="1204" spans="1:5" x14ac:dyDescent="0.25">
      <c r="A1204" t="str">
        <f t="shared" si="19"/>
        <v>P-1203</v>
      </c>
      <c r="B1204" t="s">
        <v>41</v>
      </c>
      <c r="C1204" t="s">
        <v>2734</v>
      </c>
      <c r="D1204" t="s">
        <v>20</v>
      </c>
      <c r="E1204">
        <v>243000</v>
      </c>
    </row>
    <row r="1205" spans="1:5" x14ac:dyDescent="0.25">
      <c r="A1205" t="str">
        <f t="shared" si="19"/>
        <v>P-1204</v>
      </c>
      <c r="B1205" t="s">
        <v>41</v>
      </c>
      <c r="C1205" t="s">
        <v>2735</v>
      </c>
      <c r="D1205" t="s">
        <v>9</v>
      </c>
      <c r="E1205">
        <v>40500</v>
      </c>
    </row>
    <row r="1206" spans="1:5" x14ac:dyDescent="0.25">
      <c r="A1206" t="str">
        <f t="shared" si="19"/>
        <v>P-1205</v>
      </c>
      <c r="B1206" t="s">
        <v>41</v>
      </c>
      <c r="C1206" t="s">
        <v>2825</v>
      </c>
      <c r="D1206" t="s">
        <v>9</v>
      </c>
      <c r="E1206">
        <v>40500</v>
      </c>
    </row>
    <row r="1207" spans="1:5" x14ac:dyDescent="0.25">
      <c r="A1207" t="str">
        <f t="shared" si="19"/>
        <v>P-1206</v>
      </c>
      <c r="B1207" t="s">
        <v>41</v>
      </c>
      <c r="C1207" t="s">
        <v>2736</v>
      </c>
      <c r="D1207" t="s">
        <v>9</v>
      </c>
      <c r="E1207">
        <v>40500</v>
      </c>
    </row>
    <row r="1208" spans="1:5" x14ac:dyDescent="0.25">
      <c r="A1208" t="str">
        <f t="shared" si="19"/>
        <v>P-1207</v>
      </c>
      <c r="B1208" t="s">
        <v>41</v>
      </c>
      <c r="C1208" t="s">
        <v>2737</v>
      </c>
      <c r="D1208" t="s">
        <v>6</v>
      </c>
      <c r="E1208">
        <v>40000</v>
      </c>
    </row>
    <row r="1209" spans="1:5" x14ac:dyDescent="0.25">
      <c r="A1209" t="str">
        <f t="shared" si="19"/>
        <v>P-1208</v>
      </c>
      <c r="B1209" t="s">
        <v>41</v>
      </c>
      <c r="C1209" t="s">
        <v>2739</v>
      </c>
      <c r="D1209" t="s">
        <v>6</v>
      </c>
      <c r="E1209">
        <v>43200</v>
      </c>
    </row>
    <row r="1210" spans="1:5" x14ac:dyDescent="0.25">
      <c r="A1210" t="str">
        <f t="shared" si="19"/>
        <v>P-1209</v>
      </c>
      <c r="B1210" t="s">
        <v>41</v>
      </c>
      <c r="C1210" t="s">
        <v>2740</v>
      </c>
      <c r="D1210" t="s">
        <v>24</v>
      </c>
      <c r="E1210">
        <v>314100</v>
      </c>
    </row>
    <row r="1211" spans="1:5" x14ac:dyDescent="0.25">
      <c r="A1211" t="str">
        <f t="shared" si="19"/>
        <v>P-1210</v>
      </c>
      <c r="B1211" t="s">
        <v>41</v>
      </c>
      <c r="C1211" t="s">
        <v>2742</v>
      </c>
      <c r="D1211" t="s">
        <v>13</v>
      </c>
      <c r="E1211">
        <v>225000</v>
      </c>
    </row>
    <row r="1212" spans="1:5" x14ac:dyDescent="0.25">
      <c r="A1212" t="str">
        <f t="shared" si="19"/>
        <v>P-1211</v>
      </c>
      <c r="B1212" t="s">
        <v>41</v>
      </c>
      <c r="C1212" t="s">
        <v>2743</v>
      </c>
      <c r="D1212" t="s">
        <v>5</v>
      </c>
      <c r="E1212">
        <v>65700</v>
      </c>
    </row>
    <row r="1213" spans="1:5" x14ac:dyDescent="0.25">
      <c r="A1213" t="str">
        <f t="shared" si="19"/>
        <v>P-1212</v>
      </c>
      <c r="B1213" t="s">
        <v>41</v>
      </c>
      <c r="C1213" t="s">
        <v>2744</v>
      </c>
      <c r="D1213" t="s">
        <v>5</v>
      </c>
      <c r="E1213">
        <v>49500</v>
      </c>
    </row>
    <row r="1214" spans="1:5" x14ac:dyDescent="0.25">
      <c r="A1214" t="str">
        <f t="shared" si="19"/>
        <v>P-1213</v>
      </c>
      <c r="B1214" t="s">
        <v>41</v>
      </c>
      <c r="C1214" t="s">
        <v>2745</v>
      </c>
      <c r="D1214" t="s">
        <v>5</v>
      </c>
      <c r="E1214">
        <v>94500</v>
      </c>
    </row>
    <row r="1215" spans="1:5" x14ac:dyDescent="0.25">
      <c r="A1215" t="str">
        <f t="shared" si="19"/>
        <v>P-1214</v>
      </c>
      <c r="B1215" t="s">
        <v>41</v>
      </c>
      <c r="C1215" t="s">
        <v>2746</v>
      </c>
      <c r="D1215" t="s">
        <v>13</v>
      </c>
      <c r="E1215">
        <v>47700</v>
      </c>
    </row>
    <row r="1216" spans="1:5" x14ac:dyDescent="0.25">
      <c r="A1216" t="str">
        <f t="shared" si="19"/>
        <v>P-1215</v>
      </c>
      <c r="B1216" t="s">
        <v>41</v>
      </c>
      <c r="C1216" t="s">
        <v>2610</v>
      </c>
      <c r="D1216" t="s">
        <v>8</v>
      </c>
      <c r="E1216">
        <v>88200</v>
      </c>
    </row>
    <row r="1217" spans="1:5" x14ac:dyDescent="0.25">
      <c r="A1217" t="str">
        <f t="shared" si="19"/>
        <v>P-1216</v>
      </c>
      <c r="B1217" t="s">
        <v>41</v>
      </c>
      <c r="C1217" t="s">
        <v>2747</v>
      </c>
      <c r="D1217" t="s">
        <v>8</v>
      </c>
      <c r="E1217">
        <v>88200</v>
      </c>
    </row>
    <row r="1218" spans="1:5" x14ac:dyDescent="0.25">
      <c r="A1218" t="str">
        <f t="shared" si="19"/>
        <v>P-1217</v>
      </c>
      <c r="B1218" t="s">
        <v>41</v>
      </c>
      <c r="C1218" t="s">
        <v>2748</v>
      </c>
      <c r="D1218" t="s">
        <v>8</v>
      </c>
      <c r="E1218">
        <v>162000</v>
      </c>
    </row>
    <row r="1219" spans="1:5" x14ac:dyDescent="0.25">
      <c r="A1219" t="str">
        <f t="shared" si="19"/>
        <v>P-1218</v>
      </c>
      <c r="B1219" t="s">
        <v>41</v>
      </c>
      <c r="C1219" t="s">
        <v>2749</v>
      </c>
      <c r="D1219" t="s">
        <v>8</v>
      </c>
      <c r="E1219">
        <v>162000</v>
      </c>
    </row>
    <row r="1220" spans="1:5" x14ac:dyDescent="0.25">
      <c r="A1220" t="str">
        <f t="shared" si="19"/>
        <v>P-1219</v>
      </c>
      <c r="B1220" t="s">
        <v>41</v>
      </c>
      <c r="C1220" t="s">
        <v>2873</v>
      </c>
      <c r="D1220" t="s">
        <v>5</v>
      </c>
      <c r="E1220">
        <v>607500</v>
      </c>
    </row>
    <row r="1221" spans="1:5" x14ac:dyDescent="0.25">
      <c r="A1221" t="str">
        <f t="shared" si="19"/>
        <v>P-1220</v>
      </c>
      <c r="B1221" t="s">
        <v>41</v>
      </c>
      <c r="C1221" t="s">
        <v>2750</v>
      </c>
      <c r="D1221" t="s">
        <v>5</v>
      </c>
      <c r="E1221">
        <v>162000</v>
      </c>
    </row>
    <row r="1222" spans="1:5" x14ac:dyDescent="0.25">
      <c r="A1222" t="str">
        <f t="shared" si="19"/>
        <v>P-1221</v>
      </c>
      <c r="B1222" t="s">
        <v>41</v>
      </c>
      <c r="C1222" t="s">
        <v>2751</v>
      </c>
      <c r="D1222" t="s">
        <v>5</v>
      </c>
      <c r="E1222">
        <v>247500</v>
      </c>
    </row>
    <row r="1223" spans="1:5" x14ac:dyDescent="0.25">
      <c r="A1223" t="str">
        <f t="shared" si="19"/>
        <v>P-1222</v>
      </c>
      <c r="B1223" t="s">
        <v>41</v>
      </c>
      <c r="C1223" t="s">
        <v>2827</v>
      </c>
      <c r="D1223" t="s">
        <v>5</v>
      </c>
      <c r="E1223">
        <v>243000</v>
      </c>
    </row>
    <row r="1224" spans="1:5" x14ac:dyDescent="0.25">
      <c r="A1224" t="str">
        <f t="shared" si="19"/>
        <v>P-1223</v>
      </c>
      <c r="B1224" t="s">
        <v>41</v>
      </c>
      <c r="C1224" t="s">
        <v>2752</v>
      </c>
      <c r="D1224" t="s">
        <v>5</v>
      </c>
      <c r="E1224">
        <v>53100</v>
      </c>
    </row>
    <row r="1225" spans="1:5" x14ac:dyDescent="0.25">
      <c r="A1225" t="str">
        <f t="shared" si="19"/>
        <v>P-1224</v>
      </c>
      <c r="B1225" t="s">
        <v>41</v>
      </c>
      <c r="C1225" t="s">
        <v>2753</v>
      </c>
      <c r="D1225" t="s">
        <v>5</v>
      </c>
      <c r="E1225">
        <v>49500</v>
      </c>
    </row>
    <row r="1226" spans="1:5" x14ac:dyDescent="0.25">
      <c r="A1226" t="str">
        <f t="shared" si="19"/>
        <v>P-1225</v>
      </c>
      <c r="B1226" t="s">
        <v>41</v>
      </c>
      <c r="C1226" t="s">
        <v>2754</v>
      </c>
      <c r="D1226" t="s">
        <v>5</v>
      </c>
      <c r="E1226">
        <v>98100</v>
      </c>
    </row>
    <row r="1227" spans="1:5" x14ac:dyDescent="0.25">
      <c r="A1227" t="str">
        <f t="shared" si="19"/>
        <v>P-1226</v>
      </c>
      <c r="B1227" t="s">
        <v>41</v>
      </c>
      <c r="C1227" t="s">
        <v>2637</v>
      </c>
      <c r="D1227" t="s">
        <v>5</v>
      </c>
      <c r="E1227">
        <v>90000</v>
      </c>
    </row>
    <row r="1228" spans="1:5" x14ac:dyDescent="0.25">
      <c r="A1228" t="str">
        <f t="shared" ref="A1228:A1291" si="20">"P-"&amp;ROW()-1</f>
        <v>P-1227</v>
      </c>
      <c r="B1228" t="s">
        <v>41</v>
      </c>
      <c r="C1228" t="s">
        <v>2755</v>
      </c>
      <c r="D1228" t="s">
        <v>5</v>
      </c>
      <c r="E1228">
        <v>98100</v>
      </c>
    </row>
    <row r="1229" spans="1:5" x14ac:dyDescent="0.25">
      <c r="A1229" t="str">
        <f t="shared" si="20"/>
        <v>P-1228</v>
      </c>
      <c r="B1229" t="s">
        <v>41</v>
      </c>
      <c r="C1229" t="s">
        <v>2756</v>
      </c>
      <c r="D1229" t="s">
        <v>9</v>
      </c>
      <c r="E1229">
        <v>115200</v>
      </c>
    </row>
    <row r="1230" spans="1:5" x14ac:dyDescent="0.25">
      <c r="A1230" t="str">
        <f t="shared" si="20"/>
        <v>P-1229</v>
      </c>
      <c r="B1230" t="s">
        <v>41</v>
      </c>
      <c r="C1230" t="s">
        <v>2757</v>
      </c>
      <c r="D1230" t="s">
        <v>15</v>
      </c>
      <c r="E1230">
        <v>60750</v>
      </c>
    </row>
    <row r="1231" spans="1:5" x14ac:dyDescent="0.25">
      <c r="A1231" t="str">
        <f t="shared" si="20"/>
        <v>P-1230</v>
      </c>
      <c r="B1231" t="s">
        <v>41</v>
      </c>
      <c r="C1231" t="s">
        <v>2758</v>
      </c>
      <c r="D1231" t="s">
        <v>15</v>
      </c>
      <c r="E1231">
        <v>60750</v>
      </c>
    </row>
    <row r="1232" spans="1:5" x14ac:dyDescent="0.25">
      <c r="A1232" t="str">
        <f t="shared" si="20"/>
        <v>P-1231</v>
      </c>
      <c r="B1232" t="s">
        <v>41</v>
      </c>
      <c r="C1232" t="s">
        <v>2759</v>
      </c>
      <c r="D1232" t="s">
        <v>15</v>
      </c>
      <c r="E1232">
        <v>65700</v>
      </c>
    </row>
    <row r="1233" spans="1:5" x14ac:dyDescent="0.25">
      <c r="A1233" t="str">
        <f t="shared" si="20"/>
        <v>P-1232</v>
      </c>
      <c r="B1233" t="s">
        <v>41</v>
      </c>
      <c r="C1233" t="s">
        <v>2760</v>
      </c>
      <c r="D1233" t="s">
        <v>15</v>
      </c>
      <c r="E1233">
        <v>65700</v>
      </c>
    </row>
    <row r="1234" spans="1:5" x14ac:dyDescent="0.25">
      <c r="A1234" t="str">
        <f t="shared" si="20"/>
        <v>P-1233</v>
      </c>
      <c r="B1234" t="s">
        <v>41</v>
      </c>
      <c r="C1234" t="s">
        <v>2761</v>
      </c>
      <c r="D1234" t="s">
        <v>15</v>
      </c>
      <c r="E1234">
        <v>73800</v>
      </c>
    </row>
    <row r="1235" spans="1:5" x14ac:dyDescent="0.25">
      <c r="A1235" t="str">
        <f t="shared" si="20"/>
        <v>P-1234</v>
      </c>
      <c r="B1235" t="s">
        <v>41</v>
      </c>
      <c r="C1235" t="s">
        <v>2762</v>
      </c>
      <c r="D1235" t="s">
        <v>15</v>
      </c>
      <c r="E1235">
        <v>73800</v>
      </c>
    </row>
    <row r="1236" spans="1:5" x14ac:dyDescent="0.25">
      <c r="A1236" t="str">
        <f t="shared" si="20"/>
        <v>P-1235</v>
      </c>
      <c r="B1236" t="s">
        <v>41</v>
      </c>
      <c r="C1236" t="s">
        <v>2763</v>
      </c>
      <c r="D1236" t="s">
        <v>15</v>
      </c>
      <c r="E1236">
        <v>40500</v>
      </c>
    </row>
    <row r="1237" spans="1:5" x14ac:dyDescent="0.25">
      <c r="A1237" t="str">
        <f t="shared" si="20"/>
        <v>P-1236</v>
      </c>
      <c r="B1237" t="s">
        <v>41</v>
      </c>
      <c r="C1237" t="s">
        <v>2764</v>
      </c>
      <c r="D1237" t="s">
        <v>7</v>
      </c>
      <c r="E1237">
        <v>81000</v>
      </c>
    </row>
    <row r="1238" spans="1:5" x14ac:dyDescent="0.25">
      <c r="A1238" t="str">
        <f t="shared" si="20"/>
        <v>P-1237</v>
      </c>
      <c r="B1238" t="s">
        <v>41</v>
      </c>
      <c r="C1238" t="s">
        <v>2614</v>
      </c>
      <c r="D1238" t="s">
        <v>21</v>
      </c>
      <c r="E1238">
        <v>247500</v>
      </c>
    </row>
    <row r="1239" spans="1:5" x14ac:dyDescent="0.25">
      <c r="A1239" t="str">
        <f t="shared" si="20"/>
        <v>P-1238</v>
      </c>
      <c r="B1239" t="s">
        <v>41</v>
      </c>
      <c r="C1239" t="s">
        <v>2615</v>
      </c>
      <c r="D1239" t="s">
        <v>21</v>
      </c>
      <c r="E1239">
        <v>247500</v>
      </c>
    </row>
    <row r="1240" spans="1:5" x14ac:dyDescent="0.25">
      <c r="A1240" t="str">
        <f t="shared" si="20"/>
        <v>P-1239</v>
      </c>
      <c r="B1240" t="s">
        <v>41</v>
      </c>
      <c r="C1240" t="s">
        <v>2765</v>
      </c>
      <c r="D1240" t="s">
        <v>17</v>
      </c>
      <c r="E1240">
        <v>148500</v>
      </c>
    </row>
    <row r="1241" spans="1:5" x14ac:dyDescent="0.25">
      <c r="A1241" t="str">
        <f t="shared" si="20"/>
        <v>P-1240</v>
      </c>
      <c r="B1241" t="s">
        <v>41</v>
      </c>
      <c r="C1241" t="s">
        <v>2767</v>
      </c>
      <c r="D1241" t="s">
        <v>17</v>
      </c>
      <c r="E1241">
        <v>116100</v>
      </c>
    </row>
    <row r="1242" spans="1:5" x14ac:dyDescent="0.25">
      <c r="A1242" t="str">
        <f t="shared" si="20"/>
        <v>P-1241</v>
      </c>
      <c r="B1242" t="s">
        <v>41</v>
      </c>
      <c r="C1242" t="s">
        <v>2769</v>
      </c>
      <c r="D1242" t="s">
        <v>17</v>
      </c>
      <c r="E1242">
        <v>73800</v>
      </c>
    </row>
    <row r="1243" spans="1:5" x14ac:dyDescent="0.25">
      <c r="A1243" t="str">
        <f t="shared" si="20"/>
        <v>P-1242</v>
      </c>
      <c r="B1243" t="s">
        <v>41</v>
      </c>
      <c r="C1243" t="s">
        <v>2772</v>
      </c>
      <c r="D1243" t="s">
        <v>15</v>
      </c>
      <c r="E1243">
        <v>125100</v>
      </c>
    </row>
    <row r="1244" spans="1:5" x14ac:dyDescent="0.25">
      <c r="A1244" t="str">
        <f t="shared" si="20"/>
        <v>P-1243</v>
      </c>
      <c r="B1244" t="s">
        <v>41</v>
      </c>
      <c r="C1244" t="s">
        <v>2773</v>
      </c>
      <c r="D1244" t="s">
        <v>15</v>
      </c>
      <c r="E1244">
        <v>81000</v>
      </c>
    </row>
    <row r="1245" spans="1:5" x14ac:dyDescent="0.25">
      <c r="A1245" t="str">
        <f t="shared" si="20"/>
        <v>P-1244</v>
      </c>
      <c r="B1245" t="s">
        <v>41</v>
      </c>
      <c r="C1245" t="s">
        <v>2774</v>
      </c>
      <c r="D1245" t="s">
        <v>18</v>
      </c>
      <c r="E1245">
        <v>130500</v>
      </c>
    </row>
    <row r="1246" spans="1:5" x14ac:dyDescent="0.25">
      <c r="A1246" t="str">
        <f t="shared" si="20"/>
        <v>P-1245</v>
      </c>
      <c r="B1246" t="s">
        <v>41</v>
      </c>
      <c r="C1246" t="s">
        <v>2775</v>
      </c>
      <c r="D1246" t="s">
        <v>18</v>
      </c>
      <c r="E1246">
        <v>130500</v>
      </c>
    </row>
    <row r="1247" spans="1:5" x14ac:dyDescent="0.25">
      <c r="A1247" t="str">
        <f t="shared" si="20"/>
        <v>P-1246</v>
      </c>
      <c r="B1247" t="s">
        <v>41</v>
      </c>
      <c r="C1247" t="s">
        <v>2778</v>
      </c>
      <c r="D1247" t="s">
        <v>15</v>
      </c>
      <c r="E1247">
        <v>143100</v>
      </c>
    </row>
    <row r="1248" spans="1:5" x14ac:dyDescent="0.25">
      <c r="A1248" t="str">
        <f t="shared" si="20"/>
        <v>P-1247</v>
      </c>
      <c r="B1248" t="s">
        <v>41</v>
      </c>
      <c r="C1248" t="s">
        <v>2779</v>
      </c>
      <c r="D1248" t="s">
        <v>12</v>
      </c>
      <c r="E1248">
        <v>7650</v>
      </c>
    </row>
    <row r="1249" spans="1:5" x14ac:dyDescent="0.25">
      <c r="A1249" t="str">
        <f t="shared" si="20"/>
        <v>P-1248</v>
      </c>
      <c r="B1249" t="s">
        <v>41</v>
      </c>
      <c r="C1249" t="s">
        <v>2780</v>
      </c>
      <c r="D1249" t="s">
        <v>12</v>
      </c>
      <c r="E1249">
        <v>34200</v>
      </c>
    </row>
    <row r="1250" spans="1:5" x14ac:dyDescent="0.25">
      <c r="A1250" t="str">
        <f t="shared" si="20"/>
        <v>P-1249</v>
      </c>
      <c r="B1250" t="s">
        <v>41</v>
      </c>
      <c r="C1250" t="s">
        <v>2781</v>
      </c>
      <c r="D1250" t="s">
        <v>6</v>
      </c>
      <c r="E1250">
        <v>82800</v>
      </c>
    </row>
    <row r="1251" spans="1:5" x14ac:dyDescent="0.25">
      <c r="A1251" t="str">
        <f t="shared" si="20"/>
        <v>P-1250</v>
      </c>
      <c r="B1251" t="s">
        <v>41</v>
      </c>
      <c r="C1251" t="s">
        <v>2832</v>
      </c>
      <c r="D1251" t="s">
        <v>6</v>
      </c>
      <c r="E1251">
        <v>89100</v>
      </c>
    </row>
    <row r="1252" spans="1:5" x14ac:dyDescent="0.25">
      <c r="A1252" t="str">
        <f t="shared" si="20"/>
        <v>P-1251</v>
      </c>
      <c r="B1252" t="s">
        <v>41</v>
      </c>
      <c r="C1252" t="s">
        <v>2783</v>
      </c>
      <c r="D1252" t="s">
        <v>14</v>
      </c>
      <c r="E1252">
        <v>76500</v>
      </c>
    </row>
    <row r="1253" spans="1:5" x14ac:dyDescent="0.25">
      <c r="A1253" t="str">
        <f t="shared" si="20"/>
        <v>P-1252</v>
      </c>
      <c r="B1253" t="s">
        <v>41</v>
      </c>
      <c r="C1253" t="s">
        <v>2784</v>
      </c>
      <c r="D1253" t="s">
        <v>14</v>
      </c>
      <c r="E1253">
        <v>76500</v>
      </c>
    </row>
    <row r="1254" spans="1:5" x14ac:dyDescent="0.25">
      <c r="A1254" t="str">
        <f t="shared" si="20"/>
        <v>P-1253</v>
      </c>
      <c r="B1254" t="s">
        <v>41</v>
      </c>
      <c r="C1254" t="s">
        <v>2643</v>
      </c>
      <c r="D1254" t="s">
        <v>14</v>
      </c>
      <c r="E1254">
        <v>76500</v>
      </c>
    </row>
    <row r="1255" spans="1:5" x14ac:dyDescent="0.25">
      <c r="A1255" t="str">
        <f t="shared" si="20"/>
        <v>P-1254</v>
      </c>
      <c r="B1255" t="s">
        <v>41</v>
      </c>
      <c r="C1255" t="s">
        <v>2785</v>
      </c>
      <c r="D1255" t="s">
        <v>14</v>
      </c>
      <c r="E1255">
        <v>112500</v>
      </c>
    </row>
    <row r="1256" spans="1:5" x14ac:dyDescent="0.25">
      <c r="A1256" t="str">
        <f t="shared" si="20"/>
        <v>P-1255</v>
      </c>
      <c r="B1256" t="s">
        <v>41</v>
      </c>
      <c r="C1256" t="s">
        <v>2786</v>
      </c>
      <c r="D1256" t="s">
        <v>14</v>
      </c>
      <c r="E1256">
        <v>112500</v>
      </c>
    </row>
    <row r="1257" spans="1:5" x14ac:dyDescent="0.25">
      <c r="A1257" t="str">
        <f t="shared" si="20"/>
        <v>P-1256</v>
      </c>
      <c r="B1257" t="s">
        <v>41</v>
      </c>
      <c r="C1257" t="s">
        <v>2787</v>
      </c>
      <c r="D1257" t="s">
        <v>14</v>
      </c>
      <c r="E1257">
        <v>112500</v>
      </c>
    </row>
    <row r="1258" spans="1:5" x14ac:dyDescent="0.25">
      <c r="A1258" t="str">
        <f t="shared" si="20"/>
        <v>P-1257</v>
      </c>
      <c r="B1258" t="s">
        <v>41</v>
      </c>
      <c r="C1258" t="s">
        <v>2789</v>
      </c>
      <c r="D1258" t="s">
        <v>14</v>
      </c>
      <c r="E1258">
        <v>112500</v>
      </c>
    </row>
    <row r="1259" spans="1:5" x14ac:dyDescent="0.25">
      <c r="A1259" t="str">
        <f t="shared" si="20"/>
        <v>P-1258</v>
      </c>
      <c r="B1259" t="s">
        <v>41</v>
      </c>
      <c r="C1259" t="s">
        <v>2620</v>
      </c>
      <c r="D1259" t="s">
        <v>14</v>
      </c>
      <c r="E1259">
        <v>112500</v>
      </c>
    </row>
    <row r="1260" spans="1:5" x14ac:dyDescent="0.25">
      <c r="A1260" t="str">
        <f t="shared" si="20"/>
        <v>P-1259</v>
      </c>
      <c r="B1260" t="s">
        <v>41</v>
      </c>
      <c r="C1260" t="s">
        <v>2622</v>
      </c>
      <c r="D1260" t="s">
        <v>14</v>
      </c>
      <c r="E1260">
        <v>88200</v>
      </c>
    </row>
    <row r="1261" spans="1:5" x14ac:dyDescent="0.25">
      <c r="A1261" t="str">
        <f t="shared" si="20"/>
        <v>P-1260</v>
      </c>
      <c r="B1261" t="s">
        <v>41</v>
      </c>
      <c r="C1261" t="s">
        <v>2644</v>
      </c>
      <c r="D1261" t="s">
        <v>14</v>
      </c>
      <c r="E1261">
        <v>108000</v>
      </c>
    </row>
    <row r="1262" spans="1:5" x14ac:dyDescent="0.25">
      <c r="A1262" t="str">
        <f t="shared" si="20"/>
        <v>P-1261</v>
      </c>
      <c r="B1262" t="s">
        <v>41</v>
      </c>
      <c r="C1262" t="s">
        <v>2623</v>
      </c>
      <c r="D1262" t="s">
        <v>14</v>
      </c>
      <c r="E1262">
        <v>108000</v>
      </c>
    </row>
    <row r="1263" spans="1:5" x14ac:dyDescent="0.25">
      <c r="A1263" t="str">
        <f t="shared" si="20"/>
        <v>P-1262</v>
      </c>
      <c r="B1263" t="s">
        <v>41</v>
      </c>
      <c r="C1263" t="s">
        <v>2791</v>
      </c>
      <c r="D1263" t="s">
        <v>14</v>
      </c>
      <c r="E1263">
        <v>108000</v>
      </c>
    </row>
    <row r="1264" spans="1:5" x14ac:dyDescent="0.25">
      <c r="A1264" t="str">
        <f t="shared" si="20"/>
        <v>P-1263</v>
      </c>
      <c r="B1264" t="s">
        <v>41</v>
      </c>
      <c r="C1264" t="s">
        <v>2792</v>
      </c>
      <c r="D1264" t="s">
        <v>14</v>
      </c>
      <c r="E1264">
        <v>108000</v>
      </c>
    </row>
    <row r="1265" spans="1:5" x14ac:dyDescent="0.25">
      <c r="A1265" t="str">
        <f t="shared" si="20"/>
        <v>P-1264</v>
      </c>
      <c r="B1265" t="s">
        <v>41</v>
      </c>
      <c r="C1265" t="s">
        <v>2645</v>
      </c>
      <c r="D1265" t="s">
        <v>14</v>
      </c>
      <c r="E1265">
        <v>108000</v>
      </c>
    </row>
    <row r="1266" spans="1:5" x14ac:dyDescent="0.25">
      <c r="A1266" t="str">
        <f t="shared" si="20"/>
        <v>P-1265</v>
      </c>
      <c r="B1266" t="s">
        <v>41</v>
      </c>
      <c r="C1266" t="s">
        <v>2793</v>
      </c>
      <c r="D1266" t="s">
        <v>3</v>
      </c>
      <c r="E1266">
        <v>26100</v>
      </c>
    </row>
    <row r="1267" spans="1:5" x14ac:dyDescent="0.25">
      <c r="A1267" t="str">
        <f t="shared" si="20"/>
        <v>P-1266</v>
      </c>
      <c r="B1267" t="s">
        <v>41</v>
      </c>
      <c r="C1267" t="s">
        <v>2794</v>
      </c>
      <c r="D1267" t="s">
        <v>3</v>
      </c>
      <c r="E1267">
        <v>15000</v>
      </c>
    </row>
    <row r="1268" spans="1:5" x14ac:dyDescent="0.25">
      <c r="A1268" t="str">
        <f t="shared" si="20"/>
        <v>P-1267</v>
      </c>
      <c r="B1268" t="s">
        <v>41</v>
      </c>
      <c r="C1268" t="s">
        <v>2795</v>
      </c>
      <c r="D1268" t="s">
        <v>3</v>
      </c>
      <c r="E1268">
        <v>34200</v>
      </c>
    </row>
    <row r="1269" spans="1:5" x14ac:dyDescent="0.25">
      <c r="A1269" t="str">
        <f t="shared" si="20"/>
        <v>P-1268</v>
      </c>
      <c r="B1269" t="s">
        <v>41</v>
      </c>
      <c r="C1269" t="s">
        <v>2796</v>
      </c>
      <c r="D1269" t="s">
        <v>3</v>
      </c>
      <c r="E1269">
        <v>40500</v>
      </c>
    </row>
    <row r="1270" spans="1:5" x14ac:dyDescent="0.25">
      <c r="A1270" t="str">
        <f t="shared" si="20"/>
        <v>P-1269</v>
      </c>
      <c r="B1270" t="s">
        <v>41</v>
      </c>
      <c r="C1270" t="s">
        <v>2797</v>
      </c>
      <c r="D1270" t="s">
        <v>3</v>
      </c>
      <c r="E1270">
        <v>29700</v>
      </c>
    </row>
    <row r="1271" spans="1:5" x14ac:dyDescent="0.25">
      <c r="A1271" t="str">
        <f t="shared" si="20"/>
        <v>P-1270</v>
      </c>
      <c r="B1271" t="s">
        <v>41</v>
      </c>
      <c r="C1271" t="s">
        <v>2798</v>
      </c>
      <c r="D1271" t="s">
        <v>3</v>
      </c>
      <c r="E1271">
        <v>25200</v>
      </c>
    </row>
    <row r="1272" spans="1:5" x14ac:dyDescent="0.25">
      <c r="A1272" t="str">
        <f t="shared" si="20"/>
        <v>P-1271</v>
      </c>
      <c r="B1272" t="s">
        <v>41</v>
      </c>
      <c r="C1272" t="s">
        <v>2799</v>
      </c>
      <c r="D1272" t="s">
        <v>3</v>
      </c>
      <c r="E1272">
        <v>34200</v>
      </c>
    </row>
    <row r="1273" spans="1:5" x14ac:dyDescent="0.25">
      <c r="A1273" t="str">
        <f t="shared" si="20"/>
        <v>P-1272</v>
      </c>
      <c r="B1273" t="s">
        <v>41</v>
      </c>
      <c r="C1273" t="s">
        <v>2800</v>
      </c>
      <c r="D1273" t="s">
        <v>3</v>
      </c>
      <c r="E1273">
        <v>26500</v>
      </c>
    </row>
    <row r="1274" spans="1:5" x14ac:dyDescent="0.25">
      <c r="A1274" t="str">
        <f t="shared" si="20"/>
        <v>P-1273</v>
      </c>
      <c r="B1274" t="s">
        <v>41</v>
      </c>
      <c r="C1274" t="s">
        <v>2801</v>
      </c>
      <c r="D1274" t="s">
        <v>3</v>
      </c>
      <c r="E1274">
        <v>15000</v>
      </c>
    </row>
    <row r="1275" spans="1:5" x14ac:dyDescent="0.25">
      <c r="A1275" t="str">
        <f t="shared" si="20"/>
        <v>P-1274</v>
      </c>
      <c r="B1275" t="s">
        <v>41</v>
      </c>
      <c r="C1275" t="s">
        <v>2802</v>
      </c>
      <c r="D1275" t="s">
        <v>3</v>
      </c>
      <c r="E1275">
        <v>35100</v>
      </c>
    </row>
    <row r="1276" spans="1:5" x14ac:dyDescent="0.25">
      <c r="A1276" t="str">
        <f t="shared" si="20"/>
        <v>P-1275</v>
      </c>
      <c r="B1276" t="s">
        <v>41</v>
      </c>
      <c r="C1276" t="s">
        <v>2803</v>
      </c>
      <c r="D1276" t="s">
        <v>3</v>
      </c>
      <c r="E1276">
        <v>36900</v>
      </c>
    </row>
    <row r="1277" spans="1:5" x14ac:dyDescent="0.25">
      <c r="A1277" t="str">
        <f t="shared" si="20"/>
        <v>P-1276</v>
      </c>
      <c r="B1277" t="s">
        <v>41</v>
      </c>
      <c r="C1277" t="s">
        <v>2804</v>
      </c>
      <c r="D1277" t="s">
        <v>3</v>
      </c>
      <c r="E1277">
        <v>29700</v>
      </c>
    </row>
    <row r="1278" spans="1:5" x14ac:dyDescent="0.25">
      <c r="A1278" t="str">
        <f t="shared" si="20"/>
        <v>P-1277</v>
      </c>
      <c r="B1278" t="s">
        <v>41</v>
      </c>
      <c r="C1278" t="s">
        <v>2805</v>
      </c>
      <c r="D1278" t="s">
        <v>3</v>
      </c>
      <c r="E1278">
        <v>26100</v>
      </c>
    </row>
    <row r="1279" spans="1:5" x14ac:dyDescent="0.25">
      <c r="A1279" t="str">
        <f t="shared" si="20"/>
        <v>P-1278</v>
      </c>
      <c r="B1279" t="s">
        <v>41</v>
      </c>
      <c r="C1279" t="s">
        <v>2807</v>
      </c>
      <c r="D1279" t="s">
        <v>3</v>
      </c>
      <c r="E1279">
        <v>29700</v>
      </c>
    </row>
    <row r="1280" spans="1:5" x14ac:dyDescent="0.25">
      <c r="A1280" t="str">
        <f t="shared" si="20"/>
        <v>P-1279</v>
      </c>
      <c r="B1280" t="s">
        <v>41</v>
      </c>
      <c r="C1280" t="s">
        <v>2808</v>
      </c>
      <c r="D1280" t="s">
        <v>3</v>
      </c>
      <c r="E1280">
        <v>34200</v>
      </c>
    </row>
    <row r="1281" spans="1:5" x14ac:dyDescent="0.25">
      <c r="A1281" t="str">
        <f t="shared" si="20"/>
        <v>P-1280</v>
      </c>
      <c r="B1281" t="s">
        <v>41</v>
      </c>
      <c r="C1281" t="s">
        <v>2809</v>
      </c>
      <c r="D1281" t="s">
        <v>3</v>
      </c>
      <c r="E1281">
        <v>27000</v>
      </c>
    </row>
    <row r="1282" spans="1:5" x14ac:dyDescent="0.25">
      <c r="A1282" t="str">
        <f t="shared" si="20"/>
        <v>P-1281</v>
      </c>
      <c r="B1282" t="s">
        <v>41</v>
      </c>
      <c r="C1282" t="s">
        <v>2810</v>
      </c>
      <c r="D1282" t="s">
        <v>10</v>
      </c>
      <c r="E1282">
        <v>348300</v>
      </c>
    </row>
    <row r="1283" spans="1:5" x14ac:dyDescent="0.25">
      <c r="A1283" t="str">
        <f t="shared" si="20"/>
        <v>P-1282</v>
      </c>
      <c r="B1283" t="s">
        <v>41</v>
      </c>
      <c r="C1283" t="s">
        <v>2811</v>
      </c>
      <c r="D1283" t="s">
        <v>7</v>
      </c>
      <c r="E1283">
        <v>207000</v>
      </c>
    </row>
    <row r="1284" spans="1:5" x14ac:dyDescent="0.25">
      <c r="A1284" t="str">
        <f t="shared" si="20"/>
        <v>P-1283</v>
      </c>
      <c r="B1284" t="s">
        <v>42</v>
      </c>
      <c r="C1284" t="s">
        <v>22</v>
      </c>
      <c r="D1284" t="s">
        <v>9</v>
      </c>
      <c r="E1284">
        <v>489300</v>
      </c>
    </row>
    <row r="1285" spans="1:5" x14ac:dyDescent="0.25">
      <c r="A1285" t="str">
        <f t="shared" si="20"/>
        <v>P-1284</v>
      </c>
      <c r="B1285" t="s">
        <v>42</v>
      </c>
      <c r="C1285" t="s">
        <v>25</v>
      </c>
      <c r="D1285" t="s">
        <v>9</v>
      </c>
      <c r="E1285">
        <v>489300</v>
      </c>
    </row>
    <row r="1286" spans="1:5" x14ac:dyDescent="0.25">
      <c r="A1286" t="str">
        <f t="shared" si="20"/>
        <v>P-1285</v>
      </c>
      <c r="B1286" t="s">
        <v>42</v>
      </c>
      <c r="C1286" t="s">
        <v>23</v>
      </c>
      <c r="D1286" t="s">
        <v>9</v>
      </c>
      <c r="E1286">
        <v>489300</v>
      </c>
    </row>
    <row r="1287" spans="1:5" x14ac:dyDescent="0.25">
      <c r="A1287" t="str">
        <f t="shared" si="20"/>
        <v>P-1286</v>
      </c>
      <c r="B1287" t="s">
        <v>42</v>
      </c>
      <c r="C1287" t="s">
        <v>2624</v>
      </c>
      <c r="D1287" t="s">
        <v>19</v>
      </c>
      <c r="E1287">
        <v>57150</v>
      </c>
    </row>
    <row r="1288" spans="1:5" x14ac:dyDescent="0.25">
      <c r="A1288" t="str">
        <f t="shared" si="20"/>
        <v>P-1287</v>
      </c>
      <c r="B1288" t="s">
        <v>42</v>
      </c>
      <c r="C1288" t="s">
        <v>2646</v>
      </c>
      <c r="D1288" t="s">
        <v>19</v>
      </c>
      <c r="E1288">
        <v>65700</v>
      </c>
    </row>
    <row r="1289" spans="1:5" x14ac:dyDescent="0.25">
      <c r="A1289" t="str">
        <f t="shared" si="20"/>
        <v>P-1288</v>
      </c>
      <c r="B1289" t="s">
        <v>42</v>
      </c>
      <c r="C1289" t="s">
        <v>2626</v>
      </c>
      <c r="D1289" t="s">
        <v>19</v>
      </c>
      <c r="E1289">
        <v>80100</v>
      </c>
    </row>
    <row r="1290" spans="1:5" x14ac:dyDescent="0.25">
      <c r="A1290" t="str">
        <f t="shared" si="20"/>
        <v>P-1289</v>
      </c>
      <c r="B1290" t="s">
        <v>42</v>
      </c>
      <c r="C1290" t="s">
        <v>2647</v>
      </c>
      <c r="D1290" t="s">
        <v>18</v>
      </c>
      <c r="E1290">
        <v>261000</v>
      </c>
    </row>
    <row r="1291" spans="1:5" x14ac:dyDescent="0.25">
      <c r="A1291" t="str">
        <f t="shared" si="20"/>
        <v>P-1290</v>
      </c>
      <c r="B1291" t="s">
        <v>42</v>
      </c>
      <c r="C1291" t="s">
        <v>2853</v>
      </c>
      <c r="D1291" t="s">
        <v>15</v>
      </c>
      <c r="E1291">
        <v>629300</v>
      </c>
    </row>
    <row r="1292" spans="1:5" x14ac:dyDescent="0.25">
      <c r="A1292" t="str">
        <f t="shared" ref="A1292:A1355" si="21">"P-"&amp;ROW()-1</f>
        <v>P-1291</v>
      </c>
      <c r="B1292" t="s">
        <v>42</v>
      </c>
      <c r="C1292" t="s">
        <v>2855</v>
      </c>
      <c r="D1292" t="s">
        <v>15</v>
      </c>
      <c r="E1292">
        <v>629300</v>
      </c>
    </row>
    <row r="1293" spans="1:5" x14ac:dyDescent="0.25">
      <c r="A1293" t="str">
        <f t="shared" si="21"/>
        <v>P-1292</v>
      </c>
      <c r="B1293" t="s">
        <v>42</v>
      </c>
      <c r="C1293" t="s">
        <v>2648</v>
      </c>
      <c r="D1293" t="s">
        <v>16</v>
      </c>
      <c r="E1293">
        <v>153000</v>
      </c>
    </row>
    <row r="1294" spans="1:5" x14ac:dyDescent="0.25">
      <c r="A1294" t="str">
        <f t="shared" si="21"/>
        <v>P-1293</v>
      </c>
      <c r="B1294" t="s">
        <v>42</v>
      </c>
      <c r="C1294" t="s">
        <v>2812</v>
      </c>
      <c r="D1294" t="s">
        <v>16</v>
      </c>
      <c r="E1294">
        <v>153000</v>
      </c>
    </row>
    <row r="1295" spans="1:5" x14ac:dyDescent="0.25">
      <c r="A1295" t="str">
        <f t="shared" si="21"/>
        <v>P-1294</v>
      </c>
      <c r="B1295" t="s">
        <v>42</v>
      </c>
      <c r="C1295" t="s">
        <v>2649</v>
      </c>
      <c r="D1295" t="s">
        <v>16</v>
      </c>
      <c r="E1295">
        <v>349300</v>
      </c>
    </row>
    <row r="1296" spans="1:5" x14ac:dyDescent="0.25">
      <c r="A1296" t="str">
        <f t="shared" si="21"/>
        <v>P-1295</v>
      </c>
      <c r="B1296" t="s">
        <v>42</v>
      </c>
      <c r="C1296" t="s">
        <v>2627</v>
      </c>
      <c r="D1296" t="s">
        <v>16</v>
      </c>
      <c r="E1296">
        <v>349300</v>
      </c>
    </row>
    <row r="1297" spans="1:5" x14ac:dyDescent="0.25">
      <c r="A1297" t="str">
        <f t="shared" si="21"/>
        <v>P-1296</v>
      </c>
      <c r="B1297" t="s">
        <v>42</v>
      </c>
      <c r="C1297" t="s">
        <v>2650</v>
      </c>
      <c r="D1297" t="s">
        <v>16</v>
      </c>
      <c r="E1297">
        <v>349300</v>
      </c>
    </row>
    <row r="1298" spans="1:5" x14ac:dyDescent="0.25">
      <c r="A1298" t="str">
        <f t="shared" si="21"/>
        <v>P-1297</v>
      </c>
      <c r="B1298" t="s">
        <v>42</v>
      </c>
      <c r="C1298" t="s">
        <v>2652</v>
      </c>
      <c r="D1298" t="s">
        <v>11</v>
      </c>
      <c r="E1298">
        <v>198000</v>
      </c>
    </row>
    <row r="1299" spans="1:5" x14ac:dyDescent="0.25">
      <c r="A1299" t="str">
        <f t="shared" si="21"/>
        <v>P-1298</v>
      </c>
      <c r="B1299" t="s">
        <v>42</v>
      </c>
      <c r="C1299" t="s">
        <v>2833</v>
      </c>
      <c r="D1299" t="s">
        <v>11</v>
      </c>
      <c r="E1299">
        <v>198000</v>
      </c>
    </row>
    <row r="1300" spans="1:5" x14ac:dyDescent="0.25">
      <c r="A1300" t="str">
        <f t="shared" si="21"/>
        <v>P-1299</v>
      </c>
      <c r="B1300" t="s">
        <v>42</v>
      </c>
      <c r="C1300" t="s">
        <v>2653</v>
      </c>
      <c r="D1300" t="s">
        <v>12</v>
      </c>
      <c r="E1300">
        <v>12600</v>
      </c>
    </row>
    <row r="1301" spans="1:5" x14ac:dyDescent="0.25">
      <c r="A1301" t="str">
        <f t="shared" si="21"/>
        <v>P-1300</v>
      </c>
      <c r="B1301" t="s">
        <v>42</v>
      </c>
      <c r="C1301" t="s">
        <v>2654</v>
      </c>
      <c r="D1301" t="s">
        <v>15</v>
      </c>
      <c r="E1301">
        <v>261000</v>
      </c>
    </row>
    <row r="1302" spans="1:5" x14ac:dyDescent="0.25">
      <c r="A1302" t="str">
        <f t="shared" si="21"/>
        <v>P-1301</v>
      </c>
      <c r="B1302" t="s">
        <v>42</v>
      </c>
      <c r="C1302" t="s">
        <v>2655</v>
      </c>
      <c r="D1302" t="s">
        <v>15</v>
      </c>
      <c r="E1302">
        <v>261000</v>
      </c>
    </row>
    <row r="1303" spans="1:5" x14ac:dyDescent="0.25">
      <c r="A1303" t="str">
        <f t="shared" si="21"/>
        <v>P-1302</v>
      </c>
      <c r="B1303" t="s">
        <v>42</v>
      </c>
      <c r="C1303" t="s">
        <v>2591</v>
      </c>
      <c r="D1303" t="s">
        <v>18</v>
      </c>
      <c r="E1303">
        <v>144000</v>
      </c>
    </row>
    <row r="1304" spans="1:5" x14ac:dyDescent="0.25">
      <c r="A1304" t="str">
        <f t="shared" si="21"/>
        <v>P-1303</v>
      </c>
      <c r="B1304" t="s">
        <v>42</v>
      </c>
      <c r="C1304" t="s">
        <v>2592</v>
      </c>
      <c r="D1304" t="s">
        <v>18</v>
      </c>
      <c r="E1304">
        <v>144000</v>
      </c>
    </row>
    <row r="1305" spans="1:5" x14ac:dyDescent="0.25">
      <c r="A1305" t="str">
        <f t="shared" si="21"/>
        <v>P-1304</v>
      </c>
      <c r="B1305" t="s">
        <v>42</v>
      </c>
      <c r="C1305" t="s">
        <v>2656</v>
      </c>
      <c r="D1305" t="s">
        <v>15</v>
      </c>
      <c r="E1305">
        <v>243000</v>
      </c>
    </row>
    <row r="1306" spans="1:5" x14ac:dyDescent="0.25">
      <c r="A1306" t="str">
        <f t="shared" si="21"/>
        <v>P-1305</v>
      </c>
      <c r="B1306" t="s">
        <v>42</v>
      </c>
      <c r="C1306" t="s">
        <v>2657</v>
      </c>
      <c r="D1306" t="s">
        <v>15</v>
      </c>
      <c r="E1306">
        <v>243000</v>
      </c>
    </row>
    <row r="1307" spans="1:5" x14ac:dyDescent="0.25">
      <c r="A1307" t="str">
        <f t="shared" si="21"/>
        <v>P-1306</v>
      </c>
      <c r="B1307" t="s">
        <v>42</v>
      </c>
      <c r="C1307" t="s">
        <v>2658</v>
      </c>
      <c r="D1307" t="s">
        <v>15</v>
      </c>
      <c r="E1307">
        <v>81000</v>
      </c>
    </row>
    <row r="1308" spans="1:5" x14ac:dyDescent="0.25">
      <c r="A1308" t="str">
        <f t="shared" si="21"/>
        <v>P-1307</v>
      </c>
      <c r="B1308" t="s">
        <v>42</v>
      </c>
      <c r="C1308" t="s">
        <v>2659</v>
      </c>
      <c r="D1308" t="s">
        <v>15</v>
      </c>
      <c r="E1308">
        <v>78750</v>
      </c>
    </row>
    <row r="1309" spans="1:5" x14ac:dyDescent="0.25">
      <c r="A1309" t="str">
        <f t="shared" si="21"/>
        <v>P-1308</v>
      </c>
      <c r="B1309" t="s">
        <v>42</v>
      </c>
      <c r="C1309" t="s">
        <v>2660</v>
      </c>
      <c r="D1309" t="s">
        <v>5</v>
      </c>
      <c r="E1309">
        <v>41400</v>
      </c>
    </row>
    <row r="1310" spans="1:5" x14ac:dyDescent="0.25">
      <c r="A1310" t="str">
        <f t="shared" si="21"/>
        <v>P-1309</v>
      </c>
      <c r="B1310" t="s">
        <v>42</v>
      </c>
      <c r="C1310" t="s">
        <v>2661</v>
      </c>
      <c r="D1310" t="s">
        <v>5</v>
      </c>
      <c r="E1310">
        <v>98100</v>
      </c>
    </row>
    <row r="1311" spans="1:5" x14ac:dyDescent="0.25">
      <c r="A1311" t="str">
        <f t="shared" si="21"/>
        <v>P-1310</v>
      </c>
      <c r="B1311" t="s">
        <v>42</v>
      </c>
      <c r="C1311" t="s">
        <v>2662</v>
      </c>
      <c r="D1311" t="s">
        <v>5</v>
      </c>
      <c r="E1311">
        <v>107100</v>
      </c>
    </row>
    <row r="1312" spans="1:5" x14ac:dyDescent="0.25">
      <c r="A1312" t="str">
        <f t="shared" si="21"/>
        <v>P-1311</v>
      </c>
      <c r="B1312" t="s">
        <v>42</v>
      </c>
      <c r="C1312" t="s">
        <v>2594</v>
      </c>
      <c r="D1312" t="s">
        <v>3</v>
      </c>
      <c r="E1312">
        <v>17100</v>
      </c>
    </row>
    <row r="1313" spans="1:5" x14ac:dyDescent="0.25">
      <c r="A1313" t="str">
        <f t="shared" si="21"/>
        <v>P-1312</v>
      </c>
      <c r="B1313" t="s">
        <v>42</v>
      </c>
      <c r="C1313" t="s">
        <v>2663</v>
      </c>
      <c r="D1313" t="s">
        <v>3</v>
      </c>
      <c r="E1313">
        <v>27000</v>
      </c>
    </row>
    <row r="1314" spans="1:5" x14ac:dyDescent="0.25">
      <c r="A1314" t="str">
        <f t="shared" si="21"/>
        <v>P-1313</v>
      </c>
      <c r="B1314" t="s">
        <v>42</v>
      </c>
      <c r="C1314" t="s">
        <v>2596</v>
      </c>
      <c r="D1314" t="s">
        <v>3</v>
      </c>
      <c r="E1314">
        <v>13050</v>
      </c>
    </row>
    <row r="1315" spans="1:5" x14ac:dyDescent="0.25">
      <c r="A1315" t="str">
        <f t="shared" si="21"/>
        <v>P-1314</v>
      </c>
      <c r="B1315" t="s">
        <v>42</v>
      </c>
      <c r="C1315" t="s">
        <v>2664</v>
      </c>
      <c r="D1315" t="s">
        <v>3</v>
      </c>
      <c r="E1315">
        <v>18000</v>
      </c>
    </row>
    <row r="1316" spans="1:5" x14ac:dyDescent="0.25">
      <c r="A1316" t="str">
        <f t="shared" si="21"/>
        <v>P-1315</v>
      </c>
      <c r="B1316" t="s">
        <v>42</v>
      </c>
      <c r="C1316" t="s">
        <v>2631</v>
      </c>
      <c r="D1316" t="s">
        <v>3</v>
      </c>
      <c r="E1316">
        <v>27000</v>
      </c>
    </row>
    <row r="1317" spans="1:5" x14ac:dyDescent="0.25">
      <c r="A1317" t="str">
        <f t="shared" si="21"/>
        <v>P-1316</v>
      </c>
      <c r="B1317" t="s">
        <v>42</v>
      </c>
      <c r="C1317" t="s">
        <v>2665</v>
      </c>
      <c r="D1317" t="s">
        <v>3</v>
      </c>
      <c r="E1317">
        <v>14400</v>
      </c>
    </row>
    <row r="1318" spans="1:5" x14ac:dyDescent="0.25">
      <c r="A1318" t="str">
        <f t="shared" si="21"/>
        <v>P-1317</v>
      </c>
      <c r="B1318" t="s">
        <v>42</v>
      </c>
      <c r="C1318" t="s">
        <v>2666</v>
      </c>
      <c r="D1318" t="s">
        <v>7</v>
      </c>
      <c r="E1318">
        <v>62100</v>
      </c>
    </row>
    <row r="1319" spans="1:5" x14ac:dyDescent="0.25">
      <c r="A1319" t="str">
        <f t="shared" si="21"/>
        <v>P-1318</v>
      </c>
      <c r="B1319" t="s">
        <v>42</v>
      </c>
      <c r="C1319" t="s">
        <v>2667</v>
      </c>
      <c r="D1319" t="s">
        <v>7</v>
      </c>
      <c r="E1319">
        <v>38700</v>
      </c>
    </row>
    <row r="1320" spans="1:5" x14ac:dyDescent="0.25">
      <c r="A1320" t="str">
        <f t="shared" si="21"/>
        <v>P-1319</v>
      </c>
      <c r="B1320" t="s">
        <v>42</v>
      </c>
      <c r="C1320" t="s">
        <v>2668</v>
      </c>
      <c r="D1320" t="s">
        <v>18</v>
      </c>
      <c r="E1320">
        <v>103500</v>
      </c>
    </row>
    <row r="1321" spans="1:5" x14ac:dyDescent="0.25">
      <c r="A1321" t="str">
        <f t="shared" si="21"/>
        <v>P-1320</v>
      </c>
      <c r="B1321" t="s">
        <v>42</v>
      </c>
      <c r="C1321" t="s">
        <v>2815</v>
      </c>
      <c r="D1321" t="s">
        <v>16</v>
      </c>
      <c r="E1321">
        <v>170100</v>
      </c>
    </row>
    <row r="1322" spans="1:5" x14ac:dyDescent="0.25">
      <c r="A1322" t="str">
        <f t="shared" si="21"/>
        <v>P-1321</v>
      </c>
      <c r="B1322" t="s">
        <v>42</v>
      </c>
      <c r="C1322" t="s">
        <v>2816</v>
      </c>
      <c r="D1322" t="s">
        <v>16</v>
      </c>
      <c r="E1322">
        <v>197100</v>
      </c>
    </row>
    <row r="1323" spans="1:5" x14ac:dyDescent="0.25">
      <c r="A1323" t="str">
        <f t="shared" si="21"/>
        <v>P-1322</v>
      </c>
      <c r="B1323" t="s">
        <v>42</v>
      </c>
      <c r="C1323" t="s">
        <v>2669</v>
      </c>
      <c r="D1323" t="s">
        <v>16</v>
      </c>
      <c r="E1323">
        <v>170100</v>
      </c>
    </row>
    <row r="1324" spans="1:5" x14ac:dyDescent="0.25">
      <c r="A1324" t="str">
        <f t="shared" si="21"/>
        <v>P-1323</v>
      </c>
      <c r="B1324" t="s">
        <v>42</v>
      </c>
      <c r="C1324" t="s">
        <v>2817</v>
      </c>
      <c r="D1324" t="s">
        <v>16</v>
      </c>
      <c r="E1324">
        <v>170100</v>
      </c>
    </row>
    <row r="1325" spans="1:5" x14ac:dyDescent="0.25">
      <c r="A1325" t="str">
        <f t="shared" si="21"/>
        <v>P-1324</v>
      </c>
      <c r="B1325" t="s">
        <v>42</v>
      </c>
      <c r="C1325" t="s">
        <v>2670</v>
      </c>
      <c r="D1325" t="s">
        <v>7</v>
      </c>
      <c r="E1325">
        <v>75000</v>
      </c>
    </row>
    <row r="1326" spans="1:5" x14ac:dyDescent="0.25">
      <c r="A1326" t="str">
        <f t="shared" si="21"/>
        <v>P-1325</v>
      </c>
      <c r="B1326" t="s">
        <v>42</v>
      </c>
      <c r="C1326" t="s">
        <v>2671</v>
      </c>
      <c r="D1326" t="s">
        <v>21</v>
      </c>
      <c r="E1326">
        <v>355500</v>
      </c>
    </row>
    <row r="1327" spans="1:5" x14ac:dyDescent="0.25">
      <c r="A1327" t="str">
        <f t="shared" si="21"/>
        <v>P-1326</v>
      </c>
      <c r="B1327" t="s">
        <v>42</v>
      </c>
      <c r="C1327" t="s">
        <v>2672</v>
      </c>
      <c r="D1327" t="s">
        <v>21</v>
      </c>
      <c r="E1327">
        <v>360000</v>
      </c>
    </row>
    <row r="1328" spans="1:5" x14ac:dyDescent="0.25">
      <c r="A1328" t="str">
        <f t="shared" si="21"/>
        <v>P-1327</v>
      </c>
      <c r="B1328" t="s">
        <v>42</v>
      </c>
      <c r="C1328" t="s">
        <v>2874</v>
      </c>
      <c r="D1328" t="s">
        <v>18</v>
      </c>
      <c r="E1328">
        <v>321000</v>
      </c>
    </row>
    <row r="1329" spans="1:5" x14ac:dyDescent="0.25">
      <c r="A1329" t="str">
        <f t="shared" si="21"/>
        <v>P-1328</v>
      </c>
      <c r="B1329" t="s">
        <v>42</v>
      </c>
      <c r="C1329" t="s">
        <v>2673</v>
      </c>
      <c r="D1329" t="s">
        <v>18</v>
      </c>
      <c r="E1329">
        <v>235500</v>
      </c>
    </row>
    <row r="1330" spans="1:5" x14ac:dyDescent="0.25">
      <c r="A1330" t="str">
        <f t="shared" si="21"/>
        <v>P-1329</v>
      </c>
      <c r="B1330" t="s">
        <v>42</v>
      </c>
      <c r="C1330" t="s">
        <v>2674</v>
      </c>
      <c r="D1330" t="s">
        <v>18</v>
      </c>
      <c r="E1330">
        <v>100000</v>
      </c>
    </row>
    <row r="1331" spans="1:5" x14ac:dyDescent="0.25">
      <c r="A1331" t="str">
        <f t="shared" si="21"/>
        <v>P-1330</v>
      </c>
      <c r="B1331" t="s">
        <v>42</v>
      </c>
      <c r="C1331" t="s">
        <v>2834</v>
      </c>
      <c r="D1331" t="s">
        <v>18</v>
      </c>
      <c r="E1331">
        <v>272000</v>
      </c>
    </row>
    <row r="1332" spans="1:5" x14ac:dyDescent="0.25">
      <c r="A1332" t="str">
        <f t="shared" si="21"/>
        <v>P-1331</v>
      </c>
      <c r="B1332" t="s">
        <v>42</v>
      </c>
      <c r="C1332" t="s">
        <v>2675</v>
      </c>
      <c r="D1332" t="s">
        <v>18</v>
      </c>
      <c r="E1332">
        <v>172000</v>
      </c>
    </row>
    <row r="1333" spans="1:5" x14ac:dyDescent="0.25">
      <c r="A1333" t="str">
        <f t="shared" si="21"/>
        <v>P-1332</v>
      </c>
      <c r="B1333" t="s">
        <v>42</v>
      </c>
      <c r="C1333" t="s">
        <v>2835</v>
      </c>
      <c r="D1333" t="s">
        <v>18</v>
      </c>
      <c r="E1333">
        <v>117000</v>
      </c>
    </row>
    <row r="1334" spans="1:5" x14ac:dyDescent="0.25">
      <c r="A1334" t="str">
        <f t="shared" si="21"/>
        <v>P-1333</v>
      </c>
      <c r="B1334" t="s">
        <v>42</v>
      </c>
      <c r="C1334" t="s">
        <v>2818</v>
      </c>
      <c r="D1334" t="s">
        <v>18</v>
      </c>
      <c r="E1334">
        <v>207000</v>
      </c>
    </row>
    <row r="1335" spans="1:5" x14ac:dyDescent="0.25">
      <c r="A1335" t="str">
        <f t="shared" si="21"/>
        <v>P-1334</v>
      </c>
      <c r="B1335" t="s">
        <v>42</v>
      </c>
      <c r="C1335" t="s">
        <v>2858</v>
      </c>
      <c r="D1335" t="s">
        <v>18</v>
      </c>
      <c r="E1335">
        <v>207000</v>
      </c>
    </row>
    <row r="1336" spans="1:5" x14ac:dyDescent="0.25">
      <c r="A1336" t="str">
        <f t="shared" si="21"/>
        <v>P-1335</v>
      </c>
      <c r="B1336" t="s">
        <v>42</v>
      </c>
      <c r="C1336" t="s">
        <v>2819</v>
      </c>
      <c r="D1336" t="s">
        <v>18</v>
      </c>
      <c r="E1336">
        <v>224100</v>
      </c>
    </row>
    <row r="1337" spans="1:5" x14ac:dyDescent="0.25">
      <c r="A1337" t="str">
        <f t="shared" si="21"/>
        <v>P-1336</v>
      </c>
      <c r="B1337" t="s">
        <v>42</v>
      </c>
      <c r="C1337" t="s">
        <v>2836</v>
      </c>
      <c r="D1337" t="s">
        <v>18</v>
      </c>
      <c r="E1337">
        <v>207000</v>
      </c>
    </row>
    <row r="1338" spans="1:5" x14ac:dyDescent="0.25">
      <c r="A1338" t="str">
        <f t="shared" si="21"/>
        <v>P-1337</v>
      </c>
      <c r="B1338" t="s">
        <v>42</v>
      </c>
      <c r="C1338" t="s">
        <v>2677</v>
      </c>
      <c r="D1338" t="s">
        <v>9</v>
      </c>
      <c r="E1338">
        <v>50000</v>
      </c>
    </row>
    <row r="1339" spans="1:5" x14ac:dyDescent="0.25">
      <c r="A1339" t="str">
        <f t="shared" si="21"/>
        <v>P-1338</v>
      </c>
      <c r="B1339" t="s">
        <v>42</v>
      </c>
      <c r="C1339" t="s">
        <v>2837</v>
      </c>
      <c r="D1339" t="s">
        <v>9</v>
      </c>
      <c r="E1339">
        <v>80000</v>
      </c>
    </row>
    <row r="1340" spans="1:5" x14ac:dyDescent="0.25">
      <c r="A1340" t="str">
        <f t="shared" si="21"/>
        <v>P-1339</v>
      </c>
      <c r="B1340" t="s">
        <v>42</v>
      </c>
      <c r="C1340" t="s">
        <v>2679</v>
      </c>
      <c r="D1340" t="s">
        <v>9</v>
      </c>
      <c r="E1340">
        <v>170000</v>
      </c>
    </row>
    <row r="1341" spans="1:5" x14ac:dyDescent="0.25">
      <c r="A1341" t="str">
        <f t="shared" si="21"/>
        <v>P-1340</v>
      </c>
      <c r="B1341" t="s">
        <v>42</v>
      </c>
      <c r="C1341" t="s">
        <v>2820</v>
      </c>
      <c r="D1341" t="s">
        <v>9</v>
      </c>
      <c r="E1341">
        <v>89100</v>
      </c>
    </row>
    <row r="1342" spans="1:5" x14ac:dyDescent="0.25">
      <c r="A1342" t="str">
        <f t="shared" si="21"/>
        <v>P-1341</v>
      </c>
      <c r="B1342" t="s">
        <v>42</v>
      </c>
      <c r="C1342" t="s">
        <v>2680</v>
      </c>
      <c r="D1342" t="s">
        <v>11</v>
      </c>
      <c r="E1342">
        <v>76500</v>
      </c>
    </row>
    <row r="1343" spans="1:5" x14ac:dyDescent="0.25">
      <c r="A1343" t="str">
        <f t="shared" si="21"/>
        <v>P-1342</v>
      </c>
      <c r="B1343" t="s">
        <v>42</v>
      </c>
      <c r="C1343" t="s">
        <v>2681</v>
      </c>
      <c r="D1343" t="s">
        <v>11</v>
      </c>
      <c r="E1343">
        <v>160000</v>
      </c>
    </row>
    <row r="1344" spans="1:5" x14ac:dyDescent="0.25">
      <c r="A1344" t="str">
        <f t="shared" si="21"/>
        <v>P-1343</v>
      </c>
      <c r="B1344" t="s">
        <v>42</v>
      </c>
      <c r="C1344" t="s">
        <v>2682</v>
      </c>
      <c r="D1344" t="s">
        <v>11</v>
      </c>
      <c r="E1344">
        <v>170100</v>
      </c>
    </row>
    <row r="1345" spans="1:5" x14ac:dyDescent="0.25">
      <c r="A1345" t="str">
        <f t="shared" si="21"/>
        <v>P-1344</v>
      </c>
      <c r="B1345" t="s">
        <v>42</v>
      </c>
      <c r="C1345" t="s">
        <v>2859</v>
      </c>
      <c r="D1345" t="s">
        <v>11</v>
      </c>
      <c r="E1345">
        <v>193000</v>
      </c>
    </row>
    <row r="1346" spans="1:5" x14ac:dyDescent="0.25">
      <c r="A1346" t="str">
        <f t="shared" si="21"/>
        <v>P-1345</v>
      </c>
      <c r="B1346" t="s">
        <v>42</v>
      </c>
      <c r="C1346" t="s">
        <v>2684</v>
      </c>
      <c r="D1346" t="s">
        <v>11</v>
      </c>
      <c r="E1346">
        <v>417000</v>
      </c>
    </row>
    <row r="1347" spans="1:5" x14ac:dyDescent="0.25">
      <c r="A1347" t="str">
        <f t="shared" si="21"/>
        <v>P-1346</v>
      </c>
      <c r="B1347" t="s">
        <v>42</v>
      </c>
      <c r="C1347" t="s">
        <v>2821</v>
      </c>
      <c r="D1347" t="s">
        <v>11</v>
      </c>
      <c r="E1347">
        <v>1169100</v>
      </c>
    </row>
    <row r="1348" spans="1:5" x14ac:dyDescent="0.25">
      <c r="A1348" t="str">
        <f t="shared" si="21"/>
        <v>P-1347</v>
      </c>
      <c r="B1348" t="s">
        <v>42</v>
      </c>
      <c r="C1348" t="s">
        <v>2839</v>
      </c>
      <c r="D1348" t="s">
        <v>11</v>
      </c>
      <c r="E1348">
        <v>1169100</v>
      </c>
    </row>
    <row r="1349" spans="1:5" x14ac:dyDescent="0.25">
      <c r="A1349" t="str">
        <f t="shared" si="21"/>
        <v>P-1348</v>
      </c>
      <c r="B1349" t="s">
        <v>42</v>
      </c>
      <c r="C1349" t="s">
        <v>2840</v>
      </c>
      <c r="D1349" t="s">
        <v>11</v>
      </c>
      <c r="E1349">
        <v>354000</v>
      </c>
    </row>
    <row r="1350" spans="1:5" x14ac:dyDescent="0.25">
      <c r="A1350" t="str">
        <f t="shared" si="21"/>
        <v>P-1349</v>
      </c>
      <c r="B1350" t="s">
        <v>42</v>
      </c>
      <c r="C1350" t="s">
        <v>2841</v>
      </c>
      <c r="D1350" t="s">
        <v>11</v>
      </c>
      <c r="E1350">
        <v>372000</v>
      </c>
    </row>
    <row r="1351" spans="1:5" x14ac:dyDescent="0.25">
      <c r="A1351" t="str">
        <f t="shared" si="21"/>
        <v>P-1350</v>
      </c>
      <c r="B1351" t="s">
        <v>42</v>
      </c>
      <c r="C1351" t="s">
        <v>2822</v>
      </c>
      <c r="D1351" t="s">
        <v>11</v>
      </c>
      <c r="E1351">
        <v>354000</v>
      </c>
    </row>
    <row r="1352" spans="1:5" x14ac:dyDescent="0.25">
      <c r="A1352" t="str">
        <f t="shared" si="21"/>
        <v>P-1351</v>
      </c>
      <c r="B1352" t="s">
        <v>42</v>
      </c>
      <c r="C1352" t="s">
        <v>2823</v>
      </c>
      <c r="D1352" t="s">
        <v>11</v>
      </c>
      <c r="E1352">
        <v>386100</v>
      </c>
    </row>
    <row r="1353" spans="1:5" x14ac:dyDescent="0.25">
      <c r="A1353" t="str">
        <f t="shared" si="21"/>
        <v>P-1352</v>
      </c>
      <c r="B1353" t="s">
        <v>42</v>
      </c>
      <c r="C1353" t="s">
        <v>2685</v>
      </c>
      <c r="D1353" t="s">
        <v>11</v>
      </c>
      <c r="E1353">
        <v>225000</v>
      </c>
    </row>
    <row r="1354" spans="1:5" x14ac:dyDescent="0.25">
      <c r="A1354" t="str">
        <f t="shared" si="21"/>
        <v>P-1353</v>
      </c>
      <c r="B1354" t="s">
        <v>42</v>
      </c>
      <c r="C1354" t="s">
        <v>2686</v>
      </c>
      <c r="D1354" t="s">
        <v>11</v>
      </c>
      <c r="E1354">
        <v>216000</v>
      </c>
    </row>
    <row r="1355" spans="1:5" x14ac:dyDescent="0.25">
      <c r="A1355" t="str">
        <f t="shared" si="21"/>
        <v>P-1354</v>
      </c>
      <c r="B1355" t="s">
        <v>42</v>
      </c>
      <c r="C1355" t="s">
        <v>2875</v>
      </c>
      <c r="D1355" t="s">
        <v>26</v>
      </c>
      <c r="E1355">
        <v>206100</v>
      </c>
    </row>
    <row r="1356" spans="1:5" x14ac:dyDescent="0.25">
      <c r="A1356" t="str">
        <f t="shared" ref="A1356:A1419" si="22">"P-"&amp;ROW()-1</f>
        <v>P-1355</v>
      </c>
      <c r="B1356" t="s">
        <v>42</v>
      </c>
      <c r="C1356" t="s">
        <v>2842</v>
      </c>
      <c r="D1356" t="s">
        <v>15</v>
      </c>
      <c r="E1356">
        <v>347000</v>
      </c>
    </row>
    <row r="1357" spans="1:5" x14ac:dyDescent="0.25">
      <c r="A1357" t="str">
        <f t="shared" si="22"/>
        <v>P-1356</v>
      </c>
      <c r="B1357" t="s">
        <v>42</v>
      </c>
      <c r="C1357" t="s">
        <v>2860</v>
      </c>
      <c r="D1357" t="s">
        <v>15</v>
      </c>
      <c r="E1357">
        <v>413100</v>
      </c>
    </row>
    <row r="1358" spans="1:5" x14ac:dyDescent="0.25">
      <c r="A1358" t="str">
        <f t="shared" si="22"/>
        <v>P-1357</v>
      </c>
      <c r="B1358" t="s">
        <v>42</v>
      </c>
      <c r="C1358" t="s">
        <v>2824</v>
      </c>
      <c r="D1358" t="s">
        <v>15</v>
      </c>
      <c r="E1358">
        <v>413100</v>
      </c>
    </row>
    <row r="1359" spans="1:5" x14ac:dyDescent="0.25">
      <c r="A1359" t="str">
        <f t="shared" si="22"/>
        <v>P-1358</v>
      </c>
      <c r="B1359" t="s">
        <v>42</v>
      </c>
      <c r="C1359" t="s">
        <v>2687</v>
      </c>
      <c r="D1359" t="s">
        <v>15</v>
      </c>
      <c r="E1359">
        <v>503100</v>
      </c>
    </row>
    <row r="1360" spans="1:5" x14ac:dyDescent="0.25">
      <c r="A1360" t="str">
        <f t="shared" si="22"/>
        <v>P-1359</v>
      </c>
      <c r="B1360" t="s">
        <v>42</v>
      </c>
      <c r="C1360" t="s">
        <v>2688</v>
      </c>
      <c r="D1360" t="s">
        <v>15</v>
      </c>
      <c r="E1360">
        <v>503100</v>
      </c>
    </row>
    <row r="1361" spans="1:5" x14ac:dyDescent="0.25">
      <c r="A1361" t="str">
        <f t="shared" si="22"/>
        <v>P-1360</v>
      </c>
      <c r="B1361" t="s">
        <v>42</v>
      </c>
      <c r="C1361" t="s">
        <v>2861</v>
      </c>
      <c r="D1361" t="s">
        <v>15</v>
      </c>
      <c r="E1361">
        <v>500000</v>
      </c>
    </row>
    <row r="1362" spans="1:5" x14ac:dyDescent="0.25">
      <c r="A1362" t="str">
        <f t="shared" si="22"/>
        <v>P-1361</v>
      </c>
      <c r="B1362" t="s">
        <v>42</v>
      </c>
      <c r="C1362" t="s">
        <v>2689</v>
      </c>
      <c r="D1362" t="s">
        <v>15</v>
      </c>
      <c r="E1362">
        <v>90000</v>
      </c>
    </row>
    <row r="1363" spans="1:5" x14ac:dyDescent="0.25">
      <c r="A1363" t="str">
        <f t="shared" si="22"/>
        <v>P-1362</v>
      </c>
      <c r="B1363" t="s">
        <v>42</v>
      </c>
      <c r="C1363" t="s">
        <v>2876</v>
      </c>
      <c r="D1363" t="s">
        <v>15</v>
      </c>
      <c r="E1363">
        <v>181000</v>
      </c>
    </row>
    <row r="1364" spans="1:5" x14ac:dyDescent="0.25">
      <c r="A1364" t="str">
        <f t="shared" si="22"/>
        <v>P-1363</v>
      </c>
      <c r="B1364" t="s">
        <v>42</v>
      </c>
      <c r="C1364" t="s">
        <v>2862</v>
      </c>
      <c r="D1364" t="s">
        <v>15</v>
      </c>
      <c r="E1364">
        <v>181000</v>
      </c>
    </row>
    <row r="1365" spans="1:5" x14ac:dyDescent="0.25">
      <c r="A1365" t="str">
        <f t="shared" si="22"/>
        <v>P-1364</v>
      </c>
      <c r="B1365" t="s">
        <v>42</v>
      </c>
      <c r="C1365" t="s">
        <v>2690</v>
      </c>
      <c r="D1365" t="s">
        <v>12</v>
      </c>
      <c r="E1365">
        <v>11700</v>
      </c>
    </row>
    <row r="1366" spans="1:5" x14ac:dyDescent="0.25">
      <c r="A1366" t="str">
        <f t="shared" si="22"/>
        <v>P-1365</v>
      </c>
      <c r="B1366" t="s">
        <v>42</v>
      </c>
      <c r="C1366" t="s">
        <v>2691</v>
      </c>
      <c r="D1366" t="s">
        <v>12</v>
      </c>
      <c r="E1366">
        <v>24500</v>
      </c>
    </row>
    <row r="1367" spans="1:5" x14ac:dyDescent="0.25">
      <c r="A1367" t="str">
        <f t="shared" si="22"/>
        <v>P-1366</v>
      </c>
      <c r="B1367" t="s">
        <v>42</v>
      </c>
      <c r="C1367" t="s">
        <v>2692</v>
      </c>
      <c r="D1367" t="s">
        <v>12</v>
      </c>
      <c r="E1367">
        <v>41000</v>
      </c>
    </row>
    <row r="1368" spans="1:5" x14ac:dyDescent="0.25">
      <c r="A1368" t="str">
        <f t="shared" si="22"/>
        <v>P-1367</v>
      </c>
      <c r="B1368" t="s">
        <v>42</v>
      </c>
      <c r="C1368" t="s">
        <v>2844</v>
      </c>
      <c r="D1368" t="s">
        <v>12</v>
      </c>
      <c r="E1368">
        <v>49000</v>
      </c>
    </row>
    <row r="1369" spans="1:5" x14ac:dyDescent="0.25">
      <c r="A1369" t="str">
        <f t="shared" si="22"/>
        <v>P-1368</v>
      </c>
      <c r="B1369" t="s">
        <v>42</v>
      </c>
      <c r="C1369" t="s">
        <v>2693</v>
      </c>
      <c r="D1369" t="s">
        <v>16</v>
      </c>
      <c r="E1369">
        <v>134100</v>
      </c>
    </row>
    <row r="1370" spans="1:5" x14ac:dyDescent="0.25">
      <c r="A1370" t="str">
        <f t="shared" si="22"/>
        <v>P-1369</v>
      </c>
      <c r="B1370" t="s">
        <v>42</v>
      </c>
      <c r="C1370" t="s">
        <v>2845</v>
      </c>
      <c r="D1370" t="s">
        <v>19</v>
      </c>
      <c r="E1370">
        <v>179100</v>
      </c>
    </row>
    <row r="1371" spans="1:5" x14ac:dyDescent="0.25">
      <c r="A1371" t="str">
        <f t="shared" si="22"/>
        <v>P-1370</v>
      </c>
      <c r="B1371" t="s">
        <v>42</v>
      </c>
      <c r="C1371" t="s">
        <v>2846</v>
      </c>
      <c r="D1371" t="s">
        <v>19</v>
      </c>
      <c r="E1371">
        <v>100000</v>
      </c>
    </row>
    <row r="1372" spans="1:5" x14ac:dyDescent="0.25">
      <c r="A1372" t="str">
        <f t="shared" si="22"/>
        <v>P-1371</v>
      </c>
      <c r="B1372" t="s">
        <v>42</v>
      </c>
      <c r="C1372" t="s">
        <v>2694</v>
      </c>
      <c r="D1372" t="s">
        <v>19</v>
      </c>
      <c r="E1372">
        <v>100000</v>
      </c>
    </row>
    <row r="1373" spans="1:5" x14ac:dyDescent="0.25">
      <c r="A1373" t="str">
        <f t="shared" si="22"/>
        <v>P-1372</v>
      </c>
      <c r="B1373" t="s">
        <v>42</v>
      </c>
      <c r="C1373" t="s">
        <v>2695</v>
      </c>
      <c r="D1373" t="s">
        <v>9</v>
      </c>
      <c r="E1373">
        <v>80000</v>
      </c>
    </row>
    <row r="1374" spans="1:5" x14ac:dyDescent="0.25">
      <c r="A1374" t="str">
        <f t="shared" si="22"/>
        <v>P-1373</v>
      </c>
      <c r="B1374" t="s">
        <v>42</v>
      </c>
      <c r="C1374" t="s">
        <v>2864</v>
      </c>
      <c r="D1374" t="s">
        <v>9</v>
      </c>
      <c r="E1374">
        <v>80000</v>
      </c>
    </row>
    <row r="1375" spans="1:5" x14ac:dyDescent="0.25">
      <c r="A1375" t="str">
        <f t="shared" si="22"/>
        <v>P-1374</v>
      </c>
      <c r="B1375" t="s">
        <v>42</v>
      </c>
      <c r="C1375" t="s">
        <v>2696</v>
      </c>
      <c r="D1375" t="s">
        <v>7</v>
      </c>
      <c r="E1375">
        <v>26100</v>
      </c>
    </row>
    <row r="1376" spans="1:5" x14ac:dyDescent="0.25">
      <c r="A1376" t="str">
        <f t="shared" si="22"/>
        <v>P-1375</v>
      </c>
      <c r="B1376" t="s">
        <v>42</v>
      </c>
      <c r="C1376" t="s">
        <v>2697</v>
      </c>
      <c r="D1376" t="s">
        <v>7</v>
      </c>
      <c r="E1376">
        <v>26100</v>
      </c>
    </row>
    <row r="1377" spans="1:5" x14ac:dyDescent="0.25">
      <c r="A1377" t="str">
        <f t="shared" si="22"/>
        <v>P-1376</v>
      </c>
      <c r="B1377" t="s">
        <v>42</v>
      </c>
      <c r="C1377" t="s">
        <v>2698</v>
      </c>
      <c r="D1377" t="s">
        <v>4</v>
      </c>
      <c r="E1377">
        <v>138000</v>
      </c>
    </row>
    <row r="1378" spans="1:5" x14ac:dyDescent="0.25">
      <c r="A1378" t="str">
        <f t="shared" si="22"/>
        <v>P-1377</v>
      </c>
      <c r="B1378" t="s">
        <v>42</v>
      </c>
      <c r="C1378" t="s">
        <v>2877</v>
      </c>
      <c r="D1378" t="s">
        <v>4</v>
      </c>
      <c r="E1378">
        <v>83250</v>
      </c>
    </row>
    <row r="1379" spans="1:5" x14ac:dyDescent="0.25">
      <c r="A1379" t="str">
        <f t="shared" si="22"/>
        <v>P-1378</v>
      </c>
      <c r="B1379" t="s">
        <v>42</v>
      </c>
      <c r="C1379" t="s">
        <v>2600</v>
      </c>
      <c r="D1379" t="s">
        <v>10</v>
      </c>
      <c r="E1379">
        <v>189000</v>
      </c>
    </row>
    <row r="1380" spans="1:5" x14ac:dyDescent="0.25">
      <c r="A1380" t="str">
        <f t="shared" si="22"/>
        <v>P-1379</v>
      </c>
      <c r="B1380" t="s">
        <v>42</v>
      </c>
      <c r="C1380" t="s">
        <v>2601</v>
      </c>
      <c r="D1380" t="s">
        <v>10</v>
      </c>
      <c r="E1380">
        <v>189000</v>
      </c>
    </row>
    <row r="1381" spans="1:5" x14ac:dyDescent="0.25">
      <c r="A1381" t="str">
        <f t="shared" si="22"/>
        <v>P-1380</v>
      </c>
      <c r="B1381" t="s">
        <v>42</v>
      </c>
      <c r="C1381" t="s">
        <v>2602</v>
      </c>
      <c r="D1381" t="s">
        <v>10</v>
      </c>
      <c r="E1381">
        <v>189000</v>
      </c>
    </row>
    <row r="1382" spans="1:5" x14ac:dyDescent="0.25">
      <c r="A1382" t="str">
        <f t="shared" si="22"/>
        <v>P-1381</v>
      </c>
      <c r="B1382" t="s">
        <v>42</v>
      </c>
      <c r="C1382" t="s">
        <v>2699</v>
      </c>
      <c r="D1382" t="s">
        <v>6</v>
      </c>
      <c r="E1382">
        <v>57600</v>
      </c>
    </row>
    <row r="1383" spans="1:5" x14ac:dyDescent="0.25">
      <c r="A1383" t="str">
        <f t="shared" si="22"/>
        <v>P-1382</v>
      </c>
      <c r="B1383" t="s">
        <v>42</v>
      </c>
      <c r="C1383" t="s">
        <v>2605</v>
      </c>
      <c r="D1383" t="s">
        <v>6</v>
      </c>
      <c r="E1383">
        <v>82800</v>
      </c>
    </row>
    <row r="1384" spans="1:5" x14ac:dyDescent="0.25">
      <c r="A1384" t="str">
        <f t="shared" si="22"/>
        <v>P-1383</v>
      </c>
      <c r="B1384" t="s">
        <v>42</v>
      </c>
      <c r="C1384" t="s">
        <v>2606</v>
      </c>
      <c r="D1384" t="s">
        <v>6</v>
      </c>
      <c r="E1384">
        <v>82800</v>
      </c>
    </row>
    <row r="1385" spans="1:5" x14ac:dyDescent="0.25">
      <c r="A1385" t="str">
        <f t="shared" si="22"/>
        <v>P-1384</v>
      </c>
      <c r="B1385" t="s">
        <v>42</v>
      </c>
      <c r="C1385" t="s">
        <v>2700</v>
      </c>
      <c r="D1385" t="s">
        <v>6</v>
      </c>
      <c r="E1385">
        <v>82800</v>
      </c>
    </row>
    <row r="1386" spans="1:5" x14ac:dyDescent="0.25">
      <c r="A1386" t="str">
        <f t="shared" si="22"/>
        <v>P-1385</v>
      </c>
      <c r="B1386" t="s">
        <v>42</v>
      </c>
      <c r="C1386" t="s">
        <v>2607</v>
      </c>
      <c r="D1386" t="s">
        <v>6</v>
      </c>
      <c r="E1386">
        <v>82800</v>
      </c>
    </row>
    <row r="1387" spans="1:5" x14ac:dyDescent="0.25">
      <c r="A1387" t="str">
        <f t="shared" si="22"/>
        <v>P-1386</v>
      </c>
      <c r="B1387" t="s">
        <v>42</v>
      </c>
      <c r="C1387" t="s">
        <v>2702</v>
      </c>
      <c r="D1387" t="s">
        <v>6</v>
      </c>
      <c r="E1387">
        <v>39600</v>
      </c>
    </row>
    <row r="1388" spans="1:5" x14ac:dyDescent="0.25">
      <c r="A1388" t="str">
        <f t="shared" si="22"/>
        <v>P-1387</v>
      </c>
      <c r="B1388" t="s">
        <v>42</v>
      </c>
      <c r="C1388" t="s">
        <v>2704</v>
      </c>
      <c r="D1388" t="s">
        <v>6</v>
      </c>
      <c r="E1388">
        <v>39600</v>
      </c>
    </row>
    <row r="1389" spans="1:5" x14ac:dyDescent="0.25">
      <c r="A1389" t="str">
        <f t="shared" si="22"/>
        <v>P-1388</v>
      </c>
      <c r="B1389" t="s">
        <v>42</v>
      </c>
      <c r="C1389" t="s">
        <v>2705</v>
      </c>
      <c r="D1389" t="s">
        <v>6</v>
      </c>
      <c r="E1389">
        <v>39600</v>
      </c>
    </row>
    <row r="1390" spans="1:5" x14ac:dyDescent="0.25">
      <c r="A1390" t="str">
        <f t="shared" si="22"/>
        <v>P-1389</v>
      </c>
      <c r="B1390" t="s">
        <v>42</v>
      </c>
      <c r="C1390" t="s">
        <v>2706</v>
      </c>
      <c r="D1390" t="s">
        <v>6</v>
      </c>
      <c r="E1390">
        <v>39600</v>
      </c>
    </row>
    <row r="1391" spans="1:5" x14ac:dyDescent="0.25">
      <c r="A1391" t="str">
        <f t="shared" si="22"/>
        <v>P-1390</v>
      </c>
      <c r="B1391" t="s">
        <v>42</v>
      </c>
      <c r="C1391" t="s">
        <v>2707</v>
      </c>
      <c r="D1391" t="s">
        <v>6</v>
      </c>
      <c r="E1391">
        <v>39600</v>
      </c>
    </row>
    <row r="1392" spans="1:5" x14ac:dyDescent="0.25">
      <c r="A1392" t="str">
        <f t="shared" si="22"/>
        <v>P-1391</v>
      </c>
      <c r="B1392" t="s">
        <v>42</v>
      </c>
      <c r="C1392" t="s">
        <v>2708</v>
      </c>
      <c r="D1392" t="s">
        <v>6</v>
      </c>
      <c r="E1392">
        <v>39600</v>
      </c>
    </row>
    <row r="1393" spans="1:5" x14ac:dyDescent="0.25">
      <c r="A1393" t="str">
        <f t="shared" si="22"/>
        <v>P-1392</v>
      </c>
      <c r="B1393" t="s">
        <v>42</v>
      </c>
      <c r="C1393" t="s">
        <v>2709</v>
      </c>
      <c r="D1393" t="s">
        <v>6</v>
      </c>
      <c r="E1393">
        <v>39600</v>
      </c>
    </row>
    <row r="1394" spans="1:5" x14ac:dyDescent="0.25">
      <c r="A1394" t="str">
        <f t="shared" si="22"/>
        <v>P-1393</v>
      </c>
      <c r="B1394" t="s">
        <v>42</v>
      </c>
      <c r="C1394" t="s">
        <v>2710</v>
      </c>
      <c r="D1394" t="s">
        <v>6</v>
      </c>
      <c r="E1394">
        <v>39600</v>
      </c>
    </row>
    <row r="1395" spans="1:5" x14ac:dyDescent="0.25">
      <c r="A1395" t="str">
        <f t="shared" si="22"/>
        <v>P-1394</v>
      </c>
      <c r="B1395" t="s">
        <v>42</v>
      </c>
      <c r="C1395" t="s">
        <v>2711</v>
      </c>
      <c r="D1395" t="s">
        <v>6</v>
      </c>
      <c r="E1395">
        <v>39600</v>
      </c>
    </row>
    <row r="1396" spans="1:5" x14ac:dyDescent="0.25">
      <c r="A1396" t="str">
        <f t="shared" si="22"/>
        <v>P-1395</v>
      </c>
      <c r="B1396" t="s">
        <v>42</v>
      </c>
      <c r="C1396" t="s">
        <v>2712</v>
      </c>
      <c r="D1396" t="s">
        <v>6</v>
      </c>
      <c r="E1396">
        <v>39600</v>
      </c>
    </row>
    <row r="1397" spans="1:5" x14ac:dyDescent="0.25">
      <c r="A1397" t="str">
        <f t="shared" si="22"/>
        <v>P-1396</v>
      </c>
      <c r="B1397" t="s">
        <v>42</v>
      </c>
      <c r="C1397" t="s">
        <v>2713</v>
      </c>
      <c r="D1397" t="s">
        <v>6</v>
      </c>
      <c r="E1397">
        <v>39600</v>
      </c>
    </row>
    <row r="1398" spans="1:5" x14ac:dyDescent="0.25">
      <c r="A1398" t="str">
        <f t="shared" si="22"/>
        <v>P-1397</v>
      </c>
      <c r="B1398" t="s">
        <v>42</v>
      </c>
      <c r="C1398" t="s">
        <v>2714</v>
      </c>
      <c r="D1398" t="s">
        <v>6</v>
      </c>
      <c r="E1398">
        <v>39600</v>
      </c>
    </row>
    <row r="1399" spans="1:5" x14ac:dyDescent="0.25">
      <c r="A1399" t="str">
        <f t="shared" si="22"/>
        <v>P-1398</v>
      </c>
      <c r="B1399" t="s">
        <v>42</v>
      </c>
      <c r="C1399" t="s">
        <v>2865</v>
      </c>
      <c r="D1399" t="s">
        <v>10</v>
      </c>
      <c r="E1399">
        <v>112500</v>
      </c>
    </row>
    <row r="1400" spans="1:5" x14ac:dyDescent="0.25">
      <c r="A1400" t="str">
        <f t="shared" si="22"/>
        <v>P-1399</v>
      </c>
      <c r="B1400" t="s">
        <v>42</v>
      </c>
      <c r="C1400" t="s">
        <v>2715</v>
      </c>
      <c r="D1400" t="s">
        <v>10</v>
      </c>
      <c r="E1400">
        <v>112500</v>
      </c>
    </row>
    <row r="1401" spans="1:5" x14ac:dyDescent="0.25">
      <c r="A1401" t="str">
        <f t="shared" si="22"/>
        <v>P-1400</v>
      </c>
      <c r="B1401" t="s">
        <v>42</v>
      </c>
      <c r="C1401" t="s">
        <v>2716</v>
      </c>
      <c r="D1401" t="s">
        <v>10</v>
      </c>
      <c r="E1401">
        <v>162000</v>
      </c>
    </row>
    <row r="1402" spans="1:5" x14ac:dyDescent="0.25">
      <c r="A1402" t="str">
        <f t="shared" si="22"/>
        <v>P-1401</v>
      </c>
      <c r="B1402" t="s">
        <v>42</v>
      </c>
      <c r="C1402" t="s">
        <v>2717</v>
      </c>
      <c r="D1402" t="s">
        <v>4</v>
      </c>
      <c r="E1402">
        <v>123300</v>
      </c>
    </row>
    <row r="1403" spans="1:5" x14ac:dyDescent="0.25">
      <c r="A1403" t="str">
        <f t="shared" si="22"/>
        <v>P-1402</v>
      </c>
      <c r="B1403" t="s">
        <v>42</v>
      </c>
      <c r="C1403" t="s">
        <v>2718</v>
      </c>
      <c r="D1403" t="s">
        <v>4</v>
      </c>
      <c r="E1403">
        <v>148500</v>
      </c>
    </row>
    <row r="1404" spans="1:5" x14ac:dyDescent="0.25">
      <c r="A1404" t="str">
        <f t="shared" si="22"/>
        <v>P-1403</v>
      </c>
      <c r="B1404" t="s">
        <v>42</v>
      </c>
      <c r="C1404" t="s">
        <v>2720</v>
      </c>
      <c r="D1404" t="s">
        <v>14</v>
      </c>
      <c r="E1404">
        <v>225000</v>
      </c>
    </row>
    <row r="1405" spans="1:5" x14ac:dyDescent="0.25">
      <c r="A1405" t="str">
        <f t="shared" si="22"/>
        <v>P-1404</v>
      </c>
      <c r="B1405" t="s">
        <v>42</v>
      </c>
      <c r="C1405" t="s">
        <v>2870</v>
      </c>
      <c r="D1405" t="s">
        <v>15</v>
      </c>
      <c r="E1405">
        <v>580000</v>
      </c>
    </row>
    <row r="1406" spans="1:5" x14ac:dyDescent="0.25">
      <c r="A1406" t="str">
        <f t="shared" si="22"/>
        <v>P-1405</v>
      </c>
      <c r="B1406" t="s">
        <v>42</v>
      </c>
      <c r="C1406" t="s">
        <v>2722</v>
      </c>
      <c r="D1406" t="s">
        <v>3</v>
      </c>
      <c r="E1406">
        <v>45000</v>
      </c>
    </row>
    <row r="1407" spans="1:5" x14ac:dyDescent="0.25">
      <c r="A1407" t="str">
        <f t="shared" si="22"/>
        <v>P-1406</v>
      </c>
      <c r="B1407" t="s">
        <v>42</v>
      </c>
      <c r="C1407" t="s">
        <v>2608</v>
      </c>
      <c r="D1407" t="s">
        <v>3</v>
      </c>
      <c r="E1407">
        <v>25200</v>
      </c>
    </row>
    <row r="1408" spans="1:5" x14ac:dyDescent="0.25">
      <c r="A1408" t="str">
        <f t="shared" si="22"/>
        <v>P-1407</v>
      </c>
      <c r="B1408" t="s">
        <v>42</v>
      </c>
      <c r="C1408" t="s">
        <v>2723</v>
      </c>
      <c r="D1408" t="s">
        <v>3</v>
      </c>
      <c r="E1408">
        <v>31500</v>
      </c>
    </row>
    <row r="1409" spans="1:5" x14ac:dyDescent="0.25">
      <c r="A1409" t="str">
        <f t="shared" si="22"/>
        <v>P-1408</v>
      </c>
      <c r="B1409" t="s">
        <v>42</v>
      </c>
      <c r="C1409" t="s">
        <v>2724</v>
      </c>
      <c r="D1409" t="s">
        <v>3</v>
      </c>
      <c r="E1409">
        <v>22500</v>
      </c>
    </row>
    <row r="1410" spans="1:5" x14ac:dyDescent="0.25">
      <c r="A1410" t="str">
        <f t="shared" si="22"/>
        <v>P-1409</v>
      </c>
      <c r="B1410" t="s">
        <v>42</v>
      </c>
      <c r="C1410" t="s">
        <v>2725</v>
      </c>
      <c r="D1410" t="s">
        <v>4</v>
      </c>
      <c r="E1410">
        <v>74700</v>
      </c>
    </row>
    <row r="1411" spans="1:5" x14ac:dyDescent="0.25">
      <c r="A1411" t="str">
        <f t="shared" si="22"/>
        <v>P-1410</v>
      </c>
      <c r="B1411" t="s">
        <v>42</v>
      </c>
      <c r="C1411" t="s">
        <v>2726</v>
      </c>
      <c r="D1411" t="s">
        <v>20</v>
      </c>
      <c r="E1411">
        <v>37350</v>
      </c>
    </row>
    <row r="1412" spans="1:5" x14ac:dyDescent="0.25">
      <c r="A1412" t="str">
        <f t="shared" si="22"/>
        <v>P-1411</v>
      </c>
      <c r="B1412" t="s">
        <v>42</v>
      </c>
      <c r="C1412" t="s">
        <v>2727</v>
      </c>
      <c r="D1412" t="s">
        <v>20</v>
      </c>
      <c r="E1412">
        <v>396000</v>
      </c>
    </row>
    <row r="1413" spans="1:5" x14ac:dyDescent="0.25">
      <c r="A1413" t="str">
        <f t="shared" si="22"/>
        <v>P-1412</v>
      </c>
      <c r="B1413" t="s">
        <v>42</v>
      </c>
      <c r="C1413" t="s">
        <v>2728</v>
      </c>
      <c r="D1413" t="s">
        <v>7</v>
      </c>
      <c r="E1413">
        <v>13500</v>
      </c>
    </row>
    <row r="1414" spans="1:5" x14ac:dyDescent="0.25">
      <c r="A1414" t="str">
        <f t="shared" si="22"/>
        <v>P-1413</v>
      </c>
      <c r="B1414" t="s">
        <v>42</v>
      </c>
      <c r="C1414" t="s">
        <v>2729</v>
      </c>
      <c r="D1414" t="s">
        <v>7</v>
      </c>
      <c r="E1414">
        <v>13500</v>
      </c>
    </row>
    <row r="1415" spans="1:5" x14ac:dyDescent="0.25">
      <c r="A1415" t="str">
        <f t="shared" si="22"/>
        <v>P-1414</v>
      </c>
      <c r="B1415" t="s">
        <v>42</v>
      </c>
      <c r="C1415" t="s">
        <v>2730</v>
      </c>
      <c r="D1415" t="s">
        <v>7</v>
      </c>
      <c r="E1415">
        <v>22500</v>
      </c>
    </row>
    <row r="1416" spans="1:5" x14ac:dyDescent="0.25">
      <c r="A1416" t="str">
        <f t="shared" si="22"/>
        <v>P-1415</v>
      </c>
      <c r="B1416" t="s">
        <v>42</v>
      </c>
      <c r="C1416" t="s">
        <v>2731</v>
      </c>
      <c r="D1416" t="s">
        <v>7</v>
      </c>
      <c r="E1416">
        <v>22500</v>
      </c>
    </row>
    <row r="1417" spans="1:5" x14ac:dyDescent="0.25">
      <c r="A1417" t="str">
        <f t="shared" si="22"/>
        <v>P-1416</v>
      </c>
      <c r="B1417" t="s">
        <v>42</v>
      </c>
      <c r="C1417" t="s">
        <v>2732</v>
      </c>
      <c r="D1417" t="s">
        <v>7</v>
      </c>
      <c r="E1417">
        <v>15300</v>
      </c>
    </row>
    <row r="1418" spans="1:5" x14ac:dyDescent="0.25">
      <c r="A1418" t="str">
        <f t="shared" si="22"/>
        <v>P-1417</v>
      </c>
      <c r="B1418" t="s">
        <v>42</v>
      </c>
      <c r="C1418" t="s">
        <v>2733</v>
      </c>
      <c r="D1418" t="s">
        <v>7</v>
      </c>
      <c r="E1418">
        <v>15300</v>
      </c>
    </row>
    <row r="1419" spans="1:5" x14ac:dyDescent="0.25">
      <c r="A1419" t="str">
        <f t="shared" si="22"/>
        <v>P-1418</v>
      </c>
      <c r="B1419" t="s">
        <v>42</v>
      </c>
      <c r="C1419" t="s">
        <v>2734</v>
      </c>
      <c r="D1419" t="s">
        <v>20</v>
      </c>
      <c r="E1419">
        <v>240000</v>
      </c>
    </row>
    <row r="1420" spans="1:5" x14ac:dyDescent="0.25">
      <c r="A1420" t="str">
        <f t="shared" ref="A1420:A1483" si="23">"P-"&amp;ROW()-1</f>
        <v>P-1419</v>
      </c>
      <c r="B1420" t="s">
        <v>42</v>
      </c>
      <c r="C1420" t="s">
        <v>2735</v>
      </c>
      <c r="D1420" t="s">
        <v>9</v>
      </c>
      <c r="E1420">
        <v>40500</v>
      </c>
    </row>
    <row r="1421" spans="1:5" x14ac:dyDescent="0.25">
      <c r="A1421" t="str">
        <f t="shared" si="23"/>
        <v>P-1420</v>
      </c>
      <c r="B1421" t="s">
        <v>42</v>
      </c>
      <c r="C1421" t="s">
        <v>2825</v>
      </c>
      <c r="D1421" t="s">
        <v>9</v>
      </c>
      <c r="E1421">
        <v>40500</v>
      </c>
    </row>
    <row r="1422" spans="1:5" x14ac:dyDescent="0.25">
      <c r="A1422" t="str">
        <f t="shared" si="23"/>
        <v>P-1421</v>
      </c>
      <c r="B1422" t="s">
        <v>42</v>
      </c>
      <c r="C1422" t="s">
        <v>2736</v>
      </c>
      <c r="D1422" t="s">
        <v>9</v>
      </c>
      <c r="E1422">
        <v>40500</v>
      </c>
    </row>
    <row r="1423" spans="1:5" x14ac:dyDescent="0.25">
      <c r="A1423" t="str">
        <f t="shared" si="23"/>
        <v>P-1422</v>
      </c>
      <c r="B1423" t="s">
        <v>42</v>
      </c>
      <c r="C1423" t="s">
        <v>2847</v>
      </c>
      <c r="D1423" t="s">
        <v>20</v>
      </c>
      <c r="E1423">
        <v>386100</v>
      </c>
    </row>
    <row r="1424" spans="1:5" x14ac:dyDescent="0.25">
      <c r="A1424" t="str">
        <f t="shared" si="23"/>
        <v>P-1423</v>
      </c>
      <c r="B1424" t="s">
        <v>42</v>
      </c>
      <c r="C1424" t="s">
        <v>2737</v>
      </c>
      <c r="D1424" t="s">
        <v>6</v>
      </c>
      <c r="E1424">
        <v>40000</v>
      </c>
    </row>
    <row r="1425" spans="1:5" x14ac:dyDescent="0.25">
      <c r="A1425" t="str">
        <f t="shared" si="23"/>
        <v>P-1424</v>
      </c>
      <c r="B1425" t="s">
        <v>42</v>
      </c>
      <c r="C1425" t="s">
        <v>2738</v>
      </c>
      <c r="D1425" t="s">
        <v>6</v>
      </c>
      <c r="E1425">
        <v>57500</v>
      </c>
    </row>
    <row r="1426" spans="1:5" x14ac:dyDescent="0.25">
      <c r="A1426" t="str">
        <f t="shared" si="23"/>
        <v>P-1425</v>
      </c>
      <c r="B1426" t="s">
        <v>42</v>
      </c>
      <c r="C1426" t="s">
        <v>2739</v>
      </c>
      <c r="D1426" t="s">
        <v>6</v>
      </c>
      <c r="E1426">
        <v>40500</v>
      </c>
    </row>
    <row r="1427" spans="1:5" x14ac:dyDescent="0.25">
      <c r="A1427" t="str">
        <f t="shared" si="23"/>
        <v>P-1426</v>
      </c>
      <c r="B1427" t="s">
        <v>42</v>
      </c>
      <c r="C1427" t="s">
        <v>2740</v>
      </c>
      <c r="D1427" t="s">
        <v>24</v>
      </c>
      <c r="E1427">
        <v>314100</v>
      </c>
    </row>
    <row r="1428" spans="1:5" x14ac:dyDescent="0.25">
      <c r="A1428" t="str">
        <f t="shared" si="23"/>
        <v>P-1427</v>
      </c>
      <c r="B1428" t="s">
        <v>42</v>
      </c>
      <c r="C1428" t="s">
        <v>2826</v>
      </c>
      <c r="D1428" t="s">
        <v>4</v>
      </c>
      <c r="E1428">
        <v>62100</v>
      </c>
    </row>
    <row r="1429" spans="1:5" x14ac:dyDescent="0.25">
      <c r="A1429" t="str">
        <f t="shared" si="23"/>
        <v>P-1428</v>
      </c>
      <c r="B1429" t="s">
        <v>42</v>
      </c>
      <c r="C1429" t="s">
        <v>2741</v>
      </c>
      <c r="D1429" t="s">
        <v>18</v>
      </c>
      <c r="E1429">
        <v>144000</v>
      </c>
    </row>
    <row r="1430" spans="1:5" x14ac:dyDescent="0.25">
      <c r="A1430" t="str">
        <f t="shared" si="23"/>
        <v>P-1429</v>
      </c>
      <c r="B1430" t="s">
        <v>42</v>
      </c>
      <c r="C1430" t="s">
        <v>2742</v>
      </c>
      <c r="D1430" t="s">
        <v>13</v>
      </c>
      <c r="E1430">
        <v>225000</v>
      </c>
    </row>
    <row r="1431" spans="1:5" x14ac:dyDescent="0.25">
      <c r="A1431" t="str">
        <f t="shared" si="23"/>
        <v>P-1430</v>
      </c>
      <c r="B1431" t="s">
        <v>42</v>
      </c>
      <c r="C1431" t="s">
        <v>2743</v>
      </c>
      <c r="D1431" t="s">
        <v>5</v>
      </c>
      <c r="E1431">
        <v>65700</v>
      </c>
    </row>
    <row r="1432" spans="1:5" x14ac:dyDescent="0.25">
      <c r="A1432" t="str">
        <f t="shared" si="23"/>
        <v>P-1431</v>
      </c>
      <c r="B1432" t="s">
        <v>42</v>
      </c>
      <c r="C1432" t="s">
        <v>2744</v>
      </c>
      <c r="D1432" t="s">
        <v>5</v>
      </c>
      <c r="E1432">
        <v>49500</v>
      </c>
    </row>
    <row r="1433" spans="1:5" x14ac:dyDescent="0.25">
      <c r="A1433" t="str">
        <f t="shared" si="23"/>
        <v>P-1432</v>
      </c>
      <c r="B1433" t="s">
        <v>42</v>
      </c>
      <c r="C1433" t="s">
        <v>2745</v>
      </c>
      <c r="D1433" t="s">
        <v>5</v>
      </c>
      <c r="E1433">
        <v>94500</v>
      </c>
    </row>
    <row r="1434" spans="1:5" x14ac:dyDescent="0.25">
      <c r="A1434" t="str">
        <f t="shared" si="23"/>
        <v>P-1433</v>
      </c>
      <c r="B1434" t="s">
        <v>42</v>
      </c>
      <c r="C1434" t="s">
        <v>2746</v>
      </c>
      <c r="D1434" t="s">
        <v>13</v>
      </c>
      <c r="E1434">
        <v>47700</v>
      </c>
    </row>
    <row r="1435" spans="1:5" x14ac:dyDescent="0.25">
      <c r="A1435" t="str">
        <f t="shared" si="23"/>
        <v>P-1434</v>
      </c>
      <c r="B1435" t="s">
        <v>42</v>
      </c>
      <c r="C1435" t="s">
        <v>2610</v>
      </c>
      <c r="D1435" t="s">
        <v>8</v>
      </c>
      <c r="E1435">
        <v>88200</v>
      </c>
    </row>
    <row r="1436" spans="1:5" x14ac:dyDescent="0.25">
      <c r="A1436" t="str">
        <f t="shared" si="23"/>
        <v>P-1435</v>
      </c>
      <c r="B1436" t="s">
        <v>42</v>
      </c>
      <c r="C1436" t="s">
        <v>2747</v>
      </c>
      <c r="D1436" t="s">
        <v>8</v>
      </c>
      <c r="E1436">
        <v>88200</v>
      </c>
    </row>
    <row r="1437" spans="1:5" x14ac:dyDescent="0.25">
      <c r="A1437" t="str">
        <f t="shared" si="23"/>
        <v>P-1436</v>
      </c>
      <c r="B1437" t="s">
        <v>42</v>
      </c>
      <c r="C1437" t="s">
        <v>2748</v>
      </c>
      <c r="D1437" t="s">
        <v>8</v>
      </c>
      <c r="E1437">
        <v>162000</v>
      </c>
    </row>
    <row r="1438" spans="1:5" x14ac:dyDescent="0.25">
      <c r="A1438" t="str">
        <f t="shared" si="23"/>
        <v>P-1437</v>
      </c>
      <c r="B1438" t="s">
        <v>42</v>
      </c>
      <c r="C1438" t="s">
        <v>2749</v>
      </c>
      <c r="D1438" t="s">
        <v>8</v>
      </c>
      <c r="E1438">
        <v>162000</v>
      </c>
    </row>
    <row r="1439" spans="1:5" x14ac:dyDescent="0.25">
      <c r="A1439" t="str">
        <f t="shared" si="23"/>
        <v>P-1438</v>
      </c>
      <c r="B1439" t="s">
        <v>42</v>
      </c>
      <c r="C1439" t="s">
        <v>2848</v>
      </c>
      <c r="D1439" t="s">
        <v>5</v>
      </c>
      <c r="E1439">
        <v>508500</v>
      </c>
    </row>
    <row r="1440" spans="1:5" x14ac:dyDescent="0.25">
      <c r="A1440" t="str">
        <f t="shared" si="23"/>
        <v>P-1439</v>
      </c>
      <c r="B1440" t="s">
        <v>42</v>
      </c>
      <c r="C1440" t="s">
        <v>2750</v>
      </c>
      <c r="D1440" t="s">
        <v>5</v>
      </c>
      <c r="E1440">
        <v>162000</v>
      </c>
    </row>
    <row r="1441" spans="1:5" x14ac:dyDescent="0.25">
      <c r="A1441" t="str">
        <f t="shared" si="23"/>
        <v>P-1440</v>
      </c>
      <c r="B1441" t="s">
        <v>42</v>
      </c>
      <c r="C1441" t="s">
        <v>2751</v>
      </c>
      <c r="D1441" t="s">
        <v>5</v>
      </c>
      <c r="E1441">
        <v>247500</v>
      </c>
    </row>
    <row r="1442" spans="1:5" x14ac:dyDescent="0.25">
      <c r="A1442" t="str">
        <f t="shared" si="23"/>
        <v>P-1441</v>
      </c>
      <c r="B1442" t="s">
        <v>42</v>
      </c>
      <c r="C1442" t="s">
        <v>2827</v>
      </c>
      <c r="D1442" t="s">
        <v>5</v>
      </c>
      <c r="E1442">
        <v>243000</v>
      </c>
    </row>
    <row r="1443" spans="1:5" x14ac:dyDescent="0.25">
      <c r="A1443" t="str">
        <f t="shared" si="23"/>
        <v>P-1442</v>
      </c>
      <c r="B1443" t="s">
        <v>42</v>
      </c>
      <c r="C1443" t="s">
        <v>2752</v>
      </c>
      <c r="D1443" t="s">
        <v>5</v>
      </c>
      <c r="E1443">
        <v>44100</v>
      </c>
    </row>
    <row r="1444" spans="1:5" x14ac:dyDescent="0.25">
      <c r="A1444" t="str">
        <f t="shared" si="23"/>
        <v>P-1443</v>
      </c>
      <c r="B1444" t="s">
        <v>42</v>
      </c>
      <c r="C1444" t="s">
        <v>2753</v>
      </c>
      <c r="D1444" t="s">
        <v>5</v>
      </c>
      <c r="E1444">
        <v>49500</v>
      </c>
    </row>
    <row r="1445" spans="1:5" x14ac:dyDescent="0.25">
      <c r="A1445" t="str">
        <f t="shared" si="23"/>
        <v>P-1444</v>
      </c>
      <c r="B1445" t="s">
        <v>42</v>
      </c>
      <c r="C1445" t="s">
        <v>2754</v>
      </c>
      <c r="D1445" t="s">
        <v>5</v>
      </c>
      <c r="E1445">
        <v>98100</v>
      </c>
    </row>
    <row r="1446" spans="1:5" x14ac:dyDescent="0.25">
      <c r="A1446" t="str">
        <f t="shared" si="23"/>
        <v>P-1445</v>
      </c>
      <c r="B1446" t="s">
        <v>42</v>
      </c>
      <c r="C1446" t="s">
        <v>2637</v>
      </c>
      <c r="D1446" t="s">
        <v>5</v>
      </c>
      <c r="E1446">
        <v>89100</v>
      </c>
    </row>
    <row r="1447" spans="1:5" x14ac:dyDescent="0.25">
      <c r="A1447" t="str">
        <f t="shared" si="23"/>
        <v>P-1446</v>
      </c>
      <c r="B1447" t="s">
        <v>42</v>
      </c>
      <c r="C1447" t="s">
        <v>2755</v>
      </c>
      <c r="D1447" t="s">
        <v>5</v>
      </c>
      <c r="E1447">
        <v>98100</v>
      </c>
    </row>
    <row r="1448" spans="1:5" x14ac:dyDescent="0.25">
      <c r="A1448" t="str">
        <f t="shared" si="23"/>
        <v>P-1447</v>
      </c>
      <c r="B1448" t="s">
        <v>42</v>
      </c>
      <c r="C1448" t="s">
        <v>2756</v>
      </c>
      <c r="D1448" t="s">
        <v>9</v>
      </c>
      <c r="E1448">
        <v>115200</v>
      </c>
    </row>
    <row r="1449" spans="1:5" x14ac:dyDescent="0.25">
      <c r="A1449" t="str">
        <f t="shared" si="23"/>
        <v>P-1448</v>
      </c>
      <c r="B1449" t="s">
        <v>42</v>
      </c>
      <c r="C1449" t="s">
        <v>2757</v>
      </c>
      <c r="D1449" t="s">
        <v>15</v>
      </c>
      <c r="E1449">
        <v>60750</v>
      </c>
    </row>
    <row r="1450" spans="1:5" x14ac:dyDescent="0.25">
      <c r="A1450" t="str">
        <f t="shared" si="23"/>
        <v>P-1449</v>
      </c>
      <c r="B1450" t="s">
        <v>42</v>
      </c>
      <c r="C1450" t="s">
        <v>2758</v>
      </c>
      <c r="D1450" t="s">
        <v>15</v>
      </c>
      <c r="E1450">
        <v>60750</v>
      </c>
    </row>
    <row r="1451" spans="1:5" x14ac:dyDescent="0.25">
      <c r="A1451" t="str">
        <f t="shared" si="23"/>
        <v>P-1450</v>
      </c>
      <c r="B1451" t="s">
        <v>42</v>
      </c>
      <c r="C1451" t="s">
        <v>2759</v>
      </c>
      <c r="D1451" t="s">
        <v>15</v>
      </c>
      <c r="E1451">
        <v>60750</v>
      </c>
    </row>
    <row r="1452" spans="1:5" x14ac:dyDescent="0.25">
      <c r="A1452" t="str">
        <f t="shared" si="23"/>
        <v>P-1451</v>
      </c>
      <c r="B1452" t="s">
        <v>42</v>
      </c>
      <c r="C1452" t="s">
        <v>2760</v>
      </c>
      <c r="D1452" t="s">
        <v>15</v>
      </c>
      <c r="E1452">
        <v>65700</v>
      </c>
    </row>
    <row r="1453" spans="1:5" x14ac:dyDescent="0.25">
      <c r="A1453" t="str">
        <f t="shared" si="23"/>
        <v>P-1452</v>
      </c>
      <c r="B1453" t="s">
        <v>42</v>
      </c>
      <c r="C1453" t="s">
        <v>2761</v>
      </c>
      <c r="D1453" t="s">
        <v>15</v>
      </c>
      <c r="E1453">
        <v>73800</v>
      </c>
    </row>
    <row r="1454" spans="1:5" x14ac:dyDescent="0.25">
      <c r="A1454" t="str">
        <f t="shared" si="23"/>
        <v>P-1453</v>
      </c>
      <c r="B1454" t="s">
        <v>42</v>
      </c>
      <c r="C1454" t="s">
        <v>2762</v>
      </c>
      <c r="D1454" t="s">
        <v>15</v>
      </c>
      <c r="E1454">
        <v>73800</v>
      </c>
    </row>
    <row r="1455" spans="1:5" x14ac:dyDescent="0.25">
      <c r="A1455" t="str">
        <f t="shared" si="23"/>
        <v>P-1454</v>
      </c>
      <c r="B1455" t="s">
        <v>42</v>
      </c>
      <c r="C1455" t="s">
        <v>2612</v>
      </c>
      <c r="D1455" t="s">
        <v>21</v>
      </c>
      <c r="E1455">
        <v>138500</v>
      </c>
    </row>
    <row r="1456" spans="1:5" x14ac:dyDescent="0.25">
      <c r="A1456" t="str">
        <f t="shared" si="23"/>
        <v>P-1455</v>
      </c>
      <c r="B1456" t="s">
        <v>42</v>
      </c>
      <c r="C1456" t="s">
        <v>2763</v>
      </c>
      <c r="D1456" t="s">
        <v>15</v>
      </c>
      <c r="E1456">
        <v>40500</v>
      </c>
    </row>
    <row r="1457" spans="1:5" x14ac:dyDescent="0.25">
      <c r="A1457" t="str">
        <f t="shared" si="23"/>
        <v>P-1456</v>
      </c>
      <c r="B1457" t="s">
        <v>42</v>
      </c>
      <c r="C1457" t="s">
        <v>2764</v>
      </c>
      <c r="D1457" t="s">
        <v>7</v>
      </c>
      <c r="E1457">
        <v>81000</v>
      </c>
    </row>
    <row r="1458" spans="1:5" x14ac:dyDescent="0.25">
      <c r="A1458" t="str">
        <f t="shared" si="23"/>
        <v>P-1457</v>
      </c>
      <c r="B1458" t="s">
        <v>42</v>
      </c>
      <c r="C1458" t="s">
        <v>2638</v>
      </c>
      <c r="D1458" t="s">
        <v>21</v>
      </c>
      <c r="E1458">
        <v>145800</v>
      </c>
    </row>
    <row r="1459" spans="1:5" x14ac:dyDescent="0.25">
      <c r="A1459" t="str">
        <f t="shared" si="23"/>
        <v>P-1458</v>
      </c>
      <c r="B1459" t="s">
        <v>42</v>
      </c>
      <c r="C1459" t="s">
        <v>2614</v>
      </c>
      <c r="D1459" t="s">
        <v>21</v>
      </c>
      <c r="E1459">
        <v>247500</v>
      </c>
    </row>
    <row r="1460" spans="1:5" x14ac:dyDescent="0.25">
      <c r="A1460" t="str">
        <f t="shared" si="23"/>
        <v>P-1459</v>
      </c>
      <c r="B1460" t="s">
        <v>42</v>
      </c>
      <c r="C1460" t="s">
        <v>2615</v>
      </c>
      <c r="D1460" t="s">
        <v>21</v>
      </c>
      <c r="E1460">
        <v>247500</v>
      </c>
    </row>
    <row r="1461" spans="1:5" x14ac:dyDescent="0.25">
      <c r="A1461" t="str">
        <f t="shared" si="23"/>
        <v>P-1460</v>
      </c>
      <c r="B1461" t="s">
        <v>42</v>
      </c>
      <c r="C1461" t="s">
        <v>2765</v>
      </c>
      <c r="D1461" t="s">
        <v>17</v>
      </c>
      <c r="E1461">
        <v>0</v>
      </c>
    </row>
    <row r="1462" spans="1:5" x14ac:dyDescent="0.25">
      <c r="A1462" t="str">
        <f t="shared" si="23"/>
        <v>P-1461</v>
      </c>
      <c r="B1462" t="s">
        <v>42</v>
      </c>
      <c r="C1462" t="s">
        <v>2828</v>
      </c>
      <c r="D1462" t="s">
        <v>17</v>
      </c>
      <c r="E1462">
        <v>78750</v>
      </c>
    </row>
    <row r="1463" spans="1:5" x14ac:dyDescent="0.25">
      <c r="A1463" t="str">
        <f t="shared" si="23"/>
        <v>P-1462</v>
      </c>
      <c r="B1463" t="s">
        <v>42</v>
      </c>
      <c r="C1463" t="s">
        <v>2829</v>
      </c>
      <c r="D1463" t="s">
        <v>17</v>
      </c>
      <c r="E1463">
        <v>272000</v>
      </c>
    </row>
    <row r="1464" spans="1:5" x14ac:dyDescent="0.25">
      <c r="A1464" t="str">
        <f t="shared" si="23"/>
        <v>P-1463</v>
      </c>
      <c r="B1464" t="s">
        <v>42</v>
      </c>
      <c r="C1464" t="s">
        <v>2766</v>
      </c>
      <c r="D1464" t="s">
        <v>17</v>
      </c>
      <c r="E1464">
        <v>314100</v>
      </c>
    </row>
    <row r="1465" spans="1:5" x14ac:dyDescent="0.25">
      <c r="A1465" t="str">
        <f t="shared" si="23"/>
        <v>P-1464</v>
      </c>
      <c r="B1465" t="s">
        <v>42</v>
      </c>
      <c r="C1465" t="s">
        <v>2849</v>
      </c>
      <c r="D1465" t="s">
        <v>17</v>
      </c>
      <c r="E1465">
        <v>98100</v>
      </c>
    </row>
    <row r="1466" spans="1:5" x14ac:dyDescent="0.25">
      <c r="A1466" t="str">
        <f t="shared" si="23"/>
        <v>P-1465</v>
      </c>
      <c r="B1466" t="s">
        <v>42</v>
      </c>
      <c r="C1466" t="s">
        <v>2767</v>
      </c>
      <c r="D1466" t="s">
        <v>17</v>
      </c>
      <c r="E1466">
        <v>116100</v>
      </c>
    </row>
    <row r="1467" spans="1:5" x14ac:dyDescent="0.25">
      <c r="A1467" t="str">
        <f t="shared" si="23"/>
        <v>P-1466</v>
      </c>
      <c r="B1467" t="s">
        <v>42</v>
      </c>
      <c r="C1467" t="s">
        <v>2768</v>
      </c>
      <c r="D1467" t="s">
        <v>17</v>
      </c>
      <c r="E1467">
        <v>94500</v>
      </c>
    </row>
    <row r="1468" spans="1:5" x14ac:dyDescent="0.25">
      <c r="A1468" t="str">
        <f t="shared" si="23"/>
        <v>P-1467</v>
      </c>
      <c r="B1468" t="s">
        <v>42</v>
      </c>
      <c r="C1468" t="s">
        <v>2769</v>
      </c>
      <c r="D1468" t="s">
        <v>17</v>
      </c>
      <c r="E1468">
        <v>73800</v>
      </c>
    </row>
    <row r="1469" spans="1:5" x14ac:dyDescent="0.25">
      <c r="A1469" t="str">
        <f t="shared" si="23"/>
        <v>P-1468</v>
      </c>
      <c r="B1469" t="s">
        <v>42</v>
      </c>
      <c r="C1469" t="s">
        <v>2830</v>
      </c>
      <c r="D1469" t="s">
        <v>17</v>
      </c>
      <c r="E1469">
        <v>131850</v>
      </c>
    </row>
    <row r="1470" spans="1:5" x14ac:dyDescent="0.25">
      <c r="A1470" t="str">
        <f t="shared" si="23"/>
        <v>P-1469</v>
      </c>
      <c r="B1470" t="s">
        <v>42</v>
      </c>
      <c r="C1470" t="s">
        <v>2770</v>
      </c>
      <c r="D1470" t="s">
        <v>17</v>
      </c>
      <c r="E1470">
        <v>116100</v>
      </c>
    </row>
    <row r="1471" spans="1:5" x14ac:dyDescent="0.25">
      <c r="A1471" t="str">
        <f t="shared" si="23"/>
        <v>P-1470</v>
      </c>
      <c r="B1471" t="s">
        <v>42</v>
      </c>
      <c r="C1471" t="s">
        <v>2771</v>
      </c>
      <c r="D1471" t="s">
        <v>17</v>
      </c>
      <c r="E1471">
        <v>330300</v>
      </c>
    </row>
    <row r="1472" spans="1:5" x14ac:dyDescent="0.25">
      <c r="A1472" t="str">
        <f t="shared" si="23"/>
        <v>P-1471</v>
      </c>
      <c r="B1472" t="s">
        <v>42</v>
      </c>
      <c r="C1472" t="s">
        <v>2866</v>
      </c>
      <c r="D1472" t="s">
        <v>17</v>
      </c>
      <c r="E1472">
        <v>181350</v>
      </c>
    </row>
    <row r="1473" spans="1:5" x14ac:dyDescent="0.25">
      <c r="A1473" t="str">
        <f t="shared" si="23"/>
        <v>P-1472</v>
      </c>
      <c r="B1473" t="s">
        <v>42</v>
      </c>
      <c r="C1473" t="s">
        <v>2850</v>
      </c>
      <c r="D1473" t="s">
        <v>17</v>
      </c>
      <c r="E1473">
        <v>152100</v>
      </c>
    </row>
    <row r="1474" spans="1:5" x14ac:dyDescent="0.25">
      <c r="A1474" t="str">
        <f t="shared" si="23"/>
        <v>P-1473</v>
      </c>
      <c r="B1474" t="s">
        <v>42</v>
      </c>
      <c r="C1474" t="s">
        <v>2878</v>
      </c>
      <c r="D1474" t="s">
        <v>17</v>
      </c>
      <c r="E1474">
        <v>161100</v>
      </c>
    </row>
    <row r="1475" spans="1:5" x14ac:dyDescent="0.25">
      <c r="A1475" t="str">
        <f t="shared" si="23"/>
        <v>P-1474</v>
      </c>
      <c r="B1475" t="s">
        <v>42</v>
      </c>
      <c r="C1475" t="s">
        <v>2772</v>
      </c>
      <c r="D1475" t="s">
        <v>15</v>
      </c>
      <c r="E1475">
        <v>125100</v>
      </c>
    </row>
    <row r="1476" spans="1:5" x14ac:dyDescent="0.25">
      <c r="A1476" t="str">
        <f t="shared" si="23"/>
        <v>P-1475</v>
      </c>
      <c r="B1476" t="s">
        <v>42</v>
      </c>
      <c r="C1476" t="s">
        <v>2773</v>
      </c>
      <c r="D1476" t="s">
        <v>15</v>
      </c>
      <c r="E1476">
        <v>81000</v>
      </c>
    </row>
    <row r="1477" spans="1:5" x14ac:dyDescent="0.25">
      <c r="A1477" t="str">
        <f t="shared" si="23"/>
        <v>P-1476</v>
      </c>
      <c r="B1477" t="s">
        <v>42</v>
      </c>
      <c r="C1477" t="s">
        <v>2774</v>
      </c>
      <c r="D1477" t="s">
        <v>18</v>
      </c>
      <c r="E1477">
        <v>130500</v>
      </c>
    </row>
    <row r="1478" spans="1:5" x14ac:dyDescent="0.25">
      <c r="A1478" t="str">
        <f t="shared" si="23"/>
        <v>P-1477</v>
      </c>
      <c r="B1478" t="s">
        <v>42</v>
      </c>
      <c r="C1478" t="s">
        <v>2775</v>
      </c>
      <c r="D1478" t="s">
        <v>18</v>
      </c>
      <c r="E1478">
        <v>130500</v>
      </c>
    </row>
    <row r="1479" spans="1:5" x14ac:dyDescent="0.25">
      <c r="A1479" t="str">
        <f t="shared" si="23"/>
        <v>P-1478</v>
      </c>
      <c r="B1479" t="s">
        <v>42</v>
      </c>
      <c r="C1479" t="s">
        <v>2776</v>
      </c>
      <c r="D1479" t="s">
        <v>18</v>
      </c>
      <c r="E1479">
        <v>130500</v>
      </c>
    </row>
    <row r="1480" spans="1:5" x14ac:dyDescent="0.25">
      <c r="A1480" t="str">
        <f t="shared" si="23"/>
        <v>P-1479</v>
      </c>
      <c r="B1480" t="s">
        <v>42</v>
      </c>
      <c r="C1480" t="s">
        <v>2778</v>
      </c>
      <c r="D1480" t="s">
        <v>15</v>
      </c>
      <c r="E1480">
        <v>143100</v>
      </c>
    </row>
    <row r="1481" spans="1:5" x14ac:dyDescent="0.25">
      <c r="A1481" t="str">
        <f t="shared" si="23"/>
        <v>P-1480</v>
      </c>
      <c r="B1481" t="s">
        <v>42</v>
      </c>
      <c r="C1481" t="s">
        <v>2779</v>
      </c>
      <c r="D1481" t="s">
        <v>12</v>
      </c>
      <c r="E1481">
        <v>7650</v>
      </c>
    </row>
    <row r="1482" spans="1:5" x14ac:dyDescent="0.25">
      <c r="A1482" t="str">
        <f t="shared" si="23"/>
        <v>P-1481</v>
      </c>
      <c r="B1482" t="s">
        <v>42</v>
      </c>
      <c r="C1482" t="s">
        <v>2780</v>
      </c>
      <c r="D1482" t="s">
        <v>12</v>
      </c>
      <c r="E1482">
        <v>34200</v>
      </c>
    </row>
    <row r="1483" spans="1:5" x14ac:dyDescent="0.25">
      <c r="A1483" t="str">
        <f t="shared" si="23"/>
        <v>P-1482</v>
      </c>
      <c r="B1483" t="s">
        <v>42</v>
      </c>
      <c r="C1483" t="s">
        <v>2781</v>
      </c>
      <c r="D1483" t="s">
        <v>6</v>
      </c>
      <c r="E1483">
        <v>82800</v>
      </c>
    </row>
    <row r="1484" spans="1:5" x14ac:dyDescent="0.25">
      <c r="A1484" t="str">
        <f t="shared" ref="A1484:A1547" si="24">"P-"&amp;ROW()-1</f>
        <v>P-1483</v>
      </c>
      <c r="B1484" t="s">
        <v>42</v>
      </c>
      <c r="C1484" t="s">
        <v>2832</v>
      </c>
      <c r="D1484" t="s">
        <v>6</v>
      </c>
      <c r="E1484">
        <v>89100</v>
      </c>
    </row>
    <row r="1485" spans="1:5" x14ac:dyDescent="0.25">
      <c r="A1485" t="str">
        <f t="shared" si="24"/>
        <v>P-1484</v>
      </c>
      <c r="B1485" t="s">
        <v>42</v>
      </c>
      <c r="C1485" t="s">
        <v>2783</v>
      </c>
      <c r="D1485" t="s">
        <v>14</v>
      </c>
      <c r="E1485">
        <v>76500</v>
      </c>
    </row>
    <row r="1486" spans="1:5" x14ac:dyDescent="0.25">
      <c r="A1486" t="str">
        <f t="shared" si="24"/>
        <v>P-1485</v>
      </c>
      <c r="B1486" t="s">
        <v>42</v>
      </c>
      <c r="C1486" t="s">
        <v>2784</v>
      </c>
      <c r="D1486" t="s">
        <v>14</v>
      </c>
      <c r="E1486">
        <v>76500</v>
      </c>
    </row>
    <row r="1487" spans="1:5" x14ac:dyDescent="0.25">
      <c r="A1487" t="str">
        <f t="shared" si="24"/>
        <v>P-1486</v>
      </c>
      <c r="B1487" t="s">
        <v>42</v>
      </c>
      <c r="C1487" t="s">
        <v>2643</v>
      </c>
      <c r="D1487" t="s">
        <v>14</v>
      </c>
      <c r="E1487">
        <v>76500</v>
      </c>
    </row>
    <row r="1488" spans="1:5" x14ac:dyDescent="0.25">
      <c r="A1488" t="str">
        <f t="shared" si="24"/>
        <v>P-1487</v>
      </c>
      <c r="B1488" t="s">
        <v>42</v>
      </c>
      <c r="C1488" t="s">
        <v>2785</v>
      </c>
      <c r="D1488" t="s">
        <v>14</v>
      </c>
      <c r="E1488">
        <v>112500</v>
      </c>
    </row>
    <row r="1489" spans="1:5" x14ac:dyDescent="0.25">
      <c r="A1489" t="str">
        <f t="shared" si="24"/>
        <v>P-1488</v>
      </c>
      <c r="B1489" t="s">
        <v>42</v>
      </c>
      <c r="C1489" t="s">
        <v>2786</v>
      </c>
      <c r="D1489" t="s">
        <v>14</v>
      </c>
      <c r="E1489">
        <v>112500</v>
      </c>
    </row>
    <row r="1490" spans="1:5" x14ac:dyDescent="0.25">
      <c r="A1490" t="str">
        <f t="shared" si="24"/>
        <v>P-1489</v>
      </c>
      <c r="B1490" t="s">
        <v>42</v>
      </c>
      <c r="C1490" t="s">
        <v>2787</v>
      </c>
      <c r="D1490" t="s">
        <v>14</v>
      </c>
      <c r="E1490">
        <v>112500</v>
      </c>
    </row>
    <row r="1491" spans="1:5" x14ac:dyDescent="0.25">
      <c r="A1491" t="str">
        <f t="shared" si="24"/>
        <v>P-1490</v>
      </c>
      <c r="B1491" t="s">
        <v>42</v>
      </c>
      <c r="C1491" t="s">
        <v>2788</v>
      </c>
      <c r="D1491" t="s">
        <v>14</v>
      </c>
      <c r="E1491">
        <v>112500</v>
      </c>
    </row>
    <row r="1492" spans="1:5" x14ac:dyDescent="0.25">
      <c r="A1492" t="str">
        <f t="shared" si="24"/>
        <v>P-1491</v>
      </c>
      <c r="B1492" t="s">
        <v>42</v>
      </c>
      <c r="C1492" t="s">
        <v>2620</v>
      </c>
      <c r="D1492" t="s">
        <v>14</v>
      </c>
      <c r="E1492">
        <v>112500</v>
      </c>
    </row>
    <row r="1493" spans="1:5" x14ac:dyDescent="0.25">
      <c r="A1493" t="str">
        <f t="shared" si="24"/>
        <v>P-1492</v>
      </c>
      <c r="B1493" t="s">
        <v>42</v>
      </c>
      <c r="C1493" t="s">
        <v>2621</v>
      </c>
      <c r="D1493" t="s">
        <v>14</v>
      </c>
      <c r="E1493">
        <v>88200</v>
      </c>
    </row>
    <row r="1494" spans="1:5" x14ac:dyDescent="0.25">
      <c r="A1494" t="str">
        <f t="shared" si="24"/>
        <v>P-1493</v>
      </c>
      <c r="B1494" t="s">
        <v>42</v>
      </c>
      <c r="C1494" t="s">
        <v>2644</v>
      </c>
      <c r="D1494" t="s">
        <v>14</v>
      </c>
      <c r="E1494">
        <v>108000</v>
      </c>
    </row>
    <row r="1495" spans="1:5" x14ac:dyDescent="0.25">
      <c r="A1495" t="str">
        <f t="shared" si="24"/>
        <v>P-1494</v>
      </c>
      <c r="B1495" t="s">
        <v>42</v>
      </c>
      <c r="C1495" t="s">
        <v>2790</v>
      </c>
      <c r="D1495" t="s">
        <v>14</v>
      </c>
      <c r="E1495">
        <v>108000</v>
      </c>
    </row>
    <row r="1496" spans="1:5" x14ac:dyDescent="0.25">
      <c r="A1496" t="str">
        <f t="shared" si="24"/>
        <v>P-1495</v>
      </c>
      <c r="B1496" t="s">
        <v>42</v>
      </c>
      <c r="C1496" t="s">
        <v>2791</v>
      </c>
      <c r="D1496" t="s">
        <v>14</v>
      </c>
      <c r="E1496">
        <v>108000</v>
      </c>
    </row>
    <row r="1497" spans="1:5" x14ac:dyDescent="0.25">
      <c r="A1497" t="str">
        <f t="shared" si="24"/>
        <v>P-1496</v>
      </c>
      <c r="B1497" t="s">
        <v>42</v>
      </c>
      <c r="C1497" t="s">
        <v>2792</v>
      </c>
      <c r="D1497" t="s">
        <v>14</v>
      </c>
      <c r="E1497">
        <v>108000</v>
      </c>
    </row>
    <row r="1498" spans="1:5" x14ac:dyDescent="0.25">
      <c r="A1498" t="str">
        <f t="shared" si="24"/>
        <v>P-1497</v>
      </c>
      <c r="B1498" t="s">
        <v>42</v>
      </c>
      <c r="C1498" t="s">
        <v>2645</v>
      </c>
      <c r="D1498" t="s">
        <v>14</v>
      </c>
      <c r="E1498">
        <v>108000</v>
      </c>
    </row>
    <row r="1499" spans="1:5" x14ac:dyDescent="0.25">
      <c r="A1499" t="str">
        <f t="shared" si="24"/>
        <v>P-1498</v>
      </c>
      <c r="B1499" t="s">
        <v>42</v>
      </c>
      <c r="C1499" t="s">
        <v>2793</v>
      </c>
      <c r="D1499" t="s">
        <v>3</v>
      </c>
      <c r="E1499">
        <v>26500</v>
      </c>
    </row>
    <row r="1500" spans="1:5" x14ac:dyDescent="0.25">
      <c r="A1500" t="str">
        <f t="shared" si="24"/>
        <v>P-1499</v>
      </c>
      <c r="B1500" t="s">
        <v>42</v>
      </c>
      <c r="C1500" t="s">
        <v>2794</v>
      </c>
      <c r="D1500" t="s">
        <v>3</v>
      </c>
      <c r="E1500">
        <v>15000</v>
      </c>
    </row>
    <row r="1501" spans="1:5" x14ac:dyDescent="0.25">
      <c r="A1501" t="str">
        <f t="shared" si="24"/>
        <v>P-1500</v>
      </c>
      <c r="B1501" t="s">
        <v>42</v>
      </c>
      <c r="C1501" t="s">
        <v>2795</v>
      </c>
      <c r="D1501" t="s">
        <v>3</v>
      </c>
      <c r="E1501">
        <v>32000</v>
      </c>
    </row>
    <row r="1502" spans="1:5" x14ac:dyDescent="0.25">
      <c r="A1502" t="str">
        <f t="shared" si="24"/>
        <v>P-1501</v>
      </c>
      <c r="B1502" t="s">
        <v>42</v>
      </c>
      <c r="C1502" t="s">
        <v>2796</v>
      </c>
      <c r="D1502" t="s">
        <v>3</v>
      </c>
      <c r="E1502">
        <v>40500</v>
      </c>
    </row>
    <row r="1503" spans="1:5" x14ac:dyDescent="0.25">
      <c r="A1503" t="str">
        <f t="shared" si="24"/>
        <v>P-1502</v>
      </c>
      <c r="B1503" t="s">
        <v>42</v>
      </c>
      <c r="C1503" t="s">
        <v>2797</v>
      </c>
      <c r="D1503" t="s">
        <v>3</v>
      </c>
      <c r="E1503">
        <v>29700</v>
      </c>
    </row>
    <row r="1504" spans="1:5" x14ac:dyDescent="0.25">
      <c r="A1504" t="str">
        <f t="shared" si="24"/>
        <v>P-1503</v>
      </c>
      <c r="B1504" t="s">
        <v>42</v>
      </c>
      <c r="C1504" t="s">
        <v>2798</v>
      </c>
      <c r="D1504" t="s">
        <v>3</v>
      </c>
      <c r="E1504">
        <v>25200</v>
      </c>
    </row>
    <row r="1505" spans="1:5" x14ac:dyDescent="0.25">
      <c r="A1505" t="str">
        <f t="shared" si="24"/>
        <v>P-1504</v>
      </c>
      <c r="B1505" t="s">
        <v>42</v>
      </c>
      <c r="C1505" t="s">
        <v>2799</v>
      </c>
      <c r="D1505" t="s">
        <v>3</v>
      </c>
      <c r="E1505">
        <v>34200</v>
      </c>
    </row>
    <row r="1506" spans="1:5" x14ac:dyDescent="0.25">
      <c r="A1506" t="str">
        <f t="shared" si="24"/>
        <v>P-1505</v>
      </c>
      <c r="B1506" t="s">
        <v>42</v>
      </c>
      <c r="C1506" t="s">
        <v>2800</v>
      </c>
      <c r="D1506" t="s">
        <v>3</v>
      </c>
      <c r="E1506">
        <v>26500</v>
      </c>
    </row>
    <row r="1507" spans="1:5" x14ac:dyDescent="0.25">
      <c r="A1507" t="str">
        <f t="shared" si="24"/>
        <v>P-1506</v>
      </c>
      <c r="B1507" t="s">
        <v>42</v>
      </c>
      <c r="C1507" t="s">
        <v>2801</v>
      </c>
      <c r="D1507" t="s">
        <v>3</v>
      </c>
      <c r="E1507">
        <v>15000</v>
      </c>
    </row>
    <row r="1508" spans="1:5" x14ac:dyDescent="0.25">
      <c r="A1508" t="str">
        <f t="shared" si="24"/>
        <v>P-1507</v>
      </c>
      <c r="B1508" t="s">
        <v>42</v>
      </c>
      <c r="C1508" t="s">
        <v>2802</v>
      </c>
      <c r="D1508" t="s">
        <v>3</v>
      </c>
      <c r="E1508">
        <v>32000</v>
      </c>
    </row>
    <row r="1509" spans="1:5" x14ac:dyDescent="0.25">
      <c r="A1509" t="str">
        <f t="shared" si="24"/>
        <v>P-1508</v>
      </c>
      <c r="B1509" t="s">
        <v>42</v>
      </c>
      <c r="C1509" t="s">
        <v>2803</v>
      </c>
      <c r="D1509" t="s">
        <v>3</v>
      </c>
      <c r="E1509">
        <v>36900</v>
      </c>
    </row>
    <row r="1510" spans="1:5" x14ac:dyDescent="0.25">
      <c r="A1510" t="str">
        <f t="shared" si="24"/>
        <v>P-1509</v>
      </c>
      <c r="B1510" t="s">
        <v>42</v>
      </c>
      <c r="C1510" t="s">
        <v>2804</v>
      </c>
      <c r="D1510" t="s">
        <v>3</v>
      </c>
      <c r="E1510">
        <v>29700</v>
      </c>
    </row>
    <row r="1511" spans="1:5" x14ac:dyDescent="0.25">
      <c r="A1511" t="str">
        <f t="shared" si="24"/>
        <v>P-1510</v>
      </c>
      <c r="B1511" t="s">
        <v>42</v>
      </c>
      <c r="C1511" t="s">
        <v>2805</v>
      </c>
      <c r="D1511" t="s">
        <v>3</v>
      </c>
      <c r="E1511">
        <v>10000</v>
      </c>
    </row>
    <row r="1512" spans="1:5" x14ac:dyDescent="0.25">
      <c r="A1512" t="str">
        <f t="shared" si="24"/>
        <v>P-1511</v>
      </c>
      <c r="B1512" t="s">
        <v>42</v>
      </c>
      <c r="C1512" t="s">
        <v>2806</v>
      </c>
      <c r="D1512" t="s">
        <v>3</v>
      </c>
      <c r="E1512">
        <v>10000</v>
      </c>
    </row>
    <row r="1513" spans="1:5" x14ac:dyDescent="0.25">
      <c r="A1513" t="str">
        <f t="shared" si="24"/>
        <v>P-1512</v>
      </c>
      <c r="B1513" t="s">
        <v>42</v>
      </c>
      <c r="C1513" t="s">
        <v>2807</v>
      </c>
      <c r="D1513" t="s">
        <v>3</v>
      </c>
      <c r="E1513">
        <v>10000</v>
      </c>
    </row>
    <row r="1514" spans="1:5" x14ac:dyDescent="0.25">
      <c r="A1514" t="str">
        <f t="shared" si="24"/>
        <v>P-1513</v>
      </c>
      <c r="B1514" t="s">
        <v>42</v>
      </c>
      <c r="C1514" t="s">
        <v>2808</v>
      </c>
      <c r="D1514" t="s">
        <v>3</v>
      </c>
      <c r="E1514">
        <v>10000</v>
      </c>
    </row>
    <row r="1515" spans="1:5" x14ac:dyDescent="0.25">
      <c r="A1515" t="str">
        <f t="shared" si="24"/>
        <v>P-1514</v>
      </c>
      <c r="B1515" t="s">
        <v>42</v>
      </c>
      <c r="C1515" t="s">
        <v>2809</v>
      </c>
      <c r="D1515" t="s">
        <v>3</v>
      </c>
      <c r="E1515">
        <v>10000</v>
      </c>
    </row>
    <row r="1516" spans="1:5" x14ac:dyDescent="0.25">
      <c r="A1516" t="str">
        <f t="shared" si="24"/>
        <v>P-1515</v>
      </c>
      <c r="B1516" t="s">
        <v>42</v>
      </c>
      <c r="C1516" t="s">
        <v>2879</v>
      </c>
      <c r="D1516" t="s">
        <v>17</v>
      </c>
      <c r="E1516">
        <v>251100</v>
      </c>
    </row>
    <row r="1517" spans="1:5" x14ac:dyDescent="0.25">
      <c r="A1517" t="str">
        <f t="shared" si="24"/>
        <v>P-1516</v>
      </c>
      <c r="B1517" t="s">
        <v>42</v>
      </c>
      <c r="C1517" t="s">
        <v>2867</v>
      </c>
      <c r="D1517" t="s">
        <v>14</v>
      </c>
      <c r="E1517">
        <v>395100</v>
      </c>
    </row>
    <row r="1518" spans="1:5" x14ac:dyDescent="0.25">
      <c r="A1518" t="str">
        <f t="shared" si="24"/>
        <v>P-1517</v>
      </c>
      <c r="B1518" t="s">
        <v>42</v>
      </c>
      <c r="C1518" t="s">
        <v>2810</v>
      </c>
      <c r="D1518" t="s">
        <v>10</v>
      </c>
      <c r="E1518">
        <v>348300</v>
      </c>
    </row>
    <row r="1519" spans="1:5" x14ac:dyDescent="0.25">
      <c r="A1519" t="str">
        <f t="shared" si="24"/>
        <v>P-1518</v>
      </c>
      <c r="B1519" t="s">
        <v>42</v>
      </c>
      <c r="C1519" t="s">
        <v>2811</v>
      </c>
      <c r="D1519" t="s">
        <v>7</v>
      </c>
      <c r="E1519">
        <v>207000</v>
      </c>
    </row>
    <row r="1520" spans="1:5" x14ac:dyDescent="0.25">
      <c r="A1520" t="str">
        <f t="shared" si="24"/>
        <v>P-1519</v>
      </c>
      <c r="B1520" t="s">
        <v>43</v>
      </c>
      <c r="C1520" t="s">
        <v>2624</v>
      </c>
      <c r="D1520" t="s">
        <v>19</v>
      </c>
      <c r="E1520">
        <v>57150</v>
      </c>
    </row>
    <row r="1521" spans="1:5" x14ac:dyDescent="0.25">
      <c r="A1521" t="str">
        <f t="shared" si="24"/>
        <v>P-1520</v>
      </c>
      <c r="B1521" t="s">
        <v>43</v>
      </c>
      <c r="C1521" t="s">
        <v>2646</v>
      </c>
      <c r="D1521" t="s">
        <v>19</v>
      </c>
      <c r="E1521">
        <v>65700</v>
      </c>
    </row>
    <row r="1522" spans="1:5" x14ac:dyDescent="0.25">
      <c r="A1522" t="str">
        <f t="shared" si="24"/>
        <v>P-1521</v>
      </c>
      <c r="B1522" t="s">
        <v>43</v>
      </c>
      <c r="C1522" t="s">
        <v>2626</v>
      </c>
      <c r="D1522" t="s">
        <v>19</v>
      </c>
      <c r="E1522">
        <v>81000</v>
      </c>
    </row>
    <row r="1523" spans="1:5" x14ac:dyDescent="0.25">
      <c r="A1523" t="str">
        <f t="shared" si="24"/>
        <v>P-1522</v>
      </c>
      <c r="B1523" t="s">
        <v>43</v>
      </c>
      <c r="C1523" t="s">
        <v>2647</v>
      </c>
      <c r="D1523" t="s">
        <v>18</v>
      </c>
      <c r="E1523">
        <v>261000</v>
      </c>
    </row>
    <row r="1524" spans="1:5" x14ac:dyDescent="0.25">
      <c r="A1524" t="str">
        <f t="shared" si="24"/>
        <v>P-1523</v>
      </c>
      <c r="B1524" t="s">
        <v>43</v>
      </c>
      <c r="C1524" t="s">
        <v>2648</v>
      </c>
      <c r="D1524" t="s">
        <v>16</v>
      </c>
      <c r="E1524">
        <v>197100</v>
      </c>
    </row>
    <row r="1525" spans="1:5" x14ac:dyDescent="0.25">
      <c r="A1525" t="str">
        <f t="shared" si="24"/>
        <v>P-1524</v>
      </c>
      <c r="B1525" t="s">
        <v>43</v>
      </c>
      <c r="C1525" t="s">
        <v>2812</v>
      </c>
      <c r="D1525" t="s">
        <v>16</v>
      </c>
      <c r="E1525">
        <v>153000</v>
      </c>
    </row>
    <row r="1526" spans="1:5" x14ac:dyDescent="0.25">
      <c r="A1526" t="str">
        <f t="shared" si="24"/>
        <v>P-1525</v>
      </c>
      <c r="B1526" t="s">
        <v>43</v>
      </c>
      <c r="C1526" t="s">
        <v>2652</v>
      </c>
      <c r="D1526" t="s">
        <v>11</v>
      </c>
      <c r="E1526">
        <v>198000</v>
      </c>
    </row>
    <row r="1527" spans="1:5" x14ac:dyDescent="0.25">
      <c r="A1527" t="str">
        <f t="shared" si="24"/>
        <v>P-1526</v>
      </c>
      <c r="B1527" t="s">
        <v>43</v>
      </c>
      <c r="C1527" t="s">
        <v>2833</v>
      </c>
      <c r="D1527" t="s">
        <v>11</v>
      </c>
      <c r="E1527">
        <v>198000</v>
      </c>
    </row>
    <row r="1528" spans="1:5" x14ac:dyDescent="0.25">
      <c r="A1528" t="str">
        <f t="shared" si="24"/>
        <v>P-1527</v>
      </c>
      <c r="B1528" t="s">
        <v>43</v>
      </c>
      <c r="C1528" t="s">
        <v>2653</v>
      </c>
      <c r="D1528" t="s">
        <v>12</v>
      </c>
      <c r="E1528">
        <v>12600</v>
      </c>
    </row>
    <row r="1529" spans="1:5" x14ac:dyDescent="0.25">
      <c r="A1529" t="str">
        <f t="shared" si="24"/>
        <v>P-1528</v>
      </c>
      <c r="B1529" t="s">
        <v>43</v>
      </c>
      <c r="C1529" t="s">
        <v>2654</v>
      </c>
      <c r="D1529" t="s">
        <v>15</v>
      </c>
      <c r="E1529">
        <v>261000</v>
      </c>
    </row>
    <row r="1530" spans="1:5" x14ac:dyDescent="0.25">
      <c r="A1530" t="str">
        <f t="shared" si="24"/>
        <v>P-1529</v>
      </c>
      <c r="B1530" t="s">
        <v>43</v>
      </c>
      <c r="C1530" t="s">
        <v>2655</v>
      </c>
      <c r="D1530" t="s">
        <v>15</v>
      </c>
      <c r="E1530">
        <v>261000</v>
      </c>
    </row>
    <row r="1531" spans="1:5" x14ac:dyDescent="0.25">
      <c r="A1531" t="str">
        <f t="shared" si="24"/>
        <v>P-1530</v>
      </c>
      <c r="B1531" t="s">
        <v>43</v>
      </c>
      <c r="C1531" t="s">
        <v>2591</v>
      </c>
      <c r="D1531" t="s">
        <v>18</v>
      </c>
      <c r="E1531">
        <v>144000</v>
      </c>
    </row>
    <row r="1532" spans="1:5" x14ac:dyDescent="0.25">
      <c r="A1532" t="str">
        <f t="shared" si="24"/>
        <v>P-1531</v>
      </c>
      <c r="B1532" t="s">
        <v>43</v>
      </c>
      <c r="C1532" t="s">
        <v>2592</v>
      </c>
      <c r="D1532" t="s">
        <v>18</v>
      </c>
      <c r="E1532">
        <v>144000</v>
      </c>
    </row>
    <row r="1533" spans="1:5" x14ac:dyDescent="0.25">
      <c r="A1533" t="str">
        <f t="shared" si="24"/>
        <v>P-1532</v>
      </c>
      <c r="B1533" t="s">
        <v>43</v>
      </c>
      <c r="C1533" t="s">
        <v>2656</v>
      </c>
      <c r="D1533" t="s">
        <v>15</v>
      </c>
      <c r="E1533">
        <v>243000</v>
      </c>
    </row>
    <row r="1534" spans="1:5" x14ac:dyDescent="0.25">
      <c r="A1534" t="str">
        <f t="shared" si="24"/>
        <v>P-1533</v>
      </c>
      <c r="B1534" t="s">
        <v>43</v>
      </c>
      <c r="C1534" t="s">
        <v>2657</v>
      </c>
      <c r="D1534" t="s">
        <v>15</v>
      </c>
      <c r="E1534">
        <v>243000</v>
      </c>
    </row>
    <row r="1535" spans="1:5" x14ac:dyDescent="0.25">
      <c r="A1535" t="str">
        <f t="shared" si="24"/>
        <v>P-1534</v>
      </c>
      <c r="B1535" t="s">
        <v>43</v>
      </c>
      <c r="C1535" t="s">
        <v>2658</v>
      </c>
      <c r="D1535" t="s">
        <v>15</v>
      </c>
      <c r="E1535">
        <v>78750</v>
      </c>
    </row>
    <row r="1536" spans="1:5" x14ac:dyDescent="0.25">
      <c r="A1536" t="str">
        <f t="shared" si="24"/>
        <v>P-1535</v>
      </c>
      <c r="B1536" t="s">
        <v>43</v>
      </c>
      <c r="C1536" t="s">
        <v>2659</v>
      </c>
      <c r="D1536" t="s">
        <v>15</v>
      </c>
      <c r="E1536">
        <v>78750</v>
      </c>
    </row>
    <row r="1537" spans="1:5" x14ac:dyDescent="0.25">
      <c r="A1537" t="str">
        <f t="shared" si="24"/>
        <v>P-1536</v>
      </c>
      <c r="B1537" t="s">
        <v>43</v>
      </c>
      <c r="C1537" t="s">
        <v>2660</v>
      </c>
      <c r="D1537" t="s">
        <v>5</v>
      </c>
      <c r="E1537">
        <v>41400</v>
      </c>
    </row>
    <row r="1538" spans="1:5" x14ac:dyDescent="0.25">
      <c r="A1538" t="str">
        <f t="shared" si="24"/>
        <v>P-1537</v>
      </c>
      <c r="B1538" t="s">
        <v>43</v>
      </c>
      <c r="C1538" t="s">
        <v>2661</v>
      </c>
      <c r="D1538" t="s">
        <v>5</v>
      </c>
      <c r="E1538">
        <v>98100</v>
      </c>
    </row>
    <row r="1539" spans="1:5" x14ac:dyDescent="0.25">
      <c r="A1539" t="str">
        <f t="shared" si="24"/>
        <v>P-1538</v>
      </c>
      <c r="B1539" t="s">
        <v>43</v>
      </c>
      <c r="C1539" t="s">
        <v>2662</v>
      </c>
      <c r="D1539" t="s">
        <v>5</v>
      </c>
      <c r="E1539">
        <v>107100</v>
      </c>
    </row>
    <row r="1540" spans="1:5" x14ac:dyDescent="0.25">
      <c r="A1540" t="str">
        <f t="shared" si="24"/>
        <v>P-1539</v>
      </c>
      <c r="B1540" t="s">
        <v>43</v>
      </c>
      <c r="C1540" t="s">
        <v>2594</v>
      </c>
      <c r="D1540" t="s">
        <v>3</v>
      </c>
      <c r="E1540">
        <v>17100</v>
      </c>
    </row>
    <row r="1541" spans="1:5" x14ac:dyDescent="0.25">
      <c r="A1541" t="str">
        <f t="shared" si="24"/>
        <v>P-1540</v>
      </c>
      <c r="B1541" t="s">
        <v>43</v>
      </c>
      <c r="C1541" t="s">
        <v>2663</v>
      </c>
      <c r="D1541" t="s">
        <v>3</v>
      </c>
      <c r="E1541">
        <v>27000</v>
      </c>
    </row>
    <row r="1542" spans="1:5" x14ac:dyDescent="0.25">
      <c r="A1542" t="str">
        <f t="shared" si="24"/>
        <v>P-1541</v>
      </c>
      <c r="B1542" t="s">
        <v>43</v>
      </c>
      <c r="C1542" t="s">
        <v>2596</v>
      </c>
      <c r="D1542" t="s">
        <v>3</v>
      </c>
      <c r="E1542">
        <v>13050</v>
      </c>
    </row>
    <row r="1543" spans="1:5" x14ac:dyDescent="0.25">
      <c r="A1543" t="str">
        <f t="shared" si="24"/>
        <v>P-1542</v>
      </c>
      <c r="B1543" t="s">
        <v>43</v>
      </c>
      <c r="C1543" t="s">
        <v>2664</v>
      </c>
      <c r="D1543" t="s">
        <v>3</v>
      </c>
      <c r="E1543">
        <v>18000</v>
      </c>
    </row>
    <row r="1544" spans="1:5" x14ac:dyDescent="0.25">
      <c r="A1544" t="str">
        <f t="shared" si="24"/>
        <v>P-1543</v>
      </c>
      <c r="B1544" t="s">
        <v>43</v>
      </c>
      <c r="C1544" t="s">
        <v>2631</v>
      </c>
      <c r="D1544" t="s">
        <v>3</v>
      </c>
      <c r="E1544">
        <v>27000</v>
      </c>
    </row>
    <row r="1545" spans="1:5" x14ac:dyDescent="0.25">
      <c r="A1545" t="str">
        <f t="shared" si="24"/>
        <v>P-1544</v>
      </c>
      <c r="B1545" t="s">
        <v>43</v>
      </c>
      <c r="C1545" t="s">
        <v>2665</v>
      </c>
      <c r="D1545" t="s">
        <v>3</v>
      </c>
      <c r="E1545">
        <v>14400</v>
      </c>
    </row>
    <row r="1546" spans="1:5" x14ac:dyDescent="0.25">
      <c r="A1546" t="str">
        <f t="shared" si="24"/>
        <v>P-1545</v>
      </c>
      <c r="B1546" t="s">
        <v>43</v>
      </c>
      <c r="C1546" t="s">
        <v>2666</v>
      </c>
      <c r="D1546" t="s">
        <v>7</v>
      </c>
      <c r="E1546">
        <v>62100</v>
      </c>
    </row>
    <row r="1547" spans="1:5" x14ac:dyDescent="0.25">
      <c r="A1547" t="str">
        <f t="shared" si="24"/>
        <v>P-1546</v>
      </c>
      <c r="B1547" t="s">
        <v>43</v>
      </c>
      <c r="C1547" t="s">
        <v>2667</v>
      </c>
      <c r="D1547" t="s">
        <v>7</v>
      </c>
      <c r="E1547">
        <v>62100</v>
      </c>
    </row>
    <row r="1548" spans="1:5" x14ac:dyDescent="0.25">
      <c r="A1548" t="str">
        <f t="shared" ref="A1548:A1611" si="25">"P-"&amp;ROW()-1</f>
        <v>P-1547</v>
      </c>
      <c r="B1548" t="s">
        <v>43</v>
      </c>
      <c r="C1548" t="s">
        <v>2668</v>
      </c>
      <c r="D1548" t="s">
        <v>18</v>
      </c>
      <c r="E1548">
        <v>103500</v>
      </c>
    </row>
    <row r="1549" spans="1:5" x14ac:dyDescent="0.25">
      <c r="A1549" t="str">
        <f t="shared" si="25"/>
        <v>P-1548</v>
      </c>
      <c r="B1549" t="s">
        <v>43</v>
      </c>
      <c r="C1549" t="s">
        <v>2671</v>
      </c>
      <c r="D1549" t="s">
        <v>21</v>
      </c>
      <c r="E1549">
        <v>355500</v>
      </c>
    </row>
    <row r="1550" spans="1:5" x14ac:dyDescent="0.25">
      <c r="A1550" t="str">
        <f t="shared" si="25"/>
        <v>P-1549</v>
      </c>
      <c r="B1550" t="s">
        <v>43</v>
      </c>
      <c r="C1550" t="s">
        <v>2672</v>
      </c>
      <c r="D1550" t="s">
        <v>21</v>
      </c>
      <c r="E1550">
        <v>360000</v>
      </c>
    </row>
    <row r="1551" spans="1:5" x14ac:dyDescent="0.25">
      <c r="A1551" t="str">
        <f t="shared" si="25"/>
        <v>P-1550</v>
      </c>
      <c r="B1551" t="s">
        <v>43</v>
      </c>
      <c r="C1551" t="s">
        <v>2679</v>
      </c>
      <c r="D1551" t="s">
        <v>9</v>
      </c>
      <c r="E1551">
        <v>112500</v>
      </c>
    </row>
    <row r="1552" spans="1:5" x14ac:dyDescent="0.25">
      <c r="A1552" t="str">
        <f t="shared" si="25"/>
        <v>P-1551</v>
      </c>
      <c r="B1552" t="s">
        <v>43</v>
      </c>
      <c r="C1552" t="s">
        <v>2685</v>
      </c>
      <c r="D1552" t="s">
        <v>11</v>
      </c>
      <c r="E1552">
        <v>225000</v>
      </c>
    </row>
    <row r="1553" spans="1:5" x14ac:dyDescent="0.25">
      <c r="A1553" t="str">
        <f t="shared" si="25"/>
        <v>P-1552</v>
      </c>
      <c r="B1553" t="s">
        <v>43</v>
      </c>
      <c r="C1553" t="s">
        <v>2686</v>
      </c>
      <c r="D1553" t="s">
        <v>11</v>
      </c>
      <c r="E1553">
        <v>225000</v>
      </c>
    </row>
    <row r="1554" spans="1:5" x14ac:dyDescent="0.25">
      <c r="A1554" t="str">
        <f t="shared" si="25"/>
        <v>P-1553</v>
      </c>
      <c r="B1554" t="s">
        <v>43</v>
      </c>
      <c r="C1554" t="s">
        <v>2690</v>
      </c>
      <c r="D1554" t="s">
        <v>12</v>
      </c>
      <c r="E1554">
        <v>11700</v>
      </c>
    </row>
    <row r="1555" spans="1:5" x14ac:dyDescent="0.25">
      <c r="A1555" t="str">
        <f t="shared" si="25"/>
        <v>P-1554</v>
      </c>
      <c r="B1555" t="s">
        <v>43</v>
      </c>
      <c r="C1555" t="s">
        <v>2872</v>
      </c>
      <c r="D1555" t="s">
        <v>12</v>
      </c>
      <c r="E1555">
        <v>31500</v>
      </c>
    </row>
    <row r="1556" spans="1:5" x14ac:dyDescent="0.25">
      <c r="A1556" t="str">
        <f t="shared" si="25"/>
        <v>P-1555</v>
      </c>
      <c r="B1556" t="s">
        <v>43</v>
      </c>
      <c r="C1556" t="s">
        <v>2696</v>
      </c>
      <c r="D1556" t="s">
        <v>7</v>
      </c>
      <c r="E1556">
        <v>26100</v>
      </c>
    </row>
    <row r="1557" spans="1:5" x14ac:dyDescent="0.25">
      <c r="A1557" t="str">
        <f t="shared" si="25"/>
        <v>P-1556</v>
      </c>
      <c r="B1557" t="s">
        <v>43</v>
      </c>
      <c r="C1557" t="s">
        <v>2697</v>
      </c>
      <c r="D1557" t="s">
        <v>7</v>
      </c>
      <c r="E1557">
        <v>26100</v>
      </c>
    </row>
    <row r="1558" spans="1:5" x14ac:dyDescent="0.25">
      <c r="A1558" t="str">
        <f t="shared" si="25"/>
        <v>P-1557</v>
      </c>
      <c r="B1558" t="s">
        <v>43</v>
      </c>
      <c r="C1558" t="s">
        <v>2600</v>
      </c>
      <c r="D1558" t="s">
        <v>10</v>
      </c>
      <c r="E1558">
        <v>189000</v>
      </c>
    </row>
    <row r="1559" spans="1:5" x14ac:dyDescent="0.25">
      <c r="A1559" t="str">
        <f t="shared" si="25"/>
        <v>P-1558</v>
      </c>
      <c r="B1559" t="s">
        <v>43</v>
      </c>
      <c r="C1559" t="s">
        <v>2601</v>
      </c>
      <c r="D1559" t="s">
        <v>10</v>
      </c>
      <c r="E1559">
        <v>189000</v>
      </c>
    </row>
    <row r="1560" spans="1:5" x14ac:dyDescent="0.25">
      <c r="A1560" t="str">
        <f t="shared" si="25"/>
        <v>P-1559</v>
      </c>
      <c r="B1560" t="s">
        <v>43</v>
      </c>
      <c r="C1560" t="s">
        <v>2602</v>
      </c>
      <c r="D1560" t="s">
        <v>10</v>
      </c>
      <c r="E1560">
        <v>189000</v>
      </c>
    </row>
    <row r="1561" spans="1:5" x14ac:dyDescent="0.25">
      <c r="A1561" t="str">
        <f t="shared" si="25"/>
        <v>P-1560</v>
      </c>
      <c r="B1561" t="s">
        <v>43</v>
      </c>
      <c r="C1561" t="s">
        <v>2699</v>
      </c>
      <c r="D1561" t="s">
        <v>6</v>
      </c>
      <c r="E1561">
        <v>57600</v>
      </c>
    </row>
    <row r="1562" spans="1:5" x14ac:dyDescent="0.25">
      <c r="A1562" t="str">
        <f t="shared" si="25"/>
        <v>P-1561</v>
      </c>
      <c r="B1562" t="s">
        <v>43</v>
      </c>
      <c r="C1562" t="s">
        <v>2605</v>
      </c>
      <c r="D1562" t="s">
        <v>6</v>
      </c>
      <c r="E1562">
        <v>82800</v>
      </c>
    </row>
    <row r="1563" spans="1:5" x14ac:dyDescent="0.25">
      <c r="A1563" t="str">
        <f t="shared" si="25"/>
        <v>P-1562</v>
      </c>
      <c r="B1563" t="s">
        <v>43</v>
      </c>
      <c r="C1563" t="s">
        <v>2606</v>
      </c>
      <c r="D1563" t="s">
        <v>6</v>
      </c>
      <c r="E1563">
        <v>82800</v>
      </c>
    </row>
    <row r="1564" spans="1:5" x14ac:dyDescent="0.25">
      <c r="A1564" t="str">
        <f t="shared" si="25"/>
        <v>P-1563</v>
      </c>
      <c r="B1564" t="s">
        <v>43</v>
      </c>
      <c r="C1564" t="s">
        <v>2700</v>
      </c>
      <c r="D1564" t="s">
        <v>6</v>
      </c>
      <c r="E1564">
        <v>82800</v>
      </c>
    </row>
    <row r="1565" spans="1:5" x14ac:dyDescent="0.25">
      <c r="A1565" t="str">
        <f t="shared" si="25"/>
        <v>P-1564</v>
      </c>
      <c r="B1565" t="s">
        <v>43</v>
      </c>
      <c r="C1565" t="s">
        <v>2607</v>
      </c>
      <c r="D1565" t="s">
        <v>6</v>
      </c>
      <c r="E1565">
        <v>82800</v>
      </c>
    </row>
    <row r="1566" spans="1:5" x14ac:dyDescent="0.25">
      <c r="A1566" t="str">
        <f t="shared" si="25"/>
        <v>P-1565</v>
      </c>
      <c r="B1566" t="s">
        <v>43</v>
      </c>
      <c r="C1566" t="s">
        <v>2701</v>
      </c>
      <c r="D1566" t="s">
        <v>6</v>
      </c>
      <c r="E1566">
        <v>39600</v>
      </c>
    </row>
    <row r="1567" spans="1:5" x14ac:dyDescent="0.25">
      <c r="A1567" t="str">
        <f t="shared" si="25"/>
        <v>P-1566</v>
      </c>
      <c r="B1567" t="s">
        <v>43</v>
      </c>
      <c r="C1567" t="s">
        <v>2702</v>
      </c>
      <c r="D1567" t="s">
        <v>6</v>
      </c>
      <c r="E1567">
        <v>39600</v>
      </c>
    </row>
    <row r="1568" spans="1:5" x14ac:dyDescent="0.25">
      <c r="A1568" t="str">
        <f t="shared" si="25"/>
        <v>P-1567</v>
      </c>
      <c r="B1568" t="s">
        <v>43</v>
      </c>
      <c r="C1568" t="s">
        <v>2703</v>
      </c>
      <c r="D1568" t="s">
        <v>6</v>
      </c>
      <c r="E1568">
        <v>39600</v>
      </c>
    </row>
    <row r="1569" spans="1:5" x14ac:dyDescent="0.25">
      <c r="A1569" t="str">
        <f t="shared" si="25"/>
        <v>P-1568</v>
      </c>
      <c r="B1569" t="s">
        <v>43</v>
      </c>
      <c r="C1569" t="s">
        <v>2704</v>
      </c>
      <c r="D1569" t="s">
        <v>6</v>
      </c>
      <c r="E1569">
        <v>39600</v>
      </c>
    </row>
    <row r="1570" spans="1:5" x14ac:dyDescent="0.25">
      <c r="A1570" t="str">
        <f t="shared" si="25"/>
        <v>P-1569</v>
      </c>
      <c r="B1570" t="s">
        <v>43</v>
      </c>
      <c r="C1570" t="s">
        <v>2705</v>
      </c>
      <c r="D1570" t="s">
        <v>6</v>
      </c>
      <c r="E1570">
        <v>39600</v>
      </c>
    </row>
    <row r="1571" spans="1:5" x14ac:dyDescent="0.25">
      <c r="A1571" t="str">
        <f t="shared" si="25"/>
        <v>P-1570</v>
      </c>
      <c r="B1571" t="s">
        <v>43</v>
      </c>
      <c r="C1571" t="s">
        <v>2706</v>
      </c>
      <c r="D1571" t="s">
        <v>6</v>
      </c>
      <c r="E1571">
        <v>39600</v>
      </c>
    </row>
    <row r="1572" spans="1:5" x14ac:dyDescent="0.25">
      <c r="A1572" t="str">
        <f t="shared" si="25"/>
        <v>P-1571</v>
      </c>
      <c r="B1572" t="s">
        <v>43</v>
      </c>
      <c r="C1572" t="s">
        <v>2707</v>
      </c>
      <c r="D1572" t="s">
        <v>6</v>
      </c>
      <c r="E1572">
        <v>39600</v>
      </c>
    </row>
    <row r="1573" spans="1:5" x14ac:dyDescent="0.25">
      <c r="A1573" t="str">
        <f t="shared" si="25"/>
        <v>P-1572</v>
      </c>
      <c r="B1573" t="s">
        <v>43</v>
      </c>
      <c r="C1573" t="s">
        <v>2708</v>
      </c>
      <c r="D1573" t="s">
        <v>6</v>
      </c>
      <c r="E1573">
        <v>39600</v>
      </c>
    </row>
    <row r="1574" spans="1:5" x14ac:dyDescent="0.25">
      <c r="A1574" t="str">
        <f t="shared" si="25"/>
        <v>P-1573</v>
      </c>
      <c r="B1574" t="s">
        <v>43</v>
      </c>
      <c r="C1574" t="s">
        <v>2709</v>
      </c>
      <c r="D1574" t="s">
        <v>6</v>
      </c>
      <c r="E1574">
        <v>39600</v>
      </c>
    </row>
    <row r="1575" spans="1:5" x14ac:dyDescent="0.25">
      <c r="A1575" t="str">
        <f t="shared" si="25"/>
        <v>P-1574</v>
      </c>
      <c r="B1575" t="s">
        <v>43</v>
      </c>
      <c r="C1575" t="s">
        <v>2710</v>
      </c>
      <c r="D1575" t="s">
        <v>6</v>
      </c>
      <c r="E1575">
        <v>39600</v>
      </c>
    </row>
    <row r="1576" spans="1:5" x14ac:dyDescent="0.25">
      <c r="A1576" t="str">
        <f t="shared" si="25"/>
        <v>P-1575</v>
      </c>
      <c r="B1576" t="s">
        <v>43</v>
      </c>
      <c r="C1576" t="s">
        <v>2711</v>
      </c>
      <c r="D1576" t="s">
        <v>6</v>
      </c>
      <c r="E1576">
        <v>39600</v>
      </c>
    </row>
    <row r="1577" spans="1:5" x14ac:dyDescent="0.25">
      <c r="A1577" t="str">
        <f t="shared" si="25"/>
        <v>P-1576</v>
      </c>
      <c r="B1577" t="s">
        <v>43</v>
      </c>
      <c r="C1577" t="s">
        <v>2712</v>
      </c>
      <c r="D1577" t="s">
        <v>6</v>
      </c>
      <c r="E1577">
        <v>39600</v>
      </c>
    </row>
    <row r="1578" spans="1:5" x14ac:dyDescent="0.25">
      <c r="A1578" t="str">
        <f t="shared" si="25"/>
        <v>P-1577</v>
      </c>
      <c r="B1578" t="s">
        <v>43</v>
      </c>
      <c r="C1578" t="s">
        <v>2713</v>
      </c>
      <c r="D1578" t="s">
        <v>6</v>
      </c>
      <c r="E1578">
        <v>39600</v>
      </c>
    </row>
    <row r="1579" spans="1:5" x14ac:dyDescent="0.25">
      <c r="A1579" t="str">
        <f t="shared" si="25"/>
        <v>P-1578</v>
      </c>
      <c r="B1579" t="s">
        <v>43</v>
      </c>
      <c r="C1579" t="s">
        <v>2714</v>
      </c>
      <c r="D1579" t="s">
        <v>6</v>
      </c>
      <c r="E1579">
        <v>39600</v>
      </c>
    </row>
    <row r="1580" spans="1:5" x14ac:dyDescent="0.25">
      <c r="A1580" t="str">
        <f t="shared" si="25"/>
        <v>P-1579</v>
      </c>
      <c r="B1580" t="s">
        <v>43</v>
      </c>
      <c r="C1580" t="s">
        <v>2715</v>
      </c>
      <c r="D1580" t="s">
        <v>10</v>
      </c>
      <c r="E1580">
        <v>112500</v>
      </c>
    </row>
    <row r="1581" spans="1:5" x14ac:dyDescent="0.25">
      <c r="A1581" t="str">
        <f t="shared" si="25"/>
        <v>P-1580</v>
      </c>
      <c r="B1581" t="s">
        <v>43</v>
      </c>
      <c r="C1581" t="s">
        <v>2716</v>
      </c>
      <c r="D1581" t="s">
        <v>10</v>
      </c>
      <c r="E1581">
        <v>162000</v>
      </c>
    </row>
    <row r="1582" spans="1:5" x14ac:dyDescent="0.25">
      <c r="A1582" t="str">
        <f t="shared" si="25"/>
        <v>P-1581</v>
      </c>
      <c r="B1582" t="s">
        <v>43</v>
      </c>
      <c r="C1582" t="s">
        <v>2717</v>
      </c>
      <c r="D1582" t="s">
        <v>4</v>
      </c>
      <c r="E1582">
        <v>123300</v>
      </c>
    </row>
    <row r="1583" spans="1:5" x14ac:dyDescent="0.25">
      <c r="A1583" t="str">
        <f t="shared" si="25"/>
        <v>P-1582</v>
      </c>
      <c r="B1583" t="s">
        <v>43</v>
      </c>
      <c r="C1583" t="s">
        <v>2718</v>
      </c>
      <c r="D1583" t="s">
        <v>4</v>
      </c>
      <c r="E1583">
        <v>148500</v>
      </c>
    </row>
    <row r="1584" spans="1:5" x14ac:dyDescent="0.25">
      <c r="A1584" t="str">
        <f t="shared" si="25"/>
        <v>P-1583</v>
      </c>
      <c r="B1584" t="s">
        <v>43</v>
      </c>
      <c r="C1584" t="s">
        <v>2719</v>
      </c>
      <c r="D1584" t="s">
        <v>14</v>
      </c>
      <c r="E1584">
        <v>225000</v>
      </c>
    </row>
    <row r="1585" spans="1:5" x14ac:dyDescent="0.25">
      <c r="A1585" t="str">
        <f t="shared" si="25"/>
        <v>P-1584</v>
      </c>
      <c r="B1585" t="s">
        <v>43</v>
      </c>
      <c r="C1585" t="s">
        <v>2720</v>
      </c>
      <c r="D1585" t="s">
        <v>14</v>
      </c>
      <c r="E1585">
        <v>225000</v>
      </c>
    </row>
    <row r="1586" spans="1:5" x14ac:dyDescent="0.25">
      <c r="A1586" t="str">
        <f t="shared" si="25"/>
        <v>P-1585</v>
      </c>
      <c r="B1586" t="s">
        <v>43</v>
      </c>
      <c r="C1586" t="s">
        <v>2722</v>
      </c>
      <c r="D1586" t="s">
        <v>3</v>
      </c>
      <c r="E1586">
        <v>45000</v>
      </c>
    </row>
    <row r="1587" spans="1:5" x14ac:dyDescent="0.25">
      <c r="A1587" t="str">
        <f t="shared" si="25"/>
        <v>P-1586</v>
      </c>
      <c r="B1587" t="s">
        <v>43</v>
      </c>
      <c r="C1587" t="s">
        <v>2608</v>
      </c>
      <c r="D1587" t="s">
        <v>3</v>
      </c>
      <c r="E1587">
        <v>25200</v>
      </c>
    </row>
    <row r="1588" spans="1:5" x14ac:dyDescent="0.25">
      <c r="A1588" t="str">
        <f t="shared" si="25"/>
        <v>P-1587</v>
      </c>
      <c r="B1588" t="s">
        <v>43</v>
      </c>
      <c r="C1588" t="s">
        <v>2723</v>
      </c>
      <c r="D1588" t="s">
        <v>3</v>
      </c>
      <c r="E1588">
        <v>31500</v>
      </c>
    </row>
    <row r="1589" spans="1:5" x14ac:dyDescent="0.25">
      <c r="A1589" t="str">
        <f t="shared" si="25"/>
        <v>P-1588</v>
      </c>
      <c r="B1589" t="s">
        <v>43</v>
      </c>
      <c r="C1589" t="s">
        <v>2724</v>
      </c>
      <c r="D1589" t="s">
        <v>3</v>
      </c>
      <c r="E1589">
        <v>22500</v>
      </c>
    </row>
    <row r="1590" spans="1:5" x14ac:dyDescent="0.25">
      <c r="A1590" t="str">
        <f t="shared" si="25"/>
        <v>P-1589</v>
      </c>
      <c r="B1590" t="s">
        <v>43</v>
      </c>
      <c r="C1590" t="s">
        <v>2725</v>
      </c>
      <c r="D1590" t="s">
        <v>4</v>
      </c>
      <c r="E1590">
        <v>74700</v>
      </c>
    </row>
    <row r="1591" spans="1:5" x14ac:dyDescent="0.25">
      <c r="A1591" t="str">
        <f t="shared" si="25"/>
        <v>P-1590</v>
      </c>
      <c r="B1591" t="s">
        <v>43</v>
      </c>
      <c r="C1591" t="s">
        <v>2726</v>
      </c>
      <c r="D1591" t="s">
        <v>20</v>
      </c>
      <c r="E1591">
        <v>37350</v>
      </c>
    </row>
    <row r="1592" spans="1:5" x14ac:dyDescent="0.25">
      <c r="A1592" t="str">
        <f t="shared" si="25"/>
        <v>P-1591</v>
      </c>
      <c r="B1592" t="s">
        <v>43</v>
      </c>
      <c r="C1592" t="s">
        <v>2728</v>
      </c>
      <c r="D1592" t="s">
        <v>7</v>
      </c>
      <c r="E1592">
        <v>13500</v>
      </c>
    </row>
    <row r="1593" spans="1:5" x14ac:dyDescent="0.25">
      <c r="A1593" t="str">
        <f t="shared" si="25"/>
        <v>P-1592</v>
      </c>
      <c r="B1593" t="s">
        <v>43</v>
      </c>
      <c r="C1593" t="s">
        <v>2729</v>
      </c>
      <c r="D1593" t="s">
        <v>7</v>
      </c>
      <c r="E1593">
        <v>13500</v>
      </c>
    </row>
    <row r="1594" spans="1:5" x14ac:dyDescent="0.25">
      <c r="A1594" t="str">
        <f t="shared" si="25"/>
        <v>P-1593</v>
      </c>
      <c r="B1594" t="s">
        <v>43</v>
      </c>
      <c r="C1594" t="s">
        <v>2730</v>
      </c>
      <c r="D1594" t="s">
        <v>7</v>
      </c>
      <c r="E1594">
        <v>22500</v>
      </c>
    </row>
    <row r="1595" spans="1:5" x14ac:dyDescent="0.25">
      <c r="A1595" t="str">
        <f t="shared" si="25"/>
        <v>P-1594</v>
      </c>
      <c r="B1595" t="s">
        <v>43</v>
      </c>
      <c r="C1595" t="s">
        <v>2731</v>
      </c>
      <c r="D1595" t="s">
        <v>7</v>
      </c>
      <c r="E1595">
        <v>22500</v>
      </c>
    </row>
    <row r="1596" spans="1:5" x14ac:dyDescent="0.25">
      <c r="A1596" t="str">
        <f t="shared" si="25"/>
        <v>P-1595</v>
      </c>
      <c r="B1596" t="s">
        <v>43</v>
      </c>
      <c r="C1596" t="s">
        <v>2732</v>
      </c>
      <c r="D1596" t="s">
        <v>7</v>
      </c>
      <c r="E1596">
        <v>15300</v>
      </c>
    </row>
    <row r="1597" spans="1:5" x14ac:dyDescent="0.25">
      <c r="A1597" t="str">
        <f t="shared" si="25"/>
        <v>P-1596</v>
      </c>
      <c r="B1597" t="s">
        <v>43</v>
      </c>
      <c r="C1597" t="s">
        <v>2733</v>
      </c>
      <c r="D1597" t="s">
        <v>7</v>
      </c>
      <c r="E1597">
        <v>15300</v>
      </c>
    </row>
    <row r="1598" spans="1:5" x14ac:dyDescent="0.25">
      <c r="A1598" t="str">
        <f t="shared" si="25"/>
        <v>P-1597</v>
      </c>
      <c r="B1598" t="s">
        <v>43</v>
      </c>
      <c r="C1598" t="s">
        <v>2734</v>
      </c>
      <c r="D1598" t="s">
        <v>20</v>
      </c>
      <c r="E1598">
        <v>243000</v>
      </c>
    </row>
    <row r="1599" spans="1:5" x14ac:dyDescent="0.25">
      <c r="A1599" t="str">
        <f t="shared" si="25"/>
        <v>P-1598</v>
      </c>
      <c r="B1599" t="s">
        <v>43</v>
      </c>
      <c r="C1599" t="s">
        <v>2735</v>
      </c>
      <c r="D1599" t="s">
        <v>9</v>
      </c>
      <c r="E1599">
        <v>40500</v>
      </c>
    </row>
    <row r="1600" spans="1:5" x14ac:dyDescent="0.25">
      <c r="A1600" t="str">
        <f t="shared" si="25"/>
        <v>P-1599</v>
      </c>
      <c r="B1600" t="s">
        <v>43</v>
      </c>
      <c r="C1600" t="s">
        <v>2825</v>
      </c>
      <c r="D1600" t="s">
        <v>9</v>
      </c>
      <c r="E1600">
        <v>40500</v>
      </c>
    </row>
    <row r="1601" spans="1:5" x14ac:dyDescent="0.25">
      <c r="A1601" t="str">
        <f t="shared" si="25"/>
        <v>P-1600</v>
      </c>
      <c r="B1601" t="s">
        <v>43</v>
      </c>
      <c r="C1601" t="s">
        <v>2736</v>
      </c>
      <c r="D1601" t="s">
        <v>9</v>
      </c>
      <c r="E1601">
        <v>40500</v>
      </c>
    </row>
    <row r="1602" spans="1:5" x14ac:dyDescent="0.25">
      <c r="A1602" t="str">
        <f t="shared" si="25"/>
        <v>P-1601</v>
      </c>
      <c r="B1602" t="s">
        <v>43</v>
      </c>
      <c r="C1602" t="s">
        <v>2739</v>
      </c>
      <c r="D1602" t="s">
        <v>6</v>
      </c>
      <c r="E1602">
        <v>43200</v>
      </c>
    </row>
    <row r="1603" spans="1:5" x14ac:dyDescent="0.25">
      <c r="A1603" t="str">
        <f t="shared" si="25"/>
        <v>P-1602</v>
      </c>
      <c r="B1603" t="s">
        <v>43</v>
      </c>
      <c r="C1603" t="s">
        <v>2741</v>
      </c>
      <c r="D1603" t="s">
        <v>18</v>
      </c>
      <c r="E1603">
        <v>144000</v>
      </c>
    </row>
    <row r="1604" spans="1:5" x14ac:dyDescent="0.25">
      <c r="A1604" t="str">
        <f t="shared" si="25"/>
        <v>P-1603</v>
      </c>
      <c r="B1604" t="s">
        <v>43</v>
      </c>
      <c r="C1604" t="s">
        <v>2742</v>
      </c>
      <c r="D1604" t="s">
        <v>13</v>
      </c>
      <c r="E1604">
        <v>225000</v>
      </c>
    </row>
    <row r="1605" spans="1:5" x14ac:dyDescent="0.25">
      <c r="A1605" t="str">
        <f t="shared" si="25"/>
        <v>P-1604</v>
      </c>
      <c r="B1605" t="s">
        <v>43</v>
      </c>
      <c r="C1605" t="s">
        <v>2743</v>
      </c>
      <c r="D1605" t="s">
        <v>5</v>
      </c>
      <c r="E1605">
        <v>65700</v>
      </c>
    </row>
    <row r="1606" spans="1:5" x14ac:dyDescent="0.25">
      <c r="A1606" t="str">
        <f t="shared" si="25"/>
        <v>P-1605</v>
      </c>
      <c r="B1606" t="s">
        <v>43</v>
      </c>
      <c r="C1606" t="s">
        <v>2744</v>
      </c>
      <c r="D1606" t="s">
        <v>5</v>
      </c>
      <c r="E1606">
        <v>49500</v>
      </c>
    </row>
    <row r="1607" spans="1:5" x14ac:dyDescent="0.25">
      <c r="A1607" t="str">
        <f t="shared" si="25"/>
        <v>P-1606</v>
      </c>
      <c r="B1607" t="s">
        <v>43</v>
      </c>
      <c r="C1607" t="s">
        <v>2745</v>
      </c>
      <c r="D1607" t="s">
        <v>5</v>
      </c>
      <c r="E1607">
        <v>94500</v>
      </c>
    </row>
    <row r="1608" spans="1:5" x14ac:dyDescent="0.25">
      <c r="A1608" t="str">
        <f t="shared" si="25"/>
        <v>P-1607</v>
      </c>
      <c r="B1608" t="s">
        <v>43</v>
      </c>
      <c r="C1608" t="s">
        <v>2746</v>
      </c>
      <c r="D1608" t="s">
        <v>13</v>
      </c>
      <c r="E1608">
        <v>47700</v>
      </c>
    </row>
    <row r="1609" spans="1:5" x14ac:dyDescent="0.25">
      <c r="A1609" t="str">
        <f t="shared" si="25"/>
        <v>P-1608</v>
      </c>
      <c r="B1609" t="s">
        <v>43</v>
      </c>
      <c r="C1609" t="s">
        <v>2610</v>
      </c>
      <c r="D1609" t="s">
        <v>8</v>
      </c>
      <c r="E1609">
        <v>88200</v>
      </c>
    </row>
    <row r="1610" spans="1:5" x14ac:dyDescent="0.25">
      <c r="A1610" t="str">
        <f t="shared" si="25"/>
        <v>P-1609</v>
      </c>
      <c r="B1610" t="s">
        <v>43</v>
      </c>
      <c r="C1610" t="s">
        <v>2747</v>
      </c>
      <c r="D1610" t="s">
        <v>8</v>
      </c>
      <c r="E1610">
        <v>88200</v>
      </c>
    </row>
    <row r="1611" spans="1:5" x14ac:dyDescent="0.25">
      <c r="A1611" t="str">
        <f t="shared" si="25"/>
        <v>P-1610</v>
      </c>
      <c r="B1611" t="s">
        <v>43</v>
      </c>
      <c r="C1611" t="s">
        <v>2748</v>
      </c>
      <c r="D1611" t="s">
        <v>8</v>
      </c>
      <c r="E1611">
        <v>162000</v>
      </c>
    </row>
    <row r="1612" spans="1:5" x14ac:dyDescent="0.25">
      <c r="A1612" t="str">
        <f t="shared" ref="A1612:A1675" si="26">"P-"&amp;ROW()-1</f>
        <v>P-1611</v>
      </c>
      <c r="B1612" t="s">
        <v>43</v>
      </c>
      <c r="C1612" t="s">
        <v>2749</v>
      </c>
      <c r="D1612" t="s">
        <v>8</v>
      </c>
      <c r="E1612">
        <v>162000</v>
      </c>
    </row>
    <row r="1613" spans="1:5" x14ac:dyDescent="0.25">
      <c r="A1613" t="str">
        <f t="shared" si="26"/>
        <v>P-1612</v>
      </c>
      <c r="B1613" t="s">
        <v>43</v>
      </c>
      <c r="C1613" t="s">
        <v>2848</v>
      </c>
      <c r="D1613" t="s">
        <v>5</v>
      </c>
      <c r="E1613">
        <v>508500</v>
      </c>
    </row>
    <row r="1614" spans="1:5" x14ac:dyDescent="0.25">
      <c r="A1614" t="str">
        <f t="shared" si="26"/>
        <v>P-1613</v>
      </c>
      <c r="B1614" t="s">
        <v>43</v>
      </c>
      <c r="C1614" t="s">
        <v>2873</v>
      </c>
      <c r="D1614" t="s">
        <v>5</v>
      </c>
      <c r="E1614">
        <v>607500</v>
      </c>
    </row>
    <row r="1615" spans="1:5" x14ac:dyDescent="0.25">
      <c r="A1615" t="str">
        <f t="shared" si="26"/>
        <v>P-1614</v>
      </c>
      <c r="B1615" t="s">
        <v>43</v>
      </c>
      <c r="C1615" t="s">
        <v>2750</v>
      </c>
      <c r="D1615" t="s">
        <v>5</v>
      </c>
      <c r="E1615">
        <v>162000</v>
      </c>
    </row>
    <row r="1616" spans="1:5" x14ac:dyDescent="0.25">
      <c r="A1616" t="str">
        <f t="shared" si="26"/>
        <v>P-1615</v>
      </c>
      <c r="B1616" t="s">
        <v>43</v>
      </c>
      <c r="C1616" t="s">
        <v>2751</v>
      </c>
      <c r="D1616" t="s">
        <v>5</v>
      </c>
      <c r="E1616">
        <v>314100</v>
      </c>
    </row>
    <row r="1617" spans="1:5" x14ac:dyDescent="0.25">
      <c r="A1617" t="str">
        <f t="shared" si="26"/>
        <v>P-1616</v>
      </c>
      <c r="B1617" t="s">
        <v>43</v>
      </c>
      <c r="C1617" t="s">
        <v>2827</v>
      </c>
      <c r="D1617" t="s">
        <v>5</v>
      </c>
      <c r="E1617">
        <v>243000</v>
      </c>
    </row>
    <row r="1618" spans="1:5" x14ac:dyDescent="0.25">
      <c r="A1618" t="str">
        <f t="shared" si="26"/>
        <v>P-1617</v>
      </c>
      <c r="B1618" t="s">
        <v>43</v>
      </c>
      <c r="C1618" t="s">
        <v>2752</v>
      </c>
      <c r="D1618" t="s">
        <v>5</v>
      </c>
      <c r="E1618">
        <v>53100</v>
      </c>
    </row>
    <row r="1619" spans="1:5" x14ac:dyDescent="0.25">
      <c r="A1619" t="str">
        <f t="shared" si="26"/>
        <v>P-1618</v>
      </c>
      <c r="B1619" t="s">
        <v>43</v>
      </c>
      <c r="C1619" t="s">
        <v>2753</v>
      </c>
      <c r="D1619" t="s">
        <v>5</v>
      </c>
      <c r="E1619">
        <v>49500</v>
      </c>
    </row>
    <row r="1620" spans="1:5" x14ac:dyDescent="0.25">
      <c r="A1620" t="str">
        <f t="shared" si="26"/>
        <v>P-1619</v>
      </c>
      <c r="B1620" t="s">
        <v>43</v>
      </c>
      <c r="C1620" t="s">
        <v>2754</v>
      </c>
      <c r="D1620" t="s">
        <v>5</v>
      </c>
      <c r="E1620">
        <v>98100</v>
      </c>
    </row>
    <row r="1621" spans="1:5" x14ac:dyDescent="0.25">
      <c r="A1621" t="str">
        <f t="shared" si="26"/>
        <v>P-1620</v>
      </c>
      <c r="B1621" t="s">
        <v>43</v>
      </c>
      <c r="C1621" t="s">
        <v>2637</v>
      </c>
      <c r="D1621" t="s">
        <v>5</v>
      </c>
      <c r="E1621">
        <v>90000</v>
      </c>
    </row>
    <row r="1622" spans="1:5" x14ac:dyDescent="0.25">
      <c r="A1622" t="str">
        <f t="shared" si="26"/>
        <v>P-1621</v>
      </c>
      <c r="B1622" t="s">
        <v>43</v>
      </c>
      <c r="C1622" t="s">
        <v>2755</v>
      </c>
      <c r="D1622" t="s">
        <v>5</v>
      </c>
      <c r="E1622">
        <v>98100</v>
      </c>
    </row>
    <row r="1623" spans="1:5" x14ac:dyDescent="0.25">
      <c r="A1623" t="str">
        <f t="shared" si="26"/>
        <v>P-1622</v>
      </c>
      <c r="B1623" t="s">
        <v>43</v>
      </c>
      <c r="C1623" t="s">
        <v>2756</v>
      </c>
      <c r="D1623" t="s">
        <v>9</v>
      </c>
      <c r="E1623">
        <v>115200</v>
      </c>
    </row>
    <row r="1624" spans="1:5" x14ac:dyDescent="0.25">
      <c r="A1624" t="str">
        <f t="shared" si="26"/>
        <v>P-1623</v>
      </c>
      <c r="B1624" t="s">
        <v>43</v>
      </c>
      <c r="C1624" t="s">
        <v>2759</v>
      </c>
      <c r="D1624" t="s">
        <v>15</v>
      </c>
      <c r="E1624">
        <v>65700</v>
      </c>
    </row>
    <row r="1625" spans="1:5" x14ac:dyDescent="0.25">
      <c r="A1625" t="str">
        <f t="shared" si="26"/>
        <v>P-1624</v>
      </c>
      <c r="B1625" t="s">
        <v>43</v>
      </c>
      <c r="C1625" t="s">
        <v>2760</v>
      </c>
      <c r="D1625" t="s">
        <v>15</v>
      </c>
      <c r="E1625">
        <v>65700</v>
      </c>
    </row>
    <row r="1626" spans="1:5" x14ac:dyDescent="0.25">
      <c r="A1626" t="str">
        <f t="shared" si="26"/>
        <v>P-1625</v>
      </c>
      <c r="B1626" t="s">
        <v>43</v>
      </c>
      <c r="C1626" t="s">
        <v>2761</v>
      </c>
      <c r="D1626" t="s">
        <v>15</v>
      </c>
      <c r="E1626">
        <v>73800</v>
      </c>
    </row>
    <row r="1627" spans="1:5" x14ac:dyDescent="0.25">
      <c r="A1627" t="str">
        <f t="shared" si="26"/>
        <v>P-1626</v>
      </c>
      <c r="B1627" t="s">
        <v>43</v>
      </c>
      <c r="C1627" t="s">
        <v>2762</v>
      </c>
      <c r="D1627" t="s">
        <v>15</v>
      </c>
      <c r="E1627">
        <v>73800</v>
      </c>
    </row>
    <row r="1628" spans="1:5" x14ac:dyDescent="0.25">
      <c r="A1628" t="str">
        <f t="shared" si="26"/>
        <v>P-1627</v>
      </c>
      <c r="B1628" t="s">
        <v>43</v>
      </c>
      <c r="C1628" t="s">
        <v>2763</v>
      </c>
      <c r="D1628" t="s">
        <v>15</v>
      </c>
      <c r="E1628">
        <v>40500</v>
      </c>
    </row>
    <row r="1629" spans="1:5" x14ac:dyDescent="0.25">
      <c r="A1629" t="str">
        <f t="shared" si="26"/>
        <v>P-1628</v>
      </c>
      <c r="B1629" t="s">
        <v>43</v>
      </c>
      <c r="C1629" t="s">
        <v>2764</v>
      </c>
      <c r="D1629" t="s">
        <v>7</v>
      </c>
      <c r="E1629">
        <v>81000</v>
      </c>
    </row>
    <row r="1630" spans="1:5" x14ac:dyDescent="0.25">
      <c r="A1630" t="str">
        <f t="shared" si="26"/>
        <v>P-1629</v>
      </c>
      <c r="B1630" t="s">
        <v>43</v>
      </c>
      <c r="C1630" t="s">
        <v>2638</v>
      </c>
      <c r="D1630" t="s">
        <v>21</v>
      </c>
      <c r="E1630">
        <v>145800</v>
      </c>
    </row>
    <row r="1631" spans="1:5" x14ac:dyDescent="0.25">
      <c r="A1631" t="str">
        <f t="shared" si="26"/>
        <v>P-1630</v>
      </c>
      <c r="B1631" t="s">
        <v>43</v>
      </c>
      <c r="C1631" t="s">
        <v>2615</v>
      </c>
      <c r="D1631" t="s">
        <v>21</v>
      </c>
      <c r="E1631">
        <v>247500</v>
      </c>
    </row>
    <row r="1632" spans="1:5" x14ac:dyDescent="0.25">
      <c r="A1632" t="str">
        <f t="shared" si="26"/>
        <v>P-1631</v>
      </c>
      <c r="B1632" t="s">
        <v>43</v>
      </c>
      <c r="C1632" t="s">
        <v>2765</v>
      </c>
      <c r="D1632" t="s">
        <v>17</v>
      </c>
      <c r="E1632">
        <v>148500</v>
      </c>
    </row>
    <row r="1633" spans="1:5" x14ac:dyDescent="0.25">
      <c r="A1633" t="str">
        <f t="shared" si="26"/>
        <v>P-1632</v>
      </c>
      <c r="B1633" t="s">
        <v>43</v>
      </c>
      <c r="C1633" t="s">
        <v>2766</v>
      </c>
      <c r="D1633" t="s">
        <v>17</v>
      </c>
      <c r="E1633">
        <v>314100</v>
      </c>
    </row>
    <row r="1634" spans="1:5" x14ac:dyDescent="0.25">
      <c r="A1634" t="str">
        <f t="shared" si="26"/>
        <v>P-1633</v>
      </c>
      <c r="B1634" t="s">
        <v>43</v>
      </c>
      <c r="C1634" t="s">
        <v>2767</v>
      </c>
      <c r="D1634" t="s">
        <v>17</v>
      </c>
      <c r="E1634">
        <v>116100</v>
      </c>
    </row>
    <row r="1635" spans="1:5" x14ac:dyDescent="0.25">
      <c r="A1635" t="str">
        <f t="shared" si="26"/>
        <v>P-1634</v>
      </c>
      <c r="B1635" t="s">
        <v>43</v>
      </c>
      <c r="C1635" t="s">
        <v>2768</v>
      </c>
      <c r="D1635" t="s">
        <v>17</v>
      </c>
      <c r="E1635">
        <v>94500</v>
      </c>
    </row>
    <row r="1636" spans="1:5" x14ac:dyDescent="0.25">
      <c r="A1636" t="str">
        <f t="shared" si="26"/>
        <v>P-1635</v>
      </c>
      <c r="B1636" t="s">
        <v>43</v>
      </c>
      <c r="C1636" t="s">
        <v>2769</v>
      </c>
      <c r="D1636" t="s">
        <v>17</v>
      </c>
      <c r="E1636">
        <v>73800</v>
      </c>
    </row>
    <row r="1637" spans="1:5" x14ac:dyDescent="0.25">
      <c r="A1637" t="str">
        <f t="shared" si="26"/>
        <v>P-1636</v>
      </c>
      <c r="B1637" t="s">
        <v>43</v>
      </c>
      <c r="C1637" t="s">
        <v>2770</v>
      </c>
      <c r="D1637" t="s">
        <v>17</v>
      </c>
      <c r="E1637">
        <v>116100</v>
      </c>
    </row>
    <row r="1638" spans="1:5" x14ac:dyDescent="0.25">
      <c r="A1638" t="str">
        <f t="shared" si="26"/>
        <v>P-1637</v>
      </c>
      <c r="B1638" t="s">
        <v>43</v>
      </c>
      <c r="C1638" t="s">
        <v>2850</v>
      </c>
      <c r="D1638" t="s">
        <v>17</v>
      </c>
      <c r="E1638">
        <v>152100</v>
      </c>
    </row>
    <row r="1639" spans="1:5" x14ac:dyDescent="0.25">
      <c r="A1639" t="str">
        <f t="shared" si="26"/>
        <v>P-1638</v>
      </c>
      <c r="B1639" t="s">
        <v>43</v>
      </c>
      <c r="C1639" t="s">
        <v>2772</v>
      </c>
      <c r="D1639" t="s">
        <v>15</v>
      </c>
      <c r="E1639">
        <v>125100</v>
      </c>
    </row>
    <row r="1640" spans="1:5" x14ac:dyDescent="0.25">
      <c r="A1640" t="str">
        <f t="shared" si="26"/>
        <v>P-1639</v>
      </c>
      <c r="B1640" t="s">
        <v>43</v>
      </c>
      <c r="C1640" t="s">
        <v>2773</v>
      </c>
      <c r="D1640" t="s">
        <v>15</v>
      </c>
      <c r="E1640">
        <v>81000</v>
      </c>
    </row>
    <row r="1641" spans="1:5" x14ac:dyDescent="0.25">
      <c r="A1641" t="str">
        <f t="shared" si="26"/>
        <v>P-1640</v>
      </c>
      <c r="B1641" t="s">
        <v>43</v>
      </c>
      <c r="C1641" t="s">
        <v>2774</v>
      </c>
      <c r="D1641" t="s">
        <v>18</v>
      </c>
      <c r="E1641">
        <v>130500</v>
      </c>
    </row>
    <row r="1642" spans="1:5" x14ac:dyDescent="0.25">
      <c r="A1642" t="str">
        <f t="shared" si="26"/>
        <v>P-1641</v>
      </c>
      <c r="B1642" t="s">
        <v>43</v>
      </c>
      <c r="C1642" t="s">
        <v>2776</v>
      </c>
      <c r="D1642" t="s">
        <v>18</v>
      </c>
      <c r="E1642">
        <v>130000</v>
      </c>
    </row>
    <row r="1643" spans="1:5" x14ac:dyDescent="0.25">
      <c r="A1643" t="str">
        <f t="shared" si="26"/>
        <v>P-1642</v>
      </c>
      <c r="B1643" t="s">
        <v>43</v>
      </c>
      <c r="C1643" t="s">
        <v>2778</v>
      </c>
      <c r="D1643" t="s">
        <v>15</v>
      </c>
      <c r="E1643">
        <v>143100</v>
      </c>
    </row>
    <row r="1644" spans="1:5" x14ac:dyDescent="0.25">
      <c r="A1644" t="str">
        <f t="shared" si="26"/>
        <v>P-1643</v>
      </c>
      <c r="B1644" t="s">
        <v>43</v>
      </c>
      <c r="C1644" t="s">
        <v>2779</v>
      </c>
      <c r="D1644" t="s">
        <v>12</v>
      </c>
      <c r="E1644">
        <v>7650</v>
      </c>
    </row>
    <row r="1645" spans="1:5" x14ac:dyDescent="0.25">
      <c r="A1645" t="str">
        <f t="shared" si="26"/>
        <v>P-1644</v>
      </c>
      <c r="B1645" t="s">
        <v>43</v>
      </c>
      <c r="C1645" t="s">
        <v>2780</v>
      </c>
      <c r="D1645" t="s">
        <v>12</v>
      </c>
      <c r="E1645">
        <v>34200</v>
      </c>
    </row>
    <row r="1646" spans="1:5" x14ac:dyDescent="0.25">
      <c r="A1646" t="str">
        <f t="shared" si="26"/>
        <v>P-1645</v>
      </c>
      <c r="B1646" t="s">
        <v>43</v>
      </c>
      <c r="C1646" t="s">
        <v>2781</v>
      </c>
      <c r="D1646" t="s">
        <v>6</v>
      </c>
      <c r="E1646">
        <v>82800</v>
      </c>
    </row>
    <row r="1647" spans="1:5" x14ac:dyDescent="0.25">
      <c r="A1647" t="str">
        <f t="shared" si="26"/>
        <v>P-1646</v>
      </c>
      <c r="B1647" t="s">
        <v>43</v>
      </c>
      <c r="C1647" t="s">
        <v>2782</v>
      </c>
      <c r="D1647" t="s">
        <v>6</v>
      </c>
      <c r="E1647">
        <v>82800</v>
      </c>
    </row>
    <row r="1648" spans="1:5" x14ac:dyDescent="0.25">
      <c r="A1648" t="str">
        <f t="shared" si="26"/>
        <v>P-1647</v>
      </c>
      <c r="B1648" t="s">
        <v>43</v>
      </c>
      <c r="C1648" t="s">
        <v>2783</v>
      </c>
      <c r="D1648" t="s">
        <v>14</v>
      </c>
      <c r="E1648">
        <v>76500</v>
      </c>
    </row>
    <row r="1649" spans="1:5" x14ac:dyDescent="0.25">
      <c r="A1649" t="str">
        <f t="shared" si="26"/>
        <v>P-1648</v>
      </c>
      <c r="B1649" t="s">
        <v>43</v>
      </c>
      <c r="C1649" t="s">
        <v>2784</v>
      </c>
      <c r="D1649" t="s">
        <v>14</v>
      </c>
      <c r="E1649">
        <v>76500</v>
      </c>
    </row>
    <row r="1650" spans="1:5" x14ac:dyDescent="0.25">
      <c r="A1650" t="str">
        <f t="shared" si="26"/>
        <v>P-1649</v>
      </c>
      <c r="B1650" t="s">
        <v>43</v>
      </c>
      <c r="C1650" t="s">
        <v>2643</v>
      </c>
      <c r="D1650" t="s">
        <v>14</v>
      </c>
      <c r="E1650">
        <v>76500</v>
      </c>
    </row>
    <row r="1651" spans="1:5" x14ac:dyDescent="0.25">
      <c r="A1651" t="str">
        <f t="shared" si="26"/>
        <v>P-1650</v>
      </c>
      <c r="B1651" t="s">
        <v>43</v>
      </c>
      <c r="C1651" t="s">
        <v>2785</v>
      </c>
      <c r="D1651" t="s">
        <v>14</v>
      </c>
      <c r="E1651">
        <v>112500</v>
      </c>
    </row>
    <row r="1652" spans="1:5" x14ac:dyDescent="0.25">
      <c r="A1652" t="str">
        <f t="shared" si="26"/>
        <v>P-1651</v>
      </c>
      <c r="B1652" t="s">
        <v>43</v>
      </c>
      <c r="C1652" t="s">
        <v>2786</v>
      </c>
      <c r="D1652" t="s">
        <v>14</v>
      </c>
      <c r="E1652">
        <v>112500</v>
      </c>
    </row>
    <row r="1653" spans="1:5" x14ac:dyDescent="0.25">
      <c r="A1653" t="str">
        <f t="shared" si="26"/>
        <v>P-1652</v>
      </c>
      <c r="B1653" t="s">
        <v>43</v>
      </c>
      <c r="C1653" t="s">
        <v>2787</v>
      </c>
      <c r="D1653" t="s">
        <v>14</v>
      </c>
      <c r="E1653">
        <v>112500</v>
      </c>
    </row>
    <row r="1654" spans="1:5" x14ac:dyDescent="0.25">
      <c r="A1654" t="str">
        <f t="shared" si="26"/>
        <v>P-1653</v>
      </c>
      <c r="B1654" t="s">
        <v>43</v>
      </c>
      <c r="C1654" t="s">
        <v>2622</v>
      </c>
      <c r="D1654" t="s">
        <v>14</v>
      </c>
      <c r="E1654">
        <v>88200</v>
      </c>
    </row>
    <row r="1655" spans="1:5" x14ac:dyDescent="0.25">
      <c r="A1655" t="str">
        <f t="shared" si="26"/>
        <v>P-1654</v>
      </c>
      <c r="B1655" t="s">
        <v>43</v>
      </c>
      <c r="C1655" t="s">
        <v>2644</v>
      </c>
      <c r="D1655" t="s">
        <v>14</v>
      </c>
      <c r="E1655">
        <v>108000</v>
      </c>
    </row>
    <row r="1656" spans="1:5" x14ac:dyDescent="0.25">
      <c r="A1656" t="str">
        <f t="shared" si="26"/>
        <v>P-1655</v>
      </c>
      <c r="B1656" t="s">
        <v>43</v>
      </c>
      <c r="C1656" t="s">
        <v>2791</v>
      </c>
      <c r="D1656" t="s">
        <v>14</v>
      </c>
      <c r="E1656">
        <v>108000</v>
      </c>
    </row>
    <row r="1657" spans="1:5" x14ac:dyDescent="0.25">
      <c r="A1657" t="str">
        <f t="shared" si="26"/>
        <v>P-1656</v>
      </c>
      <c r="B1657" t="s">
        <v>43</v>
      </c>
      <c r="C1657" t="s">
        <v>2792</v>
      </c>
      <c r="D1657" t="s">
        <v>14</v>
      </c>
      <c r="E1657">
        <v>108000</v>
      </c>
    </row>
    <row r="1658" spans="1:5" x14ac:dyDescent="0.25">
      <c r="A1658" t="str">
        <f t="shared" si="26"/>
        <v>P-1657</v>
      </c>
      <c r="B1658" t="s">
        <v>43</v>
      </c>
      <c r="C1658" t="s">
        <v>2645</v>
      </c>
      <c r="D1658" t="s">
        <v>14</v>
      </c>
      <c r="E1658">
        <v>108000</v>
      </c>
    </row>
    <row r="1659" spans="1:5" x14ac:dyDescent="0.25">
      <c r="A1659" t="str">
        <f t="shared" si="26"/>
        <v>P-1658</v>
      </c>
      <c r="B1659" t="s">
        <v>43</v>
      </c>
      <c r="C1659" t="s">
        <v>2795</v>
      </c>
      <c r="D1659" t="s">
        <v>3</v>
      </c>
      <c r="E1659">
        <v>34200</v>
      </c>
    </row>
    <row r="1660" spans="1:5" x14ac:dyDescent="0.25">
      <c r="A1660" t="str">
        <f t="shared" si="26"/>
        <v>P-1659</v>
      </c>
      <c r="B1660" t="s">
        <v>43</v>
      </c>
      <c r="C1660" t="s">
        <v>2796</v>
      </c>
      <c r="D1660" t="s">
        <v>3</v>
      </c>
      <c r="E1660">
        <v>36900</v>
      </c>
    </row>
    <row r="1661" spans="1:5" x14ac:dyDescent="0.25">
      <c r="A1661" t="str">
        <f t="shared" si="26"/>
        <v>P-1660</v>
      </c>
      <c r="B1661" t="s">
        <v>43</v>
      </c>
      <c r="C1661" t="s">
        <v>2797</v>
      </c>
      <c r="D1661" t="s">
        <v>3</v>
      </c>
      <c r="E1661">
        <v>29700</v>
      </c>
    </row>
    <row r="1662" spans="1:5" x14ac:dyDescent="0.25">
      <c r="A1662" t="str">
        <f t="shared" si="26"/>
        <v>P-1661</v>
      </c>
      <c r="B1662" t="s">
        <v>43</v>
      </c>
      <c r="C1662" t="s">
        <v>2798</v>
      </c>
      <c r="D1662" t="s">
        <v>3</v>
      </c>
      <c r="E1662">
        <v>25200</v>
      </c>
    </row>
    <row r="1663" spans="1:5" x14ac:dyDescent="0.25">
      <c r="A1663" t="str">
        <f t="shared" si="26"/>
        <v>P-1662</v>
      </c>
      <c r="B1663" t="s">
        <v>43</v>
      </c>
      <c r="C1663" t="s">
        <v>2799</v>
      </c>
      <c r="D1663" t="s">
        <v>3</v>
      </c>
      <c r="E1663">
        <v>34200</v>
      </c>
    </row>
    <row r="1664" spans="1:5" x14ac:dyDescent="0.25">
      <c r="A1664" t="str">
        <f t="shared" si="26"/>
        <v>P-1663</v>
      </c>
      <c r="B1664" t="s">
        <v>43</v>
      </c>
      <c r="C1664" t="s">
        <v>2802</v>
      </c>
      <c r="D1664" t="s">
        <v>3</v>
      </c>
      <c r="E1664">
        <v>35100</v>
      </c>
    </row>
    <row r="1665" spans="1:5" x14ac:dyDescent="0.25">
      <c r="A1665" t="str">
        <f t="shared" si="26"/>
        <v>P-1664</v>
      </c>
      <c r="B1665" t="s">
        <v>43</v>
      </c>
      <c r="C1665" t="s">
        <v>2803</v>
      </c>
      <c r="D1665" t="s">
        <v>3</v>
      </c>
      <c r="E1665">
        <v>36900</v>
      </c>
    </row>
    <row r="1666" spans="1:5" x14ac:dyDescent="0.25">
      <c r="A1666" t="str">
        <f t="shared" si="26"/>
        <v>P-1665</v>
      </c>
      <c r="B1666" t="s">
        <v>43</v>
      </c>
      <c r="C1666" t="s">
        <v>2804</v>
      </c>
      <c r="D1666" t="s">
        <v>3</v>
      </c>
      <c r="E1666">
        <v>29700</v>
      </c>
    </row>
    <row r="1667" spans="1:5" x14ac:dyDescent="0.25">
      <c r="A1667" t="str">
        <f t="shared" si="26"/>
        <v>P-1666</v>
      </c>
      <c r="B1667" t="s">
        <v>43</v>
      </c>
      <c r="C1667" t="s">
        <v>2805</v>
      </c>
      <c r="D1667" t="s">
        <v>3</v>
      </c>
      <c r="E1667">
        <v>26100</v>
      </c>
    </row>
    <row r="1668" spans="1:5" x14ac:dyDescent="0.25">
      <c r="A1668" t="str">
        <f t="shared" si="26"/>
        <v>P-1667</v>
      </c>
      <c r="B1668" t="s">
        <v>43</v>
      </c>
      <c r="C1668" t="s">
        <v>2807</v>
      </c>
      <c r="D1668" t="s">
        <v>3</v>
      </c>
      <c r="E1668">
        <v>29700</v>
      </c>
    </row>
    <row r="1669" spans="1:5" x14ac:dyDescent="0.25">
      <c r="A1669" t="str">
        <f t="shared" si="26"/>
        <v>P-1668</v>
      </c>
      <c r="B1669" t="s">
        <v>43</v>
      </c>
      <c r="C1669" t="s">
        <v>2808</v>
      </c>
      <c r="D1669" t="s">
        <v>3</v>
      </c>
      <c r="E1669">
        <v>34200</v>
      </c>
    </row>
    <row r="1670" spans="1:5" x14ac:dyDescent="0.25">
      <c r="A1670" t="str">
        <f t="shared" si="26"/>
        <v>P-1669</v>
      </c>
      <c r="B1670" t="s">
        <v>43</v>
      </c>
      <c r="C1670" t="s">
        <v>2809</v>
      </c>
      <c r="D1670" t="s">
        <v>3</v>
      </c>
      <c r="E1670">
        <v>27000</v>
      </c>
    </row>
    <row r="1671" spans="1:5" x14ac:dyDescent="0.25">
      <c r="A1671" t="str">
        <f t="shared" si="26"/>
        <v>P-1670</v>
      </c>
      <c r="B1671" t="s">
        <v>43</v>
      </c>
      <c r="C1671" t="s">
        <v>2879</v>
      </c>
      <c r="D1671" t="s">
        <v>17</v>
      </c>
      <c r="E1671">
        <v>251100</v>
      </c>
    </row>
    <row r="1672" spans="1:5" x14ac:dyDescent="0.25">
      <c r="A1672" t="str">
        <f t="shared" si="26"/>
        <v>P-1671</v>
      </c>
      <c r="B1672" t="s">
        <v>44</v>
      </c>
      <c r="C1672" t="s">
        <v>2624</v>
      </c>
      <c r="D1672" t="s">
        <v>19</v>
      </c>
      <c r="E1672">
        <v>57150</v>
      </c>
    </row>
    <row r="1673" spans="1:5" x14ac:dyDescent="0.25">
      <c r="A1673" t="str">
        <f t="shared" si="26"/>
        <v>P-1672</v>
      </c>
      <c r="B1673" t="s">
        <v>44</v>
      </c>
      <c r="C1673" t="s">
        <v>2646</v>
      </c>
      <c r="D1673" t="s">
        <v>19</v>
      </c>
      <c r="E1673">
        <v>65700</v>
      </c>
    </row>
    <row r="1674" spans="1:5" x14ac:dyDescent="0.25">
      <c r="A1674" t="str">
        <f t="shared" si="26"/>
        <v>P-1673</v>
      </c>
      <c r="B1674" t="s">
        <v>44</v>
      </c>
      <c r="C1674" t="s">
        <v>2626</v>
      </c>
      <c r="D1674" t="s">
        <v>19</v>
      </c>
      <c r="E1674">
        <v>81000</v>
      </c>
    </row>
    <row r="1675" spans="1:5" x14ac:dyDescent="0.25">
      <c r="A1675" t="str">
        <f t="shared" si="26"/>
        <v>P-1674</v>
      </c>
      <c r="B1675" t="s">
        <v>44</v>
      </c>
      <c r="C1675" t="s">
        <v>2648</v>
      </c>
      <c r="D1675" t="s">
        <v>16</v>
      </c>
      <c r="E1675">
        <v>153000</v>
      </c>
    </row>
    <row r="1676" spans="1:5" x14ac:dyDescent="0.25">
      <c r="A1676" t="str">
        <f t="shared" ref="A1676:A1739" si="27">"P-"&amp;ROW()-1</f>
        <v>P-1675</v>
      </c>
      <c r="B1676" t="s">
        <v>44</v>
      </c>
      <c r="C1676" t="s">
        <v>2812</v>
      </c>
      <c r="D1676" t="s">
        <v>16</v>
      </c>
      <c r="E1676">
        <v>153000</v>
      </c>
    </row>
    <row r="1677" spans="1:5" x14ac:dyDescent="0.25">
      <c r="A1677" t="str">
        <f t="shared" si="27"/>
        <v>P-1676</v>
      </c>
      <c r="B1677" t="s">
        <v>44</v>
      </c>
      <c r="C1677" t="s">
        <v>2652</v>
      </c>
      <c r="D1677" t="s">
        <v>11</v>
      </c>
      <c r="E1677">
        <v>198000</v>
      </c>
    </row>
    <row r="1678" spans="1:5" x14ac:dyDescent="0.25">
      <c r="A1678" t="str">
        <f t="shared" si="27"/>
        <v>P-1677</v>
      </c>
      <c r="B1678" t="s">
        <v>44</v>
      </c>
      <c r="C1678" t="s">
        <v>2653</v>
      </c>
      <c r="D1678" t="s">
        <v>12</v>
      </c>
      <c r="E1678">
        <v>17100</v>
      </c>
    </row>
    <row r="1679" spans="1:5" x14ac:dyDescent="0.25">
      <c r="A1679" t="str">
        <f t="shared" si="27"/>
        <v>P-1678</v>
      </c>
      <c r="B1679" t="s">
        <v>44</v>
      </c>
      <c r="C1679" t="s">
        <v>2592</v>
      </c>
      <c r="D1679" t="s">
        <v>18</v>
      </c>
      <c r="E1679">
        <v>144000</v>
      </c>
    </row>
    <row r="1680" spans="1:5" x14ac:dyDescent="0.25">
      <c r="A1680" t="str">
        <f t="shared" si="27"/>
        <v>P-1679</v>
      </c>
      <c r="B1680" t="s">
        <v>44</v>
      </c>
      <c r="C1680" t="s">
        <v>2656</v>
      </c>
      <c r="D1680" t="s">
        <v>15</v>
      </c>
      <c r="E1680">
        <v>243000</v>
      </c>
    </row>
    <row r="1681" spans="1:5" x14ac:dyDescent="0.25">
      <c r="A1681" t="str">
        <f t="shared" si="27"/>
        <v>P-1680</v>
      </c>
      <c r="B1681" t="s">
        <v>44</v>
      </c>
      <c r="C1681" t="s">
        <v>2814</v>
      </c>
      <c r="D1681" t="s">
        <v>15</v>
      </c>
      <c r="E1681">
        <v>81000</v>
      </c>
    </row>
    <row r="1682" spans="1:5" x14ac:dyDescent="0.25">
      <c r="A1682" t="str">
        <f t="shared" si="27"/>
        <v>P-1681</v>
      </c>
      <c r="B1682" t="s">
        <v>44</v>
      </c>
      <c r="C1682" t="s">
        <v>2660</v>
      </c>
      <c r="D1682" t="s">
        <v>5</v>
      </c>
      <c r="E1682">
        <v>41400</v>
      </c>
    </row>
    <row r="1683" spans="1:5" x14ac:dyDescent="0.25">
      <c r="A1683" t="str">
        <f t="shared" si="27"/>
        <v>P-1682</v>
      </c>
      <c r="B1683" t="s">
        <v>44</v>
      </c>
      <c r="C1683" t="s">
        <v>2661</v>
      </c>
      <c r="D1683" t="s">
        <v>5</v>
      </c>
      <c r="E1683">
        <v>98100</v>
      </c>
    </row>
    <row r="1684" spans="1:5" x14ac:dyDescent="0.25">
      <c r="A1684" t="str">
        <f t="shared" si="27"/>
        <v>P-1683</v>
      </c>
      <c r="B1684" t="s">
        <v>44</v>
      </c>
      <c r="C1684" t="s">
        <v>2662</v>
      </c>
      <c r="D1684" t="s">
        <v>5</v>
      </c>
      <c r="E1684">
        <v>107100</v>
      </c>
    </row>
    <row r="1685" spans="1:5" x14ac:dyDescent="0.25">
      <c r="A1685" t="str">
        <f t="shared" si="27"/>
        <v>P-1684</v>
      </c>
      <c r="B1685" t="s">
        <v>44</v>
      </c>
      <c r="C1685" t="s">
        <v>2594</v>
      </c>
      <c r="D1685" t="s">
        <v>3</v>
      </c>
      <c r="E1685">
        <v>17100</v>
      </c>
    </row>
    <row r="1686" spans="1:5" x14ac:dyDescent="0.25">
      <c r="A1686" t="str">
        <f t="shared" si="27"/>
        <v>P-1685</v>
      </c>
      <c r="B1686" t="s">
        <v>44</v>
      </c>
      <c r="C1686" t="s">
        <v>2663</v>
      </c>
      <c r="D1686" t="s">
        <v>3</v>
      </c>
      <c r="E1686">
        <v>27000</v>
      </c>
    </row>
    <row r="1687" spans="1:5" x14ac:dyDescent="0.25">
      <c r="A1687" t="str">
        <f t="shared" si="27"/>
        <v>P-1686</v>
      </c>
      <c r="B1687" t="s">
        <v>44</v>
      </c>
      <c r="C1687" t="s">
        <v>2596</v>
      </c>
      <c r="D1687" t="s">
        <v>3</v>
      </c>
      <c r="E1687">
        <v>13050</v>
      </c>
    </row>
    <row r="1688" spans="1:5" x14ac:dyDescent="0.25">
      <c r="A1688" t="str">
        <f t="shared" si="27"/>
        <v>P-1687</v>
      </c>
      <c r="B1688" t="s">
        <v>44</v>
      </c>
      <c r="C1688" t="s">
        <v>2664</v>
      </c>
      <c r="D1688" t="s">
        <v>3</v>
      </c>
      <c r="E1688">
        <v>18000</v>
      </c>
    </row>
    <row r="1689" spans="1:5" x14ac:dyDescent="0.25">
      <c r="A1689" t="str">
        <f t="shared" si="27"/>
        <v>P-1688</v>
      </c>
      <c r="B1689" t="s">
        <v>44</v>
      </c>
      <c r="C1689" t="s">
        <v>2631</v>
      </c>
      <c r="D1689" t="s">
        <v>3</v>
      </c>
      <c r="E1689">
        <v>27000</v>
      </c>
    </row>
    <row r="1690" spans="1:5" x14ac:dyDescent="0.25">
      <c r="A1690" t="str">
        <f t="shared" si="27"/>
        <v>P-1689</v>
      </c>
      <c r="B1690" t="s">
        <v>44</v>
      </c>
      <c r="C1690" t="s">
        <v>2665</v>
      </c>
      <c r="D1690" t="s">
        <v>3</v>
      </c>
      <c r="E1690">
        <v>14400</v>
      </c>
    </row>
    <row r="1691" spans="1:5" x14ac:dyDescent="0.25">
      <c r="A1691" t="str">
        <f t="shared" si="27"/>
        <v>P-1690</v>
      </c>
      <c r="B1691" t="s">
        <v>44</v>
      </c>
      <c r="C1691" t="s">
        <v>2666</v>
      </c>
      <c r="D1691" t="s">
        <v>7</v>
      </c>
      <c r="E1691">
        <v>38700</v>
      </c>
    </row>
    <row r="1692" spans="1:5" x14ac:dyDescent="0.25">
      <c r="A1692" t="str">
        <f t="shared" si="27"/>
        <v>P-1691</v>
      </c>
      <c r="B1692" t="s">
        <v>44</v>
      </c>
      <c r="C1692" t="s">
        <v>2667</v>
      </c>
      <c r="D1692" t="s">
        <v>7</v>
      </c>
      <c r="E1692">
        <v>38700</v>
      </c>
    </row>
    <row r="1693" spans="1:5" x14ac:dyDescent="0.25">
      <c r="A1693" t="str">
        <f t="shared" si="27"/>
        <v>P-1692</v>
      </c>
      <c r="B1693" t="s">
        <v>44</v>
      </c>
      <c r="C1693" t="s">
        <v>2668</v>
      </c>
      <c r="D1693" t="s">
        <v>18</v>
      </c>
      <c r="E1693">
        <v>103500</v>
      </c>
    </row>
    <row r="1694" spans="1:5" x14ac:dyDescent="0.25">
      <c r="A1694" t="str">
        <f t="shared" si="27"/>
        <v>P-1693</v>
      </c>
      <c r="B1694" t="s">
        <v>44</v>
      </c>
      <c r="C1694" t="s">
        <v>2816</v>
      </c>
      <c r="D1694" t="s">
        <v>16</v>
      </c>
      <c r="E1694">
        <v>170100</v>
      </c>
    </row>
    <row r="1695" spans="1:5" x14ac:dyDescent="0.25">
      <c r="A1695" t="str">
        <f t="shared" si="27"/>
        <v>P-1694</v>
      </c>
      <c r="B1695" t="s">
        <v>44</v>
      </c>
      <c r="C1695" t="s">
        <v>2671</v>
      </c>
      <c r="D1695" t="s">
        <v>21</v>
      </c>
      <c r="E1695">
        <v>355500</v>
      </c>
    </row>
    <row r="1696" spans="1:5" x14ac:dyDescent="0.25">
      <c r="A1696" t="str">
        <f t="shared" si="27"/>
        <v>P-1695</v>
      </c>
      <c r="B1696" t="s">
        <v>44</v>
      </c>
      <c r="C1696" t="s">
        <v>2672</v>
      </c>
      <c r="D1696" t="s">
        <v>21</v>
      </c>
      <c r="E1696">
        <v>360000</v>
      </c>
    </row>
    <row r="1697" spans="1:5" x14ac:dyDescent="0.25">
      <c r="A1697" t="str">
        <f t="shared" si="27"/>
        <v>P-1696</v>
      </c>
      <c r="B1697" t="s">
        <v>44</v>
      </c>
      <c r="C1697" t="s">
        <v>2834</v>
      </c>
      <c r="D1697" t="s">
        <v>18</v>
      </c>
      <c r="E1697">
        <v>272000</v>
      </c>
    </row>
    <row r="1698" spans="1:5" x14ac:dyDescent="0.25">
      <c r="A1698" t="str">
        <f t="shared" si="27"/>
        <v>P-1697</v>
      </c>
      <c r="B1698" t="s">
        <v>44</v>
      </c>
      <c r="C1698" t="s">
        <v>2677</v>
      </c>
      <c r="D1698" t="s">
        <v>9</v>
      </c>
      <c r="E1698">
        <v>50000</v>
      </c>
    </row>
    <row r="1699" spans="1:5" x14ac:dyDescent="0.25">
      <c r="A1699" t="str">
        <f t="shared" si="27"/>
        <v>P-1698</v>
      </c>
      <c r="B1699" t="s">
        <v>44</v>
      </c>
      <c r="C1699" t="s">
        <v>2680</v>
      </c>
      <c r="D1699" t="s">
        <v>11</v>
      </c>
      <c r="E1699">
        <v>76500</v>
      </c>
    </row>
    <row r="1700" spans="1:5" x14ac:dyDescent="0.25">
      <c r="A1700" t="str">
        <f t="shared" si="27"/>
        <v>P-1699</v>
      </c>
      <c r="B1700" t="s">
        <v>44</v>
      </c>
      <c r="C1700" t="s">
        <v>2684</v>
      </c>
      <c r="D1700" t="s">
        <v>11</v>
      </c>
      <c r="E1700">
        <v>440100</v>
      </c>
    </row>
    <row r="1701" spans="1:5" x14ac:dyDescent="0.25">
      <c r="A1701" t="str">
        <f t="shared" si="27"/>
        <v>P-1700</v>
      </c>
      <c r="B1701" t="s">
        <v>44</v>
      </c>
      <c r="C1701" t="s">
        <v>2839</v>
      </c>
      <c r="D1701" t="s">
        <v>11</v>
      </c>
      <c r="E1701">
        <v>1169100</v>
      </c>
    </row>
    <row r="1702" spans="1:5" x14ac:dyDescent="0.25">
      <c r="A1702" t="str">
        <f t="shared" si="27"/>
        <v>P-1701</v>
      </c>
      <c r="B1702" t="s">
        <v>44</v>
      </c>
      <c r="C1702" t="s">
        <v>2822</v>
      </c>
      <c r="D1702" t="s">
        <v>11</v>
      </c>
      <c r="E1702">
        <v>386100</v>
      </c>
    </row>
    <row r="1703" spans="1:5" x14ac:dyDescent="0.25">
      <c r="A1703" t="str">
        <f t="shared" si="27"/>
        <v>P-1702</v>
      </c>
      <c r="B1703" t="s">
        <v>44</v>
      </c>
      <c r="C1703" t="s">
        <v>2823</v>
      </c>
      <c r="D1703" t="s">
        <v>11</v>
      </c>
      <c r="E1703">
        <v>386100</v>
      </c>
    </row>
    <row r="1704" spans="1:5" x14ac:dyDescent="0.25">
      <c r="A1704" t="str">
        <f t="shared" si="27"/>
        <v>P-1703</v>
      </c>
      <c r="B1704" t="s">
        <v>44</v>
      </c>
      <c r="C1704" t="s">
        <v>2685</v>
      </c>
      <c r="D1704" t="s">
        <v>11</v>
      </c>
      <c r="E1704">
        <v>225000</v>
      </c>
    </row>
    <row r="1705" spans="1:5" x14ac:dyDescent="0.25">
      <c r="A1705" t="str">
        <f t="shared" si="27"/>
        <v>P-1704</v>
      </c>
      <c r="B1705" t="s">
        <v>44</v>
      </c>
      <c r="C1705" t="s">
        <v>2843</v>
      </c>
      <c r="D1705" t="s">
        <v>15</v>
      </c>
      <c r="E1705">
        <v>503100</v>
      </c>
    </row>
    <row r="1706" spans="1:5" x14ac:dyDescent="0.25">
      <c r="A1706" t="str">
        <f t="shared" si="27"/>
        <v>P-1705</v>
      </c>
      <c r="B1706" t="s">
        <v>44</v>
      </c>
      <c r="C1706" t="s">
        <v>2861</v>
      </c>
      <c r="D1706" t="s">
        <v>15</v>
      </c>
      <c r="E1706">
        <v>503100</v>
      </c>
    </row>
    <row r="1707" spans="1:5" x14ac:dyDescent="0.25">
      <c r="A1707" t="str">
        <f t="shared" si="27"/>
        <v>P-1706</v>
      </c>
      <c r="B1707" t="s">
        <v>44</v>
      </c>
      <c r="C1707" t="s">
        <v>2690</v>
      </c>
      <c r="D1707" t="s">
        <v>12</v>
      </c>
      <c r="E1707">
        <v>11700</v>
      </c>
    </row>
    <row r="1708" spans="1:5" x14ac:dyDescent="0.25">
      <c r="A1708" t="str">
        <f t="shared" si="27"/>
        <v>P-1707</v>
      </c>
      <c r="B1708" t="s">
        <v>44</v>
      </c>
      <c r="C1708" t="s">
        <v>2872</v>
      </c>
      <c r="D1708" t="s">
        <v>12</v>
      </c>
      <c r="E1708">
        <v>31500</v>
      </c>
    </row>
    <row r="1709" spans="1:5" x14ac:dyDescent="0.25">
      <c r="A1709" t="str">
        <f t="shared" si="27"/>
        <v>P-1708</v>
      </c>
      <c r="B1709" t="s">
        <v>44</v>
      </c>
      <c r="C1709" t="s">
        <v>2845</v>
      </c>
      <c r="D1709" t="s">
        <v>19</v>
      </c>
      <c r="E1709">
        <v>179100</v>
      </c>
    </row>
    <row r="1710" spans="1:5" x14ac:dyDescent="0.25">
      <c r="A1710" t="str">
        <f t="shared" si="27"/>
        <v>P-1709</v>
      </c>
      <c r="B1710" t="s">
        <v>44</v>
      </c>
      <c r="C1710" t="s">
        <v>2696</v>
      </c>
      <c r="D1710" t="s">
        <v>7</v>
      </c>
      <c r="E1710">
        <v>26100</v>
      </c>
    </row>
    <row r="1711" spans="1:5" x14ac:dyDescent="0.25">
      <c r="A1711" t="str">
        <f t="shared" si="27"/>
        <v>P-1710</v>
      </c>
      <c r="B1711" t="s">
        <v>44</v>
      </c>
      <c r="C1711" t="s">
        <v>2697</v>
      </c>
      <c r="D1711" t="s">
        <v>7</v>
      </c>
      <c r="E1711">
        <v>26100</v>
      </c>
    </row>
    <row r="1712" spans="1:5" x14ac:dyDescent="0.25">
      <c r="A1712" t="str">
        <f t="shared" si="27"/>
        <v>P-1711</v>
      </c>
      <c r="B1712" t="s">
        <v>44</v>
      </c>
      <c r="C1712" t="s">
        <v>2600</v>
      </c>
      <c r="D1712" t="s">
        <v>10</v>
      </c>
      <c r="E1712">
        <v>189000</v>
      </c>
    </row>
    <row r="1713" spans="1:5" x14ac:dyDescent="0.25">
      <c r="A1713" t="str">
        <f t="shared" si="27"/>
        <v>P-1712</v>
      </c>
      <c r="B1713" t="s">
        <v>44</v>
      </c>
      <c r="C1713" t="s">
        <v>2699</v>
      </c>
      <c r="D1713" t="s">
        <v>6</v>
      </c>
      <c r="E1713">
        <v>57600</v>
      </c>
    </row>
    <row r="1714" spans="1:5" x14ac:dyDescent="0.25">
      <c r="A1714" t="str">
        <f t="shared" si="27"/>
        <v>P-1713</v>
      </c>
      <c r="B1714" t="s">
        <v>44</v>
      </c>
      <c r="C1714" t="s">
        <v>2700</v>
      </c>
      <c r="D1714" t="s">
        <v>6</v>
      </c>
      <c r="E1714">
        <v>82800</v>
      </c>
    </row>
    <row r="1715" spans="1:5" x14ac:dyDescent="0.25">
      <c r="A1715" t="str">
        <f t="shared" si="27"/>
        <v>P-1714</v>
      </c>
      <c r="B1715" t="s">
        <v>44</v>
      </c>
      <c r="C1715" t="s">
        <v>2607</v>
      </c>
      <c r="D1715" t="s">
        <v>6</v>
      </c>
      <c r="E1715">
        <v>82800</v>
      </c>
    </row>
    <row r="1716" spans="1:5" x14ac:dyDescent="0.25">
      <c r="A1716" t="str">
        <f t="shared" si="27"/>
        <v>P-1715</v>
      </c>
      <c r="B1716" t="s">
        <v>44</v>
      </c>
      <c r="C1716" t="s">
        <v>2703</v>
      </c>
      <c r="D1716" t="s">
        <v>6</v>
      </c>
      <c r="E1716">
        <v>39600</v>
      </c>
    </row>
    <row r="1717" spans="1:5" x14ac:dyDescent="0.25">
      <c r="A1717" t="str">
        <f t="shared" si="27"/>
        <v>P-1716</v>
      </c>
      <c r="B1717" t="s">
        <v>44</v>
      </c>
      <c r="C1717" t="s">
        <v>2704</v>
      </c>
      <c r="D1717" t="s">
        <v>6</v>
      </c>
      <c r="E1717">
        <v>39600</v>
      </c>
    </row>
    <row r="1718" spans="1:5" x14ac:dyDescent="0.25">
      <c r="A1718" t="str">
        <f t="shared" si="27"/>
        <v>P-1717</v>
      </c>
      <c r="B1718" t="s">
        <v>44</v>
      </c>
      <c r="C1718" t="s">
        <v>2705</v>
      </c>
      <c r="D1718" t="s">
        <v>6</v>
      </c>
      <c r="E1718">
        <v>39600</v>
      </c>
    </row>
    <row r="1719" spans="1:5" x14ac:dyDescent="0.25">
      <c r="A1719" t="str">
        <f t="shared" si="27"/>
        <v>P-1718</v>
      </c>
      <c r="B1719" t="s">
        <v>44</v>
      </c>
      <c r="C1719" t="s">
        <v>2706</v>
      </c>
      <c r="D1719" t="s">
        <v>6</v>
      </c>
      <c r="E1719">
        <v>39600</v>
      </c>
    </row>
    <row r="1720" spans="1:5" x14ac:dyDescent="0.25">
      <c r="A1720" t="str">
        <f t="shared" si="27"/>
        <v>P-1719</v>
      </c>
      <c r="B1720" t="s">
        <v>44</v>
      </c>
      <c r="C1720" t="s">
        <v>2707</v>
      </c>
      <c r="D1720" t="s">
        <v>6</v>
      </c>
      <c r="E1720">
        <v>39600</v>
      </c>
    </row>
    <row r="1721" spans="1:5" x14ac:dyDescent="0.25">
      <c r="A1721" t="str">
        <f t="shared" si="27"/>
        <v>P-1720</v>
      </c>
      <c r="B1721" t="s">
        <v>44</v>
      </c>
      <c r="C1721" t="s">
        <v>2708</v>
      </c>
      <c r="D1721" t="s">
        <v>6</v>
      </c>
      <c r="E1721">
        <v>39600</v>
      </c>
    </row>
    <row r="1722" spans="1:5" x14ac:dyDescent="0.25">
      <c r="A1722" t="str">
        <f t="shared" si="27"/>
        <v>P-1721</v>
      </c>
      <c r="B1722" t="s">
        <v>44</v>
      </c>
      <c r="C1722" t="s">
        <v>2710</v>
      </c>
      <c r="D1722" t="s">
        <v>6</v>
      </c>
      <c r="E1722">
        <v>39600</v>
      </c>
    </row>
    <row r="1723" spans="1:5" x14ac:dyDescent="0.25">
      <c r="A1723" t="str">
        <f t="shared" si="27"/>
        <v>P-1722</v>
      </c>
      <c r="B1723" t="s">
        <v>44</v>
      </c>
      <c r="C1723" t="s">
        <v>2711</v>
      </c>
      <c r="D1723" t="s">
        <v>6</v>
      </c>
      <c r="E1723">
        <v>39600</v>
      </c>
    </row>
    <row r="1724" spans="1:5" x14ac:dyDescent="0.25">
      <c r="A1724" t="str">
        <f t="shared" si="27"/>
        <v>P-1723</v>
      </c>
      <c r="B1724" t="s">
        <v>44</v>
      </c>
      <c r="C1724" t="s">
        <v>2712</v>
      </c>
      <c r="D1724" t="s">
        <v>6</v>
      </c>
      <c r="E1724">
        <v>39600</v>
      </c>
    </row>
    <row r="1725" spans="1:5" x14ac:dyDescent="0.25">
      <c r="A1725" t="str">
        <f t="shared" si="27"/>
        <v>P-1724</v>
      </c>
      <c r="B1725" t="s">
        <v>44</v>
      </c>
      <c r="C1725" t="s">
        <v>2714</v>
      </c>
      <c r="D1725" t="s">
        <v>6</v>
      </c>
      <c r="E1725">
        <v>39600</v>
      </c>
    </row>
    <row r="1726" spans="1:5" x14ac:dyDescent="0.25">
      <c r="A1726" t="str">
        <f t="shared" si="27"/>
        <v>P-1725</v>
      </c>
      <c r="B1726" t="s">
        <v>44</v>
      </c>
      <c r="C1726" t="s">
        <v>2715</v>
      </c>
      <c r="D1726" t="s">
        <v>10</v>
      </c>
      <c r="E1726">
        <v>112500</v>
      </c>
    </row>
    <row r="1727" spans="1:5" x14ac:dyDescent="0.25">
      <c r="A1727" t="str">
        <f t="shared" si="27"/>
        <v>P-1726</v>
      </c>
      <c r="B1727" t="s">
        <v>44</v>
      </c>
      <c r="C1727" t="s">
        <v>2716</v>
      </c>
      <c r="D1727" t="s">
        <v>10</v>
      </c>
      <c r="E1727">
        <v>162000</v>
      </c>
    </row>
    <row r="1728" spans="1:5" x14ac:dyDescent="0.25">
      <c r="A1728" t="str">
        <f t="shared" si="27"/>
        <v>P-1727</v>
      </c>
      <c r="B1728" t="s">
        <v>44</v>
      </c>
      <c r="C1728" t="s">
        <v>2718</v>
      </c>
      <c r="D1728" t="s">
        <v>4</v>
      </c>
      <c r="E1728">
        <v>148500</v>
      </c>
    </row>
    <row r="1729" spans="1:5" x14ac:dyDescent="0.25">
      <c r="A1729" t="str">
        <f t="shared" si="27"/>
        <v>P-1728</v>
      </c>
      <c r="B1729" t="s">
        <v>44</v>
      </c>
      <c r="C1729" t="s">
        <v>2722</v>
      </c>
      <c r="D1729" t="s">
        <v>3</v>
      </c>
      <c r="E1729">
        <v>45000</v>
      </c>
    </row>
    <row r="1730" spans="1:5" x14ac:dyDescent="0.25">
      <c r="A1730" t="str">
        <f t="shared" si="27"/>
        <v>P-1729</v>
      </c>
      <c r="B1730" t="s">
        <v>44</v>
      </c>
      <c r="C1730" t="s">
        <v>2608</v>
      </c>
      <c r="D1730" t="s">
        <v>3</v>
      </c>
      <c r="E1730">
        <v>25200</v>
      </c>
    </row>
    <row r="1731" spans="1:5" x14ac:dyDescent="0.25">
      <c r="A1731" t="str">
        <f t="shared" si="27"/>
        <v>P-1730</v>
      </c>
      <c r="B1731" t="s">
        <v>44</v>
      </c>
      <c r="C1731" t="s">
        <v>2723</v>
      </c>
      <c r="D1731" t="s">
        <v>3</v>
      </c>
      <c r="E1731">
        <v>31500</v>
      </c>
    </row>
    <row r="1732" spans="1:5" x14ac:dyDescent="0.25">
      <c r="A1732" t="str">
        <f t="shared" si="27"/>
        <v>P-1731</v>
      </c>
      <c r="B1732" t="s">
        <v>44</v>
      </c>
      <c r="C1732" t="s">
        <v>2724</v>
      </c>
      <c r="D1732" t="s">
        <v>3</v>
      </c>
      <c r="E1732">
        <v>22500</v>
      </c>
    </row>
    <row r="1733" spans="1:5" x14ac:dyDescent="0.25">
      <c r="A1733" t="str">
        <f t="shared" si="27"/>
        <v>P-1732</v>
      </c>
      <c r="B1733" t="s">
        <v>44</v>
      </c>
      <c r="C1733" t="s">
        <v>2725</v>
      </c>
      <c r="D1733" t="s">
        <v>4</v>
      </c>
      <c r="E1733">
        <v>74700</v>
      </c>
    </row>
    <row r="1734" spans="1:5" x14ac:dyDescent="0.25">
      <c r="A1734" t="str">
        <f t="shared" si="27"/>
        <v>P-1733</v>
      </c>
      <c r="B1734" t="s">
        <v>44</v>
      </c>
      <c r="C1734" t="s">
        <v>2726</v>
      </c>
      <c r="D1734" t="s">
        <v>20</v>
      </c>
      <c r="E1734">
        <v>37350</v>
      </c>
    </row>
    <row r="1735" spans="1:5" x14ac:dyDescent="0.25">
      <c r="A1735" t="str">
        <f t="shared" si="27"/>
        <v>P-1734</v>
      </c>
      <c r="B1735" t="s">
        <v>44</v>
      </c>
      <c r="C1735" t="s">
        <v>2727</v>
      </c>
      <c r="D1735" t="s">
        <v>20</v>
      </c>
      <c r="E1735">
        <v>396000</v>
      </c>
    </row>
    <row r="1736" spans="1:5" x14ac:dyDescent="0.25">
      <c r="A1736" t="str">
        <f t="shared" si="27"/>
        <v>P-1735</v>
      </c>
      <c r="B1736" t="s">
        <v>44</v>
      </c>
      <c r="C1736" t="s">
        <v>2728</v>
      </c>
      <c r="D1736" t="s">
        <v>7</v>
      </c>
      <c r="E1736">
        <v>13500</v>
      </c>
    </row>
    <row r="1737" spans="1:5" x14ac:dyDescent="0.25">
      <c r="A1737" t="str">
        <f t="shared" si="27"/>
        <v>P-1736</v>
      </c>
      <c r="B1737" t="s">
        <v>44</v>
      </c>
      <c r="C1737" t="s">
        <v>2730</v>
      </c>
      <c r="D1737" t="s">
        <v>7</v>
      </c>
      <c r="E1737">
        <v>22500</v>
      </c>
    </row>
    <row r="1738" spans="1:5" x14ac:dyDescent="0.25">
      <c r="A1738" t="str">
        <f t="shared" si="27"/>
        <v>P-1737</v>
      </c>
      <c r="B1738" t="s">
        <v>44</v>
      </c>
      <c r="C1738" t="s">
        <v>2731</v>
      </c>
      <c r="D1738" t="s">
        <v>7</v>
      </c>
      <c r="E1738">
        <v>22500</v>
      </c>
    </row>
    <row r="1739" spans="1:5" x14ac:dyDescent="0.25">
      <c r="A1739" t="str">
        <f t="shared" si="27"/>
        <v>P-1738</v>
      </c>
      <c r="B1739" t="s">
        <v>44</v>
      </c>
      <c r="C1739" t="s">
        <v>2732</v>
      </c>
      <c r="D1739" t="s">
        <v>7</v>
      </c>
      <c r="E1739">
        <v>15300</v>
      </c>
    </row>
    <row r="1740" spans="1:5" x14ac:dyDescent="0.25">
      <c r="A1740" t="str">
        <f t="shared" ref="A1740:A1803" si="28">"P-"&amp;ROW()-1</f>
        <v>P-1739</v>
      </c>
      <c r="B1740" t="s">
        <v>44</v>
      </c>
      <c r="C1740" t="s">
        <v>2733</v>
      </c>
      <c r="D1740" t="s">
        <v>7</v>
      </c>
      <c r="E1740">
        <v>15300</v>
      </c>
    </row>
    <row r="1741" spans="1:5" x14ac:dyDescent="0.25">
      <c r="A1741" t="str">
        <f t="shared" si="28"/>
        <v>P-1740</v>
      </c>
      <c r="B1741" t="s">
        <v>44</v>
      </c>
      <c r="C1741" t="s">
        <v>2734</v>
      </c>
      <c r="D1741" t="s">
        <v>20</v>
      </c>
      <c r="E1741">
        <v>243000</v>
      </c>
    </row>
    <row r="1742" spans="1:5" x14ac:dyDescent="0.25">
      <c r="A1742" t="str">
        <f t="shared" si="28"/>
        <v>P-1741</v>
      </c>
      <c r="B1742" t="s">
        <v>44</v>
      </c>
      <c r="C1742" t="s">
        <v>2735</v>
      </c>
      <c r="D1742" t="s">
        <v>9</v>
      </c>
      <c r="E1742">
        <v>40500</v>
      </c>
    </row>
    <row r="1743" spans="1:5" x14ac:dyDescent="0.25">
      <c r="A1743" t="str">
        <f t="shared" si="28"/>
        <v>P-1742</v>
      </c>
      <c r="B1743" t="s">
        <v>44</v>
      </c>
      <c r="C1743" t="s">
        <v>2825</v>
      </c>
      <c r="D1743" t="s">
        <v>9</v>
      </c>
      <c r="E1743">
        <v>40500</v>
      </c>
    </row>
    <row r="1744" spans="1:5" x14ac:dyDescent="0.25">
      <c r="A1744" t="str">
        <f t="shared" si="28"/>
        <v>P-1743</v>
      </c>
      <c r="B1744" t="s">
        <v>44</v>
      </c>
      <c r="C1744" t="s">
        <v>2737</v>
      </c>
      <c r="D1744" t="s">
        <v>6</v>
      </c>
      <c r="E1744">
        <v>35100</v>
      </c>
    </row>
    <row r="1745" spans="1:5" x14ac:dyDescent="0.25">
      <c r="A1745" t="str">
        <f t="shared" si="28"/>
        <v>P-1744</v>
      </c>
      <c r="B1745" t="s">
        <v>44</v>
      </c>
      <c r="C1745" t="s">
        <v>2739</v>
      </c>
      <c r="D1745" t="s">
        <v>6</v>
      </c>
      <c r="E1745">
        <v>40500</v>
      </c>
    </row>
    <row r="1746" spans="1:5" x14ac:dyDescent="0.25">
      <c r="A1746" t="str">
        <f t="shared" si="28"/>
        <v>P-1745</v>
      </c>
      <c r="B1746" t="s">
        <v>44</v>
      </c>
      <c r="C1746" t="s">
        <v>2826</v>
      </c>
      <c r="D1746" t="s">
        <v>4</v>
      </c>
      <c r="E1746">
        <v>62100</v>
      </c>
    </row>
    <row r="1747" spans="1:5" x14ac:dyDescent="0.25">
      <c r="A1747" t="str">
        <f t="shared" si="28"/>
        <v>P-1746</v>
      </c>
      <c r="B1747" t="s">
        <v>44</v>
      </c>
      <c r="C1747" t="s">
        <v>2742</v>
      </c>
      <c r="D1747" t="s">
        <v>13</v>
      </c>
      <c r="E1747">
        <v>225000</v>
      </c>
    </row>
    <row r="1748" spans="1:5" x14ac:dyDescent="0.25">
      <c r="A1748" t="str">
        <f t="shared" si="28"/>
        <v>P-1747</v>
      </c>
      <c r="B1748" t="s">
        <v>44</v>
      </c>
      <c r="C1748" t="s">
        <v>2743</v>
      </c>
      <c r="D1748" t="s">
        <v>5</v>
      </c>
      <c r="E1748">
        <v>80100</v>
      </c>
    </row>
    <row r="1749" spans="1:5" x14ac:dyDescent="0.25">
      <c r="A1749" t="str">
        <f t="shared" si="28"/>
        <v>P-1748</v>
      </c>
      <c r="B1749" t="s">
        <v>44</v>
      </c>
      <c r="C1749" t="s">
        <v>2744</v>
      </c>
      <c r="D1749" t="s">
        <v>5</v>
      </c>
      <c r="E1749">
        <v>49500</v>
      </c>
    </row>
    <row r="1750" spans="1:5" x14ac:dyDescent="0.25">
      <c r="A1750" t="str">
        <f t="shared" si="28"/>
        <v>P-1749</v>
      </c>
      <c r="B1750" t="s">
        <v>44</v>
      </c>
      <c r="C1750" t="s">
        <v>2745</v>
      </c>
      <c r="D1750" t="s">
        <v>5</v>
      </c>
      <c r="E1750">
        <v>94500</v>
      </c>
    </row>
    <row r="1751" spans="1:5" x14ac:dyDescent="0.25">
      <c r="A1751" t="str">
        <f t="shared" si="28"/>
        <v>P-1750</v>
      </c>
      <c r="B1751" t="s">
        <v>44</v>
      </c>
      <c r="C1751" t="s">
        <v>2746</v>
      </c>
      <c r="D1751" t="s">
        <v>13</v>
      </c>
      <c r="E1751">
        <v>47700</v>
      </c>
    </row>
    <row r="1752" spans="1:5" x14ac:dyDescent="0.25">
      <c r="A1752" t="str">
        <f t="shared" si="28"/>
        <v>P-1751</v>
      </c>
      <c r="B1752" t="s">
        <v>44</v>
      </c>
      <c r="C1752" t="s">
        <v>2610</v>
      </c>
      <c r="D1752" t="s">
        <v>8</v>
      </c>
      <c r="E1752">
        <v>88200</v>
      </c>
    </row>
    <row r="1753" spans="1:5" x14ac:dyDescent="0.25">
      <c r="A1753" t="str">
        <f t="shared" si="28"/>
        <v>P-1752</v>
      </c>
      <c r="B1753" t="s">
        <v>44</v>
      </c>
      <c r="C1753" t="s">
        <v>2747</v>
      </c>
      <c r="D1753" t="s">
        <v>8</v>
      </c>
      <c r="E1753">
        <v>88200</v>
      </c>
    </row>
    <row r="1754" spans="1:5" x14ac:dyDescent="0.25">
      <c r="A1754" t="str">
        <f t="shared" si="28"/>
        <v>P-1753</v>
      </c>
      <c r="B1754" t="s">
        <v>44</v>
      </c>
      <c r="C1754" t="s">
        <v>2748</v>
      </c>
      <c r="D1754" t="s">
        <v>8</v>
      </c>
      <c r="E1754">
        <v>162000</v>
      </c>
    </row>
    <row r="1755" spans="1:5" x14ac:dyDescent="0.25">
      <c r="A1755" t="str">
        <f t="shared" si="28"/>
        <v>P-1754</v>
      </c>
      <c r="B1755" t="s">
        <v>44</v>
      </c>
      <c r="C1755" t="s">
        <v>2749</v>
      </c>
      <c r="D1755" t="s">
        <v>8</v>
      </c>
      <c r="E1755">
        <v>162000</v>
      </c>
    </row>
    <row r="1756" spans="1:5" x14ac:dyDescent="0.25">
      <c r="A1756" t="str">
        <f t="shared" si="28"/>
        <v>P-1755</v>
      </c>
      <c r="B1756" t="s">
        <v>44</v>
      </c>
      <c r="C1756" t="s">
        <v>2751</v>
      </c>
      <c r="D1756" t="s">
        <v>5</v>
      </c>
      <c r="E1756">
        <v>247500</v>
      </c>
    </row>
    <row r="1757" spans="1:5" x14ac:dyDescent="0.25">
      <c r="A1757" t="str">
        <f t="shared" si="28"/>
        <v>P-1756</v>
      </c>
      <c r="B1757" t="s">
        <v>44</v>
      </c>
      <c r="C1757" t="s">
        <v>2753</v>
      </c>
      <c r="D1757" t="s">
        <v>5</v>
      </c>
      <c r="E1757">
        <v>49500</v>
      </c>
    </row>
    <row r="1758" spans="1:5" x14ac:dyDescent="0.25">
      <c r="A1758" t="str">
        <f t="shared" si="28"/>
        <v>P-1757</v>
      </c>
      <c r="B1758" t="s">
        <v>44</v>
      </c>
      <c r="C1758" t="s">
        <v>2754</v>
      </c>
      <c r="D1758" t="s">
        <v>5</v>
      </c>
      <c r="E1758">
        <v>98100</v>
      </c>
    </row>
    <row r="1759" spans="1:5" x14ac:dyDescent="0.25">
      <c r="A1759" t="str">
        <f t="shared" si="28"/>
        <v>P-1758</v>
      </c>
      <c r="B1759" t="s">
        <v>44</v>
      </c>
      <c r="C1759" t="s">
        <v>2637</v>
      </c>
      <c r="D1759" t="s">
        <v>5</v>
      </c>
      <c r="E1759">
        <v>90000</v>
      </c>
    </row>
    <row r="1760" spans="1:5" x14ac:dyDescent="0.25">
      <c r="A1760" t="str">
        <f t="shared" si="28"/>
        <v>P-1759</v>
      </c>
      <c r="B1760" t="s">
        <v>44</v>
      </c>
      <c r="C1760" t="s">
        <v>2755</v>
      </c>
      <c r="D1760" t="s">
        <v>5</v>
      </c>
      <c r="E1760">
        <v>98100</v>
      </c>
    </row>
    <row r="1761" spans="1:5" x14ac:dyDescent="0.25">
      <c r="A1761" t="str">
        <f t="shared" si="28"/>
        <v>P-1760</v>
      </c>
      <c r="B1761" t="s">
        <v>44</v>
      </c>
      <c r="C1761" t="s">
        <v>2756</v>
      </c>
      <c r="D1761" t="s">
        <v>9</v>
      </c>
      <c r="E1761">
        <v>115200</v>
      </c>
    </row>
    <row r="1762" spans="1:5" x14ac:dyDescent="0.25">
      <c r="A1762" t="str">
        <f t="shared" si="28"/>
        <v>P-1761</v>
      </c>
      <c r="B1762" t="s">
        <v>44</v>
      </c>
      <c r="C1762" t="s">
        <v>2759</v>
      </c>
      <c r="D1762" t="s">
        <v>15</v>
      </c>
      <c r="E1762">
        <v>60750</v>
      </c>
    </row>
    <row r="1763" spans="1:5" x14ac:dyDescent="0.25">
      <c r="A1763" t="str">
        <f t="shared" si="28"/>
        <v>P-1762</v>
      </c>
      <c r="B1763" t="s">
        <v>44</v>
      </c>
      <c r="C1763" t="s">
        <v>2760</v>
      </c>
      <c r="D1763" t="s">
        <v>15</v>
      </c>
      <c r="E1763">
        <v>65700</v>
      </c>
    </row>
    <row r="1764" spans="1:5" x14ac:dyDescent="0.25">
      <c r="A1764" t="str">
        <f t="shared" si="28"/>
        <v>P-1763</v>
      </c>
      <c r="B1764" t="s">
        <v>44</v>
      </c>
      <c r="C1764" t="s">
        <v>2761</v>
      </c>
      <c r="D1764" t="s">
        <v>15</v>
      </c>
      <c r="E1764">
        <v>73800</v>
      </c>
    </row>
    <row r="1765" spans="1:5" x14ac:dyDescent="0.25">
      <c r="A1765" t="str">
        <f t="shared" si="28"/>
        <v>P-1764</v>
      </c>
      <c r="B1765" t="s">
        <v>44</v>
      </c>
      <c r="C1765" t="s">
        <v>2762</v>
      </c>
      <c r="D1765" t="s">
        <v>15</v>
      </c>
      <c r="E1765">
        <v>73800</v>
      </c>
    </row>
    <row r="1766" spans="1:5" x14ac:dyDescent="0.25">
      <c r="A1766" t="str">
        <f t="shared" si="28"/>
        <v>P-1765</v>
      </c>
      <c r="B1766" t="s">
        <v>44</v>
      </c>
      <c r="C1766" t="s">
        <v>2612</v>
      </c>
      <c r="D1766" t="s">
        <v>21</v>
      </c>
      <c r="E1766">
        <v>145800</v>
      </c>
    </row>
    <row r="1767" spans="1:5" x14ac:dyDescent="0.25">
      <c r="A1767" t="str">
        <f t="shared" si="28"/>
        <v>P-1766</v>
      </c>
      <c r="B1767" t="s">
        <v>44</v>
      </c>
      <c r="C1767" t="s">
        <v>2764</v>
      </c>
      <c r="D1767" t="s">
        <v>7</v>
      </c>
      <c r="E1767">
        <v>81000</v>
      </c>
    </row>
    <row r="1768" spans="1:5" x14ac:dyDescent="0.25">
      <c r="A1768" t="str">
        <f t="shared" si="28"/>
        <v>P-1767</v>
      </c>
      <c r="B1768" t="s">
        <v>44</v>
      </c>
      <c r="C1768" t="s">
        <v>2638</v>
      </c>
      <c r="D1768" t="s">
        <v>21</v>
      </c>
      <c r="E1768">
        <v>145800</v>
      </c>
    </row>
    <row r="1769" spans="1:5" x14ac:dyDescent="0.25">
      <c r="A1769" t="str">
        <f t="shared" si="28"/>
        <v>P-1768</v>
      </c>
      <c r="B1769" t="s">
        <v>44</v>
      </c>
      <c r="C1769" t="s">
        <v>2614</v>
      </c>
      <c r="D1769" t="s">
        <v>21</v>
      </c>
      <c r="E1769">
        <v>247500</v>
      </c>
    </row>
    <row r="1770" spans="1:5" x14ac:dyDescent="0.25">
      <c r="A1770" t="str">
        <f t="shared" si="28"/>
        <v>P-1769</v>
      </c>
      <c r="B1770" t="s">
        <v>44</v>
      </c>
      <c r="C1770" t="s">
        <v>2615</v>
      </c>
      <c r="D1770" t="s">
        <v>21</v>
      </c>
      <c r="E1770">
        <v>247500</v>
      </c>
    </row>
    <row r="1771" spans="1:5" x14ac:dyDescent="0.25">
      <c r="A1771" t="str">
        <f t="shared" si="28"/>
        <v>P-1770</v>
      </c>
      <c r="B1771" t="s">
        <v>44</v>
      </c>
      <c r="C1771" t="s">
        <v>2765</v>
      </c>
      <c r="D1771" t="s">
        <v>17</v>
      </c>
      <c r="E1771">
        <v>148500</v>
      </c>
    </row>
    <row r="1772" spans="1:5" x14ac:dyDescent="0.25">
      <c r="A1772" t="str">
        <f t="shared" si="28"/>
        <v>P-1771</v>
      </c>
      <c r="B1772" t="s">
        <v>44</v>
      </c>
      <c r="C1772" t="s">
        <v>2766</v>
      </c>
      <c r="D1772" t="s">
        <v>17</v>
      </c>
      <c r="E1772">
        <v>314100</v>
      </c>
    </row>
    <row r="1773" spans="1:5" x14ac:dyDescent="0.25">
      <c r="A1773" t="str">
        <f t="shared" si="28"/>
        <v>P-1772</v>
      </c>
      <c r="B1773" t="s">
        <v>44</v>
      </c>
      <c r="C1773" t="s">
        <v>2767</v>
      </c>
      <c r="D1773" t="s">
        <v>17</v>
      </c>
      <c r="E1773">
        <v>116100</v>
      </c>
    </row>
    <row r="1774" spans="1:5" x14ac:dyDescent="0.25">
      <c r="A1774" t="str">
        <f t="shared" si="28"/>
        <v>P-1773</v>
      </c>
      <c r="B1774" t="s">
        <v>44</v>
      </c>
      <c r="C1774" t="s">
        <v>2768</v>
      </c>
      <c r="D1774" t="s">
        <v>17</v>
      </c>
      <c r="E1774">
        <v>94500</v>
      </c>
    </row>
    <row r="1775" spans="1:5" x14ac:dyDescent="0.25">
      <c r="A1775" t="str">
        <f t="shared" si="28"/>
        <v>P-1774</v>
      </c>
      <c r="B1775" t="s">
        <v>44</v>
      </c>
      <c r="C1775" t="s">
        <v>2769</v>
      </c>
      <c r="D1775" t="s">
        <v>17</v>
      </c>
      <c r="E1775">
        <v>73800</v>
      </c>
    </row>
    <row r="1776" spans="1:5" x14ac:dyDescent="0.25">
      <c r="A1776" t="str">
        <f t="shared" si="28"/>
        <v>P-1775</v>
      </c>
      <c r="B1776" t="s">
        <v>44</v>
      </c>
      <c r="C1776" t="s">
        <v>2770</v>
      </c>
      <c r="D1776" t="s">
        <v>17</v>
      </c>
      <c r="E1776">
        <v>116100</v>
      </c>
    </row>
    <row r="1777" spans="1:5" x14ac:dyDescent="0.25">
      <c r="A1777" t="str">
        <f t="shared" si="28"/>
        <v>P-1776</v>
      </c>
      <c r="B1777" t="s">
        <v>44</v>
      </c>
      <c r="C1777" t="s">
        <v>2772</v>
      </c>
      <c r="D1777" t="s">
        <v>15</v>
      </c>
      <c r="E1777">
        <v>125100</v>
      </c>
    </row>
    <row r="1778" spans="1:5" x14ac:dyDescent="0.25">
      <c r="A1778" t="str">
        <f t="shared" si="28"/>
        <v>P-1777</v>
      </c>
      <c r="B1778" t="s">
        <v>44</v>
      </c>
      <c r="C1778" t="s">
        <v>2773</v>
      </c>
      <c r="D1778" t="s">
        <v>15</v>
      </c>
      <c r="E1778">
        <v>83700</v>
      </c>
    </row>
    <row r="1779" spans="1:5" x14ac:dyDescent="0.25">
      <c r="A1779" t="str">
        <f t="shared" si="28"/>
        <v>P-1778</v>
      </c>
      <c r="B1779" t="s">
        <v>44</v>
      </c>
      <c r="C1779" t="s">
        <v>2775</v>
      </c>
      <c r="D1779" t="s">
        <v>18</v>
      </c>
      <c r="E1779">
        <v>130500</v>
      </c>
    </row>
    <row r="1780" spans="1:5" x14ac:dyDescent="0.25">
      <c r="A1780" t="str">
        <f t="shared" si="28"/>
        <v>P-1779</v>
      </c>
      <c r="B1780" t="s">
        <v>44</v>
      </c>
      <c r="C1780" t="s">
        <v>2778</v>
      </c>
      <c r="D1780" t="s">
        <v>15</v>
      </c>
      <c r="E1780">
        <v>144000</v>
      </c>
    </row>
    <row r="1781" spans="1:5" x14ac:dyDescent="0.25">
      <c r="A1781" t="str">
        <f t="shared" si="28"/>
        <v>P-1780</v>
      </c>
      <c r="B1781" t="s">
        <v>44</v>
      </c>
      <c r="C1781" t="s">
        <v>2779</v>
      </c>
      <c r="D1781" t="s">
        <v>12</v>
      </c>
      <c r="E1781">
        <v>7650</v>
      </c>
    </row>
    <row r="1782" spans="1:5" x14ac:dyDescent="0.25">
      <c r="A1782" t="str">
        <f t="shared" si="28"/>
        <v>P-1781</v>
      </c>
      <c r="B1782" t="s">
        <v>44</v>
      </c>
      <c r="C1782" t="s">
        <v>2780</v>
      </c>
      <c r="D1782" t="s">
        <v>12</v>
      </c>
      <c r="E1782">
        <v>34200</v>
      </c>
    </row>
    <row r="1783" spans="1:5" x14ac:dyDescent="0.25">
      <c r="A1783" t="str">
        <f t="shared" si="28"/>
        <v>P-1782</v>
      </c>
      <c r="B1783" t="s">
        <v>44</v>
      </c>
      <c r="C1783" t="s">
        <v>2781</v>
      </c>
      <c r="D1783" t="s">
        <v>6</v>
      </c>
      <c r="E1783">
        <v>82800</v>
      </c>
    </row>
    <row r="1784" spans="1:5" x14ac:dyDescent="0.25">
      <c r="A1784" t="str">
        <f t="shared" si="28"/>
        <v>P-1783</v>
      </c>
      <c r="B1784" t="s">
        <v>44</v>
      </c>
      <c r="C1784" t="s">
        <v>2832</v>
      </c>
      <c r="D1784" t="s">
        <v>6</v>
      </c>
      <c r="E1784">
        <v>82800</v>
      </c>
    </row>
    <row r="1785" spans="1:5" x14ac:dyDescent="0.25">
      <c r="A1785" t="str">
        <f t="shared" si="28"/>
        <v>P-1784</v>
      </c>
      <c r="B1785" t="s">
        <v>44</v>
      </c>
      <c r="C1785" t="s">
        <v>2782</v>
      </c>
      <c r="D1785" t="s">
        <v>6</v>
      </c>
      <c r="E1785">
        <v>82800</v>
      </c>
    </row>
    <row r="1786" spans="1:5" x14ac:dyDescent="0.25">
      <c r="A1786" t="str">
        <f t="shared" si="28"/>
        <v>P-1785</v>
      </c>
      <c r="B1786" t="s">
        <v>44</v>
      </c>
      <c r="C1786" t="s">
        <v>2784</v>
      </c>
      <c r="D1786" t="s">
        <v>14</v>
      </c>
      <c r="E1786">
        <v>76500</v>
      </c>
    </row>
    <row r="1787" spans="1:5" x14ac:dyDescent="0.25">
      <c r="A1787" t="str">
        <f t="shared" si="28"/>
        <v>P-1786</v>
      </c>
      <c r="B1787" t="s">
        <v>44</v>
      </c>
      <c r="C1787" t="s">
        <v>2643</v>
      </c>
      <c r="D1787" t="s">
        <v>14</v>
      </c>
      <c r="E1787">
        <v>76500</v>
      </c>
    </row>
    <row r="1788" spans="1:5" x14ac:dyDescent="0.25">
      <c r="A1788" t="str">
        <f t="shared" si="28"/>
        <v>P-1787</v>
      </c>
      <c r="B1788" t="s">
        <v>44</v>
      </c>
      <c r="C1788" t="s">
        <v>2785</v>
      </c>
      <c r="D1788" t="s">
        <v>14</v>
      </c>
      <c r="E1788">
        <v>112500</v>
      </c>
    </row>
    <row r="1789" spans="1:5" x14ac:dyDescent="0.25">
      <c r="A1789" t="str">
        <f t="shared" si="28"/>
        <v>P-1788</v>
      </c>
      <c r="B1789" t="s">
        <v>44</v>
      </c>
      <c r="C1789" t="s">
        <v>2786</v>
      </c>
      <c r="D1789" t="s">
        <v>14</v>
      </c>
      <c r="E1789">
        <v>112500</v>
      </c>
    </row>
    <row r="1790" spans="1:5" x14ac:dyDescent="0.25">
      <c r="A1790" t="str">
        <f t="shared" si="28"/>
        <v>P-1789</v>
      </c>
      <c r="B1790" t="s">
        <v>44</v>
      </c>
      <c r="C1790" t="s">
        <v>2788</v>
      </c>
      <c r="D1790" t="s">
        <v>14</v>
      </c>
      <c r="E1790">
        <v>112500</v>
      </c>
    </row>
    <row r="1791" spans="1:5" x14ac:dyDescent="0.25">
      <c r="A1791" t="str">
        <f t="shared" si="28"/>
        <v>P-1790</v>
      </c>
      <c r="B1791" t="s">
        <v>44</v>
      </c>
      <c r="C1791" t="s">
        <v>2795</v>
      </c>
      <c r="D1791" t="s">
        <v>3</v>
      </c>
      <c r="E1791">
        <v>34200</v>
      </c>
    </row>
    <row r="1792" spans="1:5" x14ac:dyDescent="0.25">
      <c r="A1792" t="str">
        <f t="shared" si="28"/>
        <v>P-1791</v>
      </c>
      <c r="B1792" t="s">
        <v>44</v>
      </c>
      <c r="C1792" t="s">
        <v>2796</v>
      </c>
      <c r="D1792" t="s">
        <v>3</v>
      </c>
      <c r="E1792">
        <v>36900</v>
      </c>
    </row>
    <row r="1793" spans="1:5" x14ac:dyDescent="0.25">
      <c r="A1793" t="str">
        <f t="shared" si="28"/>
        <v>P-1792</v>
      </c>
      <c r="B1793" t="s">
        <v>44</v>
      </c>
      <c r="C1793" t="s">
        <v>2798</v>
      </c>
      <c r="D1793" t="s">
        <v>3</v>
      </c>
      <c r="E1793">
        <v>25200</v>
      </c>
    </row>
    <row r="1794" spans="1:5" x14ac:dyDescent="0.25">
      <c r="A1794" t="str">
        <f t="shared" si="28"/>
        <v>P-1793</v>
      </c>
      <c r="B1794" t="s">
        <v>44</v>
      </c>
      <c r="C1794" t="s">
        <v>2799</v>
      </c>
      <c r="D1794" t="s">
        <v>3</v>
      </c>
      <c r="E1794">
        <v>34200</v>
      </c>
    </row>
    <row r="1795" spans="1:5" x14ac:dyDescent="0.25">
      <c r="A1795" t="str">
        <f t="shared" si="28"/>
        <v>P-1794</v>
      </c>
      <c r="B1795" t="s">
        <v>44</v>
      </c>
      <c r="C1795" t="s">
        <v>2801</v>
      </c>
      <c r="D1795" t="s">
        <v>3</v>
      </c>
      <c r="E1795">
        <v>17100</v>
      </c>
    </row>
    <row r="1796" spans="1:5" x14ac:dyDescent="0.25">
      <c r="A1796" t="str">
        <f t="shared" si="28"/>
        <v>P-1795</v>
      </c>
      <c r="B1796" t="s">
        <v>44</v>
      </c>
      <c r="C1796" t="s">
        <v>2802</v>
      </c>
      <c r="D1796" t="s">
        <v>3</v>
      </c>
      <c r="E1796">
        <v>35100</v>
      </c>
    </row>
    <row r="1797" spans="1:5" x14ac:dyDescent="0.25">
      <c r="A1797" t="str">
        <f t="shared" si="28"/>
        <v>P-1796</v>
      </c>
      <c r="B1797" t="s">
        <v>44</v>
      </c>
      <c r="C1797" t="s">
        <v>2803</v>
      </c>
      <c r="D1797" t="s">
        <v>3</v>
      </c>
      <c r="E1797">
        <v>36900</v>
      </c>
    </row>
    <row r="1798" spans="1:5" x14ac:dyDescent="0.25">
      <c r="A1798" t="str">
        <f t="shared" si="28"/>
        <v>P-1797</v>
      </c>
      <c r="B1798" t="s">
        <v>44</v>
      </c>
      <c r="C1798" t="s">
        <v>2804</v>
      </c>
      <c r="D1798" t="s">
        <v>3</v>
      </c>
      <c r="E1798">
        <v>29700</v>
      </c>
    </row>
    <row r="1799" spans="1:5" x14ac:dyDescent="0.25">
      <c r="A1799" t="str">
        <f t="shared" si="28"/>
        <v>P-1798</v>
      </c>
      <c r="B1799" t="s">
        <v>44</v>
      </c>
      <c r="C1799" t="s">
        <v>2805</v>
      </c>
      <c r="D1799" t="s">
        <v>3</v>
      </c>
      <c r="E1799">
        <v>26100</v>
      </c>
    </row>
    <row r="1800" spans="1:5" x14ac:dyDescent="0.25">
      <c r="A1800" t="str">
        <f t="shared" si="28"/>
        <v>P-1799</v>
      </c>
      <c r="B1800" t="s">
        <v>44</v>
      </c>
      <c r="C1800" t="s">
        <v>2806</v>
      </c>
      <c r="D1800" t="s">
        <v>3</v>
      </c>
      <c r="E1800">
        <v>17100</v>
      </c>
    </row>
    <row r="1801" spans="1:5" x14ac:dyDescent="0.25">
      <c r="A1801" t="str">
        <f t="shared" si="28"/>
        <v>P-1800</v>
      </c>
      <c r="B1801" t="s">
        <v>44</v>
      </c>
      <c r="C1801" t="s">
        <v>2807</v>
      </c>
      <c r="D1801" t="s">
        <v>3</v>
      </c>
      <c r="E1801">
        <v>29700</v>
      </c>
    </row>
    <row r="1802" spans="1:5" x14ac:dyDescent="0.25">
      <c r="A1802" t="str">
        <f t="shared" si="28"/>
        <v>P-1801</v>
      </c>
      <c r="B1802" t="s">
        <v>44</v>
      </c>
      <c r="C1802" t="s">
        <v>2808</v>
      </c>
      <c r="D1802" t="s">
        <v>3</v>
      </c>
      <c r="E1802">
        <v>34200</v>
      </c>
    </row>
    <row r="1803" spans="1:5" x14ac:dyDescent="0.25">
      <c r="A1803" t="str">
        <f t="shared" si="28"/>
        <v>P-1802</v>
      </c>
      <c r="B1803" t="s">
        <v>44</v>
      </c>
      <c r="C1803" t="s">
        <v>2809</v>
      </c>
      <c r="D1803" t="s">
        <v>3</v>
      </c>
      <c r="E1803">
        <v>27000</v>
      </c>
    </row>
    <row r="1804" spans="1:5" x14ac:dyDescent="0.25">
      <c r="A1804" t="str">
        <f t="shared" ref="A1804:A1867" si="29">"P-"&amp;ROW()-1</f>
        <v>P-1803</v>
      </c>
      <c r="B1804" t="s">
        <v>44</v>
      </c>
      <c r="C1804" t="s">
        <v>2810</v>
      </c>
      <c r="D1804" t="s">
        <v>10</v>
      </c>
      <c r="E1804">
        <v>378000</v>
      </c>
    </row>
    <row r="1805" spans="1:5" x14ac:dyDescent="0.25">
      <c r="A1805" t="str">
        <f t="shared" si="29"/>
        <v>P-1804</v>
      </c>
      <c r="B1805" t="s">
        <v>45</v>
      </c>
      <c r="C1805" t="s">
        <v>23</v>
      </c>
      <c r="D1805" t="s">
        <v>9</v>
      </c>
      <c r="E1805">
        <v>489300</v>
      </c>
    </row>
    <row r="1806" spans="1:5" x14ac:dyDescent="0.25">
      <c r="A1806" t="str">
        <f t="shared" si="29"/>
        <v>P-1805</v>
      </c>
      <c r="B1806" t="s">
        <v>45</v>
      </c>
      <c r="C1806" t="s">
        <v>2624</v>
      </c>
      <c r="D1806" t="s">
        <v>19</v>
      </c>
      <c r="E1806">
        <v>57150</v>
      </c>
    </row>
    <row r="1807" spans="1:5" x14ac:dyDescent="0.25">
      <c r="A1807" t="str">
        <f t="shared" si="29"/>
        <v>P-1806</v>
      </c>
      <c r="B1807" t="s">
        <v>45</v>
      </c>
      <c r="C1807" t="s">
        <v>2646</v>
      </c>
      <c r="D1807" t="s">
        <v>19</v>
      </c>
      <c r="E1807">
        <v>65700</v>
      </c>
    </row>
    <row r="1808" spans="1:5" x14ac:dyDescent="0.25">
      <c r="A1808" t="str">
        <f t="shared" si="29"/>
        <v>P-1807</v>
      </c>
      <c r="B1808" t="s">
        <v>45</v>
      </c>
      <c r="C1808" t="s">
        <v>2626</v>
      </c>
      <c r="D1808" t="s">
        <v>19</v>
      </c>
      <c r="E1808">
        <v>80100</v>
      </c>
    </row>
    <row r="1809" spans="1:5" x14ac:dyDescent="0.25">
      <c r="A1809" t="str">
        <f t="shared" si="29"/>
        <v>P-1808</v>
      </c>
      <c r="B1809" t="s">
        <v>45</v>
      </c>
      <c r="C1809" t="s">
        <v>2647</v>
      </c>
      <c r="D1809" t="s">
        <v>18</v>
      </c>
      <c r="E1809">
        <v>261000</v>
      </c>
    </row>
    <row r="1810" spans="1:5" x14ac:dyDescent="0.25">
      <c r="A1810" t="str">
        <f t="shared" si="29"/>
        <v>P-1809</v>
      </c>
      <c r="B1810" t="s">
        <v>45</v>
      </c>
      <c r="C1810" t="s">
        <v>2853</v>
      </c>
      <c r="D1810" t="s">
        <v>15</v>
      </c>
      <c r="E1810">
        <v>629300</v>
      </c>
    </row>
    <row r="1811" spans="1:5" x14ac:dyDescent="0.25">
      <c r="A1811" t="str">
        <f t="shared" si="29"/>
        <v>P-1810</v>
      </c>
      <c r="B1811" t="s">
        <v>45</v>
      </c>
      <c r="C1811" t="s">
        <v>2855</v>
      </c>
      <c r="D1811" t="s">
        <v>15</v>
      </c>
      <c r="E1811">
        <v>629300</v>
      </c>
    </row>
    <row r="1812" spans="1:5" x14ac:dyDescent="0.25">
      <c r="A1812" t="str">
        <f t="shared" si="29"/>
        <v>P-1811</v>
      </c>
      <c r="B1812" t="s">
        <v>45</v>
      </c>
      <c r="C1812" t="s">
        <v>2648</v>
      </c>
      <c r="D1812" t="s">
        <v>16</v>
      </c>
      <c r="E1812">
        <v>153000</v>
      </c>
    </row>
    <row r="1813" spans="1:5" x14ac:dyDescent="0.25">
      <c r="A1813" t="str">
        <f t="shared" si="29"/>
        <v>P-1812</v>
      </c>
      <c r="B1813" t="s">
        <v>45</v>
      </c>
      <c r="C1813" t="s">
        <v>2812</v>
      </c>
      <c r="D1813" t="s">
        <v>16</v>
      </c>
      <c r="E1813">
        <v>153000</v>
      </c>
    </row>
    <row r="1814" spans="1:5" x14ac:dyDescent="0.25">
      <c r="A1814" t="str">
        <f t="shared" si="29"/>
        <v>P-1813</v>
      </c>
      <c r="B1814" t="s">
        <v>45</v>
      </c>
      <c r="C1814" t="s">
        <v>2649</v>
      </c>
      <c r="D1814" t="s">
        <v>16</v>
      </c>
      <c r="E1814">
        <v>349300</v>
      </c>
    </row>
    <row r="1815" spans="1:5" x14ac:dyDescent="0.25">
      <c r="A1815" t="str">
        <f t="shared" si="29"/>
        <v>P-1814</v>
      </c>
      <c r="B1815" t="s">
        <v>45</v>
      </c>
      <c r="C1815" t="s">
        <v>2627</v>
      </c>
      <c r="D1815" t="s">
        <v>16</v>
      </c>
      <c r="E1815">
        <v>349300</v>
      </c>
    </row>
    <row r="1816" spans="1:5" x14ac:dyDescent="0.25">
      <c r="A1816" t="str">
        <f t="shared" si="29"/>
        <v>P-1815</v>
      </c>
      <c r="B1816" t="s">
        <v>45</v>
      </c>
      <c r="C1816" t="s">
        <v>2856</v>
      </c>
      <c r="D1816" t="s">
        <v>16</v>
      </c>
      <c r="E1816">
        <v>349300</v>
      </c>
    </row>
    <row r="1817" spans="1:5" x14ac:dyDescent="0.25">
      <c r="A1817" t="str">
        <f t="shared" si="29"/>
        <v>P-1816</v>
      </c>
      <c r="B1817" t="s">
        <v>45</v>
      </c>
      <c r="C1817" t="s">
        <v>2650</v>
      </c>
      <c r="D1817" t="s">
        <v>16</v>
      </c>
      <c r="E1817">
        <v>349300</v>
      </c>
    </row>
    <row r="1818" spans="1:5" x14ac:dyDescent="0.25">
      <c r="A1818" t="str">
        <f t="shared" si="29"/>
        <v>P-1817</v>
      </c>
      <c r="B1818" t="s">
        <v>45</v>
      </c>
      <c r="C1818" t="s">
        <v>2651</v>
      </c>
      <c r="D1818" t="s">
        <v>11</v>
      </c>
      <c r="E1818">
        <v>202500</v>
      </c>
    </row>
    <row r="1819" spans="1:5" x14ac:dyDescent="0.25">
      <c r="A1819" t="str">
        <f t="shared" si="29"/>
        <v>P-1818</v>
      </c>
      <c r="B1819" t="s">
        <v>45</v>
      </c>
      <c r="C1819" t="s">
        <v>2813</v>
      </c>
      <c r="D1819" t="s">
        <v>11</v>
      </c>
      <c r="E1819">
        <v>202500</v>
      </c>
    </row>
    <row r="1820" spans="1:5" x14ac:dyDescent="0.25">
      <c r="A1820" t="str">
        <f t="shared" si="29"/>
        <v>P-1819</v>
      </c>
      <c r="B1820" t="s">
        <v>45</v>
      </c>
      <c r="C1820" t="s">
        <v>2652</v>
      </c>
      <c r="D1820" t="s">
        <v>11</v>
      </c>
      <c r="E1820">
        <v>198000</v>
      </c>
    </row>
    <row r="1821" spans="1:5" x14ac:dyDescent="0.25">
      <c r="A1821" t="str">
        <f t="shared" si="29"/>
        <v>P-1820</v>
      </c>
      <c r="B1821" t="s">
        <v>45</v>
      </c>
      <c r="C1821" t="s">
        <v>2833</v>
      </c>
      <c r="D1821" t="s">
        <v>11</v>
      </c>
      <c r="E1821">
        <v>193500</v>
      </c>
    </row>
    <row r="1822" spans="1:5" x14ac:dyDescent="0.25">
      <c r="A1822" t="str">
        <f t="shared" si="29"/>
        <v>P-1821</v>
      </c>
      <c r="B1822" t="s">
        <v>45</v>
      </c>
      <c r="C1822" t="s">
        <v>2653</v>
      </c>
      <c r="D1822" t="s">
        <v>12</v>
      </c>
      <c r="E1822">
        <v>17100</v>
      </c>
    </row>
    <row r="1823" spans="1:5" x14ac:dyDescent="0.25">
      <c r="A1823" t="str">
        <f t="shared" si="29"/>
        <v>P-1822</v>
      </c>
      <c r="B1823" t="s">
        <v>45</v>
      </c>
      <c r="C1823" t="s">
        <v>2654</v>
      </c>
      <c r="D1823" t="s">
        <v>15</v>
      </c>
      <c r="E1823">
        <v>261000</v>
      </c>
    </row>
    <row r="1824" spans="1:5" x14ac:dyDescent="0.25">
      <c r="A1824" t="str">
        <f t="shared" si="29"/>
        <v>P-1823</v>
      </c>
      <c r="B1824" t="s">
        <v>45</v>
      </c>
      <c r="C1824" t="s">
        <v>2655</v>
      </c>
      <c r="D1824" t="s">
        <v>15</v>
      </c>
      <c r="E1824">
        <v>261000</v>
      </c>
    </row>
    <row r="1825" spans="1:5" x14ac:dyDescent="0.25">
      <c r="A1825" t="str">
        <f t="shared" si="29"/>
        <v>P-1824</v>
      </c>
      <c r="B1825" t="s">
        <v>45</v>
      </c>
      <c r="C1825" t="s">
        <v>2591</v>
      </c>
      <c r="D1825" t="s">
        <v>18</v>
      </c>
      <c r="E1825">
        <v>144000</v>
      </c>
    </row>
    <row r="1826" spans="1:5" x14ac:dyDescent="0.25">
      <c r="A1826" t="str">
        <f t="shared" si="29"/>
        <v>P-1825</v>
      </c>
      <c r="B1826" t="s">
        <v>45</v>
      </c>
      <c r="C1826" t="s">
        <v>2592</v>
      </c>
      <c r="D1826" t="s">
        <v>18</v>
      </c>
      <c r="E1826">
        <v>144000</v>
      </c>
    </row>
    <row r="1827" spans="1:5" x14ac:dyDescent="0.25">
      <c r="A1827" t="str">
        <f t="shared" si="29"/>
        <v>P-1826</v>
      </c>
      <c r="B1827" t="s">
        <v>45</v>
      </c>
      <c r="C1827" t="s">
        <v>2656</v>
      </c>
      <c r="D1827" t="s">
        <v>15</v>
      </c>
      <c r="E1827">
        <v>243000</v>
      </c>
    </row>
    <row r="1828" spans="1:5" x14ac:dyDescent="0.25">
      <c r="A1828" t="str">
        <f t="shared" si="29"/>
        <v>P-1827</v>
      </c>
      <c r="B1828" t="s">
        <v>45</v>
      </c>
      <c r="C1828" t="s">
        <v>2657</v>
      </c>
      <c r="D1828" t="s">
        <v>15</v>
      </c>
      <c r="E1828">
        <v>243000</v>
      </c>
    </row>
    <row r="1829" spans="1:5" x14ac:dyDescent="0.25">
      <c r="A1829" t="str">
        <f t="shared" si="29"/>
        <v>P-1828</v>
      </c>
      <c r="B1829" t="s">
        <v>45</v>
      </c>
      <c r="C1829" t="s">
        <v>2658</v>
      </c>
      <c r="D1829" t="s">
        <v>15</v>
      </c>
      <c r="E1829">
        <v>78750</v>
      </c>
    </row>
    <row r="1830" spans="1:5" x14ac:dyDescent="0.25">
      <c r="A1830" t="str">
        <f t="shared" si="29"/>
        <v>P-1829</v>
      </c>
      <c r="B1830" t="s">
        <v>45</v>
      </c>
      <c r="C1830" t="s">
        <v>2659</v>
      </c>
      <c r="D1830" t="s">
        <v>15</v>
      </c>
      <c r="E1830">
        <v>78750</v>
      </c>
    </row>
    <row r="1831" spans="1:5" x14ac:dyDescent="0.25">
      <c r="A1831" t="str">
        <f t="shared" si="29"/>
        <v>P-1830</v>
      </c>
      <c r="B1831" t="s">
        <v>45</v>
      </c>
      <c r="C1831" t="s">
        <v>2660</v>
      </c>
      <c r="D1831" t="s">
        <v>5</v>
      </c>
      <c r="E1831">
        <v>41400</v>
      </c>
    </row>
    <row r="1832" spans="1:5" x14ac:dyDescent="0.25">
      <c r="A1832" t="str">
        <f t="shared" si="29"/>
        <v>P-1831</v>
      </c>
      <c r="B1832" t="s">
        <v>45</v>
      </c>
      <c r="C1832" t="s">
        <v>2661</v>
      </c>
      <c r="D1832" t="s">
        <v>5</v>
      </c>
      <c r="E1832">
        <v>98100</v>
      </c>
    </row>
    <row r="1833" spans="1:5" x14ac:dyDescent="0.25">
      <c r="A1833" t="str">
        <f t="shared" si="29"/>
        <v>P-1832</v>
      </c>
      <c r="B1833" t="s">
        <v>45</v>
      </c>
      <c r="C1833" t="s">
        <v>2662</v>
      </c>
      <c r="D1833" t="s">
        <v>5</v>
      </c>
      <c r="E1833">
        <v>107100</v>
      </c>
    </row>
    <row r="1834" spans="1:5" x14ac:dyDescent="0.25">
      <c r="A1834" t="str">
        <f t="shared" si="29"/>
        <v>P-1833</v>
      </c>
      <c r="B1834" t="s">
        <v>45</v>
      </c>
      <c r="C1834" t="s">
        <v>2594</v>
      </c>
      <c r="D1834" t="s">
        <v>3</v>
      </c>
      <c r="E1834">
        <v>17100</v>
      </c>
    </row>
    <row r="1835" spans="1:5" x14ac:dyDescent="0.25">
      <c r="A1835" t="str">
        <f t="shared" si="29"/>
        <v>P-1834</v>
      </c>
      <c r="B1835" t="s">
        <v>45</v>
      </c>
      <c r="C1835" t="s">
        <v>2663</v>
      </c>
      <c r="D1835" t="s">
        <v>3</v>
      </c>
      <c r="E1835">
        <v>27000</v>
      </c>
    </row>
    <row r="1836" spans="1:5" x14ac:dyDescent="0.25">
      <c r="A1836" t="str">
        <f t="shared" si="29"/>
        <v>P-1835</v>
      </c>
      <c r="B1836" t="s">
        <v>45</v>
      </c>
      <c r="C1836" t="s">
        <v>2596</v>
      </c>
      <c r="D1836" t="s">
        <v>3</v>
      </c>
      <c r="E1836">
        <v>13050</v>
      </c>
    </row>
    <row r="1837" spans="1:5" x14ac:dyDescent="0.25">
      <c r="A1837" t="str">
        <f t="shared" si="29"/>
        <v>P-1836</v>
      </c>
      <c r="B1837" t="s">
        <v>45</v>
      </c>
      <c r="C1837" t="s">
        <v>2664</v>
      </c>
      <c r="D1837" t="s">
        <v>3</v>
      </c>
      <c r="E1837">
        <v>18000</v>
      </c>
    </row>
    <row r="1838" spans="1:5" x14ac:dyDescent="0.25">
      <c r="A1838" t="str">
        <f t="shared" si="29"/>
        <v>P-1837</v>
      </c>
      <c r="B1838" t="s">
        <v>45</v>
      </c>
      <c r="C1838" t="s">
        <v>2631</v>
      </c>
      <c r="D1838" t="s">
        <v>3</v>
      </c>
      <c r="E1838">
        <v>27000</v>
      </c>
    </row>
    <row r="1839" spans="1:5" x14ac:dyDescent="0.25">
      <c r="A1839" t="str">
        <f t="shared" si="29"/>
        <v>P-1838</v>
      </c>
      <c r="B1839" t="s">
        <v>45</v>
      </c>
      <c r="C1839" t="s">
        <v>2665</v>
      </c>
      <c r="D1839" t="s">
        <v>3</v>
      </c>
      <c r="E1839">
        <v>14400</v>
      </c>
    </row>
    <row r="1840" spans="1:5" x14ac:dyDescent="0.25">
      <c r="A1840" t="str">
        <f t="shared" si="29"/>
        <v>P-1839</v>
      </c>
      <c r="B1840" t="s">
        <v>45</v>
      </c>
      <c r="C1840" t="s">
        <v>2666</v>
      </c>
      <c r="D1840" t="s">
        <v>7</v>
      </c>
      <c r="E1840">
        <v>62100</v>
      </c>
    </row>
    <row r="1841" spans="1:5" x14ac:dyDescent="0.25">
      <c r="A1841" t="str">
        <f t="shared" si="29"/>
        <v>P-1840</v>
      </c>
      <c r="B1841" t="s">
        <v>45</v>
      </c>
      <c r="C1841" t="s">
        <v>2667</v>
      </c>
      <c r="D1841" t="s">
        <v>7</v>
      </c>
      <c r="E1841">
        <v>62100</v>
      </c>
    </row>
    <row r="1842" spans="1:5" x14ac:dyDescent="0.25">
      <c r="A1842" t="str">
        <f t="shared" si="29"/>
        <v>P-1841</v>
      </c>
      <c r="B1842" t="s">
        <v>45</v>
      </c>
      <c r="C1842" t="s">
        <v>2668</v>
      </c>
      <c r="D1842" t="s">
        <v>18</v>
      </c>
      <c r="E1842">
        <v>103500</v>
      </c>
    </row>
    <row r="1843" spans="1:5" x14ac:dyDescent="0.25">
      <c r="A1843" t="str">
        <f t="shared" si="29"/>
        <v>P-1842</v>
      </c>
      <c r="B1843" t="s">
        <v>45</v>
      </c>
      <c r="C1843" t="s">
        <v>2671</v>
      </c>
      <c r="D1843" t="s">
        <v>21</v>
      </c>
      <c r="E1843">
        <v>355500</v>
      </c>
    </row>
    <row r="1844" spans="1:5" x14ac:dyDescent="0.25">
      <c r="A1844" t="str">
        <f t="shared" si="29"/>
        <v>P-1843</v>
      </c>
      <c r="B1844" t="s">
        <v>45</v>
      </c>
      <c r="C1844" t="s">
        <v>2679</v>
      </c>
      <c r="D1844" t="s">
        <v>9</v>
      </c>
      <c r="E1844">
        <v>112500</v>
      </c>
    </row>
    <row r="1845" spans="1:5" x14ac:dyDescent="0.25">
      <c r="A1845" t="str">
        <f t="shared" si="29"/>
        <v>P-1844</v>
      </c>
      <c r="B1845" t="s">
        <v>45</v>
      </c>
      <c r="C1845" t="s">
        <v>2680</v>
      </c>
      <c r="D1845" t="s">
        <v>11</v>
      </c>
      <c r="E1845">
        <v>76500</v>
      </c>
    </row>
    <row r="1846" spans="1:5" x14ac:dyDescent="0.25">
      <c r="A1846" t="str">
        <f t="shared" si="29"/>
        <v>P-1845</v>
      </c>
      <c r="B1846" t="s">
        <v>45</v>
      </c>
      <c r="C1846" t="s">
        <v>2839</v>
      </c>
      <c r="D1846" t="s">
        <v>11</v>
      </c>
      <c r="E1846">
        <v>1169100</v>
      </c>
    </row>
    <row r="1847" spans="1:5" x14ac:dyDescent="0.25">
      <c r="A1847" t="str">
        <f t="shared" si="29"/>
        <v>P-1846</v>
      </c>
      <c r="B1847" t="s">
        <v>45</v>
      </c>
      <c r="C1847" t="s">
        <v>2880</v>
      </c>
      <c r="D1847" t="s">
        <v>11</v>
      </c>
      <c r="E1847">
        <v>386100</v>
      </c>
    </row>
    <row r="1848" spans="1:5" x14ac:dyDescent="0.25">
      <c r="A1848" t="str">
        <f t="shared" si="29"/>
        <v>P-1847</v>
      </c>
      <c r="B1848" t="s">
        <v>45</v>
      </c>
      <c r="C1848" t="s">
        <v>2685</v>
      </c>
      <c r="D1848" t="s">
        <v>11</v>
      </c>
      <c r="E1848">
        <v>225000</v>
      </c>
    </row>
    <row r="1849" spans="1:5" x14ac:dyDescent="0.25">
      <c r="A1849" t="str">
        <f t="shared" si="29"/>
        <v>P-1848</v>
      </c>
      <c r="B1849" t="s">
        <v>45</v>
      </c>
      <c r="C1849" t="s">
        <v>2686</v>
      </c>
      <c r="D1849" t="s">
        <v>11</v>
      </c>
      <c r="E1849">
        <v>225000</v>
      </c>
    </row>
    <row r="1850" spans="1:5" x14ac:dyDescent="0.25">
      <c r="A1850" t="str">
        <f t="shared" si="29"/>
        <v>P-1849</v>
      </c>
      <c r="B1850" t="s">
        <v>45</v>
      </c>
      <c r="C1850" t="s">
        <v>2861</v>
      </c>
      <c r="D1850" t="s">
        <v>15</v>
      </c>
      <c r="E1850">
        <v>503100</v>
      </c>
    </row>
    <row r="1851" spans="1:5" x14ac:dyDescent="0.25">
      <c r="A1851" t="str">
        <f t="shared" si="29"/>
        <v>P-1850</v>
      </c>
      <c r="B1851" t="s">
        <v>45</v>
      </c>
      <c r="C1851" t="s">
        <v>2693</v>
      </c>
      <c r="D1851" t="s">
        <v>16</v>
      </c>
      <c r="E1851">
        <v>134100</v>
      </c>
    </row>
    <row r="1852" spans="1:5" x14ac:dyDescent="0.25">
      <c r="A1852" t="str">
        <f t="shared" si="29"/>
        <v>P-1851</v>
      </c>
      <c r="B1852" t="s">
        <v>45</v>
      </c>
      <c r="C1852" t="s">
        <v>2845</v>
      </c>
      <c r="D1852" t="s">
        <v>19</v>
      </c>
      <c r="E1852">
        <v>179100</v>
      </c>
    </row>
    <row r="1853" spans="1:5" x14ac:dyDescent="0.25">
      <c r="A1853" t="str">
        <f t="shared" si="29"/>
        <v>P-1852</v>
      </c>
      <c r="B1853" t="s">
        <v>45</v>
      </c>
      <c r="C1853" t="s">
        <v>2696</v>
      </c>
      <c r="D1853" t="s">
        <v>7</v>
      </c>
      <c r="E1853">
        <v>26100</v>
      </c>
    </row>
    <row r="1854" spans="1:5" x14ac:dyDescent="0.25">
      <c r="A1854" t="str">
        <f t="shared" si="29"/>
        <v>P-1853</v>
      </c>
      <c r="B1854" t="s">
        <v>45</v>
      </c>
      <c r="C1854" t="s">
        <v>2697</v>
      </c>
      <c r="D1854" t="s">
        <v>7</v>
      </c>
      <c r="E1854">
        <v>26100</v>
      </c>
    </row>
    <row r="1855" spans="1:5" x14ac:dyDescent="0.25">
      <c r="A1855" t="str">
        <f t="shared" si="29"/>
        <v>P-1854</v>
      </c>
      <c r="B1855" t="s">
        <v>45</v>
      </c>
      <c r="C1855" t="s">
        <v>2699</v>
      </c>
      <c r="D1855" t="s">
        <v>6</v>
      </c>
      <c r="E1855">
        <v>57600</v>
      </c>
    </row>
    <row r="1856" spans="1:5" x14ac:dyDescent="0.25">
      <c r="A1856" t="str">
        <f t="shared" si="29"/>
        <v>P-1855</v>
      </c>
      <c r="B1856" t="s">
        <v>45</v>
      </c>
      <c r="C1856" t="s">
        <v>2605</v>
      </c>
      <c r="D1856" t="s">
        <v>6</v>
      </c>
      <c r="E1856">
        <v>82800</v>
      </c>
    </row>
    <row r="1857" spans="1:5" x14ac:dyDescent="0.25">
      <c r="A1857" t="str">
        <f t="shared" si="29"/>
        <v>P-1856</v>
      </c>
      <c r="B1857" t="s">
        <v>45</v>
      </c>
      <c r="C1857" t="s">
        <v>2606</v>
      </c>
      <c r="D1857" t="s">
        <v>6</v>
      </c>
      <c r="E1857">
        <v>82800</v>
      </c>
    </row>
    <row r="1858" spans="1:5" x14ac:dyDescent="0.25">
      <c r="A1858" t="str">
        <f t="shared" si="29"/>
        <v>P-1857</v>
      </c>
      <c r="B1858" t="s">
        <v>45</v>
      </c>
      <c r="C1858" t="s">
        <v>2700</v>
      </c>
      <c r="D1858" t="s">
        <v>6</v>
      </c>
      <c r="E1858">
        <v>82800</v>
      </c>
    </row>
    <row r="1859" spans="1:5" x14ac:dyDescent="0.25">
      <c r="A1859" t="str">
        <f t="shared" si="29"/>
        <v>P-1858</v>
      </c>
      <c r="B1859" t="s">
        <v>45</v>
      </c>
      <c r="C1859" t="s">
        <v>2607</v>
      </c>
      <c r="D1859" t="s">
        <v>6</v>
      </c>
      <c r="E1859">
        <v>82800</v>
      </c>
    </row>
    <row r="1860" spans="1:5" x14ac:dyDescent="0.25">
      <c r="A1860" t="str">
        <f t="shared" si="29"/>
        <v>P-1859</v>
      </c>
      <c r="B1860" t="s">
        <v>45</v>
      </c>
      <c r="C1860" t="s">
        <v>2701</v>
      </c>
      <c r="D1860" t="s">
        <v>6</v>
      </c>
      <c r="E1860">
        <v>39600</v>
      </c>
    </row>
    <row r="1861" spans="1:5" x14ac:dyDescent="0.25">
      <c r="A1861" t="str">
        <f t="shared" si="29"/>
        <v>P-1860</v>
      </c>
      <c r="B1861" t="s">
        <v>45</v>
      </c>
      <c r="C1861" t="s">
        <v>2702</v>
      </c>
      <c r="D1861" t="s">
        <v>6</v>
      </c>
      <c r="E1861">
        <v>39600</v>
      </c>
    </row>
    <row r="1862" spans="1:5" x14ac:dyDescent="0.25">
      <c r="A1862" t="str">
        <f t="shared" si="29"/>
        <v>P-1861</v>
      </c>
      <c r="B1862" t="s">
        <v>45</v>
      </c>
      <c r="C1862" t="s">
        <v>2703</v>
      </c>
      <c r="D1862" t="s">
        <v>6</v>
      </c>
      <c r="E1862">
        <v>39600</v>
      </c>
    </row>
    <row r="1863" spans="1:5" x14ac:dyDescent="0.25">
      <c r="A1863" t="str">
        <f t="shared" si="29"/>
        <v>P-1862</v>
      </c>
      <c r="B1863" t="s">
        <v>45</v>
      </c>
      <c r="C1863" t="s">
        <v>2704</v>
      </c>
      <c r="D1863" t="s">
        <v>6</v>
      </c>
      <c r="E1863">
        <v>39600</v>
      </c>
    </row>
    <row r="1864" spans="1:5" x14ac:dyDescent="0.25">
      <c r="A1864" t="str">
        <f t="shared" si="29"/>
        <v>P-1863</v>
      </c>
      <c r="B1864" t="s">
        <v>45</v>
      </c>
      <c r="C1864" t="s">
        <v>2706</v>
      </c>
      <c r="D1864" t="s">
        <v>6</v>
      </c>
      <c r="E1864">
        <v>39600</v>
      </c>
    </row>
    <row r="1865" spans="1:5" x14ac:dyDescent="0.25">
      <c r="A1865" t="str">
        <f t="shared" si="29"/>
        <v>P-1864</v>
      </c>
      <c r="B1865" t="s">
        <v>45</v>
      </c>
      <c r="C1865" t="s">
        <v>2707</v>
      </c>
      <c r="D1865" t="s">
        <v>6</v>
      </c>
      <c r="E1865">
        <v>39600</v>
      </c>
    </row>
    <row r="1866" spans="1:5" x14ac:dyDescent="0.25">
      <c r="A1866" t="str">
        <f t="shared" si="29"/>
        <v>P-1865</v>
      </c>
      <c r="B1866" t="s">
        <v>45</v>
      </c>
      <c r="C1866" t="s">
        <v>2708</v>
      </c>
      <c r="D1866" t="s">
        <v>6</v>
      </c>
      <c r="E1866">
        <v>39600</v>
      </c>
    </row>
    <row r="1867" spans="1:5" x14ac:dyDescent="0.25">
      <c r="A1867" t="str">
        <f t="shared" si="29"/>
        <v>P-1866</v>
      </c>
      <c r="B1867" t="s">
        <v>45</v>
      </c>
      <c r="C1867" t="s">
        <v>2709</v>
      </c>
      <c r="D1867" t="s">
        <v>6</v>
      </c>
      <c r="E1867">
        <v>39600</v>
      </c>
    </row>
    <row r="1868" spans="1:5" x14ac:dyDescent="0.25">
      <c r="A1868" t="str">
        <f t="shared" ref="A1868:A1931" si="30">"P-"&amp;ROW()-1</f>
        <v>P-1867</v>
      </c>
      <c r="B1868" t="s">
        <v>45</v>
      </c>
      <c r="C1868" t="s">
        <v>2710</v>
      </c>
      <c r="D1868" t="s">
        <v>6</v>
      </c>
      <c r="E1868">
        <v>39600</v>
      </c>
    </row>
    <row r="1869" spans="1:5" x14ac:dyDescent="0.25">
      <c r="A1869" t="str">
        <f t="shared" si="30"/>
        <v>P-1868</v>
      </c>
      <c r="B1869" t="s">
        <v>45</v>
      </c>
      <c r="C1869" t="s">
        <v>2711</v>
      </c>
      <c r="D1869" t="s">
        <v>6</v>
      </c>
      <c r="E1869">
        <v>39600</v>
      </c>
    </row>
    <row r="1870" spans="1:5" x14ac:dyDescent="0.25">
      <c r="A1870" t="str">
        <f t="shared" si="30"/>
        <v>P-1869</v>
      </c>
      <c r="B1870" t="s">
        <v>45</v>
      </c>
      <c r="C1870" t="s">
        <v>2712</v>
      </c>
      <c r="D1870" t="s">
        <v>6</v>
      </c>
      <c r="E1870">
        <v>39600</v>
      </c>
    </row>
    <row r="1871" spans="1:5" x14ac:dyDescent="0.25">
      <c r="A1871" t="str">
        <f t="shared" si="30"/>
        <v>P-1870</v>
      </c>
      <c r="B1871" t="s">
        <v>45</v>
      </c>
      <c r="C1871" t="s">
        <v>2713</v>
      </c>
      <c r="D1871" t="s">
        <v>6</v>
      </c>
      <c r="E1871">
        <v>39600</v>
      </c>
    </row>
    <row r="1872" spans="1:5" x14ac:dyDescent="0.25">
      <c r="A1872" t="str">
        <f t="shared" si="30"/>
        <v>P-1871</v>
      </c>
      <c r="B1872" t="s">
        <v>45</v>
      </c>
      <c r="C1872" t="s">
        <v>2714</v>
      </c>
      <c r="D1872" t="s">
        <v>6</v>
      </c>
      <c r="E1872">
        <v>39600</v>
      </c>
    </row>
    <row r="1873" spans="1:5" x14ac:dyDescent="0.25">
      <c r="A1873" t="str">
        <f t="shared" si="30"/>
        <v>P-1872</v>
      </c>
      <c r="B1873" t="s">
        <v>45</v>
      </c>
      <c r="C1873" t="s">
        <v>2715</v>
      </c>
      <c r="D1873" t="s">
        <v>10</v>
      </c>
      <c r="E1873">
        <v>112500</v>
      </c>
    </row>
    <row r="1874" spans="1:5" x14ac:dyDescent="0.25">
      <c r="A1874" t="str">
        <f t="shared" si="30"/>
        <v>P-1873</v>
      </c>
      <c r="B1874" t="s">
        <v>45</v>
      </c>
      <c r="C1874" t="s">
        <v>2716</v>
      </c>
      <c r="D1874" t="s">
        <v>10</v>
      </c>
      <c r="E1874">
        <v>162000</v>
      </c>
    </row>
    <row r="1875" spans="1:5" x14ac:dyDescent="0.25">
      <c r="A1875" t="str">
        <f t="shared" si="30"/>
        <v>P-1874</v>
      </c>
      <c r="B1875" t="s">
        <v>45</v>
      </c>
      <c r="C1875" t="s">
        <v>2717</v>
      </c>
      <c r="D1875" t="s">
        <v>4</v>
      </c>
      <c r="E1875">
        <v>123300</v>
      </c>
    </row>
    <row r="1876" spans="1:5" x14ac:dyDescent="0.25">
      <c r="A1876" t="str">
        <f t="shared" si="30"/>
        <v>P-1875</v>
      </c>
      <c r="B1876" t="s">
        <v>45</v>
      </c>
      <c r="C1876" t="s">
        <v>2718</v>
      </c>
      <c r="D1876" t="s">
        <v>4</v>
      </c>
      <c r="E1876">
        <v>148500</v>
      </c>
    </row>
    <row r="1877" spans="1:5" x14ac:dyDescent="0.25">
      <c r="A1877" t="str">
        <f t="shared" si="30"/>
        <v>P-1876</v>
      </c>
      <c r="B1877" t="s">
        <v>45</v>
      </c>
      <c r="C1877" t="s">
        <v>2719</v>
      </c>
      <c r="D1877" t="s">
        <v>14</v>
      </c>
      <c r="E1877">
        <v>225000</v>
      </c>
    </row>
    <row r="1878" spans="1:5" x14ac:dyDescent="0.25">
      <c r="A1878" t="str">
        <f t="shared" si="30"/>
        <v>P-1877</v>
      </c>
      <c r="B1878" t="s">
        <v>45</v>
      </c>
      <c r="C1878" t="s">
        <v>2720</v>
      </c>
      <c r="D1878" t="s">
        <v>14</v>
      </c>
      <c r="E1878">
        <v>225000</v>
      </c>
    </row>
    <row r="1879" spans="1:5" x14ac:dyDescent="0.25">
      <c r="A1879" t="str">
        <f t="shared" si="30"/>
        <v>P-1878</v>
      </c>
      <c r="B1879" t="s">
        <v>45</v>
      </c>
      <c r="C1879" t="s">
        <v>2721</v>
      </c>
      <c r="D1879" t="s">
        <v>14</v>
      </c>
      <c r="E1879">
        <v>328500</v>
      </c>
    </row>
    <row r="1880" spans="1:5" x14ac:dyDescent="0.25">
      <c r="A1880" t="str">
        <f t="shared" si="30"/>
        <v>P-1879</v>
      </c>
      <c r="B1880" t="s">
        <v>45</v>
      </c>
      <c r="C1880" t="s">
        <v>2722</v>
      </c>
      <c r="D1880" t="s">
        <v>3</v>
      </c>
      <c r="E1880">
        <v>45000</v>
      </c>
    </row>
    <row r="1881" spans="1:5" x14ac:dyDescent="0.25">
      <c r="A1881" t="str">
        <f t="shared" si="30"/>
        <v>P-1880</v>
      </c>
      <c r="B1881" t="s">
        <v>45</v>
      </c>
      <c r="C1881" t="s">
        <v>2608</v>
      </c>
      <c r="D1881" t="s">
        <v>3</v>
      </c>
      <c r="E1881">
        <v>25200</v>
      </c>
    </row>
    <row r="1882" spans="1:5" x14ac:dyDescent="0.25">
      <c r="A1882" t="str">
        <f t="shared" si="30"/>
        <v>P-1881</v>
      </c>
      <c r="B1882" t="s">
        <v>45</v>
      </c>
      <c r="C1882" t="s">
        <v>2723</v>
      </c>
      <c r="D1882" t="s">
        <v>3</v>
      </c>
      <c r="E1882">
        <v>31500</v>
      </c>
    </row>
    <row r="1883" spans="1:5" x14ac:dyDescent="0.25">
      <c r="A1883" t="str">
        <f t="shared" si="30"/>
        <v>P-1882</v>
      </c>
      <c r="B1883" t="s">
        <v>45</v>
      </c>
      <c r="C1883" t="s">
        <v>2724</v>
      </c>
      <c r="D1883" t="s">
        <v>3</v>
      </c>
      <c r="E1883">
        <v>22500</v>
      </c>
    </row>
    <row r="1884" spans="1:5" x14ac:dyDescent="0.25">
      <c r="A1884" t="str">
        <f t="shared" si="30"/>
        <v>P-1883</v>
      </c>
      <c r="B1884" t="s">
        <v>45</v>
      </c>
      <c r="C1884" t="s">
        <v>2725</v>
      </c>
      <c r="D1884" t="s">
        <v>4</v>
      </c>
      <c r="E1884">
        <v>74700</v>
      </c>
    </row>
    <row r="1885" spans="1:5" x14ac:dyDescent="0.25">
      <c r="A1885" t="str">
        <f t="shared" si="30"/>
        <v>P-1884</v>
      </c>
      <c r="B1885" t="s">
        <v>45</v>
      </c>
      <c r="C1885" t="s">
        <v>2726</v>
      </c>
      <c r="D1885" t="s">
        <v>20</v>
      </c>
      <c r="E1885">
        <v>37350</v>
      </c>
    </row>
    <row r="1886" spans="1:5" x14ac:dyDescent="0.25">
      <c r="A1886" t="str">
        <f t="shared" si="30"/>
        <v>P-1885</v>
      </c>
      <c r="B1886" t="s">
        <v>45</v>
      </c>
      <c r="C1886" t="s">
        <v>2728</v>
      </c>
      <c r="D1886" t="s">
        <v>7</v>
      </c>
      <c r="E1886">
        <v>13500</v>
      </c>
    </row>
    <row r="1887" spans="1:5" x14ac:dyDescent="0.25">
      <c r="A1887" t="str">
        <f t="shared" si="30"/>
        <v>P-1886</v>
      </c>
      <c r="B1887" t="s">
        <v>45</v>
      </c>
      <c r="C1887" t="s">
        <v>2729</v>
      </c>
      <c r="D1887" t="s">
        <v>7</v>
      </c>
      <c r="E1887">
        <v>13500</v>
      </c>
    </row>
    <row r="1888" spans="1:5" x14ac:dyDescent="0.25">
      <c r="A1888" t="str">
        <f t="shared" si="30"/>
        <v>P-1887</v>
      </c>
      <c r="B1888" t="s">
        <v>45</v>
      </c>
      <c r="C1888" t="s">
        <v>2730</v>
      </c>
      <c r="D1888" t="s">
        <v>7</v>
      </c>
      <c r="E1888">
        <v>22500</v>
      </c>
    </row>
    <row r="1889" spans="1:5" x14ac:dyDescent="0.25">
      <c r="A1889" t="str">
        <f t="shared" si="30"/>
        <v>P-1888</v>
      </c>
      <c r="B1889" t="s">
        <v>45</v>
      </c>
      <c r="C1889" t="s">
        <v>2731</v>
      </c>
      <c r="D1889" t="s">
        <v>7</v>
      </c>
      <c r="E1889">
        <v>22500</v>
      </c>
    </row>
    <row r="1890" spans="1:5" x14ac:dyDescent="0.25">
      <c r="A1890" t="str">
        <f t="shared" si="30"/>
        <v>P-1889</v>
      </c>
      <c r="B1890" t="s">
        <v>45</v>
      </c>
      <c r="C1890" t="s">
        <v>2732</v>
      </c>
      <c r="D1890" t="s">
        <v>7</v>
      </c>
      <c r="E1890">
        <v>15300</v>
      </c>
    </row>
    <row r="1891" spans="1:5" x14ac:dyDescent="0.25">
      <c r="A1891" t="str">
        <f t="shared" si="30"/>
        <v>P-1890</v>
      </c>
      <c r="B1891" t="s">
        <v>45</v>
      </c>
      <c r="C1891" t="s">
        <v>2733</v>
      </c>
      <c r="D1891" t="s">
        <v>7</v>
      </c>
      <c r="E1891">
        <v>15300</v>
      </c>
    </row>
    <row r="1892" spans="1:5" x14ac:dyDescent="0.25">
      <c r="A1892" t="str">
        <f t="shared" si="30"/>
        <v>P-1891</v>
      </c>
      <c r="B1892" t="s">
        <v>45</v>
      </c>
      <c r="C1892" t="s">
        <v>2734</v>
      </c>
      <c r="D1892" t="s">
        <v>20</v>
      </c>
      <c r="E1892">
        <v>243000</v>
      </c>
    </row>
    <row r="1893" spans="1:5" x14ac:dyDescent="0.25">
      <c r="A1893" t="str">
        <f t="shared" si="30"/>
        <v>P-1892</v>
      </c>
      <c r="B1893" t="s">
        <v>45</v>
      </c>
      <c r="C1893" t="s">
        <v>2735</v>
      </c>
      <c r="D1893" t="s">
        <v>9</v>
      </c>
      <c r="E1893">
        <v>40500</v>
      </c>
    </row>
    <row r="1894" spans="1:5" x14ac:dyDescent="0.25">
      <c r="A1894" t="str">
        <f t="shared" si="30"/>
        <v>P-1893</v>
      </c>
      <c r="B1894" t="s">
        <v>45</v>
      </c>
      <c r="C1894" t="s">
        <v>2825</v>
      </c>
      <c r="D1894" t="s">
        <v>9</v>
      </c>
      <c r="E1894">
        <v>79200</v>
      </c>
    </row>
    <row r="1895" spans="1:5" x14ac:dyDescent="0.25">
      <c r="A1895" t="str">
        <f t="shared" si="30"/>
        <v>P-1894</v>
      </c>
      <c r="B1895" t="s">
        <v>45</v>
      </c>
      <c r="C1895" t="s">
        <v>2736</v>
      </c>
      <c r="D1895" t="s">
        <v>9</v>
      </c>
      <c r="E1895">
        <v>40500</v>
      </c>
    </row>
    <row r="1896" spans="1:5" x14ac:dyDescent="0.25">
      <c r="A1896" t="str">
        <f t="shared" si="30"/>
        <v>P-1895</v>
      </c>
      <c r="B1896" t="s">
        <v>45</v>
      </c>
      <c r="C1896" t="s">
        <v>2737</v>
      </c>
      <c r="D1896" t="s">
        <v>6</v>
      </c>
      <c r="E1896">
        <v>35100</v>
      </c>
    </row>
    <row r="1897" spans="1:5" x14ac:dyDescent="0.25">
      <c r="A1897" t="str">
        <f t="shared" si="30"/>
        <v>P-1896</v>
      </c>
      <c r="B1897" t="s">
        <v>45</v>
      </c>
      <c r="C1897" t="s">
        <v>2739</v>
      </c>
      <c r="D1897" t="s">
        <v>6</v>
      </c>
      <c r="E1897">
        <v>43200</v>
      </c>
    </row>
    <row r="1898" spans="1:5" x14ac:dyDescent="0.25">
      <c r="A1898" t="str">
        <f t="shared" si="30"/>
        <v>P-1897</v>
      </c>
      <c r="B1898" t="s">
        <v>45</v>
      </c>
      <c r="C1898" t="s">
        <v>2742</v>
      </c>
      <c r="D1898" t="s">
        <v>13</v>
      </c>
      <c r="E1898">
        <v>225000</v>
      </c>
    </row>
    <row r="1899" spans="1:5" x14ac:dyDescent="0.25">
      <c r="A1899" t="str">
        <f t="shared" si="30"/>
        <v>P-1898</v>
      </c>
      <c r="B1899" t="s">
        <v>45</v>
      </c>
      <c r="C1899" t="s">
        <v>2743</v>
      </c>
      <c r="D1899" t="s">
        <v>5</v>
      </c>
      <c r="E1899">
        <v>65700</v>
      </c>
    </row>
    <row r="1900" spans="1:5" x14ac:dyDescent="0.25">
      <c r="A1900" t="str">
        <f t="shared" si="30"/>
        <v>P-1899</v>
      </c>
      <c r="B1900" t="s">
        <v>45</v>
      </c>
      <c r="C1900" t="s">
        <v>2744</v>
      </c>
      <c r="D1900" t="s">
        <v>5</v>
      </c>
      <c r="E1900">
        <v>49500</v>
      </c>
    </row>
    <row r="1901" spans="1:5" x14ac:dyDescent="0.25">
      <c r="A1901" t="str">
        <f t="shared" si="30"/>
        <v>P-1900</v>
      </c>
      <c r="B1901" t="s">
        <v>45</v>
      </c>
      <c r="C1901" t="s">
        <v>2745</v>
      </c>
      <c r="D1901" t="s">
        <v>5</v>
      </c>
      <c r="E1901">
        <v>94500</v>
      </c>
    </row>
    <row r="1902" spans="1:5" x14ac:dyDescent="0.25">
      <c r="A1902" t="str">
        <f t="shared" si="30"/>
        <v>P-1901</v>
      </c>
      <c r="B1902" t="s">
        <v>45</v>
      </c>
      <c r="C1902" t="s">
        <v>2746</v>
      </c>
      <c r="D1902" t="s">
        <v>13</v>
      </c>
      <c r="E1902">
        <v>47700</v>
      </c>
    </row>
    <row r="1903" spans="1:5" x14ac:dyDescent="0.25">
      <c r="A1903" t="str">
        <f t="shared" si="30"/>
        <v>P-1902</v>
      </c>
      <c r="B1903" t="s">
        <v>45</v>
      </c>
      <c r="C1903" t="s">
        <v>2610</v>
      </c>
      <c r="D1903" t="s">
        <v>8</v>
      </c>
      <c r="E1903">
        <v>88200</v>
      </c>
    </row>
    <row r="1904" spans="1:5" x14ac:dyDescent="0.25">
      <c r="A1904" t="str">
        <f t="shared" si="30"/>
        <v>P-1903</v>
      </c>
      <c r="B1904" t="s">
        <v>45</v>
      </c>
      <c r="C1904" t="s">
        <v>2747</v>
      </c>
      <c r="D1904" t="s">
        <v>8</v>
      </c>
      <c r="E1904">
        <v>88200</v>
      </c>
    </row>
    <row r="1905" spans="1:5" x14ac:dyDescent="0.25">
      <c r="A1905" t="str">
        <f t="shared" si="30"/>
        <v>P-1904</v>
      </c>
      <c r="B1905" t="s">
        <v>45</v>
      </c>
      <c r="C1905" t="s">
        <v>2748</v>
      </c>
      <c r="D1905" t="s">
        <v>8</v>
      </c>
      <c r="E1905">
        <v>162000</v>
      </c>
    </row>
    <row r="1906" spans="1:5" x14ac:dyDescent="0.25">
      <c r="A1906" t="str">
        <f t="shared" si="30"/>
        <v>P-1905</v>
      </c>
      <c r="B1906" t="s">
        <v>45</v>
      </c>
      <c r="C1906" t="s">
        <v>2749</v>
      </c>
      <c r="D1906" t="s">
        <v>8</v>
      </c>
      <c r="E1906">
        <v>162000</v>
      </c>
    </row>
    <row r="1907" spans="1:5" x14ac:dyDescent="0.25">
      <c r="A1907" t="str">
        <f t="shared" si="30"/>
        <v>P-1906</v>
      </c>
      <c r="B1907" t="s">
        <v>45</v>
      </c>
      <c r="C1907" t="s">
        <v>2848</v>
      </c>
      <c r="D1907" t="s">
        <v>5</v>
      </c>
      <c r="E1907">
        <v>508500</v>
      </c>
    </row>
    <row r="1908" spans="1:5" x14ac:dyDescent="0.25">
      <c r="A1908" t="str">
        <f t="shared" si="30"/>
        <v>P-1907</v>
      </c>
      <c r="B1908" t="s">
        <v>45</v>
      </c>
      <c r="C1908" t="s">
        <v>2873</v>
      </c>
      <c r="D1908" t="s">
        <v>5</v>
      </c>
      <c r="E1908">
        <v>607500</v>
      </c>
    </row>
    <row r="1909" spans="1:5" x14ac:dyDescent="0.25">
      <c r="A1909" t="str">
        <f t="shared" si="30"/>
        <v>P-1908</v>
      </c>
      <c r="B1909" t="s">
        <v>45</v>
      </c>
      <c r="C1909" t="s">
        <v>2750</v>
      </c>
      <c r="D1909" t="s">
        <v>5</v>
      </c>
      <c r="E1909">
        <v>162000</v>
      </c>
    </row>
    <row r="1910" spans="1:5" x14ac:dyDescent="0.25">
      <c r="A1910" t="str">
        <f t="shared" si="30"/>
        <v>P-1909</v>
      </c>
      <c r="B1910" t="s">
        <v>45</v>
      </c>
      <c r="C1910" t="s">
        <v>2751</v>
      </c>
      <c r="D1910" t="s">
        <v>5</v>
      </c>
      <c r="E1910">
        <v>247500</v>
      </c>
    </row>
    <row r="1911" spans="1:5" x14ac:dyDescent="0.25">
      <c r="A1911" t="str">
        <f t="shared" si="30"/>
        <v>P-1910</v>
      </c>
      <c r="B1911" t="s">
        <v>45</v>
      </c>
      <c r="C1911" t="s">
        <v>2827</v>
      </c>
      <c r="D1911" t="s">
        <v>5</v>
      </c>
      <c r="E1911">
        <v>243000</v>
      </c>
    </row>
    <row r="1912" spans="1:5" x14ac:dyDescent="0.25">
      <c r="A1912" t="str">
        <f t="shared" si="30"/>
        <v>P-1911</v>
      </c>
      <c r="B1912" t="s">
        <v>45</v>
      </c>
      <c r="C1912" t="s">
        <v>2752</v>
      </c>
      <c r="D1912" t="s">
        <v>5</v>
      </c>
      <c r="E1912">
        <v>53100</v>
      </c>
    </row>
    <row r="1913" spans="1:5" x14ac:dyDescent="0.25">
      <c r="A1913" t="str">
        <f t="shared" si="30"/>
        <v>P-1912</v>
      </c>
      <c r="B1913" t="s">
        <v>45</v>
      </c>
      <c r="C1913" t="s">
        <v>2753</v>
      </c>
      <c r="D1913" t="s">
        <v>5</v>
      </c>
      <c r="E1913">
        <v>49500</v>
      </c>
    </row>
    <row r="1914" spans="1:5" x14ac:dyDescent="0.25">
      <c r="A1914" t="str">
        <f t="shared" si="30"/>
        <v>P-1913</v>
      </c>
      <c r="B1914" t="s">
        <v>45</v>
      </c>
      <c r="C1914" t="s">
        <v>2754</v>
      </c>
      <c r="D1914" t="s">
        <v>5</v>
      </c>
      <c r="E1914">
        <v>98100</v>
      </c>
    </row>
    <row r="1915" spans="1:5" x14ac:dyDescent="0.25">
      <c r="A1915" t="str">
        <f t="shared" si="30"/>
        <v>P-1914</v>
      </c>
      <c r="B1915" t="s">
        <v>45</v>
      </c>
      <c r="C1915" t="s">
        <v>2637</v>
      </c>
      <c r="D1915" t="s">
        <v>5</v>
      </c>
      <c r="E1915">
        <v>90000</v>
      </c>
    </row>
    <row r="1916" spans="1:5" x14ac:dyDescent="0.25">
      <c r="A1916" t="str">
        <f t="shared" si="30"/>
        <v>P-1915</v>
      </c>
      <c r="B1916" t="s">
        <v>45</v>
      </c>
      <c r="C1916" t="s">
        <v>2755</v>
      </c>
      <c r="D1916" t="s">
        <v>5</v>
      </c>
      <c r="E1916">
        <v>98100</v>
      </c>
    </row>
    <row r="1917" spans="1:5" x14ac:dyDescent="0.25">
      <c r="A1917" t="str">
        <f t="shared" si="30"/>
        <v>P-1916</v>
      </c>
      <c r="B1917" t="s">
        <v>45</v>
      </c>
      <c r="C1917" t="s">
        <v>2756</v>
      </c>
      <c r="D1917" t="s">
        <v>9</v>
      </c>
      <c r="E1917">
        <v>115200</v>
      </c>
    </row>
    <row r="1918" spans="1:5" x14ac:dyDescent="0.25">
      <c r="A1918" t="str">
        <f t="shared" si="30"/>
        <v>P-1917</v>
      </c>
      <c r="B1918" t="s">
        <v>45</v>
      </c>
      <c r="C1918" t="s">
        <v>2758</v>
      </c>
      <c r="D1918" t="s">
        <v>15</v>
      </c>
      <c r="E1918">
        <v>60750</v>
      </c>
    </row>
    <row r="1919" spans="1:5" x14ac:dyDescent="0.25">
      <c r="A1919" t="str">
        <f t="shared" si="30"/>
        <v>P-1918</v>
      </c>
      <c r="B1919" t="s">
        <v>45</v>
      </c>
      <c r="C1919" t="s">
        <v>2759</v>
      </c>
      <c r="D1919" t="s">
        <v>15</v>
      </c>
      <c r="E1919">
        <v>65700</v>
      </c>
    </row>
    <row r="1920" spans="1:5" x14ac:dyDescent="0.25">
      <c r="A1920" t="str">
        <f t="shared" si="30"/>
        <v>P-1919</v>
      </c>
      <c r="B1920" t="s">
        <v>45</v>
      </c>
      <c r="C1920" t="s">
        <v>2760</v>
      </c>
      <c r="D1920" t="s">
        <v>15</v>
      </c>
      <c r="E1920">
        <v>65700</v>
      </c>
    </row>
    <row r="1921" spans="1:5" x14ac:dyDescent="0.25">
      <c r="A1921" t="str">
        <f t="shared" si="30"/>
        <v>P-1920</v>
      </c>
      <c r="B1921" t="s">
        <v>45</v>
      </c>
      <c r="C1921" t="s">
        <v>2761</v>
      </c>
      <c r="D1921" t="s">
        <v>15</v>
      </c>
      <c r="E1921">
        <v>73800</v>
      </c>
    </row>
    <row r="1922" spans="1:5" x14ac:dyDescent="0.25">
      <c r="A1922" t="str">
        <f t="shared" si="30"/>
        <v>P-1921</v>
      </c>
      <c r="B1922" t="s">
        <v>45</v>
      </c>
      <c r="C1922" t="s">
        <v>2762</v>
      </c>
      <c r="D1922" t="s">
        <v>15</v>
      </c>
      <c r="E1922">
        <v>73800</v>
      </c>
    </row>
    <row r="1923" spans="1:5" x14ac:dyDescent="0.25">
      <c r="A1923" t="str">
        <f t="shared" si="30"/>
        <v>P-1922</v>
      </c>
      <c r="B1923" t="s">
        <v>45</v>
      </c>
      <c r="C1923" t="s">
        <v>2763</v>
      </c>
      <c r="D1923" t="s">
        <v>15</v>
      </c>
      <c r="E1923">
        <v>40500</v>
      </c>
    </row>
    <row r="1924" spans="1:5" x14ac:dyDescent="0.25">
      <c r="A1924" t="str">
        <f t="shared" si="30"/>
        <v>P-1923</v>
      </c>
      <c r="B1924" t="s">
        <v>45</v>
      </c>
      <c r="C1924" t="s">
        <v>2764</v>
      </c>
      <c r="D1924" t="s">
        <v>7</v>
      </c>
      <c r="E1924">
        <v>81000</v>
      </c>
    </row>
    <row r="1925" spans="1:5" x14ac:dyDescent="0.25">
      <c r="A1925" t="str">
        <f t="shared" si="30"/>
        <v>P-1924</v>
      </c>
      <c r="B1925" t="s">
        <v>45</v>
      </c>
      <c r="C1925" t="s">
        <v>2638</v>
      </c>
      <c r="D1925" t="s">
        <v>21</v>
      </c>
      <c r="E1925">
        <v>145800</v>
      </c>
    </row>
    <row r="1926" spans="1:5" x14ac:dyDescent="0.25">
      <c r="A1926" t="str">
        <f t="shared" si="30"/>
        <v>P-1925</v>
      </c>
      <c r="B1926" t="s">
        <v>45</v>
      </c>
      <c r="C1926" t="s">
        <v>2614</v>
      </c>
      <c r="D1926" t="s">
        <v>21</v>
      </c>
      <c r="E1926">
        <v>247500</v>
      </c>
    </row>
    <row r="1927" spans="1:5" x14ac:dyDescent="0.25">
      <c r="A1927" t="str">
        <f t="shared" si="30"/>
        <v>P-1926</v>
      </c>
      <c r="B1927" t="s">
        <v>45</v>
      </c>
      <c r="C1927" t="s">
        <v>2615</v>
      </c>
      <c r="D1927" t="s">
        <v>21</v>
      </c>
      <c r="E1927">
        <v>247500</v>
      </c>
    </row>
    <row r="1928" spans="1:5" x14ac:dyDescent="0.25">
      <c r="A1928" t="str">
        <f t="shared" si="30"/>
        <v>P-1927</v>
      </c>
      <c r="B1928" t="s">
        <v>45</v>
      </c>
      <c r="C1928" t="s">
        <v>2770</v>
      </c>
      <c r="D1928" t="s">
        <v>17</v>
      </c>
      <c r="E1928">
        <v>116100</v>
      </c>
    </row>
    <row r="1929" spans="1:5" x14ac:dyDescent="0.25">
      <c r="A1929" t="str">
        <f t="shared" si="30"/>
        <v>P-1928</v>
      </c>
      <c r="B1929" t="s">
        <v>45</v>
      </c>
      <c r="C1929" t="s">
        <v>2772</v>
      </c>
      <c r="D1929" t="s">
        <v>15</v>
      </c>
      <c r="E1929">
        <v>125100</v>
      </c>
    </row>
    <row r="1930" spans="1:5" x14ac:dyDescent="0.25">
      <c r="A1930" t="str">
        <f t="shared" si="30"/>
        <v>P-1929</v>
      </c>
      <c r="B1930" t="s">
        <v>45</v>
      </c>
      <c r="C1930" t="s">
        <v>2773</v>
      </c>
      <c r="D1930" t="s">
        <v>15</v>
      </c>
      <c r="E1930">
        <v>81000</v>
      </c>
    </row>
    <row r="1931" spans="1:5" x14ac:dyDescent="0.25">
      <c r="A1931" t="str">
        <f t="shared" si="30"/>
        <v>P-1930</v>
      </c>
      <c r="B1931" t="s">
        <v>45</v>
      </c>
      <c r="C1931" t="s">
        <v>2774</v>
      </c>
      <c r="D1931" t="s">
        <v>18</v>
      </c>
      <c r="E1931">
        <v>131850</v>
      </c>
    </row>
    <row r="1932" spans="1:5" x14ac:dyDescent="0.25">
      <c r="A1932" t="str">
        <f t="shared" ref="A1932:A1995" si="31">"P-"&amp;ROW()-1</f>
        <v>P-1931</v>
      </c>
      <c r="B1932" t="s">
        <v>45</v>
      </c>
      <c r="C1932" t="s">
        <v>2775</v>
      </c>
      <c r="D1932" t="s">
        <v>18</v>
      </c>
      <c r="E1932">
        <v>130500</v>
      </c>
    </row>
    <row r="1933" spans="1:5" x14ac:dyDescent="0.25">
      <c r="A1933" t="str">
        <f t="shared" si="31"/>
        <v>P-1932</v>
      </c>
      <c r="B1933" t="s">
        <v>45</v>
      </c>
      <c r="C1933" t="s">
        <v>2776</v>
      </c>
      <c r="D1933" t="s">
        <v>18</v>
      </c>
      <c r="E1933">
        <v>130000</v>
      </c>
    </row>
    <row r="1934" spans="1:5" x14ac:dyDescent="0.25">
      <c r="A1934" t="str">
        <f t="shared" si="31"/>
        <v>P-1933</v>
      </c>
      <c r="B1934" t="s">
        <v>45</v>
      </c>
      <c r="C1934" t="s">
        <v>2777</v>
      </c>
      <c r="D1934" t="s">
        <v>15</v>
      </c>
      <c r="E1934">
        <v>81900</v>
      </c>
    </row>
    <row r="1935" spans="1:5" x14ac:dyDescent="0.25">
      <c r="A1935" t="str">
        <f t="shared" si="31"/>
        <v>P-1934</v>
      </c>
      <c r="B1935" t="s">
        <v>45</v>
      </c>
      <c r="C1935" t="s">
        <v>2778</v>
      </c>
      <c r="D1935" t="s">
        <v>15</v>
      </c>
      <c r="E1935">
        <v>143100</v>
      </c>
    </row>
    <row r="1936" spans="1:5" x14ac:dyDescent="0.25">
      <c r="A1936" t="str">
        <f t="shared" si="31"/>
        <v>P-1935</v>
      </c>
      <c r="B1936" t="s">
        <v>45</v>
      </c>
      <c r="C1936" t="s">
        <v>2779</v>
      </c>
      <c r="D1936" t="s">
        <v>12</v>
      </c>
      <c r="E1936">
        <v>7650</v>
      </c>
    </row>
    <row r="1937" spans="1:5" x14ac:dyDescent="0.25">
      <c r="A1937" t="str">
        <f t="shared" si="31"/>
        <v>P-1936</v>
      </c>
      <c r="B1937" t="s">
        <v>45</v>
      </c>
      <c r="C1937" t="s">
        <v>2780</v>
      </c>
      <c r="D1937" t="s">
        <v>12</v>
      </c>
      <c r="E1937">
        <v>34200</v>
      </c>
    </row>
    <row r="1938" spans="1:5" x14ac:dyDescent="0.25">
      <c r="A1938" t="str">
        <f t="shared" si="31"/>
        <v>P-1937</v>
      </c>
      <c r="B1938" t="s">
        <v>45</v>
      </c>
      <c r="C1938" t="s">
        <v>2781</v>
      </c>
      <c r="D1938" t="s">
        <v>6</v>
      </c>
      <c r="E1938">
        <v>82800</v>
      </c>
    </row>
    <row r="1939" spans="1:5" x14ac:dyDescent="0.25">
      <c r="A1939" t="str">
        <f t="shared" si="31"/>
        <v>P-1938</v>
      </c>
      <c r="B1939" t="s">
        <v>45</v>
      </c>
      <c r="C1939" t="s">
        <v>2832</v>
      </c>
      <c r="D1939" t="s">
        <v>6</v>
      </c>
      <c r="E1939">
        <v>82800</v>
      </c>
    </row>
    <row r="1940" spans="1:5" x14ac:dyDescent="0.25">
      <c r="A1940" t="str">
        <f t="shared" si="31"/>
        <v>P-1939</v>
      </c>
      <c r="B1940" t="s">
        <v>45</v>
      </c>
      <c r="C1940" t="s">
        <v>2782</v>
      </c>
      <c r="D1940" t="s">
        <v>6</v>
      </c>
      <c r="E1940">
        <v>82800</v>
      </c>
    </row>
    <row r="1941" spans="1:5" x14ac:dyDescent="0.25">
      <c r="A1941" t="str">
        <f t="shared" si="31"/>
        <v>P-1940</v>
      </c>
      <c r="B1941" t="s">
        <v>45</v>
      </c>
      <c r="C1941" t="s">
        <v>2783</v>
      </c>
      <c r="D1941" t="s">
        <v>14</v>
      </c>
      <c r="E1941">
        <v>76500</v>
      </c>
    </row>
    <row r="1942" spans="1:5" x14ac:dyDescent="0.25">
      <c r="A1942" t="str">
        <f t="shared" si="31"/>
        <v>P-1941</v>
      </c>
      <c r="B1942" t="s">
        <v>45</v>
      </c>
      <c r="C1942" t="s">
        <v>2784</v>
      </c>
      <c r="D1942" t="s">
        <v>14</v>
      </c>
      <c r="E1942">
        <v>76500</v>
      </c>
    </row>
    <row r="1943" spans="1:5" x14ac:dyDescent="0.25">
      <c r="A1943" t="str">
        <f t="shared" si="31"/>
        <v>P-1942</v>
      </c>
      <c r="B1943" t="s">
        <v>45</v>
      </c>
      <c r="C1943" t="s">
        <v>2643</v>
      </c>
      <c r="D1943" t="s">
        <v>14</v>
      </c>
      <c r="E1943">
        <v>76500</v>
      </c>
    </row>
    <row r="1944" spans="1:5" x14ac:dyDescent="0.25">
      <c r="A1944" t="str">
        <f t="shared" si="31"/>
        <v>P-1943</v>
      </c>
      <c r="B1944" t="s">
        <v>45</v>
      </c>
      <c r="C1944" t="s">
        <v>2785</v>
      </c>
      <c r="D1944" t="s">
        <v>14</v>
      </c>
      <c r="E1944">
        <v>112500</v>
      </c>
    </row>
    <row r="1945" spans="1:5" x14ac:dyDescent="0.25">
      <c r="A1945" t="str">
        <f t="shared" si="31"/>
        <v>P-1944</v>
      </c>
      <c r="B1945" t="s">
        <v>45</v>
      </c>
      <c r="C1945" t="s">
        <v>2786</v>
      </c>
      <c r="D1945" t="s">
        <v>14</v>
      </c>
      <c r="E1945">
        <v>112500</v>
      </c>
    </row>
    <row r="1946" spans="1:5" x14ac:dyDescent="0.25">
      <c r="A1946" t="str">
        <f t="shared" si="31"/>
        <v>P-1945</v>
      </c>
      <c r="B1946" t="s">
        <v>45</v>
      </c>
      <c r="C1946" t="s">
        <v>2787</v>
      </c>
      <c r="D1946" t="s">
        <v>14</v>
      </c>
      <c r="E1946">
        <v>112500</v>
      </c>
    </row>
    <row r="1947" spans="1:5" x14ac:dyDescent="0.25">
      <c r="A1947" t="str">
        <f t="shared" si="31"/>
        <v>P-1946</v>
      </c>
      <c r="B1947" t="s">
        <v>45</v>
      </c>
      <c r="C1947" t="s">
        <v>2789</v>
      </c>
      <c r="D1947" t="s">
        <v>14</v>
      </c>
      <c r="E1947">
        <v>112500</v>
      </c>
    </row>
    <row r="1948" spans="1:5" x14ac:dyDescent="0.25">
      <c r="A1948" t="str">
        <f t="shared" si="31"/>
        <v>P-1947</v>
      </c>
      <c r="B1948" t="s">
        <v>45</v>
      </c>
      <c r="C1948" t="s">
        <v>2620</v>
      </c>
      <c r="D1948" t="s">
        <v>14</v>
      </c>
      <c r="E1948">
        <v>112500</v>
      </c>
    </row>
    <row r="1949" spans="1:5" x14ac:dyDescent="0.25">
      <c r="A1949" t="str">
        <f t="shared" si="31"/>
        <v>P-1948</v>
      </c>
      <c r="B1949" t="s">
        <v>45</v>
      </c>
      <c r="C1949" t="s">
        <v>2851</v>
      </c>
      <c r="D1949" t="s">
        <v>14</v>
      </c>
      <c r="E1949">
        <v>88200</v>
      </c>
    </row>
    <row r="1950" spans="1:5" x14ac:dyDescent="0.25">
      <c r="A1950" t="str">
        <f t="shared" si="31"/>
        <v>P-1949</v>
      </c>
      <c r="B1950" t="s">
        <v>45</v>
      </c>
      <c r="C1950" t="s">
        <v>2644</v>
      </c>
      <c r="D1950" t="s">
        <v>14</v>
      </c>
      <c r="E1950">
        <v>108000</v>
      </c>
    </row>
    <row r="1951" spans="1:5" x14ac:dyDescent="0.25">
      <c r="A1951" t="str">
        <f t="shared" si="31"/>
        <v>P-1950</v>
      </c>
      <c r="B1951" t="s">
        <v>45</v>
      </c>
      <c r="C1951" t="s">
        <v>2623</v>
      </c>
      <c r="D1951" t="s">
        <v>14</v>
      </c>
      <c r="E1951">
        <v>108000</v>
      </c>
    </row>
    <row r="1952" spans="1:5" x14ac:dyDescent="0.25">
      <c r="A1952" t="str">
        <f t="shared" si="31"/>
        <v>P-1951</v>
      </c>
      <c r="B1952" t="s">
        <v>45</v>
      </c>
      <c r="C1952" t="s">
        <v>2790</v>
      </c>
      <c r="D1952" t="s">
        <v>14</v>
      </c>
      <c r="E1952">
        <v>108000</v>
      </c>
    </row>
    <row r="1953" spans="1:5" x14ac:dyDescent="0.25">
      <c r="A1953" t="str">
        <f t="shared" si="31"/>
        <v>P-1952</v>
      </c>
      <c r="B1953" t="s">
        <v>45</v>
      </c>
      <c r="C1953" t="s">
        <v>2791</v>
      </c>
      <c r="D1953" t="s">
        <v>14</v>
      </c>
      <c r="E1953">
        <v>108000</v>
      </c>
    </row>
    <row r="1954" spans="1:5" x14ac:dyDescent="0.25">
      <c r="A1954" t="str">
        <f t="shared" si="31"/>
        <v>P-1953</v>
      </c>
      <c r="B1954" t="s">
        <v>45</v>
      </c>
      <c r="C1954" t="s">
        <v>2792</v>
      </c>
      <c r="D1954" t="s">
        <v>14</v>
      </c>
      <c r="E1954">
        <v>108000</v>
      </c>
    </row>
    <row r="1955" spans="1:5" x14ac:dyDescent="0.25">
      <c r="A1955" t="str">
        <f t="shared" si="31"/>
        <v>P-1954</v>
      </c>
      <c r="B1955" t="s">
        <v>45</v>
      </c>
      <c r="C1955" t="s">
        <v>2645</v>
      </c>
      <c r="D1955" t="s">
        <v>14</v>
      </c>
      <c r="E1955">
        <v>108000</v>
      </c>
    </row>
    <row r="1956" spans="1:5" x14ac:dyDescent="0.25">
      <c r="A1956" t="str">
        <f t="shared" si="31"/>
        <v>P-1955</v>
      </c>
      <c r="B1956" t="s">
        <v>45</v>
      </c>
      <c r="C1956" t="s">
        <v>2794</v>
      </c>
      <c r="D1956" t="s">
        <v>3</v>
      </c>
      <c r="E1956">
        <v>17100</v>
      </c>
    </row>
    <row r="1957" spans="1:5" x14ac:dyDescent="0.25">
      <c r="A1957" t="str">
        <f t="shared" si="31"/>
        <v>P-1956</v>
      </c>
      <c r="B1957" t="s">
        <v>45</v>
      </c>
      <c r="C1957" t="s">
        <v>2795</v>
      </c>
      <c r="D1957" t="s">
        <v>3</v>
      </c>
      <c r="E1957">
        <v>34200</v>
      </c>
    </row>
    <row r="1958" spans="1:5" x14ac:dyDescent="0.25">
      <c r="A1958" t="str">
        <f t="shared" si="31"/>
        <v>P-1957</v>
      </c>
      <c r="B1958" t="s">
        <v>45</v>
      </c>
      <c r="C1958" t="s">
        <v>2797</v>
      </c>
      <c r="D1958" t="s">
        <v>3</v>
      </c>
      <c r="E1958">
        <v>29700</v>
      </c>
    </row>
    <row r="1959" spans="1:5" x14ac:dyDescent="0.25">
      <c r="A1959" t="str">
        <f t="shared" si="31"/>
        <v>P-1958</v>
      </c>
      <c r="B1959" t="s">
        <v>45</v>
      </c>
      <c r="C1959" t="s">
        <v>2798</v>
      </c>
      <c r="D1959" t="s">
        <v>3</v>
      </c>
      <c r="E1959">
        <v>25200</v>
      </c>
    </row>
    <row r="1960" spans="1:5" x14ac:dyDescent="0.25">
      <c r="A1960" t="str">
        <f t="shared" si="31"/>
        <v>P-1959</v>
      </c>
      <c r="B1960" t="s">
        <v>45</v>
      </c>
      <c r="C1960" t="s">
        <v>2799</v>
      </c>
      <c r="D1960" t="s">
        <v>3</v>
      </c>
      <c r="E1960">
        <v>34200</v>
      </c>
    </row>
    <row r="1961" spans="1:5" x14ac:dyDescent="0.25">
      <c r="A1961" t="str">
        <f t="shared" si="31"/>
        <v>P-1960</v>
      </c>
      <c r="B1961" t="s">
        <v>45</v>
      </c>
      <c r="C1961" t="s">
        <v>2801</v>
      </c>
      <c r="D1961" t="s">
        <v>3</v>
      </c>
      <c r="E1961">
        <v>17100</v>
      </c>
    </row>
    <row r="1962" spans="1:5" x14ac:dyDescent="0.25">
      <c r="A1962" t="str">
        <f t="shared" si="31"/>
        <v>P-1961</v>
      </c>
      <c r="B1962" t="s">
        <v>45</v>
      </c>
      <c r="C1962" t="s">
        <v>2802</v>
      </c>
      <c r="D1962" t="s">
        <v>3</v>
      </c>
      <c r="E1962">
        <v>35100</v>
      </c>
    </row>
    <row r="1963" spans="1:5" x14ac:dyDescent="0.25">
      <c r="A1963" t="str">
        <f t="shared" si="31"/>
        <v>P-1962</v>
      </c>
      <c r="B1963" t="s">
        <v>45</v>
      </c>
      <c r="C1963" t="s">
        <v>2803</v>
      </c>
      <c r="D1963" t="s">
        <v>3</v>
      </c>
      <c r="E1963">
        <v>36900</v>
      </c>
    </row>
    <row r="1964" spans="1:5" x14ac:dyDescent="0.25">
      <c r="A1964" t="str">
        <f t="shared" si="31"/>
        <v>P-1963</v>
      </c>
      <c r="B1964" t="s">
        <v>45</v>
      </c>
      <c r="C1964" t="s">
        <v>2804</v>
      </c>
      <c r="D1964" t="s">
        <v>3</v>
      </c>
      <c r="E1964">
        <v>29700</v>
      </c>
    </row>
    <row r="1965" spans="1:5" x14ac:dyDescent="0.25">
      <c r="A1965" t="str">
        <f t="shared" si="31"/>
        <v>P-1964</v>
      </c>
      <c r="B1965" t="s">
        <v>45</v>
      </c>
      <c r="C1965" t="s">
        <v>2805</v>
      </c>
      <c r="D1965" t="s">
        <v>3</v>
      </c>
      <c r="E1965">
        <v>26100</v>
      </c>
    </row>
    <row r="1966" spans="1:5" x14ac:dyDescent="0.25">
      <c r="A1966" t="str">
        <f t="shared" si="31"/>
        <v>P-1965</v>
      </c>
      <c r="B1966" t="s">
        <v>45</v>
      </c>
      <c r="C1966" t="s">
        <v>2807</v>
      </c>
      <c r="D1966" t="s">
        <v>3</v>
      </c>
      <c r="E1966">
        <v>29700</v>
      </c>
    </row>
    <row r="1967" spans="1:5" x14ac:dyDescent="0.25">
      <c r="A1967" t="str">
        <f t="shared" si="31"/>
        <v>P-1966</v>
      </c>
      <c r="B1967" t="s">
        <v>45</v>
      </c>
      <c r="C1967" t="s">
        <v>2808</v>
      </c>
      <c r="D1967" t="s">
        <v>3</v>
      </c>
      <c r="E1967">
        <v>34200</v>
      </c>
    </row>
    <row r="1968" spans="1:5" x14ac:dyDescent="0.25">
      <c r="A1968" t="str">
        <f t="shared" si="31"/>
        <v>P-1967</v>
      </c>
      <c r="B1968" t="s">
        <v>45</v>
      </c>
      <c r="C1968" t="s">
        <v>2809</v>
      </c>
      <c r="D1968" t="s">
        <v>3</v>
      </c>
      <c r="E1968">
        <v>27000</v>
      </c>
    </row>
    <row r="1969" spans="1:5" x14ac:dyDescent="0.25">
      <c r="A1969" t="str">
        <f t="shared" si="31"/>
        <v>P-1968</v>
      </c>
      <c r="B1969" t="s">
        <v>45</v>
      </c>
      <c r="C1969" t="s">
        <v>2811</v>
      </c>
      <c r="D1969" t="s">
        <v>7</v>
      </c>
      <c r="E1969">
        <v>207000</v>
      </c>
    </row>
    <row r="1970" spans="1:5" x14ac:dyDescent="0.25">
      <c r="A1970" t="str">
        <f t="shared" si="31"/>
        <v>P-1969</v>
      </c>
      <c r="B1970" t="s">
        <v>46</v>
      </c>
      <c r="C1970" t="s">
        <v>22</v>
      </c>
      <c r="D1970" t="s">
        <v>9</v>
      </c>
      <c r="E1970">
        <v>122325</v>
      </c>
    </row>
    <row r="1971" spans="1:5" x14ac:dyDescent="0.25">
      <c r="A1971" t="str">
        <f t="shared" si="31"/>
        <v>P-1970</v>
      </c>
      <c r="B1971" t="s">
        <v>46</v>
      </c>
      <c r="C1971" t="s">
        <v>25</v>
      </c>
      <c r="D1971" t="s">
        <v>9</v>
      </c>
      <c r="E1971">
        <v>0</v>
      </c>
    </row>
    <row r="1972" spans="1:5" x14ac:dyDescent="0.25">
      <c r="A1972" t="str">
        <f t="shared" si="31"/>
        <v>P-1971</v>
      </c>
      <c r="B1972" t="s">
        <v>46</v>
      </c>
      <c r="C1972" t="s">
        <v>23</v>
      </c>
      <c r="D1972" t="s">
        <v>9</v>
      </c>
      <c r="E1972">
        <v>120178.94736842105</v>
      </c>
    </row>
    <row r="1973" spans="1:5" x14ac:dyDescent="0.25">
      <c r="A1973" t="str">
        <f t="shared" si="31"/>
        <v>P-1972</v>
      </c>
      <c r="B1973" t="s">
        <v>46</v>
      </c>
      <c r="C1973" t="s">
        <v>2624</v>
      </c>
      <c r="D1973" t="s">
        <v>19</v>
      </c>
      <c r="E1973">
        <v>62300</v>
      </c>
    </row>
    <row r="1974" spans="1:5" x14ac:dyDescent="0.25">
      <c r="A1974" t="str">
        <f t="shared" si="31"/>
        <v>P-1973</v>
      </c>
      <c r="B1974" t="s">
        <v>46</v>
      </c>
      <c r="C1974" t="s">
        <v>2881</v>
      </c>
      <c r="D1974" t="s">
        <v>19</v>
      </c>
      <c r="E1974">
        <v>62300</v>
      </c>
    </row>
    <row r="1975" spans="1:5" x14ac:dyDescent="0.25">
      <c r="A1975" t="str">
        <f t="shared" si="31"/>
        <v>P-1974</v>
      </c>
      <c r="B1975" t="s">
        <v>46</v>
      </c>
      <c r="C1975" t="s">
        <v>2646</v>
      </c>
      <c r="D1975" t="s">
        <v>19</v>
      </c>
      <c r="E1975">
        <v>69300</v>
      </c>
    </row>
    <row r="1976" spans="1:5" x14ac:dyDescent="0.25">
      <c r="A1976" t="str">
        <f t="shared" si="31"/>
        <v>P-1975</v>
      </c>
      <c r="B1976" t="s">
        <v>46</v>
      </c>
      <c r="C1976" t="s">
        <v>2625</v>
      </c>
      <c r="D1976" t="s">
        <v>19</v>
      </c>
      <c r="E1976">
        <v>69300</v>
      </c>
    </row>
    <row r="1977" spans="1:5" x14ac:dyDescent="0.25">
      <c r="A1977" t="str">
        <f t="shared" si="31"/>
        <v>P-1976</v>
      </c>
      <c r="B1977" t="s">
        <v>46</v>
      </c>
      <c r="C1977" t="s">
        <v>2882</v>
      </c>
      <c r="D1977" t="s">
        <v>19</v>
      </c>
      <c r="E1977">
        <v>83300</v>
      </c>
    </row>
    <row r="1978" spans="1:5" x14ac:dyDescent="0.25">
      <c r="A1978" t="str">
        <f t="shared" si="31"/>
        <v>P-1977</v>
      </c>
      <c r="B1978" t="s">
        <v>46</v>
      </c>
      <c r="C1978" t="s">
        <v>2883</v>
      </c>
      <c r="D1978" t="s">
        <v>18</v>
      </c>
      <c r="E1978">
        <v>377300</v>
      </c>
    </row>
    <row r="1979" spans="1:5" x14ac:dyDescent="0.25">
      <c r="A1979" t="str">
        <f t="shared" si="31"/>
        <v>P-1978</v>
      </c>
      <c r="B1979" t="s">
        <v>46</v>
      </c>
      <c r="C1979" t="s">
        <v>2853</v>
      </c>
      <c r="D1979" t="s">
        <v>15</v>
      </c>
      <c r="E1979">
        <v>629300</v>
      </c>
    </row>
    <row r="1980" spans="1:5" x14ac:dyDescent="0.25">
      <c r="A1980" t="str">
        <f t="shared" si="31"/>
        <v>P-1979</v>
      </c>
      <c r="B1980" t="s">
        <v>46</v>
      </c>
      <c r="C1980" t="s">
        <v>2854</v>
      </c>
      <c r="D1980" t="s">
        <v>15</v>
      </c>
      <c r="E1980">
        <v>629300</v>
      </c>
    </row>
    <row r="1981" spans="1:5" x14ac:dyDescent="0.25">
      <c r="A1981" t="str">
        <f t="shared" si="31"/>
        <v>P-1980</v>
      </c>
      <c r="B1981" t="s">
        <v>46</v>
      </c>
      <c r="C1981" t="s">
        <v>2855</v>
      </c>
      <c r="D1981" t="s">
        <v>15</v>
      </c>
      <c r="E1981">
        <v>629300</v>
      </c>
    </row>
    <row r="1982" spans="1:5" x14ac:dyDescent="0.25">
      <c r="A1982" t="str">
        <f t="shared" si="31"/>
        <v>P-1981</v>
      </c>
      <c r="B1982" t="s">
        <v>46</v>
      </c>
      <c r="C1982" t="s">
        <v>2884</v>
      </c>
      <c r="D1982" t="s">
        <v>16</v>
      </c>
      <c r="E1982">
        <v>174300</v>
      </c>
    </row>
    <row r="1983" spans="1:5" x14ac:dyDescent="0.25">
      <c r="A1983" t="str">
        <f t="shared" si="31"/>
        <v>P-1982</v>
      </c>
      <c r="B1983" t="s">
        <v>46</v>
      </c>
      <c r="C1983" t="s">
        <v>2885</v>
      </c>
      <c r="D1983" t="s">
        <v>16</v>
      </c>
      <c r="E1983">
        <v>174300</v>
      </c>
    </row>
    <row r="1984" spans="1:5" x14ac:dyDescent="0.25">
      <c r="A1984" t="str">
        <f t="shared" si="31"/>
        <v>P-1983</v>
      </c>
      <c r="B1984" t="s">
        <v>46</v>
      </c>
      <c r="C1984" t="s">
        <v>2886</v>
      </c>
      <c r="D1984" t="s">
        <v>16</v>
      </c>
      <c r="E1984">
        <v>209300</v>
      </c>
    </row>
    <row r="1985" spans="1:5" x14ac:dyDescent="0.25">
      <c r="A1985" t="str">
        <f t="shared" si="31"/>
        <v>P-1984</v>
      </c>
      <c r="B1985" t="s">
        <v>46</v>
      </c>
      <c r="C1985" t="s">
        <v>2887</v>
      </c>
      <c r="D1985" t="s">
        <v>16</v>
      </c>
      <c r="E1985">
        <v>139300</v>
      </c>
    </row>
    <row r="1986" spans="1:5" x14ac:dyDescent="0.25">
      <c r="A1986" t="str">
        <f t="shared" si="31"/>
        <v>P-1985</v>
      </c>
      <c r="B1986" t="s">
        <v>46</v>
      </c>
      <c r="C1986" t="s">
        <v>2888</v>
      </c>
      <c r="D1986" t="s">
        <v>16</v>
      </c>
      <c r="E1986">
        <v>139300</v>
      </c>
    </row>
    <row r="1987" spans="1:5" x14ac:dyDescent="0.25">
      <c r="A1987" t="str">
        <f t="shared" si="31"/>
        <v>P-1986</v>
      </c>
      <c r="B1987" t="s">
        <v>46</v>
      </c>
      <c r="C1987" t="s">
        <v>2889</v>
      </c>
      <c r="D1987" t="s">
        <v>16</v>
      </c>
      <c r="E1987">
        <v>139300</v>
      </c>
    </row>
    <row r="1988" spans="1:5" x14ac:dyDescent="0.25">
      <c r="A1988" t="str">
        <f t="shared" si="31"/>
        <v>P-1987</v>
      </c>
      <c r="B1988" t="s">
        <v>46</v>
      </c>
      <c r="C1988" t="s">
        <v>2649</v>
      </c>
      <c r="D1988" t="s">
        <v>16</v>
      </c>
      <c r="E1988">
        <v>349300</v>
      </c>
    </row>
    <row r="1989" spans="1:5" x14ac:dyDescent="0.25">
      <c r="A1989" t="str">
        <f t="shared" si="31"/>
        <v>P-1988</v>
      </c>
      <c r="B1989" t="s">
        <v>46</v>
      </c>
      <c r="C1989" t="s">
        <v>2627</v>
      </c>
      <c r="D1989" t="s">
        <v>16</v>
      </c>
      <c r="E1989">
        <v>349300</v>
      </c>
    </row>
    <row r="1990" spans="1:5" x14ac:dyDescent="0.25">
      <c r="A1990" t="str">
        <f t="shared" si="31"/>
        <v>P-1989</v>
      </c>
      <c r="B1990" t="s">
        <v>46</v>
      </c>
      <c r="C1990" t="s">
        <v>2856</v>
      </c>
      <c r="D1990" t="s">
        <v>16</v>
      </c>
      <c r="E1990">
        <v>349300</v>
      </c>
    </row>
    <row r="1991" spans="1:5" x14ac:dyDescent="0.25">
      <c r="A1991" t="str">
        <f t="shared" si="31"/>
        <v>P-1990</v>
      </c>
      <c r="B1991" t="s">
        <v>46</v>
      </c>
      <c r="C1991" t="s">
        <v>2868</v>
      </c>
      <c r="D1991" t="s">
        <v>16</v>
      </c>
      <c r="E1991">
        <v>349300</v>
      </c>
    </row>
    <row r="1992" spans="1:5" x14ac:dyDescent="0.25">
      <c r="A1992" t="str">
        <f t="shared" si="31"/>
        <v>P-1991</v>
      </c>
      <c r="B1992" t="s">
        <v>46</v>
      </c>
      <c r="C1992" t="s">
        <v>2650</v>
      </c>
      <c r="D1992" t="s">
        <v>16</v>
      </c>
      <c r="E1992">
        <v>349300</v>
      </c>
    </row>
    <row r="1993" spans="1:5" x14ac:dyDescent="0.25">
      <c r="A1993" t="str">
        <f t="shared" si="31"/>
        <v>P-1992</v>
      </c>
      <c r="B1993" t="s">
        <v>46</v>
      </c>
      <c r="C1993" t="s">
        <v>2890</v>
      </c>
      <c r="D1993" t="s">
        <v>16</v>
      </c>
      <c r="E1993">
        <v>139300</v>
      </c>
    </row>
    <row r="1994" spans="1:5" x14ac:dyDescent="0.25">
      <c r="A1994" t="str">
        <f t="shared" si="31"/>
        <v>P-1993</v>
      </c>
      <c r="B1994" t="s">
        <v>46</v>
      </c>
      <c r="C1994" t="s">
        <v>2891</v>
      </c>
      <c r="D1994" t="s">
        <v>16</v>
      </c>
      <c r="E1994">
        <v>139300</v>
      </c>
    </row>
    <row r="1995" spans="1:5" x14ac:dyDescent="0.25">
      <c r="A1995" t="str">
        <f t="shared" si="31"/>
        <v>P-1994</v>
      </c>
      <c r="B1995" t="s">
        <v>46</v>
      </c>
      <c r="C1995" t="s">
        <v>2892</v>
      </c>
      <c r="D1995" t="s">
        <v>16</v>
      </c>
      <c r="E1995">
        <v>139300</v>
      </c>
    </row>
    <row r="1996" spans="1:5" x14ac:dyDescent="0.25">
      <c r="A1996" t="str">
        <f t="shared" ref="A1996:A2059" si="32">"P-"&amp;ROW()-1</f>
        <v>P-1995</v>
      </c>
      <c r="B1996" t="s">
        <v>46</v>
      </c>
      <c r="C1996" t="s">
        <v>2893</v>
      </c>
      <c r="D1996" t="s">
        <v>11</v>
      </c>
      <c r="E1996">
        <v>241500</v>
      </c>
    </row>
    <row r="1997" spans="1:5" x14ac:dyDescent="0.25">
      <c r="A1997" t="str">
        <f t="shared" si="32"/>
        <v>P-1996</v>
      </c>
      <c r="B1997" t="s">
        <v>46</v>
      </c>
      <c r="C1997" t="s">
        <v>2588</v>
      </c>
      <c r="D1997" t="s">
        <v>11</v>
      </c>
      <c r="E1997">
        <v>286300</v>
      </c>
    </row>
    <row r="1998" spans="1:5" x14ac:dyDescent="0.25">
      <c r="A1998" t="str">
        <f t="shared" si="32"/>
        <v>P-1997</v>
      </c>
      <c r="B1998" t="s">
        <v>46</v>
      </c>
      <c r="C1998" t="s">
        <v>2894</v>
      </c>
      <c r="D1998" t="s">
        <v>11</v>
      </c>
      <c r="E1998">
        <v>241500</v>
      </c>
    </row>
    <row r="1999" spans="1:5" x14ac:dyDescent="0.25">
      <c r="A1999" t="str">
        <f t="shared" si="32"/>
        <v>P-1998</v>
      </c>
      <c r="B1999" t="s">
        <v>46</v>
      </c>
      <c r="C1999" t="s">
        <v>2895</v>
      </c>
      <c r="D1999" t="s">
        <v>11</v>
      </c>
      <c r="E1999">
        <v>286300</v>
      </c>
    </row>
    <row r="2000" spans="1:5" x14ac:dyDescent="0.25">
      <c r="A2000" t="str">
        <f t="shared" si="32"/>
        <v>P-1999</v>
      </c>
      <c r="B2000" t="s">
        <v>46</v>
      </c>
      <c r="C2000" t="s">
        <v>2896</v>
      </c>
      <c r="D2000" t="s">
        <v>11</v>
      </c>
      <c r="E2000">
        <v>230300</v>
      </c>
    </row>
    <row r="2001" spans="1:5" x14ac:dyDescent="0.25">
      <c r="A2001" t="str">
        <f t="shared" si="32"/>
        <v>P-2000</v>
      </c>
      <c r="B2001" t="s">
        <v>46</v>
      </c>
      <c r="C2001" t="s">
        <v>2589</v>
      </c>
      <c r="D2001" t="s">
        <v>11</v>
      </c>
      <c r="E2001">
        <v>230300</v>
      </c>
    </row>
    <row r="2002" spans="1:5" x14ac:dyDescent="0.25">
      <c r="A2002" t="str">
        <f t="shared" si="32"/>
        <v>P-2001</v>
      </c>
      <c r="B2002" t="s">
        <v>46</v>
      </c>
      <c r="C2002" t="s">
        <v>2628</v>
      </c>
      <c r="D2002" t="s">
        <v>11</v>
      </c>
      <c r="E2002">
        <v>230300</v>
      </c>
    </row>
    <row r="2003" spans="1:5" x14ac:dyDescent="0.25">
      <c r="A2003" t="str">
        <f t="shared" si="32"/>
        <v>P-2002</v>
      </c>
      <c r="B2003" t="s">
        <v>46</v>
      </c>
      <c r="C2003" t="s">
        <v>2590</v>
      </c>
      <c r="D2003" t="s">
        <v>11</v>
      </c>
      <c r="E2003">
        <v>230300</v>
      </c>
    </row>
    <row r="2004" spans="1:5" x14ac:dyDescent="0.25">
      <c r="A2004" t="str">
        <f t="shared" si="32"/>
        <v>P-2003</v>
      </c>
      <c r="B2004" t="s">
        <v>46</v>
      </c>
      <c r="C2004" t="s">
        <v>2897</v>
      </c>
      <c r="D2004" t="s">
        <v>11</v>
      </c>
      <c r="E2004">
        <v>280000</v>
      </c>
    </row>
    <row r="2005" spans="1:5" x14ac:dyDescent="0.25">
      <c r="A2005" t="str">
        <f t="shared" si="32"/>
        <v>P-2004</v>
      </c>
      <c r="B2005" t="s">
        <v>46</v>
      </c>
      <c r="C2005" t="s">
        <v>2898</v>
      </c>
      <c r="D2005" t="s">
        <v>11</v>
      </c>
      <c r="E2005">
        <v>280000</v>
      </c>
    </row>
    <row r="2006" spans="1:5" x14ac:dyDescent="0.25">
      <c r="A2006" t="str">
        <f t="shared" si="32"/>
        <v>P-2005</v>
      </c>
      <c r="B2006" t="s">
        <v>46</v>
      </c>
      <c r="C2006" t="s">
        <v>2899</v>
      </c>
      <c r="D2006" t="s">
        <v>11</v>
      </c>
      <c r="E2006">
        <v>280000</v>
      </c>
    </row>
    <row r="2007" spans="1:5" x14ac:dyDescent="0.25">
      <c r="A2007" t="str">
        <f t="shared" si="32"/>
        <v>P-2006</v>
      </c>
      <c r="B2007" t="s">
        <v>46</v>
      </c>
      <c r="C2007" t="s">
        <v>2900</v>
      </c>
      <c r="D2007" t="s">
        <v>11</v>
      </c>
      <c r="E2007">
        <v>280000</v>
      </c>
    </row>
    <row r="2008" spans="1:5" x14ac:dyDescent="0.25">
      <c r="A2008" t="str">
        <f t="shared" si="32"/>
        <v>P-2007</v>
      </c>
      <c r="B2008" t="s">
        <v>46</v>
      </c>
      <c r="C2008" t="s">
        <v>2901</v>
      </c>
      <c r="D2008" t="s">
        <v>11</v>
      </c>
      <c r="E2008">
        <v>241500</v>
      </c>
    </row>
    <row r="2009" spans="1:5" x14ac:dyDescent="0.25">
      <c r="A2009" t="str">
        <f t="shared" si="32"/>
        <v>P-2008</v>
      </c>
      <c r="B2009" t="s">
        <v>46</v>
      </c>
      <c r="C2009" t="s">
        <v>2629</v>
      </c>
      <c r="D2009" t="s">
        <v>11</v>
      </c>
      <c r="E2009">
        <v>241500</v>
      </c>
    </row>
    <row r="2010" spans="1:5" x14ac:dyDescent="0.25">
      <c r="A2010" t="str">
        <f t="shared" si="32"/>
        <v>P-2009</v>
      </c>
      <c r="B2010" t="s">
        <v>46</v>
      </c>
      <c r="C2010" t="s">
        <v>2630</v>
      </c>
      <c r="D2010" t="s">
        <v>11</v>
      </c>
      <c r="E2010">
        <v>241500</v>
      </c>
    </row>
    <row r="2011" spans="1:5" x14ac:dyDescent="0.25">
      <c r="A2011" t="str">
        <f t="shared" si="32"/>
        <v>P-2010</v>
      </c>
      <c r="B2011" t="s">
        <v>46</v>
      </c>
      <c r="C2011" t="s">
        <v>2902</v>
      </c>
      <c r="D2011" t="s">
        <v>11</v>
      </c>
      <c r="E2011">
        <v>241500</v>
      </c>
    </row>
    <row r="2012" spans="1:5" x14ac:dyDescent="0.25">
      <c r="A2012" t="str">
        <f t="shared" si="32"/>
        <v>P-2011</v>
      </c>
      <c r="B2012" t="s">
        <v>46</v>
      </c>
      <c r="C2012" t="s">
        <v>2591</v>
      </c>
      <c r="D2012" t="s">
        <v>18</v>
      </c>
      <c r="E2012">
        <v>139300</v>
      </c>
    </row>
    <row r="2013" spans="1:5" x14ac:dyDescent="0.25">
      <c r="A2013" t="str">
        <f t="shared" si="32"/>
        <v>P-2012</v>
      </c>
      <c r="B2013" t="s">
        <v>46</v>
      </c>
      <c r="C2013" t="s">
        <v>2592</v>
      </c>
      <c r="D2013" t="s">
        <v>18</v>
      </c>
      <c r="E2013">
        <v>154000</v>
      </c>
    </row>
    <row r="2014" spans="1:5" x14ac:dyDescent="0.25">
      <c r="A2014" t="str">
        <f t="shared" si="32"/>
        <v>P-2013</v>
      </c>
      <c r="B2014" t="s">
        <v>46</v>
      </c>
      <c r="C2014" t="s">
        <v>2593</v>
      </c>
      <c r="D2014" t="s">
        <v>18</v>
      </c>
      <c r="E2014">
        <v>139300</v>
      </c>
    </row>
    <row r="2015" spans="1:5" x14ac:dyDescent="0.25">
      <c r="A2015" t="str">
        <f t="shared" si="32"/>
        <v>P-2014</v>
      </c>
      <c r="B2015" t="s">
        <v>46</v>
      </c>
      <c r="C2015" t="s">
        <v>2656</v>
      </c>
      <c r="D2015" t="s">
        <v>15</v>
      </c>
      <c r="E2015">
        <v>209300</v>
      </c>
    </row>
    <row r="2016" spans="1:5" x14ac:dyDescent="0.25">
      <c r="A2016" t="str">
        <f t="shared" si="32"/>
        <v>P-2015</v>
      </c>
      <c r="B2016" t="s">
        <v>46</v>
      </c>
      <c r="C2016" t="s">
        <v>2657</v>
      </c>
      <c r="D2016" t="s">
        <v>15</v>
      </c>
      <c r="E2016">
        <v>209300</v>
      </c>
    </row>
    <row r="2017" spans="1:5" x14ac:dyDescent="0.25">
      <c r="A2017" t="str">
        <f t="shared" si="32"/>
        <v>P-2016</v>
      </c>
      <c r="B2017" t="s">
        <v>46</v>
      </c>
      <c r="C2017" t="s">
        <v>2658</v>
      </c>
      <c r="D2017" t="s">
        <v>15</v>
      </c>
      <c r="E2017">
        <v>83300</v>
      </c>
    </row>
    <row r="2018" spans="1:5" x14ac:dyDescent="0.25">
      <c r="A2018" t="str">
        <f t="shared" si="32"/>
        <v>P-2017</v>
      </c>
      <c r="B2018" t="s">
        <v>46</v>
      </c>
      <c r="C2018" t="s">
        <v>2659</v>
      </c>
      <c r="D2018" t="s">
        <v>15</v>
      </c>
      <c r="E2018">
        <v>84000</v>
      </c>
    </row>
    <row r="2019" spans="1:5" x14ac:dyDescent="0.25">
      <c r="A2019" t="str">
        <f t="shared" si="32"/>
        <v>P-2018</v>
      </c>
      <c r="B2019" t="s">
        <v>46</v>
      </c>
      <c r="C2019" t="s">
        <v>2594</v>
      </c>
      <c r="D2019" t="s">
        <v>3</v>
      </c>
      <c r="E2019">
        <v>24500</v>
      </c>
    </row>
    <row r="2020" spans="1:5" x14ac:dyDescent="0.25">
      <c r="A2020" t="str">
        <f t="shared" si="32"/>
        <v>P-2019</v>
      </c>
      <c r="B2020" t="s">
        <v>46</v>
      </c>
      <c r="C2020" t="s">
        <v>2595</v>
      </c>
      <c r="D2020" t="s">
        <v>3</v>
      </c>
      <c r="E2020">
        <v>24500</v>
      </c>
    </row>
    <row r="2021" spans="1:5" x14ac:dyDescent="0.25">
      <c r="A2021" t="str">
        <f t="shared" si="32"/>
        <v>P-2020</v>
      </c>
      <c r="B2021" t="s">
        <v>46</v>
      </c>
      <c r="C2021" t="s">
        <v>2663</v>
      </c>
      <c r="D2021" t="s">
        <v>3</v>
      </c>
      <c r="E2021">
        <v>41300</v>
      </c>
    </row>
    <row r="2022" spans="1:5" x14ac:dyDescent="0.25">
      <c r="A2022" t="str">
        <f t="shared" si="32"/>
        <v>P-2021</v>
      </c>
      <c r="B2022" t="s">
        <v>46</v>
      </c>
      <c r="C2022" t="s">
        <v>2903</v>
      </c>
      <c r="D2022" t="s">
        <v>3</v>
      </c>
      <c r="E2022">
        <v>34300</v>
      </c>
    </row>
    <row r="2023" spans="1:5" x14ac:dyDescent="0.25">
      <c r="A2023" t="str">
        <f t="shared" si="32"/>
        <v>P-2022</v>
      </c>
      <c r="B2023" t="s">
        <v>46</v>
      </c>
      <c r="C2023" t="s">
        <v>2596</v>
      </c>
      <c r="D2023" t="s">
        <v>3</v>
      </c>
      <c r="E2023">
        <v>20300</v>
      </c>
    </row>
    <row r="2024" spans="1:5" x14ac:dyDescent="0.25">
      <c r="A2024" t="str">
        <f t="shared" si="32"/>
        <v>P-2023</v>
      </c>
      <c r="B2024" t="s">
        <v>46</v>
      </c>
      <c r="C2024" t="s">
        <v>2904</v>
      </c>
      <c r="D2024" t="s">
        <v>3</v>
      </c>
      <c r="E2024">
        <v>20300</v>
      </c>
    </row>
    <row r="2025" spans="1:5" x14ac:dyDescent="0.25">
      <c r="A2025" t="str">
        <f t="shared" si="32"/>
        <v>P-2024</v>
      </c>
      <c r="B2025" t="s">
        <v>46</v>
      </c>
      <c r="C2025" t="s">
        <v>2905</v>
      </c>
      <c r="D2025" t="s">
        <v>3</v>
      </c>
      <c r="E2025">
        <v>20300</v>
      </c>
    </row>
    <row r="2026" spans="1:5" x14ac:dyDescent="0.25">
      <c r="A2026" t="str">
        <f t="shared" si="32"/>
        <v>P-2025</v>
      </c>
      <c r="B2026" t="s">
        <v>46</v>
      </c>
      <c r="C2026" t="s">
        <v>2597</v>
      </c>
      <c r="D2026" t="s">
        <v>3</v>
      </c>
      <c r="E2026">
        <v>20300</v>
      </c>
    </row>
    <row r="2027" spans="1:5" x14ac:dyDescent="0.25">
      <c r="A2027" t="str">
        <f t="shared" si="32"/>
        <v>P-2026</v>
      </c>
      <c r="B2027" t="s">
        <v>46</v>
      </c>
      <c r="C2027" t="s">
        <v>2598</v>
      </c>
      <c r="D2027" t="s">
        <v>3</v>
      </c>
      <c r="E2027">
        <v>20300</v>
      </c>
    </row>
    <row r="2028" spans="1:5" x14ac:dyDescent="0.25">
      <c r="A2028" t="str">
        <f t="shared" si="32"/>
        <v>P-2027</v>
      </c>
      <c r="B2028" t="s">
        <v>46</v>
      </c>
      <c r="C2028" t="s">
        <v>2664</v>
      </c>
      <c r="D2028" t="s">
        <v>3</v>
      </c>
      <c r="E2028">
        <v>24500</v>
      </c>
    </row>
    <row r="2029" spans="1:5" x14ac:dyDescent="0.25">
      <c r="A2029" t="str">
        <f t="shared" si="32"/>
        <v>P-2028</v>
      </c>
      <c r="B2029" t="s">
        <v>46</v>
      </c>
      <c r="C2029" t="s">
        <v>2906</v>
      </c>
      <c r="D2029" t="s">
        <v>3</v>
      </c>
      <c r="E2029">
        <v>24500</v>
      </c>
    </row>
    <row r="2030" spans="1:5" x14ac:dyDescent="0.25">
      <c r="A2030" t="str">
        <f t="shared" si="32"/>
        <v>P-2029</v>
      </c>
      <c r="B2030" t="s">
        <v>46</v>
      </c>
      <c r="C2030" t="s">
        <v>2631</v>
      </c>
      <c r="D2030" t="s">
        <v>3</v>
      </c>
      <c r="E2030">
        <v>34300</v>
      </c>
    </row>
    <row r="2031" spans="1:5" x14ac:dyDescent="0.25">
      <c r="A2031" t="str">
        <f t="shared" si="32"/>
        <v>P-2030</v>
      </c>
      <c r="B2031" t="s">
        <v>46</v>
      </c>
      <c r="C2031" t="s">
        <v>2907</v>
      </c>
      <c r="D2031" t="s">
        <v>3</v>
      </c>
      <c r="E2031">
        <v>41300</v>
      </c>
    </row>
    <row r="2032" spans="1:5" x14ac:dyDescent="0.25">
      <c r="A2032" t="str">
        <f t="shared" si="32"/>
        <v>P-2031</v>
      </c>
      <c r="B2032" t="s">
        <v>46</v>
      </c>
      <c r="C2032" t="s">
        <v>2665</v>
      </c>
      <c r="D2032" t="s">
        <v>3</v>
      </c>
      <c r="E2032">
        <v>20300</v>
      </c>
    </row>
    <row r="2033" spans="1:5" x14ac:dyDescent="0.25">
      <c r="A2033" t="str">
        <f t="shared" si="32"/>
        <v>P-2032</v>
      </c>
      <c r="B2033" t="s">
        <v>46</v>
      </c>
      <c r="C2033" t="s">
        <v>2908</v>
      </c>
      <c r="D2033" t="s">
        <v>3</v>
      </c>
      <c r="E2033">
        <v>20300</v>
      </c>
    </row>
    <row r="2034" spans="1:5" x14ac:dyDescent="0.25">
      <c r="A2034" t="str">
        <f t="shared" si="32"/>
        <v>P-2033</v>
      </c>
      <c r="B2034" t="s">
        <v>46</v>
      </c>
      <c r="C2034" t="s">
        <v>2632</v>
      </c>
      <c r="D2034" t="s">
        <v>3</v>
      </c>
      <c r="E2034">
        <v>20300</v>
      </c>
    </row>
    <row r="2035" spans="1:5" x14ac:dyDescent="0.25">
      <c r="A2035" t="str">
        <f t="shared" si="32"/>
        <v>P-2034</v>
      </c>
      <c r="B2035" t="s">
        <v>46</v>
      </c>
      <c r="C2035" t="s">
        <v>2909</v>
      </c>
      <c r="D2035" t="s">
        <v>21</v>
      </c>
      <c r="E2035">
        <v>262500</v>
      </c>
    </row>
    <row r="2036" spans="1:5" x14ac:dyDescent="0.25">
      <c r="A2036" t="str">
        <f t="shared" si="32"/>
        <v>P-2035</v>
      </c>
      <c r="B2036" t="s">
        <v>46</v>
      </c>
      <c r="C2036" t="s">
        <v>2910</v>
      </c>
      <c r="D2036" t="s">
        <v>21</v>
      </c>
      <c r="E2036">
        <v>350000</v>
      </c>
    </row>
    <row r="2037" spans="1:5" x14ac:dyDescent="0.25">
      <c r="A2037" t="str">
        <f t="shared" si="32"/>
        <v>P-2036</v>
      </c>
      <c r="B2037" t="s">
        <v>46</v>
      </c>
      <c r="C2037" t="s">
        <v>2911</v>
      </c>
      <c r="D2037" t="s">
        <v>21</v>
      </c>
      <c r="E2037">
        <v>350000</v>
      </c>
    </row>
    <row r="2038" spans="1:5" x14ac:dyDescent="0.25">
      <c r="A2038" t="str">
        <f t="shared" si="32"/>
        <v>P-2037</v>
      </c>
      <c r="B2038" t="s">
        <v>46</v>
      </c>
      <c r="C2038" t="s">
        <v>2912</v>
      </c>
      <c r="D2038" t="s">
        <v>21</v>
      </c>
      <c r="E2038">
        <v>420000</v>
      </c>
    </row>
    <row r="2039" spans="1:5" x14ac:dyDescent="0.25">
      <c r="A2039" t="str">
        <f t="shared" si="32"/>
        <v>P-2038</v>
      </c>
      <c r="B2039" t="s">
        <v>46</v>
      </c>
      <c r="C2039" t="s">
        <v>2913</v>
      </c>
      <c r="D2039" t="s">
        <v>27</v>
      </c>
      <c r="E2039">
        <v>980000</v>
      </c>
    </row>
    <row r="2040" spans="1:5" x14ac:dyDescent="0.25">
      <c r="A2040" t="str">
        <f t="shared" si="32"/>
        <v>P-2039</v>
      </c>
      <c r="B2040" t="s">
        <v>46</v>
      </c>
      <c r="C2040" t="s">
        <v>2820</v>
      </c>
      <c r="D2040" t="s">
        <v>9</v>
      </c>
      <c r="E2040">
        <v>69300</v>
      </c>
    </row>
    <row r="2041" spans="1:5" x14ac:dyDescent="0.25">
      <c r="A2041" t="str">
        <f t="shared" si="32"/>
        <v>P-2040</v>
      </c>
      <c r="B2041" t="s">
        <v>46</v>
      </c>
      <c r="C2041" t="s">
        <v>2914</v>
      </c>
      <c r="D2041" t="s">
        <v>11</v>
      </c>
      <c r="E2041">
        <v>769300</v>
      </c>
    </row>
    <row r="2042" spans="1:5" x14ac:dyDescent="0.25">
      <c r="A2042" t="str">
        <f t="shared" si="32"/>
        <v>P-2041</v>
      </c>
      <c r="B2042" t="s">
        <v>46</v>
      </c>
      <c r="C2042" t="s">
        <v>2821</v>
      </c>
      <c r="D2042" t="s">
        <v>11</v>
      </c>
      <c r="E2042">
        <v>1049300</v>
      </c>
    </row>
    <row r="2043" spans="1:5" x14ac:dyDescent="0.25">
      <c r="A2043" t="str">
        <f t="shared" si="32"/>
        <v>P-2042</v>
      </c>
      <c r="B2043" t="s">
        <v>46</v>
      </c>
      <c r="C2043" t="s">
        <v>2839</v>
      </c>
      <c r="D2043" t="s">
        <v>11</v>
      </c>
      <c r="E2043">
        <v>1049300</v>
      </c>
    </row>
    <row r="2044" spans="1:5" x14ac:dyDescent="0.25">
      <c r="A2044" t="str">
        <f t="shared" si="32"/>
        <v>P-2043</v>
      </c>
      <c r="B2044" t="s">
        <v>46</v>
      </c>
      <c r="C2044" t="s">
        <v>2915</v>
      </c>
      <c r="D2044" t="s">
        <v>4</v>
      </c>
      <c r="E2044">
        <v>209300</v>
      </c>
    </row>
    <row r="2045" spans="1:5" x14ac:dyDescent="0.25">
      <c r="A2045" t="str">
        <f t="shared" si="32"/>
        <v>P-2044</v>
      </c>
      <c r="B2045" t="s">
        <v>46</v>
      </c>
      <c r="C2045" t="s">
        <v>2916</v>
      </c>
      <c r="D2045" t="s">
        <v>4</v>
      </c>
      <c r="E2045">
        <v>209300</v>
      </c>
    </row>
    <row r="2046" spans="1:5" x14ac:dyDescent="0.25">
      <c r="A2046" t="str">
        <f t="shared" si="32"/>
        <v>P-2045</v>
      </c>
      <c r="B2046" t="s">
        <v>46</v>
      </c>
      <c r="C2046" t="s">
        <v>2917</v>
      </c>
      <c r="D2046" t="s">
        <v>4</v>
      </c>
      <c r="E2046">
        <v>209300</v>
      </c>
    </row>
    <row r="2047" spans="1:5" x14ac:dyDescent="0.25">
      <c r="A2047" t="str">
        <f t="shared" si="32"/>
        <v>P-2046</v>
      </c>
      <c r="B2047" t="s">
        <v>46</v>
      </c>
      <c r="C2047" t="s">
        <v>2918</v>
      </c>
      <c r="D2047" t="s">
        <v>4</v>
      </c>
      <c r="E2047">
        <v>209300</v>
      </c>
    </row>
    <row r="2048" spans="1:5" x14ac:dyDescent="0.25">
      <c r="A2048" t="str">
        <f t="shared" si="32"/>
        <v>P-2047</v>
      </c>
      <c r="B2048" t="s">
        <v>46</v>
      </c>
      <c r="C2048" t="s">
        <v>2919</v>
      </c>
      <c r="D2048" t="s">
        <v>4</v>
      </c>
      <c r="E2048">
        <v>230300</v>
      </c>
    </row>
    <row r="2049" spans="1:5" x14ac:dyDescent="0.25">
      <c r="A2049" t="str">
        <f t="shared" si="32"/>
        <v>P-2048</v>
      </c>
      <c r="B2049" t="s">
        <v>46</v>
      </c>
      <c r="C2049" t="s">
        <v>2920</v>
      </c>
      <c r="D2049" t="s">
        <v>4</v>
      </c>
      <c r="E2049">
        <v>230300</v>
      </c>
    </row>
    <row r="2050" spans="1:5" x14ac:dyDescent="0.25">
      <c r="A2050" t="str">
        <f t="shared" si="32"/>
        <v>P-2049</v>
      </c>
      <c r="B2050" t="s">
        <v>46</v>
      </c>
      <c r="C2050" t="s">
        <v>2921</v>
      </c>
      <c r="D2050" t="s">
        <v>4</v>
      </c>
      <c r="E2050">
        <v>230300</v>
      </c>
    </row>
    <row r="2051" spans="1:5" x14ac:dyDescent="0.25">
      <c r="A2051" t="str">
        <f t="shared" si="32"/>
        <v>P-2050</v>
      </c>
      <c r="B2051" t="s">
        <v>46</v>
      </c>
      <c r="C2051" t="s">
        <v>2600</v>
      </c>
      <c r="D2051" t="s">
        <v>10</v>
      </c>
      <c r="E2051">
        <v>174300</v>
      </c>
    </row>
    <row r="2052" spans="1:5" x14ac:dyDescent="0.25">
      <c r="A2052" t="str">
        <f t="shared" si="32"/>
        <v>P-2051</v>
      </c>
      <c r="B2052" t="s">
        <v>46</v>
      </c>
      <c r="C2052" t="s">
        <v>2601</v>
      </c>
      <c r="D2052" t="s">
        <v>10</v>
      </c>
      <c r="E2052">
        <v>174300</v>
      </c>
    </row>
    <row r="2053" spans="1:5" x14ac:dyDescent="0.25">
      <c r="A2053" t="str">
        <f t="shared" si="32"/>
        <v>P-2052</v>
      </c>
      <c r="B2053" t="s">
        <v>46</v>
      </c>
      <c r="C2053" t="s">
        <v>2602</v>
      </c>
      <c r="D2053" t="s">
        <v>10</v>
      </c>
      <c r="E2053">
        <v>174300</v>
      </c>
    </row>
    <row r="2054" spans="1:5" x14ac:dyDescent="0.25">
      <c r="A2054" t="str">
        <f t="shared" si="32"/>
        <v>P-2053</v>
      </c>
      <c r="B2054" t="s">
        <v>46</v>
      </c>
      <c r="C2054" t="s">
        <v>2922</v>
      </c>
      <c r="D2054" t="s">
        <v>10</v>
      </c>
      <c r="E2054">
        <v>174300</v>
      </c>
    </row>
    <row r="2055" spans="1:5" x14ac:dyDescent="0.25">
      <c r="A2055" t="str">
        <f t="shared" si="32"/>
        <v>P-2054</v>
      </c>
      <c r="B2055" t="s">
        <v>46</v>
      </c>
      <c r="C2055" t="s">
        <v>2633</v>
      </c>
      <c r="D2055" t="s">
        <v>10</v>
      </c>
      <c r="E2055">
        <v>160300</v>
      </c>
    </row>
    <row r="2056" spans="1:5" x14ac:dyDescent="0.25">
      <c r="A2056" t="str">
        <f t="shared" si="32"/>
        <v>P-2055</v>
      </c>
      <c r="B2056" t="s">
        <v>46</v>
      </c>
      <c r="C2056" t="s">
        <v>2603</v>
      </c>
      <c r="D2056" t="s">
        <v>10</v>
      </c>
      <c r="E2056">
        <v>160300</v>
      </c>
    </row>
    <row r="2057" spans="1:5" x14ac:dyDescent="0.25">
      <c r="A2057" t="str">
        <f t="shared" si="32"/>
        <v>P-2056</v>
      </c>
      <c r="B2057" t="s">
        <v>46</v>
      </c>
      <c r="C2057" t="s">
        <v>2604</v>
      </c>
      <c r="D2057" t="s">
        <v>10</v>
      </c>
      <c r="E2057">
        <v>160300</v>
      </c>
    </row>
    <row r="2058" spans="1:5" x14ac:dyDescent="0.25">
      <c r="A2058" t="str">
        <f t="shared" si="32"/>
        <v>P-2057</v>
      </c>
      <c r="B2058" t="s">
        <v>46</v>
      </c>
      <c r="C2058" t="s">
        <v>2605</v>
      </c>
      <c r="D2058" t="s">
        <v>6</v>
      </c>
      <c r="E2058">
        <v>83300</v>
      </c>
    </row>
    <row r="2059" spans="1:5" x14ac:dyDescent="0.25">
      <c r="A2059" t="str">
        <f t="shared" si="32"/>
        <v>P-2058</v>
      </c>
      <c r="B2059" t="s">
        <v>46</v>
      </c>
      <c r="C2059" t="s">
        <v>2606</v>
      </c>
      <c r="D2059" t="s">
        <v>6</v>
      </c>
      <c r="E2059">
        <v>83300</v>
      </c>
    </row>
    <row r="2060" spans="1:5" x14ac:dyDescent="0.25">
      <c r="A2060" t="str">
        <f t="shared" ref="A2060:A2123" si="33">"P-"&amp;ROW()-1</f>
        <v>P-2059</v>
      </c>
      <c r="B2060" t="s">
        <v>46</v>
      </c>
      <c r="C2060" t="s">
        <v>2607</v>
      </c>
      <c r="D2060" t="s">
        <v>6</v>
      </c>
      <c r="E2060">
        <v>83300</v>
      </c>
    </row>
    <row r="2061" spans="1:5" x14ac:dyDescent="0.25">
      <c r="A2061" t="str">
        <f t="shared" si="33"/>
        <v>P-2060</v>
      </c>
      <c r="B2061" t="s">
        <v>46</v>
      </c>
      <c r="C2061" t="s">
        <v>2717</v>
      </c>
      <c r="D2061" t="s">
        <v>4</v>
      </c>
      <c r="E2061">
        <v>133000</v>
      </c>
    </row>
    <row r="2062" spans="1:5" x14ac:dyDescent="0.25">
      <c r="A2062" t="str">
        <f t="shared" si="33"/>
        <v>P-2061</v>
      </c>
      <c r="B2062" t="s">
        <v>46</v>
      </c>
      <c r="C2062" t="s">
        <v>2722</v>
      </c>
      <c r="D2062" t="s">
        <v>3</v>
      </c>
      <c r="E2062">
        <v>48300</v>
      </c>
    </row>
    <row r="2063" spans="1:5" x14ac:dyDescent="0.25">
      <c r="A2063" t="str">
        <f t="shared" si="33"/>
        <v>P-2062</v>
      </c>
      <c r="B2063" t="s">
        <v>46</v>
      </c>
      <c r="C2063" t="s">
        <v>2608</v>
      </c>
      <c r="D2063" t="s">
        <v>3</v>
      </c>
      <c r="E2063">
        <v>27300</v>
      </c>
    </row>
    <row r="2064" spans="1:5" x14ac:dyDescent="0.25">
      <c r="A2064" t="str">
        <f t="shared" si="33"/>
        <v>P-2063</v>
      </c>
      <c r="B2064" t="s">
        <v>46</v>
      </c>
      <c r="C2064" t="s">
        <v>2723</v>
      </c>
      <c r="D2064" t="s">
        <v>3</v>
      </c>
      <c r="E2064">
        <v>34300</v>
      </c>
    </row>
    <row r="2065" spans="1:5" x14ac:dyDescent="0.25">
      <c r="A2065" t="str">
        <f t="shared" si="33"/>
        <v>P-2064</v>
      </c>
      <c r="B2065" t="s">
        <v>46</v>
      </c>
      <c r="C2065" t="s">
        <v>2724</v>
      </c>
      <c r="D2065" t="s">
        <v>3</v>
      </c>
      <c r="E2065">
        <v>24500</v>
      </c>
    </row>
    <row r="2066" spans="1:5" x14ac:dyDescent="0.25">
      <c r="A2066" t="str">
        <f t="shared" si="33"/>
        <v>P-2065</v>
      </c>
      <c r="B2066" t="s">
        <v>46</v>
      </c>
      <c r="C2066" t="s">
        <v>2634</v>
      </c>
      <c r="D2066" t="s">
        <v>15</v>
      </c>
      <c r="E2066">
        <v>90300</v>
      </c>
    </row>
    <row r="2067" spans="1:5" x14ac:dyDescent="0.25">
      <c r="A2067" t="str">
        <f t="shared" si="33"/>
        <v>P-2066</v>
      </c>
      <c r="B2067" t="s">
        <v>46</v>
      </c>
      <c r="C2067" t="s">
        <v>2923</v>
      </c>
      <c r="D2067" t="s">
        <v>15</v>
      </c>
      <c r="E2067">
        <v>112000</v>
      </c>
    </row>
    <row r="2068" spans="1:5" x14ac:dyDescent="0.25">
      <c r="A2068" t="str">
        <f t="shared" si="33"/>
        <v>P-2067</v>
      </c>
      <c r="B2068" t="s">
        <v>46</v>
      </c>
      <c r="C2068" t="s">
        <v>2924</v>
      </c>
      <c r="D2068" t="s">
        <v>15</v>
      </c>
      <c r="E2068">
        <v>90300</v>
      </c>
    </row>
    <row r="2069" spans="1:5" x14ac:dyDescent="0.25">
      <c r="A2069" t="str">
        <f t="shared" si="33"/>
        <v>P-2068</v>
      </c>
      <c r="B2069" t="s">
        <v>46</v>
      </c>
      <c r="C2069" t="s">
        <v>2726</v>
      </c>
      <c r="D2069" t="s">
        <v>20</v>
      </c>
      <c r="E2069">
        <v>40600</v>
      </c>
    </row>
    <row r="2070" spans="1:5" x14ac:dyDescent="0.25">
      <c r="A2070" t="str">
        <f t="shared" si="33"/>
        <v>P-2069</v>
      </c>
      <c r="B2070" t="s">
        <v>46</v>
      </c>
      <c r="C2070" t="s">
        <v>2925</v>
      </c>
      <c r="D2070" t="s">
        <v>20</v>
      </c>
      <c r="E2070">
        <v>280000</v>
      </c>
    </row>
    <row r="2071" spans="1:5" x14ac:dyDescent="0.25">
      <c r="A2071" t="str">
        <f t="shared" si="33"/>
        <v>P-2070</v>
      </c>
      <c r="B2071" t="s">
        <v>46</v>
      </c>
      <c r="C2071" t="s">
        <v>2728</v>
      </c>
      <c r="D2071" t="s">
        <v>7</v>
      </c>
      <c r="E2071">
        <v>20300</v>
      </c>
    </row>
    <row r="2072" spans="1:5" x14ac:dyDescent="0.25">
      <c r="A2072" t="str">
        <f t="shared" si="33"/>
        <v>P-2071</v>
      </c>
      <c r="B2072" t="s">
        <v>46</v>
      </c>
      <c r="C2072" t="s">
        <v>2729</v>
      </c>
      <c r="D2072" t="s">
        <v>7</v>
      </c>
      <c r="E2072">
        <v>20300</v>
      </c>
    </row>
    <row r="2073" spans="1:5" x14ac:dyDescent="0.25">
      <c r="A2073" t="str">
        <f t="shared" si="33"/>
        <v>P-2072</v>
      </c>
      <c r="B2073" t="s">
        <v>46</v>
      </c>
      <c r="C2073" t="s">
        <v>2730</v>
      </c>
      <c r="D2073" t="s">
        <v>7</v>
      </c>
      <c r="E2073">
        <v>24500</v>
      </c>
    </row>
    <row r="2074" spans="1:5" x14ac:dyDescent="0.25">
      <c r="A2074" t="str">
        <f t="shared" si="33"/>
        <v>P-2073</v>
      </c>
      <c r="B2074" t="s">
        <v>46</v>
      </c>
      <c r="C2074" t="s">
        <v>2731</v>
      </c>
      <c r="D2074" t="s">
        <v>7</v>
      </c>
      <c r="E2074">
        <v>24500</v>
      </c>
    </row>
    <row r="2075" spans="1:5" x14ac:dyDescent="0.25">
      <c r="A2075" t="str">
        <f t="shared" si="33"/>
        <v>P-2074</v>
      </c>
      <c r="B2075" t="s">
        <v>46</v>
      </c>
      <c r="C2075" t="s">
        <v>2732</v>
      </c>
      <c r="D2075" t="s">
        <v>7</v>
      </c>
      <c r="E2075">
        <v>20300</v>
      </c>
    </row>
    <row r="2076" spans="1:5" x14ac:dyDescent="0.25">
      <c r="A2076" t="str">
        <f t="shared" si="33"/>
        <v>P-2075</v>
      </c>
      <c r="B2076" t="s">
        <v>46</v>
      </c>
      <c r="C2076" t="s">
        <v>2733</v>
      </c>
      <c r="D2076" t="s">
        <v>7</v>
      </c>
      <c r="E2076">
        <v>20300</v>
      </c>
    </row>
    <row r="2077" spans="1:5" x14ac:dyDescent="0.25">
      <c r="A2077" t="str">
        <f t="shared" si="33"/>
        <v>P-2076</v>
      </c>
      <c r="B2077" t="s">
        <v>46</v>
      </c>
      <c r="C2077" t="s">
        <v>2926</v>
      </c>
      <c r="D2077" t="s">
        <v>11</v>
      </c>
      <c r="E2077">
        <v>941500</v>
      </c>
    </row>
    <row r="2078" spans="1:5" x14ac:dyDescent="0.25">
      <c r="A2078" t="str">
        <f t="shared" si="33"/>
        <v>P-2077</v>
      </c>
      <c r="B2078" t="s">
        <v>46</v>
      </c>
      <c r="C2078" t="s">
        <v>2927</v>
      </c>
      <c r="D2078" t="s">
        <v>11</v>
      </c>
      <c r="E2078">
        <v>1035300</v>
      </c>
    </row>
    <row r="2079" spans="1:5" x14ac:dyDescent="0.25">
      <c r="A2079" t="str">
        <f t="shared" si="33"/>
        <v>P-2078</v>
      </c>
      <c r="B2079" t="s">
        <v>46</v>
      </c>
      <c r="C2079" t="s">
        <v>2928</v>
      </c>
      <c r="D2079" t="s">
        <v>11</v>
      </c>
      <c r="E2079">
        <v>941500</v>
      </c>
    </row>
    <row r="2080" spans="1:5" x14ac:dyDescent="0.25">
      <c r="A2080" t="str">
        <f t="shared" si="33"/>
        <v>P-2079</v>
      </c>
      <c r="B2080" t="s">
        <v>46</v>
      </c>
      <c r="C2080" t="s">
        <v>2929</v>
      </c>
      <c r="D2080" t="s">
        <v>11</v>
      </c>
      <c r="E2080">
        <v>941500</v>
      </c>
    </row>
    <row r="2081" spans="1:5" x14ac:dyDescent="0.25">
      <c r="A2081" t="str">
        <f t="shared" si="33"/>
        <v>P-2080</v>
      </c>
      <c r="B2081" t="s">
        <v>46</v>
      </c>
      <c r="C2081" t="s">
        <v>2930</v>
      </c>
      <c r="D2081" t="s">
        <v>11</v>
      </c>
      <c r="E2081">
        <v>941500</v>
      </c>
    </row>
    <row r="2082" spans="1:5" x14ac:dyDescent="0.25">
      <c r="A2082" t="str">
        <f t="shared" si="33"/>
        <v>P-2081</v>
      </c>
      <c r="B2082" t="s">
        <v>46</v>
      </c>
      <c r="C2082" t="s">
        <v>2931</v>
      </c>
      <c r="D2082" t="s">
        <v>11</v>
      </c>
      <c r="E2082">
        <v>941500</v>
      </c>
    </row>
    <row r="2083" spans="1:5" x14ac:dyDescent="0.25">
      <c r="A2083" t="str">
        <f t="shared" si="33"/>
        <v>P-2082</v>
      </c>
      <c r="B2083" t="s">
        <v>46</v>
      </c>
      <c r="C2083" t="s">
        <v>2932</v>
      </c>
      <c r="D2083" t="s">
        <v>11</v>
      </c>
      <c r="E2083">
        <v>941500</v>
      </c>
    </row>
    <row r="2084" spans="1:5" x14ac:dyDescent="0.25">
      <c r="A2084" t="str">
        <f t="shared" si="33"/>
        <v>P-2083</v>
      </c>
      <c r="B2084" t="s">
        <v>46</v>
      </c>
      <c r="C2084" t="s">
        <v>2740</v>
      </c>
      <c r="D2084" t="s">
        <v>24</v>
      </c>
      <c r="E2084">
        <v>349300</v>
      </c>
    </row>
    <row r="2085" spans="1:5" x14ac:dyDescent="0.25">
      <c r="A2085" t="str">
        <f t="shared" si="33"/>
        <v>P-2084</v>
      </c>
      <c r="B2085" t="s">
        <v>46</v>
      </c>
      <c r="C2085" t="s">
        <v>2933</v>
      </c>
      <c r="D2085" t="s">
        <v>21</v>
      </c>
      <c r="E2085">
        <v>350000</v>
      </c>
    </row>
    <row r="2086" spans="1:5" x14ac:dyDescent="0.25">
      <c r="A2086" t="str">
        <f t="shared" si="33"/>
        <v>P-2085</v>
      </c>
      <c r="B2086" t="s">
        <v>46</v>
      </c>
      <c r="C2086" t="s">
        <v>2934</v>
      </c>
      <c r="D2086" t="s">
        <v>21</v>
      </c>
      <c r="E2086">
        <v>350000</v>
      </c>
    </row>
    <row r="2087" spans="1:5" x14ac:dyDescent="0.25">
      <c r="A2087" t="str">
        <f t="shared" si="33"/>
        <v>P-2086</v>
      </c>
      <c r="B2087" t="s">
        <v>46</v>
      </c>
      <c r="C2087" t="s">
        <v>2935</v>
      </c>
      <c r="D2087" t="s">
        <v>21</v>
      </c>
      <c r="E2087">
        <v>420000</v>
      </c>
    </row>
    <row r="2088" spans="1:5" x14ac:dyDescent="0.25">
      <c r="A2088" t="str">
        <f t="shared" si="33"/>
        <v>P-2087</v>
      </c>
      <c r="B2088" t="s">
        <v>46</v>
      </c>
      <c r="C2088" t="s">
        <v>2936</v>
      </c>
      <c r="D2088" t="s">
        <v>21</v>
      </c>
      <c r="E2088">
        <v>420000</v>
      </c>
    </row>
    <row r="2089" spans="1:5" x14ac:dyDescent="0.25">
      <c r="A2089" t="str">
        <f t="shared" si="33"/>
        <v>P-2088</v>
      </c>
      <c r="B2089" t="s">
        <v>46</v>
      </c>
      <c r="C2089" t="s">
        <v>2635</v>
      </c>
      <c r="D2089" t="s">
        <v>21</v>
      </c>
      <c r="E2089">
        <v>350000</v>
      </c>
    </row>
    <row r="2090" spans="1:5" x14ac:dyDescent="0.25">
      <c r="A2090" t="str">
        <f t="shared" si="33"/>
        <v>P-2089</v>
      </c>
      <c r="B2090" t="s">
        <v>46</v>
      </c>
      <c r="C2090" t="s">
        <v>2937</v>
      </c>
      <c r="D2090" t="s">
        <v>21</v>
      </c>
      <c r="E2090">
        <v>350000</v>
      </c>
    </row>
    <row r="2091" spans="1:5" x14ac:dyDescent="0.25">
      <c r="A2091" t="str">
        <f t="shared" si="33"/>
        <v>P-2090</v>
      </c>
      <c r="B2091" t="s">
        <v>46</v>
      </c>
      <c r="C2091" t="s">
        <v>2938</v>
      </c>
      <c r="D2091" t="s">
        <v>27</v>
      </c>
      <c r="E2091">
        <v>972300</v>
      </c>
    </row>
    <row r="2092" spans="1:5" x14ac:dyDescent="0.25">
      <c r="A2092" t="str">
        <f t="shared" si="33"/>
        <v>P-2091</v>
      </c>
      <c r="B2092" t="s">
        <v>46</v>
      </c>
      <c r="C2092" t="s">
        <v>2939</v>
      </c>
      <c r="D2092" t="s">
        <v>27</v>
      </c>
      <c r="E2092">
        <v>979300</v>
      </c>
    </row>
    <row r="2093" spans="1:5" x14ac:dyDescent="0.25">
      <c r="A2093" t="str">
        <f t="shared" si="33"/>
        <v>P-2092</v>
      </c>
      <c r="B2093" t="s">
        <v>46</v>
      </c>
      <c r="C2093" t="s">
        <v>2940</v>
      </c>
      <c r="D2093" t="s">
        <v>27</v>
      </c>
      <c r="E2093">
        <v>2030000</v>
      </c>
    </row>
    <row r="2094" spans="1:5" x14ac:dyDescent="0.25">
      <c r="A2094" t="str">
        <f t="shared" si="33"/>
        <v>P-2093</v>
      </c>
      <c r="B2094" t="s">
        <v>46</v>
      </c>
      <c r="C2094" t="s">
        <v>2609</v>
      </c>
      <c r="D2094" t="s">
        <v>26</v>
      </c>
      <c r="E2094">
        <v>349300</v>
      </c>
    </row>
    <row r="2095" spans="1:5" x14ac:dyDescent="0.25">
      <c r="A2095" t="str">
        <f t="shared" si="33"/>
        <v>P-2094</v>
      </c>
      <c r="B2095" t="s">
        <v>46</v>
      </c>
      <c r="C2095" t="s">
        <v>2742</v>
      </c>
      <c r="D2095" t="s">
        <v>13</v>
      </c>
      <c r="E2095">
        <v>244300</v>
      </c>
    </row>
    <row r="2096" spans="1:5" x14ac:dyDescent="0.25">
      <c r="A2096" t="str">
        <f t="shared" si="33"/>
        <v>P-2095</v>
      </c>
      <c r="B2096" t="s">
        <v>46</v>
      </c>
      <c r="C2096" t="s">
        <v>2744</v>
      </c>
      <c r="D2096" t="s">
        <v>5</v>
      </c>
      <c r="E2096">
        <v>55300</v>
      </c>
    </row>
    <row r="2097" spans="1:5" x14ac:dyDescent="0.25">
      <c r="A2097" t="str">
        <f t="shared" si="33"/>
        <v>P-2096</v>
      </c>
      <c r="B2097" t="s">
        <v>46</v>
      </c>
      <c r="C2097" t="s">
        <v>2746</v>
      </c>
      <c r="D2097" t="s">
        <v>13</v>
      </c>
      <c r="E2097">
        <v>52500</v>
      </c>
    </row>
    <row r="2098" spans="1:5" x14ac:dyDescent="0.25">
      <c r="A2098" t="str">
        <f t="shared" si="33"/>
        <v>P-2097</v>
      </c>
      <c r="B2098" t="s">
        <v>46</v>
      </c>
      <c r="C2098" t="s">
        <v>2636</v>
      </c>
      <c r="D2098" t="s">
        <v>13</v>
      </c>
      <c r="E2098">
        <v>52500</v>
      </c>
    </row>
    <row r="2099" spans="1:5" x14ac:dyDescent="0.25">
      <c r="A2099" t="str">
        <f t="shared" si="33"/>
        <v>P-2098</v>
      </c>
      <c r="B2099" t="s">
        <v>46</v>
      </c>
      <c r="C2099" t="s">
        <v>2610</v>
      </c>
      <c r="D2099" t="s">
        <v>8</v>
      </c>
      <c r="E2099">
        <v>83300</v>
      </c>
    </row>
    <row r="2100" spans="1:5" x14ac:dyDescent="0.25">
      <c r="A2100" t="str">
        <f t="shared" si="33"/>
        <v>P-2099</v>
      </c>
      <c r="B2100" t="s">
        <v>46</v>
      </c>
      <c r="C2100" t="s">
        <v>2747</v>
      </c>
      <c r="D2100" t="s">
        <v>8</v>
      </c>
      <c r="E2100">
        <v>83300</v>
      </c>
    </row>
    <row r="2101" spans="1:5" x14ac:dyDescent="0.25">
      <c r="A2101" t="str">
        <f t="shared" si="33"/>
        <v>P-2100</v>
      </c>
      <c r="B2101" t="s">
        <v>46</v>
      </c>
      <c r="C2101" t="s">
        <v>2748</v>
      </c>
      <c r="D2101" t="s">
        <v>8</v>
      </c>
      <c r="E2101">
        <v>160300</v>
      </c>
    </row>
    <row r="2102" spans="1:5" x14ac:dyDescent="0.25">
      <c r="A2102" t="str">
        <f t="shared" si="33"/>
        <v>P-2101</v>
      </c>
      <c r="B2102" t="s">
        <v>46</v>
      </c>
      <c r="C2102" t="s">
        <v>2749</v>
      </c>
      <c r="D2102" t="s">
        <v>8</v>
      </c>
      <c r="E2102">
        <v>160300</v>
      </c>
    </row>
    <row r="2103" spans="1:5" x14ac:dyDescent="0.25">
      <c r="A2103" t="str">
        <f t="shared" si="33"/>
        <v>P-2102</v>
      </c>
      <c r="B2103" t="s">
        <v>46</v>
      </c>
      <c r="C2103" t="s">
        <v>2848</v>
      </c>
      <c r="D2103" t="s">
        <v>5</v>
      </c>
      <c r="E2103">
        <v>545300</v>
      </c>
    </row>
    <row r="2104" spans="1:5" x14ac:dyDescent="0.25">
      <c r="A2104" t="str">
        <f t="shared" si="33"/>
        <v>P-2103</v>
      </c>
      <c r="B2104" t="s">
        <v>46</v>
      </c>
      <c r="C2104" t="s">
        <v>2873</v>
      </c>
      <c r="D2104" t="s">
        <v>5</v>
      </c>
      <c r="E2104">
        <v>665000</v>
      </c>
    </row>
    <row r="2105" spans="1:5" x14ac:dyDescent="0.25">
      <c r="A2105" t="str">
        <f t="shared" si="33"/>
        <v>P-2104</v>
      </c>
      <c r="B2105" t="s">
        <v>46</v>
      </c>
      <c r="C2105" t="s">
        <v>2751</v>
      </c>
      <c r="D2105" t="s">
        <v>5</v>
      </c>
      <c r="E2105">
        <v>279300</v>
      </c>
    </row>
    <row r="2106" spans="1:5" x14ac:dyDescent="0.25">
      <c r="A2106" t="str">
        <f t="shared" si="33"/>
        <v>P-2105</v>
      </c>
      <c r="B2106" t="s">
        <v>46</v>
      </c>
      <c r="C2106" t="s">
        <v>2827</v>
      </c>
      <c r="D2106" t="s">
        <v>5</v>
      </c>
      <c r="E2106">
        <v>262500</v>
      </c>
    </row>
    <row r="2107" spans="1:5" x14ac:dyDescent="0.25">
      <c r="A2107" t="str">
        <f t="shared" si="33"/>
        <v>P-2106</v>
      </c>
      <c r="B2107" t="s">
        <v>46</v>
      </c>
      <c r="C2107" t="s">
        <v>2611</v>
      </c>
      <c r="D2107" t="s">
        <v>5</v>
      </c>
      <c r="E2107">
        <v>262500</v>
      </c>
    </row>
    <row r="2108" spans="1:5" x14ac:dyDescent="0.25">
      <c r="A2108" t="str">
        <f t="shared" si="33"/>
        <v>P-2107</v>
      </c>
      <c r="B2108" t="s">
        <v>46</v>
      </c>
      <c r="C2108" t="s">
        <v>2753</v>
      </c>
      <c r="D2108" t="s">
        <v>5</v>
      </c>
      <c r="E2108">
        <v>55300</v>
      </c>
    </row>
    <row r="2109" spans="1:5" x14ac:dyDescent="0.25">
      <c r="A2109" t="str">
        <f t="shared" si="33"/>
        <v>P-2108</v>
      </c>
      <c r="B2109" t="s">
        <v>46</v>
      </c>
      <c r="C2109" t="s">
        <v>2941</v>
      </c>
      <c r="D2109" t="s">
        <v>5</v>
      </c>
      <c r="E2109">
        <v>55300</v>
      </c>
    </row>
    <row r="2110" spans="1:5" x14ac:dyDescent="0.25">
      <c r="A2110" t="str">
        <f t="shared" si="33"/>
        <v>P-2109</v>
      </c>
      <c r="B2110" t="s">
        <v>46</v>
      </c>
      <c r="C2110" t="s">
        <v>2637</v>
      </c>
      <c r="D2110" t="s">
        <v>5</v>
      </c>
      <c r="E2110">
        <v>97300</v>
      </c>
    </row>
    <row r="2111" spans="1:5" x14ac:dyDescent="0.25">
      <c r="A2111" t="str">
        <f t="shared" si="33"/>
        <v>P-2110</v>
      </c>
      <c r="B2111" t="s">
        <v>46</v>
      </c>
      <c r="C2111" t="s">
        <v>2942</v>
      </c>
      <c r="D2111" t="s">
        <v>5</v>
      </c>
      <c r="E2111">
        <v>97300</v>
      </c>
    </row>
    <row r="2112" spans="1:5" x14ac:dyDescent="0.25">
      <c r="A2112" t="str">
        <f t="shared" si="33"/>
        <v>P-2111</v>
      </c>
      <c r="B2112" t="s">
        <v>46</v>
      </c>
      <c r="C2112" t="s">
        <v>2943</v>
      </c>
      <c r="D2112" t="s">
        <v>26</v>
      </c>
      <c r="E2112">
        <v>174300</v>
      </c>
    </row>
    <row r="2113" spans="1:5" x14ac:dyDescent="0.25">
      <c r="A2113" t="str">
        <f t="shared" si="33"/>
        <v>P-2112</v>
      </c>
      <c r="B2113" t="s">
        <v>46</v>
      </c>
      <c r="C2113" t="s">
        <v>2612</v>
      </c>
      <c r="D2113" t="s">
        <v>21</v>
      </c>
      <c r="E2113">
        <v>157500</v>
      </c>
    </row>
    <row r="2114" spans="1:5" x14ac:dyDescent="0.25">
      <c r="A2114" t="str">
        <f t="shared" si="33"/>
        <v>P-2113</v>
      </c>
      <c r="B2114" t="s">
        <v>46</v>
      </c>
      <c r="C2114" t="s">
        <v>2613</v>
      </c>
      <c r="D2114" t="s">
        <v>11</v>
      </c>
      <c r="E2114">
        <v>76300</v>
      </c>
    </row>
    <row r="2115" spans="1:5" x14ac:dyDescent="0.25">
      <c r="A2115" t="str">
        <f t="shared" si="33"/>
        <v>P-2114</v>
      </c>
      <c r="B2115" t="s">
        <v>46</v>
      </c>
      <c r="C2115" t="s">
        <v>2614</v>
      </c>
      <c r="D2115" t="s">
        <v>21</v>
      </c>
      <c r="E2115">
        <v>265300</v>
      </c>
    </row>
    <row r="2116" spans="1:5" x14ac:dyDescent="0.25">
      <c r="A2116" t="str">
        <f t="shared" si="33"/>
        <v>P-2115</v>
      </c>
      <c r="B2116" t="s">
        <v>46</v>
      </c>
      <c r="C2116" t="s">
        <v>2615</v>
      </c>
      <c r="D2116" t="s">
        <v>21</v>
      </c>
      <c r="E2116">
        <v>265300</v>
      </c>
    </row>
    <row r="2117" spans="1:5" x14ac:dyDescent="0.25">
      <c r="A2117" t="str">
        <f t="shared" si="33"/>
        <v>P-2116</v>
      </c>
      <c r="B2117" t="s">
        <v>46</v>
      </c>
      <c r="C2117" t="s">
        <v>2944</v>
      </c>
      <c r="D2117" t="s">
        <v>21</v>
      </c>
      <c r="E2117">
        <v>244300</v>
      </c>
    </row>
    <row r="2118" spans="1:5" x14ac:dyDescent="0.25">
      <c r="A2118" t="str">
        <f t="shared" si="33"/>
        <v>P-2117</v>
      </c>
      <c r="B2118" t="s">
        <v>46</v>
      </c>
      <c r="C2118" t="s">
        <v>2945</v>
      </c>
      <c r="D2118" t="s">
        <v>21</v>
      </c>
      <c r="E2118">
        <v>244300</v>
      </c>
    </row>
    <row r="2119" spans="1:5" x14ac:dyDescent="0.25">
      <c r="A2119" t="str">
        <f t="shared" si="33"/>
        <v>P-2118</v>
      </c>
      <c r="B2119" t="s">
        <v>46</v>
      </c>
      <c r="C2119" t="s">
        <v>2616</v>
      </c>
      <c r="D2119" t="s">
        <v>9</v>
      </c>
      <c r="E2119">
        <v>55300</v>
      </c>
    </row>
    <row r="2120" spans="1:5" x14ac:dyDescent="0.25">
      <c r="A2120" t="str">
        <f t="shared" si="33"/>
        <v>P-2119</v>
      </c>
      <c r="B2120" t="s">
        <v>46</v>
      </c>
      <c r="C2120" t="s">
        <v>2639</v>
      </c>
      <c r="D2120" t="s">
        <v>9</v>
      </c>
      <c r="E2120">
        <v>55300</v>
      </c>
    </row>
    <row r="2121" spans="1:5" x14ac:dyDescent="0.25">
      <c r="A2121" t="str">
        <f t="shared" si="33"/>
        <v>P-2120</v>
      </c>
      <c r="B2121" t="s">
        <v>46</v>
      </c>
      <c r="C2121" t="s">
        <v>2617</v>
      </c>
      <c r="D2121" t="s">
        <v>9</v>
      </c>
      <c r="E2121">
        <v>139300</v>
      </c>
    </row>
    <row r="2122" spans="1:5" x14ac:dyDescent="0.25">
      <c r="A2122" t="str">
        <f t="shared" si="33"/>
        <v>P-2121</v>
      </c>
      <c r="B2122" t="s">
        <v>46</v>
      </c>
      <c r="C2122" t="s">
        <v>2775</v>
      </c>
      <c r="D2122" t="s">
        <v>18</v>
      </c>
      <c r="E2122">
        <v>139300</v>
      </c>
    </row>
    <row r="2123" spans="1:5" x14ac:dyDescent="0.25">
      <c r="A2123" t="str">
        <f t="shared" si="33"/>
        <v>P-2122</v>
      </c>
      <c r="B2123" t="s">
        <v>46</v>
      </c>
      <c r="C2123" t="s">
        <v>2776</v>
      </c>
      <c r="D2123" t="s">
        <v>18</v>
      </c>
      <c r="E2123">
        <v>139300</v>
      </c>
    </row>
    <row r="2124" spans="1:5" x14ac:dyDescent="0.25">
      <c r="A2124" t="str">
        <f t="shared" ref="A2124:A2187" si="34">"P-"&amp;ROW()-1</f>
        <v>P-2123</v>
      </c>
      <c r="B2124" t="s">
        <v>46</v>
      </c>
      <c r="C2124" t="s">
        <v>2640</v>
      </c>
      <c r="D2124" t="s">
        <v>15</v>
      </c>
      <c r="E2124">
        <v>139300</v>
      </c>
    </row>
    <row r="2125" spans="1:5" x14ac:dyDescent="0.25">
      <c r="A2125" t="str">
        <f t="shared" si="34"/>
        <v>P-2124</v>
      </c>
      <c r="B2125" t="s">
        <v>46</v>
      </c>
      <c r="C2125" t="s">
        <v>2641</v>
      </c>
      <c r="D2125" t="s">
        <v>15</v>
      </c>
      <c r="E2125">
        <v>139300</v>
      </c>
    </row>
    <row r="2126" spans="1:5" x14ac:dyDescent="0.25">
      <c r="A2126" t="str">
        <f t="shared" si="34"/>
        <v>P-2125</v>
      </c>
      <c r="B2126" t="s">
        <v>46</v>
      </c>
      <c r="C2126" t="s">
        <v>2946</v>
      </c>
      <c r="D2126" t="s">
        <v>15</v>
      </c>
      <c r="E2126">
        <v>139300</v>
      </c>
    </row>
    <row r="2127" spans="1:5" x14ac:dyDescent="0.25">
      <c r="A2127" t="str">
        <f t="shared" si="34"/>
        <v>P-2126</v>
      </c>
      <c r="B2127" t="s">
        <v>46</v>
      </c>
      <c r="C2127" t="s">
        <v>2778</v>
      </c>
      <c r="D2127" t="s">
        <v>15</v>
      </c>
      <c r="E2127">
        <v>154000</v>
      </c>
    </row>
    <row r="2128" spans="1:5" x14ac:dyDescent="0.25">
      <c r="A2128" t="str">
        <f t="shared" si="34"/>
        <v>P-2127</v>
      </c>
      <c r="B2128" t="s">
        <v>46</v>
      </c>
      <c r="C2128" t="s">
        <v>2947</v>
      </c>
      <c r="D2128" t="s">
        <v>15</v>
      </c>
      <c r="E2128">
        <v>139300</v>
      </c>
    </row>
    <row r="2129" spans="1:5" x14ac:dyDescent="0.25">
      <c r="A2129" t="str">
        <f t="shared" si="34"/>
        <v>P-2128</v>
      </c>
      <c r="B2129" t="s">
        <v>46</v>
      </c>
      <c r="C2129" t="s">
        <v>2619</v>
      </c>
      <c r="D2129" t="s">
        <v>15</v>
      </c>
      <c r="E2129">
        <v>139300</v>
      </c>
    </row>
    <row r="2130" spans="1:5" x14ac:dyDescent="0.25">
      <c r="A2130" t="str">
        <f t="shared" si="34"/>
        <v>P-2129</v>
      </c>
      <c r="B2130" t="s">
        <v>46</v>
      </c>
      <c r="C2130" t="s">
        <v>2642</v>
      </c>
      <c r="D2130" t="s">
        <v>15</v>
      </c>
      <c r="E2130">
        <v>154000</v>
      </c>
    </row>
    <row r="2131" spans="1:5" x14ac:dyDescent="0.25">
      <c r="A2131" t="str">
        <f t="shared" si="34"/>
        <v>P-2130</v>
      </c>
      <c r="B2131" t="s">
        <v>46</v>
      </c>
      <c r="C2131" t="s">
        <v>2948</v>
      </c>
      <c r="D2131" t="s">
        <v>15</v>
      </c>
      <c r="E2131">
        <v>139300</v>
      </c>
    </row>
    <row r="2132" spans="1:5" x14ac:dyDescent="0.25">
      <c r="A2132" t="str">
        <f t="shared" si="34"/>
        <v>P-2131</v>
      </c>
      <c r="B2132" t="s">
        <v>46</v>
      </c>
      <c r="C2132" t="s">
        <v>2949</v>
      </c>
      <c r="D2132" t="s">
        <v>15</v>
      </c>
      <c r="E2132">
        <v>139300</v>
      </c>
    </row>
    <row r="2133" spans="1:5" x14ac:dyDescent="0.25">
      <c r="A2133" t="str">
        <f t="shared" si="34"/>
        <v>P-2132</v>
      </c>
      <c r="B2133" t="s">
        <v>46</v>
      </c>
      <c r="C2133" t="s">
        <v>2783</v>
      </c>
      <c r="D2133" t="s">
        <v>14</v>
      </c>
      <c r="E2133">
        <v>77000</v>
      </c>
    </row>
    <row r="2134" spans="1:5" x14ac:dyDescent="0.25">
      <c r="A2134" t="str">
        <f t="shared" si="34"/>
        <v>P-2133</v>
      </c>
      <c r="B2134" t="s">
        <v>46</v>
      </c>
      <c r="C2134" t="s">
        <v>2784</v>
      </c>
      <c r="D2134" t="s">
        <v>14</v>
      </c>
      <c r="E2134">
        <v>77000</v>
      </c>
    </row>
    <row r="2135" spans="1:5" x14ac:dyDescent="0.25">
      <c r="A2135" t="str">
        <f t="shared" si="34"/>
        <v>P-2134</v>
      </c>
      <c r="B2135" t="s">
        <v>46</v>
      </c>
      <c r="C2135" t="s">
        <v>2643</v>
      </c>
      <c r="D2135" t="s">
        <v>14</v>
      </c>
      <c r="E2135">
        <v>84000</v>
      </c>
    </row>
    <row r="2136" spans="1:5" x14ac:dyDescent="0.25">
      <c r="A2136" t="str">
        <f t="shared" si="34"/>
        <v>P-2135</v>
      </c>
      <c r="B2136" t="s">
        <v>46</v>
      </c>
      <c r="C2136" t="s">
        <v>2788</v>
      </c>
      <c r="D2136" t="s">
        <v>14</v>
      </c>
      <c r="E2136">
        <v>83300</v>
      </c>
    </row>
    <row r="2137" spans="1:5" x14ac:dyDescent="0.25">
      <c r="A2137" t="str">
        <f t="shared" si="34"/>
        <v>P-2136</v>
      </c>
      <c r="B2137" t="s">
        <v>46</v>
      </c>
      <c r="C2137" t="s">
        <v>2789</v>
      </c>
      <c r="D2137" t="s">
        <v>14</v>
      </c>
      <c r="E2137">
        <v>83300</v>
      </c>
    </row>
    <row r="2138" spans="1:5" x14ac:dyDescent="0.25">
      <c r="A2138" t="str">
        <f t="shared" si="34"/>
        <v>P-2137</v>
      </c>
      <c r="B2138" t="s">
        <v>46</v>
      </c>
      <c r="C2138" t="s">
        <v>2620</v>
      </c>
      <c r="D2138" t="s">
        <v>14</v>
      </c>
      <c r="E2138">
        <v>83300</v>
      </c>
    </row>
    <row r="2139" spans="1:5" x14ac:dyDescent="0.25">
      <c r="A2139" t="str">
        <f t="shared" si="34"/>
        <v>P-2138</v>
      </c>
      <c r="B2139" t="s">
        <v>46</v>
      </c>
      <c r="C2139" t="s">
        <v>2622</v>
      </c>
      <c r="D2139" t="s">
        <v>14</v>
      </c>
      <c r="E2139">
        <v>97300</v>
      </c>
    </row>
    <row r="2140" spans="1:5" x14ac:dyDescent="0.25">
      <c r="A2140" t="str">
        <f t="shared" si="34"/>
        <v>P-2139</v>
      </c>
      <c r="B2140" t="s">
        <v>46</v>
      </c>
      <c r="C2140" t="s">
        <v>2851</v>
      </c>
      <c r="D2140" t="s">
        <v>14</v>
      </c>
      <c r="E2140">
        <v>97300</v>
      </c>
    </row>
    <row r="2141" spans="1:5" x14ac:dyDescent="0.25">
      <c r="A2141" t="str">
        <f t="shared" si="34"/>
        <v>P-2140</v>
      </c>
      <c r="B2141" t="s">
        <v>46</v>
      </c>
      <c r="C2141" t="s">
        <v>2644</v>
      </c>
      <c r="D2141" t="s">
        <v>14</v>
      </c>
      <c r="E2141">
        <v>111300</v>
      </c>
    </row>
    <row r="2142" spans="1:5" x14ac:dyDescent="0.25">
      <c r="A2142" t="str">
        <f t="shared" si="34"/>
        <v>P-2141</v>
      </c>
      <c r="B2142" t="s">
        <v>46</v>
      </c>
      <c r="C2142" t="s">
        <v>2623</v>
      </c>
      <c r="D2142" t="s">
        <v>14</v>
      </c>
      <c r="E2142">
        <v>139300</v>
      </c>
    </row>
    <row r="2143" spans="1:5" x14ac:dyDescent="0.25">
      <c r="A2143" t="str">
        <f t="shared" si="34"/>
        <v>P-2142</v>
      </c>
      <c r="B2143" t="s">
        <v>46</v>
      </c>
      <c r="C2143" t="s">
        <v>2950</v>
      </c>
      <c r="D2143" t="s">
        <v>14</v>
      </c>
      <c r="E2143">
        <v>174300</v>
      </c>
    </row>
    <row r="2144" spans="1:5" x14ac:dyDescent="0.25">
      <c r="A2144" t="str">
        <f t="shared" si="34"/>
        <v>P-2143</v>
      </c>
      <c r="B2144" t="s">
        <v>46</v>
      </c>
      <c r="C2144" t="s">
        <v>2790</v>
      </c>
      <c r="D2144" t="s">
        <v>14</v>
      </c>
      <c r="E2144">
        <v>111300</v>
      </c>
    </row>
    <row r="2145" spans="1:5" x14ac:dyDescent="0.25">
      <c r="A2145" t="str">
        <f t="shared" si="34"/>
        <v>P-2144</v>
      </c>
      <c r="B2145" t="s">
        <v>46</v>
      </c>
      <c r="C2145" t="s">
        <v>2792</v>
      </c>
      <c r="D2145" t="s">
        <v>14</v>
      </c>
      <c r="E2145">
        <v>111300</v>
      </c>
    </row>
    <row r="2146" spans="1:5" x14ac:dyDescent="0.25">
      <c r="A2146" t="str">
        <f t="shared" si="34"/>
        <v>P-2145</v>
      </c>
      <c r="B2146" t="s">
        <v>46</v>
      </c>
      <c r="C2146" t="s">
        <v>2645</v>
      </c>
      <c r="D2146" t="s">
        <v>14</v>
      </c>
      <c r="E2146">
        <v>111300</v>
      </c>
    </row>
    <row r="2147" spans="1:5" x14ac:dyDescent="0.25">
      <c r="A2147" t="str">
        <f t="shared" si="34"/>
        <v>P-2146</v>
      </c>
      <c r="B2147" t="s">
        <v>46</v>
      </c>
      <c r="C2147" t="s">
        <v>2951</v>
      </c>
      <c r="D2147" t="s">
        <v>28</v>
      </c>
      <c r="E2147">
        <v>1715000</v>
      </c>
    </row>
    <row r="2148" spans="1:5" x14ac:dyDescent="0.25">
      <c r="A2148" t="str">
        <f t="shared" si="34"/>
        <v>P-2147</v>
      </c>
      <c r="B2148" t="s">
        <v>46</v>
      </c>
      <c r="C2148" t="s">
        <v>2952</v>
      </c>
      <c r="D2148" t="s">
        <v>28</v>
      </c>
      <c r="E2148">
        <v>0</v>
      </c>
    </row>
    <row r="2149" spans="1:5" x14ac:dyDescent="0.25">
      <c r="A2149" t="str">
        <f t="shared" si="34"/>
        <v>P-2148</v>
      </c>
      <c r="B2149" t="s">
        <v>46</v>
      </c>
      <c r="C2149" t="s">
        <v>2953</v>
      </c>
      <c r="D2149" t="s">
        <v>28</v>
      </c>
      <c r="E2149">
        <v>0</v>
      </c>
    </row>
    <row r="2150" spans="1:5" x14ac:dyDescent="0.25">
      <c r="A2150" t="str">
        <f t="shared" si="34"/>
        <v>P-2149</v>
      </c>
      <c r="B2150" t="s">
        <v>47</v>
      </c>
      <c r="C2150" t="s">
        <v>2954</v>
      </c>
      <c r="D2150" t="s">
        <v>11</v>
      </c>
      <c r="E2150">
        <v>588000</v>
      </c>
    </row>
    <row r="2151" spans="1:5" x14ac:dyDescent="0.25">
      <c r="A2151" t="str">
        <f t="shared" si="34"/>
        <v>P-2150</v>
      </c>
      <c r="B2151" t="s">
        <v>47</v>
      </c>
      <c r="C2151" t="s">
        <v>2624</v>
      </c>
      <c r="D2151" t="s">
        <v>19</v>
      </c>
      <c r="E2151">
        <v>57150</v>
      </c>
    </row>
    <row r="2152" spans="1:5" x14ac:dyDescent="0.25">
      <c r="A2152" t="str">
        <f t="shared" si="34"/>
        <v>P-2151</v>
      </c>
      <c r="B2152" t="s">
        <v>47</v>
      </c>
      <c r="C2152" t="s">
        <v>2646</v>
      </c>
      <c r="D2152" t="s">
        <v>19</v>
      </c>
      <c r="E2152">
        <v>65700</v>
      </c>
    </row>
    <row r="2153" spans="1:5" x14ac:dyDescent="0.25">
      <c r="A2153" t="str">
        <f t="shared" si="34"/>
        <v>P-2152</v>
      </c>
      <c r="B2153" t="s">
        <v>47</v>
      </c>
      <c r="C2153" t="s">
        <v>2626</v>
      </c>
      <c r="D2153" t="s">
        <v>19</v>
      </c>
      <c r="E2153">
        <v>81000</v>
      </c>
    </row>
    <row r="2154" spans="1:5" x14ac:dyDescent="0.25">
      <c r="A2154" t="str">
        <f t="shared" si="34"/>
        <v>P-2153</v>
      </c>
      <c r="B2154" t="s">
        <v>47</v>
      </c>
      <c r="C2154" t="s">
        <v>2647</v>
      </c>
      <c r="D2154" t="s">
        <v>18</v>
      </c>
      <c r="E2154">
        <v>261000</v>
      </c>
    </row>
    <row r="2155" spans="1:5" x14ac:dyDescent="0.25">
      <c r="A2155" t="str">
        <f t="shared" si="34"/>
        <v>P-2154</v>
      </c>
      <c r="B2155" t="s">
        <v>47</v>
      </c>
      <c r="C2155" t="s">
        <v>2854</v>
      </c>
      <c r="D2155" t="s">
        <v>15</v>
      </c>
      <c r="E2155">
        <v>629300</v>
      </c>
    </row>
    <row r="2156" spans="1:5" x14ac:dyDescent="0.25">
      <c r="A2156" t="str">
        <f t="shared" si="34"/>
        <v>P-2155</v>
      </c>
      <c r="B2156" t="s">
        <v>47</v>
      </c>
      <c r="C2156" t="s">
        <v>2648</v>
      </c>
      <c r="D2156" t="s">
        <v>16</v>
      </c>
      <c r="E2156">
        <v>153000</v>
      </c>
    </row>
    <row r="2157" spans="1:5" x14ac:dyDescent="0.25">
      <c r="A2157" t="str">
        <f t="shared" si="34"/>
        <v>P-2156</v>
      </c>
      <c r="B2157" t="s">
        <v>47</v>
      </c>
      <c r="C2157" t="s">
        <v>2812</v>
      </c>
      <c r="D2157" t="s">
        <v>16</v>
      </c>
      <c r="E2157">
        <v>153000</v>
      </c>
    </row>
    <row r="2158" spans="1:5" x14ac:dyDescent="0.25">
      <c r="A2158" t="str">
        <f t="shared" si="34"/>
        <v>P-2157</v>
      </c>
      <c r="B2158" t="s">
        <v>47</v>
      </c>
      <c r="C2158" t="s">
        <v>2868</v>
      </c>
      <c r="D2158" t="s">
        <v>16</v>
      </c>
      <c r="E2158">
        <v>349300</v>
      </c>
    </row>
    <row r="2159" spans="1:5" x14ac:dyDescent="0.25">
      <c r="A2159" t="str">
        <f t="shared" si="34"/>
        <v>P-2158</v>
      </c>
      <c r="B2159" t="s">
        <v>47</v>
      </c>
      <c r="C2159" t="s">
        <v>2651</v>
      </c>
      <c r="D2159" t="s">
        <v>11</v>
      </c>
      <c r="E2159">
        <v>202500</v>
      </c>
    </row>
    <row r="2160" spans="1:5" x14ac:dyDescent="0.25">
      <c r="A2160" t="str">
        <f t="shared" si="34"/>
        <v>P-2159</v>
      </c>
      <c r="B2160" t="s">
        <v>47</v>
      </c>
      <c r="C2160" t="s">
        <v>2813</v>
      </c>
      <c r="D2160" t="s">
        <v>11</v>
      </c>
      <c r="E2160">
        <v>202500</v>
      </c>
    </row>
    <row r="2161" spans="1:5" x14ac:dyDescent="0.25">
      <c r="A2161" t="str">
        <f t="shared" si="34"/>
        <v>P-2160</v>
      </c>
      <c r="B2161" t="s">
        <v>47</v>
      </c>
      <c r="C2161" t="s">
        <v>2652</v>
      </c>
      <c r="D2161" t="s">
        <v>11</v>
      </c>
      <c r="E2161">
        <v>198000</v>
      </c>
    </row>
    <row r="2162" spans="1:5" x14ac:dyDescent="0.25">
      <c r="A2162" t="str">
        <f t="shared" si="34"/>
        <v>P-2161</v>
      </c>
      <c r="B2162" t="s">
        <v>47</v>
      </c>
      <c r="C2162" t="s">
        <v>2833</v>
      </c>
      <c r="D2162" t="s">
        <v>11</v>
      </c>
      <c r="E2162">
        <v>198000</v>
      </c>
    </row>
    <row r="2163" spans="1:5" x14ac:dyDescent="0.25">
      <c r="A2163" t="str">
        <f t="shared" si="34"/>
        <v>P-2162</v>
      </c>
      <c r="B2163" t="s">
        <v>47</v>
      </c>
      <c r="C2163" t="s">
        <v>2896</v>
      </c>
      <c r="D2163" t="s">
        <v>11</v>
      </c>
      <c r="E2163">
        <v>252000</v>
      </c>
    </row>
    <row r="2164" spans="1:5" x14ac:dyDescent="0.25">
      <c r="A2164" t="str">
        <f t="shared" si="34"/>
        <v>P-2163</v>
      </c>
      <c r="B2164" t="s">
        <v>47</v>
      </c>
      <c r="C2164" t="s">
        <v>2589</v>
      </c>
      <c r="D2164" t="s">
        <v>11</v>
      </c>
      <c r="E2164">
        <v>230300</v>
      </c>
    </row>
    <row r="2165" spans="1:5" x14ac:dyDescent="0.25">
      <c r="A2165" t="str">
        <f t="shared" si="34"/>
        <v>P-2164</v>
      </c>
      <c r="B2165" t="s">
        <v>47</v>
      </c>
      <c r="C2165" t="s">
        <v>2628</v>
      </c>
      <c r="D2165" t="s">
        <v>11</v>
      </c>
      <c r="E2165">
        <v>252000</v>
      </c>
    </row>
    <row r="2166" spans="1:5" x14ac:dyDescent="0.25">
      <c r="A2166" t="str">
        <f t="shared" si="34"/>
        <v>P-2165</v>
      </c>
      <c r="B2166" t="s">
        <v>47</v>
      </c>
      <c r="C2166" t="s">
        <v>2590</v>
      </c>
      <c r="D2166" t="s">
        <v>11</v>
      </c>
      <c r="E2166">
        <v>252000</v>
      </c>
    </row>
    <row r="2167" spans="1:5" x14ac:dyDescent="0.25">
      <c r="A2167" t="str">
        <f t="shared" si="34"/>
        <v>P-2166</v>
      </c>
      <c r="B2167" t="s">
        <v>47</v>
      </c>
      <c r="C2167" t="s">
        <v>2897</v>
      </c>
      <c r="D2167" t="s">
        <v>11</v>
      </c>
      <c r="E2167">
        <v>230300</v>
      </c>
    </row>
    <row r="2168" spans="1:5" x14ac:dyDescent="0.25">
      <c r="A2168" t="str">
        <f t="shared" si="34"/>
        <v>P-2167</v>
      </c>
      <c r="B2168" t="s">
        <v>47</v>
      </c>
      <c r="C2168" t="s">
        <v>2898</v>
      </c>
      <c r="D2168" t="s">
        <v>11</v>
      </c>
      <c r="E2168">
        <v>230300</v>
      </c>
    </row>
    <row r="2169" spans="1:5" x14ac:dyDescent="0.25">
      <c r="A2169" t="str">
        <f t="shared" si="34"/>
        <v>P-2168</v>
      </c>
      <c r="B2169" t="s">
        <v>47</v>
      </c>
      <c r="C2169" t="s">
        <v>2901</v>
      </c>
      <c r="D2169" t="s">
        <v>11</v>
      </c>
      <c r="E2169">
        <v>241500</v>
      </c>
    </row>
    <row r="2170" spans="1:5" x14ac:dyDescent="0.25">
      <c r="A2170" t="str">
        <f t="shared" si="34"/>
        <v>P-2169</v>
      </c>
      <c r="B2170" t="s">
        <v>47</v>
      </c>
      <c r="C2170" t="s">
        <v>2629</v>
      </c>
      <c r="D2170" t="s">
        <v>11</v>
      </c>
      <c r="E2170">
        <v>269500</v>
      </c>
    </row>
    <row r="2171" spans="1:5" x14ac:dyDescent="0.25">
      <c r="A2171" t="str">
        <f t="shared" si="34"/>
        <v>P-2170</v>
      </c>
      <c r="B2171" t="s">
        <v>47</v>
      </c>
      <c r="C2171" t="s">
        <v>2630</v>
      </c>
      <c r="D2171" t="s">
        <v>11</v>
      </c>
      <c r="E2171">
        <v>269500</v>
      </c>
    </row>
    <row r="2172" spans="1:5" x14ac:dyDescent="0.25">
      <c r="A2172" t="str">
        <f t="shared" si="34"/>
        <v>P-2171</v>
      </c>
      <c r="B2172" t="s">
        <v>47</v>
      </c>
      <c r="C2172" t="s">
        <v>2902</v>
      </c>
      <c r="D2172" t="s">
        <v>11</v>
      </c>
      <c r="E2172">
        <v>269500</v>
      </c>
    </row>
    <row r="2173" spans="1:5" x14ac:dyDescent="0.25">
      <c r="A2173" t="str">
        <f t="shared" si="34"/>
        <v>P-2172</v>
      </c>
      <c r="B2173" t="s">
        <v>47</v>
      </c>
      <c r="C2173" t="s">
        <v>2653</v>
      </c>
      <c r="D2173" t="s">
        <v>12</v>
      </c>
      <c r="E2173">
        <v>12600</v>
      </c>
    </row>
    <row r="2174" spans="1:5" x14ac:dyDescent="0.25">
      <c r="A2174" t="str">
        <f t="shared" si="34"/>
        <v>P-2173</v>
      </c>
      <c r="B2174" t="s">
        <v>47</v>
      </c>
      <c r="C2174" t="s">
        <v>2955</v>
      </c>
      <c r="D2174" t="s">
        <v>15</v>
      </c>
      <c r="E2174">
        <v>279300</v>
      </c>
    </row>
    <row r="2175" spans="1:5" x14ac:dyDescent="0.25">
      <c r="A2175" t="str">
        <f t="shared" si="34"/>
        <v>P-2174</v>
      </c>
      <c r="B2175" t="s">
        <v>47</v>
      </c>
      <c r="C2175" t="s">
        <v>2956</v>
      </c>
      <c r="D2175" t="s">
        <v>15</v>
      </c>
      <c r="E2175">
        <v>279300</v>
      </c>
    </row>
    <row r="2176" spans="1:5" x14ac:dyDescent="0.25">
      <c r="A2176" t="str">
        <f t="shared" si="34"/>
        <v>P-2175</v>
      </c>
      <c r="B2176" t="s">
        <v>47</v>
      </c>
      <c r="C2176" t="s">
        <v>2654</v>
      </c>
      <c r="D2176" t="s">
        <v>15</v>
      </c>
      <c r="E2176">
        <v>261000</v>
      </c>
    </row>
    <row r="2177" spans="1:5" x14ac:dyDescent="0.25">
      <c r="A2177" t="str">
        <f t="shared" si="34"/>
        <v>P-2176</v>
      </c>
      <c r="B2177" t="s">
        <v>47</v>
      </c>
      <c r="C2177" t="s">
        <v>2655</v>
      </c>
      <c r="D2177" t="s">
        <v>15</v>
      </c>
      <c r="E2177">
        <v>261000</v>
      </c>
    </row>
    <row r="2178" spans="1:5" x14ac:dyDescent="0.25">
      <c r="A2178" t="str">
        <f t="shared" si="34"/>
        <v>P-2177</v>
      </c>
      <c r="B2178" t="s">
        <v>47</v>
      </c>
      <c r="C2178" t="s">
        <v>2591</v>
      </c>
      <c r="D2178" t="s">
        <v>18</v>
      </c>
      <c r="E2178">
        <v>139300</v>
      </c>
    </row>
    <row r="2179" spans="1:5" x14ac:dyDescent="0.25">
      <c r="A2179" t="str">
        <f t="shared" si="34"/>
        <v>P-2178</v>
      </c>
      <c r="B2179" t="s">
        <v>47</v>
      </c>
      <c r="C2179" t="s">
        <v>2592</v>
      </c>
      <c r="D2179" t="s">
        <v>18</v>
      </c>
      <c r="E2179">
        <v>144000</v>
      </c>
    </row>
    <row r="2180" spans="1:5" x14ac:dyDescent="0.25">
      <c r="A2180" t="str">
        <f t="shared" si="34"/>
        <v>P-2179</v>
      </c>
      <c r="B2180" t="s">
        <v>47</v>
      </c>
      <c r="C2180" t="s">
        <v>2593</v>
      </c>
      <c r="D2180" t="s">
        <v>18</v>
      </c>
      <c r="E2180">
        <v>154000</v>
      </c>
    </row>
    <row r="2181" spans="1:5" x14ac:dyDescent="0.25">
      <c r="A2181" t="str">
        <f t="shared" si="34"/>
        <v>P-2180</v>
      </c>
      <c r="B2181" t="s">
        <v>47</v>
      </c>
      <c r="C2181" t="s">
        <v>2656</v>
      </c>
      <c r="D2181" t="s">
        <v>15</v>
      </c>
      <c r="E2181">
        <v>209300</v>
      </c>
    </row>
    <row r="2182" spans="1:5" x14ac:dyDescent="0.25">
      <c r="A2182" t="str">
        <f t="shared" si="34"/>
        <v>P-2181</v>
      </c>
      <c r="B2182" t="s">
        <v>47</v>
      </c>
      <c r="C2182" t="s">
        <v>2814</v>
      </c>
      <c r="D2182" t="s">
        <v>15</v>
      </c>
      <c r="E2182">
        <v>83300</v>
      </c>
    </row>
    <row r="2183" spans="1:5" x14ac:dyDescent="0.25">
      <c r="A2183" t="str">
        <f t="shared" si="34"/>
        <v>P-2182</v>
      </c>
      <c r="B2183" t="s">
        <v>47</v>
      </c>
      <c r="C2183" t="s">
        <v>2658</v>
      </c>
      <c r="D2183" t="s">
        <v>15</v>
      </c>
      <c r="E2183">
        <v>78750</v>
      </c>
    </row>
    <row r="2184" spans="1:5" x14ac:dyDescent="0.25">
      <c r="A2184" t="str">
        <f t="shared" si="34"/>
        <v>P-2183</v>
      </c>
      <c r="B2184" t="s">
        <v>47</v>
      </c>
      <c r="C2184" t="s">
        <v>2659</v>
      </c>
      <c r="D2184" t="s">
        <v>15</v>
      </c>
      <c r="E2184">
        <v>78750</v>
      </c>
    </row>
    <row r="2185" spans="1:5" x14ac:dyDescent="0.25">
      <c r="A2185" t="str">
        <f t="shared" si="34"/>
        <v>P-2184</v>
      </c>
      <c r="B2185" t="s">
        <v>47</v>
      </c>
      <c r="C2185" t="s">
        <v>2660</v>
      </c>
      <c r="D2185" t="s">
        <v>5</v>
      </c>
      <c r="E2185">
        <v>41400</v>
      </c>
    </row>
    <row r="2186" spans="1:5" x14ac:dyDescent="0.25">
      <c r="A2186" t="str">
        <f t="shared" si="34"/>
        <v>P-2185</v>
      </c>
      <c r="B2186" t="s">
        <v>47</v>
      </c>
      <c r="C2186" t="s">
        <v>2661</v>
      </c>
      <c r="D2186" t="s">
        <v>5</v>
      </c>
      <c r="E2186">
        <v>98100</v>
      </c>
    </row>
    <row r="2187" spans="1:5" x14ac:dyDescent="0.25">
      <c r="A2187" t="str">
        <f t="shared" si="34"/>
        <v>P-2186</v>
      </c>
      <c r="B2187" t="s">
        <v>47</v>
      </c>
      <c r="C2187" t="s">
        <v>2662</v>
      </c>
      <c r="D2187" t="s">
        <v>5</v>
      </c>
      <c r="E2187">
        <v>107100</v>
      </c>
    </row>
    <row r="2188" spans="1:5" x14ac:dyDescent="0.25">
      <c r="A2188" t="str">
        <f t="shared" ref="A2188:A2251" si="35">"P-"&amp;ROW()-1</f>
        <v>P-2187</v>
      </c>
      <c r="B2188" t="s">
        <v>47</v>
      </c>
      <c r="C2188" t="s">
        <v>2594</v>
      </c>
      <c r="D2188" t="s">
        <v>3</v>
      </c>
      <c r="E2188">
        <v>17100</v>
      </c>
    </row>
    <row r="2189" spans="1:5" x14ac:dyDescent="0.25">
      <c r="A2189" t="str">
        <f t="shared" si="35"/>
        <v>P-2188</v>
      </c>
      <c r="B2189" t="s">
        <v>47</v>
      </c>
      <c r="C2189" t="s">
        <v>2595</v>
      </c>
      <c r="D2189" t="s">
        <v>3</v>
      </c>
      <c r="E2189">
        <v>31500</v>
      </c>
    </row>
    <row r="2190" spans="1:5" x14ac:dyDescent="0.25">
      <c r="A2190" t="str">
        <f t="shared" si="35"/>
        <v>P-2189</v>
      </c>
      <c r="B2190" t="s">
        <v>47</v>
      </c>
      <c r="C2190" t="s">
        <v>2663</v>
      </c>
      <c r="D2190" t="s">
        <v>3</v>
      </c>
      <c r="E2190">
        <v>27000</v>
      </c>
    </row>
    <row r="2191" spans="1:5" x14ac:dyDescent="0.25">
      <c r="A2191" t="str">
        <f t="shared" si="35"/>
        <v>P-2190</v>
      </c>
      <c r="B2191" t="s">
        <v>47</v>
      </c>
      <c r="C2191" t="s">
        <v>2596</v>
      </c>
      <c r="D2191" t="s">
        <v>3</v>
      </c>
      <c r="E2191">
        <v>13050</v>
      </c>
    </row>
    <row r="2192" spans="1:5" x14ac:dyDescent="0.25">
      <c r="A2192" t="str">
        <f t="shared" si="35"/>
        <v>P-2191</v>
      </c>
      <c r="B2192" t="s">
        <v>47</v>
      </c>
      <c r="C2192" t="s">
        <v>2904</v>
      </c>
      <c r="D2192" t="s">
        <v>3</v>
      </c>
      <c r="E2192">
        <v>20300</v>
      </c>
    </row>
    <row r="2193" spans="1:5" x14ac:dyDescent="0.25">
      <c r="A2193" t="str">
        <f t="shared" si="35"/>
        <v>P-2192</v>
      </c>
      <c r="B2193" t="s">
        <v>47</v>
      </c>
      <c r="C2193" t="s">
        <v>2597</v>
      </c>
      <c r="D2193" t="s">
        <v>3</v>
      </c>
      <c r="E2193">
        <v>20300</v>
      </c>
    </row>
    <row r="2194" spans="1:5" x14ac:dyDescent="0.25">
      <c r="A2194" t="str">
        <f t="shared" si="35"/>
        <v>P-2193</v>
      </c>
      <c r="B2194" t="s">
        <v>47</v>
      </c>
      <c r="C2194" t="s">
        <v>2598</v>
      </c>
      <c r="D2194" t="s">
        <v>3</v>
      </c>
      <c r="E2194">
        <v>20300</v>
      </c>
    </row>
    <row r="2195" spans="1:5" x14ac:dyDescent="0.25">
      <c r="A2195" t="str">
        <f t="shared" si="35"/>
        <v>P-2194</v>
      </c>
      <c r="B2195" t="s">
        <v>47</v>
      </c>
      <c r="C2195" t="s">
        <v>2664</v>
      </c>
      <c r="D2195" t="s">
        <v>3</v>
      </c>
      <c r="E2195">
        <v>18000</v>
      </c>
    </row>
    <row r="2196" spans="1:5" x14ac:dyDescent="0.25">
      <c r="A2196" t="str">
        <f t="shared" si="35"/>
        <v>P-2195</v>
      </c>
      <c r="B2196" t="s">
        <v>47</v>
      </c>
      <c r="C2196" t="s">
        <v>2906</v>
      </c>
      <c r="D2196" t="s">
        <v>3</v>
      </c>
      <c r="E2196">
        <v>24500</v>
      </c>
    </row>
    <row r="2197" spans="1:5" x14ac:dyDescent="0.25">
      <c r="A2197" t="str">
        <f t="shared" si="35"/>
        <v>P-2196</v>
      </c>
      <c r="B2197" t="s">
        <v>47</v>
      </c>
      <c r="C2197" t="s">
        <v>2631</v>
      </c>
      <c r="D2197" t="s">
        <v>3</v>
      </c>
      <c r="E2197">
        <v>27000</v>
      </c>
    </row>
    <row r="2198" spans="1:5" x14ac:dyDescent="0.25">
      <c r="A2198" t="str">
        <f t="shared" si="35"/>
        <v>P-2197</v>
      </c>
      <c r="B2198" t="s">
        <v>47</v>
      </c>
      <c r="C2198" t="s">
        <v>2907</v>
      </c>
      <c r="D2198" t="s">
        <v>3</v>
      </c>
      <c r="E2198">
        <v>34300</v>
      </c>
    </row>
    <row r="2199" spans="1:5" x14ac:dyDescent="0.25">
      <c r="A2199" t="str">
        <f t="shared" si="35"/>
        <v>P-2198</v>
      </c>
      <c r="B2199" t="s">
        <v>47</v>
      </c>
      <c r="C2199" t="s">
        <v>2665</v>
      </c>
      <c r="D2199" t="s">
        <v>3</v>
      </c>
      <c r="E2199">
        <v>14400</v>
      </c>
    </row>
    <row r="2200" spans="1:5" x14ac:dyDescent="0.25">
      <c r="A2200" t="str">
        <f t="shared" si="35"/>
        <v>P-2199</v>
      </c>
      <c r="B2200" t="s">
        <v>47</v>
      </c>
      <c r="C2200" t="s">
        <v>2908</v>
      </c>
      <c r="D2200" t="s">
        <v>3</v>
      </c>
      <c r="E2200">
        <v>24500</v>
      </c>
    </row>
    <row r="2201" spans="1:5" x14ac:dyDescent="0.25">
      <c r="A2201" t="str">
        <f t="shared" si="35"/>
        <v>P-2200</v>
      </c>
      <c r="B2201" t="s">
        <v>47</v>
      </c>
      <c r="C2201" t="s">
        <v>2666</v>
      </c>
      <c r="D2201" t="s">
        <v>7</v>
      </c>
      <c r="E2201">
        <v>38700</v>
      </c>
    </row>
    <row r="2202" spans="1:5" x14ac:dyDescent="0.25">
      <c r="A2202" t="str">
        <f t="shared" si="35"/>
        <v>P-2201</v>
      </c>
      <c r="B2202" t="s">
        <v>47</v>
      </c>
      <c r="C2202" t="s">
        <v>2667</v>
      </c>
      <c r="D2202" t="s">
        <v>7</v>
      </c>
      <c r="E2202">
        <v>38700</v>
      </c>
    </row>
    <row r="2203" spans="1:5" x14ac:dyDescent="0.25">
      <c r="A2203" t="str">
        <f t="shared" si="35"/>
        <v>P-2202</v>
      </c>
      <c r="B2203" t="s">
        <v>47</v>
      </c>
      <c r="C2203" t="s">
        <v>2599</v>
      </c>
      <c r="D2203" t="s">
        <v>18</v>
      </c>
      <c r="E2203">
        <v>139300</v>
      </c>
    </row>
    <row r="2204" spans="1:5" x14ac:dyDescent="0.25">
      <c r="A2204" t="str">
        <f t="shared" si="35"/>
        <v>P-2203</v>
      </c>
      <c r="B2204" t="s">
        <v>47</v>
      </c>
      <c r="C2204" t="s">
        <v>2668</v>
      </c>
      <c r="D2204" t="s">
        <v>18</v>
      </c>
      <c r="E2204">
        <v>103500</v>
      </c>
    </row>
    <row r="2205" spans="1:5" x14ac:dyDescent="0.25">
      <c r="A2205" t="str">
        <f t="shared" si="35"/>
        <v>P-2204</v>
      </c>
      <c r="B2205" t="s">
        <v>47</v>
      </c>
      <c r="C2205" t="s">
        <v>2815</v>
      </c>
      <c r="D2205" t="s">
        <v>16</v>
      </c>
      <c r="E2205">
        <v>170100</v>
      </c>
    </row>
    <row r="2206" spans="1:5" x14ac:dyDescent="0.25">
      <c r="A2206" t="str">
        <f t="shared" si="35"/>
        <v>P-2205</v>
      </c>
      <c r="B2206" t="s">
        <v>47</v>
      </c>
      <c r="C2206" t="s">
        <v>2816</v>
      </c>
      <c r="D2206" t="s">
        <v>16</v>
      </c>
      <c r="E2206">
        <v>170100</v>
      </c>
    </row>
    <row r="2207" spans="1:5" x14ac:dyDescent="0.25">
      <c r="A2207" t="str">
        <f t="shared" si="35"/>
        <v>P-2206</v>
      </c>
      <c r="B2207" t="s">
        <v>47</v>
      </c>
      <c r="C2207" t="s">
        <v>2669</v>
      </c>
      <c r="D2207" t="s">
        <v>16</v>
      </c>
      <c r="E2207">
        <v>170100</v>
      </c>
    </row>
    <row r="2208" spans="1:5" x14ac:dyDescent="0.25">
      <c r="A2208" t="str">
        <f t="shared" si="35"/>
        <v>P-2207</v>
      </c>
      <c r="B2208" t="s">
        <v>47</v>
      </c>
      <c r="C2208" t="s">
        <v>2817</v>
      </c>
      <c r="D2208" t="s">
        <v>16</v>
      </c>
      <c r="E2208">
        <v>170100</v>
      </c>
    </row>
    <row r="2209" spans="1:5" x14ac:dyDescent="0.25">
      <c r="A2209" t="str">
        <f t="shared" si="35"/>
        <v>P-2208</v>
      </c>
      <c r="B2209" t="s">
        <v>47</v>
      </c>
      <c r="C2209" t="s">
        <v>2671</v>
      </c>
      <c r="D2209" t="s">
        <v>21</v>
      </c>
      <c r="E2209">
        <v>355500</v>
      </c>
    </row>
    <row r="2210" spans="1:5" x14ac:dyDescent="0.25">
      <c r="A2210" t="str">
        <f t="shared" si="35"/>
        <v>P-2209</v>
      </c>
      <c r="B2210" t="s">
        <v>47</v>
      </c>
      <c r="C2210" t="s">
        <v>2672</v>
      </c>
      <c r="D2210" t="s">
        <v>21</v>
      </c>
      <c r="E2210">
        <v>360000</v>
      </c>
    </row>
    <row r="2211" spans="1:5" x14ac:dyDescent="0.25">
      <c r="A2211" t="str">
        <f t="shared" si="35"/>
        <v>P-2210</v>
      </c>
      <c r="B2211" t="s">
        <v>47</v>
      </c>
      <c r="C2211" t="s">
        <v>2834</v>
      </c>
      <c r="D2211" t="s">
        <v>18</v>
      </c>
      <c r="E2211">
        <v>272000</v>
      </c>
    </row>
    <row r="2212" spans="1:5" x14ac:dyDescent="0.25">
      <c r="A2212" t="str">
        <f t="shared" si="35"/>
        <v>P-2211</v>
      </c>
      <c r="B2212" t="s">
        <v>47</v>
      </c>
      <c r="C2212" t="s">
        <v>2675</v>
      </c>
      <c r="D2212" t="s">
        <v>18</v>
      </c>
      <c r="E2212">
        <v>179100</v>
      </c>
    </row>
    <row r="2213" spans="1:5" x14ac:dyDescent="0.25">
      <c r="A2213" t="str">
        <f t="shared" si="35"/>
        <v>P-2212</v>
      </c>
      <c r="B2213" t="s">
        <v>47</v>
      </c>
      <c r="C2213" t="s">
        <v>2836</v>
      </c>
      <c r="D2213" t="s">
        <v>18</v>
      </c>
      <c r="E2213">
        <v>216000</v>
      </c>
    </row>
    <row r="2214" spans="1:5" x14ac:dyDescent="0.25">
      <c r="A2214" t="str">
        <f t="shared" si="35"/>
        <v>P-2213</v>
      </c>
      <c r="B2214" t="s">
        <v>47</v>
      </c>
      <c r="C2214" t="s">
        <v>2837</v>
      </c>
      <c r="D2214" t="s">
        <v>9</v>
      </c>
      <c r="E2214">
        <v>57150</v>
      </c>
    </row>
    <row r="2215" spans="1:5" x14ac:dyDescent="0.25">
      <c r="A2215" t="str">
        <f t="shared" si="35"/>
        <v>P-2214</v>
      </c>
      <c r="B2215" t="s">
        <v>47</v>
      </c>
      <c r="C2215" t="s">
        <v>2679</v>
      </c>
      <c r="D2215" t="s">
        <v>9</v>
      </c>
      <c r="E2215">
        <v>112500</v>
      </c>
    </row>
    <row r="2216" spans="1:5" x14ac:dyDescent="0.25">
      <c r="A2216" t="str">
        <f t="shared" si="35"/>
        <v>P-2215</v>
      </c>
      <c r="B2216" t="s">
        <v>47</v>
      </c>
      <c r="C2216" t="s">
        <v>2680</v>
      </c>
      <c r="D2216" t="s">
        <v>11</v>
      </c>
      <c r="E2216">
        <v>76500</v>
      </c>
    </row>
    <row r="2217" spans="1:5" x14ac:dyDescent="0.25">
      <c r="A2217" t="str">
        <f t="shared" si="35"/>
        <v>P-2216</v>
      </c>
      <c r="B2217" t="s">
        <v>47</v>
      </c>
      <c r="C2217" t="s">
        <v>2682</v>
      </c>
      <c r="D2217" t="s">
        <v>11</v>
      </c>
      <c r="E2217">
        <v>170100</v>
      </c>
    </row>
    <row r="2218" spans="1:5" x14ac:dyDescent="0.25">
      <c r="A2218" t="str">
        <f t="shared" si="35"/>
        <v>P-2217</v>
      </c>
      <c r="B2218" t="s">
        <v>47</v>
      </c>
      <c r="C2218" t="s">
        <v>2684</v>
      </c>
      <c r="D2218" t="s">
        <v>11</v>
      </c>
      <c r="E2218">
        <v>440100</v>
      </c>
    </row>
    <row r="2219" spans="1:5" x14ac:dyDescent="0.25">
      <c r="A2219" t="str">
        <f t="shared" si="35"/>
        <v>P-2218</v>
      </c>
      <c r="B2219" t="s">
        <v>47</v>
      </c>
      <c r="C2219" t="s">
        <v>2839</v>
      </c>
      <c r="D2219" t="s">
        <v>11</v>
      </c>
      <c r="E2219">
        <v>1169100</v>
      </c>
    </row>
    <row r="2220" spans="1:5" x14ac:dyDescent="0.25">
      <c r="A2220" t="str">
        <f t="shared" si="35"/>
        <v>P-2219</v>
      </c>
      <c r="B2220" t="s">
        <v>47</v>
      </c>
      <c r="C2220" t="s">
        <v>2840</v>
      </c>
      <c r="D2220" t="s">
        <v>11</v>
      </c>
      <c r="E2220">
        <v>386100</v>
      </c>
    </row>
    <row r="2221" spans="1:5" x14ac:dyDescent="0.25">
      <c r="A2221" t="str">
        <f t="shared" si="35"/>
        <v>P-2220</v>
      </c>
      <c r="B2221" t="s">
        <v>47</v>
      </c>
      <c r="C2221" t="s">
        <v>2841</v>
      </c>
      <c r="D2221" t="s">
        <v>11</v>
      </c>
      <c r="E2221">
        <v>386100</v>
      </c>
    </row>
    <row r="2222" spans="1:5" x14ac:dyDescent="0.25">
      <c r="A2222" t="str">
        <f t="shared" si="35"/>
        <v>P-2221</v>
      </c>
      <c r="B2222" t="s">
        <v>47</v>
      </c>
      <c r="C2222" t="s">
        <v>2842</v>
      </c>
      <c r="D2222" t="s">
        <v>15</v>
      </c>
      <c r="E2222">
        <v>347000</v>
      </c>
    </row>
    <row r="2223" spans="1:5" x14ac:dyDescent="0.25">
      <c r="A2223" t="str">
        <f t="shared" si="35"/>
        <v>P-2222</v>
      </c>
      <c r="B2223" t="s">
        <v>47</v>
      </c>
      <c r="C2223" t="s">
        <v>2824</v>
      </c>
      <c r="D2223" t="s">
        <v>15</v>
      </c>
      <c r="E2223">
        <v>413100</v>
      </c>
    </row>
    <row r="2224" spans="1:5" x14ac:dyDescent="0.25">
      <c r="A2224" t="str">
        <f t="shared" si="35"/>
        <v>P-2223</v>
      </c>
      <c r="B2224" t="s">
        <v>47</v>
      </c>
      <c r="C2224" t="s">
        <v>2843</v>
      </c>
      <c r="D2224" t="s">
        <v>15</v>
      </c>
      <c r="E2224">
        <v>503100</v>
      </c>
    </row>
    <row r="2225" spans="1:5" x14ac:dyDescent="0.25">
      <c r="A2225" t="str">
        <f t="shared" si="35"/>
        <v>P-2224</v>
      </c>
      <c r="B2225" t="s">
        <v>47</v>
      </c>
      <c r="C2225" t="s">
        <v>2861</v>
      </c>
      <c r="D2225" t="s">
        <v>15</v>
      </c>
      <c r="E2225">
        <v>503100</v>
      </c>
    </row>
    <row r="2226" spans="1:5" x14ac:dyDescent="0.25">
      <c r="A2226" t="str">
        <f t="shared" si="35"/>
        <v>P-2225</v>
      </c>
      <c r="B2226" t="s">
        <v>47</v>
      </c>
      <c r="C2226" t="s">
        <v>2872</v>
      </c>
      <c r="D2226" t="s">
        <v>12</v>
      </c>
      <c r="E2226">
        <v>31500</v>
      </c>
    </row>
    <row r="2227" spans="1:5" x14ac:dyDescent="0.25">
      <c r="A2227" t="str">
        <f t="shared" si="35"/>
        <v>P-2226</v>
      </c>
      <c r="B2227" t="s">
        <v>47</v>
      </c>
      <c r="C2227" t="s">
        <v>2845</v>
      </c>
      <c r="D2227" t="s">
        <v>19</v>
      </c>
      <c r="E2227">
        <v>179100</v>
      </c>
    </row>
    <row r="2228" spans="1:5" x14ac:dyDescent="0.25">
      <c r="A2228" t="str">
        <f t="shared" si="35"/>
        <v>P-2227</v>
      </c>
      <c r="B2228" t="s">
        <v>47</v>
      </c>
      <c r="C2228" t="s">
        <v>2694</v>
      </c>
      <c r="D2228" t="s">
        <v>19</v>
      </c>
      <c r="E2228">
        <v>165000</v>
      </c>
    </row>
    <row r="2229" spans="1:5" x14ac:dyDescent="0.25">
      <c r="A2229" t="str">
        <f t="shared" si="35"/>
        <v>P-2228</v>
      </c>
      <c r="B2229" t="s">
        <v>47</v>
      </c>
      <c r="C2229" t="s">
        <v>2695</v>
      </c>
      <c r="D2229" t="s">
        <v>9</v>
      </c>
      <c r="E2229">
        <v>80000</v>
      </c>
    </row>
    <row r="2230" spans="1:5" x14ac:dyDescent="0.25">
      <c r="A2230" t="str">
        <f t="shared" si="35"/>
        <v>P-2229</v>
      </c>
      <c r="B2230" t="s">
        <v>47</v>
      </c>
      <c r="C2230" t="s">
        <v>2696</v>
      </c>
      <c r="D2230" t="s">
        <v>7</v>
      </c>
      <c r="E2230">
        <v>26100</v>
      </c>
    </row>
    <row r="2231" spans="1:5" x14ac:dyDescent="0.25">
      <c r="A2231" t="str">
        <f t="shared" si="35"/>
        <v>P-2230</v>
      </c>
      <c r="B2231" t="s">
        <v>47</v>
      </c>
      <c r="C2231" t="s">
        <v>2697</v>
      </c>
      <c r="D2231" t="s">
        <v>7</v>
      </c>
      <c r="E2231">
        <v>26100</v>
      </c>
    </row>
    <row r="2232" spans="1:5" x14ac:dyDescent="0.25">
      <c r="A2232" t="str">
        <f t="shared" si="35"/>
        <v>P-2231</v>
      </c>
      <c r="B2232" t="s">
        <v>47</v>
      </c>
      <c r="C2232" t="s">
        <v>2698</v>
      </c>
      <c r="D2232" t="s">
        <v>4</v>
      </c>
      <c r="E2232">
        <v>152100</v>
      </c>
    </row>
    <row r="2233" spans="1:5" x14ac:dyDescent="0.25">
      <c r="A2233" t="str">
        <f t="shared" si="35"/>
        <v>P-2232</v>
      </c>
      <c r="B2233" t="s">
        <v>47</v>
      </c>
      <c r="C2233" t="s">
        <v>2600</v>
      </c>
      <c r="D2233" t="s">
        <v>10</v>
      </c>
      <c r="E2233">
        <v>181300</v>
      </c>
    </row>
    <row r="2234" spans="1:5" x14ac:dyDescent="0.25">
      <c r="A2234" t="str">
        <f t="shared" si="35"/>
        <v>P-2233</v>
      </c>
      <c r="B2234" t="s">
        <v>47</v>
      </c>
      <c r="C2234" t="s">
        <v>2601</v>
      </c>
      <c r="D2234" t="s">
        <v>10</v>
      </c>
      <c r="E2234">
        <v>189000</v>
      </c>
    </row>
    <row r="2235" spans="1:5" x14ac:dyDescent="0.25">
      <c r="A2235" t="str">
        <f t="shared" si="35"/>
        <v>P-2234</v>
      </c>
      <c r="B2235" t="s">
        <v>47</v>
      </c>
      <c r="C2235" t="s">
        <v>2602</v>
      </c>
      <c r="D2235" t="s">
        <v>10</v>
      </c>
      <c r="E2235">
        <v>174300</v>
      </c>
    </row>
    <row r="2236" spans="1:5" x14ac:dyDescent="0.25">
      <c r="A2236" t="str">
        <f t="shared" si="35"/>
        <v>P-2235</v>
      </c>
      <c r="B2236" t="s">
        <v>47</v>
      </c>
      <c r="C2236" t="s">
        <v>2922</v>
      </c>
      <c r="D2236" t="s">
        <v>10</v>
      </c>
      <c r="E2236">
        <v>174300</v>
      </c>
    </row>
    <row r="2237" spans="1:5" x14ac:dyDescent="0.25">
      <c r="A2237" t="str">
        <f t="shared" si="35"/>
        <v>P-2236</v>
      </c>
      <c r="B2237" t="s">
        <v>47</v>
      </c>
      <c r="C2237" t="s">
        <v>2633</v>
      </c>
      <c r="D2237" t="s">
        <v>10</v>
      </c>
      <c r="E2237">
        <v>160300</v>
      </c>
    </row>
    <row r="2238" spans="1:5" x14ac:dyDescent="0.25">
      <c r="A2238" t="str">
        <f t="shared" si="35"/>
        <v>P-2237</v>
      </c>
      <c r="B2238" t="s">
        <v>47</v>
      </c>
      <c r="C2238" t="s">
        <v>2604</v>
      </c>
      <c r="D2238" t="s">
        <v>10</v>
      </c>
      <c r="E2238">
        <v>174300</v>
      </c>
    </row>
    <row r="2239" spans="1:5" x14ac:dyDescent="0.25">
      <c r="A2239" t="str">
        <f t="shared" si="35"/>
        <v>P-2238</v>
      </c>
      <c r="B2239" t="s">
        <v>47</v>
      </c>
      <c r="C2239" t="s">
        <v>2699</v>
      </c>
      <c r="D2239" t="s">
        <v>6</v>
      </c>
      <c r="E2239">
        <v>57600</v>
      </c>
    </row>
    <row r="2240" spans="1:5" x14ac:dyDescent="0.25">
      <c r="A2240" t="str">
        <f t="shared" si="35"/>
        <v>P-2239</v>
      </c>
      <c r="B2240" t="s">
        <v>47</v>
      </c>
      <c r="C2240" t="s">
        <v>2605</v>
      </c>
      <c r="D2240" t="s">
        <v>6</v>
      </c>
      <c r="E2240">
        <v>82800</v>
      </c>
    </row>
    <row r="2241" spans="1:5" x14ac:dyDescent="0.25">
      <c r="A2241" t="str">
        <f t="shared" si="35"/>
        <v>P-2240</v>
      </c>
      <c r="B2241" t="s">
        <v>47</v>
      </c>
      <c r="C2241" t="s">
        <v>2606</v>
      </c>
      <c r="D2241" t="s">
        <v>6</v>
      </c>
      <c r="E2241">
        <v>82800</v>
      </c>
    </row>
    <row r="2242" spans="1:5" x14ac:dyDescent="0.25">
      <c r="A2242" t="str">
        <f t="shared" si="35"/>
        <v>P-2241</v>
      </c>
      <c r="B2242" t="s">
        <v>47</v>
      </c>
      <c r="C2242" t="s">
        <v>2700</v>
      </c>
      <c r="D2242" t="s">
        <v>6</v>
      </c>
      <c r="E2242">
        <v>82800</v>
      </c>
    </row>
    <row r="2243" spans="1:5" x14ac:dyDescent="0.25">
      <c r="A2243" t="str">
        <f t="shared" si="35"/>
        <v>P-2242</v>
      </c>
      <c r="B2243" t="s">
        <v>47</v>
      </c>
      <c r="C2243" t="s">
        <v>2607</v>
      </c>
      <c r="D2243" t="s">
        <v>6</v>
      </c>
      <c r="E2243">
        <v>82800</v>
      </c>
    </row>
    <row r="2244" spans="1:5" x14ac:dyDescent="0.25">
      <c r="A2244" t="str">
        <f t="shared" si="35"/>
        <v>P-2243</v>
      </c>
      <c r="B2244" t="s">
        <v>47</v>
      </c>
      <c r="C2244" t="s">
        <v>2701</v>
      </c>
      <c r="D2244" t="s">
        <v>6</v>
      </c>
      <c r="E2244">
        <v>39600</v>
      </c>
    </row>
    <row r="2245" spans="1:5" x14ac:dyDescent="0.25">
      <c r="A2245" t="str">
        <f t="shared" si="35"/>
        <v>P-2244</v>
      </c>
      <c r="B2245" t="s">
        <v>47</v>
      </c>
      <c r="C2245" t="s">
        <v>2702</v>
      </c>
      <c r="D2245" t="s">
        <v>6</v>
      </c>
      <c r="E2245">
        <v>39600</v>
      </c>
    </row>
    <row r="2246" spans="1:5" x14ac:dyDescent="0.25">
      <c r="A2246" t="str">
        <f t="shared" si="35"/>
        <v>P-2245</v>
      </c>
      <c r="B2246" t="s">
        <v>47</v>
      </c>
      <c r="C2246" t="s">
        <v>2703</v>
      </c>
      <c r="D2246" t="s">
        <v>6</v>
      </c>
      <c r="E2246">
        <v>39600</v>
      </c>
    </row>
    <row r="2247" spans="1:5" x14ac:dyDescent="0.25">
      <c r="A2247" t="str">
        <f t="shared" si="35"/>
        <v>P-2246</v>
      </c>
      <c r="B2247" t="s">
        <v>47</v>
      </c>
      <c r="C2247" t="s">
        <v>2704</v>
      </c>
      <c r="D2247" t="s">
        <v>6</v>
      </c>
      <c r="E2247">
        <v>39600</v>
      </c>
    </row>
    <row r="2248" spans="1:5" x14ac:dyDescent="0.25">
      <c r="A2248" t="str">
        <f t="shared" si="35"/>
        <v>P-2247</v>
      </c>
      <c r="B2248" t="s">
        <v>47</v>
      </c>
      <c r="C2248" t="s">
        <v>2705</v>
      </c>
      <c r="D2248" t="s">
        <v>6</v>
      </c>
      <c r="E2248">
        <v>39600</v>
      </c>
    </row>
    <row r="2249" spans="1:5" x14ac:dyDescent="0.25">
      <c r="A2249" t="str">
        <f t="shared" si="35"/>
        <v>P-2248</v>
      </c>
      <c r="B2249" t="s">
        <v>47</v>
      </c>
      <c r="C2249" t="s">
        <v>2706</v>
      </c>
      <c r="D2249" t="s">
        <v>6</v>
      </c>
      <c r="E2249">
        <v>39600</v>
      </c>
    </row>
    <row r="2250" spans="1:5" x14ac:dyDescent="0.25">
      <c r="A2250" t="str">
        <f t="shared" si="35"/>
        <v>P-2249</v>
      </c>
      <c r="B2250" t="s">
        <v>47</v>
      </c>
      <c r="C2250" t="s">
        <v>2707</v>
      </c>
      <c r="D2250" t="s">
        <v>6</v>
      </c>
      <c r="E2250">
        <v>39600</v>
      </c>
    </row>
    <row r="2251" spans="1:5" x14ac:dyDescent="0.25">
      <c r="A2251" t="str">
        <f t="shared" si="35"/>
        <v>P-2250</v>
      </c>
      <c r="B2251" t="s">
        <v>47</v>
      </c>
      <c r="C2251" t="s">
        <v>2708</v>
      </c>
      <c r="D2251" t="s">
        <v>6</v>
      </c>
      <c r="E2251">
        <v>39600</v>
      </c>
    </row>
    <row r="2252" spans="1:5" x14ac:dyDescent="0.25">
      <c r="A2252" t="str">
        <f t="shared" ref="A2252:A2315" si="36">"P-"&amp;ROW()-1</f>
        <v>P-2251</v>
      </c>
      <c r="B2252" t="s">
        <v>47</v>
      </c>
      <c r="C2252" t="s">
        <v>2709</v>
      </c>
      <c r="D2252" t="s">
        <v>6</v>
      </c>
      <c r="E2252">
        <v>39600</v>
      </c>
    </row>
    <row r="2253" spans="1:5" x14ac:dyDescent="0.25">
      <c r="A2253" t="str">
        <f t="shared" si="36"/>
        <v>P-2252</v>
      </c>
      <c r="B2253" t="s">
        <v>47</v>
      </c>
      <c r="C2253" t="s">
        <v>2710</v>
      </c>
      <c r="D2253" t="s">
        <v>6</v>
      </c>
      <c r="E2253">
        <v>39600</v>
      </c>
    </row>
    <row r="2254" spans="1:5" x14ac:dyDescent="0.25">
      <c r="A2254" t="str">
        <f t="shared" si="36"/>
        <v>P-2253</v>
      </c>
      <c r="B2254" t="s">
        <v>47</v>
      </c>
      <c r="C2254" t="s">
        <v>2711</v>
      </c>
      <c r="D2254" t="s">
        <v>6</v>
      </c>
      <c r="E2254">
        <v>39600</v>
      </c>
    </row>
    <row r="2255" spans="1:5" x14ac:dyDescent="0.25">
      <c r="A2255" t="str">
        <f t="shared" si="36"/>
        <v>P-2254</v>
      </c>
      <c r="B2255" t="s">
        <v>47</v>
      </c>
      <c r="C2255" t="s">
        <v>2712</v>
      </c>
      <c r="D2255" t="s">
        <v>6</v>
      </c>
      <c r="E2255">
        <v>39600</v>
      </c>
    </row>
    <row r="2256" spans="1:5" x14ac:dyDescent="0.25">
      <c r="A2256" t="str">
        <f t="shared" si="36"/>
        <v>P-2255</v>
      </c>
      <c r="B2256" t="s">
        <v>47</v>
      </c>
      <c r="C2256" t="s">
        <v>2713</v>
      </c>
      <c r="D2256" t="s">
        <v>6</v>
      </c>
      <c r="E2256">
        <v>39600</v>
      </c>
    </row>
    <row r="2257" spans="1:5" x14ac:dyDescent="0.25">
      <c r="A2257" t="str">
        <f t="shared" si="36"/>
        <v>P-2256</v>
      </c>
      <c r="B2257" t="s">
        <v>47</v>
      </c>
      <c r="C2257" t="s">
        <v>2714</v>
      </c>
      <c r="D2257" t="s">
        <v>6</v>
      </c>
      <c r="E2257">
        <v>39600</v>
      </c>
    </row>
    <row r="2258" spans="1:5" x14ac:dyDescent="0.25">
      <c r="A2258" t="str">
        <f t="shared" si="36"/>
        <v>P-2257</v>
      </c>
      <c r="B2258" t="s">
        <v>47</v>
      </c>
      <c r="C2258" t="s">
        <v>2716</v>
      </c>
      <c r="D2258" t="s">
        <v>10</v>
      </c>
      <c r="E2258">
        <v>162000</v>
      </c>
    </row>
    <row r="2259" spans="1:5" x14ac:dyDescent="0.25">
      <c r="A2259" t="str">
        <f t="shared" si="36"/>
        <v>P-2258</v>
      </c>
      <c r="B2259" t="s">
        <v>47</v>
      </c>
      <c r="C2259" t="s">
        <v>2717</v>
      </c>
      <c r="D2259" t="s">
        <v>4</v>
      </c>
      <c r="E2259">
        <v>123300</v>
      </c>
    </row>
    <row r="2260" spans="1:5" x14ac:dyDescent="0.25">
      <c r="A2260" t="str">
        <f t="shared" si="36"/>
        <v>P-2259</v>
      </c>
      <c r="B2260" t="s">
        <v>47</v>
      </c>
      <c r="C2260" t="s">
        <v>2720</v>
      </c>
      <c r="D2260" t="s">
        <v>14</v>
      </c>
      <c r="E2260">
        <v>225000</v>
      </c>
    </row>
    <row r="2261" spans="1:5" x14ac:dyDescent="0.25">
      <c r="A2261" t="str">
        <f t="shared" si="36"/>
        <v>P-2260</v>
      </c>
      <c r="B2261" t="s">
        <v>47</v>
      </c>
      <c r="C2261" t="s">
        <v>2721</v>
      </c>
      <c r="D2261" t="s">
        <v>14</v>
      </c>
      <c r="E2261">
        <v>328500</v>
      </c>
    </row>
    <row r="2262" spans="1:5" x14ac:dyDescent="0.25">
      <c r="A2262" t="str">
        <f t="shared" si="36"/>
        <v>P-2261</v>
      </c>
      <c r="B2262" t="s">
        <v>47</v>
      </c>
      <c r="C2262" t="s">
        <v>2870</v>
      </c>
      <c r="D2262" t="s">
        <v>15</v>
      </c>
      <c r="E2262">
        <v>584100</v>
      </c>
    </row>
    <row r="2263" spans="1:5" x14ac:dyDescent="0.25">
      <c r="A2263" t="str">
        <f t="shared" si="36"/>
        <v>P-2262</v>
      </c>
      <c r="B2263" t="s">
        <v>47</v>
      </c>
      <c r="C2263" t="s">
        <v>2722</v>
      </c>
      <c r="D2263" t="s">
        <v>3</v>
      </c>
      <c r="E2263">
        <v>45000</v>
      </c>
    </row>
    <row r="2264" spans="1:5" x14ac:dyDescent="0.25">
      <c r="A2264" t="str">
        <f t="shared" si="36"/>
        <v>P-2263</v>
      </c>
      <c r="B2264" t="s">
        <v>47</v>
      </c>
      <c r="C2264" t="s">
        <v>2608</v>
      </c>
      <c r="D2264" t="s">
        <v>3</v>
      </c>
      <c r="E2264">
        <v>25200</v>
      </c>
    </row>
    <row r="2265" spans="1:5" x14ac:dyDescent="0.25">
      <c r="A2265" t="str">
        <f t="shared" si="36"/>
        <v>P-2264</v>
      </c>
      <c r="B2265" t="s">
        <v>47</v>
      </c>
      <c r="C2265" t="s">
        <v>2723</v>
      </c>
      <c r="D2265" t="s">
        <v>3</v>
      </c>
      <c r="E2265">
        <v>31500</v>
      </c>
    </row>
    <row r="2266" spans="1:5" x14ac:dyDescent="0.25">
      <c r="A2266" t="str">
        <f t="shared" si="36"/>
        <v>P-2265</v>
      </c>
      <c r="B2266" t="s">
        <v>47</v>
      </c>
      <c r="C2266" t="s">
        <v>2724</v>
      </c>
      <c r="D2266" t="s">
        <v>3</v>
      </c>
      <c r="E2266">
        <v>22500</v>
      </c>
    </row>
    <row r="2267" spans="1:5" x14ac:dyDescent="0.25">
      <c r="A2267" t="str">
        <f t="shared" si="36"/>
        <v>P-2266</v>
      </c>
      <c r="B2267" t="s">
        <v>47</v>
      </c>
      <c r="C2267" t="s">
        <v>2634</v>
      </c>
      <c r="D2267" t="s">
        <v>15</v>
      </c>
      <c r="E2267">
        <v>90300</v>
      </c>
    </row>
    <row r="2268" spans="1:5" x14ac:dyDescent="0.25">
      <c r="A2268" t="str">
        <f t="shared" si="36"/>
        <v>P-2267</v>
      </c>
      <c r="B2268" t="s">
        <v>47</v>
      </c>
      <c r="C2268" t="s">
        <v>2923</v>
      </c>
      <c r="D2268" t="s">
        <v>15</v>
      </c>
      <c r="E2268">
        <v>90300</v>
      </c>
    </row>
    <row r="2269" spans="1:5" x14ac:dyDescent="0.25">
      <c r="A2269" t="str">
        <f t="shared" si="36"/>
        <v>P-2268</v>
      </c>
      <c r="B2269" t="s">
        <v>47</v>
      </c>
      <c r="C2269" t="s">
        <v>2725</v>
      </c>
      <c r="D2269" t="s">
        <v>4</v>
      </c>
      <c r="E2269">
        <v>74700</v>
      </c>
    </row>
    <row r="2270" spans="1:5" x14ac:dyDescent="0.25">
      <c r="A2270" t="str">
        <f t="shared" si="36"/>
        <v>P-2269</v>
      </c>
      <c r="B2270" t="s">
        <v>47</v>
      </c>
      <c r="C2270" t="s">
        <v>2726</v>
      </c>
      <c r="D2270" t="s">
        <v>20</v>
      </c>
      <c r="E2270">
        <v>37350</v>
      </c>
    </row>
    <row r="2271" spans="1:5" x14ac:dyDescent="0.25">
      <c r="A2271" t="str">
        <f t="shared" si="36"/>
        <v>P-2270</v>
      </c>
      <c r="B2271" t="s">
        <v>47</v>
      </c>
      <c r="C2271" t="s">
        <v>2728</v>
      </c>
      <c r="D2271" t="s">
        <v>7</v>
      </c>
      <c r="E2271">
        <v>13500</v>
      </c>
    </row>
    <row r="2272" spans="1:5" x14ac:dyDescent="0.25">
      <c r="A2272" t="str">
        <f t="shared" si="36"/>
        <v>P-2271</v>
      </c>
      <c r="B2272" t="s">
        <v>47</v>
      </c>
      <c r="C2272" t="s">
        <v>2729</v>
      </c>
      <c r="D2272" t="s">
        <v>7</v>
      </c>
      <c r="E2272">
        <v>13500</v>
      </c>
    </row>
    <row r="2273" spans="1:5" x14ac:dyDescent="0.25">
      <c r="A2273" t="str">
        <f t="shared" si="36"/>
        <v>P-2272</v>
      </c>
      <c r="B2273" t="s">
        <v>47</v>
      </c>
      <c r="C2273" t="s">
        <v>2731</v>
      </c>
      <c r="D2273" t="s">
        <v>7</v>
      </c>
      <c r="E2273">
        <v>22500</v>
      </c>
    </row>
    <row r="2274" spans="1:5" x14ac:dyDescent="0.25">
      <c r="A2274" t="str">
        <f t="shared" si="36"/>
        <v>P-2273</v>
      </c>
      <c r="B2274" t="s">
        <v>47</v>
      </c>
      <c r="C2274" t="s">
        <v>2733</v>
      </c>
      <c r="D2274" t="s">
        <v>7</v>
      </c>
      <c r="E2274">
        <v>15300</v>
      </c>
    </row>
    <row r="2275" spans="1:5" x14ac:dyDescent="0.25">
      <c r="A2275" t="str">
        <f t="shared" si="36"/>
        <v>P-2274</v>
      </c>
      <c r="B2275" t="s">
        <v>47</v>
      </c>
      <c r="C2275" t="s">
        <v>2734</v>
      </c>
      <c r="D2275" t="s">
        <v>20</v>
      </c>
      <c r="E2275">
        <v>243000</v>
      </c>
    </row>
    <row r="2276" spans="1:5" x14ac:dyDescent="0.25">
      <c r="A2276" t="str">
        <f t="shared" si="36"/>
        <v>P-2275</v>
      </c>
      <c r="B2276" t="s">
        <v>47</v>
      </c>
      <c r="C2276" t="s">
        <v>2735</v>
      </c>
      <c r="D2276" t="s">
        <v>9</v>
      </c>
      <c r="E2276">
        <v>40500</v>
      </c>
    </row>
    <row r="2277" spans="1:5" x14ac:dyDescent="0.25">
      <c r="A2277" t="str">
        <f t="shared" si="36"/>
        <v>P-2276</v>
      </c>
      <c r="B2277" t="s">
        <v>47</v>
      </c>
      <c r="C2277" t="s">
        <v>2825</v>
      </c>
      <c r="D2277" t="s">
        <v>9</v>
      </c>
      <c r="E2277">
        <v>40500</v>
      </c>
    </row>
    <row r="2278" spans="1:5" x14ac:dyDescent="0.25">
      <c r="A2278" t="str">
        <f t="shared" si="36"/>
        <v>P-2277</v>
      </c>
      <c r="B2278" t="s">
        <v>47</v>
      </c>
      <c r="C2278" t="s">
        <v>2847</v>
      </c>
      <c r="D2278" t="s">
        <v>20</v>
      </c>
      <c r="E2278">
        <v>386100</v>
      </c>
    </row>
    <row r="2279" spans="1:5" x14ac:dyDescent="0.25">
      <c r="A2279" t="str">
        <f t="shared" si="36"/>
        <v>P-2278</v>
      </c>
      <c r="B2279" t="s">
        <v>47</v>
      </c>
      <c r="C2279" t="s">
        <v>2739</v>
      </c>
      <c r="D2279" t="s">
        <v>6</v>
      </c>
      <c r="E2279">
        <v>40500</v>
      </c>
    </row>
    <row r="2280" spans="1:5" x14ac:dyDescent="0.25">
      <c r="A2280" t="str">
        <f t="shared" si="36"/>
        <v>P-2279</v>
      </c>
      <c r="B2280" t="s">
        <v>47</v>
      </c>
      <c r="C2280" t="s">
        <v>2957</v>
      </c>
      <c r="D2280" t="s">
        <v>24</v>
      </c>
      <c r="E2280">
        <v>97300</v>
      </c>
    </row>
    <row r="2281" spans="1:5" x14ac:dyDescent="0.25">
      <c r="A2281" t="str">
        <f t="shared" si="36"/>
        <v>P-2280</v>
      </c>
      <c r="B2281" t="s">
        <v>47</v>
      </c>
      <c r="C2281" t="s">
        <v>2826</v>
      </c>
      <c r="D2281" t="s">
        <v>4</v>
      </c>
      <c r="E2281">
        <v>62100</v>
      </c>
    </row>
    <row r="2282" spans="1:5" x14ac:dyDescent="0.25">
      <c r="A2282" t="str">
        <f t="shared" si="36"/>
        <v>P-2281</v>
      </c>
      <c r="B2282" t="s">
        <v>47</v>
      </c>
      <c r="C2282" t="s">
        <v>2940</v>
      </c>
      <c r="D2282" t="s">
        <v>27</v>
      </c>
      <c r="E2282">
        <v>2030000</v>
      </c>
    </row>
    <row r="2283" spans="1:5" x14ac:dyDescent="0.25">
      <c r="A2283" t="str">
        <f t="shared" si="36"/>
        <v>P-2282</v>
      </c>
      <c r="B2283" t="s">
        <v>47</v>
      </c>
      <c r="C2283" t="s">
        <v>2741</v>
      </c>
      <c r="D2283" t="s">
        <v>18</v>
      </c>
      <c r="E2283">
        <v>144000</v>
      </c>
    </row>
    <row r="2284" spans="1:5" x14ac:dyDescent="0.25">
      <c r="A2284" t="str">
        <f t="shared" si="36"/>
        <v>P-2283</v>
      </c>
      <c r="B2284" t="s">
        <v>47</v>
      </c>
      <c r="C2284" t="s">
        <v>2609</v>
      </c>
      <c r="D2284" t="s">
        <v>26</v>
      </c>
      <c r="E2284">
        <v>349300</v>
      </c>
    </row>
    <row r="2285" spans="1:5" x14ac:dyDescent="0.25">
      <c r="A2285" t="str">
        <f t="shared" si="36"/>
        <v>P-2284</v>
      </c>
      <c r="B2285" t="s">
        <v>47</v>
      </c>
      <c r="C2285" t="s">
        <v>2742</v>
      </c>
      <c r="D2285" t="s">
        <v>13</v>
      </c>
      <c r="E2285">
        <v>225000</v>
      </c>
    </row>
    <row r="2286" spans="1:5" x14ac:dyDescent="0.25">
      <c r="A2286" t="str">
        <f t="shared" si="36"/>
        <v>P-2285</v>
      </c>
      <c r="B2286" t="s">
        <v>47</v>
      </c>
      <c r="C2286" t="s">
        <v>2743</v>
      </c>
      <c r="D2286" t="s">
        <v>5</v>
      </c>
      <c r="E2286">
        <v>65700</v>
      </c>
    </row>
    <row r="2287" spans="1:5" x14ac:dyDescent="0.25">
      <c r="A2287" t="str">
        <f t="shared" si="36"/>
        <v>P-2286</v>
      </c>
      <c r="B2287" t="s">
        <v>47</v>
      </c>
      <c r="C2287" t="s">
        <v>2744</v>
      </c>
      <c r="D2287" t="s">
        <v>5</v>
      </c>
      <c r="E2287">
        <v>49500</v>
      </c>
    </row>
    <row r="2288" spans="1:5" x14ac:dyDescent="0.25">
      <c r="A2288" t="str">
        <f t="shared" si="36"/>
        <v>P-2287</v>
      </c>
      <c r="B2288" t="s">
        <v>47</v>
      </c>
      <c r="C2288" t="s">
        <v>2958</v>
      </c>
      <c r="D2288" t="s">
        <v>5</v>
      </c>
      <c r="E2288">
        <v>48300</v>
      </c>
    </row>
    <row r="2289" spans="1:5" x14ac:dyDescent="0.25">
      <c r="A2289" t="str">
        <f t="shared" si="36"/>
        <v>P-2288</v>
      </c>
      <c r="B2289" t="s">
        <v>47</v>
      </c>
      <c r="C2289" t="s">
        <v>2745</v>
      </c>
      <c r="D2289" t="s">
        <v>5</v>
      </c>
      <c r="E2289">
        <v>93150</v>
      </c>
    </row>
    <row r="2290" spans="1:5" x14ac:dyDescent="0.25">
      <c r="A2290" t="str">
        <f t="shared" si="36"/>
        <v>P-2289</v>
      </c>
      <c r="B2290" t="s">
        <v>47</v>
      </c>
      <c r="C2290" t="s">
        <v>2746</v>
      </c>
      <c r="D2290" t="s">
        <v>13</v>
      </c>
      <c r="E2290">
        <v>47700</v>
      </c>
    </row>
    <row r="2291" spans="1:5" x14ac:dyDescent="0.25">
      <c r="A2291" t="str">
        <f t="shared" si="36"/>
        <v>P-2290</v>
      </c>
      <c r="B2291" t="s">
        <v>47</v>
      </c>
      <c r="C2291" t="s">
        <v>2636</v>
      </c>
      <c r="D2291" t="s">
        <v>13</v>
      </c>
      <c r="E2291">
        <v>52500</v>
      </c>
    </row>
    <row r="2292" spans="1:5" x14ac:dyDescent="0.25">
      <c r="A2292" t="str">
        <f t="shared" si="36"/>
        <v>P-2291</v>
      </c>
      <c r="B2292" t="s">
        <v>47</v>
      </c>
      <c r="C2292" t="s">
        <v>2610</v>
      </c>
      <c r="D2292" t="s">
        <v>8</v>
      </c>
      <c r="E2292">
        <v>83300</v>
      </c>
    </row>
    <row r="2293" spans="1:5" x14ac:dyDescent="0.25">
      <c r="A2293" t="str">
        <f t="shared" si="36"/>
        <v>P-2292</v>
      </c>
      <c r="B2293" t="s">
        <v>47</v>
      </c>
      <c r="C2293" t="s">
        <v>2747</v>
      </c>
      <c r="D2293" t="s">
        <v>8</v>
      </c>
      <c r="E2293">
        <v>83300</v>
      </c>
    </row>
    <row r="2294" spans="1:5" x14ac:dyDescent="0.25">
      <c r="A2294" t="str">
        <f t="shared" si="36"/>
        <v>P-2293</v>
      </c>
      <c r="B2294" t="s">
        <v>47</v>
      </c>
      <c r="C2294" t="s">
        <v>2748</v>
      </c>
      <c r="D2294" t="s">
        <v>8</v>
      </c>
      <c r="E2294">
        <v>160300</v>
      </c>
    </row>
    <row r="2295" spans="1:5" x14ac:dyDescent="0.25">
      <c r="A2295" t="str">
        <f t="shared" si="36"/>
        <v>P-2294</v>
      </c>
      <c r="B2295" t="s">
        <v>47</v>
      </c>
      <c r="C2295" t="s">
        <v>2749</v>
      </c>
      <c r="D2295" t="s">
        <v>8</v>
      </c>
      <c r="E2295">
        <v>162000</v>
      </c>
    </row>
    <row r="2296" spans="1:5" x14ac:dyDescent="0.25">
      <c r="A2296" t="str">
        <f t="shared" si="36"/>
        <v>P-2295</v>
      </c>
      <c r="B2296" t="s">
        <v>47</v>
      </c>
      <c r="C2296" t="s">
        <v>2751</v>
      </c>
      <c r="D2296" t="s">
        <v>5</v>
      </c>
      <c r="E2296">
        <v>314100</v>
      </c>
    </row>
    <row r="2297" spans="1:5" x14ac:dyDescent="0.25">
      <c r="A2297" t="str">
        <f t="shared" si="36"/>
        <v>P-2296</v>
      </c>
      <c r="B2297" t="s">
        <v>47</v>
      </c>
      <c r="C2297" t="s">
        <v>2827</v>
      </c>
      <c r="D2297" t="s">
        <v>5</v>
      </c>
      <c r="E2297">
        <v>243000</v>
      </c>
    </row>
    <row r="2298" spans="1:5" x14ac:dyDescent="0.25">
      <c r="A2298" t="str">
        <f t="shared" si="36"/>
        <v>P-2297</v>
      </c>
      <c r="B2298" t="s">
        <v>47</v>
      </c>
      <c r="C2298" t="s">
        <v>2752</v>
      </c>
      <c r="D2298" t="s">
        <v>5</v>
      </c>
      <c r="E2298">
        <v>44100</v>
      </c>
    </row>
    <row r="2299" spans="1:5" x14ac:dyDescent="0.25">
      <c r="A2299" t="str">
        <f t="shared" si="36"/>
        <v>P-2298</v>
      </c>
      <c r="B2299" t="s">
        <v>47</v>
      </c>
      <c r="C2299" t="s">
        <v>2753</v>
      </c>
      <c r="D2299" t="s">
        <v>5</v>
      </c>
      <c r="E2299">
        <v>49500</v>
      </c>
    </row>
    <row r="2300" spans="1:5" x14ac:dyDescent="0.25">
      <c r="A2300" t="str">
        <f t="shared" si="36"/>
        <v>P-2299</v>
      </c>
      <c r="B2300" t="s">
        <v>47</v>
      </c>
      <c r="C2300" t="s">
        <v>2941</v>
      </c>
      <c r="D2300" t="s">
        <v>5</v>
      </c>
      <c r="E2300">
        <v>48300</v>
      </c>
    </row>
    <row r="2301" spans="1:5" x14ac:dyDescent="0.25">
      <c r="A2301" t="str">
        <f t="shared" si="36"/>
        <v>P-2300</v>
      </c>
      <c r="B2301" t="s">
        <v>47</v>
      </c>
      <c r="C2301" t="s">
        <v>2754</v>
      </c>
      <c r="D2301" t="s">
        <v>5</v>
      </c>
      <c r="E2301">
        <v>98100</v>
      </c>
    </row>
    <row r="2302" spans="1:5" x14ac:dyDescent="0.25">
      <c r="A2302" t="str">
        <f t="shared" si="36"/>
        <v>P-2301</v>
      </c>
      <c r="B2302" t="s">
        <v>47</v>
      </c>
      <c r="C2302" t="s">
        <v>2637</v>
      </c>
      <c r="D2302" t="s">
        <v>5</v>
      </c>
      <c r="E2302">
        <v>89100</v>
      </c>
    </row>
    <row r="2303" spans="1:5" x14ac:dyDescent="0.25">
      <c r="A2303" t="str">
        <f t="shared" si="36"/>
        <v>P-2302</v>
      </c>
      <c r="B2303" t="s">
        <v>47</v>
      </c>
      <c r="C2303" t="s">
        <v>2942</v>
      </c>
      <c r="D2303" t="s">
        <v>5</v>
      </c>
      <c r="E2303">
        <v>90300</v>
      </c>
    </row>
    <row r="2304" spans="1:5" x14ac:dyDescent="0.25">
      <c r="A2304" t="str">
        <f t="shared" si="36"/>
        <v>P-2303</v>
      </c>
      <c r="B2304" t="s">
        <v>47</v>
      </c>
      <c r="C2304" t="s">
        <v>2755</v>
      </c>
      <c r="D2304" t="s">
        <v>5</v>
      </c>
      <c r="E2304">
        <v>98100</v>
      </c>
    </row>
    <row r="2305" spans="1:5" x14ac:dyDescent="0.25">
      <c r="A2305" t="str">
        <f t="shared" si="36"/>
        <v>P-2304</v>
      </c>
      <c r="B2305" t="s">
        <v>47</v>
      </c>
      <c r="C2305" t="s">
        <v>2756</v>
      </c>
      <c r="D2305" t="s">
        <v>9</v>
      </c>
      <c r="E2305">
        <v>115200</v>
      </c>
    </row>
    <row r="2306" spans="1:5" x14ac:dyDescent="0.25">
      <c r="A2306" t="str">
        <f t="shared" si="36"/>
        <v>P-2305</v>
      </c>
      <c r="B2306" t="s">
        <v>47</v>
      </c>
      <c r="C2306" t="s">
        <v>2757</v>
      </c>
      <c r="D2306" t="s">
        <v>15</v>
      </c>
      <c r="E2306">
        <v>60750</v>
      </c>
    </row>
    <row r="2307" spans="1:5" x14ac:dyDescent="0.25">
      <c r="A2307" t="str">
        <f t="shared" si="36"/>
        <v>P-2306</v>
      </c>
      <c r="B2307" t="s">
        <v>47</v>
      </c>
      <c r="C2307" t="s">
        <v>2759</v>
      </c>
      <c r="D2307" t="s">
        <v>15</v>
      </c>
      <c r="E2307">
        <v>60750</v>
      </c>
    </row>
    <row r="2308" spans="1:5" x14ac:dyDescent="0.25">
      <c r="A2308" t="str">
        <f t="shared" si="36"/>
        <v>P-2307</v>
      </c>
      <c r="B2308" t="s">
        <v>47</v>
      </c>
      <c r="C2308" t="s">
        <v>2760</v>
      </c>
      <c r="D2308" t="s">
        <v>15</v>
      </c>
      <c r="E2308">
        <v>65700</v>
      </c>
    </row>
    <row r="2309" spans="1:5" x14ac:dyDescent="0.25">
      <c r="A2309" t="str">
        <f t="shared" si="36"/>
        <v>P-2308</v>
      </c>
      <c r="B2309" t="s">
        <v>47</v>
      </c>
      <c r="C2309" t="s">
        <v>2761</v>
      </c>
      <c r="D2309" t="s">
        <v>15</v>
      </c>
      <c r="E2309">
        <v>73800</v>
      </c>
    </row>
    <row r="2310" spans="1:5" x14ac:dyDescent="0.25">
      <c r="A2310" t="str">
        <f t="shared" si="36"/>
        <v>P-2309</v>
      </c>
      <c r="B2310" t="s">
        <v>47</v>
      </c>
      <c r="C2310" t="s">
        <v>2762</v>
      </c>
      <c r="D2310" t="s">
        <v>15</v>
      </c>
      <c r="E2310">
        <v>73800</v>
      </c>
    </row>
    <row r="2311" spans="1:5" x14ac:dyDescent="0.25">
      <c r="A2311" t="str">
        <f t="shared" si="36"/>
        <v>P-2310</v>
      </c>
      <c r="B2311" t="s">
        <v>47</v>
      </c>
      <c r="C2311" t="s">
        <v>2612</v>
      </c>
      <c r="D2311" t="s">
        <v>21</v>
      </c>
      <c r="E2311">
        <v>145800</v>
      </c>
    </row>
    <row r="2312" spans="1:5" x14ac:dyDescent="0.25">
      <c r="A2312" t="str">
        <f t="shared" si="36"/>
        <v>P-2311</v>
      </c>
      <c r="B2312" t="s">
        <v>47</v>
      </c>
      <c r="C2312" t="s">
        <v>2763</v>
      </c>
      <c r="D2312" t="s">
        <v>15</v>
      </c>
      <c r="E2312">
        <v>40500</v>
      </c>
    </row>
    <row r="2313" spans="1:5" x14ac:dyDescent="0.25">
      <c r="A2313" t="str">
        <f t="shared" si="36"/>
        <v>P-2312</v>
      </c>
      <c r="B2313" t="s">
        <v>47</v>
      </c>
      <c r="C2313" t="s">
        <v>2764</v>
      </c>
      <c r="D2313" t="s">
        <v>7</v>
      </c>
      <c r="E2313">
        <v>81000</v>
      </c>
    </row>
    <row r="2314" spans="1:5" x14ac:dyDescent="0.25">
      <c r="A2314" t="str">
        <f t="shared" si="36"/>
        <v>P-2313</v>
      </c>
      <c r="B2314" t="s">
        <v>47</v>
      </c>
      <c r="C2314" t="s">
        <v>2613</v>
      </c>
      <c r="D2314" t="s">
        <v>11</v>
      </c>
      <c r="E2314">
        <v>76300</v>
      </c>
    </row>
    <row r="2315" spans="1:5" x14ac:dyDescent="0.25">
      <c r="A2315" t="str">
        <f t="shared" si="36"/>
        <v>P-2314</v>
      </c>
      <c r="B2315" t="s">
        <v>47</v>
      </c>
      <c r="C2315" t="s">
        <v>2638</v>
      </c>
      <c r="D2315" t="s">
        <v>21</v>
      </c>
      <c r="E2315">
        <v>145800</v>
      </c>
    </row>
    <row r="2316" spans="1:5" x14ac:dyDescent="0.25">
      <c r="A2316" t="str">
        <f t="shared" ref="A2316:A2379" si="37">"P-"&amp;ROW()-1</f>
        <v>P-2315</v>
      </c>
      <c r="B2316" t="s">
        <v>47</v>
      </c>
      <c r="C2316" t="s">
        <v>2614</v>
      </c>
      <c r="D2316" t="s">
        <v>21</v>
      </c>
      <c r="E2316">
        <v>265300</v>
      </c>
    </row>
    <row r="2317" spans="1:5" x14ac:dyDescent="0.25">
      <c r="A2317" t="str">
        <f t="shared" si="37"/>
        <v>P-2316</v>
      </c>
      <c r="B2317" t="s">
        <v>47</v>
      </c>
      <c r="C2317" t="s">
        <v>2615</v>
      </c>
      <c r="D2317" t="s">
        <v>21</v>
      </c>
      <c r="E2317">
        <v>247500</v>
      </c>
    </row>
    <row r="2318" spans="1:5" x14ac:dyDescent="0.25">
      <c r="A2318" t="str">
        <f t="shared" si="37"/>
        <v>P-2317</v>
      </c>
      <c r="B2318" t="s">
        <v>47</v>
      </c>
      <c r="C2318" t="s">
        <v>2944</v>
      </c>
      <c r="D2318" t="s">
        <v>21</v>
      </c>
      <c r="E2318">
        <v>244300</v>
      </c>
    </row>
    <row r="2319" spans="1:5" x14ac:dyDescent="0.25">
      <c r="A2319" t="str">
        <f t="shared" si="37"/>
        <v>P-2318</v>
      </c>
      <c r="B2319" t="s">
        <v>47</v>
      </c>
      <c r="C2319" t="s">
        <v>2765</v>
      </c>
      <c r="D2319" t="s">
        <v>17</v>
      </c>
      <c r="E2319">
        <v>148500</v>
      </c>
    </row>
    <row r="2320" spans="1:5" x14ac:dyDescent="0.25">
      <c r="A2320" t="str">
        <f t="shared" si="37"/>
        <v>P-2319</v>
      </c>
      <c r="B2320" t="s">
        <v>47</v>
      </c>
      <c r="C2320" t="s">
        <v>2766</v>
      </c>
      <c r="D2320" t="s">
        <v>17</v>
      </c>
      <c r="E2320">
        <v>314100</v>
      </c>
    </row>
    <row r="2321" spans="1:5" x14ac:dyDescent="0.25">
      <c r="A2321" t="str">
        <f t="shared" si="37"/>
        <v>P-2320</v>
      </c>
      <c r="B2321" t="s">
        <v>47</v>
      </c>
      <c r="C2321" t="s">
        <v>2849</v>
      </c>
      <c r="D2321" t="s">
        <v>17</v>
      </c>
      <c r="E2321">
        <v>98100</v>
      </c>
    </row>
    <row r="2322" spans="1:5" x14ac:dyDescent="0.25">
      <c r="A2322" t="str">
        <f t="shared" si="37"/>
        <v>P-2321</v>
      </c>
      <c r="B2322" t="s">
        <v>47</v>
      </c>
      <c r="C2322" t="s">
        <v>2767</v>
      </c>
      <c r="D2322" t="s">
        <v>17</v>
      </c>
      <c r="E2322">
        <v>116100</v>
      </c>
    </row>
    <row r="2323" spans="1:5" x14ac:dyDescent="0.25">
      <c r="A2323" t="str">
        <f t="shared" si="37"/>
        <v>P-2322</v>
      </c>
      <c r="B2323" t="s">
        <v>47</v>
      </c>
      <c r="C2323" t="s">
        <v>2768</v>
      </c>
      <c r="D2323" t="s">
        <v>17</v>
      </c>
      <c r="E2323">
        <v>94500</v>
      </c>
    </row>
    <row r="2324" spans="1:5" x14ac:dyDescent="0.25">
      <c r="A2324" t="str">
        <f t="shared" si="37"/>
        <v>P-2323</v>
      </c>
      <c r="B2324" t="s">
        <v>47</v>
      </c>
      <c r="C2324" t="s">
        <v>2769</v>
      </c>
      <c r="D2324" t="s">
        <v>17</v>
      </c>
      <c r="E2324">
        <v>73800</v>
      </c>
    </row>
    <row r="2325" spans="1:5" x14ac:dyDescent="0.25">
      <c r="A2325" t="str">
        <f t="shared" si="37"/>
        <v>P-2324</v>
      </c>
      <c r="B2325" t="s">
        <v>47</v>
      </c>
      <c r="C2325" t="s">
        <v>2830</v>
      </c>
      <c r="D2325" t="s">
        <v>17</v>
      </c>
      <c r="E2325">
        <v>131850</v>
      </c>
    </row>
    <row r="2326" spans="1:5" x14ac:dyDescent="0.25">
      <c r="A2326" t="str">
        <f t="shared" si="37"/>
        <v>P-2325</v>
      </c>
      <c r="B2326" t="s">
        <v>47</v>
      </c>
      <c r="C2326" t="s">
        <v>2770</v>
      </c>
      <c r="D2326" t="s">
        <v>17</v>
      </c>
      <c r="E2326">
        <v>116100</v>
      </c>
    </row>
    <row r="2327" spans="1:5" x14ac:dyDescent="0.25">
      <c r="A2327" t="str">
        <f t="shared" si="37"/>
        <v>P-2326</v>
      </c>
      <c r="B2327" t="s">
        <v>47</v>
      </c>
      <c r="C2327" t="s">
        <v>2771</v>
      </c>
      <c r="D2327" t="s">
        <v>17</v>
      </c>
      <c r="E2327">
        <v>330300</v>
      </c>
    </row>
    <row r="2328" spans="1:5" x14ac:dyDescent="0.25">
      <c r="A2328" t="str">
        <f t="shared" si="37"/>
        <v>P-2327</v>
      </c>
      <c r="B2328" t="s">
        <v>47</v>
      </c>
      <c r="C2328" t="s">
        <v>2772</v>
      </c>
      <c r="D2328" t="s">
        <v>15</v>
      </c>
      <c r="E2328">
        <v>125100</v>
      </c>
    </row>
    <row r="2329" spans="1:5" x14ac:dyDescent="0.25">
      <c r="A2329" t="str">
        <f t="shared" si="37"/>
        <v>P-2328</v>
      </c>
      <c r="B2329" t="s">
        <v>47</v>
      </c>
      <c r="C2329" t="s">
        <v>2773</v>
      </c>
      <c r="D2329" t="s">
        <v>15</v>
      </c>
      <c r="E2329">
        <v>81000</v>
      </c>
    </row>
    <row r="2330" spans="1:5" x14ac:dyDescent="0.25">
      <c r="A2330" t="str">
        <f t="shared" si="37"/>
        <v>P-2329</v>
      </c>
      <c r="B2330" t="s">
        <v>47</v>
      </c>
      <c r="C2330" t="s">
        <v>2616</v>
      </c>
      <c r="D2330" t="s">
        <v>9</v>
      </c>
      <c r="E2330">
        <v>55300</v>
      </c>
    </row>
    <row r="2331" spans="1:5" x14ac:dyDescent="0.25">
      <c r="A2331" t="str">
        <f t="shared" si="37"/>
        <v>P-2330</v>
      </c>
      <c r="B2331" t="s">
        <v>47</v>
      </c>
      <c r="C2331" t="s">
        <v>2617</v>
      </c>
      <c r="D2331" t="s">
        <v>9</v>
      </c>
      <c r="E2331">
        <v>139300</v>
      </c>
    </row>
    <row r="2332" spans="1:5" x14ac:dyDescent="0.25">
      <c r="A2332" t="str">
        <f t="shared" si="37"/>
        <v>P-2331</v>
      </c>
      <c r="B2332" t="s">
        <v>47</v>
      </c>
      <c r="C2332" t="s">
        <v>2774</v>
      </c>
      <c r="D2332" t="s">
        <v>18</v>
      </c>
      <c r="E2332">
        <v>130500</v>
      </c>
    </row>
    <row r="2333" spans="1:5" x14ac:dyDescent="0.25">
      <c r="A2333" t="str">
        <f t="shared" si="37"/>
        <v>P-2332</v>
      </c>
      <c r="B2333" t="s">
        <v>47</v>
      </c>
      <c r="C2333" t="s">
        <v>2776</v>
      </c>
      <c r="D2333" t="s">
        <v>18</v>
      </c>
      <c r="E2333">
        <v>130500</v>
      </c>
    </row>
    <row r="2334" spans="1:5" x14ac:dyDescent="0.25">
      <c r="A2334" t="str">
        <f t="shared" si="37"/>
        <v>P-2333</v>
      </c>
      <c r="B2334" t="s">
        <v>47</v>
      </c>
      <c r="C2334" t="s">
        <v>2640</v>
      </c>
      <c r="D2334" t="s">
        <v>15</v>
      </c>
      <c r="E2334">
        <v>154000</v>
      </c>
    </row>
    <row r="2335" spans="1:5" x14ac:dyDescent="0.25">
      <c r="A2335" t="str">
        <f t="shared" si="37"/>
        <v>P-2334</v>
      </c>
      <c r="B2335" t="s">
        <v>47</v>
      </c>
      <c r="C2335" t="s">
        <v>2618</v>
      </c>
      <c r="D2335" t="s">
        <v>15</v>
      </c>
      <c r="E2335">
        <v>139300</v>
      </c>
    </row>
    <row r="2336" spans="1:5" x14ac:dyDescent="0.25">
      <c r="A2336" t="str">
        <f t="shared" si="37"/>
        <v>P-2335</v>
      </c>
      <c r="B2336" t="s">
        <v>47</v>
      </c>
      <c r="C2336" t="s">
        <v>2641</v>
      </c>
      <c r="D2336" t="s">
        <v>15</v>
      </c>
      <c r="E2336">
        <v>139300</v>
      </c>
    </row>
    <row r="2337" spans="1:5" x14ac:dyDescent="0.25">
      <c r="A2337" t="str">
        <f t="shared" si="37"/>
        <v>P-2336</v>
      </c>
      <c r="B2337" t="s">
        <v>47</v>
      </c>
      <c r="C2337" t="s">
        <v>2778</v>
      </c>
      <c r="D2337" t="s">
        <v>15</v>
      </c>
      <c r="E2337">
        <v>131850</v>
      </c>
    </row>
    <row r="2338" spans="1:5" x14ac:dyDescent="0.25">
      <c r="A2338" t="str">
        <f t="shared" si="37"/>
        <v>P-2337</v>
      </c>
      <c r="B2338" t="s">
        <v>47</v>
      </c>
      <c r="C2338" t="s">
        <v>2947</v>
      </c>
      <c r="D2338" t="s">
        <v>15</v>
      </c>
      <c r="E2338">
        <v>139300</v>
      </c>
    </row>
    <row r="2339" spans="1:5" x14ac:dyDescent="0.25">
      <c r="A2339" t="str">
        <f t="shared" si="37"/>
        <v>P-2338</v>
      </c>
      <c r="B2339" t="s">
        <v>47</v>
      </c>
      <c r="C2339" t="s">
        <v>2619</v>
      </c>
      <c r="D2339" t="s">
        <v>15</v>
      </c>
      <c r="E2339">
        <v>154000</v>
      </c>
    </row>
    <row r="2340" spans="1:5" x14ac:dyDescent="0.25">
      <c r="A2340" t="str">
        <f t="shared" si="37"/>
        <v>P-2339</v>
      </c>
      <c r="B2340" t="s">
        <v>47</v>
      </c>
      <c r="C2340" t="s">
        <v>2642</v>
      </c>
      <c r="D2340" t="s">
        <v>15</v>
      </c>
      <c r="E2340">
        <v>139300</v>
      </c>
    </row>
    <row r="2341" spans="1:5" x14ac:dyDescent="0.25">
      <c r="A2341" t="str">
        <f t="shared" si="37"/>
        <v>P-2340</v>
      </c>
      <c r="B2341" t="s">
        <v>47</v>
      </c>
      <c r="C2341" t="s">
        <v>2949</v>
      </c>
      <c r="D2341" t="s">
        <v>15</v>
      </c>
      <c r="E2341">
        <v>139300</v>
      </c>
    </row>
    <row r="2342" spans="1:5" x14ac:dyDescent="0.25">
      <c r="A2342" t="str">
        <f t="shared" si="37"/>
        <v>P-2341</v>
      </c>
      <c r="B2342" t="s">
        <v>47</v>
      </c>
      <c r="C2342" t="s">
        <v>2779</v>
      </c>
      <c r="D2342" t="s">
        <v>12</v>
      </c>
      <c r="E2342">
        <v>7650</v>
      </c>
    </row>
    <row r="2343" spans="1:5" x14ac:dyDescent="0.25">
      <c r="A2343" t="str">
        <f t="shared" si="37"/>
        <v>P-2342</v>
      </c>
      <c r="B2343" t="s">
        <v>47</v>
      </c>
      <c r="C2343" t="s">
        <v>2780</v>
      </c>
      <c r="D2343" t="s">
        <v>12</v>
      </c>
      <c r="E2343">
        <v>34200</v>
      </c>
    </row>
    <row r="2344" spans="1:5" x14ac:dyDescent="0.25">
      <c r="A2344" t="str">
        <f t="shared" si="37"/>
        <v>P-2343</v>
      </c>
      <c r="B2344" t="s">
        <v>47</v>
      </c>
      <c r="C2344" t="s">
        <v>2781</v>
      </c>
      <c r="D2344" t="s">
        <v>6</v>
      </c>
      <c r="E2344">
        <v>82800</v>
      </c>
    </row>
    <row r="2345" spans="1:5" x14ac:dyDescent="0.25">
      <c r="A2345" t="str">
        <f t="shared" si="37"/>
        <v>P-2344</v>
      </c>
      <c r="B2345" t="s">
        <v>47</v>
      </c>
      <c r="C2345" t="s">
        <v>2832</v>
      </c>
      <c r="D2345" t="s">
        <v>6</v>
      </c>
      <c r="E2345">
        <v>82800</v>
      </c>
    </row>
    <row r="2346" spans="1:5" x14ac:dyDescent="0.25">
      <c r="A2346" t="str">
        <f t="shared" si="37"/>
        <v>P-2345</v>
      </c>
      <c r="B2346" t="s">
        <v>47</v>
      </c>
      <c r="C2346" t="s">
        <v>2783</v>
      </c>
      <c r="D2346" t="s">
        <v>14</v>
      </c>
      <c r="E2346">
        <v>76500</v>
      </c>
    </row>
    <row r="2347" spans="1:5" x14ac:dyDescent="0.25">
      <c r="A2347" t="str">
        <f t="shared" si="37"/>
        <v>P-2346</v>
      </c>
      <c r="B2347" t="s">
        <v>47</v>
      </c>
      <c r="C2347" t="s">
        <v>2784</v>
      </c>
      <c r="D2347" t="s">
        <v>14</v>
      </c>
      <c r="E2347">
        <v>76500</v>
      </c>
    </row>
    <row r="2348" spans="1:5" x14ac:dyDescent="0.25">
      <c r="A2348" t="str">
        <f t="shared" si="37"/>
        <v>P-2347</v>
      </c>
      <c r="B2348" t="s">
        <v>47</v>
      </c>
      <c r="C2348" t="s">
        <v>2643</v>
      </c>
      <c r="D2348" t="s">
        <v>14</v>
      </c>
      <c r="E2348">
        <v>76500</v>
      </c>
    </row>
    <row r="2349" spans="1:5" x14ac:dyDescent="0.25">
      <c r="A2349" t="str">
        <f t="shared" si="37"/>
        <v>P-2348</v>
      </c>
      <c r="B2349" t="s">
        <v>47</v>
      </c>
      <c r="C2349" t="s">
        <v>2785</v>
      </c>
      <c r="D2349" t="s">
        <v>14</v>
      </c>
      <c r="E2349">
        <v>112500</v>
      </c>
    </row>
    <row r="2350" spans="1:5" x14ac:dyDescent="0.25">
      <c r="A2350" t="str">
        <f t="shared" si="37"/>
        <v>P-2349</v>
      </c>
      <c r="B2350" t="s">
        <v>47</v>
      </c>
      <c r="C2350" t="s">
        <v>2786</v>
      </c>
      <c r="D2350" t="s">
        <v>14</v>
      </c>
      <c r="E2350">
        <v>112500</v>
      </c>
    </row>
    <row r="2351" spans="1:5" x14ac:dyDescent="0.25">
      <c r="A2351" t="str">
        <f t="shared" si="37"/>
        <v>P-2350</v>
      </c>
      <c r="B2351" t="s">
        <v>47</v>
      </c>
      <c r="C2351" t="s">
        <v>2787</v>
      </c>
      <c r="D2351" t="s">
        <v>14</v>
      </c>
      <c r="E2351">
        <v>112500</v>
      </c>
    </row>
    <row r="2352" spans="1:5" x14ac:dyDescent="0.25">
      <c r="A2352" t="str">
        <f t="shared" si="37"/>
        <v>P-2351</v>
      </c>
      <c r="B2352" t="s">
        <v>47</v>
      </c>
      <c r="C2352" t="s">
        <v>2788</v>
      </c>
      <c r="D2352" t="s">
        <v>14</v>
      </c>
      <c r="E2352">
        <v>83300</v>
      </c>
    </row>
    <row r="2353" spans="1:5" x14ac:dyDescent="0.25">
      <c r="A2353" t="str">
        <f t="shared" si="37"/>
        <v>P-2352</v>
      </c>
      <c r="B2353" t="s">
        <v>47</v>
      </c>
      <c r="C2353" t="s">
        <v>2789</v>
      </c>
      <c r="D2353" t="s">
        <v>14</v>
      </c>
      <c r="E2353">
        <v>112500</v>
      </c>
    </row>
    <row r="2354" spans="1:5" x14ac:dyDescent="0.25">
      <c r="A2354" t="str">
        <f t="shared" si="37"/>
        <v>P-2353</v>
      </c>
      <c r="B2354" t="s">
        <v>47</v>
      </c>
      <c r="C2354" t="s">
        <v>2621</v>
      </c>
      <c r="D2354" t="s">
        <v>14</v>
      </c>
      <c r="E2354">
        <v>97300</v>
      </c>
    </row>
    <row r="2355" spans="1:5" x14ac:dyDescent="0.25">
      <c r="A2355" t="str">
        <f t="shared" si="37"/>
        <v>P-2354</v>
      </c>
      <c r="B2355" t="s">
        <v>47</v>
      </c>
      <c r="C2355" t="s">
        <v>2622</v>
      </c>
      <c r="D2355" t="s">
        <v>14</v>
      </c>
      <c r="E2355">
        <v>88200</v>
      </c>
    </row>
    <row r="2356" spans="1:5" x14ac:dyDescent="0.25">
      <c r="A2356" t="str">
        <f t="shared" si="37"/>
        <v>P-2355</v>
      </c>
      <c r="B2356" t="s">
        <v>47</v>
      </c>
      <c r="C2356" t="s">
        <v>2644</v>
      </c>
      <c r="D2356" t="s">
        <v>14</v>
      </c>
      <c r="E2356">
        <v>108000</v>
      </c>
    </row>
    <row r="2357" spans="1:5" x14ac:dyDescent="0.25">
      <c r="A2357" t="str">
        <f t="shared" si="37"/>
        <v>P-2356</v>
      </c>
      <c r="B2357" t="s">
        <v>47</v>
      </c>
      <c r="C2357" t="s">
        <v>2950</v>
      </c>
      <c r="D2357" t="s">
        <v>14</v>
      </c>
      <c r="E2357">
        <v>174300</v>
      </c>
    </row>
    <row r="2358" spans="1:5" x14ac:dyDescent="0.25">
      <c r="A2358" t="str">
        <f t="shared" si="37"/>
        <v>P-2357</v>
      </c>
      <c r="B2358" t="s">
        <v>47</v>
      </c>
      <c r="C2358" t="s">
        <v>2790</v>
      </c>
      <c r="D2358" t="s">
        <v>14</v>
      </c>
      <c r="E2358">
        <v>108000</v>
      </c>
    </row>
    <row r="2359" spans="1:5" x14ac:dyDescent="0.25">
      <c r="A2359" t="str">
        <f t="shared" si="37"/>
        <v>P-2358</v>
      </c>
      <c r="B2359" t="s">
        <v>47</v>
      </c>
      <c r="C2359" t="s">
        <v>2792</v>
      </c>
      <c r="D2359" t="s">
        <v>14</v>
      </c>
      <c r="E2359">
        <v>111300</v>
      </c>
    </row>
    <row r="2360" spans="1:5" x14ac:dyDescent="0.25">
      <c r="A2360" t="str">
        <f t="shared" si="37"/>
        <v>P-2359</v>
      </c>
      <c r="B2360" t="s">
        <v>47</v>
      </c>
      <c r="C2360" t="s">
        <v>2645</v>
      </c>
      <c r="D2360" t="s">
        <v>14</v>
      </c>
      <c r="E2360">
        <v>111300</v>
      </c>
    </row>
    <row r="2361" spans="1:5" x14ac:dyDescent="0.25">
      <c r="A2361" t="str">
        <f t="shared" si="37"/>
        <v>P-2360</v>
      </c>
      <c r="B2361" t="s">
        <v>47</v>
      </c>
      <c r="C2361" t="s">
        <v>2959</v>
      </c>
      <c r="D2361" t="s">
        <v>28</v>
      </c>
      <c r="E2361">
        <v>1749300</v>
      </c>
    </row>
    <row r="2362" spans="1:5" x14ac:dyDescent="0.25">
      <c r="A2362" t="str">
        <f t="shared" si="37"/>
        <v>P-2361</v>
      </c>
      <c r="B2362" t="s">
        <v>47</v>
      </c>
      <c r="C2362" t="s">
        <v>2793</v>
      </c>
      <c r="D2362" t="s">
        <v>3</v>
      </c>
      <c r="E2362">
        <v>26100</v>
      </c>
    </row>
    <row r="2363" spans="1:5" x14ac:dyDescent="0.25">
      <c r="A2363" t="str">
        <f t="shared" si="37"/>
        <v>P-2362</v>
      </c>
      <c r="B2363" t="s">
        <v>47</v>
      </c>
      <c r="C2363" t="s">
        <v>2795</v>
      </c>
      <c r="D2363" t="s">
        <v>3</v>
      </c>
      <c r="E2363">
        <v>34200</v>
      </c>
    </row>
    <row r="2364" spans="1:5" x14ac:dyDescent="0.25">
      <c r="A2364" t="str">
        <f t="shared" si="37"/>
        <v>P-2363</v>
      </c>
      <c r="B2364" t="s">
        <v>47</v>
      </c>
      <c r="C2364" t="s">
        <v>2796</v>
      </c>
      <c r="D2364" t="s">
        <v>3</v>
      </c>
      <c r="E2364">
        <v>36900</v>
      </c>
    </row>
    <row r="2365" spans="1:5" x14ac:dyDescent="0.25">
      <c r="A2365" t="str">
        <f t="shared" si="37"/>
        <v>P-2364</v>
      </c>
      <c r="B2365" t="s">
        <v>47</v>
      </c>
      <c r="C2365" t="s">
        <v>2797</v>
      </c>
      <c r="D2365" t="s">
        <v>3</v>
      </c>
      <c r="E2365">
        <v>29700</v>
      </c>
    </row>
    <row r="2366" spans="1:5" x14ac:dyDescent="0.25">
      <c r="A2366" t="str">
        <f t="shared" si="37"/>
        <v>P-2365</v>
      </c>
      <c r="B2366" t="s">
        <v>47</v>
      </c>
      <c r="C2366" t="s">
        <v>2798</v>
      </c>
      <c r="D2366" t="s">
        <v>3</v>
      </c>
      <c r="E2366">
        <v>25200</v>
      </c>
    </row>
    <row r="2367" spans="1:5" x14ac:dyDescent="0.25">
      <c r="A2367" t="str">
        <f t="shared" si="37"/>
        <v>P-2366</v>
      </c>
      <c r="B2367" t="s">
        <v>47</v>
      </c>
      <c r="C2367" t="s">
        <v>2799</v>
      </c>
      <c r="D2367" t="s">
        <v>3</v>
      </c>
      <c r="E2367">
        <v>34200</v>
      </c>
    </row>
    <row r="2368" spans="1:5" x14ac:dyDescent="0.25">
      <c r="A2368" t="str">
        <f t="shared" si="37"/>
        <v>P-2367</v>
      </c>
      <c r="B2368" t="s">
        <v>47</v>
      </c>
      <c r="C2368" t="s">
        <v>2802</v>
      </c>
      <c r="D2368" t="s">
        <v>3</v>
      </c>
      <c r="E2368">
        <v>35100</v>
      </c>
    </row>
    <row r="2369" spans="1:5" x14ac:dyDescent="0.25">
      <c r="A2369" t="str">
        <f t="shared" si="37"/>
        <v>P-2368</v>
      </c>
      <c r="B2369" t="s">
        <v>47</v>
      </c>
      <c r="C2369" t="s">
        <v>2803</v>
      </c>
      <c r="D2369" t="s">
        <v>3</v>
      </c>
      <c r="E2369">
        <v>36900</v>
      </c>
    </row>
    <row r="2370" spans="1:5" x14ac:dyDescent="0.25">
      <c r="A2370" t="str">
        <f t="shared" si="37"/>
        <v>P-2369</v>
      </c>
      <c r="B2370" t="s">
        <v>47</v>
      </c>
      <c r="C2370" t="s">
        <v>2804</v>
      </c>
      <c r="D2370" t="s">
        <v>3</v>
      </c>
      <c r="E2370">
        <v>29700</v>
      </c>
    </row>
    <row r="2371" spans="1:5" x14ac:dyDescent="0.25">
      <c r="A2371" t="str">
        <f t="shared" si="37"/>
        <v>P-2370</v>
      </c>
      <c r="B2371" t="s">
        <v>47</v>
      </c>
      <c r="C2371" t="s">
        <v>2806</v>
      </c>
      <c r="D2371" t="s">
        <v>3</v>
      </c>
      <c r="E2371">
        <v>17100</v>
      </c>
    </row>
    <row r="2372" spans="1:5" x14ac:dyDescent="0.25">
      <c r="A2372" t="str">
        <f t="shared" si="37"/>
        <v>P-2371</v>
      </c>
      <c r="B2372" t="s">
        <v>47</v>
      </c>
      <c r="C2372" t="s">
        <v>2807</v>
      </c>
      <c r="D2372" t="s">
        <v>3</v>
      </c>
      <c r="E2372">
        <v>29700</v>
      </c>
    </row>
    <row r="2373" spans="1:5" x14ac:dyDescent="0.25">
      <c r="A2373" t="str">
        <f t="shared" si="37"/>
        <v>P-2372</v>
      </c>
      <c r="B2373" t="s">
        <v>47</v>
      </c>
      <c r="C2373" t="s">
        <v>2808</v>
      </c>
      <c r="D2373" t="s">
        <v>3</v>
      </c>
      <c r="E2373">
        <v>34200</v>
      </c>
    </row>
    <row r="2374" spans="1:5" x14ac:dyDescent="0.25">
      <c r="A2374" t="str">
        <f t="shared" si="37"/>
        <v>P-2373</v>
      </c>
      <c r="B2374" t="s">
        <v>47</v>
      </c>
      <c r="C2374" t="s">
        <v>2809</v>
      </c>
      <c r="D2374" t="s">
        <v>3</v>
      </c>
      <c r="E2374">
        <v>27000</v>
      </c>
    </row>
    <row r="2375" spans="1:5" x14ac:dyDescent="0.25">
      <c r="A2375" t="str">
        <f t="shared" si="37"/>
        <v>P-2374</v>
      </c>
      <c r="B2375" t="s">
        <v>47</v>
      </c>
      <c r="C2375" t="s">
        <v>2810</v>
      </c>
      <c r="D2375" t="s">
        <v>10</v>
      </c>
      <c r="E2375">
        <v>348300</v>
      </c>
    </row>
    <row r="2376" spans="1:5" x14ac:dyDescent="0.25">
      <c r="A2376" t="str">
        <f t="shared" si="37"/>
        <v>P-2375</v>
      </c>
      <c r="B2376" t="s">
        <v>47</v>
      </c>
      <c r="C2376" t="s">
        <v>2811</v>
      </c>
      <c r="D2376" t="s">
        <v>7</v>
      </c>
      <c r="E2376">
        <v>207000</v>
      </c>
    </row>
    <row r="2377" spans="1:5" x14ac:dyDescent="0.25">
      <c r="A2377" t="str">
        <f t="shared" si="37"/>
        <v>P-2376</v>
      </c>
      <c r="B2377" t="s">
        <v>48</v>
      </c>
      <c r="C2377" t="s">
        <v>2624</v>
      </c>
      <c r="D2377" t="s">
        <v>19</v>
      </c>
      <c r="E2377">
        <v>57150</v>
      </c>
    </row>
    <row r="2378" spans="1:5" x14ac:dyDescent="0.25">
      <c r="A2378" t="str">
        <f t="shared" si="37"/>
        <v>P-2377</v>
      </c>
      <c r="B2378" t="s">
        <v>48</v>
      </c>
      <c r="C2378" t="s">
        <v>2646</v>
      </c>
      <c r="D2378" t="s">
        <v>19</v>
      </c>
      <c r="E2378">
        <v>89100</v>
      </c>
    </row>
    <row r="2379" spans="1:5" x14ac:dyDescent="0.25">
      <c r="A2379" t="str">
        <f t="shared" si="37"/>
        <v>P-2378</v>
      </c>
      <c r="B2379" t="s">
        <v>48</v>
      </c>
      <c r="C2379" t="s">
        <v>2626</v>
      </c>
      <c r="D2379" t="s">
        <v>19</v>
      </c>
      <c r="E2379">
        <v>107100</v>
      </c>
    </row>
    <row r="2380" spans="1:5" x14ac:dyDescent="0.25">
      <c r="A2380" t="str">
        <f t="shared" ref="A2380:A2443" si="38">"P-"&amp;ROW()-1</f>
        <v>P-2379</v>
      </c>
      <c r="B2380" t="s">
        <v>48</v>
      </c>
      <c r="C2380" t="s">
        <v>2812</v>
      </c>
      <c r="D2380" t="s">
        <v>16</v>
      </c>
      <c r="E2380">
        <v>153000</v>
      </c>
    </row>
    <row r="2381" spans="1:5" x14ac:dyDescent="0.25">
      <c r="A2381" t="str">
        <f t="shared" si="38"/>
        <v>P-2380</v>
      </c>
      <c r="B2381" t="s">
        <v>48</v>
      </c>
      <c r="C2381" t="s">
        <v>2833</v>
      </c>
      <c r="D2381" t="s">
        <v>11</v>
      </c>
      <c r="E2381">
        <v>198000</v>
      </c>
    </row>
    <row r="2382" spans="1:5" x14ac:dyDescent="0.25">
      <c r="A2382" t="str">
        <f t="shared" si="38"/>
        <v>P-2381</v>
      </c>
      <c r="B2382" t="s">
        <v>48</v>
      </c>
      <c r="C2382" t="s">
        <v>2653</v>
      </c>
      <c r="D2382" t="s">
        <v>12</v>
      </c>
      <c r="E2382">
        <v>12600</v>
      </c>
    </row>
    <row r="2383" spans="1:5" x14ac:dyDescent="0.25">
      <c r="A2383" t="str">
        <f t="shared" si="38"/>
        <v>P-2382</v>
      </c>
      <c r="B2383" t="s">
        <v>48</v>
      </c>
      <c r="C2383" t="s">
        <v>2654</v>
      </c>
      <c r="D2383" t="s">
        <v>15</v>
      </c>
      <c r="E2383">
        <v>261000</v>
      </c>
    </row>
    <row r="2384" spans="1:5" x14ac:dyDescent="0.25">
      <c r="A2384" t="str">
        <f t="shared" si="38"/>
        <v>P-2383</v>
      </c>
      <c r="B2384" t="s">
        <v>48</v>
      </c>
      <c r="C2384" t="s">
        <v>2655</v>
      </c>
      <c r="D2384" t="s">
        <v>15</v>
      </c>
      <c r="E2384">
        <v>261000</v>
      </c>
    </row>
    <row r="2385" spans="1:5" x14ac:dyDescent="0.25">
      <c r="A2385" t="str">
        <f t="shared" si="38"/>
        <v>P-2384</v>
      </c>
      <c r="B2385" t="s">
        <v>48</v>
      </c>
      <c r="C2385" t="s">
        <v>2591</v>
      </c>
      <c r="D2385" t="s">
        <v>18</v>
      </c>
      <c r="E2385">
        <v>144000</v>
      </c>
    </row>
    <row r="2386" spans="1:5" x14ac:dyDescent="0.25">
      <c r="A2386" t="str">
        <f t="shared" si="38"/>
        <v>P-2385</v>
      </c>
      <c r="B2386" t="s">
        <v>48</v>
      </c>
      <c r="C2386" t="s">
        <v>2592</v>
      </c>
      <c r="D2386" t="s">
        <v>18</v>
      </c>
      <c r="E2386">
        <v>144000</v>
      </c>
    </row>
    <row r="2387" spans="1:5" x14ac:dyDescent="0.25">
      <c r="A2387" t="str">
        <f t="shared" si="38"/>
        <v>P-2386</v>
      </c>
      <c r="B2387" t="s">
        <v>48</v>
      </c>
      <c r="C2387" t="s">
        <v>2656</v>
      </c>
      <c r="D2387" t="s">
        <v>15</v>
      </c>
      <c r="E2387">
        <v>243000</v>
      </c>
    </row>
    <row r="2388" spans="1:5" x14ac:dyDescent="0.25">
      <c r="A2388" t="str">
        <f t="shared" si="38"/>
        <v>P-2387</v>
      </c>
      <c r="B2388" t="s">
        <v>48</v>
      </c>
      <c r="C2388" t="s">
        <v>2657</v>
      </c>
      <c r="D2388" t="s">
        <v>15</v>
      </c>
      <c r="E2388">
        <v>243000</v>
      </c>
    </row>
    <row r="2389" spans="1:5" x14ac:dyDescent="0.25">
      <c r="A2389" t="str">
        <f t="shared" si="38"/>
        <v>P-2388</v>
      </c>
      <c r="B2389" t="s">
        <v>48</v>
      </c>
      <c r="C2389" t="s">
        <v>2814</v>
      </c>
      <c r="D2389" t="s">
        <v>15</v>
      </c>
      <c r="E2389">
        <v>81000</v>
      </c>
    </row>
    <row r="2390" spans="1:5" x14ac:dyDescent="0.25">
      <c r="A2390" t="str">
        <f t="shared" si="38"/>
        <v>P-2389</v>
      </c>
      <c r="B2390" t="s">
        <v>48</v>
      </c>
      <c r="C2390" t="s">
        <v>2658</v>
      </c>
      <c r="D2390" t="s">
        <v>15</v>
      </c>
      <c r="E2390">
        <v>81000</v>
      </c>
    </row>
    <row r="2391" spans="1:5" x14ac:dyDescent="0.25">
      <c r="A2391" t="str">
        <f t="shared" si="38"/>
        <v>P-2390</v>
      </c>
      <c r="B2391" t="s">
        <v>48</v>
      </c>
      <c r="C2391" t="s">
        <v>2659</v>
      </c>
      <c r="D2391" t="s">
        <v>15</v>
      </c>
      <c r="E2391">
        <v>81000</v>
      </c>
    </row>
    <row r="2392" spans="1:5" x14ac:dyDescent="0.25">
      <c r="A2392" t="str">
        <f t="shared" si="38"/>
        <v>P-2391</v>
      </c>
      <c r="B2392" t="s">
        <v>48</v>
      </c>
      <c r="C2392" t="s">
        <v>2661</v>
      </c>
      <c r="D2392" t="s">
        <v>5</v>
      </c>
      <c r="E2392">
        <v>98100</v>
      </c>
    </row>
    <row r="2393" spans="1:5" x14ac:dyDescent="0.25">
      <c r="A2393" t="str">
        <f t="shared" si="38"/>
        <v>P-2392</v>
      </c>
      <c r="B2393" t="s">
        <v>48</v>
      </c>
      <c r="C2393" t="s">
        <v>2662</v>
      </c>
      <c r="D2393" t="s">
        <v>5</v>
      </c>
      <c r="E2393">
        <v>107100</v>
      </c>
    </row>
    <row r="2394" spans="1:5" x14ac:dyDescent="0.25">
      <c r="A2394" t="str">
        <f t="shared" si="38"/>
        <v>P-2393</v>
      </c>
      <c r="B2394" t="s">
        <v>48</v>
      </c>
      <c r="C2394" t="s">
        <v>2594</v>
      </c>
      <c r="D2394" t="s">
        <v>3</v>
      </c>
      <c r="E2394">
        <v>17100</v>
      </c>
    </row>
    <row r="2395" spans="1:5" x14ac:dyDescent="0.25">
      <c r="A2395" t="str">
        <f t="shared" si="38"/>
        <v>P-2394</v>
      </c>
      <c r="B2395" t="s">
        <v>48</v>
      </c>
      <c r="C2395" t="s">
        <v>2663</v>
      </c>
      <c r="D2395" t="s">
        <v>3</v>
      </c>
      <c r="E2395">
        <v>27000</v>
      </c>
    </row>
    <row r="2396" spans="1:5" x14ac:dyDescent="0.25">
      <c r="A2396" t="str">
        <f t="shared" si="38"/>
        <v>P-2395</v>
      </c>
      <c r="B2396" t="s">
        <v>48</v>
      </c>
      <c r="C2396" t="s">
        <v>2596</v>
      </c>
      <c r="D2396" t="s">
        <v>3</v>
      </c>
      <c r="E2396">
        <v>13050</v>
      </c>
    </row>
    <row r="2397" spans="1:5" x14ac:dyDescent="0.25">
      <c r="A2397" t="str">
        <f t="shared" si="38"/>
        <v>P-2396</v>
      </c>
      <c r="B2397" t="s">
        <v>48</v>
      </c>
      <c r="C2397" t="s">
        <v>2664</v>
      </c>
      <c r="D2397" t="s">
        <v>3</v>
      </c>
      <c r="E2397">
        <v>18000</v>
      </c>
    </row>
    <row r="2398" spans="1:5" x14ac:dyDescent="0.25">
      <c r="A2398" t="str">
        <f t="shared" si="38"/>
        <v>P-2397</v>
      </c>
      <c r="B2398" t="s">
        <v>48</v>
      </c>
      <c r="C2398" t="s">
        <v>2631</v>
      </c>
      <c r="D2398" t="s">
        <v>3</v>
      </c>
      <c r="E2398">
        <v>27000</v>
      </c>
    </row>
    <row r="2399" spans="1:5" x14ac:dyDescent="0.25">
      <c r="A2399" t="str">
        <f t="shared" si="38"/>
        <v>P-2398</v>
      </c>
      <c r="B2399" t="s">
        <v>48</v>
      </c>
      <c r="C2399" t="s">
        <v>2665</v>
      </c>
      <c r="D2399" t="s">
        <v>3</v>
      </c>
      <c r="E2399">
        <v>14400</v>
      </c>
    </row>
    <row r="2400" spans="1:5" x14ac:dyDescent="0.25">
      <c r="A2400" t="str">
        <f t="shared" si="38"/>
        <v>P-2399</v>
      </c>
      <c r="B2400" t="s">
        <v>48</v>
      </c>
      <c r="C2400" t="s">
        <v>2960</v>
      </c>
      <c r="D2400" t="s">
        <v>7</v>
      </c>
      <c r="E2400">
        <v>72000</v>
      </c>
    </row>
    <row r="2401" spans="1:5" x14ac:dyDescent="0.25">
      <c r="A2401" t="str">
        <f t="shared" si="38"/>
        <v>P-2400</v>
      </c>
      <c r="B2401" t="s">
        <v>48</v>
      </c>
      <c r="C2401" t="s">
        <v>2668</v>
      </c>
      <c r="D2401" t="s">
        <v>18</v>
      </c>
      <c r="E2401">
        <v>103500</v>
      </c>
    </row>
    <row r="2402" spans="1:5" x14ac:dyDescent="0.25">
      <c r="A2402" t="str">
        <f t="shared" si="38"/>
        <v>P-2401</v>
      </c>
      <c r="B2402" t="s">
        <v>48</v>
      </c>
      <c r="C2402" t="s">
        <v>2815</v>
      </c>
      <c r="D2402" t="s">
        <v>16</v>
      </c>
      <c r="E2402">
        <v>197100</v>
      </c>
    </row>
    <row r="2403" spans="1:5" x14ac:dyDescent="0.25">
      <c r="A2403" t="str">
        <f t="shared" si="38"/>
        <v>P-2402</v>
      </c>
      <c r="B2403" t="s">
        <v>48</v>
      </c>
      <c r="C2403" t="s">
        <v>2673</v>
      </c>
      <c r="D2403" t="s">
        <v>18</v>
      </c>
      <c r="E2403">
        <v>235500</v>
      </c>
    </row>
    <row r="2404" spans="1:5" x14ac:dyDescent="0.25">
      <c r="A2404" t="str">
        <f t="shared" si="38"/>
        <v>P-2403</v>
      </c>
      <c r="B2404" t="s">
        <v>48</v>
      </c>
      <c r="C2404" t="s">
        <v>2674</v>
      </c>
      <c r="D2404" t="s">
        <v>18</v>
      </c>
      <c r="E2404">
        <v>138500</v>
      </c>
    </row>
    <row r="2405" spans="1:5" x14ac:dyDescent="0.25">
      <c r="A2405" t="str">
        <f t="shared" si="38"/>
        <v>P-2404</v>
      </c>
      <c r="B2405" t="s">
        <v>48</v>
      </c>
      <c r="C2405" t="s">
        <v>2836</v>
      </c>
      <c r="D2405" t="s">
        <v>18</v>
      </c>
      <c r="E2405">
        <v>207000</v>
      </c>
    </row>
    <row r="2406" spans="1:5" x14ac:dyDescent="0.25">
      <c r="A2406" t="str">
        <f t="shared" si="38"/>
        <v>P-2405</v>
      </c>
      <c r="B2406" t="s">
        <v>48</v>
      </c>
      <c r="C2406" t="s">
        <v>2677</v>
      </c>
      <c r="D2406" t="s">
        <v>9</v>
      </c>
      <c r="E2406">
        <v>50000</v>
      </c>
    </row>
    <row r="2407" spans="1:5" x14ac:dyDescent="0.25">
      <c r="A2407" t="str">
        <f t="shared" si="38"/>
        <v>P-2406</v>
      </c>
      <c r="B2407" t="s">
        <v>48</v>
      </c>
      <c r="C2407" t="s">
        <v>2679</v>
      </c>
      <c r="D2407" t="s">
        <v>9</v>
      </c>
      <c r="E2407">
        <v>170000</v>
      </c>
    </row>
    <row r="2408" spans="1:5" x14ac:dyDescent="0.25">
      <c r="A2408" t="str">
        <f t="shared" si="38"/>
        <v>P-2407</v>
      </c>
      <c r="B2408" t="s">
        <v>48</v>
      </c>
      <c r="C2408" t="s">
        <v>2682</v>
      </c>
      <c r="D2408" t="s">
        <v>11</v>
      </c>
      <c r="E2408">
        <v>177500</v>
      </c>
    </row>
    <row r="2409" spans="1:5" x14ac:dyDescent="0.25">
      <c r="A2409" t="str">
        <f t="shared" si="38"/>
        <v>P-2408</v>
      </c>
      <c r="B2409" t="s">
        <v>48</v>
      </c>
      <c r="C2409" t="s">
        <v>2684</v>
      </c>
      <c r="D2409" t="s">
        <v>11</v>
      </c>
      <c r="E2409">
        <v>417000</v>
      </c>
    </row>
    <row r="2410" spans="1:5" x14ac:dyDescent="0.25">
      <c r="A2410" t="str">
        <f t="shared" si="38"/>
        <v>P-2409</v>
      </c>
      <c r="B2410" t="s">
        <v>48</v>
      </c>
      <c r="C2410" t="s">
        <v>2840</v>
      </c>
      <c r="D2410" t="s">
        <v>11</v>
      </c>
      <c r="E2410">
        <v>354000</v>
      </c>
    </row>
    <row r="2411" spans="1:5" x14ac:dyDescent="0.25">
      <c r="A2411" t="str">
        <f t="shared" si="38"/>
        <v>P-2410</v>
      </c>
      <c r="B2411" t="s">
        <v>48</v>
      </c>
      <c r="C2411" t="s">
        <v>2694</v>
      </c>
      <c r="D2411" t="s">
        <v>19</v>
      </c>
      <c r="E2411">
        <v>165000</v>
      </c>
    </row>
    <row r="2412" spans="1:5" x14ac:dyDescent="0.25">
      <c r="A2412" t="str">
        <f t="shared" si="38"/>
        <v>P-2411</v>
      </c>
      <c r="B2412" t="s">
        <v>48</v>
      </c>
      <c r="C2412" t="s">
        <v>2695</v>
      </c>
      <c r="D2412" t="s">
        <v>9</v>
      </c>
      <c r="E2412">
        <v>80000</v>
      </c>
    </row>
    <row r="2413" spans="1:5" x14ac:dyDescent="0.25">
      <c r="A2413" t="str">
        <f t="shared" si="38"/>
        <v>P-2412</v>
      </c>
      <c r="B2413" t="s">
        <v>48</v>
      </c>
      <c r="C2413" t="s">
        <v>2696</v>
      </c>
      <c r="D2413" t="s">
        <v>7</v>
      </c>
      <c r="E2413">
        <v>26100</v>
      </c>
    </row>
    <row r="2414" spans="1:5" x14ac:dyDescent="0.25">
      <c r="A2414" t="str">
        <f t="shared" si="38"/>
        <v>P-2413</v>
      </c>
      <c r="B2414" t="s">
        <v>48</v>
      </c>
      <c r="C2414" t="s">
        <v>2697</v>
      </c>
      <c r="D2414" t="s">
        <v>7</v>
      </c>
      <c r="E2414">
        <v>26100</v>
      </c>
    </row>
    <row r="2415" spans="1:5" x14ac:dyDescent="0.25">
      <c r="A2415" t="str">
        <f t="shared" si="38"/>
        <v>P-2414</v>
      </c>
      <c r="B2415" t="s">
        <v>48</v>
      </c>
      <c r="C2415" t="s">
        <v>2698</v>
      </c>
      <c r="D2415" t="s">
        <v>4</v>
      </c>
      <c r="E2415">
        <v>138000</v>
      </c>
    </row>
    <row r="2416" spans="1:5" x14ac:dyDescent="0.25">
      <c r="A2416" t="str">
        <f t="shared" si="38"/>
        <v>P-2415</v>
      </c>
      <c r="B2416" t="s">
        <v>48</v>
      </c>
      <c r="C2416" t="s">
        <v>2600</v>
      </c>
      <c r="D2416" t="s">
        <v>10</v>
      </c>
      <c r="E2416">
        <v>189000</v>
      </c>
    </row>
    <row r="2417" spans="1:5" x14ac:dyDescent="0.25">
      <c r="A2417" t="str">
        <f t="shared" si="38"/>
        <v>P-2416</v>
      </c>
      <c r="B2417" t="s">
        <v>48</v>
      </c>
      <c r="C2417" t="s">
        <v>2601</v>
      </c>
      <c r="D2417" t="s">
        <v>10</v>
      </c>
      <c r="E2417">
        <v>189000</v>
      </c>
    </row>
    <row r="2418" spans="1:5" x14ac:dyDescent="0.25">
      <c r="A2418" t="str">
        <f t="shared" si="38"/>
        <v>P-2417</v>
      </c>
      <c r="B2418" t="s">
        <v>48</v>
      </c>
      <c r="C2418" t="s">
        <v>2699</v>
      </c>
      <c r="D2418" t="s">
        <v>6</v>
      </c>
      <c r="E2418">
        <v>57600</v>
      </c>
    </row>
    <row r="2419" spans="1:5" x14ac:dyDescent="0.25">
      <c r="A2419" t="str">
        <f t="shared" si="38"/>
        <v>P-2418</v>
      </c>
      <c r="B2419" t="s">
        <v>48</v>
      </c>
      <c r="C2419" t="s">
        <v>2606</v>
      </c>
      <c r="D2419" t="s">
        <v>6</v>
      </c>
      <c r="E2419">
        <v>82800</v>
      </c>
    </row>
    <row r="2420" spans="1:5" x14ac:dyDescent="0.25">
      <c r="A2420" t="str">
        <f t="shared" si="38"/>
        <v>P-2419</v>
      </c>
      <c r="B2420" t="s">
        <v>48</v>
      </c>
      <c r="C2420" t="s">
        <v>2607</v>
      </c>
      <c r="D2420" t="s">
        <v>6</v>
      </c>
      <c r="E2420">
        <v>82800</v>
      </c>
    </row>
    <row r="2421" spans="1:5" x14ac:dyDescent="0.25">
      <c r="A2421" t="str">
        <f t="shared" si="38"/>
        <v>P-2420</v>
      </c>
      <c r="B2421" t="s">
        <v>48</v>
      </c>
      <c r="C2421" t="s">
        <v>2701</v>
      </c>
      <c r="D2421" t="s">
        <v>6</v>
      </c>
      <c r="E2421">
        <v>39600</v>
      </c>
    </row>
    <row r="2422" spans="1:5" x14ac:dyDescent="0.25">
      <c r="A2422" t="str">
        <f t="shared" si="38"/>
        <v>P-2421</v>
      </c>
      <c r="B2422" t="s">
        <v>48</v>
      </c>
      <c r="C2422" t="s">
        <v>2702</v>
      </c>
      <c r="D2422" t="s">
        <v>6</v>
      </c>
      <c r="E2422">
        <v>39600</v>
      </c>
    </row>
    <row r="2423" spans="1:5" x14ac:dyDescent="0.25">
      <c r="A2423" t="str">
        <f t="shared" si="38"/>
        <v>P-2422</v>
      </c>
      <c r="B2423" t="s">
        <v>48</v>
      </c>
      <c r="C2423" t="s">
        <v>2703</v>
      </c>
      <c r="D2423" t="s">
        <v>6</v>
      </c>
      <c r="E2423">
        <v>39600</v>
      </c>
    </row>
    <row r="2424" spans="1:5" x14ac:dyDescent="0.25">
      <c r="A2424" t="str">
        <f t="shared" si="38"/>
        <v>P-2423</v>
      </c>
      <c r="B2424" t="s">
        <v>48</v>
      </c>
      <c r="C2424" t="s">
        <v>2704</v>
      </c>
      <c r="D2424" t="s">
        <v>6</v>
      </c>
      <c r="E2424">
        <v>39600</v>
      </c>
    </row>
    <row r="2425" spans="1:5" x14ac:dyDescent="0.25">
      <c r="A2425" t="str">
        <f t="shared" si="38"/>
        <v>P-2424</v>
      </c>
      <c r="B2425" t="s">
        <v>48</v>
      </c>
      <c r="C2425" t="s">
        <v>2705</v>
      </c>
      <c r="D2425" t="s">
        <v>6</v>
      </c>
      <c r="E2425">
        <v>39600</v>
      </c>
    </row>
    <row r="2426" spans="1:5" x14ac:dyDescent="0.25">
      <c r="A2426" t="str">
        <f t="shared" si="38"/>
        <v>P-2425</v>
      </c>
      <c r="B2426" t="s">
        <v>48</v>
      </c>
      <c r="C2426" t="s">
        <v>2706</v>
      </c>
      <c r="D2426" t="s">
        <v>6</v>
      </c>
      <c r="E2426">
        <v>39600</v>
      </c>
    </row>
    <row r="2427" spans="1:5" x14ac:dyDescent="0.25">
      <c r="A2427" t="str">
        <f t="shared" si="38"/>
        <v>P-2426</v>
      </c>
      <c r="B2427" t="s">
        <v>48</v>
      </c>
      <c r="C2427" t="s">
        <v>2707</v>
      </c>
      <c r="D2427" t="s">
        <v>6</v>
      </c>
      <c r="E2427">
        <v>39600</v>
      </c>
    </row>
    <row r="2428" spans="1:5" x14ac:dyDescent="0.25">
      <c r="A2428" t="str">
        <f t="shared" si="38"/>
        <v>P-2427</v>
      </c>
      <c r="B2428" t="s">
        <v>48</v>
      </c>
      <c r="C2428" t="s">
        <v>2708</v>
      </c>
      <c r="D2428" t="s">
        <v>6</v>
      </c>
      <c r="E2428">
        <v>39600</v>
      </c>
    </row>
    <row r="2429" spans="1:5" x14ac:dyDescent="0.25">
      <c r="A2429" t="str">
        <f t="shared" si="38"/>
        <v>P-2428</v>
      </c>
      <c r="B2429" t="s">
        <v>48</v>
      </c>
      <c r="C2429" t="s">
        <v>2709</v>
      </c>
      <c r="D2429" t="s">
        <v>6</v>
      </c>
      <c r="E2429">
        <v>39600</v>
      </c>
    </row>
    <row r="2430" spans="1:5" x14ac:dyDescent="0.25">
      <c r="A2430" t="str">
        <f t="shared" si="38"/>
        <v>P-2429</v>
      </c>
      <c r="B2430" t="s">
        <v>48</v>
      </c>
      <c r="C2430" t="s">
        <v>2710</v>
      </c>
      <c r="D2430" t="s">
        <v>6</v>
      </c>
      <c r="E2430">
        <v>39600</v>
      </c>
    </row>
    <row r="2431" spans="1:5" x14ac:dyDescent="0.25">
      <c r="A2431" t="str">
        <f t="shared" si="38"/>
        <v>P-2430</v>
      </c>
      <c r="B2431" t="s">
        <v>48</v>
      </c>
      <c r="C2431" t="s">
        <v>2711</v>
      </c>
      <c r="D2431" t="s">
        <v>6</v>
      </c>
      <c r="E2431">
        <v>39600</v>
      </c>
    </row>
    <row r="2432" spans="1:5" x14ac:dyDescent="0.25">
      <c r="A2432" t="str">
        <f t="shared" si="38"/>
        <v>P-2431</v>
      </c>
      <c r="B2432" t="s">
        <v>48</v>
      </c>
      <c r="C2432" t="s">
        <v>2712</v>
      </c>
      <c r="D2432" t="s">
        <v>6</v>
      </c>
      <c r="E2432">
        <v>39600</v>
      </c>
    </row>
    <row r="2433" spans="1:5" x14ac:dyDescent="0.25">
      <c r="A2433" t="str">
        <f t="shared" si="38"/>
        <v>P-2432</v>
      </c>
      <c r="B2433" t="s">
        <v>48</v>
      </c>
      <c r="C2433" t="s">
        <v>2713</v>
      </c>
      <c r="D2433" t="s">
        <v>6</v>
      </c>
      <c r="E2433">
        <v>39600</v>
      </c>
    </row>
    <row r="2434" spans="1:5" x14ac:dyDescent="0.25">
      <c r="A2434" t="str">
        <f t="shared" si="38"/>
        <v>P-2433</v>
      </c>
      <c r="B2434" t="s">
        <v>48</v>
      </c>
      <c r="C2434" t="s">
        <v>2714</v>
      </c>
      <c r="D2434" t="s">
        <v>6</v>
      </c>
      <c r="E2434">
        <v>39600</v>
      </c>
    </row>
    <row r="2435" spans="1:5" x14ac:dyDescent="0.25">
      <c r="A2435" t="str">
        <f t="shared" si="38"/>
        <v>P-2434</v>
      </c>
      <c r="B2435" t="s">
        <v>48</v>
      </c>
      <c r="C2435" t="s">
        <v>2715</v>
      </c>
      <c r="D2435" t="s">
        <v>10</v>
      </c>
      <c r="E2435">
        <v>112500</v>
      </c>
    </row>
    <row r="2436" spans="1:5" x14ac:dyDescent="0.25">
      <c r="A2436" t="str">
        <f t="shared" si="38"/>
        <v>P-2435</v>
      </c>
      <c r="B2436" t="s">
        <v>48</v>
      </c>
      <c r="C2436" t="s">
        <v>2716</v>
      </c>
      <c r="D2436" t="s">
        <v>10</v>
      </c>
      <c r="E2436">
        <v>162000</v>
      </c>
    </row>
    <row r="2437" spans="1:5" x14ac:dyDescent="0.25">
      <c r="A2437" t="str">
        <f t="shared" si="38"/>
        <v>P-2436</v>
      </c>
      <c r="B2437" t="s">
        <v>48</v>
      </c>
      <c r="C2437" t="s">
        <v>2717</v>
      </c>
      <c r="D2437" t="s">
        <v>4</v>
      </c>
      <c r="E2437">
        <v>123300</v>
      </c>
    </row>
    <row r="2438" spans="1:5" x14ac:dyDescent="0.25">
      <c r="A2438" t="str">
        <f t="shared" si="38"/>
        <v>P-2437</v>
      </c>
      <c r="B2438" t="s">
        <v>48</v>
      </c>
      <c r="C2438" t="s">
        <v>2722</v>
      </c>
      <c r="D2438" t="s">
        <v>3</v>
      </c>
      <c r="E2438">
        <v>45000</v>
      </c>
    </row>
    <row r="2439" spans="1:5" x14ac:dyDescent="0.25">
      <c r="A2439" t="str">
        <f t="shared" si="38"/>
        <v>P-2438</v>
      </c>
      <c r="B2439" t="s">
        <v>48</v>
      </c>
      <c r="C2439" t="s">
        <v>2608</v>
      </c>
      <c r="D2439" t="s">
        <v>3</v>
      </c>
      <c r="E2439">
        <v>25200</v>
      </c>
    </row>
    <row r="2440" spans="1:5" x14ac:dyDescent="0.25">
      <c r="A2440" t="str">
        <f t="shared" si="38"/>
        <v>P-2439</v>
      </c>
      <c r="B2440" t="s">
        <v>48</v>
      </c>
      <c r="C2440" t="s">
        <v>2723</v>
      </c>
      <c r="D2440" t="s">
        <v>3</v>
      </c>
      <c r="E2440">
        <v>31500</v>
      </c>
    </row>
    <row r="2441" spans="1:5" x14ac:dyDescent="0.25">
      <c r="A2441" t="str">
        <f t="shared" si="38"/>
        <v>P-2440</v>
      </c>
      <c r="B2441" t="s">
        <v>48</v>
      </c>
      <c r="C2441" t="s">
        <v>2724</v>
      </c>
      <c r="D2441" t="s">
        <v>3</v>
      </c>
      <c r="E2441">
        <v>22500</v>
      </c>
    </row>
    <row r="2442" spans="1:5" x14ac:dyDescent="0.25">
      <c r="A2442" t="str">
        <f t="shared" si="38"/>
        <v>P-2441</v>
      </c>
      <c r="B2442" t="s">
        <v>48</v>
      </c>
      <c r="C2442" t="s">
        <v>2726</v>
      </c>
      <c r="D2442" t="s">
        <v>20</v>
      </c>
      <c r="E2442">
        <v>37350</v>
      </c>
    </row>
    <row r="2443" spans="1:5" x14ac:dyDescent="0.25">
      <c r="A2443" t="str">
        <f t="shared" si="38"/>
        <v>P-2442</v>
      </c>
      <c r="B2443" t="s">
        <v>48</v>
      </c>
      <c r="C2443" t="s">
        <v>2728</v>
      </c>
      <c r="D2443" t="s">
        <v>7</v>
      </c>
      <c r="E2443">
        <v>13500</v>
      </c>
    </row>
    <row r="2444" spans="1:5" x14ac:dyDescent="0.25">
      <c r="A2444" t="str">
        <f t="shared" ref="A2444:A2507" si="39">"P-"&amp;ROW()-1</f>
        <v>P-2443</v>
      </c>
      <c r="B2444" t="s">
        <v>48</v>
      </c>
      <c r="C2444" t="s">
        <v>2729</v>
      </c>
      <c r="D2444" t="s">
        <v>7</v>
      </c>
      <c r="E2444">
        <v>13500</v>
      </c>
    </row>
    <row r="2445" spans="1:5" x14ac:dyDescent="0.25">
      <c r="A2445" t="str">
        <f t="shared" si="39"/>
        <v>P-2444</v>
      </c>
      <c r="B2445" t="s">
        <v>48</v>
      </c>
      <c r="C2445" t="s">
        <v>2730</v>
      </c>
      <c r="D2445" t="s">
        <v>7</v>
      </c>
      <c r="E2445">
        <v>22500</v>
      </c>
    </row>
    <row r="2446" spans="1:5" x14ac:dyDescent="0.25">
      <c r="A2446" t="str">
        <f t="shared" si="39"/>
        <v>P-2445</v>
      </c>
      <c r="B2446" t="s">
        <v>48</v>
      </c>
      <c r="C2446" t="s">
        <v>2731</v>
      </c>
      <c r="D2446" t="s">
        <v>7</v>
      </c>
      <c r="E2446">
        <v>22500</v>
      </c>
    </row>
    <row r="2447" spans="1:5" x14ac:dyDescent="0.25">
      <c r="A2447" t="str">
        <f t="shared" si="39"/>
        <v>P-2446</v>
      </c>
      <c r="B2447" t="s">
        <v>48</v>
      </c>
      <c r="C2447" t="s">
        <v>2732</v>
      </c>
      <c r="D2447" t="s">
        <v>7</v>
      </c>
      <c r="E2447">
        <v>15300</v>
      </c>
    </row>
    <row r="2448" spans="1:5" x14ac:dyDescent="0.25">
      <c r="A2448" t="str">
        <f t="shared" si="39"/>
        <v>P-2447</v>
      </c>
      <c r="B2448" t="s">
        <v>48</v>
      </c>
      <c r="C2448" t="s">
        <v>2733</v>
      </c>
      <c r="D2448" t="s">
        <v>7</v>
      </c>
      <c r="E2448">
        <v>15300</v>
      </c>
    </row>
    <row r="2449" spans="1:5" x14ac:dyDescent="0.25">
      <c r="A2449" t="str">
        <f t="shared" si="39"/>
        <v>P-2448</v>
      </c>
      <c r="B2449" t="s">
        <v>48</v>
      </c>
      <c r="C2449" t="s">
        <v>2737</v>
      </c>
      <c r="D2449" t="s">
        <v>6</v>
      </c>
      <c r="E2449">
        <v>40000</v>
      </c>
    </row>
    <row r="2450" spans="1:5" x14ac:dyDescent="0.25">
      <c r="A2450" t="str">
        <f t="shared" si="39"/>
        <v>P-2449</v>
      </c>
      <c r="B2450" t="s">
        <v>48</v>
      </c>
      <c r="C2450" t="s">
        <v>2740</v>
      </c>
      <c r="D2450" t="s">
        <v>24</v>
      </c>
      <c r="E2450">
        <v>314100</v>
      </c>
    </row>
    <row r="2451" spans="1:5" x14ac:dyDescent="0.25">
      <c r="A2451" t="str">
        <f t="shared" si="39"/>
        <v>P-2450</v>
      </c>
      <c r="B2451" t="s">
        <v>48</v>
      </c>
      <c r="C2451" t="s">
        <v>2742</v>
      </c>
      <c r="D2451" t="s">
        <v>13</v>
      </c>
      <c r="E2451">
        <v>225000</v>
      </c>
    </row>
    <row r="2452" spans="1:5" x14ac:dyDescent="0.25">
      <c r="A2452" t="str">
        <f t="shared" si="39"/>
        <v>P-2451</v>
      </c>
      <c r="B2452" t="s">
        <v>48</v>
      </c>
      <c r="C2452" t="s">
        <v>2743</v>
      </c>
      <c r="D2452" t="s">
        <v>5</v>
      </c>
      <c r="E2452">
        <v>80100</v>
      </c>
    </row>
    <row r="2453" spans="1:5" x14ac:dyDescent="0.25">
      <c r="A2453" t="str">
        <f t="shared" si="39"/>
        <v>P-2452</v>
      </c>
      <c r="B2453" t="s">
        <v>48</v>
      </c>
      <c r="C2453" t="s">
        <v>2744</v>
      </c>
      <c r="D2453" t="s">
        <v>5</v>
      </c>
      <c r="E2453">
        <v>49500</v>
      </c>
    </row>
    <row r="2454" spans="1:5" x14ac:dyDescent="0.25">
      <c r="A2454" t="str">
        <f t="shared" si="39"/>
        <v>P-2453</v>
      </c>
      <c r="B2454" t="s">
        <v>48</v>
      </c>
      <c r="C2454" t="s">
        <v>2745</v>
      </c>
      <c r="D2454" t="s">
        <v>5</v>
      </c>
      <c r="E2454">
        <v>112500</v>
      </c>
    </row>
    <row r="2455" spans="1:5" x14ac:dyDescent="0.25">
      <c r="A2455" t="str">
        <f t="shared" si="39"/>
        <v>P-2454</v>
      </c>
      <c r="B2455" t="s">
        <v>48</v>
      </c>
      <c r="C2455" t="s">
        <v>2746</v>
      </c>
      <c r="D2455" t="s">
        <v>13</v>
      </c>
      <c r="E2455">
        <v>47700</v>
      </c>
    </row>
    <row r="2456" spans="1:5" x14ac:dyDescent="0.25">
      <c r="A2456" t="str">
        <f t="shared" si="39"/>
        <v>P-2455</v>
      </c>
      <c r="B2456" t="s">
        <v>48</v>
      </c>
      <c r="C2456" t="s">
        <v>2610</v>
      </c>
      <c r="D2456" t="s">
        <v>8</v>
      </c>
      <c r="E2456">
        <v>88200</v>
      </c>
    </row>
    <row r="2457" spans="1:5" x14ac:dyDescent="0.25">
      <c r="A2457" t="str">
        <f t="shared" si="39"/>
        <v>P-2456</v>
      </c>
      <c r="B2457" t="s">
        <v>48</v>
      </c>
      <c r="C2457" t="s">
        <v>2747</v>
      </c>
      <c r="D2457" t="s">
        <v>8</v>
      </c>
      <c r="E2457">
        <v>88200</v>
      </c>
    </row>
    <row r="2458" spans="1:5" x14ac:dyDescent="0.25">
      <c r="A2458" t="str">
        <f t="shared" si="39"/>
        <v>P-2457</v>
      </c>
      <c r="B2458" t="s">
        <v>48</v>
      </c>
      <c r="C2458" t="s">
        <v>2749</v>
      </c>
      <c r="D2458" t="s">
        <v>8</v>
      </c>
      <c r="E2458">
        <v>162000</v>
      </c>
    </row>
    <row r="2459" spans="1:5" x14ac:dyDescent="0.25">
      <c r="A2459" t="str">
        <f t="shared" si="39"/>
        <v>P-2458</v>
      </c>
      <c r="B2459" t="s">
        <v>48</v>
      </c>
      <c r="C2459" t="s">
        <v>2751</v>
      </c>
      <c r="D2459" t="s">
        <v>5</v>
      </c>
      <c r="E2459">
        <v>247500</v>
      </c>
    </row>
    <row r="2460" spans="1:5" x14ac:dyDescent="0.25">
      <c r="A2460" t="str">
        <f t="shared" si="39"/>
        <v>P-2459</v>
      </c>
      <c r="B2460" t="s">
        <v>48</v>
      </c>
      <c r="C2460" t="s">
        <v>2827</v>
      </c>
      <c r="D2460" t="s">
        <v>5</v>
      </c>
      <c r="E2460">
        <v>243000</v>
      </c>
    </row>
    <row r="2461" spans="1:5" x14ac:dyDescent="0.25">
      <c r="A2461" t="str">
        <f t="shared" si="39"/>
        <v>P-2460</v>
      </c>
      <c r="B2461" t="s">
        <v>48</v>
      </c>
      <c r="C2461" t="s">
        <v>2752</v>
      </c>
      <c r="D2461" t="s">
        <v>5</v>
      </c>
      <c r="E2461">
        <v>53100</v>
      </c>
    </row>
    <row r="2462" spans="1:5" x14ac:dyDescent="0.25">
      <c r="A2462" t="str">
        <f t="shared" si="39"/>
        <v>P-2461</v>
      </c>
      <c r="B2462" t="s">
        <v>48</v>
      </c>
      <c r="C2462" t="s">
        <v>2753</v>
      </c>
      <c r="D2462" t="s">
        <v>5</v>
      </c>
      <c r="E2462">
        <v>49500</v>
      </c>
    </row>
    <row r="2463" spans="1:5" x14ac:dyDescent="0.25">
      <c r="A2463" t="str">
        <f t="shared" si="39"/>
        <v>P-2462</v>
      </c>
      <c r="B2463" t="s">
        <v>48</v>
      </c>
      <c r="C2463" t="s">
        <v>2754</v>
      </c>
      <c r="D2463" t="s">
        <v>5</v>
      </c>
      <c r="E2463">
        <v>98100</v>
      </c>
    </row>
    <row r="2464" spans="1:5" x14ac:dyDescent="0.25">
      <c r="A2464" t="str">
        <f t="shared" si="39"/>
        <v>P-2463</v>
      </c>
      <c r="B2464" t="s">
        <v>48</v>
      </c>
      <c r="C2464" t="s">
        <v>2637</v>
      </c>
      <c r="D2464" t="s">
        <v>5</v>
      </c>
      <c r="E2464">
        <v>90000</v>
      </c>
    </row>
    <row r="2465" spans="1:5" x14ac:dyDescent="0.25">
      <c r="A2465" t="str">
        <f t="shared" si="39"/>
        <v>P-2464</v>
      </c>
      <c r="B2465" t="s">
        <v>48</v>
      </c>
      <c r="C2465" t="s">
        <v>2755</v>
      </c>
      <c r="D2465" t="s">
        <v>5</v>
      </c>
      <c r="E2465">
        <v>112500</v>
      </c>
    </row>
    <row r="2466" spans="1:5" x14ac:dyDescent="0.25">
      <c r="A2466" t="str">
        <f t="shared" si="39"/>
        <v>P-2465</v>
      </c>
      <c r="B2466" t="s">
        <v>48</v>
      </c>
      <c r="C2466" t="s">
        <v>2757</v>
      </c>
      <c r="D2466" t="s">
        <v>15</v>
      </c>
      <c r="E2466">
        <v>60750</v>
      </c>
    </row>
    <row r="2467" spans="1:5" x14ac:dyDescent="0.25">
      <c r="A2467" t="str">
        <f t="shared" si="39"/>
        <v>P-2466</v>
      </c>
      <c r="B2467" t="s">
        <v>48</v>
      </c>
      <c r="C2467" t="s">
        <v>2758</v>
      </c>
      <c r="D2467" t="s">
        <v>15</v>
      </c>
      <c r="E2467">
        <v>60750</v>
      </c>
    </row>
    <row r="2468" spans="1:5" x14ac:dyDescent="0.25">
      <c r="A2468" t="str">
        <f t="shared" si="39"/>
        <v>P-2467</v>
      </c>
      <c r="B2468" t="s">
        <v>48</v>
      </c>
      <c r="C2468" t="s">
        <v>2759</v>
      </c>
      <c r="D2468" t="s">
        <v>15</v>
      </c>
      <c r="E2468">
        <v>60750</v>
      </c>
    </row>
    <row r="2469" spans="1:5" x14ac:dyDescent="0.25">
      <c r="A2469" t="str">
        <f t="shared" si="39"/>
        <v>P-2468</v>
      </c>
      <c r="B2469" t="s">
        <v>48</v>
      </c>
      <c r="C2469" t="s">
        <v>2760</v>
      </c>
      <c r="D2469" t="s">
        <v>15</v>
      </c>
      <c r="E2469">
        <v>65700</v>
      </c>
    </row>
    <row r="2470" spans="1:5" x14ac:dyDescent="0.25">
      <c r="A2470" t="str">
        <f t="shared" si="39"/>
        <v>P-2469</v>
      </c>
      <c r="B2470" t="s">
        <v>48</v>
      </c>
      <c r="C2470" t="s">
        <v>2762</v>
      </c>
      <c r="D2470" t="s">
        <v>15</v>
      </c>
      <c r="E2470">
        <v>73800</v>
      </c>
    </row>
    <row r="2471" spans="1:5" x14ac:dyDescent="0.25">
      <c r="A2471" t="str">
        <f t="shared" si="39"/>
        <v>P-2470</v>
      </c>
      <c r="B2471" t="s">
        <v>48</v>
      </c>
      <c r="C2471" t="s">
        <v>2638</v>
      </c>
      <c r="D2471" t="s">
        <v>21</v>
      </c>
      <c r="E2471">
        <v>150000</v>
      </c>
    </row>
    <row r="2472" spans="1:5" x14ac:dyDescent="0.25">
      <c r="A2472" t="str">
        <f t="shared" si="39"/>
        <v>P-2471</v>
      </c>
      <c r="B2472" t="s">
        <v>48</v>
      </c>
      <c r="C2472" t="s">
        <v>2614</v>
      </c>
      <c r="D2472" t="s">
        <v>21</v>
      </c>
      <c r="E2472">
        <v>247500</v>
      </c>
    </row>
    <row r="2473" spans="1:5" x14ac:dyDescent="0.25">
      <c r="A2473" t="str">
        <f t="shared" si="39"/>
        <v>P-2472</v>
      </c>
      <c r="B2473" t="s">
        <v>48</v>
      </c>
      <c r="C2473" t="s">
        <v>2765</v>
      </c>
      <c r="D2473" t="s">
        <v>17</v>
      </c>
      <c r="E2473">
        <v>148500</v>
      </c>
    </row>
    <row r="2474" spans="1:5" x14ac:dyDescent="0.25">
      <c r="A2474" t="str">
        <f t="shared" si="39"/>
        <v>P-2473</v>
      </c>
      <c r="B2474" t="s">
        <v>48</v>
      </c>
      <c r="C2474" t="s">
        <v>2849</v>
      </c>
      <c r="D2474" t="s">
        <v>17</v>
      </c>
      <c r="E2474">
        <v>104500</v>
      </c>
    </row>
    <row r="2475" spans="1:5" x14ac:dyDescent="0.25">
      <c r="A2475" t="str">
        <f t="shared" si="39"/>
        <v>P-2474</v>
      </c>
      <c r="B2475" t="s">
        <v>48</v>
      </c>
      <c r="C2475" t="s">
        <v>2767</v>
      </c>
      <c r="D2475" t="s">
        <v>17</v>
      </c>
      <c r="E2475">
        <v>116100</v>
      </c>
    </row>
    <row r="2476" spans="1:5" x14ac:dyDescent="0.25">
      <c r="A2476" t="str">
        <f t="shared" si="39"/>
        <v>P-2475</v>
      </c>
      <c r="B2476" t="s">
        <v>48</v>
      </c>
      <c r="C2476" t="s">
        <v>2768</v>
      </c>
      <c r="D2476" t="s">
        <v>17</v>
      </c>
      <c r="E2476">
        <v>94500</v>
      </c>
    </row>
    <row r="2477" spans="1:5" x14ac:dyDescent="0.25">
      <c r="A2477" t="str">
        <f t="shared" si="39"/>
        <v>P-2476</v>
      </c>
      <c r="B2477" t="s">
        <v>48</v>
      </c>
      <c r="C2477" t="s">
        <v>2769</v>
      </c>
      <c r="D2477" t="s">
        <v>17</v>
      </c>
      <c r="E2477">
        <v>73800</v>
      </c>
    </row>
    <row r="2478" spans="1:5" x14ac:dyDescent="0.25">
      <c r="A2478" t="str">
        <f t="shared" si="39"/>
        <v>P-2477</v>
      </c>
      <c r="B2478" t="s">
        <v>48</v>
      </c>
      <c r="C2478" t="s">
        <v>2830</v>
      </c>
      <c r="D2478" t="s">
        <v>17</v>
      </c>
      <c r="E2478">
        <v>131850</v>
      </c>
    </row>
    <row r="2479" spans="1:5" x14ac:dyDescent="0.25">
      <c r="A2479" t="str">
        <f t="shared" si="39"/>
        <v>P-2478</v>
      </c>
      <c r="B2479" t="s">
        <v>48</v>
      </c>
      <c r="C2479" t="s">
        <v>2773</v>
      </c>
      <c r="D2479" t="s">
        <v>15</v>
      </c>
      <c r="E2479">
        <v>81000</v>
      </c>
    </row>
    <row r="2480" spans="1:5" x14ac:dyDescent="0.25">
      <c r="A2480" t="str">
        <f t="shared" si="39"/>
        <v>P-2479</v>
      </c>
      <c r="B2480" t="s">
        <v>48</v>
      </c>
      <c r="C2480" t="s">
        <v>2774</v>
      </c>
      <c r="D2480" t="s">
        <v>18</v>
      </c>
      <c r="E2480">
        <v>130500</v>
      </c>
    </row>
    <row r="2481" spans="1:5" x14ac:dyDescent="0.25">
      <c r="A2481" t="str">
        <f t="shared" si="39"/>
        <v>P-2480</v>
      </c>
      <c r="B2481" t="s">
        <v>48</v>
      </c>
      <c r="C2481" t="s">
        <v>2775</v>
      </c>
      <c r="D2481" t="s">
        <v>18</v>
      </c>
      <c r="E2481">
        <v>130500</v>
      </c>
    </row>
    <row r="2482" spans="1:5" x14ac:dyDescent="0.25">
      <c r="A2482" t="str">
        <f t="shared" si="39"/>
        <v>P-2481</v>
      </c>
      <c r="B2482" t="s">
        <v>48</v>
      </c>
      <c r="C2482" t="s">
        <v>2776</v>
      </c>
      <c r="D2482" t="s">
        <v>18</v>
      </c>
      <c r="E2482">
        <v>130500</v>
      </c>
    </row>
    <row r="2483" spans="1:5" x14ac:dyDescent="0.25">
      <c r="A2483" t="str">
        <f t="shared" si="39"/>
        <v>P-2482</v>
      </c>
      <c r="B2483" t="s">
        <v>48</v>
      </c>
      <c r="C2483" t="s">
        <v>2777</v>
      </c>
      <c r="D2483" t="s">
        <v>15</v>
      </c>
      <c r="E2483">
        <v>81900</v>
      </c>
    </row>
    <row r="2484" spans="1:5" x14ac:dyDescent="0.25">
      <c r="A2484" t="str">
        <f t="shared" si="39"/>
        <v>P-2483</v>
      </c>
      <c r="B2484" t="s">
        <v>48</v>
      </c>
      <c r="C2484" t="s">
        <v>2778</v>
      </c>
      <c r="D2484" t="s">
        <v>15</v>
      </c>
      <c r="E2484">
        <v>143100</v>
      </c>
    </row>
    <row r="2485" spans="1:5" x14ac:dyDescent="0.25">
      <c r="A2485" t="str">
        <f t="shared" si="39"/>
        <v>P-2484</v>
      </c>
      <c r="B2485" t="s">
        <v>48</v>
      </c>
      <c r="C2485" t="s">
        <v>2779</v>
      </c>
      <c r="D2485" t="s">
        <v>12</v>
      </c>
      <c r="E2485">
        <v>7650</v>
      </c>
    </row>
    <row r="2486" spans="1:5" x14ac:dyDescent="0.25">
      <c r="A2486" t="str">
        <f t="shared" si="39"/>
        <v>P-2485</v>
      </c>
      <c r="B2486" t="s">
        <v>48</v>
      </c>
      <c r="C2486" t="s">
        <v>2780</v>
      </c>
      <c r="D2486" t="s">
        <v>12</v>
      </c>
      <c r="E2486">
        <v>34200</v>
      </c>
    </row>
    <row r="2487" spans="1:5" x14ac:dyDescent="0.25">
      <c r="A2487" t="str">
        <f t="shared" si="39"/>
        <v>P-2486</v>
      </c>
      <c r="B2487" t="s">
        <v>48</v>
      </c>
      <c r="C2487" t="s">
        <v>2781</v>
      </c>
      <c r="D2487" t="s">
        <v>6</v>
      </c>
      <c r="E2487">
        <v>82800</v>
      </c>
    </row>
    <row r="2488" spans="1:5" x14ac:dyDescent="0.25">
      <c r="A2488" t="str">
        <f t="shared" si="39"/>
        <v>P-2487</v>
      </c>
      <c r="B2488" t="s">
        <v>48</v>
      </c>
      <c r="C2488" t="s">
        <v>2832</v>
      </c>
      <c r="D2488" t="s">
        <v>6</v>
      </c>
      <c r="E2488">
        <v>82800</v>
      </c>
    </row>
    <row r="2489" spans="1:5" x14ac:dyDescent="0.25">
      <c r="A2489" t="str">
        <f t="shared" si="39"/>
        <v>P-2488</v>
      </c>
      <c r="B2489" t="s">
        <v>48</v>
      </c>
      <c r="C2489" t="s">
        <v>2783</v>
      </c>
      <c r="D2489" t="s">
        <v>14</v>
      </c>
      <c r="E2489">
        <v>76500</v>
      </c>
    </row>
    <row r="2490" spans="1:5" x14ac:dyDescent="0.25">
      <c r="A2490" t="str">
        <f t="shared" si="39"/>
        <v>P-2489</v>
      </c>
      <c r="B2490" t="s">
        <v>48</v>
      </c>
      <c r="C2490" t="s">
        <v>2784</v>
      </c>
      <c r="D2490" t="s">
        <v>14</v>
      </c>
      <c r="E2490">
        <v>76500</v>
      </c>
    </row>
    <row r="2491" spans="1:5" x14ac:dyDescent="0.25">
      <c r="A2491" t="str">
        <f t="shared" si="39"/>
        <v>P-2490</v>
      </c>
      <c r="B2491" t="s">
        <v>48</v>
      </c>
      <c r="C2491" t="s">
        <v>2643</v>
      </c>
      <c r="D2491" t="s">
        <v>14</v>
      </c>
      <c r="E2491">
        <v>76500</v>
      </c>
    </row>
    <row r="2492" spans="1:5" x14ac:dyDescent="0.25">
      <c r="A2492" t="str">
        <f t="shared" si="39"/>
        <v>P-2491</v>
      </c>
      <c r="B2492" t="s">
        <v>48</v>
      </c>
      <c r="C2492" t="s">
        <v>2786</v>
      </c>
      <c r="D2492" t="s">
        <v>14</v>
      </c>
      <c r="E2492">
        <v>112500</v>
      </c>
    </row>
    <row r="2493" spans="1:5" x14ac:dyDescent="0.25">
      <c r="A2493" t="str">
        <f t="shared" si="39"/>
        <v>P-2492</v>
      </c>
      <c r="B2493" t="s">
        <v>48</v>
      </c>
      <c r="C2493" t="s">
        <v>2788</v>
      </c>
      <c r="D2493" t="s">
        <v>14</v>
      </c>
      <c r="E2493">
        <v>112500</v>
      </c>
    </row>
    <row r="2494" spans="1:5" x14ac:dyDescent="0.25">
      <c r="A2494" t="str">
        <f t="shared" si="39"/>
        <v>P-2493</v>
      </c>
      <c r="B2494" t="s">
        <v>48</v>
      </c>
      <c r="C2494" t="s">
        <v>2789</v>
      </c>
      <c r="D2494" t="s">
        <v>14</v>
      </c>
      <c r="E2494">
        <v>112500</v>
      </c>
    </row>
    <row r="2495" spans="1:5" x14ac:dyDescent="0.25">
      <c r="A2495" t="str">
        <f t="shared" si="39"/>
        <v>P-2494</v>
      </c>
      <c r="B2495" t="s">
        <v>48</v>
      </c>
      <c r="C2495" t="s">
        <v>2620</v>
      </c>
      <c r="D2495" t="s">
        <v>14</v>
      </c>
      <c r="E2495">
        <v>112500</v>
      </c>
    </row>
    <row r="2496" spans="1:5" x14ac:dyDescent="0.25">
      <c r="A2496" t="str">
        <f t="shared" si="39"/>
        <v>P-2495</v>
      </c>
      <c r="B2496" t="s">
        <v>48</v>
      </c>
      <c r="C2496" t="s">
        <v>2644</v>
      </c>
      <c r="D2496" t="s">
        <v>14</v>
      </c>
      <c r="E2496">
        <v>108000</v>
      </c>
    </row>
    <row r="2497" spans="1:5" x14ac:dyDescent="0.25">
      <c r="A2497" t="str">
        <f t="shared" si="39"/>
        <v>P-2496</v>
      </c>
      <c r="B2497" t="s">
        <v>48</v>
      </c>
      <c r="C2497" t="s">
        <v>2623</v>
      </c>
      <c r="D2497" t="s">
        <v>14</v>
      </c>
      <c r="E2497">
        <v>108000</v>
      </c>
    </row>
    <row r="2498" spans="1:5" x14ac:dyDescent="0.25">
      <c r="A2498" t="str">
        <f t="shared" si="39"/>
        <v>P-2497</v>
      </c>
      <c r="B2498" t="s">
        <v>48</v>
      </c>
      <c r="C2498" t="s">
        <v>2790</v>
      </c>
      <c r="D2498" t="s">
        <v>14</v>
      </c>
      <c r="E2498">
        <v>108000</v>
      </c>
    </row>
    <row r="2499" spans="1:5" x14ac:dyDescent="0.25">
      <c r="A2499" t="str">
        <f t="shared" si="39"/>
        <v>P-2498</v>
      </c>
      <c r="B2499" t="s">
        <v>48</v>
      </c>
      <c r="C2499" t="s">
        <v>2791</v>
      </c>
      <c r="D2499" t="s">
        <v>14</v>
      </c>
      <c r="E2499">
        <v>108000</v>
      </c>
    </row>
    <row r="2500" spans="1:5" x14ac:dyDescent="0.25">
      <c r="A2500" t="str">
        <f t="shared" si="39"/>
        <v>P-2499</v>
      </c>
      <c r="B2500" t="s">
        <v>48</v>
      </c>
      <c r="C2500" t="s">
        <v>2792</v>
      </c>
      <c r="D2500" t="s">
        <v>14</v>
      </c>
      <c r="E2500">
        <v>108000</v>
      </c>
    </row>
    <row r="2501" spans="1:5" x14ac:dyDescent="0.25">
      <c r="A2501" t="str">
        <f t="shared" si="39"/>
        <v>P-2500</v>
      </c>
      <c r="B2501" t="s">
        <v>48</v>
      </c>
      <c r="C2501" t="s">
        <v>2793</v>
      </c>
      <c r="D2501" t="s">
        <v>3</v>
      </c>
      <c r="E2501">
        <v>26500</v>
      </c>
    </row>
    <row r="2502" spans="1:5" x14ac:dyDescent="0.25">
      <c r="A2502" t="str">
        <f t="shared" si="39"/>
        <v>P-2501</v>
      </c>
      <c r="B2502" t="s">
        <v>48</v>
      </c>
      <c r="C2502" t="s">
        <v>2794</v>
      </c>
      <c r="D2502" t="s">
        <v>3</v>
      </c>
      <c r="E2502">
        <v>15000</v>
      </c>
    </row>
    <row r="2503" spans="1:5" x14ac:dyDescent="0.25">
      <c r="A2503" t="str">
        <f t="shared" si="39"/>
        <v>P-2502</v>
      </c>
      <c r="B2503" t="s">
        <v>48</v>
      </c>
      <c r="C2503" t="s">
        <v>2796</v>
      </c>
      <c r="D2503" t="s">
        <v>3</v>
      </c>
      <c r="E2503">
        <v>41000</v>
      </c>
    </row>
    <row r="2504" spans="1:5" x14ac:dyDescent="0.25">
      <c r="A2504" t="str">
        <f t="shared" si="39"/>
        <v>P-2503</v>
      </c>
      <c r="B2504" t="s">
        <v>48</v>
      </c>
      <c r="C2504" t="s">
        <v>2797</v>
      </c>
      <c r="D2504" t="s">
        <v>3</v>
      </c>
      <c r="E2504">
        <v>32000</v>
      </c>
    </row>
    <row r="2505" spans="1:5" x14ac:dyDescent="0.25">
      <c r="A2505" t="str">
        <f t="shared" si="39"/>
        <v>P-2504</v>
      </c>
      <c r="B2505" t="s">
        <v>48</v>
      </c>
      <c r="C2505" t="s">
        <v>2798</v>
      </c>
      <c r="D2505" t="s">
        <v>3</v>
      </c>
      <c r="E2505">
        <v>35500</v>
      </c>
    </row>
    <row r="2506" spans="1:5" x14ac:dyDescent="0.25">
      <c r="A2506" t="str">
        <f t="shared" si="39"/>
        <v>P-2505</v>
      </c>
      <c r="B2506" t="s">
        <v>48</v>
      </c>
      <c r="C2506" t="s">
        <v>2799</v>
      </c>
      <c r="D2506" t="s">
        <v>3</v>
      </c>
      <c r="E2506">
        <v>41000</v>
      </c>
    </row>
    <row r="2507" spans="1:5" x14ac:dyDescent="0.25">
      <c r="A2507" t="str">
        <f t="shared" si="39"/>
        <v>P-2506</v>
      </c>
      <c r="B2507" t="s">
        <v>48</v>
      </c>
      <c r="C2507" t="s">
        <v>2800</v>
      </c>
      <c r="D2507" t="s">
        <v>3</v>
      </c>
      <c r="E2507">
        <v>26100</v>
      </c>
    </row>
    <row r="2508" spans="1:5" x14ac:dyDescent="0.25">
      <c r="A2508" t="str">
        <f t="shared" ref="A2508:A2517" si="40">"P-"&amp;ROW()-1</f>
        <v>P-2507</v>
      </c>
      <c r="B2508" t="s">
        <v>48</v>
      </c>
      <c r="C2508" t="s">
        <v>2801</v>
      </c>
      <c r="D2508" t="s">
        <v>3</v>
      </c>
      <c r="E2508">
        <v>15000</v>
      </c>
    </row>
    <row r="2509" spans="1:5" x14ac:dyDescent="0.25">
      <c r="A2509" t="str">
        <f t="shared" si="40"/>
        <v>P-2508</v>
      </c>
      <c r="B2509" t="s">
        <v>48</v>
      </c>
      <c r="C2509" t="s">
        <v>2802</v>
      </c>
      <c r="D2509" t="s">
        <v>3</v>
      </c>
      <c r="E2509">
        <v>32000</v>
      </c>
    </row>
    <row r="2510" spans="1:5" x14ac:dyDescent="0.25">
      <c r="A2510" t="str">
        <f t="shared" si="40"/>
        <v>P-2509</v>
      </c>
      <c r="B2510" t="s">
        <v>48</v>
      </c>
      <c r="C2510" t="s">
        <v>2803</v>
      </c>
      <c r="D2510" t="s">
        <v>3</v>
      </c>
      <c r="E2510">
        <v>36900</v>
      </c>
    </row>
    <row r="2511" spans="1:5" x14ac:dyDescent="0.25">
      <c r="A2511" t="str">
        <f t="shared" si="40"/>
        <v>P-2510</v>
      </c>
      <c r="B2511" t="s">
        <v>48</v>
      </c>
      <c r="C2511" t="s">
        <v>2804</v>
      </c>
      <c r="D2511" t="s">
        <v>3</v>
      </c>
      <c r="E2511">
        <v>29700</v>
      </c>
    </row>
    <row r="2512" spans="1:5" x14ac:dyDescent="0.25">
      <c r="A2512" t="str">
        <f t="shared" si="40"/>
        <v>P-2511</v>
      </c>
      <c r="B2512" t="s">
        <v>48</v>
      </c>
      <c r="C2512" t="s">
        <v>2805</v>
      </c>
      <c r="D2512" t="s">
        <v>3</v>
      </c>
      <c r="E2512">
        <v>26500</v>
      </c>
    </row>
    <row r="2513" spans="1:5" x14ac:dyDescent="0.25">
      <c r="A2513" t="str">
        <f t="shared" si="40"/>
        <v>P-2512</v>
      </c>
      <c r="B2513" t="s">
        <v>48</v>
      </c>
      <c r="C2513" t="s">
        <v>2806</v>
      </c>
      <c r="D2513" t="s">
        <v>3</v>
      </c>
      <c r="E2513">
        <v>15000</v>
      </c>
    </row>
    <row r="2514" spans="1:5" x14ac:dyDescent="0.25">
      <c r="A2514" t="str">
        <f t="shared" si="40"/>
        <v>P-2513</v>
      </c>
      <c r="B2514" t="s">
        <v>48</v>
      </c>
      <c r="C2514" t="s">
        <v>2807</v>
      </c>
      <c r="D2514" t="s">
        <v>3</v>
      </c>
      <c r="E2514">
        <v>29700</v>
      </c>
    </row>
    <row r="2515" spans="1:5" x14ac:dyDescent="0.25">
      <c r="A2515" t="str">
        <f t="shared" si="40"/>
        <v>P-2514</v>
      </c>
      <c r="B2515" t="s">
        <v>48</v>
      </c>
      <c r="C2515" t="s">
        <v>2808</v>
      </c>
      <c r="D2515" t="s">
        <v>3</v>
      </c>
      <c r="E2515">
        <v>34200</v>
      </c>
    </row>
    <row r="2516" spans="1:5" x14ac:dyDescent="0.25">
      <c r="A2516" t="str">
        <f t="shared" si="40"/>
        <v>P-2515</v>
      </c>
      <c r="B2516" t="s">
        <v>48</v>
      </c>
      <c r="C2516" t="s">
        <v>2809</v>
      </c>
      <c r="D2516" t="s">
        <v>3</v>
      </c>
      <c r="E2516">
        <v>32000</v>
      </c>
    </row>
    <row r="2517" spans="1:5" x14ac:dyDescent="0.25">
      <c r="A2517" t="str">
        <f t="shared" si="40"/>
        <v>P-2516</v>
      </c>
      <c r="B2517" t="s">
        <v>48</v>
      </c>
      <c r="C2517" t="s">
        <v>2811</v>
      </c>
      <c r="D2517" t="s">
        <v>7</v>
      </c>
      <c r="E2517">
        <v>208000</v>
      </c>
    </row>
  </sheetData>
  <autoFilter ref="A1:E1" xr:uid="{458FA498-83F8-44FF-868A-984B86C8E123}"/>
  <pageMargins left="0.7" right="0.7" top="0.75" bottom="0.75" header="0.3" footer="0.3"/>
  <pageSetup orientation="portrait" r:id="rId1"/>
  <headerFooter>
    <oddFooter>&amp;C_x000D_&amp;1#&amp;"Calibri"&amp;10&amp;K000000 Mondelez International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04B7-C3E1-46D7-8D4A-5B24B111F3F3}">
  <dimension ref="A1:E17"/>
  <sheetViews>
    <sheetView workbookViewId="0">
      <selection activeCell="G15" sqref="G15"/>
    </sheetView>
  </sheetViews>
  <sheetFormatPr defaultRowHeight="15" x14ac:dyDescent="0.25"/>
  <cols>
    <col min="1" max="1" width="10" bestFit="1" customWidth="1"/>
    <col min="2" max="2" width="27" bestFit="1" customWidth="1"/>
    <col min="3" max="3" width="13.28515625" bestFit="1" customWidth="1"/>
    <col min="4" max="4" width="13.85546875" bestFit="1" customWidth="1"/>
  </cols>
  <sheetData>
    <row r="1" spans="1:5" x14ac:dyDescent="0.25">
      <c r="A1" s="7" t="s">
        <v>31</v>
      </c>
      <c r="B1" s="7" t="s">
        <v>49</v>
      </c>
      <c r="C1" s="7" t="s">
        <v>2990</v>
      </c>
    </row>
    <row r="2" spans="1:5" x14ac:dyDescent="0.25">
      <c r="A2" t="s">
        <v>33</v>
      </c>
      <c r="B2" t="s">
        <v>50</v>
      </c>
      <c r="C2" s="12" t="s">
        <v>2970</v>
      </c>
      <c r="D2" s="14" t="str">
        <f>VLOOKUP(C2,'Data Employee'!$A$2:$D$11,2,FALSE)</f>
        <v>Andi Pratama</v>
      </c>
    </row>
    <row r="3" spans="1:5" x14ac:dyDescent="0.25">
      <c r="A3" t="s">
        <v>34</v>
      </c>
      <c r="B3" t="s">
        <v>51</v>
      </c>
      <c r="C3" s="12" t="s">
        <v>2970</v>
      </c>
      <c r="D3" s="14" t="str">
        <f>VLOOKUP(C3,'Data Employee'!$A$2:$D$11,2,FALSE)</f>
        <v>Andi Pratama</v>
      </c>
    </row>
    <row r="4" spans="1:5" x14ac:dyDescent="0.25">
      <c r="A4" t="s">
        <v>35</v>
      </c>
      <c r="B4" t="s">
        <v>52</v>
      </c>
      <c r="C4" s="12" t="s">
        <v>2972</v>
      </c>
      <c r="D4" s="14" t="str">
        <f>VLOOKUP(C4,'Data Employee'!$A$2:$D$11,2,FALSE)</f>
        <v>Budi Santoso</v>
      </c>
    </row>
    <row r="5" spans="1:5" x14ac:dyDescent="0.25">
      <c r="A5" t="s">
        <v>36</v>
      </c>
      <c r="B5" t="s">
        <v>53</v>
      </c>
      <c r="C5" s="12" t="s">
        <v>2974</v>
      </c>
      <c r="D5" s="14" t="str">
        <f>VLOOKUP(C5,'Data Employee'!$A$2:$D$11,2,FALSE)</f>
        <v>Citra Dewi</v>
      </c>
    </row>
    <row r="6" spans="1:5" x14ac:dyDescent="0.25">
      <c r="A6" t="s">
        <v>37</v>
      </c>
      <c r="B6" t="s">
        <v>54</v>
      </c>
      <c r="C6" s="12" t="s">
        <v>2976</v>
      </c>
      <c r="D6" s="14" t="str">
        <f>VLOOKUP(C6,'Data Employee'!$A$2:$D$11,2,FALSE)</f>
        <v>Dewi Lestari</v>
      </c>
    </row>
    <row r="7" spans="1:5" x14ac:dyDescent="0.25">
      <c r="A7" t="s">
        <v>38</v>
      </c>
      <c r="B7" t="s">
        <v>55</v>
      </c>
      <c r="C7" s="12" t="s">
        <v>2976</v>
      </c>
      <c r="D7" s="14" t="str">
        <f>VLOOKUP(C7,'Data Employee'!$A$2:$D$11,2,FALSE)</f>
        <v>Dewi Lestari</v>
      </c>
    </row>
    <row r="8" spans="1:5" x14ac:dyDescent="0.25">
      <c r="A8" t="s">
        <v>39</v>
      </c>
      <c r="B8" t="s">
        <v>56</v>
      </c>
      <c r="C8" s="12" t="s">
        <v>2978</v>
      </c>
      <c r="D8" s="14" t="str">
        <f>VLOOKUP(C8,'Data Employee'!$A$2:$D$11,2,FALSE)</f>
        <v>Eko Wijaya</v>
      </c>
    </row>
    <row r="9" spans="1:5" x14ac:dyDescent="0.25">
      <c r="A9" t="s">
        <v>40</v>
      </c>
      <c r="B9" t="s">
        <v>57</v>
      </c>
      <c r="C9" s="12" t="s">
        <v>2980</v>
      </c>
      <c r="D9" s="14" t="str">
        <f>VLOOKUP(C9,'Data Employee'!$A$2:$D$11,2,FALSE)</f>
        <v>Fani Sari</v>
      </c>
      <c r="E9" s="12"/>
    </row>
    <row r="10" spans="1:5" x14ac:dyDescent="0.25">
      <c r="A10" t="s">
        <v>41</v>
      </c>
      <c r="B10" t="s">
        <v>58</v>
      </c>
      <c r="C10" s="12" t="s">
        <v>2982</v>
      </c>
      <c r="D10" s="14" t="str">
        <f>VLOOKUP(C10,'Data Employee'!$A$2:$D$11,2,FALSE)</f>
        <v>Gita Rahma</v>
      </c>
    </row>
    <row r="11" spans="1:5" x14ac:dyDescent="0.25">
      <c r="A11" t="s">
        <v>42</v>
      </c>
      <c r="B11" t="s">
        <v>59</v>
      </c>
      <c r="C11" s="12" t="s">
        <v>2984</v>
      </c>
      <c r="D11" s="14" t="str">
        <f>VLOOKUP(C11,'Data Employee'!$A$2:$D$11,2,FALSE)</f>
        <v>Hadi Nugroho</v>
      </c>
    </row>
    <row r="12" spans="1:5" x14ac:dyDescent="0.25">
      <c r="A12" t="s">
        <v>43</v>
      </c>
      <c r="B12" t="s">
        <v>60</v>
      </c>
      <c r="C12" s="12" t="s">
        <v>2982</v>
      </c>
      <c r="D12" s="14" t="str">
        <f>VLOOKUP(C12,'Data Employee'!$A$2:$D$11,2,FALSE)</f>
        <v>Gita Rahma</v>
      </c>
    </row>
    <row r="13" spans="1:5" x14ac:dyDescent="0.25">
      <c r="A13" t="s">
        <v>44</v>
      </c>
      <c r="B13" t="s">
        <v>61</v>
      </c>
      <c r="C13" s="12" t="s">
        <v>2982</v>
      </c>
      <c r="D13" s="14" t="str">
        <f>VLOOKUP(C13,'Data Employee'!$A$2:$D$11,2,FALSE)</f>
        <v>Gita Rahma</v>
      </c>
    </row>
    <row r="14" spans="1:5" x14ac:dyDescent="0.25">
      <c r="A14" t="s">
        <v>45</v>
      </c>
      <c r="B14" t="s">
        <v>62</v>
      </c>
      <c r="C14" s="12" t="s">
        <v>2986</v>
      </c>
      <c r="D14" s="14" t="str">
        <f>VLOOKUP(C14,'Data Employee'!$A$2:$D$11,2,FALSE)</f>
        <v>Indah Putri</v>
      </c>
    </row>
    <row r="15" spans="1:5" x14ac:dyDescent="0.25">
      <c r="A15" t="s">
        <v>46</v>
      </c>
      <c r="B15" t="s">
        <v>63</v>
      </c>
      <c r="C15" s="12" t="s">
        <v>2974</v>
      </c>
      <c r="D15" s="14" t="str">
        <f>VLOOKUP(C15,'Data Employee'!$A$2:$D$11,2,FALSE)</f>
        <v>Citra Dewi</v>
      </c>
    </row>
    <row r="16" spans="1:5" x14ac:dyDescent="0.25">
      <c r="A16" t="s">
        <v>47</v>
      </c>
      <c r="B16" t="s">
        <v>64</v>
      </c>
      <c r="C16" s="12" t="s">
        <v>2988</v>
      </c>
      <c r="D16" s="14" t="str">
        <f>VLOOKUP(C16,'Data Employee'!$A$2:$D$11,2,FALSE)</f>
        <v>Joko Susilo</v>
      </c>
    </row>
    <row r="17" spans="1:4" x14ac:dyDescent="0.25">
      <c r="A17" t="s">
        <v>48</v>
      </c>
      <c r="B17" t="s">
        <v>65</v>
      </c>
      <c r="C17" s="12" t="s">
        <v>2988</v>
      </c>
      <c r="D17" s="14" t="str">
        <f>VLOOKUP(C17,'Data Employee'!$A$2:$D$11,2,FALSE)</f>
        <v>Joko Susilo</v>
      </c>
    </row>
  </sheetData>
  <pageMargins left="0.7" right="0.7" top="0.75" bottom="0.75" header="0.3" footer="0.3"/>
  <headerFooter>
    <oddFooter>&amp;C_x000D_&amp;1#&amp;"Calibri"&amp;10&amp;K000000 Mondelez International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6D63-BF53-440D-ABE2-8264261CF617}">
  <dimension ref="A1:B3"/>
  <sheetViews>
    <sheetView workbookViewId="0">
      <selection activeCell="B3" sqref="B3"/>
    </sheetView>
  </sheetViews>
  <sheetFormatPr defaultRowHeight="15" x14ac:dyDescent="0.25"/>
  <cols>
    <col min="1" max="1" width="10.42578125" bestFit="1" customWidth="1"/>
    <col min="2" max="2" width="31.42578125" bestFit="1" customWidth="1"/>
  </cols>
  <sheetData>
    <row r="1" spans="1:2" x14ac:dyDescent="0.25">
      <c r="A1" s="7" t="s">
        <v>2586</v>
      </c>
      <c r="B1" s="7" t="s">
        <v>2961</v>
      </c>
    </row>
    <row r="2" spans="1:2" x14ac:dyDescent="0.25">
      <c r="A2" t="s">
        <v>2962</v>
      </c>
      <c r="B2" t="s">
        <v>2964</v>
      </c>
    </row>
    <row r="3" spans="1:2" x14ac:dyDescent="0.25">
      <c r="A3" t="s">
        <v>2963</v>
      </c>
      <c r="B3" t="s">
        <v>2965</v>
      </c>
    </row>
  </sheetData>
  <pageMargins left="0.7" right="0.7" top="0.75" bottom="0.75" header="0.3" footer="0.3"/>
</worksheet>
</file>

<file path=docMetadata/LabelInfo.xml><?xml version="1.0" encoding="utf-8"?>
<clbl:labelList xmlns:clbl="http://schemas.microsoft.com/office/2020/mipLabelMetadata">
  <clbl:label id="{a9324442-4656-4fca-b26e-099b64ea741e}" enabled="1" method="Standard" siteId="{18a01ad8-9727-498a-a47d-17374c6fd9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Karyawan</vt:lpstr>
      <vt:lpstr>Dashboard Penjualan</vt:lpstr>
      <vt:lpstr>Pivot Karyawan</vt:lpstr>
      <vt:lpstr>Pivot Penjualan</vt:lpstr>
      <vt:lpstr>Data Penjualan</vt:lpstr>
      <vt:lpstr>Data Employee</vt:lpstr>
      <vt:lpstr>Data Produk</vt:lpstr>
      <vt:lpstr>Data Outlet</vt:lpstr>
      <vt:lpstr>Data Account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Daffa Al Rasyid</dc:creator>
  <cp:lastModifiedBy>yeni</cp:lastModifiedBy>
  <dcterms:created xsi:type="dcterms:W3CDTF">2025-03-25T09:45:11Z</dcterms:created>
  <dcterms:modified xsi:type="dcterms:W3CDTF">2026-01-05T15:57:12Z</dcterms:modified>
</cp:coreProperties>
</file>